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mc:AlternateContent xmlns:mc="http://schemas.openxmlformats.org/markup-compatibility/2006">
    <mc:Choice Requires="x15">
      <x15ac:absPath xmlns:x15ac="http://schemas.microsoft.com/office/spreadsheetml/2010/11/ac" url="\\172.16.11.130\Financas\Financas - Licitacao\PLANILHAS-OBRAS\17 REVITALIZACAO MIRANTE SALTO DAS ANDORINHAS\"/>
    </mc:Choice>
  </mc:AlternateContent>
  <xr:revisionPtr revIDLastSave="0" documentId="8_{B183FD72-D7DB-4665-B0A8-D5845091E8E2}" xr6:coauthVersionLast="43" xr6:coauthVersionMax="43" xr10:uidLastSave="{00000000-0000-0000-0000-000000000000}"/>
  <bookViews>
    <workbookView xWindow="-120" yWindow="-120" windowWidth="29040" windowHeight="15840" tabRatio="768" activeTab="9" xr2:uid="{00000000-000D-0000-FFFF-FFFF00000000}"/>
  </bookViews>
  <sheets>
    <sheet name="COMP. ELETRICO " sheetId="20" r:id="rId1"/>
    <sheet name="planilhanull" sheetId="19" r:id="rId2"/>
    <sheet name="sheet1" sheetId="18" r:id="rId3"/>
    <sheet name="RESUMO" sheetId="3" r:id="rId4"/>
    <sheet name="PLANILHA ORÇAMENTÁRIA" sheetId="2" r:id="rId5"/>
    <sheet name="PMA COMPOSIÇÕES" sheetId="15" r:id="rId6"/>
    <sheet name="COTAÇÕES" sheetId="16" r:id="rId7"/>
    <sheet name="MEMO CÁLCULO" sheetId="1" r:id="rId8"/>
    <sheet name="BDI" sheetId="13" r:id="rId9"/>
    <sheet name="CRONOGRAMA" sheetId="7" r:id="rId10"/>
    <sheet name="AMM COMPOSIÇÕES" sheetId="17" r:id="rId11"/>
    <sheet name="Plan1" sheetId="5" state="hidden" r:id="rId12"/>
    <sheet name="Plan2" sheetId="6"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____________cab1">#REF!</definedName>
    <definedName name="_____________cab1">#REF!</definedName>
    <definedName name="____________cab1">#REF!</definedName>
    <definedName name="___________cab1">#REF!</definedName>
    <definedName name="___________RET1">#REF!</definedName>
    <definedName name="__________R">'[1]Relatório-1ª med.'!#REF!</definedName>
    <definedName name="__________RET1">#REF!</definedName>
    <definedName name="__________TT21">[2]RELATÓRIO!#REF!</definedName>
    <definedName name="__________TT22">[2]RELATÓRIO!#REF!</definedName>
    <definedName name="_________cab1">#REF!</definedName>
    <definedName name="_________JAZ1">#REF!</definedName>
    <definedName name="_________JAZ11">#REF!</definedName>
    <definedName name="_________JAZ2">#REF!</definedName>
    <definedName name="_________JAZ22">#REF!</definedName>
    <definedName name="_________JAZ3">#REF!</definedName>
    <definedName name="_________JAZ33">#REF!</definedName>
    <definedName name="_________RET1">#REF!</definedName>
    <definedName name="_________TT21">[2]RELATÓRIO!#REF!</definedName>
    <definedName name="_________TT22">[2]RELATÓRIO!#REF!</definedName>
    <definedName name="________cab1">#REF!</definedName>
    <definedName name="________JAZ1">#REF!</definedName>
    <definedName name="________JAZ11">#REF!</definedName>
    <definedName name="________JAZ2">#REF!</definedName>
    <definedName name="________JAZ22">#REF!</definedName>
    <definedName name="________JAZ3">#REF!</definedName>
    <definedName name="________JAZ33">#REF!</definedName>
    <definedName name="________RET1">#REF!</definedName>
    <definedName name="________TT21">[2]RELATÓRIO!#REF!</definedName>
    <definedName name="________TT22">[2]RELATÓRIO!#REF!</definedName>
    <definedName name="_______emp2">'[3]DMT modelo'!$AA$13</definedName>
    <definedName name="_______ind100">#REF!</definedName>
    <definedName name="_______JAZ1">#REF!</definedName>
    <definedName name="_______JAZ11">#REF!</definedName>
    <definedName name="_______JAZ2">#REF!</definedName>
    <definedName name="_______JAZ22">#REF!</definedName>
    <definedName name="_______JAZ3">#REF!</definedName>
    <definedName name="_______JAZ33">#REF!</definedName>
    <definedName name="_______mem2">'[4]Mat Asf'!$H$37</definedName>
    <definedName name="_______RET1">#REF!</definedName>
    <definedName name="_______TT21">[2]RELATÓRIO!#REF!</definedName>
    <definedName name="_______TT22">[2]RELATÓRIO!#REF!</definedName>
    <definedName name="______emp2">'[3]DMT modelo'!$AA$13</definedName>
    <definedName name="______EXT1">#REF!</definedName>
    <definedName name="______ind100">#REF!</definedName>
    <definedName name="______JAZ1">#REF!</definedName>
    <definedName name="______JAZ11">#REF!</definedName>
    <definedName name="______JAZ2">#REF!</definedName>
    <definedName name="______JAZ22">#REF!</definedName>
    <definedName name="______JAZ3">#REF!</definedName>
    <definedName name="______JAZ33">#REF!</definedName>
    <definedName name="______mem2">'[4]Mat Asf'!$H$37</definedName>
    <definedName name="______oac2">#REF!</definedName>
    <definedName name="______RET1">#REF!</definedName>
    <definedName name="______TT21">[2]RELATÓRIO!#REF!</definedName>
    <definedName name="______TT22">[2]RELATÓRIO!#REF!</definedName>
    <definedName name="_____cab1">#REF!</definedName>
    <definedName name="_____emp2">'[3]DMT modelo'!$AA$13</definedName>
    <definedName name="_____EXT1">#REF!</definedName>
    <definedName name="_____ind100">#REF!</definedName>
    <definedName name="_____JAZ1">#REF!</definedName>
    <definedName name="_____JAZ11">#REF!</definedName>
    <definedName name="_____JAZ2">#REF!</definedName>
    <definedName name="_____JAZ22">#REF!</definedName>
    <definedName name="_____JAZ3">#REF!</definedName>
    <definedName name="_____JAZ33">#REF!</definedName>
    <definedName name="_____mem2">'[4]Mat Asf'!$H$37</definedName>
    <definedName name="_____oac2">#REF!</definedName>
    <definedName name="_____RET1">#REF!</definedName>
    <definedName name="_____tsd4">#REF!</definedName>
    <definedName name="_____TT102">'[1]Relatório-1ª med.'!#REF!</definedName>
    <definedName name="_____TT107">'[1]Relatório-1ª med.'!#REF!</definedName>
    <definedName name="_____TT121">'[1]Relatório-1ª med.'!#REF!</definedName>
    <definedName name="_____TT123">'[1]Relatório-1ª med.'!#REF!</definedName>
    <definedName name="_____TT19">'[1]Relatório-1ª med.'!#REF!</definedName>
    <definedName name="_____TT20">'[1]Relatório-1ª med.'!#REF!</definedName>
    <definedName name="_____TT21">'[1]Relatório-1ª med.'!#REF!</definedName>
    <definedName name="_____TT22">'[1]Relatório-1ª med.'!#REF!</definedName>
    <definedName name="_____TT26">'[1]Relatório-1ª med.'!#REF!</definedName>
    <definedName name="_____TT27">'[1]Relatório-1ª med.'!#REF!</definedName>
    <definedName name="_____TT28">'[1]Relatório-1ª med.'!#REF!</definedName>
    <definedName name="_____TT30">'[1]Relatório-1ª med.'!#REF!</definedName>
    <definedName name="_____TT31">'[1]Relatório-1ª med.'!#REF!</definedName>
    <definedName name="_____TT32">'[1]Relatório-1ª med.'!#REF!</definedName>
    <definedName name="_____TT33">'[1]Relatório-1ª med.'!#REF!</definedName>
    <definedName name="_____TT34">'[1]Relatório-1ª med.'!#REF!</definedName>
    <definedName name="_____TT36">'[1]Relatório-1ª med.'!#REF!</definedName>
    <definedName name="_____TT37">'[1]Relatório-1ª med.'!#REF!</definedName>
    <definedName name="_____TT38">'[1]Relatório-1ª med.'!#REF!</definedName>
    <definedName name="_____TT39">'[1]Relatório-1ª med.'!#REF!</definedName>
    <definedName name="_____TT40">'[1]Relatório-1ª med.'!#REF!</definedName>
    <definedName name="_____TT5">'[1]Relatório-1ª med.'!#REF!</definedName>
    <definedName name="_____TT52">'[1]Relatório-1ª med.'!#REF!</definedName>
    <definedName name="_____TT53">'[1]Relatório-1ª med.'!#REF!</definedName>
    <definedName name="_____TT54">'[1]Relatório-1ª med.'!#REF!</definedName>
    <definedName name="_____TT55">'[1]Relatório-1ª med.'!#REF!</definedName>
    <definedName name="_____TT6">'[1]Relatório-1ª med.'!#REF!</definedName>
    <definedName name="_____TT60">'[1]Relatório-1ª med.'!#REF!</definedName>
    <definedName name="_____TT61">'[1]Relatório-1ª med.'!#REF!</definedName>
    <definedName name="_____TT69">'[1]Relatório-1ª med.'!#REF!</definedName>
    <definedName name="_____TT7">'[1]Relatório-1ª med.'!#REF!</definedName>
    <definedName name="_____TT70">'[1]Relatório-1ª med.'!#REF!</definedName>
    <definedName name="_____TT71">'[1]Relatório-1ª med.'!#REF!</definedName>
    <definedName name="_____TT74">'[1]Relatório-1ª med.'!#REF!</definedName>
    <definedName name="_____TT75">'[1]Relatório-1ª med.'!#REF!</definedName>
    <definedName name="_____TT76">'[1]Relatório-1ª med.'!#REF!</definedName>
    <definedName name="_____TT77">'[1]Relatório-1ª med.'!#REF!</definedName>
    <definedName name="_____TT78">'[1]Relatório-1ª med.'!#REF!</definedName>
    <definedName name="_____TT79">'[1]Relatório-1ª med.'!#REF!</definedName>
    <definedName name="_____TT94">'[1]Relatório-1ª med.'!#REF!</definedName>
    <definedName name="_____TT95">'[1]Relatório-1ª med.'!#REF!</definedName>
    <definedName name="_____TT97">'[1]Relatório-1ª med.'!#REF!</definedName>
    <definedName name="____cab1">#REF!</definedName>
    <definedName name="____EXT1">#REF!</definedName>
    <definedName name="____ind100">#REF!</definedName>
    <definedName name="____JAZ1">#REF!</definedName>
    <definedName name="____JAZ11">#REF!</definedName>
    <definedName name="____JAZ2">#REF!</definedName>
    <definedName name="____JAZ22">#REF!</definedName>
    <definedName name="____JAZ3">#REF!</definedName>
    <definedName name="____JAZ33">#REF!</definedName>
    <definedName name="____oac2">#REF!</definedName>
    <definedName name="____RET1">#REF!</definedName>
    <definedName name="____tsd4">#REF!</definedName>
    <definedName name="____TT102">'[1]Relatório-1ª med.'!#REF!</definedName>
    <definedName name="____TT107">'[1]Relatório-1ª med.'!#REF!</definedName>
    <definedName name="____TT121">'[1]Relatório-1ª med.'!#REF!</definedName>
    <definedName name="____TT123">'[1]Relatório-1ª med.'!#REF!</definedName>
    <definedName name="____TT19">'[1]Relatório-1ª med.'!#REF!</definedName>
    <definedName name="____TT20">'[1]Relatório-1ª med.'!#REF!</definedName>
    <definedName name="____TT21">'[1]Relatório-1ª med.'!#REF!</definedName>
    <definedName name="____TT22">'[1]Relatório-1ª med.'!#REF!</definedName>
    <definedName name="____TT236">'[1]Relatório-1ª med.'!#REF!</definedName>
    <definedName name="____TT26">'[1]Relatório-1ª med.'!#REF!</definedName>
    <definedName name="____TT27">'[1]Relatório-1ª med.'!#REF!</definedName>
    <definedName name="____TT28">'[1]Relatório-1ª med.'!#REF!</definedName>
    <definedName name="____TT30">'[1]Relatório-1ª med.'!#REF!</definedName>
    <definedName name="____TT31">'[1]Relatório-1ª med.'!#REF!</definedName>
    <definedName name="____TT32">'[1]Relatório-1ª med.'!#REF!</definedName>
    <definedName name="____TT33">'[1]Relatório-1ª med.'!#REF!</definedName>
    <definedName name="____TT34">'[1]Relatório-1ª med.'!#REF!</definedName>
    <definedName name="____TT36">'[1]Relatório-1ª med.'!#REF!</definedName>
    <definedName name="____TT37">'[1]Relatório-1ª med.'!#REF!</definedName>
    <definedName name="____TT38">'[1]Relatório-1ª med.'!#REF!</definedName>
    <definedName name="____TT39">'[1]Relatório-1ª med.'!#REF!</definedName>
    <definedName name="____TT40">'[1]Relatório-1ª med.'!#REF!</definedName>
    <definedName name="____TT5">'[1]Relatório-1ª med.'!#REF!</definedName>
    <definedName name="____TT52">'[1]Relatório-1ª med.'!#REF!</definedName>
    <definedName name="____TT53">'[1]Relatório-1ª med.'!#REF!</definedName>
    <definedName name="____TT54">'[1]Relatório-1ª med.'!#REF!</definedName>
    <definedName name="____TT55">'[1]Relatório-1ª med.'!#REF!</definedName>
    <definedName name="____TT6">'[1]Relatório-1ª med.'!#REF!</definedName>
    <definedName name="____TT60">'[1]Relatório-1ª med.'!#REF!</definedName>
    <definedName name="____TT61">'[1]Relatório-1ª med.'!#REF!</definedName>
    <definedName name="____TT69">'[1]Relatório-1ª med.'!#REF!</definedName>
    <definedName name="____TT7">'[1]Relatório-1ª med.'!#REF!</definedName>
    <definedName name="____TT70">'[1]Relatório-1ª med.'!#REF!</definedName>
    <definedName name="____TT71">'[1]Relatório-1ª med.'!#REF!</definedName>
    <definedName name="____TT74">'[1]Relatório-1ª med.'!#REF!</definedName>
    <definedName name="____TT75">'[1]Relatório-1ª med.'!#REF!</definedName>
    <definedName name="____TT76">'[1]Relatório-1ª med.'!#REF!</definedName>
    <definedName name="____TT77">'[1]Relatório-1ª med.'!#REF!</definedName>
    <definedName name="____TT78">'[1]Relatório-1ª med.'!#REF!</definedName>
    <definedName name="____TT78954">'[1]Relatório-1ª med.'!#REF!</definedName>
    <definedName name="____TT79">'[1]Relatório-1ª med.'!#REF!</definedName>
    <definedName name="____TT94">'[1]Relatório-1ª med.'!#REF!</definedName>
    <definedName name="____TT95">'[1]Relatório-1ª med.'!#REF!</definedName>
    <definedName name="____TT97">'[1]Relatório-1ª med.'!#REF!</definedName>
    <definedName name="___cab1">#REF!</definedName>
    <definedName name="___emp2">'[3]DMT modelo'!$AA$13</definedName>
    <definedName name="___EXT1">#REF!</definedName>
    <definedName name="___ind100">#REF!</definedName>
    <definedName name="___JAZ1">#REF!</definedName>
    <definedName name="___JAZ11">#REF!</definedName>
    <definedName name="___JAZ2">#REF!</definedName>
    <definedName name="___JAZ22">#REF!</definedName>
    <definedName name="___JAZ3">#REF!</definedName>
    <definedName name="___JAZ33">#REF!</definedName>
    <definedName name="___mem2">'[4]Mat Asf'!$H$37</definedName>
    <definedName name="___oac2">#REF!</definedName>
    <definedName name="___RET1">#REF!</definedName>
    <definedName name="___tsd4">#REF!</definedName>
    <definedName name="___TT102">'[1]Relatório-1ª med.'!#REF!</definedName>
    <definedName name="___TT107">'[1]Relatório-1ª med.'!#REF!</definedName>
    <definedName name="___TT121">'[1]Relatório-1ª med.'!#REF!</definedName>
    <definedName name="___TT123">'[1]Relatório-1ª med.'!#REF!</definedName>
    <definedName name="___TT19">'[1]Relatório-1ª med.'!#REF!</definedName>
    <definedName name="___TT20">'[1]Relatório-1ª med.'!#REF!</definedName>
    <definedName name="___TT21">'[1]Relatório-1ª med.'!#REF!</definedName>
    <definedName name="___TT22">'[1]Relatório-1ª med.'!#REF!</definedName>
    <definedName name="___TT26">'[1]Relatório-1ª med.'!#REF!</definedName>
    <definedName name="___TT27">'[1]Relatório-1ª med.'!#REF!</definedName>
    <definedName name="___TT28">'[1]Relatório-1ª med.'!#REF!</definedName>
    <definedName name="___TT30">'[1]Relatório-1ª med.'!#REF!</definedName>
    <definedName name="___TT31">'[1]Relatório-1ª med.'!#REF!</definedName>
    <definedName name="___TT32">'[1]Relatório-1ª med.'!#REF!</definedName>
    <definedName name="___TT33">'[1]Relatório-1ª med.'!#REF!</definedName>
    <definedName name="___TT34">'[1]Relatório-1ª med.'!#REF!</definedName>
    <definedName name="___TT36">'[1]Relatório-1ª med.'!#REF!</definedName>
    <definedName name="___TT37">'[1]Relatório-1ª med.'!#REF!</definedName>
    <definedName name="___TT38">'[1]Relatório-1ª med.'!#REF!</definedName>
    <definedName name="___TT39">'[1]Relatório-1ª med.'!#REF!</definedName>
    <definedName name="___TT40">'[1]Relatório-1ª med.'!#REF!</definedName>
    <definedName name="___TT5">'[1]Relatório-1ª med.'!#REF!</definedName>
    <definedName name="___TT52">'[1]Relatório-1ª med.'!#REF!</definedName>
    <definedName name="___TT53">'[1]Relatório-1ª med.'!#REF!</definedName>
    <definedName name="___TT54">'[1]Relatório-1ª med.'!#REF!</definedName>
    <definedName name="___TT55">'[1]Relatório-1ª med.'!#REF!</definedName>
    <definedName name="___TT6">'[1]Relatório-1ª med.'!#REF!</definedName>
    <definedName name="___TT60">'[1]Relatório-1ª med.'!#REF!</definedName>
    <definedName name="___TT61">'[1]Relatório-1ª med.'!#REF!</definedName>
    <definedName name="___TT69">'[1]Relatório-1ª med.'!#REF!</definedName>
    <definedName name="___TT7">'[1]Relatório-1ª med.'!#REF!</definedName>
    <definedName name="___TT70">'[1]Relatório-1ª med.'!#REF!</definedName>
    <definedName name="___TT71">'[1]Relatório-1ª med.'!#REF!</definedName>
    <definedName name="___TT74">'[1]Relatório-1ª med.'!#REF!</definedName>
    <definedName name="___TT75">'[1]Relatório-1ª med.'!#REF!</definedName>
    <definedName name="___TT76">'[1]Relatório-1ª med.'!#REF!</definedName>
    <definedName name="___TT77">'[1]Relatório-1ª med.'!#REF!</definedName>
    <definedName name="___TT78">'[1]Relatório-1ª med.'!#REF!</definedName>
    <definedName name="___TT79">'[1]Relatório-1ª med.'!#REF!</definedName>
    <definedName name="___TT94">'[1]Relatório-1ª med.'!#REF!</definedName>
    <definedName name="___TT95">'[1]Relatório-1ª med.'!#REF!</definedName>
    <definedName name="___TT97">'[1]Relatório-1ª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#REF!</definedName>
    <definedName name="__emp2">'[3]DMT modelo'!$AA$13</definedName>
    <definedName name="__EXT1">#REF!</definedName>
    <definedName name="__ind100">#REF!</definedName>
    <definedName name="__JAZ1">#REF!</definedName>
    <definedName name="__JAZ11">#REF!</definedName>
    <definedName name="__JAZ2">#REF!</definedName>
    <definedName name="__JAZ22">#REF!</definedName>
    <definedName name="__JAZ3">#REF!</definedName>
    <definedName name="__JAZ33">#REF!</definedName>
    <definedName name="__mem2">'[4]Mat Asf'!$H$37</definedName>
    <definedName name="__oac2">#REF!</definedName>
    <definedName name="__RET1">#REF!</definedName>
    <definedName name="__tsd4">#REF!</definedName>
    <definedName name="__TT102">'[1]Relatório-1ª med.'!#REF!</definedName>
    <definedName name="__TT107">'[1]Relatório-1ª med.'!#REF!</definedName>
    <definedName name="__TT121">'[1]Relatório-1ª med.'!#REF!</definedName>
    <definedName name="__TT123">'[1]Relatório-1ª med.'!#REF!</definedName>
    <definedName name="__TT19">'[1]Relatório-1ª med.'!#REF!</definedName>
    <definedName name="__TT20">'[1]Relatório-1ª med.'!#REF!</definedName>
    <definedName name="__TT21">'[1]Relatório-1ª med.'!#REF!</definedName>
    <definedName name="__TT22">'[1]Relatório-1ª med.'!#REF!</definedName>
    <definedName name="__TT26">'[1]Relatório-1ª med.'!#REF!</definedName>
    <definedName name="__TT27">'[1]Relatório-1ª med.'!#REF!</definedName>
    <definedName name="__TT28">'[1]Relatório-1ª med.'!#REF!</definedName>
    <definedName name="__TT30">'[1]Relatório-1ª med.'!#REF!</definedName>
    <definedName name="__TT31">'[1]Relatório-1ª med.'!#REF!</definedName>
    <definedName name="__TT32">'[1]Relatório-1ª med.'!#REF!</definedName>
    <definedName name="__TT33">'[1]Relatório-1ª med.'!#REF!</definedName>
    <definedName name="__TT34">'[1]Relatório-1ª med.'!#REF!</definedName>
    <definedName name="__TT36">'[1]Relatório-1ª med.'!#REF!</definedName>
    <definedName name="__TT37">'[1]Relatório-1ª med.'!#REF!</definedName>
    <definedName name="__TT38">'[1]Relatório-1ª med.'!#REF!</definedName>
    <definedName name="__TT39">'[1]Relatório-1ª med.'!#REF!</definedName>
    <definedName name="__TT40">'[1]Relatório-1ª med.'!#REF!</definedName>
    <definedName name="__TT5">'[1]Relatório-1ª med.'!#REF!</definedName>
    <definedName name="__TT52">'[1]Relatório-1ª med.'!#REF!</definedName>
    <definedName name="__TT53">'[1]Relatório-1ª med.'!#REF!</definedName>
    <definedName name="__TT54">'[1]Relatório-1ª med.'!#REF!</definedName>
    <definedName name="__TT55">'[1]Relatório-1ª med.'!#REF!</definedName>
    <definedName name="__TT6">'[1]Relatório-1ª med.'!#REF!</definedName>
    <definedName name="__TT60">'[1]Relatório-1ª med.'!#REF!</definedName>
    <definedName name="__TT61">'[1]Relatório-1ª med.'!#REF!</definedName>
    <definedName name="__TT69">'[1]Relatório-1ª med.'!#REF!</definedName>
    <definedName name="__TT7">'[1]Relatório-1ª med.'!#REF!</definedName>
    <definedName name="__TT70">'[1]Relatório-1ª med.'!#REF!</definedName>
    <definedName name="__TT71">'[1]Relatório-1ª med.'!#REF!</definedName>
    <definedName name="__TT74">'[1]Relatório-1ª med.'!#REF!</definedName>
    <definedName name="__TT75">'[1]Relatório-1ª med.'!#REF!</definedName>
    <definedName name="__TT76">'[1]Relatório-1ª med.'!#REF!</definedName>
    <definedName name="__TT77">'[1]Relatório-1ª med.'!#REF!</definedName>
    <definedName name="__TT78">'[1]Relatório-1ª med.'!#REF!</definedName>
    <definedName name="__TT79">'[1]Relatório-1ª med.'!#REF!</definedName>
    <definedName name="__TT94">'[1]Relatório-1ª med.'!#REF!</definedName>
    <definedName name="__TT95">'[1]Relatório-1ª med.'!#REF!</definedName>
    <definedName name="__TT97">'[1]Relatório-1ª med.'!#REF!</definedName>
    <definedName name="__xlfn_SUMIFS">NA()</definedName>
    <definedName name="_cab1">#REF!</definedName>
    <definedName name="_dre2">#REF!</definedName>
    <definedName name="_ELE1">#REF!</definedName>
    <definedName name="_ELE2">#REF!</definedName>
    <definedName name="_ELE3">#REF!</definedName>
    <definedName name="_emp2">'[3]DMT modelo'!$AA$13</definedName>
    <definedName name="_EXT1">#REF!</definedName>
    <definedName name="_xlnm._FilterDatabase" hidden="1">[6]Orçamento!$A$13:$H$24</definedName>
    <definedName name="_ind100">#REF!</definedName>
    <definedName name="_JAZ1">#REF!</definedName>
    <definedName name="_JAZ11">#REF!</definedName>
    <definedName name="_JAZ2">#REF!</definedName>
    <definedName name="_JAZ22">#REF!</definedName>
    <definedName name="_JAZ3">#REF!</definedName>
    <definedName name="_JAZ33">#REF!</definedName>
    <definedName name="_mem2">'[4]Mat Asf'!$H$37</definedName>
    <definedName name="_oac2">#REF!</definedName>
    <definedName name="_oae2">#REF!</definedName>
    <definedName name="_oco2">#REF!</definedName>
    <definedName name="_Order1" hidden="1">255</definedName>
    <definedName name="_Order2" hidden="1">255</definedName>
    <definedName name="_pav2">#REF!</definedName>
    <definedName name="_RET1">#REF!</definedName>
    <definedName name="_sub1">#REF!</definedName>
    <definedName name="_sub2">#REF!</definedName>
    <definedName name="_sub3">#REF!</definedName>
    <definedName name="_sub4">#REF!</definedName>
    <definedName name="_ter2">#REF!</definedName>
    <definedName name="_tot1">#REF!</definedName>
    <definedName name="_tot2">#REF!</definedName>
    <definedName name="_tot3">#REF!</definedName>
    <definedName name="_tot4">#REF!</definedName>
    <definedName name="_tot5">#REF!</definedName>
    <definedName name="_tot6">#REF!</definedName>
    <definedName name="_tot7">#REF!</definedName>
    <definedName name="_tot8">#REF!</definedName>
    <definedName name="_tsd4">#REF!</definedName>
    <definedName name="_TT102">'[1]Relatório-1ª med.'!#REF!</definedName>
    <definedName name="_TT107">'[1]Relatório-1ª med.'!#REF!</definedName>
    <definedName name="_TT121">'[1]Relatório-1ª med.'!#REF!</definedName>
    <definedName name="_TT123">'[1]Relatório-1ª med.'!#REF!</definedName>
    <definedName name="_TT18">[7]RELATÓRIO!#REF!</definedName>
    <definedName name="_TT19">'[1]Relatório-1ª med.'!#REF!</definedName>
    <definedName name="_TT20">'[1]Relatório-1ª med.'!#REF!</definedName>
    <definedName name="_TT21">'[1]Relatório-1ª med.'!#REF!</definedName>
    <definedName name="_TT22">'[1]Relatório-1ª med.'!#REF!</definedName>
    <definedName name="_TT26">'[1]Relatório-1ª med.'!#REF!</definedName>
    <definedName name="_TT27">'[1]Relatório-1ª med.'!#REF!</definedName>
    <definedName name="_TT28">'[1]Relatório-1ª med.'!#REF!</definedName>
    <definedName name="_TT30">'[1]Relatório-1ª med.'!#REF!</definedName>
    <definedName name="_TT31">'[1]Relatório-1ª med.'!#REF!</definedName>
    <definedName name="_TT32">'[1]Relatório-1ª med.'!#REF!</definedName>
    <definedName name="_TT33">'[1]Relatório-1ª med.'!#REF!</definedName>
    <definedName name="_TT34">'[1]Relatório-1ª med.'!#REF!</definedName>
    <definedName name="_TT36">'[1]Relatório-1ª med.'!#REF!</definedName>
    <definedName name="_TT37">'[1]Relatório-1ª med.'!#REF!</definedName>
    <definedName name="_TT38">'[1]Relatório-1ª med.'!#REF!</definedName>
    <definedName name="_TT39">'[1]Relatório-1ª med.'!#REF!</definedName>
    <definedName name="_TT40">'[1]Relatório-1ª med.'!#REF!</definedName>
    <definedName name="_TT5">'[1]Relatório-1ª med.'!#REF!</definedName>
    <definedName name="_TT52">'[1]Relatório-1ª med.'!#REF!</definedName>
    <definedName name="_TT53">'[1]Relatório-1ª med.'!#REF!</definedName>
    <definedName name="_TT54">'[1]Relatório-1ª med.'!#REF!</definedName>
    <definedName name="_TT55">'[1]Relatório-1ª med.'!#REF!</definedName>
    <definedName name="_TT6">'[1]Relatório-1ª med.'!#REF!</definedName>
    <definedName name="_TT60">'[1]Relatório-1ª med.'!#REF!</definedName>
    <definedName name="_TT61">'[1]Relatório-1ª med.'!#REF!</definedName>
    <definedName name="_TT69">'[1]Relatório-1ª med.'!#REF!</definedName>
    <definedName name="_TT7">'[1]Relatório-1ª med.'!#REF!</definedName>
    <definedName name="_TT70">'[1]Relatório-1ª med.'!#REF!</definedName>
    <definedName name="_TT71">'[1]Relatório-1ª med.'!#REF!</definedName>
    <definedName name="_TT74">'[1]Relatório-1ª med.'!#REF!</definedName>
    <definedName name="_TT75">'[1]Relatório-1ª med.'!#REF!</definedName>
    <definedName name="_TT76">'[1]Relatório-1ª med.'!#REF!</definedName>
    <definedName name="_TT77">'[1]Relatório-1ª med.'!#REF!</definedName>
    <definedName name="_TT78">'[1]Relatório-1ª med.'!#REF!</definedName>
    <definedName name="_TT79">'[1]Relatório-1ª med.'!#REF!</definedName>
    <definedName name="_TT94">'[1]Relatório-1ª med.'!#REF!</definedName>
    <definedName name="_TT95">'[1]Relatório-1ª med.'!#REF!</definedName>
    <definedName name="_TT97">'[1]Relatório-1ª med.'!#REF!</definedName>
    <definedName name="a" hidden="1">{#N/A,#N/A,FALSE,"MO (2)"}</definedName>
    <definedName name="AA">#REF!</definedName>
    <definedName name="AAAA">'[1]Relatório-1ª med.'!#REF!</definedName>
    <definedName name="AAAAA">#REF!</definedName>
    <definedName name="ABCD23">'[1]Relatório-1ª med.'!#REF!</definedName>
    <definedName name="ACADGDDJSDJSBDJSJFSF">'[1]Relatório-1ª med.'!#REF!</definedName>
    <definedName name="AÇO_CA_50">#REF!</definedName>
    <definedName name="aditivo">#REF!</definedName>
    <definedName name="AGREGADO">#REF!</definedName>
    <definedName name="AJ">#REF!</definedName>
    <definedName name="AJA">#REF!</definedName>
    <definedName name="Alvenaria_vedação">#REF!</definedName>
    <definedName name="AND">#REF!</definedName>
    <definedName name="ant" hidden="1">{#N/A,#N/A,FALSE,"MO (2)"}</definedName>
    <definedName name="ant_1" hidden="1">{#N/A,#N/A,FALSE,"MO (2)"}</definedName>
    <definedName name="area_base">#REF!</definedName>
    <definedName name="_xlnm.Extract">#REF!</definedName>
    <definedName name="_xlnm.Print_Area" localSheetId="8">BDI!$B$3:$D$38</definedName>
    <definedName name="_xlnm.Print_Area" localSheetId="0">'COMP. ELETRICO '!$D$2:$I$218</definedName>
    <definedName name="_xlnm.Print_Area" localSheetId="6">COTAÇÕES!$B$2:$J$14</definedName>
    <definedName name="_xlnm.Print_Area" localSheetId="9">CRONOGRAMA!$B$4:$I$28</definedName>
    <definedName name="_xlnm.Print_Area" localSheetId="7">'MEMO CÁLCULO'!$B$1:$J$60</definedName>
    <definedName name="_xlnm.Print_Area" localSheetId="4">'PLANILHA ORÇAMENTÁRIA'!$B$3:$J$89</definedName>
    <definedName name="_xlnm.Print_Area" localSheetId="5">'PMA COMPOSIÇÕES'!$B$3:$I$48</definedName>
    <definedName name="_xlnm.Print_Area" localSheetId="3">RESUMO!$B$4:$E$21</definedName>
    <definedName name="_xlnm.Print_Area">#REF!</definedName>
    <definedName name="AREA_IMPRI">#REF!</definedName>
    <definedName name="area_sub_base">#REF!</definedName>
    <definedName name="ARGAMASSA10">'[8]QUADRO 08 - COMPOSIÇÕES'!$H$715</definedName>
    <definedName name="ARGAMASSA10S">'[8]QUADRO 08 - COMPOSIÇÕES'!$H$713</definedName>
    <definedName name="as" hidden="1">{#N/A,#N/A,FALSE,"MO (2)"}</definedName>
    <definedName name="ASSEN_TUBO_EMISS">#REF!</definedName>
    <definedName name="ASSEN_TUBO_EMISS2">#REF!</definedName>
    <definedName name="ASSENT_EMISS3_S">#REF!</definedName>
    <definedName name="ASSENT_TUBO">#REF!</definedName>
    <definedName name="bacia16">#REF!</definedName>
    <definedName name="_xlnm.Database">#REF!</definedName>
    <definedName name="BDI">#REF!</definedName>
    <definedName name="BL_ANC_EMISS3_S">#REF!</definedName>
    <definedName name="BL_ANCO_EMISS2">#REF!</definedName>
    <definedName name="BLOCO_ANCOR_EMISS">#REF!</definedName>
    <definedName name="BONI">#REF!</definedName>
    <definedName name="bueiro" hidden="1">{#N/A,#N/A,FALSE,"MO (2)"}</definedName>
    <definedName name="c.drena">#REF!</definedName>
    <definedName name="cab">#REF!</definedName>
    <definedName name="CAB_ATERRO">#REF!</definedName>
    <definedName name="cab_cortes">#REF!</definedName>
    <definedName name="cab_dmt">#REF!</definedName>
    <definedName name="cab_limpeza">#REF!</definedName>
    <definedName name="CAB_PLANO">#REF!</definedName>
    <definedName name="cab_pmf">#REF!</definedName>
    <definedName name="cabeca">#REF!</definedName>
    <definedName name="CABEÇA">#REF!</definedName>
    <definedName name="cabeca1">#REF!</definedName>
    <definedName name="cabeçalho">#REF!</definedName>
    <definedName name="cabeçalho1">#REF!</definedName>
    <definedName name="cabmeio">#REF!</definedName>
    <definedName name="CAD_EMISS3_S">#REF!</definedName>
    <definedName name="CADASTRO">#REF!</definedName>
    <definedName name="CADASTRO_EMISS">#REF!</definedName>
    <definedName name="CADASTRO_EMISS2">#REF!</definedName>
    <definedName name="CADASTRO_REDE_COL">#REF!</definedName>
    <definedName name="caixa">'[2]RESUMO-DVOP'!$C$36</definedName>
    <definedName name="CAIXAS">#REF!</definedName>
    <definedName name="CAIXAS_EMISS3_S">#REF!</definedName>
    <definedName name="Camada_brita">#REF!</definedName>
    <definedName name="Camada_impermeabilizadora">#REF!</definedName>
    <definedName name="CAMPANARIO">'[9]UTR 2'!#REF!</definedName>
    <definedName name="CANTEIRO_DE_OBRAS">[10]CANT_OBRAS!$H$8</definedName>
    <definedName name="CANTEIRO_OBRAS">#REF!</definedName>
    <definedName name="cap">[2]RELATÓRIO!$U$31</definedName>
    <definedName name="cap_20">#REF!</definedName>
    <definedName name="cbuq">#REF!</definedName>
    <definedName name="cesar">#REF!</definedName>
    <definedName name="Chapisco">#REF!</definedName>
    <definedName name="CM_30">#REF!</definedName>
    <definedName name="Cobertura">#REF!</definedName>
    <definedName name="Cobertura_canal">#REF!</definedName>
    <definedName name="Colchão">#REF!</definedName>
    <definedName name="CONCRETO">'[8]QUADRO 08 - COMPOSIÇÕES'!$H$129</definedName>
    <definedName name="Conser">#REF!</definedName>
    <definedName name="conserva">#REF!</definedName>
    <definedName name="cont">#REF!</definedName>
    <definedName name="CONT_CANTEIRO">#REF!</definedName>
    <definedName name="contrapartida">#REF!</definedName>
    <definedName name="CONTRATO">[11]APONT!$B$5:$G$426</definedName>
    <definedName name="cp.100">#REF!</definedName>
    <definedName name="cp.95">#REF!</definedName>
    <definedName name="_xlnm.Criteria">#REF!</definedName>
    <definedName name="Cron" hidden="1">{#N/A,#N/A,FALSE,"MO (2)"}</definedName>
    <definedName name="Cron_1" hidden="1">{#N/A,#N/A,FALSE,"MO (2)"}</definedName>
    <definedName name="crona">#REF!</definedName>
    <definedName name="CUBAÇÃO">#REF!</definedName>
    <definedName name="cx.01">[12]Aterro!#REF!</definedName>
    <definedName name="cx_coletora">#REF!</definedName>
    <definedName name="DAS" hidden="1">{#N/A,#N/A,FALSE,"MO (2)"}</definedName>
    <definedName name="DAS_1" hidden="1">{#N/A,#N/A,FALSE,"MO (2)"}</definedName>
    <definedName name="DATA">#REF!</definedName>
    <definedName name="data1">#REF!</definedName>
    <definedName name="DATA2">#REF!</definedName>
    <definedName name="DATA3">#REF!</definedName>
    <definedName name="DDDDE" hidden="1">{#N/A,#N/A,FALSE,"MO (2)"}</definedName>
    <definedName name="DDDDE_1" hidden="1">{#N/A,#N/A,FALSE,"MO (2)"}</definedName>
    <definedName name="ddlc">#REF!</definedName>
    <definedName name="defensas">#REF!</definedName>
    <definedName name="densidade_cap">#REF!</definedName>
    <definedName name="DESAP">#REF!</definedName>
    <definedName name="DESAPROPRIAÇÃO">'[10]AQU TERRENO-'!$H$9</definedName>
    <definedName name="descida1">#REF!</definedName>
    <definedName name="descida2">#REF!</definedName>
    <definedName name="DFDFDGFGSG">[13]Serviços!$A$3:$F$1403</definedName>
    <definedName name="DIE">'[14]INSUMOS BÁSICOS'!$E$67</definedName>
    <definedName name="DIESEL">#REF!</definedName>
    <definedName name="DMT_0_50">#REF!</definedName>
    <definedName name="dmt_1000">#REF!</definedName>
    <definedName name="dmt_1200">#REF!</definedName>
    <definedName name="dmt_1400">#REF!</definedName>
    <definedName name="dmt_200">#REF!</definedName>
    <definedName name="DMT_200_400">#REF!</definedName>
    <definedName name="dmt_400">#REF!</definedName>
    <definedName name="DMT_400_600">#REF!</definedName>
    <definedName name="dmt_50">#REF!</definedName>
    <definedName name="DMT_50_200">#REF!</definedName>
    <definedName name="dmt_600">#REF!</definedName>
    <definedName name="dmt_800">#REF!</definedName>
    <definedName name="dren">#REF!</definedName>
    <definedName name="drena">#REF!</definedName>
    <definedName name="Drena2">#REF!</definedName>
    <definedName name="DRF">#REF!</definedName>
    <definedName name="edefegeh" hidden="1">{#N/A,#N/A,FALSE,"MO (2)"}</definedName>
    <definedName name="edefegeh_1" hidden="1">{#N/A,#N/A,FALSE,"MO (2)"}</definedName>
    <definedName name="edit">#REF!</definedName>
    <definedName name="edita">#REF!</definedName>
    <definedName name="EDITA1">#REF!</definedName>
    <definedName name="EDITA2">#REF!</definedName>
    <definedName name="EDITAL">#REF!</definedName>
    <definedName name="EDITAL2">#REF!</definedName>
    <definedName name="EDITALA">#REF!</definedName>
    <definedName name="EE1_MAT">#REF!</definedName>
    <definedName name="EE1_MATERIAIS">'[10]ESTA ELEVATÓRIA_'!$H$106</definedName>
    <definedName name="EE1_SERV">#REF!</definedName>
    <definedName name="EE1_SERVIÇOS">'[10]ESTA ELEVATÓRIA_'!$H$9</definedName>
    <definedName name="EE2_MAT">#REF!</definedName>
    <definedName name="EE2_MATERIAIS">'[10]ESTA ELEVATÓRIA_'!$H$244</definedName>
    <definedName name="EE2_SERV">#REF!</definedName>
    <definedName name="EE2_SERVIÇOS">'[10]ESTA ELEVATÓRIA_'!$H$143</definedName>
    <definedName name="EE3_MAT">#REF!</definedName>
    <definedName name="EE3_SERV">#REF!</definedName>
    <definedName name="Elemento_vazado">#REF!</definedName>
    <definedName name="ELIAS">#REF!</definedName>
    <definedName name="EMISS_1_MAT">#REF!</definedName>
    <definedName name="EMISS_1_SERV">#REF!</definedName>
    <definedName name="EMISS_2_MAT">#REF!</definedName>
    <definedName name="EMISS_2_SERV">#REF!</definedName>
    <definedName name="EMISS_3_MAT">#REF!</definedName>
    <definedName name="EMISS_3_SERV">#REF!</definedName>
    <definedName name="EMISSÁRIO1_MATERIAIS">[10]EMISSÁRIO_!$H$39</definedName>
    <definedName name="EMISSÁRIO1_SERVIÇOS">[10]EMISSÁRIO_!$H$9</definedName>
    <definedName name="EMISSÁRIO2_MATERIAIS">[10]EMISSÁRIO_!$H$80</definedName>
    <definedName name="EMISSÁRIO2_SERVIÇOS">[10]EMISSÁRIO_!$H$50</definedName>
    <definedName name="Empo">#REF!</definedName>
    <definedName name="empo2">#REF!</definedName>
    <definedName name="Empola2">#REF!</definedName>
    <definedName name="Empolamento">#REF!</definedName>
    <definedName name="Empolo2">#REF!</definedName>
    <definedName name="empolo3">#REF!</definedName>
    <definedName name="ENCP">#REF!</definedName>
    <definedName name="ENCPA">#REF!</definedName>
    <definedName name="ENCT">#REF!</definedName>
    <definedName name="ENCTA">#REF!</definedName>
    <definedName name="eng">'[4]Mat Asf'!$C$36</definedName>
    <definedName name="eng." hidden="1">{#N/A,#N/A,FALSE,"MO (2)"}</definedName>
    <definedName name="eng._1" hidden="1">{#N/A,#N/A,FALSE,"MO (2)"}</definedName>
    <definedName name="ENGENHARIA" hidden="1">{#N/A,#N/A,FALSE,"MO (2)"}</definedName>
    <definedName name="ENGENHARIA_1" hidden="1">{#N/A,#N/A,FALSE,"MO (2)"}</definedName>
    <definedName name="entrada1">#REF!</definedName>
    <definedName name="entrada2">#REF!</definedName>
    <definedName name="ESC">#REF!</definedName>
    <definedName name="ESC_EMISS3_S">#REF!</definedName>
    <definedName name="Escavação">#REF!</definedName>
    <definedName name="escavmec">#REF!</definedName>
    <definedName name="ESCORAMENTO">#REF!</definedName>
    <definedName name="ESGOT_EMISS3_S">#REF!</definedName>
    <definedName name="ESGOTAMENTO">#REF!</definedName>
    <definedName name="Esquadrias">#REF!</definedName>
    <definedName name="EU" hidden="1">{#N/A,#N/A,FALSE,"MO (2)"}</definedName>
    <definedName name="EU_1" hidden="1">{#N/A,#N/A,FALSE,"MO (2)"}</definedName>
    <definedName name="EXER">#REF!</definedName>
    <definedName name="EXPU">#REF!</definedName>
    <definedName name="EXT">#REF!</definedName>
    <definedName name="EXTA">#REF!</definedName>
    <definedName name="EXTENSÃO1">#REF!</definedName>
    <definedName name="F_01_120">#REF!</definedName>
    <definedName name="F_01_150">#REF!</definedName>
    <definedName name="F_01_180">#REF!</definedName>
    <definedName name="F_01_210">#REF!</definedName>
    <definedName name="F_01_240">#REF!</definedName>
    <definedName name="F_01_270">#REF!</definedName>
    <definedName name="F_01_30">#REF!</definedName>
    <definedName name="F_01_300">#REF!</definedName>
    <definedName name="F_01_330">#REF!</definedName>
    <definedName name="F_01_360">#REF!</definedName>
    <definedName name="F_01_390">#REF!</definedName>
    <definedName name="F_01_420">#REF!</definedName>
    <definedName name="F_01_450">#REF!</definedName>
    <definedName name="F_01_480">#REF!</definedName>
    <definedName name="F_01_510">#REF!</definedName>
    <definedName name="F_01_540">#REF!</definedName>
    <definedName name="F_01_570">#REF!</definedName>
    <definedName name="F_01_60">#REF!</definedName>
    <definedName name="F_01_600">#REF!</definedName>
    <definedName name="F_01_630">#REF!</definedName>
    <definedName name="F_01_660">#REF!</definedName>
    <definedName name="F_01_690">#REF!</definedName>
    <definedName name="F_01_720">#REF!</definedName>
    <definedName name="F_01_90">#REF!</definedName>
    <definedName name="F_02_120">#REF!</definedName>
    <definedName name="F_02_150">#REF!</definedName>
    <definedName name="F_02_180">#REF!</definedName>
    <definedName name="F_02_210">#REF!</definedName>
    <definedName name="F_02_240">#REF!</definedName>
    <definedName name="F_02_270">#REF!</definedName>
    <definedName name="F_02_30">#REF!</definedName>
    <definedName name="F_02_300">#REF!</definedName>
    <definedName name="F_02_330">#REF!</definedName>
    <definedName name="F_02_360">#REF!</definedName>
    <definedName name="F_02_390">#REF!</definedName>
    <definedName name="F_02_420">#REF!</definedName>
    <definedName name="F_02_450">#REF!</definedName>
    <definedName name="F_02_480">#REF!</definedName>
    <definedName name="F_02_510">#REF!</definedName>
    <definedName name="F_02_540">#REF!</definedName>
    <definedName name="F_02_570">#REF!</definedName>
    <definedName name="F_02_60">#REF!</definedName>
    <definedName name="F_02_600">#REF!</definedName>
    <definedName name="F_02_630">#REF!</definedName>
    <definedName name="F_02_660">#REF!</definedName>
    <definedName name="F_02_690">#REF!</definedName>
    <definedName name="F_02_720">#REF!</definedName>
    <definedName name="F_02_90">#REF!</definedName>
    <definedName name="F_03_120">#REF!</definedName>
    <definedName name="F_03_150">#REF!</definedName>
    <definedName name="F_03_180">#REF!</definedName>
    <definedName name="F_03_210">#REF!</definedName>
    <definedName name="F_03_240">#REF!</definedName>
    <definedName name="F_03_270">#REF!</definedName>
    <definedName name="F_03_30">#REF!</definedName>
    <definedName name="F_03_300">#REF!</definedName>
    <definedName name="F_03_330">#REF!</definedName>
    <definedName name="F_03_360">#REF!</definedName>
    <definedName name="F_03_390">#REF!</definedName>
    <definedName name="F_03_420">#REF!</definedName>
    <definedName name="F_03_450">#REF!</definedName>
    <definedName name="F_03_480">#REF!</definedName>
    <definedName name="F_03_510">#REF!</definedName>
    <definedName name="F_03_540">#REF!</definedName>
    <definedName name="F_03_570">#REF!</definedName>
    <definedName name="F_03_60">#REF!</definedName>
    <definedName name="F_03_600">#REF!</definedName>
    <definedName name="F_03_630">#REF!</definedName>
    <definedName name="F_03_660">#REF!</definedName>
    <definedName name="F_03_690">#REF!</definedName>
    <definedName name="F_03_720">#REF!</definedName>
    <definedName name="F_03_90">#REF!</definedName>
    <definedName name="F_04_120">#REF!</definedName>
    <definedName name="F_04_150">#REF!</definedName>
    <definedName name="F_04_180">#REF!</definedName>
    <definedName name="F_04_210">#REF!</definedName>
    <definedName name="F_04_240">#REF!</definedName>
    <definedName name="F_04_270">#REF!</definedName>
    <definedName name="F_04_30">#REF!</definedName>
    <definedName name="F_04_300">#REF!</definedName>
    <definedName name="F_04_330">#REF!</definedName>
    <definedName name="F_04_360">#REF!</definedName>
    <definedName name="F_04_390">#REF!</definedName>
    <definedName name="F_04_420">#REF!</definedName>
    <definedName name="F_04_450">#REF!</definedName>
    <definedName name="F_04_480">#REF!</definedName>
    <definedName name="F_04_510">#REF!</definedName>
    <definedName name="F_04_540">#REF!</definedName>
    <definedName name="F_04_570">#REF!</definedName>
    <definedName name="F_04_60">#REF!</definedName>
    <definedName name="F_04_600">#REF!</definedName>
    <definedName name="F_04_630">#REF!</definedName>
    <definedName name="F_04_660">#REF!</definedName>
    <definedName name="F_04_690">#REF!</definedName>
    <definedName name="F_04_720">#REF!</definedName>
    <definedName name="F_04_90">#REF!</definedName>
    <definedName name="F_05_120">#REF!</definedName>
    <definedName name="F_05_150">#REF!</definedName>
    <definedName name="F_05_180">#REF!</definedName>
    <definedName name="F_05_210">#REF!</definedName>
    <definedName name="F_05_240">#REF!</definedName>
    <definedName name="F_05_270">#REF!</definedName>
    <definedName name="F_05_30">#REF!</definedName>
    <definedName name="F_05_300">#REF!</definedName>
    <definedName name="F_05_330">#REF!</definedName>
    <definedName name="F_05_360">#REF!</definedName>
    <definedName name="F_05_390">#REF!</definedName>
    <definedName name="F_05_420">#REF!</definedName>
    <definedName name="F_05_450">#REF!</definedName>
    <definedName name="F_05_480">#REF!</definedName>
    <definedName name="F_05_510">#REF!</definedName>
    <definedName name="F_05_540">#REF!</definedName>
    <definedName name="F_05_570">#REF!</definedName>
    <definedName name="F_05_60">#REF!</definedName>
    <definedName name="F_05_600">#REF!</definedName>
    <definedName name="F_05_630">#REF!</definedName>
    <definedName name="F_05_660">#REF!</definedName>
    <definedName name="F_05_690">#REF!</definedName>
    <definedName name="F_05_720">#REF!</definedName>
    <definedName name="F_05_90">#REF!</definedName>
    <definedName name="F_06_120">#REF!</definedName>
    <definedName name="F_06_150">#REF!</definedName>
    <definedName name="F_06_180">#REF!</definedName>
    <definedName name="F_06_210">#REF!</definedName>
    <definedName name="F_06_240">#REF!</definedName>
    <definedName name="F_06_270">#REF!</definedName>
    <definedName name="F_06_30">#REF!</definedName>
    <definedName name="F_06_300">#REF!</definedName>
    <definedName name="F_06_330">#REF!</definedName>
    <definedName name="F_06_360">#REF!</definedName>
    <definedName name="F_06_390">#REF!</definedName>
    <definedName name="F_06_420">#REF!</definedName>
    <definedName name="F_06_450">#REF!</definedName>
    <definedName name="F_06_480">#REF!</definedName>
    <definedName name="F_06_510">#REF!</definedName>
    <definedName name="F_06_540">#REF!</definedName>
    <definedName name="F_06_570">#REF!</definedName>
    <definedName name="F_06_60">#REF!</definedName>
    <definedName name="F_06_600">#REF!</definedName>
    <definedName name="F_06_630">#REF!</definedName>
    <definedName name="F_06_660">#REF!</definedName>
    <definedName name="F_06_690">#REF!</definedName>
    <definedName name="F_06_720">#REF!</definedName>
    <definedName name="F_06_90">#REF!</definedName>
    <definedName name="F_07_120">#REF!</definedName>
    <definedName name="F_07_150">#REF!</definedName>
    <definedName name="F_07_180">#REF!</definedName>
    <definedName name="F_07_210">#REF!</definedName>
    <definedName name="F_07_240">#REF!</definedName>
    <definedName name="F_07_270">#REF!</definedName>
    <definedName name="F_07_30">#REF!</definedName>
    <definedName name="F_07_300">#REF!</definedName>
    <definedName name="F_07_330">#REF!</definedName>
    <definedName name="F_07_360">#REF!</definedName>
    <definedName name="F_07_390">#REF!</definedName>
    <definedName name="F_07_420">#REF!</definedName>
    <definedName name="F_07_450">#REF!</definedName>
    <definedName name="F_07_480">#REF!</definedName>
    <definedName name="F_07_510">#REF!</definedName>
    <definedName name="F_07_540">#REF!</definedName>
    <definedName name="F_07_570">#REF!</definedName>
    <definedName name="F_07_60">#REF!</definedName>
    <definedName name="F_07_600">#REF!</definedName>
    <definedName name="F_07_630">#REF!</definedName>
    <definedName name="F_07_660">#REF!</definedName>
    <definedName name="F_07_690">#REF!</definedName>
    <definedName name="F_07_720">#REF!</definedName>
    <definedName name="F_07_90">#REF!</definedName>
    <definedName name="F_08_120">#REF!</definedName>
    <definedName name="F_08_150">#REF!</definedName>
    <definedName name="F_08_180">#REF!</definedName>
    <definedName name="F_08_210">#REF!</definedName>
    <definedName name="F_08_240">#REF!</definedName>
    <definedName name="F_08_270">#REF!</definedName>
    <definedName name="F_08_30">#REF!</definedName>
    <definedName name="F_08_300">#REF!</definedName>
    <definedName name="F_08_330">#REF!</definedName>
    <definedName name="F_08_360">#REF!</definedName>
    <definedName name="F_08_390">#REF!</definedName>
    <definedName name="F_08_420">#REF!</definedName>
    <definedName name="F_08_450">#REF!</definedName>
    <definedName name="F_08_480">#REF!</definedName>
    <definedName name="F_08_510">#REF!</definedName>
    <definedName name="F_08_540">#REF!</definedName>
    <definedName name="F_08_570">#REF!</definedName>
    <definedName name="F_08_60">#REF!</definedName>
    <definedName name="F_08_600">#REF!</definedName>
    <definedName name="F_08_630">#REF!</definedName>
    <definedName name="F_08_660">#REF!</definedName>
    <definedName name="F_08_690">#REF!</definedName>
    <definedName name="F_08_720">#REF!</definedName>
    <definedName name="F_08_90">#REF!</definedName>
    <definedName name="F_09_120">#REF!</definedName>
    <definedName name="F_09_150">#REF!</definedName>
    <definedName name="F_09_180">#REF!</definedName>
    <definedName name="F_09_210">#REF!</definedName>
    <definedName name="F_09_240">#REF!</definedName>
    <definedName name="F_09_270">#REF!</definedName>
    <definedName name="F_09_30">#REF!</definedName>
    <definedName name="F_09_300">#REF!</definedName>
    <definedName name="F_09_330">#REF!</definedName>
    <definedName name="F_09_360">#REF!</definedName>
    <definedName name="F_09_390">#REF!</definedName>
    <definedName name="F_09_420">#REF!</definedName>
    <definedName name="F_09_450">#REF!</definedName>
    <definedName name="F_09_480">#REF!</definedName>
    <definedName name="F_09_510">#REF!</definedName>
    <definedName name="F_09_540">#REF!</definedName>
    <definedName name="F_09_570">#REF!</definedName>
    <definedName name="F_09_60">#REF!</definedName>
    <definedName name="F_09_600">#REF!</definedName>
    <definedName name="F_09_630">#REF!</definedName>
    <definedName name="F_09_660">#REF!</definedName>
    <definedName name="F_09_690">#REF!</definedName>
    <definedName name="F_09_720">#REF!</definedName>
    <definedName name="F_09_90">#REF!</definedName>
    <definedName name="F_10_120">#REF!</definedName>
    <definedName name="F_10_150">#REF!</definedName>
    <definedName name="F_10_180">#REF!</definedName>
    <definedName name="F_10_210">#REF!</definedName>
    <definedName name="F_10_240">#REF!</definedName>
    <definedName name="F_10_270">#REF!</definedName>
    <definedName name="F_10_30">#REF!</definedName>
    <definedName name="F_10_300">#REF!</definedName>
    <definedName name="F_10_330">#REF!</definedName>
    <definedName name="F_10_360">#REF!</definedName>
    <definedName name="F_10_390">#REF!</definedName>
    <definedName name="F_10_420">#REF!</definedName>
    <definedName name="F_10_450">#REF!</definedName>
    <definedName name="F_10_480">#REF!</definedName>
    <definedName name="F_10_510">#REF!</definedName>
    <definedName name="F_10_540">#REF!</definedName>
    <definedName name="F_10_570">#REF!</definedName>
    <definedName name="F_10_60">#REF!</definedName>
    <definedName name="F_10_600">#REF!</definedName>
    <definedName name="F_10_630">#REF!</definedName>
    <definedName name="F_10_660">#REF!</definedName>
    <definedName name="F_10_690">#REF!</definedName>
    <definedName name="F_10_720">#REF!</definedName>
    <definedName name="F_10_90">#REF!</definedName>
    <definedName name="F_11_120">#REF!</definedName>
    <definedName name="F_11_150">#REF!</definedName>
    <definedName name="F_11_180">#REF!</definedName>
    <definedName name="F_11_210">#REF!</definedName>
    <definedName name="F_11_240">#REF!</definedName>
    <definedName name="F_11_270">#REF!</definedName>
    <definedName name="F_11_30">#REF!</definedName>
    <definedName name="F_11_300">#REF!</definedName>
    <definedName name="F_11_330">#REF!</definedName>
    <definedName name="F_11_360">#REF!</definedName>
    <definedName name="F_11_390">#REF!</definedName>
    <definedName name="F_11_420">#REF!</definedName>
    <definedName name="F_11_450">#REF!</definedName>
    <definedName name="F_11_480">#REF!</definedName>
    <definedName name="F_11_510">#REF!</definedName>
    <definedName name="F_11_540">#REF!</definedName>
    <definedName name="F_11_570">#REF!</definedName>
    <definedName name="F_11_60">#REF!</definedName>
    <definedName name="F_11_600">#REF!</definedName>
    <definedName name="F_11_630">#REF!</definedName>
    <definedName name="F_11_660">#REF!</definedName>
    <definedName name="F_11_690">#REF!</definedName>
    <definedName name="F_11_720">#REF!</definedName>
    <definedName name="F_11_90">#REF!</definedName>
    <definedName name="F_12_120">#REF!</definedName>
    <definedName name="F_12_150">#REF!</definedName>
    <definedName name="F_12_180">#REF!</definedName>
    <definedName name="F_12_210">#REF!</definedName>
    <definedName name="F_12_240">#REF!</definedName>
    <definedName name="F_12_270">#REF!</definedName>
    <definedName name="F_12_30">#REF!</definedName>
    <definedName name="F_12_300">#REF!</definedName>
    <definedName name="F_12_330">#REF!</definedName>
    <definedName name="F_12_360">#REF!</definedName>
    <definedName name="F_12_390">#REF!</definedName>
    <definedName name="F_12_420">#REF!</definedName>
    <definedName name="F_12_450">#REF!</definedName>
    <definedName name="F_12_480">#REF!</definedName>
    <definedName name="F_12_510">#REF!</definedName>
    <definedName name="F_12_540">#REF!</definedName>
    <definedName name="F_12_570">#REF!</definedName>
    <definedName name="F_12_60">#REF!</definedName>
    <definedName name="F_12_600">#REF!</definedName>
    <definedName name="F_12_630">#REF!</definedName>
    <definedName name="F_12_660">#REF!</definedName>
    <definedName name="F_12_690">#REF!</definedName>
    <definedName name="F_12_720">#REF!</definedName>
    <definedName name="F_12_90">#REF!</definedName>
    <definedName name="F_13_120">#REF!</definedName>
    <definedName name="F_13_150">#REF!</definedName>
    <definedName name="F_13_180">#REF!</definedName>
    <definedName name="F_13_210">#REF!</definedName>
    <definedName name="F_13_240">#REF!</definedName>
    <definedName name="F_13_270">#REF!</definedName>
    <definedName name="F_13_30">#REF!</definedName>
    <definedName name="F_13_300">#REF!</definedName>
    <definedName name="F_13_330">#REF!</definedName>
    <definedName name="F_13_360">#REF!</definedName>
    <definedName name="F_13_390">#REF!</definedName>
    <definedName name="F_13_420">#REF!</definedName>
    <definedName name="F_13_450">#REF!</definedName>
    <definedName name="F_13_480">#REF!</definedName>
    <definedName name="F_13_510">#REF!</definedName>
    <definedName name="F_13_540">#REF!</definedName>
    <definedName name="F_13_570">#REF!</definedName>
    <definedName name="F_13_60">#REF!</definedName>
    <definedName name="F_13_600">#REF!</definedName>
    <definedName name="F_13_630">#REF!</definedName>
    <definedName name="F_13_660">#REF!</definedName>
    <definedName name="F_13_690">#REF!</definedName>
    <definedName name="F_13_720">#REF!</definedName>
    <definedName name="F_13_90">#REF!</definedName>
    <definedName name="F_14_120">#REF!</definedName>
    <definedName name="F_14_150">#REF!</definedName>
    <definedName name="F_14_180">#REF!</definedName>
    <definedName name="F_14_210">#REF!</definedName>
    <definedName name="F_14_240">#REF!</definedName>
    <definedName name="F_14_270">#REF!</definedName>
    <definedName name="F_14_30">#REF!</definedName>
    <definedName name="F_14_300">#REF!</definedName>
    <definedName name="F_14_330">#REF!</definedName>
    <definedName name="F_14_360">#REF!</definedName>
    <definedName name="F_14_390">#REF!</definedName>
    <definedName name="F_14_420">#REF!</definedName>
    <definedName name="F_14_450">#REF!</definedName>
    <definedName name="F_14_480">#REF!</definedName>
    <definedName name="F_14_510">#REF!</definedName>
    <definedName name="F_14_540">#REF!</definedName>
    <definedName name="F_14_570">#REF!</definedName>
    <definedName name="F_14_60">#REF!</definedName>
    <definedName name="F_14_600">#REF!</definedName>
    <definedName name="F_14_630">#REF!</definedName>
    <definedName name="F_14_660">#REF!</definedName>
    <definedName name="F_14_690">#REF!</definedName>
    <definedName name="F_14_720">#REF!</definedName>
    <definedName name="F_14_90">#REF!</definedName>
    <definedName name="F_15_120">#REF!</definedName>
    <definedName name="F_15_150">#REF!</definedName>
    <definedName name="F_15_180">#REF!</definedName>
    <definedName name="F_15_210">#REF!</definedName>
    <definedName name="F_15_240">#REF!</definedName>
    <definedName name="F_15_270">#REF!</definedName>
    <definedName name="F_15_30">#REF!</definedName>
    <definedName name="F_15_300">#REF!</definedName>
    <definedName name="F_15_330">#REF!</definedName>
    <definedName name="F_15_360">#REF!</definedName>
    <definedName name="F_15_390">#REF!</definedName>
    <definedName name="F_15_420">#REF!</definedName>
    <definedName name="F_15_450">#REF!</definedName>
    <definedName name="F_15_480">#REF!</definedName>
    <definedName name="F_15_510">#REF!</definedName>
    <definedName name="F_15_540">#REF!</definedName>
    <definedName name="F_15_570">#REF!</definedName>
    <definedName name="F_15_60">#REF!</definedName>
    <definedName name="F_15_600">#REF!</definedName>
    <definedName name="F_15_630">#REF!</definedName>
    <definedName name="F_15_660">#REF!</definedName>
    <definedName name="F_15_690">#REF!</definedName>
    <definedName name="F_15_720">#REF!</definedName>
    <definedName name="F_15_90">#REF!</definedName>
    <definedName name="faixa">'[2]RESUMO-DVOP'!$N$123</definedName>
    <definedName name="faixa2">'[2]RESUMO-DVOP'!$N$185</definedName>
    <definedName name="FATOR">#REF!</definedName>
    <definedName name="fator100">#REF!</definedName>
    <definedName name="FATOR2">#REF!</definedName>
    <definedName name="fator50">#REF!</definedName>
    <definedName name="FE">'[15]RESUMO-DVOP'!$C$35</definedName>
    <definedName name="Ferro_CA60">#REF!</definedName>
    <definedName name="ffg" hidden="1">{#N/A,#N/A,FALSE,"MO (2)"}</definedName>
    <definedName name="ffg_1" hidden="1">{#N/A,#N/A,FALSE,"MO (2)"}</definedName>
    <definedName name="fghji" hidden="1">{#N/A,#N/A,FALSE,"MO (2)"}</definedName>
    <definedName name="fghji_1" hidden="1">{#N/A,#N/A,FALSE,"MO (2)"}</definedName>
    <definedName name="Filtro">#REF!</definedName>
    <definedName name="fir">#REF!</definedName>
    <definedName name="FIRMA">#REF!</definedName>
    <definedName name="FIRMA1">#REF!</definedName>
    <definedName name="FIRMA2">#REF!</definedName>
    <definedName name="FIRMA3">#REF!</definedName>
    <definedName name="FOG">#REF!</definedName>
    <definedName name="FORN_ACESS_EMISS">#REF!</definedName>
    <definedName name="FORN_ACESS_EMISS2_M">#REF!</definedName>
    <definedName name="FORN_ACESS_EMISS3_M">#REF!</definedName>
    <definedName name="FORN_ACESS_REDE_COL">#REF!</definedName>
    <definedName name="FORN_ACESSÓRIOS">#REF!</definedName>
    <definedName name="FORN_CON_EMISS3_M">#REF!</definedName>
    <definedName name="FORN_CONEX">#REF!</definedName>
    <definedName name="FORN_CONEX_EMISS">#REF!</definedName>
    <definedName name="FORN_CONEX_PEÇAS">#REF!</definedName>
    <definedName name="FORN_PEÇAS_EMISS2_M">#REF!</definedName>
    <definedName name="FORN_TUB_EMISS">#REF!</definedName>
    <definedName name="FORN_TUB_EMISS2_M">#REF!</definedName>
    <definedName name="FORN_TUB_EMISS3_M">#REF!</definedName>
    <definedName name="FORN_TUB_REDE_COL">#REF!</definedName>
    <definedName name="FORN_TUBU">#REF!</definedName>
    <definedName name="fornecer">#REF!</definedName>
    <definedName name="Fundação">#REF!</definedName>
    <definedName name="fx_horiz">#REF!</definedName>
    <definedName name="G_01">#REF!</definedName>
    <definedName name="G_02">#REF!</definedName>
    <definedName name="G_03">#REF!</definedName>
    <definedName name="G_04">#REF!</definedName>
    <definedName name="G_05">#REF!</definedName>
    <definedName name="G_06">#REF!</definedName>
    <definedName name="G_07">#REF!</definedName>
    <definedName name="G_08">#REF!</definedName>
    <definedName name="G_09">#REF!</definedName>
    <definedName name="G_10">#REF!</definedName>
    <definedName name="G_11">#REF!</definedName>
    <definedName name="G_12">#REF!</definedName>
    <definedName name="G_13">#REF!</definedName>
    <definedName name="G_14">#REF!</definedName>
    <definedName name="G_15">#REF!</definedName>
    <definedName name="G_16">#REF!</definedName>
    <definedName name="G_17">#REF!</definedName>
    <definedName name="G_18">#REF!</definedName>
    <definedName name="G_19">#REF!</definedName>
    <definedName name="G_20">#REF!</definedName>
    <definedName name="G_21">#REF!</definedName>
    <definedName name="G_22">#REF!</definedName>
    <definedName name="G_23">#REF!</definedName>
    <definedName name="G_24">#REF!</definedName>
    <definedName name="G_25">#REF!</definedName>
    <definedName name="GAS">'[14]INSUMOS BÁSICOS'!$E$66</definedName>
    <definedName name="GASOLINA">#REF!</definedName>
    <definedName name="GD">'[14]QUADRO 04 - PLANILHAS PREÇOS'!#REF!</definedName>
    <definedName name="geral">#REF!</definedName>
    <definedName name="gfgh" hidden="1">{#N/A,#N/A,FALSE,"MO (2)"}</definedName>
    <definedName name="gfgh_1" hidden="1">{#N/A,#N/A,FALSE,"MO (2)"}</definedName>
    <definedName name="GRAMA">'[14]QUADRO 04 - PLANILHAS PREÇOS'!#REF!</definedName>
    <definedName name="grama_mudas">#REF!</definedName>
    <definedName name="_xlnm.Recorder">#REF!</definedName>
    <definedName name="Guias">#REF!</definedName>
    <definedName name="ic">'[16]Desmatamento '!$L$10</definedName>
    <definedName name="INDI">#REF!</definedName>
    <definedName name="indi_33">#REF!</definedName>
    <definedName name="INDI22">#REF!</definedName>
    <definedName name="indice_2">#REF!</definedName>
    <definedName name="INDICEI1">#REF!</definedName>
    <definedName name="inic">#REF!</definedName>
    <definedName name="Inst_elétricas">#REF!</definedName>
    <definedName name="Inst_hidráulicas">#REF!</definedName>
    <definedName name="INST_PROVISÓRIAS">#REF!</definedName>
    <definedName name="Inst_sanitárias">#REF!</definedName>
    <definedName name="JAZ">#REF!</definedName>
    <definedName name="JAZIDAS">'[8]QUADRO 08 - COMPOSIÇÕES'!$H$786</definedName>
    <definedName name="jkhjkjkg" hidden="1">{#N/A,#N/A,FALSE,"MO (2)"}</definedName>
    <definedName name="jkhjkjkg_1" hidden="1">{#N/A,#N/A,FALSE,"MO (2)"}</definedName>
    <definedName name="JOSE">[2]RELATÓRIO!$I$31</definedName>
    <definedName name="kdren">#REF!</definedName>
    <definedName name="kdrena">#REF!</definedName>
    <definedName name="Km">#REF!</definedName>
    <definedName name="koae">#REF!</definedName>
    <definedName name="kpavi">#REF!</definedName>
    <definedName name="KSIN">#REF!</definedName>
    <definedName name="ksinal">'[17]Indice de Reajuste'!#REF!</definedName>
    <definedName name="kterra">#REF!</definedName>
    <definedName name="LASTRO_CONCRETO">#REF!</definedName>
    <definedName name="LASTRO_EMISS3_S">#REF!</definedName>
    <definedName name="LIG_PRED_SERV">#REF!</definedName>
    <definedName name="LIG_PREDIAIS_MAT">#REF!</definedName>
    <definedName name="LIGAÇÃO_PREDIAL_MATERIAL">'[10]ligação predial'!$H$19</definedName>
    <definedName name="LIGAÇÃO_PREDIAL_SERVIÇOS">'[10]ligação predial'!$H$9</definedName>
    <definedName name="LIGAÇÕES">#REF!</definedName>
    <definedName name="loc">#REF!</definedName>
    <definedName name="LOC_EMISS3">#REF!</definedName>
    <definedName name="LOCAÇÃO">#REF!</definedName>
    <definedName name="LOCAÇÃO_EMISS">#REF!</definedName>
    <definedName name="LOCAÇÃO_EMISS2">#REF!</definedName>
    <definedName name="local">#REF!</definedName>
    <definedName name="LOCAL1">'[8]DADOS DE ENTRADA CONCORRÊNCIA'!$B$25</definedName>
    <definedName name="LOCALIDADE">'[8]DADOS DE ENTRADA CONCORRÊNCIA'!$B$8</definedName>
    <definedName name="LOTA">#REF!</definedName>
    <definedName name="LOTE">#REF!</definedName>
    <definedName name="LOTE1">#REF!</definedName>
    <definedName name="Louças_acessórios">#REF!</definedName>
    <definedName name="LS">#REF!</definedName>
    <definedName name="luis">#REF!</definedName>
    <definedName name="maria">'[2]RESUMO-DVOP'!$I$12</definedName>
    <definedName name="Material_britado">#REF!</definedName>
    <definedName name="mbc">#REF!</definedName>
    <definedName name="med" hidden="1">{#N/A,#N/A,FALSE,"MO (2)"}</definedName>
    <definedName name="med_1" hidden="1">{#N/A,#N/A,FALSE,"MO (2)"}</definedName>
    <definedName name="MEDAGOREAL">[2]RELATÓRIO!$I$30</definedName>
    <definedName name="MEIO_FIO">#REF!</definedName>
    <definedName name="meiofio">#REF!</definedName>
    <definedName name="Mem">'[4]Mat Asf'!$C$37</definedName>
    <definedName name="mo_base">#REF!</definedName>
    <definedName name="mo_sub_base">#REF!</definedName>
    <definedName name="mosubb">#REF!</definedName>
    <definedName name="mosubl">#REF!</definedName>
    <definedName name="MOV_TERR_EMISS3_S">#REF!</definedName>
    <definedName name="MOV_TERRA">#REF!</definedName>
    <definedName name="MOV_TERRA_EMISS">#REF!</definedName>
    <definedName name="MOV_TERRA_EMISS2">#REF!</definedName>
    <definedName name="OAC">#REF!</definedName>
    <definedName name="oac.b">#REF!</definedName>
    <definedName name="oac.c">#REF!</definedName>
    <definedName name="oac.ve">#REF!</definedName>
    <definedName name="oac.ve.remoc">#REF!</definedName>
    <definedName name="oac.vr">#REF!</definedName>
    <definedName name="oac.vr.remoc">#REF!</definedName>
    <definedName name="Oacorre2">#REF!</definedName>
    <definedName name="OAE">#REF!</definedName>
    <definedName name="oae.vc">#REF!</definedName>
    <definedName name="Oaesp2">#REF!</definedName>
    <definedName name="OBJETO">#REF!</definedName>
    <definedName name="OBJETOA">#REF!</definedName>
    <definedName name="OCOM">#REF!</definedName>
    <definedName name="Ocomp2">#REF!</definedName>
    <definedName name="oesp">#REF!</definedName>
    <definedName name="OP">#REF!</definedName>
    <definedName name="OPA">#REF!</definedName>
    <definedName name="Orçamento">#REF!</definedName>
    <definedName name="org">#REF!</definedName>
    <definedName name="ÓRGÃO">#REF!</definedName>
    <definedName name="Orla">#REF!</definedName>
    <definedName name="orlando">#REF!</definedName>
    <definedName name="pav">#REF!</definedName>
    <definedName name="PAV_2">[2]RELATÓRIO!#REF!</definedName>
    <definedName name="PAV_EMISS3_S">#REF!</definedName>
    <definedName name="pavi">#REF!</definedName>
    <definedName name="Pavi2">#REF!</definedName>
    <definedName name="PAVIM_EMISS">#REF!</definedName>
    <definedName name="PAVIM_EMISS2">#REF!</definedName>
    <definedName name="PAVIMENTAÇÃO">#REF!</definedName>
    <definedName name="PED">#REF!</definedName>
    <definedName name="PEDA">#REF!</definedName>
    <definedName name="PEDREIRA">#REF!</definedName>
    <definedName name="Pia_cozinha">#REF!</definedName>
    <definedName name="Pilar">#REF!</definedName>
    <definedName name="pint_lig">#REF!</definedName>
    <definedName name="Pintura_cal">#REF!</definedName>
    <definedName name="Pintura_óleo">#REF!</definedName>
    <definedName name="Piso_cimentado">#REF!</definedName>
    <definedName name="Placa_de_cimento">#REF!</definedName>
    <definedName name="PLACA_OBRA">#REF!</definedName>
    <definedName name="plan">[18]Orçamento!$A$17:$D$80</definedName>
    <definedName name="plan2">[18]Orçamento!$A$17:$D$80</definedName>
    <definedName name="plan3">[18]Orçamento!$A$17:$D$80</definedName>
    <definedName name="plano">#REF!</definedName>
    <definedName name="POÇO_VISIT">#REF!</definedName>
    <definedName name="PRAZO">#REF!</definedName>
    <definedName name="PRAZOA">#REF!</definedName>
    <definedName name="Preço_Unitário">#REF!</definedName>
    <definedName name="Print_Area_MI">#REF!</definedName>
    <definedName name="pz">#REF!</definedName>
    <definedName name="QUANT_acumu">#REF!</definedName>
    <definedName name="Quantidade">#REF!</definedName>
    <definedName name="quantidades">#REF!</definedName>
    <definedName name="Radier">#REF!</definedName>
    <definedName name="rc.cerca">#REF!</definedName>
    <definedName name="rea">#REF!</definedName>
    <definedName name="REAJ">#REF!</definedName>
    <definedName name="Reaterro">#REF!</definedName>
    <definedName name="Reboco">#REF!</definedName>
    <definedName name="REDE_COLETORA_MAT">#REF!</definedName>
    <definedName name="REDE_COLETORA_MATERIAL">'[10]REDE COLETORA'!$H$67</definedName>
    <definedName name="REDE_COLETORA_SERV">#REF!</definedName>
    <definedName name="REDE_COLETORA_SERVIÇOS">'[10]REDE COLETORA'!$H$9</definedName>
    <definedName name="REG">#REF!</definedName>
    <definedName name="REGULA">#REF!</definedName>
    <definedName name="RELATÓRIO_DOS_SERVIÇOS_EXECUTADOS">#REF!</definedName>
    <definedName name="remoc">#REF!</definedName>
    <definedName name="REMOÇÃO">#REF!</definedName>
    <definedName name="resumo3" hidden="1">{#N/A,#N/A,FALSE,"MO (2)"}</definedName>
    <definedName name="resumo3_1" hidden="1">{#N/A,#N/A,FALSE,"MO (2)"}</definedName>
    <definedName name="RL1C">#REF!</definedName>
    <definedName name="ROB">'[19]Mat Asf'!$C$36</definedName>
    <definedName name="ROBERTO">'[19]Mat Asf'!$C$37</definedName>
    <definedName name="rod">#REF!</definedName>
    <definedName name="rodo">#REF!</definedName>
    <definedName name="RODO1">#REF!</definedName>
    <definedName name="RODO2">#REF!</definedName>
    <definedName name="RODOA">#REF!</definedName>
    <definedName name="RODOA1">#REF!</definedName>
    <definedName name="rodov">#REF!</definedName>
    <definedName name="RODOVIA1">'[8]DADOS DE ENTRADA CONCORRÊNCIA'!$B$15</definedName>
    <definedName name="RODOVIA2">'[8]DADOS DE ENTRADA CONCORRÊNCIA'!$B$22</definedName>
    <definedName name="Rodoviário">'[20]Serviços Rodoviários'!$A$3:$E$144</definedName>
    <definedName name="rr.2c_pint">#REF!</definedName>
    <definedName name="RR_2C">#REF!</definedName>
    <definedName name="RR1C">#REF!</definedName>
    <definedName name="RRD">#REF!</definedName>
    <definedName name="s">[21]Serviços!$A$3:$F$1403</definedName>
    <definedName name="SADERA" hidden="1">{#N/A,#N/A,FALSE,"MO (2)"}</definedName>
    <definedName name="SADERA_1" hidden="1">{#N/A,#N/A,FALSE,"MO (2)"}</definedName>
    <definedName name="saderadesa" hidden="1">{#N/A,#N/A,FALSE,"MO (2)"}</definedName>
    <definedName name="saderadesa_1" hidden="1">{#N/A,#N/A,FALSE,"MO (2)"}</definedName>
    <definedName name="saderasa" hidden="1">{#N/A,#N/A,FALSE,"MO (2)"}</definedName>
    <definedName name="saderasa_1" hidden="1">{#N/A,#N/A,FALSE,"MO (2)"}</definedName>
    <definedName name="saderefe" hidden="1">{#N/A,#N/A,FALSE,"MO (2)"}</definedName>
    <definedName name="saderefe_1" hidden="1">{#N/A,#N/A,FALSE,"MO (2)"}</definedName>
    <definedName name="salario">[2]RELATÓRIO!$H$3</definedName>
    <definedName name="SALÁRIOMINIMO">#REF!</definedName>
    <definedName name="salete" hidden="1">{#N/A,#N/A,FALSE,"MO (2)"}</definedName>
    <definedName name="salete.com" hidden="1">{#N/A,#N/A,FALSE,"MO (2)"}</definedName>
    <definedName name="salete.com_1" hidden="1">{#N/A,#N/A,FALSE,"MO (2)"}</definedName>
    <definedName name="salete_1" hidden="1">{#N/A,#N/A,FALSE,"MO (2)"}</definedName>
    <definedName name="salete333" hidden="1">{#N/A,#N/A,FALSE,"MO (2)"}</definedName>
    <definedName name="salete333_1" hidden="1">{#N/A,#N/A,FALSE,"MO (2)"}</definedName>
    <definedName name="SASA" hidden="1">{#N/A,#N/A,FALSE,"MO (2)"}</definedName>
    <definedName name="sasa.com" hidden="1">{#N/A,#N/A,FALSE,"MO (2)"}</definedName>
    <definedName name="sasa.com_1" hidden="1">{#N/A,#N/A,FALSE,"MO (2)"}</definedName>
    <definedName name="SASA_1" hidden="1">{#N/A,#N/A,FALSE,"MO (2)"}</definedName>
    <definedName name="sasaasa" hidden="1">{#N/A,#N/A,FALSE,"MO (2)"}</definedName>
    <definedName name="sasaasa_1" hidden="1">{#N/A,#N/A,FALSE,"MO (2)"}</definedName>
    <definedName name="sasadasas" hidden="1">{#N/A,#N/A,FALSE,"MO (2)"}</definedName>
    <definedName name="sasadasas_1" hidden="1">{#N/A,#N/A,FALSE,"MO (2)"}</definedName>
    <definedName name="sasadefadesa" hidden="1">{#N/A,#N/A,FALSE,"MO (2)"}</definedName>
    <definedName name="sasadefadesa_1" hidden="1">{#N/A,#N/A,FALSE,"MO (2)"}</definedName>
    <definedName name="saux">#REF!</definedName>
    <definedName name="SB">#REF!</definedName>
    <definedName name="scon">#REF!</definedName>
    <definedName name="se">[22]Serviços!$A$3:$F$1403</definedName>
    <definedName name="segm">[23]dados!$B$5</definedName>
    <definedName name="segment">#REF!</definedName>
    <definedName name="SEGMENTO">'[8]DADOS DE ENTRADA CONCORRÊNCIA'!$B$19</definedName>
    <definedName name="SELO">'[14]QUADRO 04 - PLANILHAS PREÇOS'!#REF!</definedName>
    <definedName name="SELOA">'[14]QUADRO 04 - PLANILHAS PREÇOS'!#REF!</definedName>
    <definedName name="SerP">[24]Serviços!$A$3:$F$1403</definedName>
    <definedName name="SERR">[25]Serviços!$A$3:$F$1403</definedName>
    <definedName name="serv">[24]Serviços!$A$3:$F$1403</definedName>
    <definedName name="servi">[24]Serviços!$A$3:$F$1403</definedName>
    <definedName name="ServiçoD">[24]Serviços!$A$3:$F$1403</definedName>
    <definedName name="Serviços">[26]Solum!$A$3:$AD$2430</definedName>
    <definedName name="sfsfsfs" hidden="1">{#N/A,#N/A,FALSE,"MO (2)"}</definedName>
    <definedName name="SG_01_01">#REF!</definedName>
    <definedName name="SG_01_02">#REF!</definedName>
    <definedName name="SG_01_03">#REF!</definedName>
    <definedName name="SG_01_04">#REF!</definedName>
    <definedName name="SG_01_05">#REF!</definedName>
    <definedName name="SG_01_06">#REF!</definedName>
    <definedName name="SG_01_07">#REF!</definedName>
    <definedName name="SG_01_08">#REF!</definedName>
    <definedName name="SG_01_09">#REF!</definedName>
    <definedName name="SG_01_10">#REF!</definedName>
    <definedName name="SG_01_11">#REF!</definedName>
    <definedName name="SG_01_12">#REF!</definedName>
    <definedName name="SG_01_13">#REF!</definedName>
    <definedName name="SG_01_14">#REF!</definedName>
    <definedName name="SG_01_15">#REF!</definedName>
    <definedName name="SG_01_16">#REF!</definedName>
    <definedName name="SG_01_17">#REF!</definedName>
    <definedName name="SG_01_18">#REF!</definedName>
    <definedName name="SG_01_19">#REF!</definedName>
    <definedName name="SG_01_20">#REF!</definedName>
    <definedName name="SG_01_21">#REF!</definedName>
    <definedName name="SG_01_22">#REF!</definedName>
    <definedName name="SG_01_23">#REF!</definedName>
    <definedName name="SG_01_24">#REF!</definedName>
    <definedName name="SG_01_25">#REF!</definedName>
    <definedName name="SG_02_01">#REF!</definedName>
    <definedName name="SG_02_02">#REF!</definedName>
    <definedName name="SG_02_03">#REF!</definedName>
    <definedName name="SG_02_04">#REF!</definedName>
    <definedName name="SG_02_05">#REF!</definedName>
    <definedName name="SG_02_06">#REF!</definedName>
    <definedName name="SG_02_07">#REF!</definedName>
    <definedName name="SG_02_08">#REF!</definedName>
    <definedName name="SG_02_09">#REF!</definedName>
    <definedName name="SG_02_10">#REF!</definedName>
    <definedName name="SG_02_11">#REF!</definedName>
    <definedName name="SG_02_12">#REF!</definedName>
    <definedName name="SG_02_13">#REF!</definedName>
    <definedName name="SG_02_14">#REF!</definedName>
    <definedName name="SG_02_15">#REF!</definedName>
    <definedName name="SG_02_16">#REF!</definedName>
    <definedName name="SG_02_17">#REF!</definedName>
    <definedName name="SG_02_18">#REF!</definedName>
    <definedName name="SG_02_19">#REF!</definedName>
    <definedName name="SG_02_20">#REF!</definedName>
    <definedName name="SG_02_21">#REF!</definedName>
    <definedName name="SG_02_22">#REF!</definedName>
    <definedName name="SG_02_23">#REF!</definedName>
    <definedName name="SG_02_24">#REF!</definedName>
    <definedName name="SG_02_25">#REF!</definedName>
    <definedName name="SG_03_01">#REF!</definedName>
    <definedName name="SG_03_02">#REF!</definedName>
    <definedName name="SG_03_03">#REF!</definedName>
    <definedName name="SG_03_04">#REF!</definedName>
    <definedName name="SG_03_05">#REF!</definedName>
    <definedName name="SG_03_06">#REF!</definedName>
    <definedName name="SG_03_07">#REF!</definedName>
    <definedName name="SG_03_08">#REF!</definedName>
    <definedName name="SG_03_09">#REF!</definedName>
    <definedName name="SG_03_10">#REF!</definedName>
    <definedName name="SG_03_11">#REF!</definedName>
    <definedName name="SG_03_12">#REF!</definedName>
    <definedName name="SG_03_13">#REF!</definedName>
    <definedName name="SG_03_14">#REF!</definedName>
    <definedName name="SG_03_15">#REF!</definedName>
    <definedName name="SG_03_16">#REF!</definedName>
    <definedName name="SG_03_17">#REF!</definedName>
    <definedName name="SG_03_18">#REF!</definedName>
    <definedName name="SG_03_19">#REF!</definedName>
    <definedName name="SG_03_20">#REF!</definedName>
    <definedName name="SG_03_21">#REF!</definedName>
    <definedName name="SG_03_22">#REF!</definedName>
    <definedName name="SG_03_23">#REF!</definedName>
    <definedName name="SG_03_24">#REF!</definedName>
    <definedName name="SG_03_25">#REF!</definedName>
    <definedName name="SG_04_01">#REF!</definedName>
    <definedName name="SG_04_02">#REF!</definedName>
    <definedName name="SG_04_03">#REF!</definedName>
    <definedName name="SG_04_04">#REF!</definedName>
    <definedName name="SG_04_05">#REF!</definedName>
    <definedName name="SG_04_06">#REF!</definedName>
    <definedName name="SG_04_07">#REF!</definedName>
    <definedName name="SG_04_08">#REF!</definedName>
    <definedName name="SG_04_09">#REF!</definedName>
    <definedName name="SG_04_10">#REF!</definedName>
    <definedName name="SG_04_11">#REF!</definedName>
    <definedName name="SG_04_12">#REF!</definedName>
    <definedName name="SG_04_13">#REF!</definedName>
    <definedName name="SG_04_14">#REF!</definedName>
    <definedName name="SG_04_15">#REF!</definedName>
    <definedName name="SG_04_16">#REF!</definedName>
    <definedName name="SG_04_17">#REF!</definedName>
    <definedName name="SG_04_18">#REF!</definedName>
    <definedName name="SG_04_19">#REF!</definedName>
    <definedName name="SG_04_20">#REF!</definedName>
    <definedName name="SG_04_21">#REF!</definedName>
    <definedName name="SG_04_22">#REF!</definedName>
    <definedName name="SG_04_23">#REF!</definedName>
    <definedName name="SG_04_24">#REF!</definedName>
    <definedName name="SG_04_25">#REF!</definedName>
    <definedName name="SG_05_01">#REF!</definedName>
    <definedName name="SG_05_02">#REF!</definedName>
    <definedName name="SG_05_03">#REF!</definedName>
    <definedName name="SG_05_04">#REF!</definedName>
    <definedName name="SG_05_05">#REF!</definedName>
    <definedName name="SG_05_06">#REF!</definedName>
    <definedName name="SG_05_07">#REF!</definedName>
    <definedName name="SG_05_08">#REF!</definedName>
    <definedName name="SG_05_09">#REF!</definedName>
    <definedName name="SG_05_10">#REF!</definedName>
    <definedName name="SG_05_11">#REF!</definedName>
    <definedName name="SG_05_12">#REF!</definedName>
    <definedName name="SG_05_13">#REF!</definedName>
    <definedName name="SG_05_14">#REF!</definedName>
    <definedName name="SG_05_15">#REF!</definedName>
    <definedName name="SG_05_16">#REF!</definedName>
    <definedName name="SG_05_17">#REF!</definedName>
    <definedName name="SG_05_18">#REF!</definedName>
    <definedName name="SG_05_19">#REF!</definedName>
    <definedName name="SG_05_20">#REF!</definedName>
    <definedName name="SG_05_21">#REF!</definedName>
    <definedName name="SG_05_22">#REF!</definedName>
    <definedName name="SG_05_23">#REF!</definedName>
    <definedName name="SG_05_24">#REF!</definedName>
    <definedName name="SG_05_25">#REF!</definedName>
    <definedName name="SG_06_01">#REF!</definedName>
    <definedName name="SG_06_02">#REF!</definedName>
    <definedName name="SG_06_03">#REF!</definedName>
    <definedName name="SG_06_04">#REF!</definedName>
    <definedName name="SG_06_05">#REF!</definedName>
    <definedName name="SG_06_06">#REF!</definedName>
    <definedName name="SG_06_07">#REF!</definedName>
    <definedName name="SG_06_08">#REF!</definedName>
    <definedName name="SG_06_09">#REF!</definedName>
    <definedName name="SG_06_10">#REF!</definedName>
    <definedName name="SG_06_11">#REF!</definedName>
    <definedName name="SG_06_12">#REF!</definedName>
    <definedName name="SG_06_13">#REF!</definedName>
    <definedName name="SG_06_14">#REF!</definedName>
    <definedName name="SG_06_15">#REF!</definedName>
    <definedName name="SG_06_16">#REF!</definedName>
    <definedName name="SG_06_17">#REF!</definedName>
    <definedName name="SG_06_18">#REF!</definedName>
    <definedName name="SG_06_19">#REF!</definedName>
    <definedName name="SG_06_20">#REF!</definedName>
    <definedName name="SG_06_21">#REF!</definedName>
    <definedName name="SG_06_22">#REF!</definedName>
    <definedName name="SG_06_23">#REF!</definedName>
    <definedName name="SG_06_24">#REF!</definedName>
    <definedName name="SG_06_25">#REF!</definedName>
    <definedName name="SG_07_01">#REF!</definedName>
    <definedName name="SG_07_02">#REF!</definedName>
    <definedName name="SG_07_03">#REF!</definedName>
    <definedName name="SG_07_04">#REF!</definedName>
    <definedName name="SG_07_05">#REF!</definedName>
    <definedName name="SG_07_06">#REF!</definedName>
    <definedName name="SG_07_07">#REF!</definedName>
    <definedName name="SG_07_08">#REF!</definedName>
    <definedName name="SG_07_09">#REF!</definedName>
    <definedName name="SG_07_10">#REF!</definedName>
    <definedName name="SG_07_11">#REF!</definedName>
    <definedName name="SG_07_12">#REF!</definedName>
    <definedName name="SG_07_13">#REF!</definedName>
    <definedName name="SG_07_14">#REF!</definedName>
    <definedName name="SG_07_15">#REF!</definedName>
    <definedName name="SG_07_16">#REF!</definedName>
    <definedName name="SG_07_17">#REF!</definedName>
    <definedName name="SG_07_18">#REF!</definedName>
    <definedName name="SG_07_19">#REF!</definedName>
    <definedName name="SG_07_20">#REF!</definedName>
    <definedName name="SG_07_21">#REF!</definedName>
    <definedName name="SG_07_22">#REF!</definedName>
    <definedName name="SG_07_23">#REF!</definedName>
    <definedName name="SG_07_24">#REF!</definedName>
    <definedName name="SG_07_25">#REF!</definedName>
    <definedName name="SG_08_01">#REF!</definedName>
    <definedName name="SG_08_02">#REF!</definedName>
    <definedName name="SG_08_03">#REF!</definedName>
    <definedName name="SG_08_04">#REF!</definedName>
    <definedName name="SG_08_05">#REF!</definedName>
    <definedName name="SG_08_06">#REF!</definedName>
    <definedName name="SG_08_07">#REF!</definedName>
    <definedName name="SG_08_08">#REF!</definedName>
    <definedName name="SG_08_09">#REF!</definedName>
    <definedName name="SG_08_10">#REF!</definedName>
    <definedName name="SG_08_11">#REF!</definedName>
    <definedName name="SG_08_12">#REF!</definedName>
    <definedName name="SG_08_13">#REF!</definedName>
    <definedName name="SG_08_14">#REF!</definedName>
    <definedName name="SG_08_15">#REF!</definedName>
    <definedName name="SG_08_16">#REF!</definedName>
    <definedName name="SG_08_17">#REF!</definedName>
    <definedName name="SG_08_18">#REF!</definedName>
    <definedName name="SG_08_19">#REF!</definedName>
    <definedName name="SG_08_20">#REF!</definedName>
    <definedName name="SG_08_21">#REF!</definedName>
    <definedName name="SG_08_22">#REF!</definedName>
    <definedName name="SG_08_23">#REF!</definedName>
    <definedName name="SG_08_24">#REF!</definedName>
    <definedName name="SG_08_25">#REF!</definedName>
    <definedName name="SG_09_01">#REF!</definedName>
    <definedName name="SG_09_02">#REF!</definedName>
    <definedName name="SG_09_03">#REF!</definedName>
    <definedName name="SG_09_04">#REF!</definedName>
    <definedName name="SG_09_05">#REF!</definedName>
    <definedName name="SG_09_06">#REF!</definedName>
    <definedName name="SG_09_07">#REF!</definedName>
    <definedName name="SG_09_08">#REF!</definedName>
    <definedName name="SG_09_09">#REF!</definedName>
    <definedName name="SG_09_10">#REF!</definedName>
    <definedName name="SG_09_11">#REF!</definedName>
    <definedName name="SG_09_12">#REF!</definedName>
    <definedName name="SG_09_13">#REF!</definedName>
    <definedName name="SG_09_14">#REF!</definedName>
    <definedName name="SG_09_15">#REF!</definedName>
    <definedName name="SG_09_16">#REF!</definedName>
    <definedName name="SG_09_17">#REF!</definedName>
    <definedName name="SG_09_18">#REF!</definedName>
    <definedName name="SG_09_19">#REF!</definedName>
    <definedName name="SG_09_20">#REF!</definedName>
    <definedName name="SG_09_21">#REF!</definedName>
    <definedName name="SG_09_22">#REF!</definedName>
    <definedName name="SG_09_23">#REF!</definedName>
    <definedName name="SG_09_24">#REF!</definedName>
    <definedName name="SG_09_25">#REF!</definedName>
    <definedName name="SG_10_01">#REF!</definedName>
    <definedName name="SG_10_02">#REF!</definedName>
    <definedName name="SG_10_03">#REF!</definedName>
    <definedName name="SG_10_04">#REF!</definedName>
    <definedName name="SG_10_05">#REF!</definedName>
    <definedName name="SG_10_06">#REF!</definedName>
    <definedName name="SG_10_07">#REF!</definedName>
    <definedName name="SG_10_08">#REF!</definedName>
    <definedName name="SG_10_09">#REF!</definedName>
    <definedName name="SG_10_10">#REF!</definedName>
    <definedName name="SG_10_11">#REF!</definedName>
    <definedName name="SG_10_12">#REF!</definedName>
    <definedName name="SG_10_13">#REF!</definedName>
    <definedName name="SG_10_14">#REF!</definedName>
    <definedName name="SG_10_15">#REF!</definedName>
    <definedName name="SG_10_16">#REF!</definedName>
    <definedName name="SG_10_17">#REF!</definedName>
    <definedName name="SG_10_18">#REF!</definedName>
    <definedName name="SG_10_19">#REF!</definedName>
    <definedName name="SG_10_20">#REF!</definedName>
    <definedName name="SG_10_21">#REF!</definedName>
    <definedName name="SG_10_22">#REF!</definedName>
    <definedName name="SG_10_23">#REF!</definedName>
    <definedName name="SG_10_24">#REF!</definedName>
    <definedName name="SG_10_25">#REF!</definedName>
    <definedName name="SG_11_01">#REF!</definedName>
    <definedName name="SG_11_02">#REF!</definedName>
    <definedName name="SG_11_03">#REF!</definedName>
    <definedName name="SG_11_04">#REF!</definedName>
    <definedName name="SG_11_05">#REF!</definedName>
    <definedName name="SG_11_06">#REF!</definedName>
    <definedName name="SG_11_07">#REF!</definedName>
    <definedName name="SG_11_08">#REF!</definedName>
    <definedName name="SG_11_09">#REF!</definedName>
    <definedName name="SG_11_10">#REF!</definedName>
    <definedName name="SG_11_11">#REF!</definedName>
    <definedName name="SG_11_12">#REF!</definedName>
    <definedName name="SG_11_13">#REF!</definedName>
    <definedName name="SG_11_14">#REF!</definedName>
    <definedName name="SG_11_15">#REF!</definedName>
    <definedName name="SG_11_16">#REF!</definedName>
    <definedName name="SG_11_17">#REF!</definedName>
    <definedName name="SG_11_18">#REF!</definedName>
    <definedName name="SG_11_19">#REF!</definedName>
    <definedName name="SG_11_20">#REF!</definedName>
    <definedName name="SG_11_21">#REF!</definedName>
    <definedName name="SG_11_22">#REF!</definedName>
    <definedName name="SG_11_23">#REF!</definedName>
    <definedName name="SG_11_24">#REF!</definedName>
    <definedName name="SG_11_25">#REF!</definedName>
    <definedName name="SG_12_01">#REF!</definedName>
    <definedName name="SG_12_02">#REF!</definedName>
    <definedName name="SG_12_03">#REF!</definedName>
    <definedName name="SG_12_04">#REF!</definedName>
    <definedName name="SG_12_05">#REF!</definedName>
    <definedName name="SG_12_06">#REF!</definedName>
    <definedName name="SG_12_07">#REF!</definedName>
    <definedName name="SG_12_08">#REF!</definedName>
    <definedName name="SG_12_09">#REF!</definedName>
    <definedName name="SG_12_10">#REF!</definedName>
    <definedName name="SG_12_11">#REF!</definedName>
    <definedName name="SG_12_12">#REF!</definedName>
    <definedName name="SG_12_13">#REF!</definedName>
    <definedName name="SG_12_14">#REF!</definedName>
    <definedName name="SG_12_15">#REF!</definedName>
    <definedName name="SG_12_16">#REF!</definedName>
    <definedName name="SG_12_17">#REF!</definedName>
    <definedName name="SG_12_18">#REF!</definedName>
    <definedName name="SG_12_19">#REF!</definedName>
    <definedName name="SG_12_20">#REF!</definedName>
    <definedName name="SG_12_21">#REF!</definedName>
    <definedName name="SG_12_22">#REF!</definedName>
    <definedName name="SG_12_23">#REF!</definedName>
    <definedName name="SG_12_24">#REF!</definedName>
    <definedName name="SG_12_25">#REF!</definedName>
    <definedName name="SG_13_01">#REF!</definedName>
    <definedName name="SG_13_02">#REF!</definedName>
    <definedName name="SG_13_03">#REF!</definedName>
    <definedName name="SG_13_04">#REF!</definedName>
    <definedName name="SG_13_05">#REF!</definedName>
    <definedName name="SG_13_06">#REF!</definedName>
    <definedName name="SG_13_07">#REF!</definedName>
    <definedName name="SG_13_08">#REF!</definedName>
    <definedName name="SG_13_09">#REF!</definedName>
    <definedName name="SG_13_10">#REF!</definedName>
    <definedName name="SG_13_11">#REF!</definedName>
    <definedName name="SG_13_12">#REF!</definedName>
    <definedName name="SG_13_13">#REF!</definedName>
    <definedName name="SG_13_14">#REF!</definedName>
    <definedName name="SG_13_15">#REF!</definedName>
    <definedName name="SG_13_16">#REF!</definedName>
    <definedName name="SG_13_17">#REF!</definedName>
    <definedName name="SG_13_18">#REF!</definedName>
    <definedName name="SG_13_19">#REF!</definedName>
    <definedName name="SG_13_20">#REF!</definedName>
    <definedName name="SG_13_21">#REF!</definedName>
    <definedName name="SG_13_22">#REF!</definedName>
    <definedName name="SG_13_23">#REF!</definedName>
    <definedName name="SG_13_24">#REF!</definedName>
    <definedName name="SG_13_25">#REF!</definedName>
    <definedName name="SG_14_01">#REF!</definedName>
    <definedName name="SG_14_02">#REF!</definedName>
    <definedName name="SG_14_03">#REF!</definedName>
    <definedName name="SG_14_04">#REF!</definedName>
    <definedName name="SG_14_05">#REF!</definedName>
    <definedName name="SG_14_06">#REF!</definedName>
    <definedName name="SG_14_07">#REF!</definedName>
    <definedName name="SG_14_08">#REF!</definedName>
    <definedName name="SG_14_09">#REF!</definedName>
    <definedName name="SG_14_10">#REF!</definedName>
    <definedName name="SG_14_11">#REF!</definedName>
    <definedName name="SG_14_12">#REF!</definedName>
    <definedName name="SG_14_13">#REF!</definedName>
    <definedName name="SG_14_14">#REF!</definedName>
    <definedName name="SG_14_15">#REF!</definedName>
    <definedName name="SG_14_16">#REF!</definedName>
    <definedName name="SG_14_17">#REF!</definedName>
    <definedName name="SG_14_18">#REF!</definedName>
    <definedName name="SG_14_19">#REF!</definedName>
    <definedName name="SG_14_20">#REF!</definedName>
    <definedName name="SG_14_21">#REF!</definedName>
    <definedName name="SG_14_22">#REF!</definedName>
    <definedName name="SG_14_23">#REF!</definedName>
    <definedName name="SG_14_24">#REF!</definedName>
    <definedName name="SG_14_25">#REF!</definedName>
    <definedName name="SG_15_01">#REF!</definedName>
    <definedName name="SG_15_02">#REF!</definedName>
    <definedName name="SG_15_03">#REF!</definedName>
    <definedName name="SG_15_04">#REF!</definedName>
    <definedName name="SG_15_05">#REF!</definedName>
    <definedName name="SG_15_06">#REF!</definedName>
    <definedName name="SG_15_07">#REF!</definedName>
    <definedName name="SG_15_08">#REF!</definedName>
    <definedName name="SG_15_09">#REF!</definedName>
    <definedName name="SG_15_10">#REF!</definedName>
    <definedName name="SG_15_11">#REF!</definedName>
    <definedName name="SG_15_12">#REF!</definedName>
    <definedName name="SG_15_13">#REF!</definedName>
    <definedName name="SG_15_14">#REF!</definedName>
    <definedName name="SG_15_15">#REF!</definedName>
    <definedName name="SG_15_16">#REF!</definedName>
    <definedName name="SG_15_17">#REF!</definedName>
    <definedName name="SG_15_18">#REF!</definedName>
    <definedName name="SG_15_19">#REF!</definedName>
    <definedName name="SG_15_20">#REF!</definedName>
    <definedName name="SG_15_21">#REF!</definedName>
    <definedName name="SG_15_22">#REF!</definedName>
    <definedName name="SG_15_23">#REF!</definedName>
    <definedName name="SG_15_24">#REF!</definedName>
    <definedName name="SG_15_25">#REF!</definedName>
    <definedName name="SG_16_01">#REF!</definedName>
    <definedName name="SG_16_02">#REF!</definedName>
    <definedName name="SG_16_03">#REF!</definedName>
    <definedName name="SG_16_04">#REF!</definedName>
    <definedName name="SG_16_05">#REF!</definedName>
    <definedName name="SG_16_06">#REF!</definedName>
    <definedName name="SG_16_07">#REF!</definedName>
    <definedName name="SG_16_08">#REF!</definedName>
    <definedName name="SG_16_09">#REF!</definedName>
    <definedName name="SG_16_10">#REF!</definedName>
    <definedName name="SG_16_11">#REF!</definedName>
    <definedName name="SG_16_12">#REF!</definedName>
    <definedName name="SG_16_13">#REF!</definedName>
    <definedName name="SG_16_14">#REF!</definedName>
    <definedName name="SG_16_15">#REF!</definedName>
    <definedName name="SG_16_16">#REF!</definedName>
    <definedName name="SG_16_17">#REF!</definedName>
    <definedName name="SG_16_18">#REF!</definedName>
    <definedName name="SG_16_19">#REF!</definedName>
    <definedName name="SG_16_20">#REF!</definedName>
    <definedName name="SG_16_21">#REF!</definedName>
    <definedName name="SG_16_22">#REF!</definedName>
    <definedName name="SG_16_23">#REF!</definedName>
    <definedName name="SG_16_24">#REF!</definedName>
    <definedName name="SG_16_25">#REF!</definedName>
    <definedName name="SG_17_01">#REF!</definedName>
    <definedName name="SG_17_02">#REF!</definedName>
    <definedName name="SG_17_03">#REF!</definedName>
    <definedName name="SG_17_04">#REF!</definedName>
    <definedName name="SG_17_05">#REF!</definedName>
    <definedName name="SG_17_06">#REF!</definedName>
    <definedName name="SG_17_07">#REF!</definedName>
    <definedName name="SG_17_08">#REF!</definedName>
    <definedName name="SG_17_09">#REF!</definedName>
    <definedName name="SG_17_10">#REF!</definedName>
    <definedName name="SG_17_11">#REF!</definedName>
    <definedName name="SG_17_12">#REF!</definedName>
    <definedName name="SG_17_13">#REF!</definedName>
    <definedName name="SG_17_14">#REF!</definedName>
    <definedName name="SG_17_15">#REF!</definedName>
    <definedName name="SG_17_16">#REF!</definedName>
    <definedName name="SG_17_17">#REF!</definedName>
    <definedName name="SG_17_18">#REF!</definedName>
    <definedName name="SG_17_19">#REF!</definedName>
    <definedName name="SG_17_20">#REF!</definedName>
    <definedName name="SG_17_21">#REF!</definedName>
    <definedName name="SG_17_22">#REF!</definedName>
    <definedName name="SG_17_23">#REF!</definedName>
    <definedName name="SG_17_24">#REF!</definedName>
    <definedName name="SG_17_25">#REF!</definedName>
    <definedName name="SG_18_01">#REF!</definedName>
    <definedName name="SG_18_02">#REF!</definedName>
    <definedName name="SG_18_03">#REF!</definedName>
    <definedName name="SG_18_04">#REF!</definedName>
    <definedName name="SG_18_05">#REF!</definedName>
    <definedName name="SG_18_06">#REF!</definedName>
    <definedName name="SG_18_07">#REF!</definedName>
    <definedName name="SG_18_08">#REF!</definedName>
    <definedName name="SG_18_09">#REF!</definedName>
    <definedName name="SG_18_10">#REF!</definedName>
    <definedName name="SG_18_11">#REF!</definedName>
    <definedName name="SG_18_12">#REF!</definedName>
    <definedName name="SG_18_13">#REF!</definedName>
    <definedName name="SG_18_14">#REF!</definedName>
    <definedName name="SG_18_15">#REF!</definedName>
    <definedName name="SG_18_16">#REF!</definedName>
    <definedName name="SG_18_17">#REF!</definedName>
    <definedName name="SG_18_18">#REF!</definedName>
    <definedName name="SG_18_19">#REF!</definedName>
    <definedName name="SG_18_20">#REF!</definedName>
    <definedName name="SG_18_21">#REF!</definedName>
    <definedName name="SG_18_22">#REF!</definedName>
    <definedName name="SG_18_23">#REF!</definedName>
    <definedName name="SG_18_24">#REF!</definedName>
    <definedName name="SG_18_25">#REF!</definedName>
    <definedName name="SG_19_01">#REF!</definedName>
    <definedName name="SG_19_02">#REF!</definedName>
    <definedName name="SG_19_03">#REF!</definedName>
    <definedName name="SG_19_04">#REF!</definedName>
    <definedName name="SG_19_05">#REF!</definedName>
    <definedName name="SG_19_06">#REF!</definedName>
    <definedName name="SG_19_07">#REF!</definedName>
    <definedName name="SG_19_08">#REF!</definedName>
    <definedName name="SG_19_09">#REF!</definedName>
    <definedName name="SG_19_10">#REF!</definedName>
    <definedName name="SG_19_11">#REF!</definedName>
    <definedName name="SG_19_12">#REF!</definedName>
    <definedName name="SG_19_13">#REF!</definedName>
    <definedName name="SG_19_14">#REF!</definedName>
    <definedName name="SG_19_15">#REF!</definedName>
    <definedName name="SG_19_16">#REF!</definedName>
    <definedName name="SG_19_17">#REF!</definedName>
    <definedName name="SG_19_18">#REF!</definedName>
    <definedName name="SG_19_19">#REF!</definedName>
    <definedName name="SG_19_20">#REF!</definedName>
    <definedName name="SG_19_21">#REF!</definedName>
    <definedName name="SG_19_22">#REF!</definedName>
    <definedName name="SG_19_23">#REF!</definedName>
    <definedName name="SG_19_24">#REF!</definedName>
    <definedName name="SG_19_25">#REF!</definedName>
    <definedName name="SG_20_01">#REF!</definedName>
    <definedName name="SG_20_02">#REF!</definedName>
    <definedName name="SG_20_03">#REF!</definedName>
    <definedName name="SG_20_04">#REF!</definedName>
    <definedName name="SG_20_05">#REF!</definedName>
    <definedName name="SG_20_06">#REF!</definedName>
    <definedName name="SG_20_07">#REF!</definedName>
    <definedName name="SG_20_08">#REF!</definedName>
    <definedName name="SG_20_09">#REF!</definedName>
    <definedName name="SG_20_10">#REF!</definedName>
    <definedName name="SG_20_11">#REF!</definedName>
    <definedName name="SG_20_12">#REF!</definedName>
    <definedName name="SG_20_13">#REF!</definedName>
    <definedName name="SG_20_14">#REF!</definedName>
    <definedName name="SG_20_15">#REF!</definedName>
    <definedName name="SG_20_16">#REF!</definedName>
    <definedName name="SG_20_17">#REF!</definedName>
    <definedName name="SG_20_18">#REF!</definedName>
    <definedName name="SG_20_19">#REF!</definedName>
    <definedName name="SG_20_20">#REF!</definedName>
    <definedName name="SG_20_21">#REF!</definedName>
    <definedName name="SG_20_22">#REF!</definedName>
    <definedName name="SG_20_23">#REF!</definedName>
    <definedName name="SG_20_24">#REF!</definedName>
    <definedName name="SG_20_25">#REF!</definedName>
    <definedName name="SG_21_01">#REF!</definedName>
    <definedName name="SG_21_02">#REF!</definedName>
    <definedName name="SG_21_03">#REF!</definedName>
    <definedName name="SG_21_04">#REF!</definedName>
    <definedName name="SG_21_05">#REF!</definedName>
    <definedName name="SG_21_06">#REF!</definedName>
    <definedName name="SG_21_07">#REF!</definedName>
    <definedName name="SG_21_08">#REF!</definedName>
    <definedName name="SG_21_09">#REF!</definedName>
    <definedName name="SG_21_10">#REF!</definedName>
    <definedName name="SG_21_11">#REF!</definedName>
    <definedName name="SG_21_12">#REF!</definedName>
    <definedName name="SG_21_13">#REF!</definedName>
    <definedName name="SG_21_14">#REF!</definedName>
    <definedName name="SG_21_15">#REF!</definedName>
    <definedName name="SG_21_16">#REF!</definedName>
    <definedName name="SG_21_17">#REF!</definedName>
    <definedName name="SG_21_18">#REF!</definedName>
    <definedName name="SG_21_19">#REF!</definedName>
    <definedName name="SG_21_20">#REF!</definedName>
    <definedName name="SG_21_21">#REF!</definedName>
    <definedName name="SG_21_22">#REF!</definedName>
    <definedName name="SG_21_23">#REF!</definedName>
    <definedName name="SG_21_24">#REF!</definedName>
    <definedName name="SG_21_25">#REF!</definedName>
    <definedName name="SG_22_01">#REF!</definedName>
    <definedName name="SG_22_02">#REF!</definedName>
    <definedName name="SG_22_03">#REF!</definedName>
    <definedName name="SG_22_04">#REF!</definedName>
    <definedName name="SG_22_05">#REF!</definedName>
    <definedName name="SG_22_06">#REF!</definedName>
    <definedName name="SG_22_07">#REF!</definedName>
    <definedName name="SG_22_08">#REF!</definedName>
    <definedName name="SG_22_09">#REF!</definedName>
    <definedName name="SG_22_10">#REF!</definedName>
    <definedName name="SG_22_11">#REF!</definedName>
    <definedName name="SG_22_12">#REF!</definedName>
    <definedName name="SG_22_13">#REF!</definedName>
    <definedName name="SG_22_14">#REF!</definedName>
    <definedName name="SG_22_15">#REF!</definedName>
    <definedName name="SG_22_16">#REF!</definedName>
    <definedName name="SG_22_17">#REF!</definedName>
    <definedName name="SG_22_18">#REF!</definedName>
    <definedName name="SG_22_19">#REF!</definedName>
    <definedName name="SG_22_20">#REF!</definedName>
    <definedName name="SG_22_21">#REF!</definedName>
    <definedName name="SG_22_22">#REF!</definedName>
    <definedName name="SG_22_23">#REF!</definedName>
    <definedName name="SG_22_24">#REF!</definedName>
    <definedName name="SG_22_25">#REF!</definedName>
    <definedName name="SG_23_01">#REF!</definedName>
    <definedName name="SG_23_02">#REF!</definedName>
    <definedName name="SG_23_03">#REF!</definedName>
    <definedName name="SG_23_04">#REF!</definedName>
    <definedName name="SG_23_05">#REF!</definedName>
    <definedName name="SG_23_06">#REF!</definedName>
    <definedName name="SG_23_07">#REF!</definedName>
    <definedName name="SG_23_08">#REF!</definedName>
    <definedName name="SG_23_09">#REF!</definedName>
    <definedName name="SG_23_10">#REF!</definedName>
    <definedName name="SG_23_11">#REF!</definedName>
    <definedName name="SG_23_12">#REF!</definedName>
    <definedName name="SG_23_13">#REF!</definedName>
    <definedName name="SG_23_14">#REF!</definedName>
    <definedName name="SG_23_15">#REF!</definedName>
    <definedName name="SG_23_16">#REF!</definedName>
    <definedName name="SG_23_17">#REF!</definedName>
    <definedName name="SG_23_18">#REF!</definedName>
    <definedName name="SG_23_19">#REF!</definedName>
    <definedName name="SG_23_20">#REF!</definedName>
    <definedName name="SG_23_21">#REF!</definedName>
    <definedName name="SG_23_22">#REF!</definedName>
    <definedName name="SG_23_23">#REF!</definedName>
    <definedName name="SG_23_24">#REF!</definedName>
    <definedName name="SG_23_25">#REF!</definedName>
    <definedName name="SG_24_01">#REF!</definedName>
    <definedName name="SG_24_02">#REF!</definedName>
    <definedName name="SG_24_03">#REF!</definedName>
    <definedName name="SG_24_04">#REF!</definedName>
    <definedName name="SG_24_05">#REF!</definedName>
    <definedName name="SG_24_06">#REF!</definedName>
    <definedName name="SG_24_07">#REF!</definedName>
    <definedName name="SG_24_08">#REF!</definedName>
    <definedName name="SG_24_09">#REF!</definedName>
    <definedName name="SG_24_10">#REF!</definedName>
    <definedName name="SG_24_11">#REF!</definedName>
    <definedName name="SG_24_12">#REF!</definedName>
    <definedName name="SG_24_13">#REF!</definedName>
    <definedName name="SG_24_14">#REF!</definedName>
    <definedName name="SG_24_15">#REF!</definedName>
    <definedName name="SG_24_16">#REF!</definedName>
    <definedName name="SG_24_17">#REF!</definedName>
    <definedName name="SG_24_18">#REF!</definedName>
    <definedName name="SG_24_19">#REF!</definedName>
    <definedName name="SG_24_20">#REF!</definedName>
    <definedName name="SG_24_21">#REF!</definedName>
    <definedName name="SG_24_22">#REF!</definedName>
    <definedName name="SG_24_23">#REF!</definedName>
    <definedName name="SG_24_24">#REF!</definedName>
    <definedName name="SG_24_25">#REF!</definedName>
    <definedName name="SG_25_01">#REF!</definedName>
    <definedName name="SG_25_02">#REF!</definedName>
    <definedName name="SG_25_03">#REF!</definedName>
    <definedName name="SG_25_04">#REF!</definedName>
    <definedName name="SG_25_05">#REF!</definedName>
    <definedName name="SG_25_06">#REF!</definedName>
    <definedName name="SG_25_07">#REF!</definedName>
    <definedName name="SG_25_08">#REF!</definedName>
    <definedName name="SG_25_09">#REF!</definedName>
    <definedName name="SG_25_10">#REF!</definedName>
    <definedName name="SG_25_11">#REF!</definedName>
    <definedName name="SG_25_12">#REF!</definedName>
    <definedName name="SG_25_13">#REF!</definedName>
    <definedName name="SG_25_14">#REF!</definedName>
    <definedName name="SG_25_15">#REF!</definedName>
    <definedName name="SG_25_16">#REF!</definedName>
    <definedName name="SG_25_17">#REF!</definedName>
    <definedName name="SG_25_18">#REF!</definedName>
    <definedName name="SG_25_19">#REF!</definedName>
    <definedName name="SG_25_20">#REF!</definedName>
    <definedName name="SG_25_21">#REF!</definedName>
    <definedName name="SG_25_22">#REF!</definedName>
    <definedName name="SG_25_23">#REF!</definedName>
    <definedName name="SG_25_24">#REF!</definedName>
    <definedName name="SG_25_25">#REF!</definedName>
    <definedName name="sinal">#REF!</definedName>
    <definedName name="SINALI">#REF!</definedName>
    <definedName name="sinaliz_vert">#REF!</definedName>
    <definedName name="SM">#REF!</definedName>
    <definedName name="Sorriso">#REF!</definedName>
    <definedName name="SS" hidden="1">{#N/A,#N/A,FALSE,"MO (2)"}</definedName>
    <definedName name="SS_1" hidden="1">{#N/A,#N/A,FALSE,"MO (2)"}</definedName>
    <definedName name="SSS" hidden="1">{#N/A,#N/A,FALSE,"MO (2)"}</definedName>
    <definedName name="SSS_1" hidden="1">{#N/A,#N/A,FALSE,"MO (2)"}</definedName>
    <definedName name="subtrec">#REF!</definedName>
    <definedName name="subtrech">#REF!</definedName>
    <definedName name="T">#REF!</definedName>
    <definedName name="tabela">#REF!</definedName>
    <definedName name="tabela_de_mão_de_obra">[2]RELATÓRIO!$A$2:$C$16</definedName>
    <definedName name="tabela_de_materiais">[2]RELATÓRIO!$A$1:$D$188</definedName>
    <definedName name="TABELA1">#REF!</definedName>
    <definedName name="tachinhas">#REF!</definedName>
    <definedName name="tachões">#REF!</definedName>
    <definedName name="Tanque_lavar_roupa">#REF!</definedName>
    <definedName name="Tanque_premoldado">#REF!</definedName>
    <definedName name="taxa_cap">#REF!</definedName>
    <definedName name="TCC4T">#REF!</definedName>
    <definedName name="TEA">#REF!</definedName>
    <definedName name="ter">#REF!</definedName>
    <definedName name="terra">#REF!</definedName>
    <definedName name="Terra2">#REF!</definedName>
    <definedName name="teste">#REF!</definedName>
    <definedName name="teste1">#REF!</definedName>
    <definedName name="teste2">#REF!</definedName>
    <definedName name="teste3">#REF!</definedName>
    <definedName name="_xlnm.Print_Titles" localSheetId="0">'COMP. ELETRICO '!$3:$11</definedName>
    <definedName name="tmat">[2]RELATÓRIO!#REF!</definedName>
    <definedName name="TOTAL">#REF!</definedName>
    <definedName name="TOTAL_GERAL">#REF!</definedName>
    <definedName name="TOTAL_RESUMO">#REF!</definedName>
    <definedName name="totee_3">#REF!</definedName>
    <definedName name="totee1">#REF!</definedName>
    <definedName name="totee2">#REF!</definedName>
    <definedName name="TOTMAT_EE1">#REF!</definedName>
    <definedName name="TOTMAT_EE2">#REF!</definedName>
    <definedName name="TOTMAT_EE3">#REF!</definedName>
    <definedName name="TOTSER_EE1">#REF!</definedName>
    <definedName name="TOTSER_EE2">#REF!</definedName>
    <definedName name="TOTSER_EE3">#REF!</definedName>
    <definedName name="TRÂNS_SEG_EMISS2">#REF!</definedName>
    <definedName name="TRÂNS_SEG_EMISS3">#REF!</definedName>
    <definedName name="TRÂNS_SEGU">#REF!</definedName>
    <definedName name="TRÂNS_SEGURANÇA">#REF!</definedName>
    <definedName name="transp_massa">#REF!</definedName>
    <definedName name="Transportes">[27]Serviços!$A$3:$F$1403</definedName>
    <definedName name="TRAV_EMISS3_S">#REF!</definedName>
    <definedName name="trec">#REF!</definedName>
    <definedName name="trech">#REF!</definedName>
    <definedName name="TRECHO">'[8]DADOS DE ENTRADA CONCORRÊNCIA'!$B$16</definedName>
    <definedName name="TRECHO1">'[8]DADOS DE ENTRADA CONCORRÊNCIA'!$B$23</definedName>
    <definedName name="TRECHOA">#REF!</definedName>
    <definedName name="ts">[2]RELATÓRIO!#REF!</definedName>
    <definedName name="TSD">#REF!</definedName>
    <definedName name="tsd.a">[12]TSD!#REF!</definedName>
    <definedName name="TSs">#REF!</definedName>
    <definedName name="tss.a">[12]TSD!#REF!</definedName>
    <definedName name="ttra">[2]RELATÓRIO!#REF!</definedName>
    <definedName name="TUBO">#REF!</definedName>
    <definedName name="TUBOA">#REF!</definedName>
    <definedName name="TUNNELLINER">'[8]QUADRO 08 - COMPOSIÇÕES'!$H$569</definedName>
    <definedName name="vala.ca">#REF!</definedName>
    <definedName name="VAVRC">#REF!</definedName>
    <definedName name="Verga">#REF!</definedName>
    <definedName name="Vilmar12">#REF!</definedName>
    <definedName name="VOL_MASSA">#REF!</definedName>
    <definedName name="volsubl">#REF!</definedName>
    <definedName name="vvv" hidden="1">{#N/A,#N/A,FALSE,"MO (2)"}</definedName>
    <definedName name="vvv_1" hidden="1">{#N/A,#N/A,FALSE,"MO (2)"}</definedName>
    <definedName name="WEN">#REF!</definedName>
    <definedName name="wrn.mo2." hidden="1">{#N/A,#N/A,FALSE,"MO (2)"}</definedName>
    <definedName name="wrn.mo2._1" hidden="1">{#N/A,#N/A,FALSE,"MO (2)"}</definedName>
    <definedName name="wrn.Orçamento." hidden="1">{#N/A,#N/A,FALSE,"Planilha";#N/A,#N/A,FALSE,"Resumo";#N/A,#N/A,FALSE,"Fisico";#N/A,#N/A,FALSE,"Financeiro";#N/A,#N/A,FALSE,"Financeiro"}</definedName>
    <definedName name="wrn.relext." hidden="1">{#N/A,#N/A,TRUE,"Plan1"}</definedName>
    <definedName name="wrn.relext._1" hidden="1">{#N/A,#N/A,TRUE,"Plan1"}</definedName>
    <definedName name="z" hidden="1">{#N/A,#N/A,FALSE,"MO (2)"}</definedName>
    <definedName name="z_1" hidden="1">{#N/A,#N/A,FALSE,"MO (2)"}</definedName>
    <definedName name="zaza" hidden="1">{#N/A,#N/A,FALSE,"MO (2)"}</definedName>
    <definedName name="zaza_1" hidden="1">{#N/A,#N/A,FALSE,"MO (2)"}</definedName>
    <definedName name="zenil">#REF!</definedName>
  </definedNames>
  <calcPr calcId="191029" fullPrecision="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67" i="2" l="1"/>
  <c r="J67" i="2" s="1"/>
  <c r="H83" i="20"/>
  <c r="I83" i="20" s="1"/>
  <c r="H82" i="20"/>
  <c r="I82" i="20" s="1"/>
  <c r="H81" i="20"/>
  <c r="I81" i="20" s="1"/>
  <c r="H73" i="20"/>
  <c r="I73" i="20" s="1"/>
  <c r="H72" i="20"/>
  <c r="I72" i="20" s="1"/>
  <c r="H70" i="20"/>
  <c r="I70" i="20" s="1"/>
  <c r="H63" i="20"/>
  <c r="I63" i="20" s="1"/>
  <c r="H62" i="20"/>
  <c r="I62" i="20" s="1"/>
  <c r="H60" i="20"/>
  <c r="I60" i="20" s="1"/>
  <c r="H54" i="20"/>
  <c r="I54" i="20" s="1"/>
  <c r="H53" i="20"/>
  <c r="I53" i="20" s="1"/>
  <c r="H51" i="20"/>
  <c r="I51" i="20" s="1"/>
  <c r="H45" i="20"/>
  <c r="I45" i="20" s="1"/>
  <c r="H43" i="20"/>
  <c r="I43" i="20" s="1"/>
  <c r="H37" i="20"/>
  <c r="I37" i="20" s="1"/>
  <c r="H35" i="20"/>
  <c r="H29" i="20"/>
  <c r="I29" i="20" s="1"/>
  <c r="H27" i="20"/>
  <c r="I27" i="20" s="1"/>
  <c r="H26" i="20"/>
  <c r="I26" i="20" s="1"/>
  <c r="H20" i="20"/>
  <c r="I20" i="20" s="1"/>
  <c r="H19" i="20"/>
  <c r="I19" i="20" s="1"/>
  <c r="H17" i="20"/>
  <c r="I17" i="20" s="1"/>
  <c r="H212" i="20"/>
  <c r="I212" i="20" s="1"/>
  <c r="H211" i="20"/>
  <c r="I211" i="20" s="1"/>
  <c r="I210" i="20"/>
  <c r="H210" i="20"/>
  <c r="H205" i="20"/>
  <c r="I205" i="20" s="1"/>
  <c r="I204" i="20"/>
  <c r="I203" i="20"/>
  <c r="I197" i="20"/>
  <c r="I195" i="20"/>
  <c r="I189" i="20"/>
  <c r="E189" i="20"/>
  <c r="F185" i="20"/>
  <c r="F184" i="20"/>
  <c r="I179" i="20"/>
  <c r="F179" i="20"/>
  <c r="E179" i="20"/>
  <c r="I178" i="20"/>
  <c r="F178" i="20"/>
  <c r="E178" i="20"/>
  <c r="E176" i="20"/>
  <c r="E173" i="20"/>
  <c r="I170" i="20"/>
  <c r="F170" i="20"/>
  <c r="E170" i="20"/>
  <c r="I169" i="20"/>
  <c r="F169" i="20"/>
  <c r="E169" i="20"/>
  <c r="I167" i="20"/>
  <c r="I171" i="20" s="1"/>
  <c r="J148" i="20" s="1"/>
  <c r="F167" i="20"/>
  <c r="I164" i="20" s="1"/>
  <c r="E167" i="20"/>
  <c r="I161" i="20"/>
  <c r="F161" i="20"/>
  <c r="E161" i="20"/>
  <c r="I160" i="20"/>
  <c r="F160" i="20"/>
  <c r="E160" i="20"/>
  <c r="I158" i="20"/>
  <c r="F158" i="20"/>
  <c r="E158" i="20"/>
  <c r="I152" i="20"/>
  <c r="F152" i="20"/>
  <c r="E152" i="20"/>
  <c r="I151" i="20"/>
  <c r="F151" i="20"/>
  <c r="E151" i="20"/>
  <c r="I149" i="20"/>
  <c r="F149" i="20"/>
  <c r="E149" i="20"/>
  <c r="F143" i="20"/>
  <c r="F142" i="20"/>
  <c r="F141" i="20"/>
  <c r="F136" i="20"/>
  <c r="F135" i="20"/>
  <c r="F134" i="20"/>
  <c r="F130" i="20"/>
  <c r="H116" i="20" s="1"/>
  <c r="I116" i="20" s="1"/>
  <c r="I124" i="20"/>
  <c r="F124" i="20"/>
  <c r="E124" i="20"/>
  <c r="I123" i="20"/>
  <c r="F123" i="20"/>
  <c r="E123" i="20"/>
  <c r="I122" i="20"/>
  <c r="F122" i="20"/>
  <c r="E122" i="20"/>
  <c r="I121" i="20"/>
  <c r="F121" i="20"/>
  <c r="E121" i="20"/>
  <c r="I120" i="20"/>
  <c r="F120" i="20"/>
  <c r="E120" i="20"/>
  <c r="I119" i="20"/>
  <c r="F119" i="20"/>
  <c r="E119" i="20"/>
  <c r="I118" i="20"/>
  <c r="F118" i="20"/>
  <c r="E118" i="20"/>
  <c r="I115" i="20"/>
  <c r="F115" i="20"/>
  <c r="E115" i="20"/>
  <c r="I114" i="20"/>
  <c r="F114" i="20"/>
  <c r="E114" i="20"/>
  <c r="I113" i="20"/>
  <c r="F113" i="20"/>
  <c r="E113" i="20"/>
  <c r="I112" i="20"/>
  <c r="F112" i="20"/>
  <c r="E112" i="20"/>
  <c r="I111" i="20"/>
  <c r="F111" i="20"/>
  <c r="E111" i="20"/>
  <c r="I109" i="20"/>
  <c r="F109" i="20"/>
  <c r="E109" i="20"/>
  <c r="I108" i="20"/>
  <c r="F108" i="20"/>
  <c r="E108" i="20"/>
  <c r="I106" i="20"/>
  <c r="F106" i="20"/>
  <c r="E106" i="20"/>
  <c r="I105" i="20"/>
  <c r="F105" i="20"/>
  <c r="E105" i="20"/>
  <c r="I104" i="20"/>
  <c r="F104" i="20"/>
  <c r="E104" i="20"/>
  <c r="I103" i="20"/>
  <c r="F103" i="20"/>
  <c r="E103" i="20"/>
  <c r="I102" i="20"/>
  <c r="F102" i="20"/>
  <c r="E102" i="20"/>
  <c r="I101" i="20"/>
  <c r="F101" i="20"/>
  <c r="E101" i="20"/>
  <c r="I100" i="20"/>
  <c r="F100" i="20"/>
  <c r="E100" i="20"/>
  <c r="I99" i="20"/>
  <c r="F99" i="20"/>
  <c r="E99" i="20"/>
  <c r="I98" i="20"/>
  <c r="F98" i="20"/>
  <c r="E98" i="20"/>
  <c r="I97" i="20"/>
  <c r="F97" i="20"/>
  <c r="E97" i="20"/>
  <c r="F92" i="20"/>
  <c r="H79" i="20" s="1"/>
  <c r="I79" i="20" s="1"/>
  <c r="K91" i="20"/>
  <c r="K90" i="20"/>
  <c r="K89" i="20"/>
  <c r="F83" i="20"/>
  <c r="E83" i="20"/>
  <c r="F82" i="20"/>
  <c r="E82" i="20"/>
  <c r="F81" i="20"/>
  <c r="E81" i="20"/>
  <c r="F79" i="20"/>
  <c r="E79" i="20"/>
  <c r="E76" i="20" s="1"/>
  <c r="I76" i="20"/>
  <c r="F73" i="20"/>
  <c r="E73" i="20"/>
  <c r="F72" i="20"/>
  <c r="E72" i="20"/>
  <c r="F70" i="20"/>
  <c r="E70" i="20"/>
  <c r="E67" i="20" s="1"/>
  <c r="F63" i="20"/>
  <c r="E63" i="20"/>
  <c r="F62" i="20"/>
  <c r="E62" i="20"/>
  <c r="F60" i="20"/>
  <c r="E60" i="20"/>
  <c r="E57" i="20" s="1"/>
  <c r="F54" i="20"/>
  <c r="E54" i="20"/>
  <c r="F53" i="20"/>
  <c r="E53" i="20"/>
  <c r="F51" i="20"/>
  <c r="E51" i="20"/>
  <c r="E48" i="20" s="1"/>
  <c r="F45" i="20"/>
  <c r="E45" i="20"/>
  <c r="F43" i="20"/>
  <c r="E43" i="20"/>
  <c r="E40" i="20" s="1"/>
  <c r="F37" i="20"/>
  <c r="E37" i="20"/>
  <c r="I35" i="20"/>
  <c r="F35" i="20"/>
  <c r="E35" i="20"/>
  <c r="F29" i="20"/>
  <c r="E29" i="20"/>
  <c r="F27" i="20"/>
  <c r="E27" i="20"/>
  <c r="F26" i="20"/>
  <c r="E26" i="20"/>
  <c r="F20" i="20"/>
  <c r="E20" i="20"/>
  <c r="F19" i="20"/>
  <c r="E19" i="20"/>
  <c r="F17" i="20"/>
  <c r="E17" i="20"/>
  <c r="E14" i="20" s="1"/>
  <c r="I8" i="20"/>
  <c r="E8" i="20"/>
  <c r="I7" i="20"/>
  <c r="E7" i="20"/>
  <c r="I4" i="20"/>
  <c r="H3" i="20"/>
  <c r="I213" i="20" l="1"/>
  <c r="H193" i="20" s="1"/>
  <c r="I193" i="20" s="1"/>
  <c r="I55" i="20"/>
  <c r="I38" i="20"/>
  <c r="I74" i="20"/>
  <c r="F137" i="20"/>
  <c r="H107" i="20" s="1"/>
  <c r="I107" i="20" s="1"/>
  <c r="I125" i="20" s="1"/>
  <c r="J94" i="20" s="1"/>
  <c r="I162" i="20"/>
  <c r="J139" i="20" s="1"/>
  <c r="I46" i="20"/>
  <c r="I64" i="20"/>
  <c r="F144" i="20"/>
  <c r="H110" i="20" s="1"/>
  <c r="I110" i="20" s="1"/>
  <c r="I84" i="20"/>
  <c r="I30" i="20"/>
  <c r="I153" i="20"/>
  <c r="F187" i="20"/>
  <c r="H176" i="20" s="1"/>
  <c r="I176" i="20" s="1"/>
  <c r="I180" i="20" s="1"/>
  <c r="J157" i="20" s="1"/>
  <c r="I21" i="20"/>
  <c r="I206" i="20"/>
  <c r="H192" i="20" s="1"/>
  <c r="I192" i="20" s="1"/>
  <c r="J76" i="20" l="1"/>
  <c r="H71" i="2"/>
  <c r="I71" i="2" s="1"/>
  <c r="J71" i="2" s="1"/>
  <c r="J23" i="20"/>
  <c r="H70" i="2"/>
  <c r="I70" i="2" s="1"/>
  <c r="J70" i="2" s="1"/>
  <c r="J40" i="20"/>
  <c r="H73" i="2"/>
  <c r="I73" i="2" s="1"/>
  <c r="J73" i="2" s="1"/>
  <c r="J67" i="20"/>
  <c r="H76" i="2"/>
  <c r="I76" i="2" s="1"/>
  <c r="J76" i="2" s="1"/>
  <c r="I198" i="20"/>
  <c r="J32" i="20"/>
  <c r="H72" i="2"/>
  <c r="I72" i="2" s="1"/>
  <c r="J72" i="2" s="1"/>
  <c r="J57" i="20"/>
  <c r="H75" i="2"/>
  <c r="I75" i="2" s="1"/>
  <c r="J75" i="2" s="1"/>
  <c r="J14" i="20"/>
  <c r="D76" i="20" s="1"/>
  <c r="H69" i="2"/>
  <c r="I69" i="2" s="1"/>
  <c r="J69" i="2" s="1"/>
  <c r="J48" i="20"/>
  <c r="H74" i="2"/>
  <c r="I74" i="2" s="1"/>
  <c r="J74" i="2" s="1"/>
  <c r="D48" i="20"/>
  <c r="D146" i="20"/>
  <c r="D23" i="20" l="1"/>
  <c r="D94" i="20"/>
  <c r="D173" i="20"/>
  <c r="D32" i="20"/>
  <c r="D67" i="20"/>
  <c r="D155" i="20"/>
  <c r="D57" i="20"/>
  <c r="D164" i="20"/>
  <c r="D40" i="20"/>
  <c r="I4" i="2"/>
  <c r="G7" i="15" s="1"/>
  <c r="J80" i="2"/>
  <c r="G7" i="2"/>
  <c r="H45" i="2"/>
  <c r="I45" i="2" s="1"/>
  <c r="J45" i="2" s="1"/>
  <c r="H38" i="15"/>
  <c r="H39" i="15"/>
  <c r="I39" i="15" s="1"/>
  <c r="H40" i="15"/>
  <c r="H41" i="15"/>
  <c r="H42" i="15"/>
  <c r="I42" i="15" s="1"/>
  <c r="H37" i="15"/>
  <c r="I37" i="15" s="1"/>
  <c r="H28" i="15"/>
  <c r="H29" i="15"/>
  <c r="H30" i="15"/>
  <c r="H31" i="15"/>
  <c r="H32" i="15"/>
  <c r="H27" i="15"/>
  <c r="H19" i="15"/>
  <c r="H20" i="15"/>
  <c r="H21" i="15"/>
  <c r="I21" i="15" s="1"/>
  <c r="H22" i="15"/>
  <c r="H18" i="15"/>
  <c r="I18" i="15" s="1"/>
  <c r="H12" i="15"/>
  <c r="H11" i="15"/>
  <c r="I49" i="2"/>
  <c r="J49" i="2" s="1"/>
  <c r="I50" i="2"/>
  <c r="J50" i="2" s="1"/>
  <c r="I56" i="2"/>
  <c r="J56" i="2" s="1"/>
  <c r="I48" i="2"/>
  <c r="J48" i="2" s="1"/>
  <c r="H49" i="2"/>
  <c r="H50" i="2"/>
  <c r="H51" i="2"/>
  <c r="I51" i="2" s="1"/>
  <c r="J51" i="2" s="1"/>
  <c r="H52" i="2"/>
  <c r="I52" i="2" s="1"/>
  <c r="J52" i="2" s="1"/>
  <c r="H53" i="2"/>
  <c r="I53" i="2" s="1"/>
  <c r="J53" i="2" s="1"/>
  <c r="H54" i="2"/>
  <c r="I54" i="2" s="1"/>
  <c r="J54" i="2" s="1"/>
  <c r="H55" i="2"/>
  <c r="I55" i="2" s="1"/>
  <c r="J55" i="2" s="1"/>
  <c r="H56" i="2"/>
  <c r="H57" i="2"/>
  <c r="I57" i="2" s="1"/>
  <c r="J57" i="2" s="1"/>
  <c r="H58" i="2"/>
  <c r="I58" i="2" s="1"/>
  <c r="J58" i="2" s="1"/>
  <c r="H59" i="2"/>
  <c r="I59" i="2" s="1"/>
  <c r="J59" i="2" s="1"/>
  <c r="H60" i="2"/>
  <c r="I60" i="2" s="1"/>
  <c r="J60" i="2" s="1"/>
  <c r="H61" i="2"/>
  <c r="I61" i="2" s="1"/>
  <c r="J61" i="2" s="1"/>
  <c r="H62" i="2"/>
  <c r="I62" i="2" s="1"/>
  <c r="J62" i="2" s="1"/>
  <c r="H63" i="2"/>
  <c r="I63" i="2" s="1"/>
  <c r="J63" i="2" s="1"/>
  <c r="H64" i="2"/>
  <c r="I64" i="2" s="1"/>
  <c r="J64" i="2" s="1"/>
  <c r="H65" i="2"/>
  <c r="I65" i="2" s="1"/>
  <c r="J65" i="2" s="1"/>
  <c r="H66" i="2"/>
  <c r="I66" i="2" s="1"/>
  <c r="J66" i="2" s="1"/>
  <c r="H48" i="2"/>
  <c r="J31" i="2"/>
  <c r="I31" i="2"/>
  <c r="I38" i="2"/>
  <c r="J38" i="2" s="1"/>
  <c r="H30" i="2"/>
  <c r="I30" i="2" s="1"/>
  <c r="J30" i="2" s="1"/>
  <c r="H31" i="2"/>
  <c r="H32" i="2"/>
  <c r="I32" i="2" s="1"/>
  <c r="J32" i="2" s="1"/>
  <c r="H33" i="2"/>
  <c r="I33" i="2" s="1"/>
  <c r="J33" i="2" s="1"/>
  <c r="H34" i="2"/>
  <c r="I34" i="2" s="1"/>
  <c r="J34" i="2" s="1"/>
  <c r="H35" i="2"/>
  <c r="I35" i="2" s="1"/>
  <c r="J35" i="2" s="1"/>
  <c r="H36" i="2"/>
  <c r="I36" i="2" s="1"/>
  <c r="J36" i="2" s="1"/>
  <c r="H37" i="2"/>
  <c r="I37" i="2" s="1"/>
  <c r="J37" i="2" s="1"/>
  <c r="H38" i="2"/>
  <c r="H39" i="2"/>
  <c r="I39" i="2" s="1"/>
  <c r="J39" i="2" s="1"/>
  <c r="H40" i="2"/>
  <c r="I40" i="2" s="1"/>
  <c r="J40" i="2" s="1"/>
  <c r="H41" i="2"/>
  <c r="I41" i="2" s="1"/>
  <c r="J41" i="2" s="1"/>
  <c r="H29" i="2"/>
  <c r="I29" i="2" s="1"/>
  <c r="J29" i="2" s="1"/>
  <c r="J23" i="2"/>
  <c r="I21" i="2"/>
  <c r="J21" i="2" s="1"/>
  <c r="I23" i="2"/>
  <c r="J13" i="2"/>
  <c r="I13" i="2"/>
  <c r="I12" i="2"/>
  <c r="J12" i="2" s="1"/>
  <c r="H21" i="2"/>
  <c r="H22" i="2"/>
  <c r="I22" i="2" s="1"/>
  <c r="J22" i="2" s="1"/>
  <c r="H23" i="2"/>
  <c r="H24" i="2"/>
  <c r="I24" i="2" s="1"/>
  <c r="J24" i="2" s="1"/>
  <c r="H25" i="2"/>
  <c r="I25" i="2" s="1"/>
  <c r="J25" i="2" s="1"/>
  <c r="H26" i="2"/>
  <c r="I26" i="2" s="1"/>
  <c r="J26" i="2" s="1"/>
  <c r="H20" i="2"/>
  <c r="I20" i="2" s="1"/>
  <c r="J20" i="2" s="1"/>
  <c r="H17" i="2"/>
  <c r="I17" i="2" s="1"/>
  <c r="J17" i="2" s="1"/>
  <c r="H16" i="2"/>
  <c r="I16" i="2" s="1"/>
  <c r="J16" i="2" s="1"/>
  <c r="H12" i="2"/>
  <c r="J77" i="2" l="1"/>
  <c r="D16" i="3" s="1"/>
  <c r="I14" i="7"/>
  <c r="H14" i="7"/>
  <c r="G14" i="7"/>
  <c r="J14" i="2" l="1"/>
  <c r="D11" i="3" s="1"/>
  <c r="F26" i="1" l="1"/>
  <c r="F25" i="1"/>
  <c r="E26" i="1"/>
  <c r="E25" i="1"/>
  <c r="B48" i="15" l="1"/>
  <c r="J12" i="16" l="1"/>
  <c r="B40" i="15"/>
  <c r="B38" i="15"/>
  <c r="I38" i="15"/>
  <c r="I40" i="15"/>
  <c r="I41" i="15"/>
  <c r="I28" i="15"/>
  <c r="I29" i="15"/>
  <c r="I30" i="15"/>
  <c r="I31" i="15"/>
  <c r="I32" i="15"/>
  <c r="B28" i="15"/>
  <c r="B29" i="15" s="1"/>
  <c r="K21" i="15"/>
  <c r="I19" i="15"/>
  <c r="I20" i="15"/>
  <c r="I22" i="15"/>
  <c r="B19" i="15"/>
  <c r="D6" i="15"/>
  <c r="D5" i="15"/>
  <c r="D4" i="15"/>
  <c r="B5" i="15"/>
  <c r="B6" i="15"/>
  <c r="B7" i="15"/>
  <c r="B4" i="15"/>
  <c r="D5" i="2"/>
  <c r="D4" i="2"/>
  <c r="C6" i="13"/>
  <c r="C5" i="13"/>
  <c r="J58" i="1"/>
  <c r="C36" i="13"/>
  <c r="H4" i="1" l="1"/>
  <c r="I46" i="15"/>
  <c r="C3" i="13" l="1"/>
  <c r="B38" i="13" l="1"/>
  <c r="B28" i="7" l="1"/>
  <c r="B21" i="3"/>
  <c r="B14" i="16"/>
  <c r="J8" i="16" l="1"/>
  <c r="C4" i="7"/>
  <c r="C4" i="3"/>
  <c r="B60" i="1"/>
  <c r="G6" i="15"/>
  <c r="B3" i="15"/>
  <c r="B3" i="1"/>
  <c r="I27" i="15" l="1"/>
  <c r="I23" i="15"/>
  <c r="H42" i="2" s="1"/>
  <c r="I42" i="2" s="1"/>
  <c r="J42" i="2" s="1"/>
  <c r="I13" i="15"/>
  <c r="I12" i="15"/>
  <c r="I11" i="15"/>
  <c r="I33" i="15" l="1"/>
  <c r="I14" i="15"/>
  <c r="I43" i="15"/>
  <c r="C7" i="7" l="1"/>
  <c r="C5" i="1" s="1"/>
  <c r="C8" i="7"/>
  <c r="C6" i="1" s="1"/>
  <c r="C6" i="7"/>
  <c r="C4" i="1" s="1"/>
  <c r="B7" i="7"/>
  <c r="B5" i="1" s="1"/>
  <c r="B8" i="7"/>
  <c r="B6" i="1" s="1"/>
  <c r="B9" i="7"/>
  <c r="B7" i="1" s="1"/>
  <c r="B6" i="7"/>
  <c r="B4" i="1" s="1"/>
  <c r="D15" i="13" l="1"/>
  <c r="D20" i="13" l="1"/>
  <c r="G6" i="1" s="1"/>
  <c r="I6" i="15" l="1"/>
  <c r="H5" i="16"/>
  <c r="G6" i="2"/>
  <c r="C12" i="3"/>
  <c r="B15" i="3"/>
  <c r="B14" i="3"/>
  <c r="B13" i="3"/>
  <c r="B12" i="3"/>
  <c r="C11" i="3"/>
  <c r="B11" i="3"/>
  <c r="B16" i="7" l="1"/>
  <c r="C20" i="7"/>
  <c r="B18" i="7"/>
  <c r="C14" i="7"/>
  <c r="C12" i="7"/>
  <c r="B20" i="7"/>
  <c r="C16" i="7"/>
  <c r="B12" i="7"/>
  <c r="C22" i="7"/>
  <c r="B14" i="7"/>
  <c r="B22" i="7"/>
  <c r="C18" i="7"/>
  <c r="E31" i="6"/>
  <c r="G17" i="6"/>
  <c r="B26" i="6"/>
  <c r="D43" i="5"/>
  <c r="G20" i="6" l="1"/>
  <c r="J18" i="2"/>
  <c r="D12" i="3" l="1"/>
  <c r="J27" i="2"/>
  <c r="D13" i="3" s="1"/>
  <c r="J46" i="2"/>
  <c r="D22" i="7"/>
  <c r="I23" i="7" s="1"/>
  <c r="D15" i="3" l="1"/>
  <c r="D20" i="7" s="1"/>
  <c r="I21" i="7" s="1"/>
  <c r="D14" i="7"/>
  <c r="I15" i="7" s="1"/>
  <c r="G15" i="7"/>
  <c r="J43" i="2"/>
  <c r="D14" i="3" s="1"/>
  <c r="D18" i="7" s="1"/>
  <c r="H19" i="7" s="1"/>
  <c r="D16" i="7"/>
  <c r="G17" i="7" s="1"/>
  <c r="J78" i="2" l="1"/>
  <c r="H15" i="7"/>
  <c r="D17" i="3"/>
  <c r="D7" i="2"/>
  <c r="H7" i="7"/>
  <c r="I7" i="7"/>
  <c r="D12" i="7"/>
  <c r="G13" i="7" s="1"/>
  <c r="G7" i="7" s="1"/>
  <c r="G9" i="7" l="1"/>
  <c r="H9" i="7" s="1"/>
  <c r="I9" i="7" s="1"/>
  <c r="E11" i="3" l="1"/>
  <c r="D24" i="7" l="1"/>
  <c r="G6" i="7" s="1"/>
  <c r="E12" i="3"/>
  <c r="C8" i="3"/>
  <c r="D7" i="15" s="1"/>
  <c r="E13" i="3"/>
  <c r="E15" i="3"/>
  <c r="E14" i="3"/>
  <c r="E16" i="3"/>
  <c r="G8" i="7" l="1"/>
  <c r="H6" i="7"/>
  <c r="I6" i="7"/>
  <c r="H8" i="7"/>
  <c r="I8" i="7"/>
  <c r="F22" i="7"/>
  <c r="F14" i="7"/>
  <c r="F18" i="7"/>
  <c r="F16" i="7"/>
  <c r="F20" i="7"/>
  <c r="F12" i="7"/>
  <c r="C9" i="7"/>
  <c r="C7" i="1" s="1"/>
  <c r="C7" i="13"/>
  <c r="E17" i="3"/>
  <c r="F24" i="7" l="1"/>
</calcChain>
</file>

<file path=xl/sharedStrings.xml><?xml version="1.0" encoding="utf-8"?>
<sst xmlns="http://schemas.openxmlformats.org/spreadsheetml/2006/main" count="91574" uniqueCount="13302">
  <si>
    <t>PREFEITURA MUNICIPAL DE ARIPUANÃ</t>
  </si>
  <si>
    <t>BDI:</t>
  </si>
  <si>
    <t>DATA:</t>
  </si>
  <si>
    <t>ITEM</t>
  </si>
  <si>
    <t>SERVIÇO</t>
  </si>
  <si>
    <t>TOTAL</t>
  </si>
  <si>
    <t>UNIDADE</t>
  </si>
  <si>
    <t>SERVIÇOS PRELIMINARES</t>
  </si>
  <si>
    <t>1.0</t>
  </si>
  <si>
    <t>2.0</t>
  </si>
  <si>
    <t>FUNDAÇÃO</t>
  </si>
  <si>
    <t>3.0</t>
  </si>
  <si>
    <t>4.0</t>
  </si>
  <si>
    <t>ESTRUTURA</t>
  </si>
  <si>
    <t>5.0</t>
  </si>
  <si>
    <t>6.0</t>
  </si>
  <si>
    <t>6.1</t>
  </si>
  <si>
    <t>6.2</t>
  </si>
  <si>
    <t>6.3</t>
  </si>
  <si>
    <t>DESCRIÇÃO DO ITEM</t>
  </si>
  <si>
    <t>UNID</t>
  </si>
  <si>
    <t>QUANT</t>
  </si>
  <si>
    <t>VALORES UNITÁRIOS</t>
  </si>
  <si>
    <t>UNIT SEM BDI</t>
  </si>
  <si>
    <t xml:space="preserve"> UNIT COM BDI</t>
  </si>
  <si>
    <t>ETAPAS DA OBRA</t>
  </si>
  <si>
    <t>%</t>
  </si>
  <si>
    <t>Data:</t>
  </si>
  <si>
    <t>BDI (%):</t>
  </si>
  <si>
    <t>COMPOSIÇÃO DE CUSTO UNITÁRIO</t>
  </si>
  <si>
    <t>UND</t>
  </si>
  <si>
    <t>P. UNIT</t>
  </si>
  <si>
    <t>INSUMO</t>
  </si>
  <si>
    <t>COMPOSIÇÃO</t>
  </si>
  <si>
    <t>ADMINISTRAÇÃO LOCAL DE OBRA</t>
  </si>
  <si>
    <t>H</t>
  </si>
  <si>
    <t>REMOÇÃO/ DEMOLIÇÃO</t>
  </si>
  <si>
    <t>DESCRIÇÃO 
AMBIENTE</t>
  </si>
  <si>
    <t>M²</t>
  </si>
  <si>
    <t>MEDIDAS</t>
  </si>
  <si>
    <t>SALA DE EDUCAÇÃO EM SAÚDE - GRUPO</t>
  </si>
  <si>
    <t>4,56X3,75</t>
  </si>
  <si>
    <t>ACOLHIMENTO</t>
  </si>
  <si>
    <t>4,56X2,73</t>
  </si>
  <si>
    <t>ESPERA EXTERNA</t>
  </si>
  <si>
    <t>6,00X</t>
  </si>
  <si>
    <t>PORTAS</t>
  </si>
  <si>
    <t>JANELAS</t>
  </si>
  <si>
    <t>PA1</t>
  </si>
  <si>
    <t>PC2</t>
  </si>
  <si>
    <t>JC5</t>
  </si>
  <si>
    <t>TELA</t>
  </si>
  <si>
    <t>X</t>
  </si>
  <si>
    <t>PDA3</t>
  </si>
  <si>
    <t>JC4</t>
  </si>
  <si>
    <t>San. PCD Masculino</t>
  </si>
  <si>
    <t>San. PCD Feminino</t>
  </si>
  <si>
    <t>2,23x1,65</t>
  </si>
  <si>
    <t>PA1a</t>
  </si>
  <si>
    <t>JC1</t>
  </si>
  <si>
    <t>Circulação 01</t>
  </si>
  <si>
    <t>Atendimento</t>
  </si>
  <si>
    <t>3,95x</t>
  </si>
  <si>
    <t>Sala de Imunização - Vacina</t>
  </si>
  <si>
    <t>4,65x2,63</t>
  </si>
  <si>
    <t>JEX</t>
  </si>
  <si>
    <t>Sala de Inalação Coletiva</t>
  </si>
  <si>
    <t>3,45X3,65</t>
  </si>
  <si>
    <t>Banho Observação</t>
  </si>
  <si>
    <t>Observação de Curta Premanência</t>
  </si>
  <si>
    <t>3,30X6,18</t>
  </si>
  <si>
    <t>PDA2</t>
  </si>
  <si>
    <t>San. PCD Emergência</t>
  </si>
  <si>
    <t>1,70X</t>
  </si>
  <si>
    <t>Sala de urgencia</t>
  </si>
  <si>
    <t>JC3</t>
  </si>
  <si>
    <t>x</t>
  </si>
  <si>
    <t>3,35x</t>
  </si>
  <si>
    <t>Consultório Indiferenciado 02</t>
  </si>
  <si>
    <t>Consultório Indiferenciado 01</t>
  </si>
  <si>
    <t>PA1 / PA1a</t>
  </si>
  <si>
    <t>JC3/JC1</t>
  </si>
  <si>
    <t>1 de cada</t>
  </si>
  <si>
    <t>San. Consult. Indif. 01</t>
  </si>
  <si>
    <t>1,20x</t>
  </si>
  <si>
    <t>3,85x</t>
  </si>
  <si>
    <t>Sala de Procedimentos</t>
  </si>
  <si>
    <t>3,30x6,19</t>
  </si>
  <si>
    <t>Consultório Diferenciado</t>
  </si>
  <si>
    <t>San. Cons. Diferenciado</t>
  </si>
  <si>
    <t>Curativo</t>
  </si>
  <si>
    <t>2,43x6,19
1,51x</t>
  </si>
  <si>
    <t>3,37x3,00</t>
  </si>
  <si>
    <t>Odontologia</t>
  </si>
  <si>
    <t>Sala de agente de endemias</t>
  </si>
  <si>
    <t>Farmácia/Almoxarifado -Armazenamento</t>
  </si>
  <si>
    <t>4,13x3,0</t>
  </si>
  <si>
    <t>2,33x3,00</t>
  </si>
  <si>
    <t>4,57x3,75</t>
  </si>
  <si>
    <t>JC4/JC3b</t>
  </si>
  <si>
    <t>Espera Interna</t>
  </si>
  <si>
    <t>Circulação 02</t>
  </si>
  <si>
    <t>Circulação 03</t>
  </si>
  <si>
    <t>DML</t>
  </si>
  <si>
    <t>Esterilização</t>
  </si>
  <si>
    <t>Vest. Func. Fem.</t>
  </si>
  <si>
    <t>Vest. Func. Masc.</t>
  </si>
  <si>
    <t>Copa</t>
  </si>
  <si>
    <t>Sala Administrativa e de Agentes Comunitário</t>
  </si>
  <si>
    <t>h=2,70</t>
  </si>
  <si>
    <t>1,40x3,41</t>
  </si>
  <si>
    <t>2,43x3,41</t>
  </si>
  <si>
    <t>3,22x3,41</t>
  </si>
  <si>
    <t>1,50x3,41</t>
  </si>
  <si>
    <t>Sala deUtilidades (Expurgo)</t>
  </si>
  <si>
    <t>4,51x2,27
2,18x1,14</t>
  </si>
  <si>
    <t>3,97x3,41
0,99x</t>
  </si>
  <si>
    <t>PA1b</t>
  </si>
  <si>
    <t>JC2</t>
  </si>
  <si>
    <t>Abrigo de Resíduo Contaminado</t>
  </si>
  <si>
    <t>Abrigo de Resíduo Comum</t>
  </si>
  <si>
    <t>Manutenção</t>
  </si>
  <si>
    <t>Gerador</t>
  </si>
  <si>
    <t>PA2</t>
  </si>
  <si>
    <t>1,99x2,90</t>
  </si>
  <si>
    <t>1,61x2,71</t>
  </si>
  <si>
    <t>1,70x2,71</t>
  </si>
  <si>
    <t>1,78x2,71</t>
  </si>
  <si>
    <t>PDA1</t>
  </si>
  <si>
    <t>PDG1</t>
  </si>
  <si>
    <t>Circulação -Área Funcionários</t>
  </si>
  <si>
    <t>PREFEITURA MUNICIPAL DE ARIPUANÃ/MT</t>
  </si>
  <si>
    <t>MEMÓRIA DE CÁLCULO DE SERVIÇOS</t>
  </si>
  <si>
    <t>CRONOGRAMA FÍSICO FINANCEIRO</t>
  </si>
  <si>
    <t>VALOR ÍTEM</t>
  </si>
  <si>
    <t>6.4</t>
  </si>
  <si>
    <t>CÓD. SINAPI</t>
  </si>
  <si>
    <t>DESCRIÇÃO</t>
  </si>
  <si>
    <t>P. TOTAL</t>
  </si>
  <si>
    <t>TABELA DE REFERÊNCIA:</t>
  </si>
  <si>
    <t>ÁREA:</t>
  </si>
  <si>
    <t>OBRA:</t>
  </si>
  <si>
    <t>LOCAL:</t>
  </si>
  <si>
    <t>VALOR:</t>
  </si>
  <si>
    <t>PROP.:</t>
  </si>
  <si>
    <t>PLANILHA ORÇAMENTÁRIA</t>
  </si>
  <si>
    <t>ENGENHEIRO CIVIL DE OBRA PLENO COM ENCARGOS COMPLEMENTARES</t>
  </si>
  <si>
    <t>526,61m²</t>
  </si>
  <si>
    <t>M</t>
  </si>
  <si>
    <t>M2</t>
  </si>
  <si>
    <t>KG</t>
  </si>
  <si>
    <t>SERVENTE COM ENCARGOS COMPLEMENTARES</t>
  </si>
  <si>
    <t>M3</t>
  </si>
  <si>
    <t>30 DIAS</t>
  </si>
  <si>
    <t>60 DIAS</t>
  </si>
  <si>
    <t>90 DIAS</t>
  </si>
  <si>
    <t>Fonte:</t>
  </si>
  <si>
    <t>INSTALAÇÕES ELÉTRICAS</t>
  </si>
  <si>
    <t>PEDREIRO COM ENCARGOS COMPLEMENTARES</t>
  </si>
  <si>
    <t>CHP</t>
  </si>
  <si>
    <t>COMPOSICAO</t>
  </si>
  <si>
    <t>UN</t>
  </si>
  <si>
    <t>AUXILIAR DE ELETRICISTA COM ENCARGOS COMPLEMENTARES</t>
  </si>
  <si>
    <t>ELETRICISTA COM ENCARGOS COMPLEMENTARES</t>
  </si>
  <si>
    <t xml:space="preserve">PROP.: </t>
  </si>
  <si>
    <t>RECURSO:</t>
  </si>
  <si>
    <t>VALOR PARCIAL 
TOTAL</t>
  </si>
  <si>
    <t>PERCENTUAL</t>
  </si>
  <si>
    <t xml:space="preserve">ITENS </t>
  </si>
  <si>
    <t>ADMINISTRAÇÃO CENTRAL</t>
  </si>
  <si>
    <t>SEGURO + GARANTIA</t>
  </si>
  <si>
    <t>RISCO</t>
  </si>
  <si>
    <t>DESPESAS FINANCEIRAS</t>
  </si>
  <si>
    <t>LUCRO</t>
  </si>
  <si>
    <t>TRIBUTOS</t>
  </si>
  <si>
    <t>COFINS</t>
  </si>
  <si>
    <t>PIS</t>
  </si>
  <si>
    <t>ISS</t>
  </si>
  <si>
    <t>CPRB</t>
  </si>
  <si>
    <t>PREFEITURA MUNICIPAL DE ARIPUANÃ - MT
DEPARTAMENTO DE ENGENHARIA CIVIL
Praça São Francisco de Assis, 128, Caixa Postal 91 – CEP 78.325-000, 
Aripuanã – MT, Fone : (66) 3565 – 3900
www.aripuana.mt.gov.br</t>
  </si>
  <si>
    <t>TOTAL &gt;&gt;&gt;</t>
  </si>
  <si>
    <t xml:space="preserve">RESUMO </t>
  </si>
  <si>
    <t>CÓD. SINAPI / COMPOSIÇÃO</t>
  </si>
  <si>
    <t>ENCARREGADO GERAL COM ENCARGOS COMPLEMENTARES</t>
  </si>
  <si>
    <t>EXECUÇÃO DE DEPÓSITO EM CANTEIRO DE OBRA EM CHAPA DE MADEIRA COMPENSADA, NÃO INCLUSO MOBILIÁRIO. AF_04/2016</t>
  </si>
  <si>
    <t>TOTAL DO ITEM 1.0</t>
  </si>
  <si>
    <t>TOTAL DO ITEM 2.0</t>
  </si>
  <si>
    <t>TOTAL DO ITEM 3.0</t>
  </si>
  <si>
    <t>COT 001</t>
  </si>
  <si>
    <t>CUSTO UNIT</t>
  </si>
  <si>
    <t>CÓDIGO</t>
  </si>
  <si>
    <t>COTAÇÃO DE PREÇOS</t>
  </si>
  <si>
    <t>MEDIANA</t>
  </si>
  <si>
    <t>ARMAÇÃO DE BLOCO, VIGA BALDRAME E SAPATA UTILIZANDO AÇO CA-60 DE 5 MM - MONTAGEM. AF_06/2017</t>
  </si>
  <si>
    <t>IMPERMEABILIZAÇÃO DE SUPERFÍCIE COM EMULSÃO ASFÁLTICA, 2 DEMÃOS AF_06/2018</t>
  </si>
  <si>
    <t>OK</t>
  </si>
  <si>
    <t>FABRICAÇÃO, MONTAGEM E DESMONTAGEM DE FÔRMA PARA VIGA BALDRAME, EM CHAPA DE MADEIRA COMPENSADA RESINADA, E=17 MM, 4 UTILIZAÇÕES. AF_06/2017</t>
  </si>
  <si>
    <t>ARMAÇÃO DE PILAR OU VIGA DE ESTRUTURA CONVENCIONAL DE CONCRETO ARMADO UTILIZANDO AÇO CA-50 DE 10,0 MM - MONTAGEM. AF_06/2022</t>
  </si>
  <si>
    <t>CNPJ/SITE</t>
  </si>
  <si>
    <t>EMPRESA</t>
  </si>
  <si>
    <t>]</t>
  </si>
  <si>
    <t>COMPOSIÇÃO DO BDI</t>
  </si>
  <si>
    <t>TOTAL DO ITEM 5.0</t>
  </si>
  <si>
    <t>TOTAL DO ITEM 4.0</t>
  </si>
  <si>
    <t>Percentual:</t>
  </si>
  <si>
    <t>Valor:</t>
  </si>
  <si>
    <t>Acumulado:</t>
  </si>
  <si>
    <t>POSTE DECORATIVO 02 PÉTALAS, EM AÇO GALVANZIADO COM LUMINÁRIA DE LED.  (Ref. ORSE 11364)</t>
  </si>
  <si>
    <t>PMA 04</t>
  </si>
  <si>
    <t>Próprio</t>
  </si>
  <si>
    <t>Composição</t>
  </si>
  <si>
    <t xml:space="preserve"> 6.12</t>
  </si>
  <si>
    <t xml:space="preserve">CABO FLEXIVEL PVC 750 V, 3 CONDUTORES DE 4,0 MM2  </t>
  </si>
  <si>
    <t>SINAPI</t>
  </si>
  <si>
    <t>Insumo</t>
  </si>
  <si>
    <t xml:space="preserve"> 6.11</t>
  </si>
  <si>
    <t>HASTE DE ATERRAMENTO 5/8  PARA SPDA - FORNECIMENTO E INSTALAÇÃO. AF_12/2017</t>
  </si>
  <si>
    <t xml:space="preserve"> 6.10</t>
  </si>
  <si>
    <t>RELÉ FOTOELÉTRICO PARA COMANDO DE ILUMINAÇÃO EXTERNA 1000 W - FORNECIMENTO E INSTALAÇÃO. AF_08/2020</t>
  </si>
  <si>
    <t xml:space="preserve"> 6.9</t>
  </si>
  <si>
    <t>CAIXA ENTERRADA ELÉTRICA RETANGULAR, EM ALVENARIA COM TIJOLOS CERÂMICOS MACIÇOS, FUNDO COM BRITA, DIMENSÕES INTERNAS: 0,4X0,4X0,4 M. AF_12/2020</t>
  </si>
  <si>
    <t xml:space="preserve"> 6.8</t>
  </si>
  <si>
    <t>POSTE DE AÇO CONICO CONTÍNUO CURVO SIMPLES, ENGASTADO, H=9M, INCLUSIVE LUMIÁRIA LED 98W ATÉ 137W - FORNECIMENTO E INSTALAÇÃO (ADPT. SINAPI 100622)</t>
  </si>
  <si>
    <t>PMA 03</t>
  </si>
  <si>
    <t xml:space="preserve"> 6.7</t>
  </si>
  <si>
    <t>REFLETOR LED 200 W - FORNECIMENTO E INSTALAÇÃO (ADPT. SINAPI 97601)</t>
  </si>
  <si>
    <t>PMA 01</t>
  </si>
  <si>
    <t xml:space="preserve"> 6.3</t>
  </si>
  <si>
    <t xml:space="preserve"> 6</t>
  </si>
  <si>
    <t>EXECUÇÃO DE PASSEIO (CALÇADA) OU PISO DE CONCRETO COM CONCRETO MOLDADO IN LOCO, FEITO EM OBRA, ACABAMENTO CONVENCIONAL, NÃO ARMADO. AF_08/2022</t>
  </si>
  <si>
    <t xml:space="preserve"> 5.1</t>
  </si>
  <si>
    <t>RECOMPOSIÇÃO PISO MIRANTE</t>
  </si>
  <si>
    <t xml:space="preserve"> 5</t>
  </si>
  <si>
    <t>CERCA COM MORÕES DE CONCRETO, SEÇÃO T PONTA INCLINADA, 10 X 10CM, ESPAÇAMENTO DE 2,5M, CRAVADOS 0,50M, COM TELA GALVANIZADA - FORNECIMENTO E INSTALAÇÃO. (ADPT. SINAPI 101199)</t>
  </si>
  <si>
    <t>PMA 02</t>
  </si>
  <si>
    <t xml:space="preserve"> 4.14</t>
  </si>
  <si>
    <t xml:space="preserve">PORTAO DE ABRIR / GIRO, EM GRADIL DE METALON REDONDO DE 3/4"  VERTICAL, COM REQUADRO, ACABAMENTO NATURAL - COMPLETO                                                                                                                                                                                                                                                                                                                                                                                       </t>
  </si>
  <si>
    <t xml:space="preserve"> 4.13</t>
  </si>
  <si>
    <t>PINTURA COM TINTA ALQUÍDICA DE ACABAMENTO (ESMALTE SINTÉTICO BRILHANTE) PULVERIZADA SOBRE SUPERFÍCIES METÁLICAS (EXCETO PERFIL) EXECUTADO EM OBRA  (POR DEMÃO). AF_01/2020_P</t>
  </si>
  <si>
    <t xml:space="preserve"> 4.12</t>
  </si>
  <si>
    <t>PINTURA COM TINTA ALQUÍDICA DE FUNDO (TIPO ZARCÃO) PULVERIZADA SOBRE SUPERFÍCIES METÁLICAS (EXCETO PERFIL) EXECUTADO EM OBRA (POR DEMÃO). AF_01/2020_P</t>
  </si>
  <si>
    <t xml:space="preserve"> 4.11</t>
  </si>
  <si>
    <t xml:space="preserve">ESCORA PRE-MOLDADA EM CONCRETO, *10 X 10* CM, H = 2,30M  </t>
  </si>
  <si>
    <t xml:space="preserve"> 4.10</t>
  </si>
  <si>
    <t xml:space="preserve"> 4.9</t>
  </si>
  <si>
    <t>LOCACAO CONVENCIONAL DE OBRA, UTILIZANDO GABARITO DE TÁBUAS CORRIDAS PONTALETADAS A CADA 2,00M -  2 UTILIZAÇÕES. AF_10/2018</t>
  </si>
  <si>
    <t xml:space="preserve"> 4.8</t>
  </si>
  <si>
    <t xml:space="preserve"> 4.7</t>
  </si>
  <si>
    <t xml:space="preserve"> 4.6</t>
  </si>
  <si>
    <t xml:space="preserve"> 4.5</t>
  </si>
  <si>
    <t>LANÇAMENTO COM USO DE BALDES, ADENSAMENTO E ACABAMENTO DE CONCRETO EM ESTRUTURAS. AF_02/2022</t>
  </si>
  <si>
    <t xml:space="preserve"> 4.4</t>
  </si>
  <si>
    <t>CONCRETO FCK = 25MPA, TRAÇO 1:2,2:2,5 (EM MASSA SECA DE CIMENTO/ AREIA MÉDIA/ SEIXO ROLADO) - PREPARO MECÂNICO COM BETONEIRA 400 L. AF_05/2021</t>
  </si>
  <si>
    <t xml:space="preserve"> 4.3</t>
  </si>
  <si>
    <t>ESCAVAÇÃO MANUAL DE VALA COM PROFUNDIDADE MENOR OU IGUAL A 1,30 M. AF_02/2021</t>
  </si>
  <si>
    <t xml:space="preserve"> 4.2</t>
  </si>
  <si>
    <t>ESCAVAÇÃO MECANIZADA PARA VIGA BALDRAME COM MINI-ESCAVADEIRA (INCLUINDO ESCAVAÇÃO PARA COLOCAÇÃO DE FÔRMAS). AF_06/2017</t>
  </si>
  <si>
    <t xml:space="preserve"> 4.1</t>
  </si>
  <si>
    <t>CERCAMENTO</t>
  </si>
  <si>
    <t xml:space="preserve"> 4</t>
  </si>
  <si>
    <t xml:space="preserve"> 3.5</t>
  </si>
  <si>
    <t>COMPACTAÇÃO MECÂNICA DE SOLO PARA EXECUÇÃO DE RADIER, PISO DE CONCRETO OU LAJE SOBRE SOLO, COM COMPACTADOR DE SOLOS TIPO PLACA VIBRATÓRIA. AF_09/2021</t>
  </si>
  <si>
    <t xml:space="preserve"> 3.4</t>
  </si>
  <si>
    <t xml:space="preserve"> 3.2</t>
  </si>
  <si>
    <t>REVOLVIMENTO E LIMPEZA MANUAL DE SOLO. AF_05/2018</t>
  </si>
  <si>
    <t xml:space="preserve"> 3.1</t>
  </si>
  <si>
    <t>CALÇAMENTO</t>
  </si>
  <si>
    <t xml:space="preserve"> 3</t>
  </si>
  <si>
    <t xml:space="preserve"> 2.3</t>
  </si>
  <si>
    <t xml:space="preserve"> 2.2</t>
  </si>
  <si>
    <t>ADMINISTRAÇÃO DE OBRAS</t>
  </si>
  <si>
    <t xml:space="preserve"> 2</t>
  </si>
  <si>
    <t xml:space="preserve">PLACA DE OBRA (PARA CONSTRUCAO CIVIL) EM CHAPA GALVANIZADA *N. 22*, ADESIVADA, DE *2,4 X 1,2* M (SEM POSTES PARA FIXACAO)                                                                                                                                                                                                                                                                                                                                                                                 </t>
  </si>
  <si>
    <t xml:space="preserve"> 1.2</t>
  </si>
  <si>
    <t xml:space="preserve"> 1.1</t>
  </si>
  <si>
    <t xml:space="preserve"> 1</t>
  </si>
  <si>
    <t>MEM. CÁLCULO</t>
  </si>
  <si>
    <t>2,5*1,6</t>
  </si>
  <si>
    <t>(40 HORAS * 4 SEMANAS)*3 MESES</t>
  </si>
  <si>
    <t>(5 HORAS * 4 SEMANAS)*3 MESES</t>
  </si>
  <si>
    <t>0,35*229,5*0,2</t>
  </si>
  <si>
    <t>0,3*0,3*0,6*96</t>
  </si>
  <si>
    <t>(0,30*229,5*0,15)+(0,20*0,20*0,60*96)</t>
  </si>
  <si>
    <t>(((229,5*0,3)*2)+(0,15*229,5))/4</t>
  </si>
  <si>
    <t>Conforme projeto arquitetônico</t>
  </si>
  <si>
    <t>0,3*229,5*2</t>
  </si>
  <si>
    <t>1*2,1</t>
  </si>
  <si>
    <t>(1*2,1)*2 lados</t>
  </si>
  <si>
    <t>((229,5+18)*4)*0,617</t>
  </si>
  <si>
    <t>(((229,5/0,15)*0,78)*0,154)</t>
  </si>
  <si>
    <t xml:space="preserve">MIRANTE SALTO DAS ANDORINHAS </t>
  </si>
  <si>
    <t>PMA  001</t>
  </si>
  <si>
    <t>PMA  002</t>
  </si>
  <si>
    <t>REFLETOR DE LED 200 W - FIRNECIMENTO E INSTALAÇÃO (ADPT. SINAPI 97601)</t>
  </si>
  <si>
    <t>COTAÇÃO 01</t>
  </si>
  <si>
    <t>REFLETOR LED BIVOLT 200 W</t>
  </si>
  <si>
    <t>BASEADO NA COMPOSIÇÃO SINAPI CÓD. 97601</t>
  </si>
  <si>
    <t>MOURAO CONCRETO CURVO, SECAO "T", H = 2,80 M + CURVA COM 0,45 M, COM FUROS PARA FIOS</t>
  </si>
  <si>
    <t>CONCRETO MAGRO PARA LASTRO, TRAÇO 1:4,5:4,5 (EM MASSA SECA DE CIMENTO/ AREIA MÉDIA/ BRITA 1) - PREPARO MECÂNICO COM BETONEIRA 400 L. AF_05/2021</t>
  </si>
  <si>
    <t>TELA DE ARAME GALVANIZADA QUADRANGULAR / LOSANGULAR, FIO 2,11 MM (14 BWG), MALHA 8 X 8 CM, H = 2 M</t>
  </si>
  <si>
    <t>PMA 003</t>
  </si>
  <si>
    <t>GUINDAUTO HIDRÁULICO, CAPACIDADE MÁXIMA DE CARGA 6200 KG, MOMENTO MÁXIMO DE CARGA 11,7 TM, ALCANCE MÁXIMO HORIZONTAL 9,70 M, INCLUSIVE CAMINHÃO TOCO PBT 16.000 KG, POTÊNCIA DE 189 CV - CHP DIURNO. AF_06/2014</t>
  </si>
  <si>
    <t>CABO DE COBRE NU 35 MM2 MEIO-DURO</t>
  </si>
  <si>
    <t>POSTE CONICO CONTINUO EM ACO GALVANIZADO, CURVO, BRACO SIMPLES, ENGASTADO, H = 9 M, DIAMETRO INFERIOR = *135* MM</t>
  </si>
  <si>
    <t>LUMINÁRIA DE LED PARA ILUMINAÇÃO PÚBLICA, DE 98 W ATÉ 137 W - FORNECIMENTO E INSTALAÇÃO. AF_08/2020</t>
  </si>
  <si>
    <t>IN</t>
  </si>
  <si>
    <t>BASEADO NA COMPOSIÇÃO SINAPI CÓD. 100622</t>
  </si>
  <si>
    <t>BASEADO NA COMPOSIÇÃO SINAPI CÓD. 101199</t>
  </si>
  <si>
    <t>PMA  004</t>
  </si>
  <si>
    <t>POSTE DECORATIVO 02 PÉTALAS, EM AÇO GALVANZIADO COM LUMINÁRIA DE LED. (Ref. ORSE 11364)</t>
  </si>
  <si>
    <t>BASEADO NA COMPOSIÇÃO ORSE CÓD. 11364</t>
  </si>
  <si>
    <t>ELETRICISTA (HORISTA)</t>
  </si>
  <si>
    <t>SERVENTE DE OBRAS</t>
  </si>
  <si>
    <t>CONCRETO FCK = 15MPA, TRAÇO 1:3,4:3,5 (EM MASSA SECA DE CIMENTO/ AREIA MÉDIA/ BRITA 1) - PREPARO MECÂNICO COM BETONEIRA 400 L. AF_05/2021</t>
  </si>
  <si>
    <t xml:space="preserve">REFLETOR LED 200 W </t>
  </si>
  <si>
    <t>ROCKENBACH E STELA LTDA</t>
  </si>
  <si>
    <t>07.117.663/0001-30</t>
  </si>
  <si>
    <t>05.008.417/0001-14</t>
  </si>
  <si>
    <t>IPE MATERIAIS DE CONSTRUÇÃO</t>
  </si>
  <si>
    <t>03.812.643/0004-28</t>
  </si>
  <si>
    <t>MATO GROSSO MATERIAIS DE CONSTRUÇÃO</t>
  </si>
  <si>
    <t>CRISTAL MATERIAIS DE CONSTRUÇÃO</t>
  </si>
  <si>
    <t>19.967.420/0001-70</t>
  </si>
  <si>
    <t>2,5*2</t>
  </si>
  <si>
    <t>116,5*1,5</t>
  </si>
  <si>
    <t>EXECUÇÃO DE PAVIMENTO EM PISO INTERTRAVADO, COM BLOCO RETANGULAR DE 20 X 10 CM, ESPESSURA 10 CM. AF_10/2022</t>
  </si>
  <si>
    <t>LASTRO COM MATERIAL GRANULAR (AREIA MÉDIA), APLICADO EM PISOS OU LAJES SOBRE SOLO, ESPESSURA DE *10 CM*. AF_07/2019</t>
  </si>
  <si>
    <t>(116,5*1,5)*0,10</t>
  </si>
  <si>
    <t>-</t>
  </si>
  <si>
    <t xml:space="preserve"> 3.3</t>
  </si>
  <si>
    <t xml:space="preserve"> 3.6</t>
  </si>
  <si>
    <t xml:space="preserve"> 3.7</t>
  </si>
  <si>
    <t>Base p/ refletores (0,40*0,40)*8</t>
  </si>
  <si>
    <t>(0,40*0,40)*8</t>
  </si>
  <si>
    <t>((0,40*0,40)*0,10)8</t>
  </si>
  <si>
    <t xml:space="preserve"> 1.3</t>
  </si>
  <si>
    <t>PMA 06</t>
  </si>
  <si>
    <t>PLACA DE OBRA EM CHAPA GALVANIZADA N° 22, ADESIVADA. (ADPT. SINAPI 74209/001 AGO/2019)</t>
  </si>
  <si>
    <t xml:space="preserve"> 2.1</t>
  </si>
  <si>
    <t>INSTALAÇÕES ELÉTRICAS (AMM)</t>
  </si>
  <si>
    <t>CABO DE COBRE FLEXÍVEL ISOLADO, 4 MM², ANTI-CHAMA 0,6/1,0 KV, PARA CIRCUITOS TERMINAIS - FORNECIMENTO E INSTALAÇÃO. AF_03/2023</t>
  </si>
  <si>
    <t>CABO DE COBRE FLEXÍVEL ISOLADO, 10 MM², ANTI-CHAMA 0,6/1,0 KV, PARA DISTRIBUIÇÃO - FORNECIMENTO E INSTALAÇÃO. AF_12/2015</t>
  </si>
  <si>
    <t>DISJUNTOR BIPOLAR TIPO DIN, CORRENTE NOMINAL DE 16A - FORNECIMENTO E INSTALAÇÃO. AF_10/2020</t>
  </si>
  <si>
    <t>DISJUNTOR BIPOLAR TIPO DIN, CORRENTE NOMINAL DE 20A - FORNECIMENTO E INSTALAÇÃO. AF_10/2020</t>
  </si>
  <si>
    <t>DISJUNTOR BIPOLAR TIPO DIN, CORRENTE NOMINAL DE 50A - FORNECIMENTO E INSTALAÇÃO. AF_10/2020</t>
  </si>
  <si>
    <t>LUMINÁRIA DE LED PARA ILUMINAÇÃO PÚBLICA, DE 181 W ATÉ 239 W - FORNECIMENTO E INSTALAÇÃO. AF_08/2020</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</si>
  <si>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</si>
  <si>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</si>
  <si>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QUADRO DE DISTRIBUIÇÃO DE ENERGIA EM CHAPA DE AÇO GALVANIZADO, DE EMBUTIR, COM BARRAMENTO TRIFÁSICO, PARA 24 DISJUNTORES DIN 100A - FORNECIMENTO E INSTALAÇÃO. AF_10/2020</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</si>
  <si>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</si>
  <si>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</si>
  <si>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CAIXA ENTERRADA ELÉTRICA RETANGULAR, EM ALVENARIA COM TIJOLOS CERÂMICOS MACIÇOS, FUNDO COM BRITA, DIMENSÕES INTERNAS: 0,3X0,3X0,3 M. AF_12/2020</t>
  </si>
  <si>
    <t>LASTRO DE CONCRETO MAGRO, APLICADO EM PISOS, LAJES SOBRE SOLO OU RADIERS, ESPESSURA DE 5 CM. AF_07/2016</t>
  </si>
  <si>
    <t>REATERRO MANUAL DE VALAS COM COMPACTAÇÃO MECANIZADA. AF_04/2016</t>
  </si>
  <si>
    <t>CAIXA DE INSPEÇÃO PARA ATERRAMENTO, CIRCULAR, EM POLIETILENO, DIÂMETRO INTERNO = 0,3 M. AF_12/2020</t>
  </si>
  <si>
    <t>AMM SPDA 001</t>
  </si>
  <si>
    <t xml:space="preserve">FORNECIMENTO E INSTALAÇÃO DE GRAMPO METALICO TIPO OLHAL PARA HASTE DE ATERRAMENTO DE 5/8'', CONDUTOR DE *10* A 50 MM2                                                                                                                                                                                                                                                                                                                                                                                                                  </t>
  </si>
  <si>
    <t/>
  </si>
  <si>
    <t>COMPOSIÇÕES ELÉTRICA</t>
  </si>
  <si>
    <t>AMM ELE 001</t>
  </si>
  <si>
    <t xml:space="preserve">FORNECIMENTO E INSTALAÇÃO DE DISPOSITIVO DPS CLASSE II, 1 POLO, TENSAO MAXIMA DE 175 V, CORRENTE MAXIMA DE *45* KA (TIPO AC)                                                                                                                                                                                                                                                                                                                                                                                                           </t>
  </si>
  <si>
    <t>AMM ELE 002</t>
  </si>
  <si>
    <t>FORNECIMENTO E INSTALAÇÃO DE PLACA DE SINALIZAÇÃO DE ENERGIA (20X20CM)</t>
  </si>
  <si>
    <t>AMM ELE 008</t>
  </si>
  <si>
    <t>FORNECIMENTO E INSTALAÇÃO DE REETOR HOLOFOTE DE LED 100W RGB COM CONTROLE REMOTO, BIVOLT, FLUXO LUMINOSO  6000lm, MATERIAL EM ALUMÍNIO, FERRO, VIDRO E DIODO NAS DIMENSÕES ALTURA:13,2cm | LARGURA:16,3cm | ESPESSURA:2,8cm E IP 65.</t>
  </si>
  <si>
    <t>AMM ELE 003</t>
  </si>
  <si>
    <t xml:space="preserve">ARAME DE AÇO GALVANIZADO No. 12 BWG </t>
  </si>
  <si>
    <t>AMM ELE 004</t>
  </si>
  <si>
    <t>FORNECIMENTO E INSTALAÇAO DE PADRÃO DE ENTRADA DE ENERGIA CATEGORIA "B2" (ENERGISA)</t>
  </si>
  <si>
    <t>AMM ELE 005</t>
  </si>
  <si>
    <t>MURETA MEDIÇÃO ALVEN. 1 1/2 V.(35CM) REBOC.C/PINTURA ACRÍL. E LAJE CONC. 20MPA MALHA 8.0MM CADA 10CM REVEST.C/ARGAMASSA 1:3 C/ IMPERMEABILIZANTE</t>
  </si>
  <si>
    <t>AMM ELE 006</t>
  </si>
  <si>
    <t>CABO DE COBRE NU 10MM2 - FORNECIMENTO E INSTALACAO</t>
  </si>
  <si>
    <t>AMM ELE 007</t>
  </si>
  <si>
    <t>TERMINAL OU CONECTOR DE PRESSAO - PARA CABO 10MM2 - FORNECIMENTO E INSTALACAO</t>
  </si>
  <si>
    <t>4.22</t>
  </si>
  <si>
    <t>4.23</t>
  </si>
  <si>
    <t>4.24</t>
  </si>
  <si>
    <t>4.25</t>
  </si>
  <si>
    <t>4.26</t>
  </si>
  <si>
    <t>4.27</t>
  </si>
  <si>
    <t>4.28</t>
  </si>
  <si>
    <t>TOTAL DO ITEM 6.0</t>
  </si>
  <si>
    <t>6.5</t>
  </si>
  <si>
    <t>6.6</t>
  </si>
  <si>
    <t>6.7</t>
  </si>
  <si>
    <t>6.8</t>
  </si>
  <si>
    <t>6.9</t>
  </si>
  <si>
    <t>6.10</t>
  </si>
  <si>
    <t>6.11</t>
  </si>
  <si>
    <t>6.12</t>
  </si>
  <si>
    <t>6.13</t>
  </si>
  <si>
    <t>6.14</t>
  </si>
  <si>
    <t>6.15</t>
  </si>
  <si>
    <t>6.16</t>
  </si>
  <si>
    <t>6.17</t>
  </si>
  <si>
    <t>6.18</t>
  </si>
  <si>
    <t>6.19</t>
  </si>
  <si>
    <t>6.20</t>
  </si>
  <si>
    <t>6.21</t>
  </si>
  <si>
    <t xml:space="preserve">        PRECOS DE INSUMOS</t>
  </si>
  <si>
    <t>MES DE COLETA: 07/2023</t>
  </si>
  <si>
    <t>LOCALIDADE: 4160 - CUIABA</t>
  </si>
  <si>
    <t>ENCARGOS SOCIAIS (%) HORISTA  80,42  MENSALISTA  44,53</t>
  </si>
  <si>
    <t xml:space="preserve">CODIGO  </t>
  </si>
  <si>
    <t>DESCRICAO DO INSUMO</t>
  </si>
  <si>
    <t>ORIGEM DO PRECO</t>
  </si>
  <si>
    <t xml:space="preserve">  PRECO MEDIANO R$</t>
  </si>
  <si>
    <t>ABERTURA PARA ENCAIXE DE CUBA OU LAVATORIO EM BANCADA DE MARMORE/ GRANITO OU OUTRO TIPO DE PEDRA NATURAL</t>
  </si>
  <si>
    <t xml:space="preserve">UN    </t>
  </si>
  <si>
    <t>CR</t>
  </si>
  <si>
    <t>ABRACADEIRA DE LATAO PARA FIXACAO DE CABO PARA-RAIO, DIMENSOES 32 X 24 X 24 MM</t>
  </si>
  <si>
    <t>AS</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</si>
  <si>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</si>
  <si>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</si>
  <si>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</si>
  <si>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</si>
  <si>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 xml:space="preserve">C </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</si>
  <si>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</si>
  <si>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</si>
  <si>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</si>
  <si>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</si>
  <si>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</si>
  <si>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</si>
  <si>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</si>
  <si>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</si>
  <si>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</si>
  <si>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</si>
  <si>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</si>
  <si>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</si>
  <si>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</si>
  <si>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</si>
  <si>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</si>
  <si>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</si>
  <si>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</si>
  <si>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</si>
  <si>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</si>
  <si>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</si>
  <si>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</si>
  <si>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</si>
  <si>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</si>
  <si>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</si>
  <si>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</si>
  <si>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</si>
  <si>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</si>
  <si>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</si>
  <si>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</si>
  <si>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</si>
  <si>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</si>
  <si>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</si>
  <si>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</si>
  <si>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</si>
  <si>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</si>
  <si>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</si>
  <si>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</si>
  <si>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</si>
  <si>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</si>
  <si>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</si>
  <si>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</si>
  <si>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</si>
  <si>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</si>
  <si>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</si>
  <si>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</si>
  <si>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</si>
  <si>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</si>
  <si>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</si>
  <si>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</si>
  <si>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</si>
  <si>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</si>
  <si>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</si>
  <si>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</si>
  <si>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</si>
  <si>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</si>
  <si>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</si>
  <si>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</si>
  <si>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</si>
  <si>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</si>
  <si>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</si>
  <si>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</si>
  <si>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</si>
  <si>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</si>
  <si>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</si>
  <si>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</si>
  <si>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</si>
  <si>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</si>
  <si>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</si>
  <si>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</si>
  <si>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</si>
  <si>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</si>
  <si>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</si>
  <si>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</si>
  <si>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</si>
  <si>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</si>
  <si>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</si>
  <si>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</si>
  <si>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</si>
  <si>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</si>
  <si>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</si>
  <si>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</si>
  <si>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</si>
  <si>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</si>
  <si>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</si>
  <si>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</si>
  <si>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</si>
  <si>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</si>
  <si>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</si>
  <si>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</si>
  <si>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</si>
  <si>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</si>
  <si>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</si>
  <si>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</si>
  <si>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</si>
  <si>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</si>
  <si>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</si>
  <si>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</si>
  <si>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</si>
  <si>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</si>
  <si>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</si>
  <si>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</si>
  <si>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</si>
  <si>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</si>
  <si>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</si>
  <si>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</si>
  <si>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</si>
  <si>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</si>
  <si>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</si>
  <si>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</si>
  <si>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</si>
  <si>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</si>
  <si>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</si>
  <si>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</si>
  <si>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</si>
  <si>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</si>
  <si>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</si>
  <si>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</si>
  <si>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</si>
  <si>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</si>
  <si>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</si>
  <si>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</si>
  <si>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</si>
  <si>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</si>
  <si>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</si>
  <si>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</si>
  <si>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</si>
  <si>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</si>
  <si>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</si>
  <si>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</si>
  <si>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</si>
  <si>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</si>
  <si>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</si>
  <si>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</si>
  <si>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</si>
  <si>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</si>
  <si>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</si>
  <si>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</si>
  <si>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</si>
  <si>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</si>
  <si>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</si>
  <si>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</si>
  <si>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</si>
  <si>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</si>
  <si>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</si>
  <si>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</si>
  <si>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</si>
  <si>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</si>
  <si>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</si>
  <si>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</si>
  <si>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</si>
  <si>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</si>
  <si>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</si>
  <si>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</si>
  <si>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</si>
  <si>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</si>
  <si>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</si>
  <si>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</si>
  <si>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</si>
  <si>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</si>
  <si>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</si>
  <si>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</si>
  <si>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</si>
  <si>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</si>
  <si>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</si>
  <si>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</si>
  <si>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</si>
  <si>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</si>
  <si>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</si>
  <si>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</si>
  <si>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</si>
  <si>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</si>
  <si>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</si>
  <si>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</si>
  <si>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</si>
  <si>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</si>
  <si>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</si>
  <si>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</si>
  <si>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</si>
  <si>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</si>
  <si>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</si>
  <si>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</si>
  <si>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</si>
  <si>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</si>
  <si>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</si>
  <si>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</si>
  <si>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</si>
  <si>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</si>
  <si>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</si>
  <si>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</si>
  <si>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</si>
  <si>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</si>
  <si>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</si>
  <si>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</si>
  <si>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</si>
  <si>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</si>
  <si>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</si>
  <si>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</si>
  <si>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</si>
  <si>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</si>
  <si>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</si>
  <si>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</si>
  <si>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</si>
  <si>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</si>
  <si>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</si>
  <si>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</si>
  <si>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</si>
  <si>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</si>
  <si>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</si>
  <si>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</si>
  <si>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</si>
  <si>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</si>
  <si>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</si>
  <si>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</si>
  <si>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</si>
  <si>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</si>
  <si>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</si>
  <si>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</si>
  <si>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</si>
  <si>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</si>
  <si>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</si>
  <si>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</si>
  <si>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</si>
  <si>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</si>
  <si>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</si>
  <si>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</si>
  <si>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</si>
  <si>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</si>
  <si>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</si>
  <si>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</si>
  <si>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</si>
  <si>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</si>
  <si>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</si>
  <si>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</si>
  <si>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</si>
  <si>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</si>
  <si>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</si>
  <si>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</si>
  <si>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</si>
  <si>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</si>
  <si>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</si>
  <si>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</si>
  <si>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</si>
  <si>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</si>
  <si>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</si>
  <si>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</si>
  <si>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</si>
  <si>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</si>
  <si>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</si>
  <si>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</si>
  <si>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</si>
  <si>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</si>
  <si>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</si>
  <si>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</si>
  <si>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</si>
  <si>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</si>
  <si>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</si>
  <si>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</si>
  <si>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</si>
  <si>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</si>
  <si>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</si>
  <si>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</si>
  <si>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</si>
  <si>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</si>
  <si>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</si>
  <si>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</si>
  <si>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</si>
  <si>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</si>
  <si>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</si>
  <si>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</si>
  <si>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</si>
  <si>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</si>
  <si>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</si>
  <si>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</si>
  <si>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</si>
  <si>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</si>
  <si>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</si>
  <si>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</si>
  <si>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</si>
  <si>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</si>
  <si>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</si>
  <si>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</si>
  <si>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</si>
  <si>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</si>
  <si>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</si>
  <si>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</si>
  <si>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</si>
  <si>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</si>
  <si>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</si>
  <si>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</si>
  <si>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</si>
  <si>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</si>
  <si>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</si>
  <si>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</si>
  <si>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</si>
  <si>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</si>
  <si>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</si>
  <si>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</si>
  <si>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</si>
  <si>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</si>
  <si>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</si>
  <si>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</si>
  <si>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</si>
  <si>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</si>
  <si>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</si>
  <si>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</si>
  <si>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</si>
  <si>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</si>
  <si>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</si>
  <si>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</si>
  <si>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</si>
  <si>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</si>
  <si>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</si>
  <si>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</si>
  <si>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</si>
  <si>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</si>
  <si>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</si>
  <si>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</si>
  <si>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</si>
  <si>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</si>
  <si>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</si>
  <si>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</si>
  <si>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</si>
  <si>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</si>
  <si>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</si>
  <si>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</si>
  <si>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</si>
  <si>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</si>
  <si>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</si>
  <si>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</si>
  <si>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</si>
  <si>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</si>
  <si>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</si>
  <si>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</si>
  <si>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</si>
  <si>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</si>
  <si>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</si>
  <si>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</si>
  <si>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</si>
  <si>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</si>
  <si>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</si>
  <si>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</si>
  <si>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</si>
  <si>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</si>
  <si>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</si>
  <si>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</si>
  <si>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</si>
  <si>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</si>
  <si>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</si>
  <si>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</si>
  <si>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</si>
  <si>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</si>
  <si>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</si>
  <si>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</si>
  <si>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</si>
  <si>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</si>
  <si>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</si>
  <si>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</si>
  <si>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</si>
  <si>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</si>
  <si>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</si>
  <si>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</si>
  <si>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</si>
  <si>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</si>
  <si>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</si>
  <si>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</si>
  <si>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</si>
  <si>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</si>
  <si>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</si>
  <si>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</si>
  <si>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</si>
  <si>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</si>
  <si>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</si>
  <si>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</si>
  <si>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</si>
  <si>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</si>
  <si>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</si>
  <si>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</si>
  <si>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</si>
  <si>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</si>
  <si>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</si>
  <si>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</si>
  <si>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</si>
  <si>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</si>
  <si>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</si>
  <si>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</si>
  <si>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</si>
  <si>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</si>
  <si>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</si>
  <si>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</si>
  <si>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</si>
  <si>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</si>
  <si>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</si>
  <si>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</si>
  <si>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</si>
  <si>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</si>
  <si>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</si>
  <si>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</si>
  <si>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</si>
  <si>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</si>
  <si>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</si>
  <si>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</si>
  <si>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</si>
  <si>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</si>
  <si>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 xml:space="preserve">M2    </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</si>
  <si>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</si>
  <si>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</si>
  <si>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</si>
  <si>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</si>
  <si>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</si>
  <si>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</si>
  <si>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</si>
  <si>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</si>
  <si>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</si>
  <si>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</si>
  <si>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</si>
  <si>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</si>
  <si>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</si>
  <si>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</si>
  <si>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</si>
  <si>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</si>
  <si>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</si>
  <si>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</si>
  <si>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</si>
  <si>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</si>
  <si>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</si>
  <si>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</si>
  <si>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</si>
  <si>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</si>
  <si>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</si>
  <si>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</si>
  <si>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</si>
  <si>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</si>
  <si>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</si>
  <si>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</si>
  <si>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</si>
  <si>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</si>
  <si>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</si>
  <si>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</si>
  <si>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</si>
  <si>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</si>
  <si>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</si>
  <si>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</si>
  <si>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</si>
  <si>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</si>
  <si>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</si>
  <si>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</si>
  <si>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</si>
  <si>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</si>
  <si>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</si>
  <si>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</si>
  <si>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</si>
  <si>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</si>
  <si>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</si>
  <si>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</si>
  <si>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</si>
  <si>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</si>
  <si>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</si>
  <si>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</si>
  <si>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</si>
  <si>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</si>
  <si>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</si>
  <si>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</si>
  <si>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</si>
  <si>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</si>
  <si>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</si>
  <si>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</si>
  <si>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</si>
  <si>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</si>
  <si>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</si>
  <si>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</si>
  <si>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</si>
  <si>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</si>
  <si>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</si>
  <si>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</si>
  <si>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</si>
  <si>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</si>
  <si>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</si>
  <si>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</si>
  <si>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</si>
  <si>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</si>
  <si>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</si>
  <si>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</si>
  <si>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</si>
  <si>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</si>
  <si>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</si>
  <si>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</si>
  <si>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</si>
  <si>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</si>
  <si>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</si>
  <si>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</si>
  <si>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</si>
  <si>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</si>
  <si>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</si>
  <si>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</si>
  <si>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</si>
  <si>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</si>
  <si>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</si>
  <si>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</si>
  <si>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</si>
  <si>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</si>
  <si>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</si>
  <si>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</si>
  <si>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</si>
  <si>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</si>
  <si>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</si>
  <si>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</si>
  <si>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</si>
  <si>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</si>
  <si>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</si>
  <si>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</si>
  <si>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</si>
  <si>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</si>
  <si>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</si>
  <si>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</si>
  <si>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</si>
  <si>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</si>
  <si>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</si>
  <si>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</si>
  <si>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</si>
  <si>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</si>
  <si>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</si>
  <si>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</si>
  <si>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</si>
  <si>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</si>
  <si>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</si>
  <si>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</si>
  <si>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</si>
  <si>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</si>
  <si>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</si>
  <si>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</si>
  <si>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</si>
  <si>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</si>
  <si>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</si>
  <si>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</si>
  <si>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</si>
  <si>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</si>
  <si>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</si>
  <si>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</si>
  <si>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</si>
  <si>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</si>
  <si>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</si>
  <si>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</si>
  <si>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</si>
  <si>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</si>
  <si>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</si>
  <si>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</si>
  <si>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</si>
  <si>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</si>
  <si>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</si>
  <si>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</si>
  <si>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</si>
  <si>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</si>
  <si>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</si>
  <si>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</si>
  <si>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</si>
  <si>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</si>
  <si>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</si>
  <si>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</si>
  <si>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</si>
  <si>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</si>
  <si>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</si>
  <si>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</si>
  <si>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</si>
  <si>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</si>
  <si>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</si>
  <si>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</si>
  <si>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</si>
  <si>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</si>
  <si>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</si>
  <si>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</si>
  <si>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</si>
  <si>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</si>
  <si>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</si>
  <si>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</si>
  <si>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</si>
  <si>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</si>
  <si>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</si>
  <si>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</si>
  <si>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</si>
  <si>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</si>
  <si>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</si>
  <si>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</si>
  <si>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</si>
  <si>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</si>
  <si>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</si>
  <si>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</si>
  <si>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</si>
  <si>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</si>
  <si>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</si>
  <si>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</si>
  <si>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</si>
  <si>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</si>
  <si>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</si>
  <si>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</si>
  <si>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</si>
  <si>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</si>
  <si>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</si>
  <si>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</si>
  <si>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</si>
  <si>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</si>
  <si>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</si>
  <si>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</si>
  <si>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</si>
  <si>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</si>
  <si>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</si>
  <si>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</si>
  <si>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</si>
  <si>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</si>
  <si>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</si>
  <si>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</si>
  <si>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</si>
  <si>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</si>
  <si>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</si>
  <si>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</si>
  <si>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</si>
  <si>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</si>
  <si>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</si>
  <si>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</si>
  <si>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</si>
  <si>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</si>
  <si>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</si>
  <si>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</si>
  <si>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</si>
  <si>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</si>
  <si>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</si>
  <si>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</si>
  <si>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</si>
  <si>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</si>
  <si>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</si>
  <si>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</si>
  <si>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</si>
  <si>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</si>
  <si>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</si>
  <si>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</si>
  <si>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</si>
  <si>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</si>
  <si>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</si>
  <si>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</si>
  <si>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</si>
  <si>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</si>
  <si>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</si>
  <si>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</si>
  <si>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</si>
  <si>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</si>
  <si>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</si>
  <si>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</si>
  <si>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</si>
  <si>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</si>
  <si>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</si>
  <si>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</si>
  <si>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</si>
  <si>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</si>
  <si>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</si>
  <si>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</si>
  <si>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</si>
  <si>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</si>
  <si>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</si>
  <si>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</si>
  <si>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</si>
  <si>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</si>
  <si>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</si>
  <si>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</si>
  <si>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</si>
  <si>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</si>
  <si>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</si>
  <si>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</si>
  <si>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</si>
  <si>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</si>
  <si>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</si>
  <si>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</si>
  <si>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</si>
  <si>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</si>
  <si>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</si>
  <si>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</si>
  <si>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</si>
  <si>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</si>
  <si>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</si>
  <si>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</si>
  <si>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</si>
  <si>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</si>
  <si>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</si>
  <si>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</si>
  <si>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</si>
  <si>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</si>
  <si>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</si>
  <si>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</si>
  <si>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</si>
  <si>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</si>
  <si>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</si>
  <si>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</si>
  <si>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</si>
  <si>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</si>
  <si>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</si>
  <si>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</si>
  <si>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</si>
  <si>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</si>
  <si>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</si>
  <si>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</si>
  <si>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</si>
  <si>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</si>
  <si>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</si>
  <si>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</si>
  <si>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</si>
  <si>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</si>
  <si>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</si>
  <si>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</si>
  <si>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</si>
  <si>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</si>
  <si>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</si>
  <si>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</si>
  <si>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</si>
  <si>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</si>
  <si>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</si>
  <si>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</si>
  <si>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</si>
  <si>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</si>
  <si>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</si>
  <si>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</si>
  <si>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</si>
  <si>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</si>
  <si>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</si>
  <si>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</si>
  <si>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</si>
  <si>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</si>
  <si>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</si>
  <si>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</si>
  <si>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</si>
  <si>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</si>
  <si>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</si>
  <si>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</si>
  <si>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</si>
  <si>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</si>
  <si>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</si>
  <si>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</si>
  <si>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</si>
  <si>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</si>
  <si>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</si>
  <si>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</si>
  <si>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</si>
  <si>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</si>
  <si>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</si>
  <si>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</si>
  <si>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</si>
  <si>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</si>
  <si>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</si>
  <si>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</si>
  <si>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</si>
  <si>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</si>
  <si>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</si>
  <si>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</si>
  <si>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</si>
  <si>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</si>
  <si>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</si>
  <si>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</si>
  <si>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</si>
  <si>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</si>
  <si>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</si>
  <si>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</si>
  <si>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</si>
  <si>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</si>
  <si>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</si>
  <si>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</si>
  <si>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</si>
  <si>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</si>
  <si>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</si>
  <si>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</si>
  <si>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</si>
  <si>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</si>
  <si>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</si>
  <si>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</si>
  <si>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</si>
  <si>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</si>
  <si>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</si>
  <si>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</si>
  <si>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</si>
  <si>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</si>
  <si>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</si>
  <si>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</si>
  <si>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</si>
  <si>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</si>
  <si>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</si>
  <si>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</si>
  <si>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</si>
  <si>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</si>
  <si>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</si>
  <si>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</si>
  <si>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</si>
  <si>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</si>
  <si>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</si>
  <si>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</si>
  <si>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</si>
  <si>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</si>
  <si>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</si>
  <si>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</si>
  <si>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</si>
  <si>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</si>
  <si>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</si>
  <si>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</si>
  <si>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</si>
  <si>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</si>
  <si>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</si>
  <si>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</si>
  <si>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</si>
  <si>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</si>
  <si>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</si>
  <si>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</si>
  <si>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</si>
  <si>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</si>
  <si>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</si>
  <si>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</si>
  <si>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</si>
  <si>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</si>
  <si>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</si>
  <si>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</si>
  <si>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</si>
  <si>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</si>
  <si>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</si>
  <si>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</si>
  <si>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</si>
  <si>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</si>
  <si>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</si>
  <si>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</si>
  <si>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</si>
  <si>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</si>
  <si>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</si>
  <si>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</si>
  <si>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</si>
  <si>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</si>
  <si>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</si>
  <si>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</si>
  <si>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</si>
  <si>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</si>
  <si>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</si>
  <si>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</si>
  <si>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</si>
  <si>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</si>
  <si>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</si>
  <si>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</si>
  <si>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</si>
  <si>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</si>
  <si>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</si>
  <si>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</si>
  <si>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</si>
  <si>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</si>
  <si>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</si>
  <si>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</si>
  <si>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</si>
  <si>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</si>
  <si>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</si>
  <si>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</si>
  <si>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</si>
  <si>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</si>
  <si>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</si>
  <si>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</si>
  <si>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</si>
  <si>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</si>
  <si>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</si>
  <si>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</si>
  <si>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</si>
  <si>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</si>
  <si>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</si>
  <si>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</si>
  <si>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</si>
  <si>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</si>
  <si>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</si>
  <si>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</si>
  <si>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</si>
  <si>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</si>
  <si>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</si>
  <si>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</si>
  <si>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</si>
  <si>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</si>
  <si>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</si>
  <si>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</si>
  <si>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</si>
  <si>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</si>
  <si>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</si>
  <si>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</si>
  <si>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</si>
  <si>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</si>
  <si>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</si>
  <si>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</si>
  <si>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</si>
  <si>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</si>
  <si>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</si>
  <si>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</si>
  <si>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</si>
  <si>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</si>
  <si>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</si>
  <si>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</si>
  <si>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</si>
  <si>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</si>
  <si>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</si>
  <si>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</si>
  <si>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</si>
  <si>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</si>
  <si>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</si>
  <si>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</si>
  <si>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</si>
  <si>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</si>
  <si>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</si>
  <si>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</si>
  <si>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</si>
  <si>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</si>
  <si>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</si>
  <si>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</si>
  <si>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</si>
  <si>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</si>
  <si>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</si>
  <si>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</si>
  <si>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</si>
  <si>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</si>
  <si>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</si>
  <si>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</si>
  <si>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</si>
  <si>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</si>
  <si>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</si>
  <si>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</si>
  <si>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</si>
  <si>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</si>
  <si>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</si>
  <si>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</si>
  <si>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</si>
  <si>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</si>
  <si>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</si>
  <si>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</si>
  <si>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</si>
  <si>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</si>
  <si>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</si>
  <si>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</si>
  <si>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</si>
  <si>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</si>
  <si>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</si>
  <si>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</si>
  <si>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</si>
  <si>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</si>
  <si>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</si>
  <si>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</si>
  <si>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</si>
  <si>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</si>
  <si>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</si>
  <si>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</si>
  <si>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</si>
  <si>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</si>
  <si>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</si>
  <si>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</si>
  <si>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</si>
  <si>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</si>
  <si>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</si>
  <si>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</si>
  <si>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</si>
  <si>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</si>
  <si>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</si>
  <si>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</si>
  <si>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</si>
  <si>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</si>
  <si>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</si>
  <si>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</si>
  <si>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</si>
  <si>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</si>
  <si>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</si>
  <si>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</si>
  <si>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</si>
  <si>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</si>
  <si>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</si>
  <si>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</si>
  <si>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</si>
  <si>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</si>
  <si>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</si>
  <si>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</si>
  <si>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</si>
  <si>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</si>
  <si>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</si>
  <si>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</si>
  <si>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</si>
  <si>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</si>
  <si>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</si>
  <si>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</si>
  <si>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</si>
  <si>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</si>
  <si>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</si>
  <si>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</si>
  <si>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</si>
  <si>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</si>
  <si>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</si>
  <si>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</si>
  <si>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</si>
  <si>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</si>
  <si>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</si>
  <si>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</si>
  <si>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</si>
  <si>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</si>
  <si>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</si>
  <si>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</si>
  <si>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</si>
  <si>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</si>
  <si>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</si>
  <si>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</si>
  <si>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</si>
  <si>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</si>
  <si>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</si>
  <si>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</si>
  <si>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</si>
  <si>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</si>
  <si>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</si>
  <si>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</si>
  <si>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</si>
  <si>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</si>
  <si>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</si>
  <si>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</si>
  <si>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</si>
  <si>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</si>
  <si>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</si>
  <si>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</si>
  <si>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</si>
  <si>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</si>
  <si>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</si>
  <si>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</si>
  <si>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</si>
  <si>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</si>
  <si>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</si>
  <si>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</si>
  <si>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</si>
  <si>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</si>
  <si>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</si>
  <si>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</si>
  <si>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</si>
  <si>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</si>
  <si>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</si>
  <si>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</si>
  <si>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</si>
  <si>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</si>
  <si>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</si>
  <si>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</si>
  <si>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</si>
  <si>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</si>
  <si>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</si>
  <si>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</si>
  <si>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</si>
  <si>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</si>
  <si>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</si>
  <si>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</si>
  <si>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</si>
  <si>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</si>
  <si>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</si>
  <si>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</si>
  <si>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</si>
  <si>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</si>
  <si>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</si>
  <si>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</si>
  <si>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</si>
  <si>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</si>
  <si>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</si>
  <si>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</si>
  <si>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</si>
  <si>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</si>
  <si>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</si>
  <si>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</si>
  <si>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</si>
  <si>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</si>
  <si>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</si>
  <si>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</si>
  <si>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</si>
  <si>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</si>
  <si>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</si>
  <si>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</si>
  <si>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</si>
  <si>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</si>
  <si>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</si>
  <si>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</si>
  <si>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</si>
  <si>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</si>
  <si>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</si>
  <si>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</si>
  <si>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</si>
  <si>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</si>
  <si>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</si>
  <si>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</si>
  <si>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</si>
  <si>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</si>
  <si>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</si>
  <si>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</si>
  <si>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</si>
  <si>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</si>
  <si>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</si>
  <si>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</si>
  <si>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</si>
  <si>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</si>
  <si>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</si>
  <si>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</si>
  <si>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</si>
  <si>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</si>
  <si>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</si>
  <si>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</si>
  <si>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</si>
  <si>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</si>
  <si>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</si>
  <si>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</si>
  <si>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</si>
  <si>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</si>
  <si>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</si>
  <si>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</si>
  <si>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</si>
  <si>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</si>
  <si>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</si>
  <si>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</si>
  <si>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</si>
  <si>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</si>
  <si>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</si>
  <si>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</si>
  <si>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</si>
  <si>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</si>
  <si>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</si>
  <si>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</si>
  <si>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</si>
  <si>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</si>
  <si>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</si>
  <si>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</si>
  <si>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</si>
  <si>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</si>
  <si>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</si>
  <si>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</si>
  <si>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</si>
  <si>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</si>
  <si>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</si>
  <si>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</si>
  <si>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</si>
  <si>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</si>
  <si>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</si>
  <si>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</si>
  <si>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</si>
  <si>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</si>
  <si>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</si>
  <si>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</si>
  <si>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</si>
  <si>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</si>
  <si>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</si>
  <si>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</si>
  <si>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</si>
  <si>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</si>
  <si>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</si>
  <si>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</si>
  <si>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</si>
  <si>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</si>
  <si>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</si>
  <si>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</si>
  <si>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</si>
  <si>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</si>
  <si>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</si>
  <si>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</si>
  <si>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</si>
  <si>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</si>
  <si>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</si>
  <si>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</si>
  <si>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</si>
  <si>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</si>
  <si>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</si>
  <si>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</si>
  <si>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</si>
  <si>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</si>
  <si>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</si>
  <si>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</si>
  <si>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</si>
  <si>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</si>
  <si>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</si>
  <si>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</si>
  <si>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</si>
  <si>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</si>
  <si>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</si>
  <si>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</si>
  <si>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</si>
  <si>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</si>
  <si>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</si>
  <si>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</si>
  <si>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</si>
  <si>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</si>
  <si>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</si>
  <si>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</si>
  <si>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</si>
  <si>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</si>
  <si>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</si>
  <si>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</si>
  <si>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</si>
  <si>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</si>
  <si>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</si>
  <si>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</si>
  <si>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</si>
  <si>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</si>
  <si>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</si>
  <si>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</si>
  <si>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</si>
  <si>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</si>
  <si>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</si>
  <si>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</si>
  <si>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</si>
  <si>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</si>
  <si>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</si>
  <si>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</si>
  <si>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</si>
  <si>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</si>
  <si>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</si>
  <si>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</si>
  <si>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</si>
  <si>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</si>
  <si>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</si>
  <si>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</si>
  <si>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</si>
  <si>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</si>
  <si>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</si>
  <si>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</si>
  <si>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</si>
  <si>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</si>
  <si>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</si>
  <si>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</si>
  <si>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</si>
  <si>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</si>
  <si>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</si>
  <si>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</si>
  <si>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</si>
  <si>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</si>
  <si>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</si>
  <si>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</si>
  <si>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</si>
  <si>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</si>
  <si>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</si>
  <si>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</si>
  <si>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</si>
  <si>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</si>
  <si>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</si>
  <si>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</si>
  <si>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</si>
  <si>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</si>
  <si>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</si>
  <si>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</si>
  <si>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</si>
  <si>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</si>
  <si>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</si>
  <si>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</si>
  <si>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</si>
  <si>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</si>
  <si>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</si>
  <si>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</si>
  <si>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</si>
  <si>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</si>
  <si>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</si>
  <si>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</si>
  <si>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</si>
  <si>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</si>
  <si>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</si>
  <si>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</si>
  <si>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</si>
  <si>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</si>
  <si>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</si>
  <si>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</si>
  <si>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</si>
  <si>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</si>
  <si>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</si>
  <si>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</si>
  <si>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</si>
  <si>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</si>
  <si>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</si>
  <si>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</si>
  <si>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</si>
  <si>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</si>
  <si>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</si>
  <si>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</si>
  <si>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</si>
  <si>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</si>
  <si>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</si>
  <si>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</si>
  <si>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</si>
  <si>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</si>
  <si>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</si>
  <si>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</si>
  <si>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</si>
  <si>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</si>
  <si>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</si>
  <si>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</si>
  <si>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</si>
  <si>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</si>
  <si>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</si>
  <si>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</si>
  <si>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</si>
  <si>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</si>
  <si>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</si>
  <si>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</si>
  <si>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</si>
  <si>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</si>
  <si>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</si>
  <si>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</si>
  <si>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</si>
  <si>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</si>
  <si>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</si>
  <si>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</si>
  <si>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</si>
  <si>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</si>
  <si>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</si>
  <si>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</si>
  <si>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</si>
  <si>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</si>
  <si>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</si>
  <si>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</si>
  <si>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</si>
  <si>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</si>
  <si>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</si>
  <si>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</si>
  <si>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</si>
  <si>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</si>
  <si>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</si>
  <si>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</si>
  <si>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</si>
  <si>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</si>
  <si>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</si>
  <si>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</si>
  <si>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</si>
  <si>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</si>
  <si>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</si>
  <si>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</si>
  <si>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</si>
  <si>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</si>
  <si>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</si>
  <si>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</si>
  <si>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</si>
  <si>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</si>
  <si>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</si>
  <si>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</si>
  <si>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</si>
  <si>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</si>
  <si>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</si>
  <si>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</si>
  <si>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</si>
  <si>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</si>
  <si>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</si>
  <si>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</si>
  <si>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</si>
  <si>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</si>
  <si>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</si>
  <si>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</si>
  <si>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</si>
  <si>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</si>
  <si>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</si>
  <si>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</si>
  <si>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</si>
  <si>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</si>
  <si>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</si>
  <si>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</si>
  <si>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</si>
  <si>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</si>
  <si>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</si>
  <si>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</si>
  <si>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</si>
  <si>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</si>
  <si>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</si>
  <si>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</si>
  <si>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</si>
  <si>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</si>
  <si>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</si>
  <si>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</si>
  <si>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</si>
  <si>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</si>
  <si>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</si>
  <si>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</si>
  <si>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</si>
  <si>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</si>
  <si>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</si>
  <si>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</si>
  <si>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</si>
  <si>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</si>
  <si>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</si>
  <si>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</si>
  <si>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</si>
  <si>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</si>
  <si>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</si>
  <si>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</si>
  <si>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</si>
  <si>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</si>
  <si>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</si>
  <si>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</si>
  <si>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</si>
  <si>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</si>
  <si>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</si>
  <si>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</si>
  <si>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</si>
  <si>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</si>
  <si>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</si>
  <si>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</si>
  <si>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</si>
  <si>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</si>
  <si>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</si>
  <si>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</si>
  <si>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</si>
  <si>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</si>
  <si>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</si>
  <si>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</si>
  <si>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</si>
  <si>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</si>
  <si>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</si>
  <si>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</si>
  <si>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</si>
  <si>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</si>
  <si>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</si>
  <si>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</si>
  <si>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</si>
  <si>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</si>
  <si>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</si>
  <si>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</si>
  <si>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</si>
  <si>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</si>
  <si>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</si>
  <si>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</si>
  <si>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</si>
  <si>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</si>
  <si>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</si>
  <si>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</si>
  <si>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</si>
  <si>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</si>
  <si>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</si>
  <si>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</si>
  <si>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</si>
  <si>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</si>
  <si>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</si>
  <si>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</si>
  <si>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</si>
  <si>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</si>
  <si>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</si>
  <si>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</si>
  <si>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</si>
  <si>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</si>
  <si>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</si>
  <si>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</si>
  <si>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</si>
  <si>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</si>
  <si>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</si>
  <si>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</si>
  <si>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</si>
  <si>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</si>
  <si>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</si>
  <si>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</si>
  <si>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</si>
  <si>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</si>
  <si>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</si>
  <si>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</si>
  <si>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</si>
  <si>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</si>
  <si>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</si>
  <si>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</si>
  <si>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</si>
  <si>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</si>
  <si>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</si>
  <si>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</si>
  <si>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</si>
  <si>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</si>
  <si>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</si>
  <si>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</si>
  <si>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</si>
  <si>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</si>
  <si>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</si>
  <si>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</si>
  <si>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</si>
  <si>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</si>
  <si>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</si>
  <si>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</si>
  <si>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</si>
  <si>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</si>
  <si>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</si>
  <si>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</si>
  <si>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</si>
  <si>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</si>
  <si>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</si>
  <si>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</si>
  <si>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</si>
  <si>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</si>
  <si>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</si>
  <si>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</si>
  <si>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</si>
  <si>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</si>
  <si>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</si>
  <si>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</si>
  <si>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</si>
  <si>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</si>
  <si>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</si>
  <si>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</si>
  <si>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</si>
  <si>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</si>
  <si>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</si>
  <si>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</si>
  <si>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</si>
  <si>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</si>
  <si>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</si>
  <si>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</si>
  <si>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</si>
  <si>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</si>
  <si>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</si>
  <si>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</si>
  <si>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</si>
  <si>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</si>
  <si>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</si>
  <si>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</si>
  <si>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</si>
  <si>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</si>
  <si>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</si>
  <si>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</si>
  <si>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</si>
  <si>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</si>
  <si>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</si>
  <si>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</si>
  <si>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</si>
  <si>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</si>
  <si>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</si>
  <si>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</si>
  <si>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</si>
  <si>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</si>
  <si>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</si>
  <si>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</si>
  <si>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</si>
  <si>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</si>
  <si>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</si>
  <si>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</si>
  <si>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</si>
  <si>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</si>
  <si>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</si>
  <si>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</si>
  <si>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</si>
  <si>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</si>
  <si>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</si>
  <si>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</si>
  <si>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</si>
  <si>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</si>
  <si>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</si>
  <si>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</si>
  <si>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</si>
  <si>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</si>
  <si>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</si>
  <si>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</si>
  <si>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</si>
  <si>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</si>
  <si>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</si>
  <si>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</si>
  <si>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</si>
  <si>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</si>
  <si>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</si>
  <si>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</si>
  <si>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</si>
  <si>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</si>
  <si>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</si>
  <si>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</si>
  <si>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</si>
  <si>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</si>
  <si>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</si>
  <si>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</si>
  <si>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</si>
  <si>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</si>
  <si>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</si>
  <si>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</si>
  <si>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</si>
  <si>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</si>
  <si>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</si>
  <si>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</si>
  <si>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</si>
  <si>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</si>
  <si>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</si>
  <si>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</si>
  <si>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</si>
  <si>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</si>
  <si>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</si>
  <si>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</si>
  <si>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</si>
  <si>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</si>
  <si>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</si>
  <si>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</si>
  <si>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</si>
  <si>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</si>
  <si>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</si>
  <si>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</si>
  <si>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</si>
  <si>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</si>
  <si>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</si>
  <si>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</si>
  <si>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</si>
  <si>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</si>
  <si>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</si>
  <si>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</si>
  <si>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</si>
  <si>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</si>
  <si>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</si>
  <si>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</si>
  <si>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</si>
  <si>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</si>
  <si>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</si>
  <si>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</si>
  <si>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</si>
  <si>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</si>
  <si>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</si>
  <si>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</si>
  <si>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</si>
  <si>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</si>
  <si>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</si>
  <si>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</si>
  <si>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</si>
  <si>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</si>
  <si>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</si>
  <si>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</si>
  <si>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</si>
  <si>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</si>
  <si>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</si>
  <si>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</si>
  <si>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</si>
  <si>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</si>
  <si>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</si>
  <si>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</si>
  <si>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</si>
  <si>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</si>
  <si>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</si>
  <si>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</si>
  <si>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</si>
  <si>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</si>
  <si>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</si>
  <si>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</si>
  <si>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</si>
  <si>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</si>
  <si>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</si>
  <si>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</si>
  <si>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</si>
  <si>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</si>
  <si>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</si>
  <si>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</si>
  <si>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</si>
  <si>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</si>
  <si>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</si>
  <si>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</si>
  <si>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</si>
  <si>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</si>
  <si>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</si>
  <si>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</si>
  <si>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</si>
  <si>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</si>
  <si>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</si>
  <si>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</si>
  <si>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</si>
  <si>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</si>
  <si>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</si>
  <si>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</si>
  <si>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</si>
  <si>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</si>
  <si>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</si>
  <si>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</si>
  <si>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</si>
  <si>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</si>
  <si>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</si>
  <si>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</si>
  <si>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</si>
  <si>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</si>
  <si>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</si>
  <si>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</si>
  <si>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</si>
  <si>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</si>
  <si>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</si>
  <si>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</si>
  <si>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</si>
  <si>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</si>
  <si>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</si>
  <si>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</si>
  <si>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</si>
  <si>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</si>
  <si>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</si>
  <si>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</si>
  <si>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</si>
  <si>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</si>
  <si>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</si>
  <si>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</si>
  <si>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</si>
  <si>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</si>
  <si>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</si>
  <si>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</si>
  <si>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</si>
  <si>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</si>
  <si>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</si>
  <si>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</si>
  <si>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</si>
  <si>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</si>
  <si>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</si>
  <si>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</si>
  <si>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</si>
  <si>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</si>
  <si>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</si>
  <si>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</si>
  <si>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</si>
  <si>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</si>
  <si>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</si>
  <si>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</si>
  <si>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</si>
  <si>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</si>
  <si>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</si>
  <si>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</si>
  <si>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</si>
  <si>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</si>
  <si>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</si>
  <si>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</si>
  <si>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</si>
  <si>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</si>
  <si>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</si>
  <si>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</si>
  <si>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</si>
  <si>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</si>
  <si>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</si>
  <si>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</si>
  <si>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</si>
  <si>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</si>
  <si>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</si>
  <si>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</si>
  <si>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</si>
  <si>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</si>
  <si>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</si>
  <si>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</si>
  <si>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</si>
  <si>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</si>
  <si>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</si>
  <si>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</si>
  <si>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</si>
  <si>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</si>
  <si>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</si>
  <si>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</si>
  <si>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</si>
  <si>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</si>
  <si>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</si>
  <si>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</si>
  <si>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</si>
  <si>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</si>
  <si>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</si>
  <si>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</si>
  <si>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</si>
  <si>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</si>
  <si>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</si>
  <si>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</si>
  <si>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</si>
  <si>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</si>
  <si>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</si>
  <si>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</si>
  <si>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</si>
  <si>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</si>
  <si>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</si>
  <si>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</si>
  <si>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</si>
  <si>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</si>
  <si>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</si>
  <si>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</si>
  <si>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</si>
  <si>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</si>
  <si>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</si>
  <si>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</si>
  <si>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</si>
  <si>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</si>
  <si>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</si>
  <si>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</si>
  <si>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</si>
  <si>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</si>
  <si>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</si>
  <si>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</si>
  <si>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</si>
  <si>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</si>
  <si>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</si>
  <si>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</si>
  <si>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</si>
  <si>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</si>
  <si>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</si>
  <si>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</si>
  <si>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</si>
  <si>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</si>
  <si>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</si>
  <si>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</si>
  <si>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</si>
  <si>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</si>
  <si>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</si>
  <si>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</si>
  <si>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</si>
  <si>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</si>
  <si>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</si>
  <si>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</si>
  <si>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</si>
  <si>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</si>
  <si>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</si>
  <si>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</si>
  <si>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</si>
  <si>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</si>
  <si>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</si>
  <si>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</si>
  <si>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</si>
  <si>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</si>
  <si>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</si>
  <si>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</si>
  <si>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</si>
  <si>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</si>
  <si>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</si>
  <si>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</si>
  <si>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</si>
  <si>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</si>
  <si>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</si>
  <si>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</si>
  <si>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</si>
  <si>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</si>
  <si>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</si>
  <si>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</si>
  <si>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</si>
  <si>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</si>
  <si>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</si>
  <si>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</si>
  <si>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</si>
  <si>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</si>
  <si>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</si>
  <si>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</si>
  <si>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</si>
  <si>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</si>
  <si>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</si>
  <si>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</si>
  <si>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</si>
  <si>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</si>
  <si>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</si>
  <si>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</si>
  <si>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</si>
  <si>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</si>
  <si>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</si>
  <si>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</si>
  <si>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</si>
  <si>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</si>
  <si>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</si>
  <si>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</si>
  <si>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</si>
  <si>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</si>
  <si>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</si>
  <si>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</si>
  <si>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</si>
  <si>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</si>
  <si>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</si>
  <si>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</si>
  <si>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</si>
  <si>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</si>
  <si>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</si>
  <si>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</si>
  <si>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</si>
  <si>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</si>
  <si>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</si>
  <si>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</si>
  <si>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</si>
  <si>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</si>
  <si>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</si>
  <si>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</si>
  <si>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</si>
  <si>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</si>
  <si>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</si>
  <si>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</si>
  <si>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</si>
  <si>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</si>
  <si>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</si>
  <si>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</si>
  <si>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</si>
  <si>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</si>
  <si>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</si>
  <si>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</si>
  <si>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</si>
  <si>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</si>
  <si>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</si>
  <si>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</si>
  <si>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</si>
  <si>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</si>
  <si>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</si>
  <si>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</si>
  <si>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</si>
  <si>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</si>
  <si>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</si>
  <si>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</si>
  <si>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</si>
  <si>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</si>
  <si>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</si>
  <si>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</si>
  <si>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</si>
  <si>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</si>
  <si>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</si>
  <si>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</si>
  <si>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</si>
  <si>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</si>
  <si>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</si>
  <si>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</si>
  <si>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</si>
  <si>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</si>
  <si>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</si>
  <si>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</si>
  <si>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</si>
  <si>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</si>
  <si>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</si>
  <si>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</si>
  <si>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</si>
  <si>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</si>
  <si>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</si>
  <si>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</si>
  <si>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</si>
  <si>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</si>
  <si>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</si>
  <si>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</si>
  <si>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</si>
  <si>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</si>
  <si>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</si>
  <si>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</si>
  <si>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</si>
  <si>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</si>
  <si>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</si>
  <si>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</si>
  <si>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</si>
  <si>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</si>
  <si>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</si>
  <si>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</si>
  <si>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</si>
  <si>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</si>
  <si>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</si>
  <si>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</si>
  <si>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</si>
  <si>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</si>
  <si>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</si>
  <si>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</si>
  <si>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</si>
  <si>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</si>
  <si>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</si>
  <si>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</si>
  <si>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</si>
  <si>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</si>
  <si>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</si>
  <si>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</si>
  <si>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</si>
  <si>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</si>
  <si>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</si>
  <si>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</si>
  <si>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</si>
  <si>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</si>
  <si>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</si>
  <si>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</si>
  <si>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</si>
  <si>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</si>
  <si>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</si>
  <si>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</si>
  <si>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</si>
  <si>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</si>
  <si>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</si>
  <si>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</si>
  <si>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</si>
  <si>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</si>
  <si>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</si>
  <si>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</si>
  <si>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</si>
  <si>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</si>
  <si>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</si>
  <si>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</si>
  <si>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</si>
  <si>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</si>
  <si>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</si>
  <si>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</si>
  <si>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</si>
  <si>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</si>
  <si>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</si>
  <si>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</si>
  <si>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</si>
  <si>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</si>
  <si>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</si>
  <si>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</si>
  <si>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</si>
  <si>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</si>
  <si>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</si>
  <si>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</si>
  <si>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</si>
  <si>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</si>
  <si>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</si>
  <si>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</si>
  <si>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</si>
  <si>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</si>
  <si>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</si>
  <si>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</si>
  <si>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</si>
  <si>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</si>
  <si>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</si>
  <si>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</si>
  <si>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</si>
  <si>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</si>
  <si>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</si>
  <si>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</si>
  <si>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</si>
  <si>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</si>
  <si>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</si>
  <si>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</si>
  <si>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</si>
  <si>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</si>
  <si>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</si>
  <si>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</si>
  <si>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</si>
  <si>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</si>
  <si>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</si>
  <si>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</si>
  <si>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</si>
  <si>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</si>
  <si>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</si>
  <si>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</si>
  <si>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</si>
  <si>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</si>
  <si>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</si>
  <si>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</si>
  <si>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</si>
  <si>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</si>
  <si>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</si>
  <si>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</si>
  <si>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</si>
  <si>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</si>
  <si>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</si>
  <si>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</si>
  <si>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</si>
  <si>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</si>
  <si>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</si>
  <si>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</si>
  <si>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</si>
  <si>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</si>
  <si>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</si>
  <si>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</si>
  <si>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</si>
  <si>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</si>
  <si>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</si>
  <si>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</si>
  <si>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</si>
  <si>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</si>
  <si>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</si>
  <si>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</si>
  <si>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</si>
  <si>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</si>
  <si>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</si>
  <si>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</si>
  <si>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</si>
  <si>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</si>
  <si>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</si>
  <si>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</si>
  <si>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</si>
  <si>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</si>
  <si>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</si>
  <si>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</si>
  <si>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</si>
  <si>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</si>
  <si>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</si>
  <si>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</si>
  <si>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</si>
  <si>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</si>
  <si>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</si>
  <si>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</si>
  <si>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</si>
  <si>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</si>
  <si>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</si>
  <si>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</si>
  <si>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</si>
  <si>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</si>
  <si>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</si>
  <si>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</si>
  <si>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</si>
  <si>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</si>
  <si>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</si>
  <si>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</si>
  <si>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</si>
  <si>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</si>
  <si>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</si>
  <si>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</si>
  <si>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</si>
  <si>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</si>
  <si>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</si>
  <si>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</si>
  <si>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</si>
  <si>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</si>
  <si>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</si>
  <si>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</si>
  <si>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</si>
  <si>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</si>
  <si>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</si>
  <si>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</si>
  <si>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</si>
  <si>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</si>
  <si>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</si>
  <si>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</si>
  <si>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</si>
  <si>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</si>
  <si>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 xml:space="preserve">CENTO </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</si>
  <si>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</si>
  <si>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</si>
  <si>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</si>
  <si>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</si>
  <si>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</si>
  <si>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</si>
  <si>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</si>
  <si>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</si>
  <si>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</si>
  <si>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</si>
  <si>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</si>
  <si>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</si>
  <si>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</si>
  <si>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</si>
  <si>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</si>
  <si>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</si>
  <si>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</si>
  <si>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</si>
  <si>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</si>
  <si>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</si>
  <si>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</si>
  <si>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</si>
  <si>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</si>
  <si>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</si>
  <si>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</si>
  <si>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</si>
  <si>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</si>
  <si>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</si>
  <si>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</si>
  <si>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</si>
  <si>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</si>
  <si>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</si>
  <si>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</si>
  <si>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</si>
  <si>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</si>
  <si>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</si>
  <si>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</si>
  <si>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</si>
  <si>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</si>
  <si>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</si>
  <si>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</si>
  <si>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</si>
  <si>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</si>
  <si>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</si>
  <si>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</si>
  <si>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</si>
  <si>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</si>
  <si>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</si>
  <si>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</si>
  <si>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</si>
  <si>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</si>
  <si>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</si>
  <si>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</si>
  <si>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</si>
  <si>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</si>
  <si>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</si>
  <si>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</si>
  <si>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</si>
  <si>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</si>
  <si>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</si>
  <si>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</si>
  <si>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</si>
  <si>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</si>
  <si>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</si>
  <si>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</si>
  <si>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</si>
  <si>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</si>
  <si>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</si>
  <si>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</si>
  <si>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</si>
  <si>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</si>
  <si>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</si>
  <si>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</si>
  <si>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</si>
  <si>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</si>
  <si>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</si>
  <si>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</si>
  <si>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</si>
  <si>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</si>
  <si>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</si>
  <si>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</si>
  <si>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</si>
  <si>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</si>
  <si>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</si>
  <si>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</si>
  <si>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</si>
  <si>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</si>
  <si>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</si>
  <si>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</si>
  <si>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</si>
  <si>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</si>
  <si>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</si>
  <si>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</si>
  <si>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</si>
  <si>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</si>
  <si>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</si>
  <si>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</si>
  <si>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</si>
  <si>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</si>
  <si>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</si>
  <si>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</si>
  <si>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</si>
  <si>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</si>
  <si>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</si>
  <si>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</si>
  <si>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</si>
  <si>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</si>
  <si>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</si>
  <si>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</si>
  <si>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</si>
  <si>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</si>
  <si>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</si>
  <si>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</si>
  <si>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</si>
  <si>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</si>
  <si>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</si>
  <si>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</si>
  <si>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</si>
  <si>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</si>
  <si>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</si>
  <si>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</si>
  <si>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</si>
  <si>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</si>
  <si>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</si>
  <si>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</si>
  <si>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</si>
  <si>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</si>
  <si>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</si>
  <si>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</si>
  <si>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</si>
  <si>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</si>
  <si>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</si>
  <si>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</si>
  <si>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</si>
  <si>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</si>
  <si>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</si>
  <si>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</si>
  <si>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</si>
  <si>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</si>
  <si>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</si>
  <si>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</si>
  <si>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</si>
  <si>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</si>
  <si>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</si>
  <si>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</si>
  <si>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</si>
  <si>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</si>
  <si>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</si>
  <si>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</si>
  <si>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</si>
  <si>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</si>
  <si>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</si>
  <si>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</si>
  <si>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</si>
  <si>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</si>
  <si>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</si>
  <si>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</si>
  <si>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</si>
  <si>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</si>
  <si>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</si>
  <si>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</si>
  <si>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</si>
  <si>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</si>
  <si>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</si>
  <si>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</si>
  <si>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</si>
  <si>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</si>
  <si>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</si>
  <si>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</si>
  <si>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</si>
  <si>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</si>
  <si>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</si>
  <si>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</si>
  <si>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</si>
  <si>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</si>
  <si>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</si>
  <si>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</si>
  <si>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</si>
  <si>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</si>
  <si>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</si>
  <si>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</si>
  <si>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</si>
  <si>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</si>
  <si>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</si>
  <si>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</si>
  <si>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</si>
  <si>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</si>
  <si>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</si>
  <si>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</si>
  <si>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</si>
  <si>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</si>
  <si>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</si>
  <si>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</si>
  <si>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</si>
  <si>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</si>
  <si>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</si>
  <si>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</si>
  <si>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</si>
  <si>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</si>
  <si>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</si>
  <si>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</si>
  <si>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</si>
  <si>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</si>
  <si>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</si>
  <si>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</si>
  <si>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</si>
  <si>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</si>
  <si>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</si>
  <si>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</si>
  <si>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</si>
  <si>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</si>
  <si>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</si>
  <si>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</si>
  <si>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</si>
  <si>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</si>
  <si>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</si>
  <si>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</si>
  <si>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</si>
  <si>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</si>
  <si>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</si>
  <si>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</si>
  <si>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</si>
  <si>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</si>
  <si>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</si>
  <si>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</si>
  <si>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</si>
  <si>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</si>
  <si>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</si>
  <si>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</si>
  <si>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</si>
  <si>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</si>
  <si>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</si>
  <si>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</si>
  <si>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</si>
  <si>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</si>
  <si>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</si>
  <si>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</si>
  <si>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</si>
  <si>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</si>
  <si>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</si>
  <si>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</si>
  <si>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</si>
  <si>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</si>
  <si>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</si>
  <si>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</si>
  <si>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</si>
  <si>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</si>
  <si>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</si>
  <si>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</si>
  <si>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</si>
  <si>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</si>
  <si>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</si>
  <si>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</si>
  <si>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</si>
  <si>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</si>
  <si>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</si>
  <si>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</si>
  <si>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</si>
  <si>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</si>
  <si>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</si>
  <si>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</si>
  <si>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</si>
  <si>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</si>
  <si>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</si>
  <si>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</si>
  <si>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</si>
  <si>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</si>
  <si>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</si>
  <si>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</si>
  <si>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</si>
  <si>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</si>
  <si>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</si>
  <si>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</si>
  <si>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</si>
  <si>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</si>
  <si>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</si>
  <si>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</si>
  <si>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</si>
  <si>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</si>
  <si>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</si>
  <si>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</si>
  <si>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</si>
  <si>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</si>
  <si>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</si>
  <si>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</si>
  <si>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</si>
  <si>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</si>
  <si>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</si>
  <si>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</si>
  <si>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</si>
  <si>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</si>
  <si>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</si>
  <si>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</si>
  <si>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</si>
  <si>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</si>
  <si>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</si>
  <si>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</si>
  <si>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</si>
  <si>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</si>
  <si>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</si>
  <si>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</si>
  <si>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</si>
  <si>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</si>
  <si>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</si>
  <si>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</si>
  <si>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</si>
  <si>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</si>
  <si>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</si>
  <si>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</si>
  <si>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</si>
  <si>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</si>
  <si>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</si>
  <si>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</si>
  <si>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</si>
  <si>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</si>
  <si>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</si>
  <si>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</si>
  <si>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</si>
  <si>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</si>
  <si>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</si>
  <si>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</si>
  <si>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</si>
  <si>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</si>
  <si>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</si>
  <si>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</si>
  <si>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</si>
  <si>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</si>
  <si>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</si>
  <si>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</si>
  <si>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</si>
  <si>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</si>
  <si>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</si>
  <si>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</si>
  <si>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</si>
  <si>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</si>
  <si>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</si>
  <si>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</si>
  <si>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</si>
  <si>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</si>
  <si>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</si>
  <si>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</si>
  <si>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</si>
  <si>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</si>
  <si>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</si>
  <si>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</si>
  <si>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</si>
  <si>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</si>
  <si>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</si>
  <si>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</si>
  <si>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</si>
  <si>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</si>
  <si>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</si>
  <si>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</si>
  <si>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</si>
  <si>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</si>
  <si>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</si>
  <si>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</si>
  <si>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</si>
  <si>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</si>
  <si>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</si>
  <si>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</si>
  <si>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</si>
  <si>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</si>
  <si>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</si>
  <si>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</si>
  <si>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</si>
  <si>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</si>
  <si>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</si>
  <si>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</si>
  <si>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</si>
  <si>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</si>
  <si>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</si>
  <si>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</si>
  <si>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</si>
  <si>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</si>
  <si>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</si>
  <si>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</si>
  <si>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</si>
  <si>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</si>
  <si>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</si>
  <si>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</si>
  <si>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</si>
  <si>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</si>
  <si>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</si>
  <si>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</si>
  <si>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</si>
  <si>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</si>
  <si>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</si>
  <si>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</si>
  <si>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</si>
  <si>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</si>
  <si>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</si>
  <si>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</si>
  <si>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</si>
  <si>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</si>
  <si>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</si>
  <si>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</si>
  <si>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</si>
  <si>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</si>
  <si>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</si>
  <si>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</si>
  <si>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</si>
  <si>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</si>
  <si>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</si>
  <si>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</si>
  <si>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</si>
  <si>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</si>
  <si>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</si>
  <si>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</si>
  <si>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</si>
  <si>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</si>
  <si>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</si>
  <si>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</si>
  <si>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</si>
  <si>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</si>
  <si>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</si>
  <si>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</si>
  <si>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</si>
  <si>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</si>
  <si>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</si>
  <si>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</si>
  <si>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</si>
  <si>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</si>
  <si>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</si>
  <si>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</si>
  <si>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</si>
  <si>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</si>
  <si>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</si>
  <si>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</si>
  <si>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</si>
  <si>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</si>
  <si>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</si>
  <si>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</si>
  <si>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</si>
  <si>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</si>
  <si>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</si>
  <si>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</si>
  <si>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</si>
  <si>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</si>
  <si>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</si>
  <si>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</si>
  <si>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</si>
  <si>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</si>
  <si>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</si>
  <si>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</si>
  <si>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</si>
  <si>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</si>
  <si>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</si>
  <si>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</si>
  <si>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</si>
  <si>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</si>
  <si>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</si>
  <si>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</si>
  <si>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</si>
  <si>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</si>
  <si>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</si>
  <si>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</si>
  <si>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</si>
  <si>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</si>
  <si>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</si>
  <si>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</si>
  <si>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</si>
  <si>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</si>
  <si>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</si>
  <si>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</si>
  <si>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</si>
  <si>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</si>
  <si>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</si>
  <si>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</si>
  <si>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</si>
  <si>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</si>
  <si>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</si>
  <si>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</si>
  <si>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</si>
  <si>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</si>
  <si>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</si>
  <si>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</si>
  <si>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</si>
  <si>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</si>
  <si>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</si>
  <si>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</si>
  <si>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</si>
  <si>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</si>
  <si>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</si>
  <si>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</si>
  <si>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</si>
  <si>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</si>
  <si>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</si>
  <si>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</si>
  <si>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</si>
  <si>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</si>
  <si>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</si>
  <si>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</si>
  <si>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</si>
  <si>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</si>
  <si>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</si>
  <si>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</si>
  <si>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</si>
  <si>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</si>
  <si>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</si>
  <si>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</si>
  <si>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</si>
  <si>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</si>
  <si>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</si>
  <si>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</si>
  <si>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</si>
  <si>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</si>
  <si>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</si>
  <si>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</si>
  <si>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</si>
  <si>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</si>
  <si>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</si>
  <si>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</si>
  <si>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</si>
  <si>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</si>
  <si>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</si>
  <si>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</si>
  <si>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</si>
  <si>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</si>
  <si>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</si>
  <si>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</si>
  <si>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</si>
  <si>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</si>
  <si>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</si>
  <si>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</si>
  <si>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</si>
  <si>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</si>
  <si>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</si>
  <si>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</si>
  <si>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</si>
  <si>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</si>
  <si>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</si>
  <si>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</si>
  <si>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</si>
  <si>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</si>
  <si>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</si>
  <si>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</si>
  <si>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</si>
  <si>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</si>
  <si>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</si>
  <si>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</si>
  <si>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</si>
  <si>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</si>
  <si>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</si>
  <si>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</si>
  <si>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</si>
  <si>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</si>
  <si>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</si>
  <si>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</si>
  <si>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</si>
  <si>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</si>
  <si>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</si>
  <si>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</si>
  <si>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</si>
  <si>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</si>
  <si>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</si>
  <si>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</si>
  <si>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</si>
  <si>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</si>
  <si>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</si>
  <si>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</si>
  <si>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</si>
  <si>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</si>
  <si>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</si>
  <si>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</si>
  <si>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</si>
  <si>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</si>
  <si>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</si>
  <si>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</si>
  <si>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</si>
  <si>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</si>
  <si>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</si>
  <si>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</si>
  <si>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</si>
  <si>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</si>
  <si>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</si>
  <si>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</si>
  <si>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</si>
  <si>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</si>
  <si>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</si>
  <si>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</si>
  <si>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</si>
  <si>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</si>
  <si>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</si>
  <si>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</si>
  <si>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</si>
  <si>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</si>
  <si>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</si>
  <si>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</si>
  <si>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</si>
  <si>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</si>
  <si>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</si>
  <si>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</si>
  <si>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</si>
  <si>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</si>
  <si>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</si>
  <si>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</si>
  <si>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</si>
  <si>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</si>
  <si>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</si>
  <si>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</si>
  <si>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</si>
  <si>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</si>
  <si>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</si>
  <si>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</si>
  <si>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</si>
  <si>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</si>
  <si>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</si>
  <si>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</si>
  <si>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</si>
  <si>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</si>
  <si>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</si>
  <si>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</si>
  <si>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</si>
  <si>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</si>
  <si>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</si>
  <si>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</si>
  <si>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</si>
  <si>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</si>
  <si>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</si>
  <si>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</si>
  <si>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</si>
  <si>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</si>
  <si>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</si>
  <si>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</si>
  <si>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</si>
  <si>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</si>
  <si>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</si>
  <si>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</si>
  <si>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</si>
  <si>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</si>
  <si>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</si>
  <si>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</si>
  <si>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</si>
  <si>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</si>
  <si>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</si>
  <si>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</si>
  <si>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</si>
  <si>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</si>
  <si>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</si>
  <si>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</si>
  <si>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</si>
  <si>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</si>
  <si>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</si>
  <si>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</si>
  <si>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</si>
  <si>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</si>
  <si>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</si>
  <si>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</si>
  <si>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</si>
  <si>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</si>
  <si>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</si>
  <si>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</si>
  <si>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</si>
  <si>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</si>
  <si>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</si>
  <si>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</si>
  <si>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</si>
  <si>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</si>
  <si>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</si>
  <si>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</si>
  <si>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</si>
  <si>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</si>
  <si>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</si>
  <si>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</si>
  <si>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</si>
  <si>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</si>
  <si>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</si>
  <si>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</si>
  <si>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</si>
  <si>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</si>
  <si>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</si>
  <si>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</si>
  <si>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</si>
  <si>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</si>
  <si>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</si>
  <si>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</si>
  <si>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</si>
  <si>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</si>
  <si>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</si>
  <si>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</si>
  <si>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</si>
  <si>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</si>
  <si>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</si>
  <si>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</si>
  <si>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</si>
  <si>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</si>
  <si>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</si>
  <si>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</si>
  <si>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</si>
  <si>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</si>
  <si>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</si>
  <si>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</si>
  <si>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</si>
  <si>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</si>
  <si>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</si>
  <si>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</si>
  <si>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</si>
  <si>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</si>
  <si>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</si>
  <si>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</si>
  <si>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</si>
  <si>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</si>
  <si>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</si>
  <si>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</si>
  <si>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</si>
  <si>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</si>
  <si>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</si>
  <si>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</si>
  <si>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</si>
  <si>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</si>
  <si>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</si>
  <si>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</si>
  <si>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</si>
  <si>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</si>
  <si>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</si>
  <si>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</si>
  <si>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</si>
  <si>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</si>
  <si>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</si>
  <si>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</si>
  <si>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</si>
  <si>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</si>
  <si>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</si>
  <si>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</si>
  <si>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</si>
  <si>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</si>
  <si>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</si>
  <si>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</si>
  <si>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</si>
  <si>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</si>
  <si>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</si>
  <si>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</si>
  <si>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</si>
  <si>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</si>
  <si>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</si>
  <si>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</si>
  <si>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</si>
  <si>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</si>
  <si>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</si>
  <si>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</si>
  <si>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</si>
  <si>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</si>
  <si>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</si>
  <si>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</si>
  <si>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</si>
  <si>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</si>
  <si>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</si>
  <si>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</si>
  <si>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</si>
  <si>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</si>
  <si>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</si>
  <si>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</si>
  <si>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</si>
  <si>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</si>
  <si>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</si>
  <si>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</si>
  <si>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</si>
  <si>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</si>
  <si>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</si>
  <si>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</si>
  <si>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</si>
  <si>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</si>
  <si>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</si>
  <si>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</si>
  <si>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</si>
  <si>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</si>
  <si>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</si>
  <si>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</si>
  <si>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</si>
  <si>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</si>
  <si>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</si>
  <si>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</si>
  <si>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</si>
  <si>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</si>
  <si>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</si>
  <si>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</si>
  <si>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</si>
  <si>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</si>
  <si>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</si>
  <si>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</si>
  <si>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</si>
  <si>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</si>
  <si>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</si>
  <si>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</si>
  <si>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</si>
  <si>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</si>
  <si>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</si>
  <si>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</si>
  <si>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</si>
  <si>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</si>
  <si>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</si>
  <si>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</si>
  <si>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</si>
  <si>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</si>
  <si>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</si>
  <si>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</si>
  <si>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</si>
  <si>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</si>
  <si>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</si>
  <si>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</si>
  <si>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</si>
  <si>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</si>
  <si>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</si>
  <si>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</si>
  <si>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</si>
  <si>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</si>
  <si>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</si>
  <si>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</si>
  <si>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</si>
  <si>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</si>
  <si>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</si>
  <si>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</si>
  <si>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</si>
  <si>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</si>
  <si>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</si>
  <si>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</si>
  <si>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</si>
  <si>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</si>
  <si>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</si>
  <si>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</si>
  <si>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</si>
  <si>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</si>
  <si>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</si>
  <si>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</si>
  <si>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</si>
  <si>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</si>
  <si>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</si>
  <si>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</si>
  <si>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</si>
  <si>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</si>
  <si>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</si>
  <si>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</si>
  <si>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</si>
  <si>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</si>
  <si>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</si>
  <si>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</si>
  <si>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</si>
  <si>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</si>
  <si>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</si>
  <si>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</si>
  <si>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</si>
  <si>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</si>
  <si>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</si>
  <si>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</si>
  <si>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</si>
  <si>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</si>
  <si>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</si>
  <si>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</si>
  <si>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</si>
  <si>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</si>
  <si>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</si>
  <si>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</si>
  <si>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</si>
  <si>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</si>
  <si>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</si>
  <si>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</si>
  <si>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</si>
  <si>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</si>
  <si>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</si>
  <si>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</si>
  <si>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</si>
  <si>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</si>
  <si>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</si>
  <si>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</si>
  <si>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</si>
  <si>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</si>
  <si>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</si>
  <si>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</si>
  <si>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</si>
  <si>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</si>
  <si>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</si>
  <si>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</si>
  <si>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</si>
  <si>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</si>
  <si>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</si>
  <si>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</si>
  <si>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</si>
  <si>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</si>
  <si>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</si>
  <si>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</si>
  <si>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</si>
  <si>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</si>
  <si>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</si>
  <si>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</si>
  <si>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</si>
  <si>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</si>
  <si>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</si>
  <si>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</si>
  <si>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</si>
  <si>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</si>
  <si>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</si>
  <si>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</si>
  <si>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</si>
  <si>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</si>
  <si>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</si>
  <si>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</si>
  <si>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</si>
  <si>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</si>
  <si>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</si>
  <si>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</si>
  <si>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</si>
  <si>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</si>
  <si>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</si>
  <si>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</si>
  <si>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</si>
  <si>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</si>
  <si>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</si>
  <si>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</si>
  <si>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</si>
  <si>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</si>
  <si>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</si>
  <si>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</si>
  <si>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</si>
  <si>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</si>
  <si>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</si>
  <si>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</si>
  <si>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</si>
  <si>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</si>
  <si>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</si>
  <si>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</si>
  <si>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</si>
  <si>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</si>
  <si>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</si>
  <si>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</si>
  <si>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</si>
  <si>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</si>
  <si>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</si>
  <si>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</si>
  <si>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</si>
  <si>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</si>
  <si>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</si>
  <si>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</si>
  <si>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</si>
  <si>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</si>
  <si>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</si>
  <si>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</si>
  <si>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</si>
  <si>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</si>
  <si>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</si>
  <si>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</si>
  <si>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</si>
  <si>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</si>
  <si>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</si>
  <si>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</si>
  <si>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</si>
  <si>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</si>
  <si>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</si>
  <si>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</si>
  <si>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</si>
  <si>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</si>
  <si>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</si>
  <si>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</si>
  <si>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</si>
  <si>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</si>
  <si>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</si>
  <si>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</si>
  <si>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</si>
  <si>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</si>
  <si>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</si>
  <si>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</si>
  <si>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</si>
  <si>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</si>
  <si>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</si>
  <si>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</si>
  <si>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</si>
  <si>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</si>
  <si>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</si>
  <si>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</si>
  <si>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</si>
  <si>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</si>
  <si>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</si>
  <si>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</si>
  <si>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</si>
  <si>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</si>
  <si>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</si>
  <si>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</si>
  <si>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</si>
  <si>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</si>
  <si>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</si>
  <si>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</si>
  <si>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</si>
  <si>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</si>
  <si>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</si>
  <si>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</si>
  <si>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</si>
  <si>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</si>
  <si>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</si>
  <si>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</si>
  <si>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</si>
  <si>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</si>
  <si>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</si>
  <si>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</si>
  <si>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</si>
  <si>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</si>
  <si>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</si>
  <si>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</si>
  <si>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</si>
  <si>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</si>
  <si>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</si>
  <si>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</si>
  <si>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</si>
  <si>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</si>
  <si>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</si>
  <si>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</si>
  <si>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</si>
  <si>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</si>
  <si>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</si>
  <si>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</si>
  <si>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</si>
  <si>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</si>
  <si>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</si>
  <si>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</si>
  <si>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</si>
  <si>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</si>
  <si>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</si>
  <si>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</si>
  <si>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</si>
  <si>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</si>
  <si>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</si>
  <si>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</si>
  <si>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</si>
  <si>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</si>
  <si>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</si>
  <si>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</si>
  <si>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</si>
  <si>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</si>
  <si>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</si>
  <si>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</si>
  <si>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</si>
  <si>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</si>
  <si>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</si>
  <si>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</si>
  <si>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</si>
  <si>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</si>
  <si>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</si>
  <si>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</si>
  <si>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</si>
  <si>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</si>
  <si>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</si>
  <si>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</si>
  <si>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</si>
  <si>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</si>
  <si>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</si>
  <si>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</si>
  <si>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</si>
  <si>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</si>
  <si>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</si>
  <si>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</si>
  <si>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</si>
  <si>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</si>
  <si>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</si>
  <si>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</si>
  <si>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</si>
  <si>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</si>
  <si>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</si>
  <si>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</si>
  <si>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</si>
  <si>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</si>
  <si>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</si>
  <si>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</si>
  <si>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</si>
  <si>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</si>
  <si>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</si>
  <si>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</si>
  <si>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</si>
  <si>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</si>
  <si>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</si>
  <si>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</si>
  <si>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</si>
  <si>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</si>
  <si>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</si>
  <si>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</si>
  <si>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</si>
  <si>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</si>
  <si>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</si>
  <si>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</si>
  <si>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</si>
  <si>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</si>
  <si>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</si>
  <si>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</si>
  <si>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</si>
  <si>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</si>
  <si>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</si>
  <si>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</si>
  <si>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</si>
  <si>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</si>
  <si>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</si>
  <si>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</si>
  <si>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</si>
  <si>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</si>
  <si>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</si>
  <si>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</si>
  <si>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</si>
  <si>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</si>
  <si>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</si>
  <si>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</si>
  <si>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</si>
  <si>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</si>
  <si>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</si>
  <si>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</si>
  <si>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</si>
  <si>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</si>
  <si>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</si>
  <si>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</si>
  <si>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</si>
  <si>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</si>
  <si>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</si>
  <si>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</si>
  <si>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</si>
  <si>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</si>
  <si>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</si>
  <si>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</si>
  <si>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</si>
  <si>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</si>
  <si>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</si>
  <si>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</si>
  <si>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</si>
  <si>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</si>
  <si>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</si>
  <si>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</si>
  <si>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</si>
  <si>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</si>
  <si>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</si>
  <si>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</si>
  <si>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</si>
  <si>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</si>
  <si>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</si>
  <si>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</si>
  <si>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</si>
  <si>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</si>
  <si>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</si>
  <si>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</si>
  <si>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</si>
  <si>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</si>
  <si>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</si>
  <si>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</si>
  <si>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</si>
  <si>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</si>
  <si>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</si>
  <si>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</si>
  <si>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</si>
  <si>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</si>
  <si>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</si>
  <si>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</si>
  <si>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</si>
  <si>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</si>
  <si>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</si>
  <si>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</si>
  <si>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</si>
  <si>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</si>
  <si>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</si>
  <si>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</si>
  <si>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</si>
  <si>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</si>
  <si>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</si>
  <si>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</si>
  <si>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</si>
  <si>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</si>
  <si>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</si>
  <si>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</si>
  <si>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</si>
  <si>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</si>
  <si>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</si>
  <si>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</si>
  <si>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</si>
  <si>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</si>
  <si>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</si>
  <si>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</si>
  <si>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</si>
  <si>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</si>
  <si>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</si>
  <si>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</si>
  <si>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</si>
  <si>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</si>
  <si>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</si>
  <si>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</si>
  <si>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</si>
  <si>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</si>
  <si>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</si>
  <si>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</si>
  <si>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</si>
  <si>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</si>
  <si>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</si>
  <si>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</si>
  <si>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</si>
  <si>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</si>
  <si>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</si>
  <si>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</si>
  <si>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</si>
  <si>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</si>
  <si>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</si>
  <si>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</si>
  <si>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</si>
  <si>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</si>
  <si>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</si>
  <si>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</si>
  <si>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</si>
  <si>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</si>
  <si>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</si>
  <si>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</si>
  <si>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</si>
  <si>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</si>
  <si>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</si>
  <si>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</si>
  <si>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</si>
  <si>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</si>
  <si>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</si>
  <si>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</si>
  <si>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</si>
  <si>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</si>
  <si>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</si>
  <si>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</si>
  <si>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</si>
  <si>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</si>
  <si>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</si>
  <si>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</si>
  <si>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</si>
  <si>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</si>
  <si>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</si>
  <si>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</si>
  <si>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</si>
  <si>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</si>
  <si>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</si>
  <si>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</si>
  <si>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</si>
  <si>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</si>
  <si>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</si>
  <si>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</si>
  <si>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</si>
  <si>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</si>
  <si>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</si>
  <si>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</si>
  <si>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</si>
  <si>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</si>
  <si>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</si>
  <si>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</si>
  <si>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</si>
  <si>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</si>
  <si>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</si>
  <si>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</si>
  <si>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</si>
  <si>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</si>
  <si>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</si>
  <si>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</si>
  <si>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</si>
  <si>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</si>
  <si>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</si>
  <si>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</si>
  <si>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</si>
  <si>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</si>
  <si>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</si>
  <si>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</si>
  <si>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</si>
  <si>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</si>
  <si>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</si>
  <si>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</si>
  <si>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</si>
  <si>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</si>
  <si>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</si>
  <si>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</si>
  <si>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</si>
  <si>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</si>
  <si>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</si>
  <si>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</si>
  <si>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</si>
  <si>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</si>
  <si>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</si>
  <si>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</si>
  <si>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</si>
  <si>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</si>
  <si>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</si>
  <si>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</si>
  <si>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</si>
  <si>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</si>
  <si>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</si>
  <si>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</si>
  <si>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</si>
  <si>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</si>
  <si>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</si>
  <si>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</si>
  <si>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</si>
  <si>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</si>
  <si>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</si>
  <si>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</si>
  <si>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</si>
  <si>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</si>
  <si>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</si>
  <si>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</si>
  <si>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</si>
  <si>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</si>
  <si>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</si>
  <si>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</si>
  <si>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</si>
  <si>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</si>
  <si>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</si>
  <si>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</si>
  <si>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</si>
  <si>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</si>
  <si>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</si>
  <si>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</si>
  <si>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</si>
  <si>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</si>
  <si>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</si>
  <si>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</si>
  <si>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</si>
  <si>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</si>
  <si>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</si>
  <si>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</si>
  <si>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</si>
  <si>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</si>
  <si>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</si>
  <si>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</si>
  <si>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</si>
  <si>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</si>
  <si>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</si>
  <si>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</si>
  <si>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</si>
  <si>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</si>
  <si>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</si>
  <si>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</si>
  <si>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</si>
  <si>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</si>
  <si>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</si>
  <si>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</si>
  <si>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</si>
  <si>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</si>
  <si>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</si>
  <si>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</si>
  <si>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</si>
  <si>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</si>
  <si>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</si>
  <si>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</si>
  <si>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</si>
  <si>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</si>
  <si>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</si>
  <si>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</si>
  <si>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</si>
  <si>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</si>
  <si>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</si>
  <si>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</si>
  <si>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</si>
  <si>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</si>
  <si>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</si>
  <si>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</si>
  <si>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</si>
  <si>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</si>
  <si>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</si>
  <si>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</si>
  <si>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</si>
  <si>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</si>
  <si>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</si>
  <si>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</si>
  <si>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</si>
  <si>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</si>
  <si>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</si>
  <si>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</si>
  <si>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</si>
  <si>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</si>
  <si>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</si>
  <si>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</si>
  <si>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</si>
  <si>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</si>
  <si>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</si>
  <si>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</si>
  <si>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</si>
  <si>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</si>
  <si>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</si>
  <si>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</si>
  <si>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</si>
  <si>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</si>
  <si>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</si>
  <si>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</si>
  <si>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</si>
  <si>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</si>
  <si>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</si>
  <si>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</si>
  <si>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</si>
  <si>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</si>
  <si>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</si>
  <si>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</si>
  <si>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</si>
  <si>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</si>
  <si>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</si>
  <si>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</si>
  <si>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</si>
  <si>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</si>
  <si>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</si>
  <si>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</si>
  <si>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</si>
  <si>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</si>
  <si>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</si>
  <si>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</si>
  <si>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</si>
  <si>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</si>
  <si>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</si>
  <si>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</si>
  <si>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</si>
  <si>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</si>
  <si>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</si>
  <si>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</si>
  <si>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</si>
  <si>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</si>
  <si>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</si>
  <si>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</si>
  <si>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</si>
  <si>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</si>
  <si>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</si>
  <si>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</si>
  <si>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</si>
  <si>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</si>
  <si>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</si>
  <si>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</si>
  <si>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</si>
  <si>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</si>
  <si>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</si>
  <si>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</si>
  <si>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</si>
  <si>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</si>
  <si>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</si>
  <si>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</si>
  <si>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</si>
  <si>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</si>
  <si>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</si>
  <si>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</si>
  <si>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</si>
  <si>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</si>
  <si>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</si>
  <si>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</si>
  <si>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</si>
  <si>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</si>
  <si>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</si>
  <si>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</si>
  <si>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</si>
  <si>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</si>
  <si>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</si>
  <si>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</si>
  <si>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</si>
  <si>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</si>
  <si>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</si>
  <si>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</si>
  <si>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</si>
  <si>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</si>
  <si>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</si>
  <si>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</si>
  <si>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</si>
  <si>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</si>
  <si>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</si>
  <si>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</si>
  <si>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</si>
  <si>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</si>
  <si>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</si>
  <si>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</si>
  <si>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</si>
  <si>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</si>
  <si>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</si>
  <si>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</si>
  <si>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</si>
  <si>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</si>
  <si>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</si>
  <si>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</si>
  <si>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</si>
  <si>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</si>
  <si>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</si>
  <si>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</si>
  <si>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</si>
  <si>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</si>
  <si>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</si>
  <si>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</si>
  <si>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</si>
  <si>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</si>
  <si>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</si>
  <si>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</si>
  <si>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</si>
  <si>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</si>
  <si>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</si>
  <si>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</si>
  <si>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</si>
  <si>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</si>
  <si>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</si>
  <si>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</si>
  <si>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</si>
  <si>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</si>
  <si>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</si>
  <si>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</si>
  <si>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</si>
  <si>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</si>
  <si>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</si>
  <si>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</si>
  <si>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</si>
  <si>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</si>
  <si>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</si>
  <si>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</si>
  <si>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</si>
  <si>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</si>
  <si>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</si>
  <si>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</si>
  <si>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</si>
  <si>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</si>
  <si>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</si>
  <si>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</si>
  <si>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</si>
  <si>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</si>
  <si>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</si>
  <si>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</si>
  <si>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</si>
  <si>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</si>
  <si>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</si>
  <si>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</si>
  <si>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</si>
  <si>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</si>
  <si>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</si>
  <si>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</si>
  <si>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</si>
  <si>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</si>
  <si>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</si>
  <si>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</si>
  <si>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</si>
  <si>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</si>
  <si>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</si>
  <si>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</si>
  <si>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</si>
  <si>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</si>
  <si>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</si>
  <si>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</si>
  <si>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</si>
  <si>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</si>
  <si>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</si>
  <si>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</si>
  <si>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</si>
  <si>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</si>
  <si>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</si>
  <si>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</si>
  <si>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</si>
  <si>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</si>
  <si>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</si>
  <si>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</si>
  <si>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</si>
  <si>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</si>
  <si>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</si>
  <si>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</si>
  <si>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</si>
  <si>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</si>
  <si>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</si>
  <si>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</si>
  <si>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</si>
  <si>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</si>
  <si>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</si>
  <si>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</si>
  <si>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</si>
  <si>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</si>
  <si>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</si>
  <si>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</si>
  <si>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</si>
  <si>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</si>
  <si>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</si>
  <si>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</si>
  <si>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</si>
  <si>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</si>
  <si>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</si>
  <si>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</si>
  <si>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</si>
  <si>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</si>
  <si>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</si>
  <si>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</si>
  <si>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</si>
  <si>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</si>
  <si>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</si>
  <si>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</si>
  <si>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</si>
  <si>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</si>
  <si>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</si>
  <si>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</si>
  <si>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</si>
  <si>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</si>
  <si>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</si>
  <si>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</si>
  <si>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</si>
  <si>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</si>
  <si>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</si>
  <si>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</si>
  <si>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</si>
  <si>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</si>
  <si>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</si>
  <si>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</si>
  <si>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</si>
  <si>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</si>
  <si>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</si>
  <si>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</si>
  <si>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</si>
  <si>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</si>
  <si>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</si>
  <si>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</si>
  <si>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</si>
  <si>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</si>
  <si>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</si>
  <si>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</si>
  <si>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</si>
  <si>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</si>
  <si>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</si>
  <si>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</si>
  <si>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</si>
  <si>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</si>
  <si>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</si>
  <si>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</si>
  <si>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</si>
  <si>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</si>
  <si>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</si>
  <si>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</si>
  <si>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</si>
  <si>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</si>
  <si>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</si>
  <si>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</si>
  <si>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</si>
  <si>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</si>
  <si>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</si>
  <si>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</si>
  <si>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</si>
  <si>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</si>
  <si>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</si>
  <si>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</si>
  <si>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</si>
  <si>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</si>
  <si>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</si>
  <si>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</si>
  <si>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</si>
  <si>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</si>
  <si>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</si>
  <si>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</si>
  <si>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</si>
  <si>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</si>
  <si>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</si>
  <si>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</si>
  <si>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</si>
  <si>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</si>
  <si>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</si>
  <si>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</si>
  <si>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</si>
  <si>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</si>
  <si>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</si>
  <si>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</si>
  <si>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</si>
  <si>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</si>
  <si>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</si>
  <si>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</si>
  <si>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</si>
  <si>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</si>
  <si>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</si>
  <si>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</si>
  <si>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</si>
  <si>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</si>
  <si>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</si>
  <si>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</si>
  <si>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</si>
  <si>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</si>
  <si>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</si>
  <si>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</si>
  <si>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</si>
  <si>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</si>
  <si>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</si>
  <si>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</si>
  <si>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</si>
  <si>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</si>
  <si>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</si>
  <si>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</si>
  <si>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</si>
  <si>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</si>
  <si>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</si>
  <si>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</si>
  <si>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</si>
  <si>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</si>
  <si>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</si>
  <si>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</si>
  <si>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</si>
  <si>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</si>
  <si>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</si>
  <si>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</si>
  <si>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</si>
  <si>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</si>
  <si>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</si>
  <si>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</si>
  <si>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</si>
  <si>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</si>
  <si>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</si>
  <si>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</si>
  <si>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</si>
  <si>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</si>
  <si>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</si>
  <si>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</si>
  <si>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</si>
  <si>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</si>
  <si>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</si>
  <si>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</si>
  <si>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</si>
  <si>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</si>
  <si>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</si>
  <si>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</si>
  <si>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</si>
  <si>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</si>
  <si>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</si>
  <si>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</si>
  <si>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</si>
  <si>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</si>
  <si>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</si>
  <si>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</si>
  <si>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</si>
  <si>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</si>
  <si>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</si>
  <si>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</si>
  <si>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</si>
  <si>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</si>
  <si>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</si>
  <si>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</si>
  <si>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</si>
  <si>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</si>
  <si>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</si>
  <si>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</si>
  <si>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</si>
  <si>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</si>
  <si>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</si>
  <si>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</si>
  <si>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</si>
  <si>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</si>
  <si>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</si>
  <si>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</si>
  <si>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</si>
  <si>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</si>
  <si>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</si>
  <si>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</si>
  <si>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</si>
  <si>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</si>
  <si>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</si>
  <si>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</si>
  <si>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</si>
  <si>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</si>
  <si>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</si>
  <si>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</si>
  <si>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</si>
  <si>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</si>
  <si>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</si>
  <si>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</si>
  <si>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</si>
  <si>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</si>
  <si>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</si>
  <si>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</si>
  <si>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</si>
  <si>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</si>
  <si>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</si>
  <si>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</si>
  <si>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</si>
  <si>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</si>
  <si>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</si>
  <si>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</si>
  <si>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</si>
  <si>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</si>
  <si>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</si>
  <si>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</si>
  <si>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</si>
  <si>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</si>
  <si>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</si>
  <si>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</si>
  <si>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</si>
  <si>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</si>
  <si>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</si>
  <si>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</si>
  <si>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</si>
  <si>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</si>
  <si>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</si>
  <si>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</si>
  <si>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</si>
  <si>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</si>
  <si>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</si>
  <si>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</si>
  <si>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</si>
  <si>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</si>
  <si>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</si>
  <si>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</si>
  <si>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</si>
  <si>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</si>
  <si>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</si>
  <si>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</si>
  <si>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</si>
  <si>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</si>
  <si>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</si>
  <si>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</si>
  <si>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</si>
  <si>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</si>
  <si>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</si>
  <si>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</si>
  <si>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</si>
  <si>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</si>
  <si>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</si>
  <si>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</si>
  <si>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</si>
  <si>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</si>
  <si>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</si>
  <si>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</si>
  <si>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</si>
  <si>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</si>
  <si>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</si>
  <si>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</si>
  <si>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</si>
  <si>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</si>
  <si>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</si>
  <si>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</si>
  <si>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</si>
  <si>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</si>
  <si>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</si>
  <si>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</si>
  <si>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</si>
  <si>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</si>
  <si>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</si>
  <si>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</si>
  <si>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</si>
  <si>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</si>
  <si>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</si>
  <si>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</si>
  <si>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</si>
  <si>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</si>
  <si>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</si>
  <si>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</si>
  <si>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</si>
  <si>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</si>
  <si>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</si>
  <si>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</si>
  <si>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</si>
  <si>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</si>
  <si>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</si>
  <si>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</si>
  <si>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</si>
  <si>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</si>
  <si>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</si>
  <si>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</si>
  <si>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</si>
  <si>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</si>
  <si>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</si>
  <si>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</si>
  <si>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</si>
  <si>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</si>
  <si>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</si>
  <si>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</si>
  <si>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</si>
  <si>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</si>
  <si>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</si>
  <si>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</si>
  <si>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</si>
  <si>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</si>
  <si>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</si>
  <si>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</si>
  <si>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</si>
  <si>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</si>
  <si>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</si>
  <si>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</si>
  <si>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</si>
  <si>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</si>
  <si>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</si>
  <si>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</si>
  <si>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</si>
  <si>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</si>
  <si>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</si>
  <si>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</si>
  <si>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</si>
  <si>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</si>
  <si>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</si>
  <si>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</si>
  <si>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</si>
  <si>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</si>
  <si>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</si>
  <si>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</si>
  <si>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</si>
  <si>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</si>
  <si>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</si>
  <si>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</si>
  <si>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</si>
  <si>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</si>
  <si>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</si>
  <si>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</si>
  <si>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</si>
  <si>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</si>
  <si>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</si>
  <si>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</si>
  <si>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</si>
  <si>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</si>
  <si>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</si>
  <si>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</si>
  <si>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</si>
  <si>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</si>
  <si>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</si>
  <si>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</si>
  <si>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</si>
  <si>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</si>
  <si>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</si>
  <si>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</si>
  <si>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</si>
  <si>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</si>
  <si>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</si>
  <si>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</si>
  <si>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</si>
  <si>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</si>
  <si>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</si>
  <si>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</si>
  <si>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</si>
  <si>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</si>
  <si>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</si>
  <si>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</si>
  <si>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</si>
  <si>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</si>
  <si>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</si>
  <si>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</si>
  <si>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</si>
  <si>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</si>
  <si>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</si>
  <si>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</si>
  <si>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</si>
  <si>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</si>
  <si>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</si>
  <si>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</si>
  <si>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</si>
  <si>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</si>
  <si>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</si>
  <si>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</si>
  <si>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</si>
  <si>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</si>
  <si>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</si>
  <si>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</si>
  <si>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</si>
  <si>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</si>
  <si>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</si>
  <si>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</si>
  <si>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</si>
  <si>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</si>
  <si>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</si>
  <si>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</si>
  <si>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</si>
  <si>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</si>
  <si>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</si>
  <si>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</si>
  <si>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</si>
  <si>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</si>
  <si>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</si>
  <si>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</si>
  <si>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</si>
  <si>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</si>
  <si>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</si>
  <si>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</si>
  <si>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</si>
  <si>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</si>
  <si>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</si>
  <si>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</si>
  <si>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</si>
  <si>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</si>
  <si>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</si>
  <si>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</si>
  <si>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</si>
  <si>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</si>
  <si>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</si>
  <si>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</si>
  <si>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</si>
  <si>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</si>
  <si>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</si>
  <si>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</si>
  <si>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</si>
  <si>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</si>
  <si>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</si>
  <si>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</si>
  <si>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</si>
  <si>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</si>
  <si>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</si>
  <si>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</si>
  <si>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</si>
  <si>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</si>
  <si>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</si>
  <si>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</si>
  <si>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</si>
  <si>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</si>
  <si>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</si>
  <si>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</si>
  <si>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</si>
  <si>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</si>
  <si>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</si>
  <si>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</si>
  <si>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</si>
  <si>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</si>
  <si>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</si>
  <si>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</si>
  <si>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</si>
  <si>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</si>
  <si>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</si>
  <si>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</si>
  <si>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</si>
  <si>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</si>
  <si>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</si>
  <si>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</si>
  <si>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</si>
  <si>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</si>
  <si>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</si>
  <si>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</si>
  <si>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</si>
  <si>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</si>
  <si>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</si>
  <si>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</si>
  <si>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</si>
  <si>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</si>
  <si>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</si>
  <si>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</si>
  <si>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</si>
  <si>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</si>
  <si>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</si>
  <si>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</si>
  <si>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</si>
  <si>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</si>
  <si>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</si>
  <si>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</si>
  <si>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</si>
  <si>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</si>
  <si>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</si>
  <si>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</si>
  <si>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</si>
  <si>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</si>
  <si>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</si>
  <si>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</si>
  <si>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</si>
  <si>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</si>
  <si>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</si>
  <si>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</si>
  <si>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</si>
  <si>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</si>
  <si>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</si>
  <si>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</si>
  <si>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</si>
  <si>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</si>
  <si>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</si>
  <si>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</si>
  <si>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</si>
  <si>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</si>
  <si>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</si>
  <si>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</si>
  <si>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</si>
  <si>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</si>
  <si>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</si>
  <si>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</si>
  <si>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</si>
  <si>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</si>
  <si>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</si>
  <si>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</si>
  <si>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</si>
  <si>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</si>
  <si>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</si>
  <si>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</si>
  <si>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</si>
  <si>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</si>
  <si>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</si>
  <si>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</si>
  <si>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</si>
  <si>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</si>
  <si>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</si>
  <si>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</si>
  <si>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</si>
  <si>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</si>
  <si>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</si>
  <si>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</si>
  <si>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</si>
  <si>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</si>
  <si>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</si>
  <si>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</si>
  <si>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</si>
  <si>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</si>
  <si>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</si>
  <si>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</si>
  <si>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</si>
  <si>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</si>
  <si>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</si>
  <si>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</si>
  <si>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</si>
  <si>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</si>
  <si>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</si>
  <si>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</si>
  <si>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</si>
  <si>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</si>
  <si>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</si>
  <si>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</si>
  <si>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</si>
  <si>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</si>
  <si>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</si>
  <si>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</si>
  <si>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</si>
  <si>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</si>
  <si>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</si>
  <si>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</si>
  <si>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</si>
  <si>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</si>
  <si>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</si>
  <si>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</si>
  <si>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</si>
  <si>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</si>
  <si>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</si>
  <si>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</si>
  <si>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</si>
  <si>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</si>
  <si>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</si>
  <si>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</si>
  <si>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</si>
  <si>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</si>
  <si>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</si>
  <si>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</si>
  <si>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</si>
  <si>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</si>
  <si>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</si>
  <si>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</si>
  <si>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</si>
  <si>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</si>
  <si>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</si>
  <si>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</si>
  <si>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</si>
  <si>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</si>
  <si>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</si>
  <si>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</si>
  <si>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</si>
  <si>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</si>
  <si>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</si>
  <si>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</si>
  <si>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</si>
  <si>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</si>
  <si>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</si>
  <si>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</si>
  <si>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</si>
  <si>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</si>
  <si>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</si>
  <si>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</si>
  <si>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</si>
  <si>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</si>
  <si>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</si>
  <si>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</si>
  <si>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</si>
  <si>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</si>
  <si>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</si>
  <si>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</si>
  <si>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</si>
  <si>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</si>
  <si>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</si>
  <si>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</si>
  <si>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</si>
  <si>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</si>
  <si>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</si>
  <si>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</si>
  <si>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</si>
  <si>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</si>
  <si>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</si>
  <si>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</si>
  <si>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</si>
  <si>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</si>
  <si>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</si>
  <si>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</si>
  <si>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</si>
  <si>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</si>
  <si>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</si>
  <si>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</si>
  <si>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</si>
  <si>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</si>
  <si>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</si>
  <si>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</si>
  <si>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</si>
  <si>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</si>
  <si>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</si>
  <si>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</si>
  <si>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</si>
  <si>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</si>
  <si>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</si>
  <si>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</si>
  <si>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</si>
  <si>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</si>
  <si>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</si>
  <si>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</si>
  <si>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</si>
  <si>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</si>
  <si>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</si>
  <si>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</si>
  <si>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</si>
  <si>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</si>
  <si>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</si>
  <si>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</si>
  <si>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</si>
  <si>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</si>
  <si>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</si>
  <si>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</si>
  <si>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</si>
  <si>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</si>
  <si>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</si>
  <si>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</si>
  <si>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</si>
  <si>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</si>
  <si>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</si>
  <si>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</si>
  <si>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</si>
  <si>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</si>
  <si>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</si>
  <si>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</si>
  <si>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</si>
  <si>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</si>
  <si>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</si>
  <si>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</si>
  <si>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</si>
  <si>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</si>
  <si>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</si>
  <si>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</si>
  <si>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</si>
  <si>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</si>
  <si>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</si>
  <si>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</si>
  <si>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</si>
  <si>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</si>
  <si>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</si>
  <si>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</si>
  <si>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</si>
  <si>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</si>
  <si>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</si>
  <si>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</si>
  <si>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</si>
  <si>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</si>
  <si>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</si>
  <si>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</si>
  <si>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</si>
  <si>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</si>
  <si>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</si>
  <si>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</si>
  <si>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</si>
  <si>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</si>
  <si>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</si>
  <si>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</si>
  <si>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</si>
  <si>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</si>
  <si>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</si>
  <si>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</si>
  <si>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</si>
  <si>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</si>
  <si>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</si>
  <si>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</si>
  <si>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</si>
  <si>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</si>
  <si>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</si>
  <si>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</si>
  <si>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</si>
  <si>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</si>
  <si>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</si>
  <si>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</si>
  <si>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</si>
  <si>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</si>
  <si>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</si>
  <si>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</si>
  <si>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</si>
  <si>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</si>
  <si>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</si>
  <si>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</si>
  <si>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</si>
  <si>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</si>
  <si>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</si>
  <si>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</si>
  <si>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</si>
  <si>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</si>
  <si>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</si>
  <si>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</si>
  <si>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</si>
  <si>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</si>
  <si>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</si>
  <si>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</si>
  <si>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</si>
  <si>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</si>
  <si>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</si>
  <si>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</si>
  <si>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</si>
  <si>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</si>
  <si>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</si>
  <si>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</si>
  <si>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</si>
  <si>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</si>
  <si>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</si>
  <si>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</si>
  <si>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</si>
  <si>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</si>
  <si>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</si>
  <si>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</si>
  <si>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</si>
  <si>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</si>
  <si>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</si>
  <si>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</si>
  <si>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</si>
  <si>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</si>
  <si>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</si>
  <si>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</si>
  <si>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</si>
  <si>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</si>
  <si>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</si>
  <si>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</si>
  <si>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</si>
  <si>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</si>
  <si>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</si>
  <si>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</si>
  <si>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</si>
  <si>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</si>
  <si>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</si>
  <si>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</si>
  <si>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</si>
  <si>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</si>
  <si>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</si>
  <si>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</si>
  <si>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</si>
  <si>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</si>
  <si>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</si>
  <si>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</si>
  <si>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</si>
  <si>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</si>
  <si>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</si>
  <si>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</si>
  <si>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</si>
  <si>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</si>
  <si>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</si>
  <si>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</si>
  <si>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</si>
  <si>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</si>
  <si>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</si>
  <si>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</si>
  <si>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</si>
  <si>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</si>
  <si>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</si>
  <si>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</si>
  <si>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</si>
  <si>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</si>
  <si>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</si>
  <si>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</si>
  <si>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</si>
  <si>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</si>
  <si>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</si>
  <si>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</si>
  <si>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</si>
  <si>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</si>
  <si>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</si>
  <si>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</si>
  <si>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</si>
  <si>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</si>
  <si>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</si>
  <si>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</si>
  <si>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</si>
  <si>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</si>
  <si>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</si>
  <si>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</si>
  <si>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</si>
  <si>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</si>
  <si>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</si>
  <si>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</si>
  <si>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</si>
  <si>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</si>
  <si>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</si>
  <si>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</si>
  <si>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</si>
  <si>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</si>
  <si>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</si>
  <si>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</si>
  <si>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</si>
  <si>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</si>
  <si>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</si>
  <si>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</si>
  <si>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</si>
  <si>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</si>
  <si>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</si>
  <si>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</si>
  <si>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</si>
  <si>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</si>
  <si>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</si>
  <si>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</si>
  <si>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</si>
  <si>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</si>
  <si>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</si>
  <si>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</si>
  <si>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</si>
  <si>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</si>
  <si>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</si>
  <si>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</si>
  <si>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</si>
  <si>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</si>
  <si>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</si>
  <si>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</si>
  <si>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</si>
  <si>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</si>
  <si>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</si>
  <si>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</si>
  <si>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</si>
  <si>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</si>
  <si>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</si>
  <si>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</si>
  <si>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</si>
  <si>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</si>
  <si>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</si>
  <si>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</si>
  <si>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</si>
  <si>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</si>
  <si>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</si>
  <si>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</si>
  <si>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</si>
  <si>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</si>
  <si>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</si>
  <si>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</si>
  <si>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</si>
  <si>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</si>
  <si>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</si>
  <si>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</si>
  <si>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</si>
  <si>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</si>
  <si>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</si>
  <si>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</si>
  <si>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</si>
  <si>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</si>
  <si>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</si>
  <si>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</si>
  <si>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</si>
  <si>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</si>
  <si>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</si>
  <si>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</si>
  <si>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</si>
  <si>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</si>
  <si>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</si>
  <si>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</si>
  <si>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</si>
  <si>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</si>
  <si>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</si>
  <si>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</si>
  <si>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</si>
  <si>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</si>
  <si>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</si>
  <si>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</si>
  <si>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</si>
  <si>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</si>
  <si>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</si>
  <si>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</si>
  <si>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</si>
  <si>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</si>
  <si>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</si>
  <si>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</si>
  <si>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</si>
  <si>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</si>
  <si>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</si>
  <si>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</si>
  <si>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</si>
  <si>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</si>
  <si>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</si>
  <si>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</si>
  <si>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</si>
  <si>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</si>
  <si>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</si>
  <si>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</si>
  <si>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</si>
  <si>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</si>
  <si>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</si>
  <si>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</si>
  <si>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</si>
  <si>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</si>
  <si>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</si>
  <si>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</si>
  <si>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</si>
  <si>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</si>
  <si>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</si>
  <si>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</si>
  <si>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</si>
  <si>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</si>
  <si>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</si>
  <si>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</si>
  <si>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</si>
  <si>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</si>
  <si>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</si>
  <si>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</si>
  <si>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</si>
  <si>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</si>
  <si>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</si>
  <si>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</si>
  <si>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</si>
  <si>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</si>
  <si>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</si>
  <si>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</si>
  <si>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</si>
  <si>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</si>
  <si>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</si>
  <si>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</si>
  <si>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</si>
  <si>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</si>
  <si>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</si>
  <si>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</si>
  <si>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</si>
  <si>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</si>
  <si>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</si>
  <si>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</si>
  <si>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</si>
  <si>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</si>
  <si>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</si>
  <si>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</si>
  <si>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</si>
  <si>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</si>
  <si>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</si>
  <si>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</si>
  <si>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</si>
  <si>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</si>
  <si>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</si>
  <si>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</si>
  <si>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</si>
  <si>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</si>
  <si>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</si>
  <si>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</si>
  <si>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</si>
  <si>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</si>
  <si>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</si>
  <si>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</si>
  <si>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</si>
  <si>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</si>
  <si>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</si>
  <si>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</si>
  <si>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</si>
  <si>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</si>
  <si>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</si>
  <si>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</si>
  <si>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</si>
  <si>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</si>
  <si>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</si>
  <si>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</si>
  <si>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</si>
  <si>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</si>
  <si>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</si>
  <si>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</si>
  <si>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</si>
  <si>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</si>
  <si>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</si>
  <si>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</si>
  <si>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</si>
  <si>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</si>
  <si>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</si>
  <si>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</si>
  <si>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</si>
  <si>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</si>
  <si>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</si>
  <si>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</si>
  <si>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</si>
  <si>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</si>
  <si>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</si>
  <si>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</si>
  <si>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</si>
  <si>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</si>
  <si>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</si>
  <si>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</si>
  <si>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</si>
  <si>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</si>
  <si>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</si>
  <si>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</si>
  <si>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</si>
  <si>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</si>
  <si>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</si>
  <si>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</si>
  <si>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</si>
  <si>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</si>
  <si>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</si>
  <si>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</si>
  <si>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</si>
  <si>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</si>
  <si>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</si>
  <si>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</si>
  <si>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</si>
  <si>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</si>
  <si>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</si>
  <si>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</si>
  <si>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</si>
  <si>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</si>
  <si>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</si>
  <si>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</si>
  <si>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</si>
  <si>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</si>
  <si>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</si>
  <si>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</si>
  <si>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</si>
  <si>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</si>
  <si>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</si>
  <si>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</si>
  <si>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</si>
  <si>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</si>
  <si>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</si>
  <si>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</si>
  <si>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</si>
  <si>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</si>
  <si>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</si>
  <si>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</si>
  <si>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</si>
  <si>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</si>
  <si>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</si>
  <si>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</si>
  <si>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</si>
  <si>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</si>
  <si>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</si>
  <si>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</si>
  <si>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</si>
  <si>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</si>
  <si>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</si>
  <si>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</si>
  <si>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</si>
  <si>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</si>
  <si>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</si>
  <si>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</si>
  <si>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</si>
  <si>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</si>
  <si>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</si>
  <si>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</si>
  <si>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</si>
  <si>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</si>
  <si>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</si>
  <si>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</si>
  <si>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</si>
  <si>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</si>
  <si>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</si>
  <si>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</si>
  <si>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</si>
  <si>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</si>
  <si>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</si>
  <si>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</si>
  <si>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</si>
  <si>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</si>
  <si>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</si>
  <si>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</si>
  <si>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</si>
  <si>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</si>
  <si>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</si>
  <si>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</si>
  <si>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</si>
  <si>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</si>
  <si>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</si>
  <si>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</si>
  <si>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</si>
  <si>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</si>
  <si>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</si>
  <si>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</si>
  <si>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</si>
  <si>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</si>
  <si>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</si>
  <si>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</si>
  <si>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</si>
  <si>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</si>
  <si>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</si>
  <si>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</si>
  <si>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</si>
  <si>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</si>
  <si>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</si>
  <si>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</si>
  <si>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</si>
  <si>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</si>
  <si>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</si>
  <si>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</si>
  <si>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</si>
  <si>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</si>
  <si>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</si>
  <si>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</si>
  <si>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</si>
  <si>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</si>
  <si>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</si>
  <si>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</si>
  <si>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</si>
  <si>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</si>
  <si>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</si>
  <si>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</si>
  <si>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</si>
  <si>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</si>
  <si>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</si>
  <si>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</si>
  <si>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</si>
  <si>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</si>
  <si>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</si>
  <si>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</si>
  <si>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</si>
  <si>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</si>
  <si>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</si>
  <si>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</si>
  <si>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</si>
  <si>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</si>
  <si>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</si>
  <si>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</si>
  <si>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</si>
  <si>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</si>
  <si>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</si>
  <si>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</si>
  <si>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</si>
  <si>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</si>
  <si>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</si>
  <si>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</si>
  <si>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</si>
  <si>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</si>
  <si>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</si>
  <si>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</si>
  <si>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</si>
  <si>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</si>
  <si>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</si>
  <si>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</si>
  <si>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</si>
  <si>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</si>
  <si>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</si>
  <si>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</si>
  <si>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</si>
  <si>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</si>
  <si>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</si>
  <si>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</si>
  <si>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</si>
  <si>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</si>
  <si>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</si>
  <si>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</si>
  <si>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</si>
  <si>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</si>
  <si>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</si>
  <si>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</si>
  <si>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</si>
  <si>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</si>
  <si>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</si>
  <si>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</si>
  <si>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</si>
  <si>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</si>
  <si>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</si>
  <si>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</si>
  <si>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</si>
  <si>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</si>
  <si>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</si>
  <si>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</si>
  <si>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</si>
  <si>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</si>
  <si>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</si>
  <si>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</si>
  <si>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</si>
  <si>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</si>
  <si>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</si>
  <si>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</si>
  <si>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</si>
  <si>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</si>
  <si>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</si>
  <si>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</si>
  <si>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</si>
  <si>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</si>
  <si>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</si>
  <si>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</si>
  <si>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</si>
  <si>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</si>
  <si>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</si>
  <si>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</si>
  <si>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</si>
  <si>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</si>
  <si>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</si>
  <si>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</si>
  <si>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</si>
  <si>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</si>
  <si>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</si>
  <si>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</si>
  <si>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</si>
  <si>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</si>
  <si>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</si>
  <si>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</si>
  <si>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</si>
  <si>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</si>
  <si>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</si>
  <si>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</si>
  <si>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</si>
  <si>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</si>
  <si>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</si>
  <si>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</si>
  <si>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</si>
  <si>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</si>
  <si>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</si>
  <si>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</si>
  <si>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</si>
  <si>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</si>
  <si>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</si>
  <si>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</si>
  <si>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</si>
  <si>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</si>
  <si>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</si>
  <si>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</si>
  <si>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</si>
  <si>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</si>
  <si>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</si>
  <si>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</si>
  <si>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</si>
  <si>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</si>
  <si>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</si>
  <si>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</si>
  <si>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</si>
  <si>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</si>
  <si>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</si>
  <si>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</si>
  <si>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</si>
  <si>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</si>
  <si>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</si>
  <si>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</si>
  <si>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</si>
  <si>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</si>
  <si>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</si>
  <si>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</si>
  <si>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</si>
  <si>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</si>
  <si>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</si>
  <si>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</si>
  <si>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</si>
  <si>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</si>
  <si>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</si>
  <si>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</si>
  <si>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</si>
  <si>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</si>
  <si>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</si>
  <si>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</si>
  <si>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</si>
  <si>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</si>
  <si>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</si>
  <si>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</si>
  <si>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</si>
  <si>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</si>
  <si>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</si>
  <si>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</si>
  <si>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</si>
  <si>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</si>
  <si>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</si>
  <si>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</si>
  <si>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</si>
  <si>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</si>
  <si>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</si>
  <si>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</si>
  <si>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</si>
  <si>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</si>
  <si>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</si>
  <si>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</si>
  <si>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</si>
  <si>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</si>
  <si>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</si>
  <si>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</si>
  <si>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</si>
  <si>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</si>
  <si>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</si>
  <si>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</si>
  <si>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</si>
  <si>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</si>
  <si>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</si>
  <si>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</si>
  <si>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</si>
  <si>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</si>
  <si>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</si>
  <si>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</si>
  <si>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</si>
  <si>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</si>
  <si>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</si>
  <si>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</si>
  <si>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</si>
  <si>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</si>
  <si>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</si>
  <si>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</si>
  <si>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</si>
  <si>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</si>
  <si>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</si>
  <si>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</si>
  <si>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</si>
  <si>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</si>
  <si>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</si>
  <si>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</si>
  <si>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</si>
  <si>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</si>
  <si>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</si>
  <si>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</si>
  <si>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</si>
  <si>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</si>
  <si>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</si>
  <si>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</si>
  <si>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</si>
  <si>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</si>
  <si>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</si>
  <si>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</si>
  <si>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</si>
  <si>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TOTAL DE INSUMOS : 4942</t>
  </si>
  <si>
    <t>PCI.817.01 - CUSTO DE COMPOSIÇÕES - SINTÉTICO                                               DATA DE EMISSÃO: 15/08/2023 23:39:28            DATA DE RT: 15/08/2023</t>
  </si>
  <si>
    <t>ENCARGOS SOCIAIS DESONERADOS: 80,42%(HORA)   44,53%(MÊS)</t>
  </si>
  <si>
    <t>ABRANGÊNCIA : NACIONAL                                              LOCALIDADE  : CUIABA                                                                                                              DATA DE PREÇO   : 07/2023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</si>
  <si>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</si>
  <si>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</si>
  <si>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</si>
  <si>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</si>
  <si>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</si>
  <si>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</si>
  <si>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</si>
  <si>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</si>
  <si>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</si>
  <si>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</si>
  <si>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</si>
  <si>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</si>
  <si>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</si>
  <si>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</si>
  <si>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</si>
  <si>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</si>
  <si>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</si>
  <si>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</si>
  <si>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</si>
  <si>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</si>
  <si>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</si>
  <si>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</si>
  <si>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</si>
  <si>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</si>
  <si>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</si>
  <si>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</si>
  <si>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</si>
  <si>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</si>
  <si>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</si>
  <si>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</si>
  <si>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</si>
  <si>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</si>
  <si>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</si>
  <si>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</si>
  <si>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</si>
  <si>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</si>
  <si>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</si>
  <si>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</si>
  <si>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</si>
  <si>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</si>
  <si>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</si>
  <si>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</si>
  <si>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</si>
  <si>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</si>
  <si>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</si>
  <si>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</si>
  <si>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</si>
  <si>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</si>
  <si>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</si>
  <si>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</si>
  <si>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</si>
  <si>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</si>
  <si>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</si>
  <si>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</si>
  <si>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</si>
  <si>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</si>
  <si>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</si>
  <si>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</si>
  <si>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</si>
  <si>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</si>
  <si>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</si>
  <si>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</si>
  <si>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</si>
  <si>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</si>
  <si>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</si>
  <si>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</si>
  <si>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</si>
  <si>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</si>
  <si>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</si>
  <si>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</si>
  <si>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</si>
  <si>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</si>
  <si>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</si>
  <si>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</si>
  <si>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COEFICIENTE DE REPRESENTATIVIDADE</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</si>
  <si>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</si>
  <si>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</si>
  <si>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</si>
  <si>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</si>
  <si>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</si>
  <si>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</si>
  <si>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</si>
  <si>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</si>
  <si>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</si>
  <si>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</si>
  <si>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</si>
  <si>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</si>
  <si>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</si>
  <si>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</si>
  <si>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</si>
  <si>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</si>
  <si>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</si>
  <si>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</si>
  <si>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</si>
  <si>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</si>
  <si>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</si>
  <si>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</si>
  <si>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</si>
  <si>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</si>
  <si>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</si>
  <si>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</si>
  <si>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</si>
  <si>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</si>
  <si>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</si>
  <si>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</si>
  <si>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</si>
  <si>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</si>
  <si>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</si>
  <si>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</si>
  <si>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</si>
  <si>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</si>
  <si>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</si>
  <si>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</si>
  <si>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</si>
  <si>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</si>
  <si>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</si>
  <si>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</si>
  <si>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</si>
  <si>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</si>
  <si>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</si>
  <si>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</si>
  <si>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</si>
  <si>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</si>
  <si>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</si>
  <si>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</si>
  <si>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</si>
  <si>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</si>
  <si>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</si>
  <si>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</si>
  <si>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</si>
  <si>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</si>
  <si>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</si>
  <si>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</si>
  <si>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</si>
  <si>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</si>
  <si>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</si>
  <si>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</si>
  <si>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</si>
  <si>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</si>
  <si>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</si>
  <si>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</si>
  <si>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</si>
  <si>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</si>
  <si>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</si>
  <si>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</si>
  <si>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</si>
  <si>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</si>
  <si>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</si>
  <si>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</si>
  <si>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</si>
  <si>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</si>
  <si>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</si>
  <si>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</si>
  <si>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</si>
  <si>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</si>
  <si>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</si>
  <si>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</si>
  <si>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</si>
  <si>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</si>
  <si>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</si>
  <si>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</si>
  <si>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</si>
  <si>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</si>
  <si>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</si>
  <si>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</si>
  <si>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</si>
  <si>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</si>
  <si>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</si>
  <si>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</si>
  <si>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</si>
  <si>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</si>
  <si>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</si>
  <si>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</si>
  <si>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</si>
  <si>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</si>
  <si>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</si>
  <si>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</si>
  <si>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</si>
  <si>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</si>
  <si>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</si>
  <si>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</si>
  <si>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</si>
  <si>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</si>
  <si>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</si>
  <si>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</si>
  <si>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</si>
  <si>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</si>
  <si>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</si>
  <si>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</si>
  <si>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</si>
  <si>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</si>
  <si>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</si>
  <si>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</si>
  <si>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</si>
  <si>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</si>
  <si>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</si>
  <si>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</si>
  <si>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</si>
  <si>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</si>
  <si>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</si>
  <si>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</si>
  <si>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</si>
  <si>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</si>
  <si>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</si>
  <si>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</si>
  <si>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</si>
  <si>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</si>
  <si>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</si>
  <si>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</si>
  <si>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</si>
  <si>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</si>
  <si>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</si>
  <si>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</si>
  <si>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</si>
  <si>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</si>
  <si>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</si>
  <si>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</si>
  <si>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</si>
  <si>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</si>
  <si>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</si>
  <si>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</si>
  <si>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</si>
  <si>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</si>
  <si>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</si>
  <si>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</si>
  <si>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</si>
  <si>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</si>
  <si>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</si>
  <si>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</si>
  <si>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</si>
  <si>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</si>
  <si>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</si>
  <si>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</si>
  <si>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</si>
  <si>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</si>
  <si>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</si>
  <si>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</si>
  <si>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</si>
  <si>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</si>
  <si>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</si>
  <si>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</si>
  <si>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</si>
  <si>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</si>
  <si>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</si>
  <si>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</si>
  <si>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</si>
  <si>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</si>
  <si>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</si>
  <si>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</si>
  <si>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</si>
  <si>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</si>
  <si>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</si>
  <si>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</si>
  <si>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</si>
  <si>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</si>
  <si>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</si>
  <si>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</si>
  <si>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</si>
  <si>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</si>
  <si>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</si>
  <si>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</si>
  <si>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</si>
  <si>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</si>
  <si>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</si>
  <si>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</si>
  <si>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</si>
  <si>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</si>
  <si>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</si>
  <si>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</si>
  <si>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</si>
  <si>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</si>
  <si>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</si>
  <si>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</si>
  <si>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</si>
  <si>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</si>
  <si>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</si>
  <si>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</si>
  <si>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</si>
  <si>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</si>
  <si>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</si>
  <si>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</si>
  <si>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</si>
  <si>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</si>
  <si>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</si>
  <si>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</si>
  <si>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</si>
  <si>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</si>
  <si>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</si>
  <si>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</si>
  <si>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</si>
  <si>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</si>
  <si>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</si>
  <si>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</si>
  <si>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</si>
  <si>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</si>
  <si>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</si>
  <si>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</si>
  <si>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</si>
  <si>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</si>
  <si>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</si>
  <si>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</si>
  <si>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</si>
  <si>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</si>
  <si>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</si>
  <si>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</si>
  <si>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</si>
  <si>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</si>
  <si>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</si>
  <si>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</si>
  <si>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</si>
  <si>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</si>
  <si>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</si>
  <si>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</si>
  <si>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</si>
  <si>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</si>
  <si>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</si>
  <si>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</si>
  <si>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</si>
  <si>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</si>
  <si>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</si>
  <si>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</si>
  <si>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</si>
  <si>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</si>
  <si>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</si>
  <si>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</si>
  <si>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</si>
  <si>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</si>
  <si>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</si>
  <si>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</si>
  <si>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</si>
  <si>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</si>
  <si>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</si>
  <si>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</si>
  <si>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</si>
  <si>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</si>
  <si>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</si>
  <si>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</si>
  <si>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</si>
  <si>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</si>
  <si>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</si>
  <si>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</si>
  <si>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</si>
  <si>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</si>
  <si>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</si>
  <si>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</si>
  <si>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</si>
  <si>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</si>
  <si>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</si>
  <si>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</si>
  <si>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</si>
  <si>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</si>
  <si>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</si>
  <si>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</si>
  <si>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</si>
  <si>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</si>
  <si>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</si>
  <si>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</si>
  <si>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</si>
  <si>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</si>
  <si>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</si>
  <si>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</si>
  <si>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</si>
  <si>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</si>
  <si>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</si>
  <si>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</si>
  <si>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</si>
  <si>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</si>
  <si>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</si>
  <si>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</si>
  <si>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</si>
  <si>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</si>
  <si>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</si>
  <si>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</si>
  <si>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</si>
  <si>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</si>
  <si>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</si>
  <si>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</si>
  <si>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</si>
  <si>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</si>
  <si>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</si>
  <si>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</si>
  <si>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</si>
  <si>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</si>
  <si>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</si>
  <si>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</si>
  <si>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</si>
  <si>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</si>
  <si>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</si>
  <si>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</si>
  <si>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</si>
  <si>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</si>
  <si>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</si>
  <si>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</si>
  <si>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</si>
  <si>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</si>
  <si>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</si>
  <si>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</si>
  <si>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</si>
  <si>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</si>
  <si>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</si>
  <si>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</si>
  <si>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CUSTOS HORÁRIOS DE MÁQUINAS E EQUIPAMENTOS</t>
  </si>
  <si>
    <t>CHOR</t>
  </si>
  <si>
    <t>CUSTO HORÁRIO PRODUTIVO DIURNO</t>
  </si>
  <si>
    <t>0325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</si>
  <si>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</si>
  <si>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</si>
  <si>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</si>
  <si>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</si>
  <si>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</si>
  <si>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</si>
  <si>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</si>
  <si>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</si>
  <si>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</si>
  <si>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</si>
  <si>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</si>
  <si>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</si>
  <si>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</si>
  <si>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</si>
  <si>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</si>
  <si>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</si>
  <si>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</si>
  <si>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</si>
  <si>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</si>
  <si>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</si>
  <si>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</si>
  <si>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</si>
  <si>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</si>
  <si>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</si>
  <si>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</si>
  <si>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</si>
  <si>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</si>
  <si>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</si>
  <si>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</si>
  <si>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</si>
  <si>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</si>
  <si>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</si>
  <si>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</si>
  <si>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</si>
  <si>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</si>
  <si>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</si>
  <si>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</si>
  <si>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</si>
  <si>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</si>
  <si>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</si>
  <si>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</si>
  <si>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</si>
  <si>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</si>
  <si>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</si>
  <si>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</si>
  <si>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</si>
  <si>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</si>
  <si>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</si>
  <si>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</si>
  <si>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</si>
  <si>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</si>
  <si>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</si>
  <si>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</si>
  <si>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</si>
  <si>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</si>
  <si>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</si>
  <si>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</si>
  <si>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</si>
  <si>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</si>
  <si>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</si>
  <si>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</si>
  <si>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</si>
  <si>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</si>
  <si>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</si>
  <si>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</si>
  <si>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</si>
  <si>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</si>
  <si>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</si>
  <si>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</si>
  <si>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</si>
  <si>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</si>
  <si>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</si>
  <si>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</si>
  <si>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</si>
  <si>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</si>
  <si>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</si>
  <si>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</si>
  <si>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</si>
  <si>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</si>
  <si>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</si>
  <si>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</si>
  <si>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</si>
  <si>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</si>
  <si>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</si>
  <si>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</si>
  <si>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</si>
  <si>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</si>
  <si>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</si>
  <si>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</si>
  <si>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</si>
  <si>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</si>
  <si>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</si>
  <si>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</si>
  <si>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</si>
  <si>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</si>
  <si>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</si>
  <si>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</si>
  <si>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</si>
  <si>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</si>
  <si>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</si>
  <si>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</si>
  <si>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</si>
  <si>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</si>
  <si>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</si>
  <si>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</si>
  <si>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</si>
  <si>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</si>
  <si>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</si>
  <si>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</si>
  <si>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</si>
  <si>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</si>
  <si>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</si>
  <si>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</si>
  <si>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</si>
  <si>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</si>
  <si>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</si>
  <si>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</si>
  <si>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</si>
  <si>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</si>
  <si>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</si>
  <si>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</si>
  <si>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</si>
  <si>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</si>
  <si>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</si>
  <si>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</si>
  <si>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</si>
  <si>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</si>
  <si>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</si>
  <si>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</si>
  <si>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</si>
  <si>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</si>
  <si>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</si>
  <si>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</si>
  <si>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</si>
  <si>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</si>
  <si>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</si>
  <si>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</si>
  <si>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</si>
  <si>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</si>
  <si>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</si>
  <si>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</si>
  <si>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</si>
  <si>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</si>
  <si>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</si>
  <si>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</si>
  <si>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</si>
  <si>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</si>
  <si>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</si>
  <si>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</si>
  <si>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</si>
  <si>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</si>
  <si>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</si>
  <si>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</si>
  <si>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</si>
  <si>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</si>
  <si>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</si>
  <si>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</si>
  <si>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</si>
  <si>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</si>
  <si>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</si>
  <si>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</si>
  <si>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</si>
  <si>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</si>
  <si>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</si>
  <si>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</si>
  <si>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</si>
  <si>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</si>
  <si>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</si>
  <si>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</si>
  <si>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</si>
  <si>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</si>
  <si>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</si>
  <si>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</si>
  <si>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</si>
  <si>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</si>
  <si>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</si>
  <si>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</si>
  <si>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</si>
  <si>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</si>
  <si>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</si>
  <si>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</si>
  <si>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</si>
  <si>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</si>
  <si>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</si>
  <si>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</si>
  <si>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</si>
  <si>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</si>
  <si>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</si>
  <si>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</si>
  <si>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</si>
  <si>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</si>
  <si>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</si>
  <si>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</si>
  <si>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</si>
  <si>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</si>
  <si>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</si>
  <si>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</si>
  <si>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</si>
  <si>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</si>
  <si>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</si>
  <si>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</si>
  <si>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</si>
  <si>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</si>
  <si>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</si>
  <si>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</si>
  <si>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</si>
  <si>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</si>
  <si>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</si>
  <si>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</si>
  <si>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</si>
  <si>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</si>
  <si>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</si>
  <si>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</si>
  <si>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</si>
  <si>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</si>
  <si>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</si>
  <si>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</si>
  <si>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</si>
  <si>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</si>
  <si>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</si>
  <si>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</si>
  <si>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</si>
  <si>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</si>
  <si>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</si>
  <si>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</si>
  <si>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</si>
  <si>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</si>
  <si>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</si>
  <si>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</si>
  <si>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</si>
  <si>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</si>
  <si>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</si>
  <si>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</si>
  <si>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</si>
  <si>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</si>
  <si>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</si>
  <si>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</si>
  <si>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</si>
  <si>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</si>
  <si>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</si>
  <si>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</si>
  <si>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</si>
  <si>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</si>
  <si>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</si>
  <si>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</si>
  <si>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</si>
  <si>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</si>
  <si>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</si>
  <si>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</si>
  <si>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</si>
  <si>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</si>
  <si>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</si>
  <si>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</si>
  <si>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</si>
  <si>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</si>
  <si>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</si>
  <si>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</si>
  <si>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</si>
  <si>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</si>
  <si>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</si>
  <si>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</si>
  <si>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</si>
  <si>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</si>
  <si>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</si>
  <si>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</si>
  <si>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</si>
  <si>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</si>
  <si>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</si>
  <si>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</si>
  <si>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</si>
  <si>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</si>
  <si>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</si>
  <si>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</si>
  <si>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</si>
  <si>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</si>
  <si>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</si>
  <si>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</si>
  <si>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</si>
  <si>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</si>
  <si>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</si>
  <si>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</si>
  <si>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</si>
  <si>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</si>
  <si>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</si>
  <si>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</si>
  <si>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</si>
  <si>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</si>
  <si>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</si>
  <si>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</si>
  <si>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</si>
  <si>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</si>
  <si>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</si>
  <si>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</si>
  <si>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</si>
  <si>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</si>
  <si>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</si>
  <si>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</si>
  <si>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</si>
  <si>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</si>
  <si>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</si>
  <si>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</si>
  <si>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</si>
  <si>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</si>
  <si>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</si>
  <si>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</si>
  <si>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</si>
  <si>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</si>
  <si>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</si>
  <si>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</si>
  <si>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</si>
  <si>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</si>
  <si>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</si>
  <si>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</si>
  <si>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</si>
  <si>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</si>
  <si>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</si>
  <si>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</si>
  <si>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</si>
  <si>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</si>
  <si>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</si>
  <si>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</si>
  <si>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</si>
  <si>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</si>
  <si>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</si>
  <si>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</si>
  <si>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</si>
  <si>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</si>
  <si>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</si>
  <si>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</si>
  <si>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</si>
  <si>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</si>
  <si>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</si>
  <si>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</si>
  <si>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</si>
  <si>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</si>
  <si>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</si>
  <si>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</si>
  <si>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</si>
  <si>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</si>
  <si>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</si>
  <si>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</si>
  <si>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</si>
  <si>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</si>
  <si>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</si>
  <si>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</si>
  <si>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</si>
  <si>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</si>
  <si>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</si>
  <si>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</si>
  <si>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</si>
  <si>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</si>
  <si>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</si>
  <si>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</si>
  <si>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</si>
  <si>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</si>
  <si>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</si>
  <si>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</si>
  <si>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</si>
  <si>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</si>
  <si>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</si>
  <si>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</si>
  <si>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</si>
  <si>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</si>
  <si>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</si>
  <si>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</si>
  <si>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</si>
  <si>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</si>
  <si>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</si>
  <si>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</si>
  <si>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</si>
  <si>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</si>
  <si>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</si>
  <si>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</si>
  <si>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</si>
  <si>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</si>
  <si>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</si>
  <si>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</si>
  <si>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</si>
  <si>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</si>
  <si>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</si>
  <si>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</si>
  <si>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</si>
  <si>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</si>
  <si>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</si>
  <si>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</si>
  <si>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</si>
  <si>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</si>
  <si>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</si>
  <si>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</si>
  <si>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</si>
  <si>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</si>
  <si>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</si>
  <si>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</si>
  <si>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</si>
  <si>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</si>
  <si>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</si>
  <si>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</si>
  <si>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</si>
  <si>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</si>
  <si>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</si>
  <si>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</si>
  <si>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</si>
  <si>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</si>
  <si>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</si>
  <si>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</si>
  <si>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</si>
  <si>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</si>
  <si>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</si>
  <si>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</si>
  <si>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</si>
  <si>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</si>
  <si>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</si>
  <si>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</si>
  <si>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</si>
  <si>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</si>
  <si>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</si>
  <si>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</si>
  <si>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</si>
  <si>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</si>
  <si>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</si>
  <si>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</si>
  <si>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</si>
  <si>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</si>
  <si>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</si>
  <si>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</si>
  <si>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</si>
  <si>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</si>
  <si>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</si>
  <si>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</si>
  <si>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</si>
  <si>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</si>
  <si>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</si>
  <si>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</si>
  <si>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</si>
  <si>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</si>
  <si>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</si>
  <si>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</si>
  <si>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</si>
  <si>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</si>
  <si>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</si>
  <si>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</si>
  <si>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</si>
  <si>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</si>
  <si>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</si>
  <si>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</si>
  <si>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</si>
  <si>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</si>
  <si>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</si>
  <si>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</si>
  <si>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</si>
  <si>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</si>
  <si>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</si>
  <si>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</si>
  <si>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</si>
  <si>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</si>
  <si>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</si>
  <si>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</si>
  <si>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</si>
  <si>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</si>
  <si>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</si>
  <si>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</si>
  <si>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</si>
  <si>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</si>
  <si>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</si>
  <si>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</si>
  <si>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</si>
  <si>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</si>
  <si>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</si>
  <si>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</si>
  <si>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</si>
  <si>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</si>
  <si>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</si>
  <si>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</si>
  <si>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</si>
  <si>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</si>
  <si>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</si>
  <si>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</si>
  <si>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</si>
  <si>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</si>
  <si>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</si>
  <si>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</si>
  <si>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</si>
  <si>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</si>
  <si>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</si>
  <si>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</si>
  <si>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</si>
  <si>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</si>
  <si>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</si>
  <si>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</si>
  <si>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</si>
  <si>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</si>
  <si>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</si>
  <si>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</si>
  <si>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</si>
  <si>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</si>
  <si>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</si>
  <si>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</si>
  <si>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</si>
  <si>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</si>
  <si>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</si>
  <si>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</si>
  <si>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</si>
  <si>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</si>
  <si>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</si>
  <si>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</si>
  <si>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</si>
  <si>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</si>
  <si>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</si>
  <si>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</si>
  <si>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</si>
  <si>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</si>
  <si>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</si>
  <si>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</si>
  <si>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</si>
  <si>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</si>
  <si>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</si>
  <si>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</si>
  <si>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</si>
  <si>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</si>
  <si>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</si>
  <si>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</si>
  <si>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</si>
  <si>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</si>
  <si>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</si>
  <si>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</si>
  <si>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</si>
  <si>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</si>
  <si>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</si>
  <si>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</si>
  <si>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</si>
  <si>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</si>
  <si>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</si>
  <si>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</si>
  <si>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</si>
  <si>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</si>
  <si>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</si>
  <si>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</si>
  <si>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</si>
  <si>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</si>
  <si>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</si>
  <si>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</si>
  <si>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</si>
  <si>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</si>
  <si>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</si>
  <si>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</si>
  <si>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</si>
  <si>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</si>
  <si>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</si>
  <si>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</si>
  <si>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</si>
  <si>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</si>
  <si>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</si>
  <si>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</si>
  <si>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</si>
  <si>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</si>
  <si>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</si>
  <si>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</si>
  <si>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</si>
  <si>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</si>
  <si>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</si>
  <si>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</si>
  <si>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</si>
  <si>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</si>
  <si>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</si>
  <si>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</si>
  <si>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</si>
  <si>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</si>
  <si>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</si>
  <si>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</si>
  <si>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</si>
  <si>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</si>
  <si>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</si>
  <si>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</si>
  <si>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</si>
  <si>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</si>
  <si>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</si>
  <si>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</si>
  <si>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</si>
  <si>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</si>
  <si>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</si>
  <si>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</si>
  <si>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</si>
  <si>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</si>
  <si>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</si>
  <si>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</si>
  <si>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</si>
  <si>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</si>
  <si>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</si>
  <si>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</si>
  <si>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</si>
  <si>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</si>
  <si>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</si>
  <si>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</si>
  <si>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</si>
  <si>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</si>
  <si>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</si>
  <si>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</si>
  <si>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</si>
  <si>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</si>
  <si>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</si>
  <si>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</si>
  <si>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</si>
  <si>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</si>
  <si>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</si>
  <si>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</si>
  <si>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</si>
  <si>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</si>
  <si>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</si>
  <si>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</si>
  <si>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</si>
  <si>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</si>
  <si>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</si>
  <si>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</si>
  <si>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</si>
  <si>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</si>
  <si>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</si>
  <si>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</si>
  <si>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</si>
  <si>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</si>
  <si>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</si>
  <si>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</si>
  <si>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</si>
  <si>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</si>
  <si>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</si>
  <si>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</si>
  <si>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</si>
  <si>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</si>
  <si>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</si>
  <si>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</si>
  <si>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</si>
  <si>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</si>
  <si>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</si>
  <si>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</si>
  <si>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</si>
  <si>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</si>
  <si>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</si>
  <si>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</si>
  <si>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</si>
  <si>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</si>
  <si>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</si>
  <si>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</si>
  <si>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</si>
  <si>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</si>
  <si>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</si>
  <si>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</si>
  <si>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</si>
  <si>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</si>
  <si>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</si>
  <si>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</si>
  <si>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</si>
  <si>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</si>
  <si>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</si>
  <si>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</si>
  <si>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</si>
  <si>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</si>
  <si>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</si>
  <si>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</si>
  <si>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</si>
  <si>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</si>
  <si>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</si>
  <si>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</si>
  <si>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</si>
  <si>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</si>
  <si>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</si>
  <si>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</si>
  <si>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</si>
  <si>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</si>
  <si>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</si>
  <si>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</si>
  <si>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</si>
  <si>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</si>
  <si>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</si>
  <si>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</si>
  <si>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</si>
  <si>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</si>
  <si>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</si>
  <si>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</si>
  <si>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</si>
  <si>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</si>
  <si>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</si>
  <si>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</si>
  <si>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</si>
  <si>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</si>
  <si>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</si>
  <si>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</si>
  <si>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</si>
  <si>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</si>
  <si>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</si>
  <si>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</si>
  <si>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</si>
  <si>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</si>
  <si>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</si>
  <si>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</si>
  <si>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</si>
  <si>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</si>
  <si>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</si>
  <si>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</si>
  <si>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</si>
  <si>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</si>
  <si>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</si>
  <si>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</si>
  <si>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</si>
  <si>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</si>
  <si>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</si>
  <si>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</si>
  <si>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</si>
  <si>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</si>
  <si>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</si>
  <si>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</si>
  <si>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</si>
  <si>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</si>
  <si>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</si>
  <si>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</si>
  <si>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</si>
  <si>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</si>
  <si>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</si>
  <si>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</si>
  <si>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</si>
  <si>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</si>
  <si>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</si>
  <si>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</si>
  <si>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</si>
  <si>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</si>
  <si>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</si>
  <si>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</si>
  <si>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</si>
  <si>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</si>
  <si>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</si>
  <si>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</si>
  <si>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</si>
  <si>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</si>
  <si>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</si>
  <si>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</si>
  <si>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</si>
  <si>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</si>
  <si>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</si>
  <si>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</si>
  <si>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</si>
  <si>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</si>
  <si>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</si>
  <si>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</si>
  <si>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</si>
  <si>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</si>
  <si>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</si>
  <si>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</si>
  <si>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</si>
  <si>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</si>
  <si>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</si>
  <si>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</si>
  <si>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</si>
  <si>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</si>
  <si>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</si>
  <si>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</si>
  <si>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</si>
  <si>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</si>
  <si>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</si>
  <si>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</si>
  <si>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</si>
  <si>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</si>
  <si>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</si>
  <si>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</si>
  <si>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</si>
  <si>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</si>
  <si>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</si>
  <si>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</si>
  <si>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</si>
  <si>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</si>
  <si>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</si>
  <si>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</si>
  <si>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</si>
  <si>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</si>
  <si>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</si>
  <si>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</si>
  <si>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</si>
  <si>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</si>
  <si>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</si>
  <si>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</si>
  <si>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</si>
  <si>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</si>
  <si>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</si>
  <si>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</si>
  <si>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</si>
  <si>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</si>
  <si>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</si>
  <si>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</si>
  <si>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</si>
  <si>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</si>
  <si>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</si>
  <si>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</si>
  <si>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</si>
  <si>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</si>
  <si>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</si>
  <si>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</si>
  <si>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</si>
  <si>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</si>
  <si>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</si>
  <si>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</si>
  <si>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</si>
  <si>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</si>
  <si>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</si>
  <si>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</si>
  <si>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</si>
  <si>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</si>
  <si>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</si>
  <si>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</si>
  <si>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</si>
  <si>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</si>
  <si>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</si>
  <si>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</si>
  <si>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</si>
  <si>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</si>
  <si>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</si>
  <si>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</si>
  <si>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</si>
  <si>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</si>
  <si>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</si>
  <si>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</si>
  <si>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</si>
  <si>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</si>
  <si>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</si>
  <si>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</si>
  <si>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</si>
  <si>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</si>
  <si>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</si>
  <si>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</si>
  <si>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</si>
  <si>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</si>
  <si>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</si>
  <si>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</si>
  <si>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</si>
  <si>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</si>
  <si>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</si>
  <si>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</si>
  <si>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</si>
  <si>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</si>
  <si>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</si>
  <si>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</si>
  <si>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</si>
  <si>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</si>
  <si>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</si>
  <si>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</si>
  <si>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</si>
  <si>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</si>
  <si>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</si>
  <si>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</si>
  <si>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</si>
  <si>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</si>
  <si>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</si>
  <si>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</si>
  <si>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</si>
  <si>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</si>
  <si>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</si>
  <si>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</si>
  <si>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</si>
  <si>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</si>
  <si>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</si>
  <si>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</si>
  <si>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</si>
  <si>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</si>
  <si>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</si>
  <si>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</si>
  <si>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</si>
  <si>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</si>
  <si>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</si>
  <si>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</si>
  <si>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</si>
  <si>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</si>
  <si>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</si>
  <si>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</si>
  <si>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</si>
  <si>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</si>
  <si>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</si>
  <si>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</si>
  <si>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</si>
  <si>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</si>
  <si>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</si>
  <si>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</si>
  <si>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</si>
  <si>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</si>
  <si>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</si>
  <si>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</si>
  <si>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</si>
  <si>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</si>
  <si>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</si>
  <si>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</si>
  <si>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</si>
  <si>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</si>
  <si>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</si>
  <si>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</si>
  <si>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</si>
  <si>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</si>
  <si>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</si>
  <si>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</si>
  <si>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</si>
  <si>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</si>
  <si>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</si>
  <si>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</si>
  <si>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</si>
  <si>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</si>
  <si>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</si>
  <si>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</si>
  <si>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</si>
  <si>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</si>
  <si>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</si>
  <si>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</si>
  <si>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</si>
  <si>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</si>
  <si>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</si>
  <si>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</si>
  <si>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</si>
  <si>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</si>
  <si>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</si>
  <si>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</si>
  <si>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</si>
  <si>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</si>
  <si>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</si>
  <si>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</si>
  <si>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</si>
  <si>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</si>
  <si>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</si>
  <si>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</si>
  <si>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</si>
  <si>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</si>
  <si>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</si>
  <si>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</si>
  <si>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</si>
  <si>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</si>
  <si>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</si>
  <si>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</si>
  <si>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</si>
  <si>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</si>
  <si>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</si>
  <si>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</si>
  <si>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</si>
  <si>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</si>
  <si>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</si>
  <si>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</si>
  <si>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</si>
  <si>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</si>
  <si>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</si>
  <si>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</si>
  <si>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</si>
  <si>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</si>
  <si>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</si>
  <si>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</si>
  <si>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</si>
  <si>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</si>
  <si>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</si>
  <si>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</si>
  <si>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</si>
  <si>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</si>
  <si>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</si>
  <si>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</si>
  <si>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</si>
  <si>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</si>
  <si>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</si>
  <si>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</si>
  <si>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</si>
  <si>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</si>
  <si>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</si>
  <si>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</si>
  <si>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</si>
  <si>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</si>
  <si>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</si>
  <si>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</si>
  <si>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</si>
  <si>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</si>
  <si>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</si>
  <si>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</si>
  <si>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</si>
  <si>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</si>
  <si>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</si>
  <si>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</si>
  <si>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</si>
  <si>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</si>
  <si>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</si>
  <si>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</si>
  <si>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</si>
  <si>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</si>
  <si>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</si>
  <si>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</si>
  <si>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</si>
  <si>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</si>
  <si>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</si>
  <si>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</si>
  <si>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</si>
  <si>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</si>
  <si>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</si>
  <si>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</si>
  <si>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</si>
  <si>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</si>
  <si>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</si>
  <si>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</si>
  <si>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</si>
  <si>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</si>
  <si>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</si>
  <si>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</si>
  <si>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</si>
  <si>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</si>
  <si>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</si>
  <si>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</si>
  <si>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</si>
  <si>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</si>
  <si>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</si>
  <si>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</si>
  <si>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</si>
  <si>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</si>
  <si>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</si>
  <si>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</si>
  <si>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</si>
  <si>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</si>
  <si>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</si>
  <si>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</si>
  <si>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</si>
  <si>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</si>
  <si>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</si>
  <si>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</si>
  <si>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</si>
  <si>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</si>
  <si>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</si>
  <si>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</si>
  <si>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</si>
  <si>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</si>
  <si>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</si>
  <si>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</si>
  <si>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</si>
  <si>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</si>
  <si>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</si>
  <si>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</si>
  <si>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</si>
  <si>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</si>
  <si>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</si>
  <si>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</si>
  <si>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</si>
  <si>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</si>
  <si>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</si>
  <si>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</si>
  <si>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</si>
  <si>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</si>
  <si>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</si>
  <si>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</si>
  <si>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</si>
  <si>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</si>
  <si>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</si>
  <si>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</si>
  <si>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</si>
  <si>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</si>
  <si>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</si>
  <si>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</si>
  <si>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</si>
  <si>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</si>
  <si>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</si>
  <si>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</si>
  <si>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</si>
  <si>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</si>
  <si>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</si>
  <si>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</si>
  <si>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</si>
  <si>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</si>
  <si>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</si>
  <si>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</si>
  <si>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</si>
  <si>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</si>
  <si>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</si>
  <si>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</si>
  <si>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</si>
  <si>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</si>
  <si>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</si>
  <si>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</si>
  <si>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</si>
  <si>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</si>
  <si>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</si>
  <si>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</si>
  <si>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</si>
  <si>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</si>
  <si>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</si>
  <si>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</si>
  <si>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</si>
  <si>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</si>
  <si>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</si>
  <si>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</si>
  <si>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</si>
  <si>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</si>
  <si>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</si>
  <si>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</si>
  <si>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</si>
  <si>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</si>
  <si>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</si>
  <si>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</si>
  <si>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</si>
  <si>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</si>
  <si>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</si>
  <si>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</si>
  <si>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</si>
  <si>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</si>
  <si>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</si>
  <si>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</si>
  <si>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</si>
  <si>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</si>
  <si>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</si>
  <si>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</si>
  <si>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</si>
  <si>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</si>
  <si>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</si>
  <si>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</si>
  <si>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</si>
  <si>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</si>
  <si>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</si>
  <si>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</si>
  <si>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</si>
  <si>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</si>
  <si>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VIDRO</t>
  </si>
  <si>
    <t>0302</t>
  </si>
  <si>
    <t>TELHAMENTO COM TELHA DE ENCAIXE, TIPO FRANCESA DE VIDRO, COM ATÉ 2 ÁGUAS, INCLUSO TRANSPORTE VERTICAL. AF_07/2019</t>
  </si>
  <si>
    <t>DRENAGEM/OBRAS DE CONTENCAO/POCOS DE VISITA E CAIXAS</t>
  </si>
  <si>
    <t>DROP</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</si>
  <si>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</si>
  <si>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</si>
  <si>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</si>
  <si>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</si>
  <si>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</si>
  <si>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</si>
  <si>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</si>
  <si>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</si>
  <si>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</si>
  <si>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DRENOS</t>
  </si>
  <si>
    <t>0028</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</si>
  <si>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</si>
  <si>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</si>
  <si>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</si>
  <si>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</si>
  <si>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</si>
  <si>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</si>
  <si>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</si>
  <si>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</si>
  <si>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</si>
  <si>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</si>
  <si>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</si>
  <si>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</si>
  <si>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</si>
  <si>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</si>
  <si>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</si>
  <si>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</si>
  <si>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</si>
  <si>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</si>
  <si>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</si>
  <si>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</si>
  <si>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</si>
  <si>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</si>
  <si>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</si>
  <si>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</si>
  <si>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</si>
  <si>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</si>
  <si>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</si>
  <si>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</si>
  <si>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</si>
  <si>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</si>
  <si>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</si>
  <si>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</si>
  <si>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</si>
  <si>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</si>
  <si>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</si>
  <si>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</si>
  <si>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</si>
  <si>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</si>
  <si>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</si>
  <si>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</si>
  <si>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</si>
  <si>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</si>
  <si>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</si>
  <si>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</si>
  <si>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</si>
  <si>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</si>
  <si>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</si>
  <si>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</si>
  <si>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</si>
  <si>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</si>
  <si>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</si>
  <si>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</si>
  <si>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</si>
  <si>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</si>
  <si>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</si>
  <si>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</si>
  <si>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</si>
  <si>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</si>
  <si>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</si>
  <si>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</si>
  <si>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</si>
  <si>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</si>
  <si>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</si>
  <si>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</si>
  <si>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</si>
  <si>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</si>
  <si>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</si>
  <si>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</si>
  <si>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</si>
  <si>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</si>
  <si>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</si>
  <si>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</si>
  <si>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</si>
  <si>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</si>
  <si>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</si>
  <si>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</si>
  <si>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</si>
  <si>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</si>
  <si>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</si>
  <si>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</si>
  <si>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</si>
  <si>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</si>
  <si>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</si>
  <si>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</si>
  <si>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</si>
  <si>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</si>
  <si>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</si>
  <si>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</si>
  <si>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</si>
  <si>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</si>
  <si>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</si>
  <si>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</si>
  <si>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</si>
  <si>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</si>
  <si>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</si>
  <si>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</si>
  <si>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</si>
  <si>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</si>
  <si>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</si>
  <si>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</si>
  <si>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</si>
  <si>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</si>
  <si>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</si>
  <si>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</si>
  <si>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</si>
  <si>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</si>
  <si>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</si>
  <si>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</si>
  <si>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</si>
  <si>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</si>
  <si>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</si>
  <si>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</si>
  <si>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</si>
  <si>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</si>
  <si>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</si>
  <si>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</si>
  <si>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</si>
  <si>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</si>
  <si>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</si>
  <si>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</si>
  <si>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</si>
  <si>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</si>
  <si>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</si>
  <si>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</si>
  <si>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</si>
  <si>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</si>
  <si>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</si>
  <si>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</si>
  <si>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</si>
  <si>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</si>
  <si>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</si>
  <si>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</si>
  <si>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</si>
  <si>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</si>
  <si>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</si>
  <si>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</si>
  <si>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</si>
  <si>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</si>
  <si>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</si>
  <si>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</si>
  <si>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</si>
  <si>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</si>
  <si>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</si>
  <si>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</si>
  <si>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</si>
  <si>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</si>
  <si>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</si>
  <si>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</si>
  <si>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</si>
  <si>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</si>
  <si>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</si>
  <si>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</si>
  <si>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</si>
  <si>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</si>
  <si>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</si>
  <si>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</si>
  <si>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</si>
  <si>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</si>
  <si>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</si>
  <si>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</si>
  <si>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</si>
  <si>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</si>
  <si>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</si>
  <si>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</si>
  <si>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</si>
  <si>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</si>
  <si>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</si>
  <si>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</si>
  <si>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</si>
  <si>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</si>
  <si>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</si>
  <si>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</si>
  <si>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</si>
  <si>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</si>
  <si>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</si>
  <si>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</si>
  <si>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</si>
  <si>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</si>
  <si>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</si>
  <si>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</si>
  <si>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</si>
  <si>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</si>
  <si>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</si>
  <si>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</si>
  <si>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</si>
  <si>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</si>
  <si>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</si>
  <si>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</si>
  <si>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</si>
  <si>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</si>
  <si>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</si>
  <si>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</si>
  <si>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</si>
  <si>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</si>
  <si>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</si>
  <si>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</si>
  <si>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</si>
  <si>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</si>
  <si>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</si>
  <si>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</si>
  <si>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</si>
  <si>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</si>
  <si>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</si>
  <si>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</si>
  <si>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</si>
  <si>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</si>
  <si>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</si>
  <si>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</si>
  <si>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</si>
  <si>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</si>
  <si>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</si>
  <si>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</si>
  <si>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</si>
  <si>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</si>
  <si>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</si>
  <si>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</si>
  <si>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</si>
  <si>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</si>
  <si>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</si>
  <si>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</si>
  <si>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</si>
  <si>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</si>
  <si>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</si>
  <si>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</si>
  <si>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</si>
  <si>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</si>
  <si>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</si>
  <si>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</si>
  <si>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</si>
  <si>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</si>
  <si>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</si>
  <si>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</si>
  <si>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</si>
  <si>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</si>
  <si>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</si>
  <si>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</si>
  <si>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</si>
  <si>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</si>
  <si>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</si>
  <si>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</si>
  <si>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</si>
  <si>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</si>
  <si>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</si>
  <si>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</si>
  <si>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</si>
  <si>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</si>
  <si>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</si>
  <si>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</si>
  <si>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</si>
  <si>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</si>
  <si>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</si>
  <si>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</si>
  <si>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</si>
  <si>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</si>
  <si>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</si>
  <si>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</si>
  <si>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</si>
  <si>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</si>
  <si>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</si>
  <si>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</si>
  <si>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</si>
  <si>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</si>
  <si>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</si>
  <si>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</si>
  <si>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</si>
  <si>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</si>
  <si>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</si>
  <si>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</si>
  <si>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</si>
  <si>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</si>
  <si>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</si>
  <si>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</si>
  <si>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</si>
  <si>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</si>
  <si>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</si>
  <si>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</si>
  <si>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</si>
  <si>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</si>
  <si>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</si>
  <si>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</si>
  <si>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</si>
  <si>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</si>
  <si>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</si>
  <si>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</si>
  <si>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</si>
  <si>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</si>
  <si>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</si>
  <si>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</si>
  <si>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</si>
  <si>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</si>
  <si>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</si>
  <si>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</si>
  <si>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</si>
  <si>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</si>
  <si>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</si>
  <si>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</si>
  <si>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</si>
  <si>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</si>
  <si>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</si>
  <si>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</si>
  <si>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</si>
  <si>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</si>
  <si>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</si>
  <si>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</si>
  <si>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</si>
  <si>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</si>
  <si>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</si>
  <si>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</si>
  <si>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</si>
  <si>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</si>
  <si>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</si>
  <si>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</si>
  <si>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</si>
  <si>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</si>
  <si>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</si>
  <si>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</si>
  <si>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</si>
  <si>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</si>
  <si>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</si>
  <si>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</si>
  <si>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</si>
  <si>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</si>
  <si>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</si>
  <si>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</si>
  <si>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</si>
  <si>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</si>
  <si>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</si>
  <si>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</si>
  <si>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</si>
  <si>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</si>
  <si>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</si>
  <si>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</si>
  <si>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</si>
  <si>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</si>
  <si>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</si>
  <si>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</si>
  <si>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</si>
  <si>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</si>
  <si>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</si>
  <si>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</si>
  <si>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</si>
  <si>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</si>
  <si>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</si>
  <si>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</si>
  <si>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</si>
  <si>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</si>
  <si>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</si>
  <si>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</si>
  <si>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</si>
  <si>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</si>
  <si>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</si>
  <si>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</si>
  <si>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</si>
  <si>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</si>
  <si>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</si>
  <si>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</si>
  <si>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</si>
  <si>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</si>
  <si>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</si>
  <si>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</si>
  <si>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</si>
  <si>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</si>
  <si>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</si>
  <si>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</si>
  <si>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</si>
  <si>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</si>
  <si>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</si>
  <si>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</si>
  <si>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</si>
  <si>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</si>
  <si>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</si>
  <si>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</si>
  <si>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</si>
  <si>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</si>
  <si>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</si>
  <si>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</si>
  <si>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</si>
  <si>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</si>
  <si>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</si>
  <si>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</si>
  <si>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</si>
  <si>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</si>
  <si>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</si>
  <si>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</si>
  <si>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</si>
  <si>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</si>
  <si>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</si>
  <si>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</si>
  <si>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</si>
  <si>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</si>
  <si>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</si>
  <si>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</si>
  <si>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</si>
  <si>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</si>
  <si>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</si>
  <si>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</si>
  <si>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</si>
  <si>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</si>
  <si>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</si>
  <si>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</si>
  <si>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</si>
  <si>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</si>
  <si>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</si>
  <si>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</si>
  <si>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</si>
  <si>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</si>
  <si>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</si>
  <si>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</si>
  <si>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</si>
  <si>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</si>
  <si>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</si>
  <si>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</si>
  <si>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</si>
  <si>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</si>
  <si>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</si>
  <si>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</si>
  <si>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</si>
  <si>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</si>
  <si>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</si>
  <si>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</si>
  <si>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</si>
  <si>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</si>
  <si>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</si>
  <si>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</si>
  <si>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</si>
  <si>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</si>
  <si>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</si>
  <si>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</si>
  <si>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</si>
  <si>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</si>
  <si>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</si>
  <si>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</si>
  <si>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</si>
  <si>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</si>
  <si>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</si>
  <si>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</si>
  <si>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</si>
  <si>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</si>
  <si>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</si>
  <si>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</si>
  <si>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</si>
  <si>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</si>
  <si>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</si>
  <si>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</si>
  <si>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</si>
  <si>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</si>
  <si>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</si>
  <si>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</si>
  <si>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</si>
  <si>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</si>
  <si>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</si>
  <si>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</si>
  <si>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</si>
  <si>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</si>
  <si>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</si>
  <si>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</si>
  <si>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</si>
  <si>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</si>
  <si>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</si>
  <si>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</si>
  <si>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</si>
  <si>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</si>
  <si>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</si>
  <si>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</si>
  <si>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</si>
  <si>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</si>
  <si>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</si>
  <si>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</si>
  <si>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</si>
  <si>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</si>
  <si>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</si>
  <si>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</si>
  <si>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</si>
  <si>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</si>
  <si>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</si>
  <si>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</si>
  <si>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</si>
  <si>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</si>
  <si>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</si>
  <si>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</si>
  <si>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</si>
  <si>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</si>
  <si>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</si>
  <si>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</si>
  <si>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</si>
  <si>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</si>
  <si>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</si>
  <si>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</si>
  <si>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</si>
  <si>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</si>
  <si>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</si>
  <si>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</si>
  <si>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</si>
  <si>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</si>
  <si>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</si>
  <si>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</si>
  <si>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</si>
  <si>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</si>
  <si>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</si>
  <si>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</si>
  <si>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</si>
  <si>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</si>
  <si>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</si>
  <si>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</si>
  <si>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</si>
  <si>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</si>
  <si>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</si>
  <si>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</si>
  <si>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</si>
  <si>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</si>
  <si>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</si>
  <si>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</si>
  <si>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</si>
  <si>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</si>
  <si>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</si>
  <si>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</si>
  <si>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</si>
  <si>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</si>
  <si>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</si>
  <si>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</si>
  <si>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</si>
  <si>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</si>
  <si>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</si>
  <si>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</si>
  <si>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</si>
  <si>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</si>
  <si>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</si>
  <si>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</si>
  <si>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</si>
  <si>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</si>
  <si>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</si>
  <si>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</si>
  <si>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</si>
  <si>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</si>
  <si>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</si>
  <si>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</si>
  <si>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</si>
  <si>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</si>
  <si>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</si>
  <si>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</si>
  <si>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</si>
  <si>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</si>
  <si>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</si>
  <si>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</si>
  <si>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</si>
  <si>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</si>
  <si>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</si>
  <si>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</si>
  <si>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</si>
  <si>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</si>
  <si>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</si>
  <si>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</si>
  <si>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</si>
  <si>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</si>
  <si>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</si>
  <si>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</si>
  <si>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</si>
  <si>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</si>
  <si>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</si>
  <si>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</si>
  <si>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</si>
  <si>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</si>
  <si>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</si>
  <si>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</si>
  <si>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</si>
  <si>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</si>
  <si>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</si>
  <si>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</si>
  <si>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</si>
  <si>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</si>
  <si>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</si>
  <si>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</si>
  <si>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</si>
  <si>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</si>
  <si>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</si>
  <si>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</si>
  <si>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</si>
  <si>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</si>
  <si>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</si>
  <si>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</si>
  <si>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</si>
  <si>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</si>
  <si>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</si>
  <si>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</si>
  <si>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</si>
  <si>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</si>
  <si>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</si>
  <si>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</si>
  <si>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</si>
  <si>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</si>
  <si>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</si>
  <si>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</si>
  <si>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</si>
  <si>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</si>
  <si>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</si>
  <si>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</si>
  <si>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</si>
  <si>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</si>
  <si>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</si>
  <si>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</si>
  <si>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</si>
  <si>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</si>
  <si>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</si>
  <si>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</si>
  <si>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</si>
  <si>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</si>
  <si>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</si>
  <si>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</si>
  <si>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</si>
  <si>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</si>
  <si>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</si>
  <si>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</si>
  <si>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</si>
  <si>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</si>
  <si>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</si>
  <si>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</si>
  <si>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</si>
  <si>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</si>
  <si>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</si>
  <si>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</si>
  <si>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</si>
  <si>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</si>
  <si>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</si>
  <si>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</si>
  <si>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</si>
  <si>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</si>
  <si>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</si>
  <si>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</si>
  <si>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</si>
  <si>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</si>
  <si>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</si>
  <si>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</si>
  <si>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</si>
  <si>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</si>
  <si>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</si>
  <si>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</si>
  <si>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</si>
  <si>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</si>
  <si>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</si>
  <si>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</si>
  <si>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</si>
  <si>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</si>
  <si>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</si>
  <si>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</si>
  <si>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</si>
  <si>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</si>
  <si>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</si>
  <si>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</si>
  <si>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</si>
  <si>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</si>
  <si>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</si>
  <si>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</si>
  <si>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</si>
  <si>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</si>
  <si>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</si>
  <si>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</si>
  <si>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</si>
  <si>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</si>
  <si>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</si>
  <si>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</si>
  <si>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</si>
  <si>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</si>
  <si>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</si>
  <si>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</si>
  <si>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</si>
  <si>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</si>
  <si>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</si>
  <si>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</si>
  <si>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</si>
  <si>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</si>
  <si>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</si>
  <si>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</si>
  <si>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</si>
  <si>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</si>
  <si>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</si>
  <si>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</si>
  <si>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</si>
  <si>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</si>
  <si>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</si>
  <si>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</si>
  <si>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</si>
  <si>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</si>
  <si>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</si>
  <si>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</si>
  <si>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</si>
  <si>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</si>
  <si>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</si>
  <si>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</si>
  <si>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</si>
  <si>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</si>
  <si>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</si>
  <si>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</si>
  <si>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</si>
  <si>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</si>
  <si>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</si>
  <si>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</si>
  <si>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</si>
  <si>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</si>
  <si>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</si>
  <si>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</si>
  <si>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</si>
  <si>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</si>
  <si>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</si>
  <si>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</si>
  <si>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</si>
  <si>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</si>
  <si>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</si>
  <si>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</si>
  <si>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</si>
  <si>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</si>
  <si>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</si>
  <si>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</si>
  <si>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</si>
  <si>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</si>
  <si>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</si>
  <si>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</si>
  <si>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</si>
  <si>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</si>
  <si>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</si>
  <si>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</si>
  <si>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ESTACAS</t>
  </si>
  <si>
    <t>0039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</si>
  <si>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</si>
  <si>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</si>
  <si>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</si>
  <si>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</si>
  <si>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</si>
  <si>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</si>
  <si>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</si>
  <si>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</si>
  <si>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</si>
  <si>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</si>
  <si>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</si>
  <si>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</si>
  <si>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</si>
  <si>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</si>
  <si>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</si>
  <si>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</si>
  <si>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</si>
  <si>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</si>
  <si>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</si>
  <si>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</si>
  <si>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</si>
  <si>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</si>
  <si>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</si>
  <si>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</si>
  <si>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</si>
  <si>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</si>
  <si>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</si>
  <si>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</si>
  <si>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</si>
  <si>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</si>
  <si>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</si>
  <si>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</si>
  <si>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</si>
  <si>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</si>
  <si>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</si>
  <si>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</si>
  <si>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</si>
  <si>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</si>
  <si>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</si>
  <si>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</si>
  <si>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</si>
  <si>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</si>
  <si>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</si>
  <si>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</si>
  <si>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</si>
  <si>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</si>
  <si>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</si>
  <si>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</si>
  <si>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</si>
  <si>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</si>
  <si>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</si>
  <si>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</si>
  <si>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</si>
  <si>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</si>
  <si>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</si>
  <si>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</si>
  <si>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</si>
  <si>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</si>
  <si>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</si>
  <si>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</si>
  <si>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</si>
  <si>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</si>
  <si>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</si>
  <si>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</si>
  <si>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</si>
  <si>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</si>
  <si>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</si>
  <si>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</si>
  <si>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</si>
  <si>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</si>
  <si>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</si>
  <si>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</si>
  <si>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</si>
  <si>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</si>
  <si>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</si>
  <si>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</si>
  <si>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</si>
  <si>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</si>
  <si>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</si>
  <si>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</si>
  <si>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</si>
  <si>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</si>
  <si>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</si>
  <si>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</si>
  <si>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</si>
  <si>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</si>
  <si>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</si>
  <si>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</si>
  <si>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</si>
  <si>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</si>
  <si>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</si>
  <si>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</si>
  <si>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</si>
  <si>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</si>
  <si>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</si>
  <si>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</si>
  <si>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</si>
  <si>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</si>
  <si>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</si>
  <si>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</si>
  <si>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</si>
  <si>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</si>
  <si>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</si>
  <si>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</si>
  <si>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</si>
  <si>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</si>
  <si>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</si>
  <si>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</si>
  <si>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</si>
  <si>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</si>
  <si>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</si>
  <si>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</si>
  <si>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</si>
  <si>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</si>
  <si>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</si>
  <si>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</si>
  <si>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</si>
  <si>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</si>
  <si>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</si>
  <si>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</si>
  <si>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</si>
  <si>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</si>
  <si>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</si>
  <si>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</si>
  <si>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</si>
  <si>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</si>
  <si>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</si>
  <si>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</si>
  <si>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</si>
  <si>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</si>
  <si>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</si>
  <si>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</si>
  <si>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</si>
  <si>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</si>
  <si>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</si>
  <si>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</si>
  <si>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</si>
  <si>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</si>
  <si>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</si>
  <si>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</si>
  <si>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</si>
  <si>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</si>
  <si>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</si>
  <si>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</si>
  <si>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</si>
  <si>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</si>
  <si>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</si>
  <si>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</si>
  <si>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</si>
  <si>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</si>
  <si>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</si>
  <si>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</si>
  <si>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</si>
  <si>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</si>
  <si>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</si>
  <si>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</si>
  <si>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</si>
  <si>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</si>
  <si>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</si>
  <si>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</si>
  <si>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</si>
  <si>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</si>
  <si>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</si>
  <si>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</si>
  <si>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</si>
  <si>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</si>
  <si>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</si>
  <si>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</si>
  <si>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</si>
  <si>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</si>
  <si>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</si>
  <si>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</si>
  <si>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</si>
  <si>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</si>
  <si>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</si>
  <si>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</si>
  <si>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</si>
  <si>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</si>
  <si>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</si>
  <si>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</si>
  <si>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</si>
  <si>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</si>
  <si>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</si>
  <si>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</si>
  <si>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</si>
  <si>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</si>
  <si>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</si>
  <si>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</si>
  <si>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</si>
  <si>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</si>
  <si>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</si>
  <si>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</si>
  <si>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</si>
  <si>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</si>
  <si>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</si>
  <si>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</si>
  <si>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</si>
  <si>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</si>
  <si>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</si>
  <si>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</si>
  <si>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</si>
  <si>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</si>
  <si>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</si>
  <si>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</si>
  <si>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</si>
  <si>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</si>
  <si>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</si>
  <si>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</si>
  <si>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</si>
  <si>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</si>
  <si>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</si>
  <si>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</si>
  <si>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</si>
  <si>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</si>
  <si>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</si>
  <si>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</si>
  <si>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</si>
  <si>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</si>
  <si>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</si>
  <si>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</si>
  <si>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</si>
  <si>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</si>
  <si>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</si>
  <si>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</si>
  <si>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</si>
  <si>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</si>
  <si>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</si>
  <si>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</si>
  <si>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</si>
  <si>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</si>
  <si>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</si>
  <si>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</si>
  <si>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</si>
  <si>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</si>
  <si>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</si>
  <si>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</si>
  <si>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</si>
  <si>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</si>
  <si>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</si>
  <si>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</si>
  <si>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</si>
  <si>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</si>
  <si>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</si>
  <si>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</si>
  <si>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</si>
  <si>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</si>
  <si>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</si>
  <si>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</si>
  <si>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</si>
  <si>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</si>
  <si>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</si>
  <si>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</si>
  <si>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</si>
  <si>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</si>
  <si>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</si>
  <si>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</si>
  <si>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</si>
  <si>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</si>
  <si>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</si>
  <si>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</si>
  <si>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</si>
  <si>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</si>
  <si>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</si>
  <si>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</si>
  <si>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</si>
  <si>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</si>
  <si>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</si>
  <si>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</si>
  <si>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</si>
  <si>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</si>
  <si>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</si>
  <si>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</si>
  <si>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</si>
  <si>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</si>
  <si>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</si>
  <si>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</si>
  <si>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</si>
  <si>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</si>
  <si>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</si>
  <si>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</si>
  <si>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</si>
  <si>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</si>
  <si>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</si>
  <si>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</si>
  <si>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</si>
  <si>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</si>
  <si>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</si>
  <si>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</si>
  <si>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</si>
  <si>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</si>
  <si>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</si>
  <si>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</si>
  <si>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</si>
  <si>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</si>
  <si>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</si>
  <si>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</si>
  <si>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</si>
  <si>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</si>
  <si>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</si>
  <si>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</si>
  <si>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</si>
  <si>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</si>
  <si>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</si>
  <si>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</si>
  <si>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</si>
  <si>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</si>
  <si>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</si>
  <si>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</si>
  <si>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</si>
  <si>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</si>
  <si>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</si>
  <si>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</si>
  <si>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</si>
  <si>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</si>
  <si>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</si>
  <si>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</si>
  <si>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</si>
  <si>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</si>
  <si>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</si>
  <si>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</si>
  <si>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</si>
  <si>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</si>
  <si>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</si>
  <si>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</si>
  <si>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</si>
  <si>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</si>
  <si>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</si>
  <si>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</si>
  <si>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</si>
  <si>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</si>
  <si>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</si>
  <si>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</si>
  <si>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</si>
  <si>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</si>
  <si>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</si>
  <si>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</si>
  <si>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</si>
  <si>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</si>
  <si>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</si>
  <si>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</si>
  <si>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</si>
  <si>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</si>
  <si>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</si>
  <si>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</si>
  <si>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</si>
  <si>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</si>
  <si>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</si>
  <si>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</si>
  <si>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</si>
  <si>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</si>
  <si>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</si>
  <si>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</si>
  <si>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</si>
  <si>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</si>
  <si>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</si>
  <si>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</si>
  <si>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</si>
  <si>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</si>
  <si>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</si>
  <si>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</si>
  <si>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</si>
  <si>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</si>
  <si>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</si>
  <si>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</si>
  <si>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</si>
  <si>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</si>
  <si>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</si>
  <si>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</si>
  <si>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</si>
  <si>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</si>
  <si>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</si>
  <si>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</si>
  <si>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</si>
  <si>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</si>
  <si>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</si>
  <si>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</si>
  <si>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</si>
  <si>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</si>
  <si>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</si>
  <si>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</si>
  <si>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</si>
  <si>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</si>
  <si>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</si>
  <si>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</si>
  <si>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</si>
  <si>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</si>
  <si>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</si>
  <si>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</si>
  <si>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</si>
  <si>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</si>
  <si>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</si>
  <si>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</si>
  <si>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</si>
  <si>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</si>
  <si>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</si>
  <si>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</si>
  <si>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</si>
  <si>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</si>
  <si>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</si>
  <si>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</si>
  <si>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</si>
  <si>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</si>
  <si>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</si>
  <si>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</si>
  <si>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</si>
  <si>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</si>
  <si>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</si>
  <si>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</si>
  <si>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</si>
  <si>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</si>
  <si>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</si>
  <si>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</si>
  <si>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</si>
  <si>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</si>
  <si>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</si>
  <si>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</si>
  <si>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</si>
  <si>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</si>
  <si>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</si>
  <si>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</si>
  <si>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</si>
  <si>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</si>
  <si>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</si>
  <si>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</si>
  <si>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</si>
  <si>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</si>
  <si>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</si>
  <si>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</si>
  <si>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</si>
  <si>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</si>
  <si>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</si>
  <si>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</si>
  <si>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</si>
  <si>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</si>
  <si>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</si>
  <si>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</si>
  <si>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</si>
  <si>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</si>
  <si>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</si>
  <si>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</si>
  <si>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</si>
  <si>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</si>
  <si>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</si>
  <si>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</si>
  <si>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</si>
  <si>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</si>
  <si>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</si>
  <si>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</si>
  <si>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</si>
  <si>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</si>
  <si>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</si>
  <si>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</si>
  <si>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</si>
  <si>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</si>
  <si>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</si>
  <si>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</si>
  <si>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</si>
  <si>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</si>
  <si>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</si>
  <si>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</si>
  <si>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</si>
  <si>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</si>
  <si>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</si>
  <si>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</si>
  <si>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</si>
  <si>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</si>
  <si>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</si>
  <si>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</si>
  <si>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</si>
  <si>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</si>
  <si>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</si>
  <si>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</si>
  <si>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</si>
  <si>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</si>
  <si>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</si>
  <si>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</si>
  <si>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</si>
  <si>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</si>
  <si>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</si>
  <si>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</si>
  <si>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</si>
  <si>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</si>
  <si>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</si>
  <si>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</si>
  <si>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</si>
  <si>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</si>
  <si>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</si>
  <si>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</si>
  <si>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</si>
  <si>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</si>
  <si>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</si>
  <si>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</si>
  <si>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</si>
  <si>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</si>
  <si>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</si>
  <si>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</si>
  <si>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</si>
  <si>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</si>
  <si>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</si>
  <si>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</si>
  <si>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</si>
  <si>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</si>
  <si>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</si>
  <si>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</si>
  <si>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</si>
  <si>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</si>
  <si>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</si>
  <si>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</si>
  <si>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</si>
  <si>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</si>
  <si>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</si>
  <si>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</si>
  <si>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</si>
  <si>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</si>
  <si>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</si>
  <si>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</si>
  <si>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</si>
  <si>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</si>
  <si>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</si>
  <si>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</si>
  <si>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</si>
  <si>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</si>
  <si>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</si>
  <si>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</si>
  <si>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</si>
  <si>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</si>
  <si>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</si>
  <si>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</si>
  <si>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</si>
  <si>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</si>
  <si>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</si>
  <si>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</si>
  <si>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</si>
  <si>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</si>
  <si>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</si>
  <si>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</si>
  <si>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</si>
  <si>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</si>
  <si>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</si>
  <si>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</si>
  <si>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</si>
  <si>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</si>
  <si>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</si>
  <si>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</si>
  <si>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</si>
  <si>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</si>
  <si>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</si>
  <si>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</si>
  <si>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</si>
  <si>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</si>
  <si>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</si>
  <si>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</si>
  <si>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</si>
  <si>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</si>
  <si>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</si>
  <si>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</si>
  <si>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</si>
  <si>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</si>
  <si>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</si>
  <si>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</si>
  <si>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</si>
  <si>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</si>
  <si>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</si>
  <si>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</si>
  <si>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</si>
  <si>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</si>
  <si>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</si>
  <si>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</si>
  <si>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</si>
  <si>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</si>
  <si>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</si>
  <si>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</si>
  <si>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</si>
  <si>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</si>
  <si>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</si>
  <si>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</si>
  <si>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</si>
  <si>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</si>
  <si>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</si>
  <si>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</si>
  <si>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</si>
  <si>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</si>
  <si>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</si>
  <si>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</si>
  <si>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</si>
  <si>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</si>
  <si>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</si>
  <si>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</si>
  <si>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</si>
  <si>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</si>
  <si>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</si>
  <si>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</si>
  <si>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</si>
  <si>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</si>
  <si>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</si>
  <si>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</si>
  <si>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</si>
  <si>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</si>
  <si>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</si>
  <si>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</si>
  <si>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</si>
  <si>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</si>
  <si>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</si>
  <si>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</si>
  <si>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</si>
  <si>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</si>
  <si>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</si>
  <si>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</si>
  <si>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</si>
  <si>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</si>
  <si>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</si>
  <si>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</si>
  <si>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</si>
  <si>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</si>
  <si>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</si>
  <si>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</si>
  <si>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</si>
  <si>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</si>
  <si>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</si>
  <si>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</si>
  <si>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</si>
  <si>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</si>
  <si>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</si>
  <si>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</si>
  <si>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</si>
  <si>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</si>
  <si>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</si>
  <si>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</si>
  <si>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</si>
  <si>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</si>
  <si>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</si>
  <si>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</si>
  <si>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</si>
  <si>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</si>
  <si>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</si>
  <si>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</si>
  <si>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</si>
  <si>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</si>
  <si>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</si>
  <si>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</si>
  <si>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</si>
  <si>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</si>
  <si>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</si>
  <si>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</si>
  <si>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</si>
  <si>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</si>
  <si>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</si>
  <si>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</si>
  <si>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</si>
  <si>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</si>
  <si>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</si>
  <si>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</si>
  <si>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</si>
  <si>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</si>
  <si>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</si>
  <si>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</si>
  <si>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</si>
  <si>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</si>
  <si>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</si>
  <si>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</si>
  <si>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</si>
  <si>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</si>
  <si>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</si>
  <si>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</si>
  <si>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</si>
  <si>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0166</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</si>
  <si>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</si>
  <si>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</si>
  <si>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</si>
  <si>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</si>
  <si>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</si>
  <si>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</si>
  <si>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</si>
  <si>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</si>
  <si>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</si>
  <si>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</si>
  <si>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</si>
  <si>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</si>
  <si>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</si>
  <si>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</si>
  <si>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</si>
  <si>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</si>
  <si>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</si>
  <si>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</si>
  <si>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</si>
  <si>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</si>
  <si>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</si>
  <si>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</si>
  <si>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</si>
  <si>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</si>
  <si>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</si>
  <si>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</si>
  <si>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</si>
  <si>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</si>
  <si>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</si>
  <si>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</si>
  <si>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</si>
  <si>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</si>
  <si>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</si>
  <si>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</si>
  <si>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</si>
  <si>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</si>
  <si>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</si>
  <si>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</si>
  <si>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</si>
  <si>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</si>
  <si>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</si>
  <si>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</si>
  <si>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</si>
  <si>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</si>
  <si>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</si>
  <si>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</si>
  <si>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</si>
  <si>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</si>
  <si>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</si>
  <si>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</si>
  <si>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FIOS/CABOS</t>
  </si>
  <si>
    <t>0167</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</si>
  <si>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</si>
  <si>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</si>
  <si>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</si>
  <si>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</si>
  <si>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</si>
  <si>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</si>
  <si>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</si>
  <si>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</si>
  <si>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</si>
  <si>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</si>
  <si>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</si>
  <si>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</si>
  <si>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</si>
  <si>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</si>
  <si>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</si>
  <si>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</si>
  <si>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</si>
  <si>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</si>
  <si>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</si>
  <si>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</si>
  <si>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</si>
  <si>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</si>
  <si>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</si>
  <si>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</si>
  <si>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</si>
  <si>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</si>
  <si>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</si>
  <si>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</si>
  <si>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</si>
  <si>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</si>
  <si>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</si>
  <si>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</si>
  <si>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</si>
  <si>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</si>
  <si>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</si>
  <si>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</si>
  <si>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</si>
  <si>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</si>
  <si>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</si>
  <si>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</si>
  <si>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</si>
  <si>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</si>
  <si>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</si>
  <si>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</si>
  <si>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</si>
  <si>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</si>
  <si>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</si>
  <si>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</si>
  <si>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</si>
  <si>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</si>
  <si>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</si>
  <si>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</si>
  <si>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</si>
  <si>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</si>
  <si>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</si>
  <si>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</si>
  <si>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</si>
  <si>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</si>
  <si>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</si>
  <si>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</si>
  <si>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</si>
  <si>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</si>
  <si>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</si>
  <si>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</si>
  <si>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</si>
  <si>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</si>
  <si>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</si>
  <si>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</si>
  <si>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</si>
  <si>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</si>
  <si>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</si>
  <si>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</si>
  <si>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</si>
  <si>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</si>
  <si>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</si>
  <si>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</si>
  <si>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</si>
  <si>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</si>
  <si>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</si>
  <si>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</si>
  <si>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</si>
  <si>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</si>
  <si>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</si>
  <si>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</si>
  <si>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</si>
  <si>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</si>
  <si>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</si>
  <si>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</si>
  <si>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</si>
  <si>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</si>
  <si>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</si>
  <si>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</si>
  <si>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</si>
  <si>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</si>
  <si>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</si>
  <si>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</si>
  <si>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</si>
  <si>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</si>
  <si>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</si>
  <si>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</si>
  <si>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</si>
  <si>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QUADROS/DISJUNTORES</t>
  </si>
  <si>
    <t>0169</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</si>
  <si>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</si>
  <si>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</si>
  <si>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</si>
  <si>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</si>
  <si>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</si>
  <si>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</si>
  <si>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</si>
  <si>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</si>
  <si>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</si>
  <si>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</si>
  <si>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</si>
  <si>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</si>
  <si>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</si>
  <si>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</si>
  <si>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</si>
  <si>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</si>
  <si>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</si>
  <si>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</si>
  <si>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</si>
  <si>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</si>
  <si>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</si>
  <si>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</si>
  <si>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</si>
  <si>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</si>
  <si>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</si>
  <si>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</si>
  <si>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</si>
  <si>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</si>
  <si>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</si>
  <si>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</si>
  <si>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</si>
  <si>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</si>
  <si>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</si>
  <si>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</si>
  <si>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</si>
  <si>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</si>
  <si>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</si>
  <si>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</si>
  <si>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</si>
  <si>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</si>
  <si>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</si>
  <si>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</si>
  <si>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</si>
  <si>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</si>
  <si>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</si>
  <si>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</si>
  <si>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</si>
  <si>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</si>
  <si>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</si>
  <si>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</si>
  <si>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</si>
  <si>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</si>
  <si>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</si>
  <si>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</si>
  <si>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</si>
  <si>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</si>
  <si>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</si>
  <si>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</si>
  <si>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</si>
  <si>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</si>
  <si>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</si>
  <si>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</si>
  <si>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</si>
  <si>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</si>
  <si>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</si>
  <si>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</si>
  <si>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</si>
  <si>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</si>
  <si>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</si>
  <si>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</si>
  <si>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</si>
  <si>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</si>
  <si>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</si>
  <si>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</si>
  <si>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</si>
  <si>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</si>
  <si>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</si>
  <si>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</si>
  <si>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</si>
  <si>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</si>
  <si>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</si>
  <si>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</si>
  <si>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</si>
  <si>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</si>
  <si>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</si>
  <si>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</si>
  <si>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</si>
  <si>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</si>
  <si>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</si>
  <si>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</si>
  <si>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</si>
  <si>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</si>
  <si>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</si>
  <si>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</si>
  <si>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</si>
  <si>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</si>
  <si>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</si>
  <si>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</si>
  <si>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</si>
  <si>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</si>
  <si>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</si>
  <si>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</si>
  <si>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</si>
  <si>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</si>
  <si>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</si>
  <si>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</si>
  <si>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</si>
  <si>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</si>
  <si>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</si>
  <si>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</si>
  <si>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</si>
  <si>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</si>
  <si>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</si>
  <si>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</si>
  <si>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</si>
  <si>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</si>
  <si>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</si>
  <si>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</si>
  <si>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</si>
  <si>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</si>
  <si>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</si>
  <si>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</si>
  <si>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</si>
  <si>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</si>
  <si>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</si>
  <si>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</si>
  <si>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</si>
  <si>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</si>
  <si>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</si>
  <si>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</si>
  <si>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</si>
  <si>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</si>
  <si>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</si>
  <si>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</si>
  <si>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</si>
  <si>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</si>
  <si>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</si>
  <si>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</si>
  <si>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</si>
  <si>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</si>
  <si>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</si>
  <si>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</si>
  <si>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</si>
  <si>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</si>
  <si>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</si>
  <si>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</si>
  <si>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</si>
  <si>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</si>
  <si>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</si>
  <si>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</si>
  <si>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</si>
  <si>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</si>
  <si>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</si>
  <si>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</si>
  <si>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</si>
  <si>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</si>
  <si>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</si>
  <si>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</si>
  <si>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</si>
  <si>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</si>
  <si>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</si>
  <si>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</si>
  <si>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</si>
  <si>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</si>
  <si>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</si>
  <si>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</si>
  <si>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</si>
  <si>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</si>
  <si>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</si>
  <si>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</si>
  <si>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</si>
  <si>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</si>
  <si>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</si>
  <si>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</si>
  <si>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</si>
  <si>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</si>
  <si>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</si>
  <si>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</si>
  <si>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</si>
  <si>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</si>
  <si>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</si>
  <si>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</si>
  <si>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</si>
  <si>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</si>
  <si>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</si>
  <si>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</si>
  <si>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</si>
  <si>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</si>
  <si>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</si>
  <si>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</si>
  <si>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</si>
  <si>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</si>
  <si>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</si>
  <si>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</si>
  <si>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</si>
  <si>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</si>
  <si>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</si>
  <si>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</si>
  <si>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</si>
  <si>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</si>
  <si>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</si>
  <si>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</si>
  <si>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</si>
  <si>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</si>
  <si>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</si>
  <si>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</si>
  <si>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</si>
  <si>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</si>
  <si>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</si>
  <si>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</si>
  <si>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</si>
  <si>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</si>
  <si>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</si>
  <si>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</si>
  <si>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</si>
  <si>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</si>
  <si>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</si>
  <si>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</si>
  <si>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</si>
  <si>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</si>
  <si>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</si>
  <si>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</si>
  <si>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</si>
  <si>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</si>
  <si>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</si>
  <si>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</si>
  <si>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</si>
  <si>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</si>
  <si>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</si>
  <si>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</si>
  <si>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</si>
  <si>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</si>
  <si>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</si>
  <si>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</si>
  <si>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</si>
  <si>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</si>
  <si>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</si>
  <si>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</si>
  <si>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</si>
  <si>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</si>
  <si>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</si>
  <si>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</si>
  <si>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</si>
  <si>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</si>
  <si>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</si>
  <si>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</si>
  <si>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</si>
  <si>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</si>
  <si>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</si>
  <si>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</si>
  <si>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</si>
  <si>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</si>
  <si>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</si>
  <si>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</si>
  <si>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</si>
  <si>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</si>
  <si>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</si>
  <si>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</si>
  <si>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</si>
  <si>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</si>
  <si>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</si>
  <si>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</si>
  <si>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</si>
  <si>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</si>
  <si>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</si>
  <si>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</si>
  <si>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</si>
  <si>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</si>
  <si>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</si>
  <si>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</si>
  <si>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</si>
  <si>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</si>
  <si>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</si>
  <si>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</si>
  <si>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</si>
  <si>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</si>
  <si>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</si>
  <si>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</si>
  <si>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138 W ATÉ 180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</si>
  <si>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</si>
  <si>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</si>
  <si>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</si>
  <si>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</si>
  <si>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</si>
  <si>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</si>
  <si>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</si>
  <si>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</si>
  <si>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</si>
  <si>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</si>
  <si>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</si>
  <si>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</si>
  <si>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</si>
  <si>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</si>
  <si>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</si>
  <si>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</si>
  <si>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</si>
  <si>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</si>
  <si>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</si>
  <si>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</si>
  <si>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</si>
  <si>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</si>
  <si>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</si>
  <si>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</si>
  <si>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</si>
  <si>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</si>
  <si>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</si>
  <si>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</si>
  <si>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</si>
  <si>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</si>
  <si>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</si>
  <si>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</si>
  <si>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</si>
  <si>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</si>
  <si>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</si>
  <si>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</si>
  <si>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</si>
  <si>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</si>
  <si>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</si>
  <si>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</si>
  <si>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</si>
  <si>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</si>
  <si>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</si>
  <si>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</si>
  <si>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</si>
  <si>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</si>
  <si>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</si>
  <si>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</si>
  <si>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</si>
  <si>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</si>
  <si>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</si>
  <si>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</si>
  <si>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</si>
  <si>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</si>
  <si>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</si>
  <si>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</si>
  <si>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</si>
  <si>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</si>
  <si>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</si>
  <si>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</si>
  <si>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</si>
  <si>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</si>
  <si>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</si>
  <si>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</si>
  <si>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</si>
  <si>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</si>
  <si>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</si>
  <si>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</si>
  <si>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</si>
  <si>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</si>
  <si>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</si>
  <si>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</si>
  <si>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</si>
  <si>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</si>
  <si>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</si>
  <si>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</si>
  <si>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</si>
  <si>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</si>
  <si>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</si>
  <si>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</si>
  <si>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</si>
  <si>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</si>
  <si>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</si>
  <si>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</si>
  <si>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</si>
  <si>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</si>
  <si>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</si>
  <si>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</si>
  <si>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</si>
  <si>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</si>
  <si>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</si>
  <si>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</si>
  <si>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</si>
  <si>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</si>
  <si>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</si>
  <si>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</si>
  <si>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</si>
  <si>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</si>
  <si>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</si>
  <si>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</si>
  <si>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</si>
  <si>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</si>
  <si>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</si>
  <si>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</si>
  <si>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</si>
  <si>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</si>
  <si>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</si>
  <si>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</si>
  <si>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</si>
  <si>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</si>
  <si>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</si>
  <si>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</si>
  <si>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</si>
  <si>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</si>
  <si>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</si>
  <si>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</si>
  <si>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</si>
  <si>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</si>
  <si>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</si>
  <si>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</si>
  <si>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</si>
  <si>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</si>
  <si>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</si>
  <si>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</si>
  <si>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</si>
  <si>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</si>
  <si>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</si>
  <si>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</si>
  <si>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</si>
  <si>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</si>
  <si>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</si>
  <si>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</si>
  <si>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</si>
  <si>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</si>
  <si>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</si>
  <si>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</si>
  <si>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</si>
  <si>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</si>
  <si>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</si>
  <si>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</si>
  <si>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</si>
  <si>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</si>
  <si>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</si>
  <si>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</si>
  <si>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</si>
  <si>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</si>
  <si>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</si>
  <si>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</si>
  <si>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</si>
  <si>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</si>
  <si>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</si>
  <si>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</si>
  <si>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</si>
  <si>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</si>
  <si>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</si>
  <si>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</si>
  <si>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</si>
  <si>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</si>
  <si>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</si>
  <si>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</si>
  <si>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</si>
  <si>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</si>
  <si>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</si>
  <si>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</si>
  <si>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</si>
  <si>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</si>
  <si>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</si>
  <si>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</si>
  <si>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</si>
  <si>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</si>
  <si>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</si>
  <si>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</si>
  <si>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</si>
  <si>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</si>
  <si>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</si>
  <si>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</si>
  <si>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</si>
  <si>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</si>
  <si>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</si>
  <si>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</si>
  <si>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</si>
  <si>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</si>
  <si>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</si>
  <si>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</si>
  <si>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</si>
  <si>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</si>
  <si>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</si>
  <si>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</si>
  <si>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</si>
  <si>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</si>
  <si>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</si>
  <si>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</si>
  <si>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</si>
  <si>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</si>
  <si>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</si>
  <si>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</si>
  <si>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</si>
  <si>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</si>
  <si>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</si>
  <si>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</si>
  <si>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</si>
  <si>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</si>
  <si>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</si>
  <si>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</si>
  <si>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</si>
  <si>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</si>
  <si>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</si>
  <si>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</si>
  <si>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</si>
  <si>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</si>
  <si>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</si>
  <si>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</si>
  <si>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</si>
  <si>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</si>
  <si>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</si>
  <si>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</si>
  <si>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</si>
  <si>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</si>
  <si>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</si>
  <si>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</si>
  <si>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</si>
  <si>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</si>
  <si>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</si>
  <si>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</si>
  <si>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</si>
  <si>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</si>
  <si>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</si>
  <si>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</si>
  <si>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</si>
  <si>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</si>
  <si>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</si>
  <si>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</si>
  <si>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</si>
  <si>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</si>
  <si>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</si>
  <si>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</si>
  <si>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</si>
  <si>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</si>
  <si>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</si>
  <si>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</si>
  <si>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</si>
  <si>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</si>
  <si>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INSTALACOES HIDRO SANITARIAS</t>
  </si>
  <si>
    <t>INHI</t>
  </si>
  <si>
    <t>FORNEC. E ASSENTAMENTO DE TUBOS P/INSTALACAO DOMICILIAR</t>
  </si>
  <si>
    <t>0179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</si>
  <si>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</si>
  <si>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</si>
  <si>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</si>
  <si>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</si>
  <si>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</si>
  <si>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</si>
  <si>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</si>
  <si>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</si>
  <si>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</si>
  <si>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</si>
  <si>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</si>
  <si>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</si>
  <si>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</si>
  <si>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</si>
  <si>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</si>
  <si>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</si>
  <si>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</si>
  <si>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</si>
  <si>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</si>
  <si>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</si>
  <si>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</si>
  <si>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</si>
  <si>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</si>
  <si>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</si>
  <si>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</si>
  <si>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</si>
  <si>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</si>
  <si>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</si>
  <si>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</si>
  <si>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</si>
  <si>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</si>
  <si>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</si>
  <si>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</si>
  <si>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</si>
  <si>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</si>
  <si>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</si>
  <si>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</si>
  <si>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</si>
  <si>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</si>
  <si>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</si>
  <si>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</si>
  <si>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</si>
  <si>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</si>
  <si>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</si>
  <si>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</si>
  <si>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</si>
  <si>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</si>
  <si>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</si>
  <si>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</si>
  <si>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</si>
  <si>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</si>
  <si>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</si>
  <si>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</si>
  <si>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</si>
  <si>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</si>
  <si>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</si>
  <si>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</si>
  <si>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</si>
  <si>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</si>
  <si>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</si>
  <si>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</si>
  <si>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</si>
  <si>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</si>
  <si>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</si>
  <si>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</si>
  <si>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</si>
  <si>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</si>
  <si>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</si>
  <si>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</si>
  <si>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</si>
  <si>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</si>
  <si>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</si>
  <si>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</si>
  <si>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</si>
  <si>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</si>
  <si>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</si>
  <si>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</si>
  <si>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</si>
  <si>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</si>
  <si>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</si>
  <si>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</si>
  <si>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</si>
  <si>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</si>
  <si>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</si>
  <si>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</si>
  <si>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</si>
  <si>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</si>
  <si>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</si>
  <si>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</si>
  <si>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</si>
  <si>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</si>
  <si>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</si>
  <si>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</si>
  <si>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</si>
  <si>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</si>
  <si>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</si>
  <si>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</si>
  <si>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</si>
  <si>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</si>
  <si>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</si>
  <si>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</si>
  <si>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</si>
  <si>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</si>
  <si>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</si>
  <si>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</si>
  <si>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</si>
  <si>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</si>
  <si>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</si>
  <si>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</si>
  <si>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</si>
  <si>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</si>
  <si>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</si>
  <si>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</si>
  <si>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</si>
  <si>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</si>
  <si>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</si>
  <si>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</si>
  <si>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</si>
  <si>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</si>
  <si>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</si>
  <si>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</si>
  <si>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</si>
  <si>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</si>
  <si>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</si>
  <si>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</si>
  <si>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</si>
  <si>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</si>
  <si>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</si>
  <si>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</si>
  <si>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</si>
  <si>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</si>
  <si>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</si>
  <si>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</si>
  <si>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</si>
  <si>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</si>
  <si>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</si>
  <si>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</si>
  <si>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</si>
  <si>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</si>
  <si>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</si>
  <si>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</si>
  <si>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</si>
  <si>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</si>
  <si>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</si>
  <si>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</si>
  <si>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</si>
  <si>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</si>
  <si>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</si>
  <si>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</si>
  <si>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</si>
  <si>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</si>
  <si>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</si>
  <si>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</si>
  <si>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</si>
  <si>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</si>
  <si>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</si>
  <si>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</si>
  <si>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</si>
  <si>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</si>
  <si>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</si>
  <si>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</si>
  <si>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</si>
  <si>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</si>
  <si>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</si>
  <si>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</si>
  <si>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</si>
  <si>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</si>
  <si>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</si>
  <si>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</si>
  <si>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</si>
  <si>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</si>
  <si>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</si>
  <si>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</si>
  <si>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</si>
  <si>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</si>
  <si>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</si>
  <si>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</si>
  <si>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</si>
  <si>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</si>
  <si>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</si>
  <si>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</si>
  <si>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</si>
  <si>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</si>
  <si>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</si>
  <si>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</si>
  <si>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</si>
  <si>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</si>
  <si>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</si>
  <si>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</si>
  <si>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</si>
  <si>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</si>
  <si>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</si>
  <si>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</si>
  <si>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</si>
  <si>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</si>
  <si>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</si>
  <si>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</si>
  <si>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</si>
  <si>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</si>
  <si>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</si>
  <si>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</si>
  <si>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</si>
  <si>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</si>
  <si>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</si>
  <si>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</si>
  <si>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</si>
  <si>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</si>
  <si>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</si>
  <si>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</si>
  <si>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</si>
  <si>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</si>
  <si>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</si>
  <si>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</si>
  <si>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</si>
  <si>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</si>
  <si>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</si>
  <si>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</si>
  <si>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</si>
  <si>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</si>
  <si>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</si>
  <si>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</si>
  <si>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</si>
  <si>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</si>
  <si>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</si>
  <si>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</si>
  <si>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</si>
  <si>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</si>
  <si>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</si>
  <si>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</si>
  <si>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</si>
  <si>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</si>
  <si>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</si>
  <si>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</si>
  <si>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</si>
  <si>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</si>
  <si>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</si>
  <si>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</si>
  <si>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</si>
  <si>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</si>
  <si>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</si>
  <si>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</si>
  <si>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</si>
  <si>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</si>
  <si>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</si>
  <si>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</si>
  <si>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</si>
  <si>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</si>
  <si>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</si>
  <si>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</si>
  <si>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</si>
  <si>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</si>
  <si>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</si>
  <si>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</si>
  <si>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</si>
  <si>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</si>
  <si>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</si>
  <si>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</si>
  <si>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</si>
  <si>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</si>
  <si>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</si>
  <si>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</si>
  <si>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</si>
  <si>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</si>
  <si>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0180</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</si>
  <si>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</si>
  <si>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</si>
  <si>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</si>
  <si>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</si>
  <si>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</si>
  <si>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</si>
  <si>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</si>
  <si>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</si>
  <si>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</si>
  <si>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</si>
  <si>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</si>
  <si>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</si>
  <si>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</si>
  <si>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</si>
  <si>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</si>
  <si>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</si>
  <si>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</si>
  <si>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</si>
  <si>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</si>
  <si>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</si>
  <si>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</si>
  <si>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</si>
  <si>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</si>
  <si>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</si>
  <si>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</si>
  <si>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</si>
  <si>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</si>
  <si>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</si>
  <si>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</si>
  <si>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</si>
  <si>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</si>
  <si>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</si>
  <si>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</si>
  <si>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</si>
  <si>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</si>
  <si>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</si>
  <si>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</si>
  <si>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</si>
  <si>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</si>
  <si>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</si>
  <si>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</si>
  <si>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</si>
  <si>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</si>
  <si>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</si>
  <si>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</si>
  <si>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</si>
  <si>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</si>
  <si>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</si>
  <si>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</si>
  <si>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</si>
  <si>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</si>
  <si>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</si>
  <si>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</si>
  <si>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</si>
  <si>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</si>
  <si>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</si>
  <si>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</si>
  <si>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</si>
  <si>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</si>
  <si>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</si>
  <si>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</si>
  <si>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</si>
  <si>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</si>
  <si>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</si>
  <si>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</si>
  <si>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</si>
  <si>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</si>
  <si>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</si>
  <si>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</si>
  <si>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</si>
  <si>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</si>
  <si>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</si>
  <si>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</si>
  <si>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</si>
  <si>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</si>
  <si>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</si>
  <si>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</si>
  <si>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</si>
  <si>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</si>
  <si>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</si>
  <si>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</si>
  <si>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</si>
  <si>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</si>
  <si>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</si>
  <si>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</si>
  <si>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</si>
  <si>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</si>
  <si>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</si>
  <si>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</si>
  <si>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</si>
  <si>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</si>
  <si>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</si>
  <si>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</si>
  <si>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</si>
  <si>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</si>
  <si>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</si>
  <si>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</si>
  <si>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</si>
  <si>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</si>
  <si>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</si>
  <si>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</si>
  <si>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</si>
  <si>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</si>
  <si>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</si>
  <si>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</si>
  <si>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</si>
  <si>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</si>
  <si>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</si>
  <si>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</si>
  <si>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</si>
  <si>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</si>
  <si>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</si>
  <si>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</si>
  <si>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</si>
  <si>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</si>
  <si>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</si>
  <si>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</si>
  <si>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</si>
  <si>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</si>
  <si>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</si>
  <si>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</si>
  <si>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</si>
  <si>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</si>
  <si>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</si>
  <si>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</si>
  <si>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</si>
  <si>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</si>
  <si>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</si>
  <si>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</si>
  <si>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</si>
  <si>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</si>
  <si>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</si>
  <si>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</si>
  <si>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</si>
  <si>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</si>
  <si>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</si>
  <si>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</si>
  <si>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</si>
  <si>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</si>
  <si>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</si>
  <si>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</si>
  <si>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</si>
  <si>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</si>
  <si>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</si>
  <si>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</si>
  <si>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</si>
  <si>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</si>
  <si>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</si>
  <si>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</si>
  <si>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</si>
  <si>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</si>
  <si>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</si>
  <si>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</si>
  <si>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</si>
  <si>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</si>
  <si>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</si>
  <si>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</si>
  <si>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</si>
  <si>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</si>
  <si>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</si>
  <si>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</si>
  <si>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</si>
  <si>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</si>
  <si>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</si>
  <si>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</si>
  <si>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</si>
  <si>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</si>
  <si>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</si>
  <si>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</si>
  <si>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</si>
  <si>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</si>
  <si>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</si>
  <si>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</si>
  <si>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</si>
  <si>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</si>
  <si>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</si>
  <si>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</si>
  <si>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</si>
  <si>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</si>
  <si>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</si>
  <si>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</si>
  <si>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</si>
  <si>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</si>
  <si>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</si>
  <si>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</si>
  <si>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</si>
  <si>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</si>
  <si>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</si>
  <si>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</si>
  <si>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</si>
  <si>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</si>
  <si>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</si>
  <si>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</si>
  <si>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</si>
  <si>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</si>
  <si>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</si>
  <si>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</si>
  <si>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</si>
  <si>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</si>
  <si>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</si>
  <si>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</si>
  <si>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</si>
  <si>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</si>
  <si>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</si>
  <si>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</si>
  <si>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</si>
  <si>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</si>
  <si>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</si>
  <si>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</si>
  <si>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</si>
  <si>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</si>
  <si>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</si>
  <si>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</si>
  <si>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</si>
  <si>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</si>
  <si>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</si>
  <si>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</si>
  <si>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</si>
  <si>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</si>
  <si>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</si>
  <si>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</si>
  <si>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</si>
  <si>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</si>
  <si>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</si>
  <si>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</si>
  <si>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</si>
  <si>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</si>
  <si>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</si>
  <si>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</si>
  <si>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</si>
  <si>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</si>
  <si>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</si>
  <si>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</si>
  <si>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</si>
  <si>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</si>
  <si>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</si>
  <si>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</si>
  <si>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</si>
  <si>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</si>
  <si>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</si>
  <si>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</si>
  <si>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</si>
  <si>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</si>
  <si>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</si>
  <si>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</si>
  <si>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</si>
  <si>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</si>
  <si>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</si>
  <si>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</si>
  <si>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</si>
  <si>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</si>
  <si>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</si>
  <si>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</si>
  <si>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</si>
  <si>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</si>
  <si>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</si>
  <si>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</si>
  <si>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</si>
  <si>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</si>
  <si>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</si>
  <si>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</si>
  <si>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</si>
  <si>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</si>
  <si>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</si>
  <si>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</si>
  <si>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</si>
  <si>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</si>
  <si>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</si>
  <si>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</si>
  <si>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</si>
  <si>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</si>
  <si>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</si>
  <si>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</si>
  <si>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</si>
  <si>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</si>
  <si>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</si>
  <si>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</si>
  <si>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</si>
  <si>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</si>
  <si>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</si>
  <si>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</si>
  <si>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</si>
  <si>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</si>
  <si>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</si>
  <si>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</si>
  <si>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</si>
  <si>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</si>
  <si>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</si>
  <si>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</si>
  <si>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</si>
  <si>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</si>
  <si>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</si>
  <si>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</si>
  <si>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</si>
  <si>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</si>
  <si>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</si>
  <si>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</si>
  <si>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</si>
  <si>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</si>
  <si>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</si>
  <si>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</si>
  <si>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</si>
  <si>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</si>
  <si>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</si>
  <si>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</si>
  <si>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</si>
  <si>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</si>
  <si>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</si>
  <si>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</si>
  <si>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</si>
  <si>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</si>
  <si>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</si>
  <si>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</si>
  <si>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</si>
  <si>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</si>
  <si>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</si>
  <si>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</si>
  <si>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</si>
  <si>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</si>
  <si>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</si>
  <si>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</si>
  <si>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</si>
  <si>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</si>
  <si>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</si>
  <si>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</si>
  <si>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</si>
  <si>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</si>
  <si>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</si>
  <si>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</si>
  <si>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</si>
  <si>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</si>
  <si>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</si>
  <si>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</si>
  <si>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</si>
  <si>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</si>
  <si>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</si>
  <si>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</si>
  <si>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</si>
  <si>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</si>
  <si>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</si>
  <si>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</si>
  <si>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</si>
  <si>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</si>
  <si>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</si>
  <si>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</si>
  <si>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</si>
  <si>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</si>
  <si>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</si>
  <si>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</si>
  <si>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</si>
  <si>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</si>
  <si>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</si>
  <si>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</si>
  <si>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</si>
  <si>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</si>
  <si>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</si>
  <si>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</si>
  <si>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</si>
  <si>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</si>
  <si>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</si>
  <si>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</si>
  <si>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</si>
  <si>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</si>
  <si>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</si>
  <si>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</si>
  <si>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</si>
  <si>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</si>
  <si>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</si>
  <si>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</si>
  <si>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</si>
  <si>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</si>
  <si>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</si>
  <si>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</si>
  <si>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</si>
  <si>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</si>
  <si>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</si>
  <si>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</si>
  <si>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</si>
  <si>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</si>
  <si>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</si>
  <si>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</si>
  <si>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</si>
  <si>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</si>
  <si>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</si>
  <si>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</si>
  <si>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</si>
  <si>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</si>
  <si>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</si>
  <si>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</si>
  <si>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</si>
  <si>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</si>
  <si>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</si>
  <si>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</si>
  <si>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</si>
  <si>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</si>
  <si>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</si>
  <si>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</si>
  <si>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</si>
  <si>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</si>
  <si>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</si>
  <si>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</si>
  <si>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</si>
  <si>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</si>
  <si>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</si>
  <si>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</si>
  <si>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</si>
  <si>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</si>
  <si>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</si>
  <si>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</si>
  <si>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</si>
  <si>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</si>
  <si>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</si>
  <si>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</si>
  <si>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</si>
  <si>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</si>
  <si>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</si>
  <si>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</si>
  <si>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</si>
  <si>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</si>
  <si>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</si>
  <si>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</si>
  <si>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</si>
  <si>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</si>
  <si>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</si>
  <si>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</si>
  <si>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</si>
  <si>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</si>
  <si>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</si>
  <si>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</si>
  <si>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</si>
  <si>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</si>
  <si>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</si>
  <si>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</si>
  <si>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</si>
  <si>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</si>
  <si>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</si>
  <si>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</si>
  <si>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</si>
  <si>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</si>
  <si>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</si>
  <si>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</si>
  <si>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</si>
  <si>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</si>
  <si>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</si>
  <si>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</si>
  <si>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</si>
  <si>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</si>
  <si>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</si>
  <si>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</si>
  <si>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</si>
  <si>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</si>
  <si>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</si>
  <si>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</si>
  <si>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</si>
  <si>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</si>
  <si>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</si>
  <si>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</si>
  <si>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</si>
  <si>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</si>
  <si>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</si>
  <si>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</si>
  <si>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</si>
  <si>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</si>
  <si>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</si>
  <si>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</si>
  <si>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</si>
  <si>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</si>
  <si>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</si>
  <si>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</si>
  <si>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</si>
  <si>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</si>
  <si>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</si>
  <si>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</si>
  <si>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</si>
  <si>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</si>
  <si>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</si>
  <si>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</si>
  <si>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</si>
  <si>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</si>
  <si>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</si>
  <si>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</si>
  <si>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</si>
  <si>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</si>
  <si>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</si>
  <si>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</si>
  <si>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</si>
  <si>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</si>
  <si>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</si>
  <si>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</si>
  <si>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</si>
  <si>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</si>
  <si>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</si>
  <si>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</si>
  <si>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</si>
  <si>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</si>
  <si>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</si>
  <si>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</si>
  <si>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</si>
  <si>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</si>
  <si>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</si>
  <si>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</si>
  <si>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</si>
  <si>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</si>
  <si>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</si>
  <si>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</si>
  <si>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</si>
  <si>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</si>
  <si>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</si>
  <si>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</si>
  <si>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</si>
  <si>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</si>
  <si>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</si>
  <si>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</si>
  <si>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</si>
  <si>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</si>
  <si>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</si>
  <si>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</si>
  <si>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</si>
  <si>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</si>
  <si>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</si>
  <si>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</si>
  <si>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</si>
  <si>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</si>
  <si>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</si>
  <si>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</si>
  <si>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</si>
  <si>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</si>
  <si>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</si>
  <si>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</si>
  <si>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</si>
  <si>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</si>
  <si>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</si>
  <si>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</si>
  <si>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</si>
  <si>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</si>
  <si>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</si>
  <si>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</si>
  <si>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</si>
  <si>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</si>
  <si>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</si>
  <si>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</si>
  <si>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</si>
  <si>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</si>
  <si>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</si>
  <si>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</si>
  <si>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</si>
  <si>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</si>
  <si>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</si>
  <si>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</si>
  <si>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</si>
  <si>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</si>
  <si>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</si>
  <si>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</si>
  <si>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</si>
  <si>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</si>
  <si>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</si>
  <si>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</si>
  <si>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</si>
  <si>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</si>
  <si>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</si>
  <si>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</si>
  <si>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</si>
  <si>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</si>
  <si>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</si>
  <si>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</si>
  <si>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</si>
  <si>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</si>
  <si>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</si>
  <si>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</si>
  <si>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</si>
  <si>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</si>
  <si>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</si>
  <si>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</si>
  <si>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</si>
  <si>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</si>
  <si>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</si>
  <si>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</si>
  <si>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</si>
  <si>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</si>
  <si>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</si>
  <si>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</si>
  <si>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</si>
  <si>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</si>
  <si>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</si>
  <si>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</si>
  <si>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</si>
  <si>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</si>
  <si>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</si>
  <si>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</si>
  <si>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</si>
  <si>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</si>
  <si>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</si>
  <si>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</si>
  <si>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</si>
  <si>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</si>
  <si>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</si>
  <si>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</si>
  <si>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</si>
  <si>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</si>
  <si>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</si>
  <si>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</si>
  <si>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</si>
  <si>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</si>
  <si>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</si>
  <si>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</si>
  <si>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</si>
  <si>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</si>
  <si>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</si>
  <si>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</si>
  <si>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</si>
  <si>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</si>
  <si>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</si>
  <si>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</si>
  <si>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</si>
  <si>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</si>
  <si>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</si>
  <si>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</si>
  <si>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</si>
  <si>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</si>
  <si>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</si>
  <si>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</si>
  <si>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</si>
  <si>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</si>
  <si>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</si>
  <si>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</si>
  <si>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</si>
  <si>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</si>
  <si>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</si>
  <si>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</si>
  <si>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</si>
  <si>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</si>
  <si>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</si>
  <si>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</si>
  <si>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</si>
  <si>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</si>
  <si>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</si>
  <si>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</si>
  <si>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</si>
  <si>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</si>
  <si>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</si>
  <si>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</si>
  <si>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</si>
  <si>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</si>
  <si>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</si>
  <si>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</si>
  <si>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</si>
  <si>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</si>
  <si>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</si>
  <si>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</si>
  <si>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</si>
  <si>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</si>
  <si>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</si>
  <si>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</si>
  <si>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</si>
  <si>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</si>
  <si>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</si>
  <si>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</si>
  <si>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</si>
  <si>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</si>
  <si>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</si>
  <si>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</si>
  <si>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</si>
  <si>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</si>
  <si>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</si>
  <si>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</si>
  <si>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</si>
  <si>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</si>
  <si>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</si>
  <si>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</si>
  <si>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</si>
  <si>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</si>
  <si>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</si>
  <si>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</si>
  <si>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</si>
  <si>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</si>
  <si>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</si>
  <si>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</si>
  <si>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</si>
  <si>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</si>
  <si>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</si>
  <si>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</si>
  <si>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</si>
  <si>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</si>
  <si>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</si>
  <si>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</si>
  <si>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</si>
  <si>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</si>
  <si>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</si>
  <si>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</si>
  <si>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</si>
  <si>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</si>
  <si>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</si>
  <si>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</si>
  <si>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</si>
  <si>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</si>
  <si>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</si>
  <si>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</si>
  <si>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</si>
  <si>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</si>
  <si>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</si>
  <si>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</si>
  <si>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</si>
  <si>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</si>
  <si>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</si>
  <si>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</si>
  <si>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</si>
  <si>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</si>
  <si>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</si>
  <si>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</si>
  <si>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</si>
  <si>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</si>
  <si>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</si>
  <si>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</si>
  <si>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</si>
  <si>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</si>
  <si>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</si>
  <si>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</si>
  <si>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</si>
  <si>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</si>
  <si>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</si>
  <si>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</si>
  <si>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</si>
  <si>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</si>
  <si>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</si>
  <si>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</si>
  <si>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</si>
  <si>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</si>
  <si>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</si>
  <si>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</si>
  <si>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</si>
  <si>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</si>
  <si>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</si>
  <si>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</si>
  <si>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</si>
  <si>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</si>
  <si>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</si>
  <si>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</si>
  <si>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</si>
  <si>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</si>
  <si>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</si>
  <si>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</si>
  <si>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</si>
  <si>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</si>
  <si>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</si>
  <si>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</si>
  <si>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</si>
  <si>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</si>
  <si>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</si>
  <si>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</si>
  <si>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</si>
  <si>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</si>
  <si>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</si>
  <si>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</si>
  <si>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</si>
  <si>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</si>
  <si>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</si>
  <si>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</si>
  <si>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</si>
  <si>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</si>
  <si>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</si>
  <si>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</si>
  <si>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</si>
  <si>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</si>
  <si>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</si>
  <si>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</si>
  <si>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</si>
  <si>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</si>
  <si>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</si>
  <si>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</si>
  <si>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</si>
  <si>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</si>
  <si>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</si>
  <si>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</si>
  <si>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</si>
  <si>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</si>
  <si>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</si>
  <si>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</si>
  <si>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</si>
  <si>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</si>
  <si>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</si>
  <si>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</si>
  <si>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</si>
  <si>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</si>
  <si>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</si>
  <si>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</si>
  <si>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</si>
  <si>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</si>
  <si>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</si>
  <si>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</si>
  <si>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</si>
  <si>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</si>
  <si>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</si>
  <si>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</si>
  <si>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</si>
  <si>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</si>
  <si>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</si>
  <si>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</si>
  <si>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</si>
  <si>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</si>
  <si>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</si>
  <si>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</si>
  <si>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</si>
  <si>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</si>
  <si>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</si>
  <si>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</si>
  <si>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</si>
  <si>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</si>
  <si>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</si>
  <si>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</si>
  <si>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</si>
  <si>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</si>
  <si>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</si>
  <si>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</si>
  <si>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</si>
  <si>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</si>
  <si>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</si>
  <si>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</si>
  <si>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</si>
  <si>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</si>
  <si>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</si>
  <si>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</si>
  <si>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</si>
  <si>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</si>
  <si>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</si>
  <si>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</si>
  <si>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</si>
  <si>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</si>
  <si>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</si>
  <si>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</si>
  <si>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</si>
  <si>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</si>
  <si>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</si>
  <si>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</si>
  <si>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</si>
  <si>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</si>
  <si>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</si>
  <si>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</si>
  <si>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</si>
  <si>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</si>
  <si>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</si>
  <si>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</si>
  <si>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</si>
  <si>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</si>
  <si>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</si>
  <si>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</si>
  <si>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</si>
  <si>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</si>
  <si>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</si>
  <si>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</si>
  <si>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</si>
  <si>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</si>
  <si>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</si>
  <si>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</si>
  <si>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</si>
  <si>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</si>
  <si>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</si>
  <si>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</si>
  <si>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</si>
  <si>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</si>
  <si>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</si>
  <si>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</si>
  <si>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</si>
  <si>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</si>
  <si>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</si>
  <si>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</si>
  <si>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</si>
  <si>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</si>
  <si>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</si>
  <si>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</si>
  <si>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</si>
  <si>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</si>
  <si>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</si>
  <si>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</si>
  <si>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</si>
  <si>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</si>
  <si>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</si>
  <si>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</si>
  <si>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</si>
  <si>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</si>
  <si>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</si>
  <si>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</si>
  <si>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</si>
  <si>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</si>
  <si>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</si>
  <si>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</si>
  <si>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</si>
  <si>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</si>
  <si>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</si>
  <si>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</si>
  <si>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</si>
  <si>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</si>
  <si>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</si>
  <si>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</si>
  <si>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</si>
  <si>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</si>
  <si>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</si>
  <si>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</si>
  <si>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</si>
  <si>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</si>
  <si>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</si>
  <si>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</si>
  <si>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</si>
  <si>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</si>
  <si>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</si>
  <si>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</si>
  <si>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</si>
  <si>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</si>
  <si>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</si>
  <si>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</si>
  <si>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</si>
  <si>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</si>
  <si>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</si>
  <si>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</si>
  <si>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</si>
  <si>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</si>
  <si>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</si>
  <si>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</si>
  <si>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</si>
  <si>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</si>
  <si>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</si>
  <si>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</si>
  <si>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</si>
  <si>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</si>
  <si>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</si>
  <si>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</si>
  <si>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</si>
  <si>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</si>
  <si>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</si>
  <si>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</si>
  <si>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</si>
  <si>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</si>
  <si>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</si>
  <si>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</si>
  <si>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</si>
  <si>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</si>
  <si>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</si>
  <si>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</si>
  <si>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</si>
  <si>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</si>
  <si>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</si>
  <si>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</si>
  <si>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</si>
  <si>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</si>
  <si>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</si>
  <si>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</si>
  <si>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</si>
  <si>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</si>
  <si>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</si>
  <si>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</si>
  <si>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</si>
  <si>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</si>
  <si>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</si>
  <si>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</si>
  <si>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</si>
  <si>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</si>
  <si>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</si>
  <si>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</si>
  <si>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</si>
  <si>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</si>
  <si>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</si>
  <si>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</si>
  <si>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</si>
  <si>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</si>
  <si>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</si>
  <si>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</si>
  <si>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</si>
  <si>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</si>
  <si>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</si>
  <si>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</si>
  <si>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</si>
  <si>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</si>
  <si>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</si>
  <si>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</si>
  <si>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</si>
  <si>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</si>
  <si>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</si>
  <si>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</si>
  <si>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</si>
  <si>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</si>
  <si>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</si>
  <si>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</si>
  <si>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</si>
  <si>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</si>
  <si>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</si>
  <si>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</si>
  <si>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</si>
  <si>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</si>
  <si>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</si>
  <si>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</si>
  <si>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</si>
  <si>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</si>
  <si>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</si>
  <si>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</si>
  <si>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</si>
  <si>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</si>
  <si>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</si>
  <si>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</si>
  <si>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</si>
  <si>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</si>
  <si>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</si>
  <si>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</si>
  <si>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</si>
  <si>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</si>
  <si>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</si>
  <si>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</si>
  <si>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</si>
  <si>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</si>
  <si>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</si>
  <si>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</si>
  <si>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</si>
  <si>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</si>
  <si>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</si>
  <si>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</si>
  <si>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</si>
  <si>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</si>
  <si>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</si>
  <si>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</si>
  <si>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</si>
  <si>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</si>
  <si>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</si>
  <si>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</si>
  <si>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</si>
  <si>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</si>
  <si>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</si>
  <si>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</si>
  <si>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</si>
  <si>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</si>
  <si>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</si>
  <si>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</si>
  <si>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</si>
  <si>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</si>
  <si>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</si>
  <si>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</si>
  <si>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</si>
  <si>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</si>
  <si>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</si>
  <si>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</si>
  <si>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</si>
  <si>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</si>
  <si>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</si>
  <si>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</si>
  <si>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</si>
  <si>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</si>
  <si>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</si>
  <si>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</si>
  <si>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</si>
  <si>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</si>
  <si>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</si>
  <si>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</si>
  <si>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</si>
  <si>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</si>
  <si>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</si>
  <si>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</si>
  <si>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</si>
  <si>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</si>
  <si>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</si>
  <si>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</si>
  <si>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</si>
  <si>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</si>
  <si>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</si>
  <si>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</si>
  <si>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</si>
  <si>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</si>
  <si>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</si>
  <si>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</si>
  <si>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</si>
  <si>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</si>
  <si>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</si>
  <si>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</si>
  <si>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</si>
  <si>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</si>
  <si>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</si>
  <si>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</si>
  <si>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</si>
  <si>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</si>
  <si>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</si>
  <si>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</si>
  <si>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</si>
  <si>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</si>
  <si>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</si>
  <si>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</si>
  <si>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</si>
  <si>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</si>
  <si>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</si>
  <si>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</si>
  <si>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</si>
  <si>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</si>
  <si>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</si>
  <si>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</si>
  <si>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</si>
  <si>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</si>
  <si>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</si>
  <si>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</si>
  <si>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</si>
  <si>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</si>
  <si>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</si>
  <si>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</si>
  <si>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</si>
  <si>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</si>
  <si>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</si>
  <si>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</si>
  <si>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</si>
  <si>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</si>
  <si>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</si>
  <si>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</si>
  <si>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</si>
  <si>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</si>
  <si>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</si>
  <si>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</si>
  <si>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</si>
  <si>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</si>
  <si>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</si>
  <si>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</si>
  <si>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</si>
  <si>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</si>
  <si>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</si>
  <si>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</si>
  <si>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</si>
  <si>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</si>
  <si>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</si>
  <si>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</si>
  <si>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</si>
  <si>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</si>
  <si>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</si>
  <si>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</si>
  <si>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</si>
  <si>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</si>
  <si>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</si>
  <si>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</si>
  <si>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</si>
  <si>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</si>
  <si>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</si>
  <si>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</si>
  <si>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</si>
  <si>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</si>
  <si>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</si>
  <si>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</si>
  <si>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</si>
  <si>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</si>
  <si>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</si>
  <si>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</si>
  <si>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</si>
  <si>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</si>
  <si>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</si>
  <si>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</si>
  <si>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</si>
  <si>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</si>
  <si>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</si>
  <si>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</si>
  <si>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</si>
  <si>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</si>
  <si>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</si>
  <si>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</si>
  <si>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</si>
  <si>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</si>
  <si>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</si>
  <si>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</si>
  <si>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</si>
  <si>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</si>
  <si>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</si>
  <si>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</si>
  <si>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</si>
  <si>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</si>
  <si>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</si>
  <si>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</si>
  <si>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</si>
  <si>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</si>
  <si>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</si>
  <si>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</si>
  <si>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</si>
  <si>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</si>
  <si>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</si>
  <si>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</si>
  <si>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</si>
  <si>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</si>
  <si>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</si>
  <si>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</si>
  <si>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</si>
  <si>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</si>
  <si>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</si>
  <si>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</si>
  <si>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</si>
  <si>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</si>
  <si>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</si>
  <si>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</si>
  <si>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</si>
  <si>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</si>
  <si>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</si>
  <si>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</si>
  <si>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</si>
  <si>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</si>
  <si>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</si>
  <si>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</si>
  <si>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</si>
  <si>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</si>
  <si>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</si>
  <si>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</si>
  <si>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</si>
  <si>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</si>
  <si>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</si>
  <si>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</si>
  <si>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</si>
  <si>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</si>
  <si>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</si>
  <si>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</si>
  <si>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</si>
  <si>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</si>
  <si>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</si>
  <si>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</si>
  <si>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</si>
  <si>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</si>
  <si>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</si>
  <si>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</si>
  <si>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</si>
  <si>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</si>
  <si>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</si>
  <si>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</si>
  <si>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</si>
  <si>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</si>
  <si>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</si>
  <si>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</si>
  <si>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</si>
  <si>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</si>
  <si>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</si>
  <si>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</si>
  <si>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</si>
  <si>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</si>
  <si>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</si>
  <si>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</si>
  <si>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</si>
  <si>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</si>
  <si>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</si>
  <si>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</si>
  <si>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</si>
  <si>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</si>
  <si>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</si>
  <si>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</si>
  <si>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</si>
  <si>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</si>
  <si>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</si>
  <si>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</si>
  <si>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</si>
  <si>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</si>
  <si>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</si>
  <si>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</si>
  <si>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</si>
  <si>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</si>
  <si>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</si>
  <si>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</si>
  <si>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</si>
  <si>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</si>
  <si>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</si>
  <si>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</si>
  <si>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</si>
  <si>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</si>
  <si>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</si>
  <si>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</si>
  <si>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</si>
  <si>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</si>
  <si>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</si>
  <si>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</si>
  <si>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</si>
  <si>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</si>
  <si>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</si>
  <si>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</si>
  <si>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</si>
  <si>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</si>
  <si>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</si>
  <si>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</si>
  <si>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</si>
  <si>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</si>
  <si>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</si>
  <si>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</si>
  <si>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</si>
  <si>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</si>
  <si>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</si>
  <si>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</si>
  <si>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</si>
  <si>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</si>
  <si>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</si>
  <si>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</si>
  <si>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</si>
  <si>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</si>
  <si>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</si>
  <si>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</si>
  <si>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</si>
  <si>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</si>
  <si>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</si>
  <si>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</si>
  <si>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</si>
  <si>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</si>
  <si>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</si>
  <si>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</si>
  <si>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</si>
  <si>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</si>
  <si>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</si>
  <si>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</si>
  <si>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</si>
  <si>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</si>
  <si>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</si>
  <si>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</si>
  <si>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</si>
  <si>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</si>
  <si>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</si>
  <si>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</si>
  <si>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</si>
  <si>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</si>
  <si>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</si>
  <si>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</si>
  <si>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</si>
  <si>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</si>
  <si>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</si>
  <si>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</si>
  <si>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</si>
  <si>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</si>
  <si>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</si>
  <si>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</si>
  <si>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</si>
  <si>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</si>
  <si>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</si>
  <si>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</si>
  <si>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</si>
  <si>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</si>
  <si>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</si>
  <si>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</si>
  <si>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</si>
  <si>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</si>
  <si>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</si>
  <si>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</si>
  <si>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</si>
  <si>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</si>
  <si>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</si>
  <si>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</si>
  <si>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</si>
  <si>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</si>
  <si>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</si>
  <si>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</si>
  <si>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</si>
  <si>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</si>
  <si>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</si>
  <si>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</si>
  <si>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</si>
  <si>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</si>
  <si>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</si>
  <si>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</si>
  <si>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</si>
  <si>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</si>
  <si>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</si>
  <si>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</si>
  <si>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</si>
  <si>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</si>
  <si>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</si>
  <si>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</si>
  <si>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</si>
  <si>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</si>
  <si>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</si>
  <si>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</si>
  <si>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</si>
  <si>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</si>
  <si>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</si>
  <si>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</si>
  <si>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</si>
  <si>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</si>
  <si>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</si>
  <si>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</si>
  <si>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</si>
  <si>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</si>
  <si>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</si>
  <si>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</si>
  <si>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</si>
  <si>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</si>
  <si>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</si>
  <si>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</si>
  <si>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</si>
  <si>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</si>
  <si>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</si>
  <si>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</si>
  <si>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</si>
  <si>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</si>
  <si>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</si>
  <si>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</si>
  <si>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</si>
  <si>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</si>
  <si>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</si>
  <si>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</si>
  <si>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</si>
  <si>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</si>
  <si>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</si>
  <si>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</si>
  <si>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</si>
  <si>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</si>
  <si>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</si>
  <si>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</si>
  <si>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</si>
  <si>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</si>
  <si>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</si>
  <si>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</si>
  <si>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</si>
  <si>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</si>
  <si>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</si>
  <si>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</si>
  <si>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</si>
  <si>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</si>
  <si>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</si>
  <si>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</si>
  <si>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</si>
  <si>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</si>
  <si>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</si>
  <si>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</si>
  <si>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</si>
  <si>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</si>
  <si>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</si>
  <si>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</si>
  <si>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</si>
  <si>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</si>
  <si>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</si>
  <si>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</si>
  <si>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</si>
  <si>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</si>
  <si>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</si>
  <si>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</si>
  <si>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</si>
  <si>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</si>
  <si>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</si>
  <si>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</si>
  <si>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</si>
  <si>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</si>
  <si>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</si>
  <si>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</si>
  <si>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</si>
  <si>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</si>
  <si>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</si>
  <si>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</si>
  <si>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</si>
  <si>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</si>
  <si>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</si>
  <si>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</si>
  <si>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</si>
  <si>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</si>
  <si>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</si>
  <si>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</si>
  <si>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</si>
  <si>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</si>
  <si>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</si>
  <si>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</si>
  <si>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</si>
  <si>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</si>
  <si>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</si>
  <si>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</si>
  <si>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</si>
  <si>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</si>
  <si>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</si>
  <si>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</si>
  <si>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</si>
  <si>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</si>
  <si>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</si>
  <si>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</si>
  <si>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</si>
  <si>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</si>
  <si>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</si>
  <si>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</si>
  <si>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</si>
  <si>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</si>
  <si>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</si>
  <si>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0184</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</si>
  <si>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</si>
  <si>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</si>
  <si>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</si>
  <si>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</si>
  <si>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</si>
  <si>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</si>
  <si>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</si>
  <si>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</si>
  <si>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</si>
  <si>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</si>
  <si>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</si>
  <si>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</si>
  <si>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</si>
  <si>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</si>
  <si>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</si>
  <si>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</si>
  <si>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</si>
  <si>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</si>
  <si>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</si>
  <si>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</si>
  <si>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</si>
  <si>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</si>
  <si>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</si>
  <si>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</si>
  <si>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</si>
  <si>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</si>
  <si>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</si>
  <si>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</si>
  <si>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</si>
  <si>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</si>
  <si>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</si>
  <si>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</si>
  <si>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</si>
  <si>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</si>
  <si>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</si>
  <si>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</si>
  <si>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</si>
  <si>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</si>
  <si>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</si>
  <si>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</si>
  <si>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</si>
  <si>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</si>
  <si>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</si>
  <si>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</si>
  <si>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</si>
  <si>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</si>
  <si>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</si>
  <si>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</si>
  <si>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</si>
  <si>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</si>
  <si>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</si>
  <si>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</si>
  <si>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</si>
  <si>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</si>
  <si>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</si>
  <si>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</si>
  <si>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</si>
  <si>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</si>
  <si>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</si>
  <si>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</si>
  <si>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</si>
  <si>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</si>
  <si>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</si>
  <si>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</si>
  <si>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</si>
  <si>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</si>
  <si>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</si>
  <si>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</si>
  <si>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</si>
  <si>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</si>
  <si>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</si>
  <si>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</si>
  <si>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</si>
  <si>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</si>
  <si>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</si>
  <si>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</si>
  <si>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</si>
  <si>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</si>
  <si>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</si>
  <si>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</si>
  <si>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</si>
  <si>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</si>
  <si>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</si>
  <si>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</si>
  <si>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</si>
  <si>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</si>
  <si>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</si>
  <si>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</si>
  <si>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</si>
  <si>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</si>
  <si>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</si>
  <si>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</si>
  <si>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</si>
  <si>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</si>
  <si>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</si>
  <si>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</si>
  <si>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</si>
  <si>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</si>
  <si>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</si>
  <si>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</si>
  <si>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</si>
  <si>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</si>
  <si>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</si>
  <si>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</si>
  <si>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</si>
  <si>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</si>
  <si>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</si>
  <si>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</si>
  <si>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</si>
  <si>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</si>
  <si>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</si>
  <si>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</si>
  <si>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</si>
  <si>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</si>
  <si>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</si>
  <si>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</si>
  <si>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</si>
  <si>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</si>
  <si>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</si>
  <si>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</si>
  <si>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</si>
  <si>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</si>
  <si>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</si>
  <si>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</si>
  <si>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</si>
  <si>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</si>
  <si>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</si>
  <si>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</si>
  <si>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</si>
  <si>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</si>
  <si>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</si>
  <si>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</si>
  <si>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</si>
  <si>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</si>
  <si>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</si>
  <si>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</si>
  <si>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</si>
  <si>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</si>
  <si>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</si>
  <si>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</si>
  <si>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</si>
  <si>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</si>
  <si>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</si>
  <si>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</si>
  <si>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</si>
  <si>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</si>
  <si>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</si>
  <si>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</si>
  <si>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</si>
  <si>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</si>
  <si>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</si>
  <si>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</si>
  <si>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</si>
  <si>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</si>
  <si>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</si>
  <si>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</si>
  <si>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</si>
  <si>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</si>
  <si>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</si>
  <si>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</si>
  <si>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</si>
  <si>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</si>
  <si>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</si>
  <si>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</si>
  <si>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</si>
  <si>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</si>
  <si>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</si>
  <si>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</si>
  <si>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</si>
  <si>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</si>
  <si>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</si>
  <si>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</si>
  <si>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</si>
  <si>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</si>
  <si>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</si>
  <si>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</si>
  <si>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</si>
  <si>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</si>
  <si>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</si>
  <si>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</si>
  <si>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</si>
  <si>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</si>
  <si>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</si>
  <si>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</si>
  <si>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</si>
  <si>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</si>
  <si>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</si>
  <si>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</si>
  <si>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</si>
  <si>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</si>
  <si>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</si>
  <si>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</si>
  <si>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</si>
  <si>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</si>
  <si>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</si>
  <si>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</si>
  <si>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</si>
  <si>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</si>
  <si>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</si>
  <si>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</si>
  <si>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</si>
  <si>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</si>
  <si>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</si>
  <si>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</si>
  <si>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</si>
  <si>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</si>
  <si>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</si>
  <si>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</si>
  <si>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</si>
  <si>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</si>
  <si>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</si>
  <si>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</si>
  <si>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</si>
  <si>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</si>
  <si>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</si>
  <si>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</si>
  <si>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</si>
  <si>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</si>
  <si>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</si>
  <si>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</si>
  <si>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</si>
  <si>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</si>
  <si>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</si>
  <si>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</si>
  <si>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</si>
  <si>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</si>
  <si>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</si>
  <si>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</si>
  <si>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</si>
  <si>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</si>
  <si>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</si>
  <si>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</si>
  <si>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</si>
  <si>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</si>
  <si>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</si>
  <si>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</si>
  <si>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</si>
  <si>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</si>
  <si>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</si>
  <si>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</si>
  <si>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</si>
  <si>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</si>
  <si>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</si>
  <si>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</si>
  <si>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</si>
  <si>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</si>
  <si>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</si>
  <si>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</si>
  <si>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</si>
  <si>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</si>
  <si>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</si>
  <si>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</si>
  <si>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</si>
  <si>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</si>
  <si>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</si>
  <si>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</si>
  <si>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</si>
  <si>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</si>
  <si>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</si>
  <si>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</si>
  <si>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</si>
  <si>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</si>
  <si>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</si>
  <si>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</si>
  <si>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</si>
  <si>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</si>
  <si>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</si>
  <si>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</si>
  <si>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</si>
  <si>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</si>
  <si>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</si>
  <si>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</si>
  <si>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</si>
  <si>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</si>
  <si>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</si>
  <si>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</si>
  <si>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</si>
  <si>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</si>
  <si>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</si>
  <si>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</si>
  <si>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</si>
  <si>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</si>
  <si>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</si>
  <si>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</si>
  <si>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</si>
  <si>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</si>
  <si>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</si>
  <si>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</si>
  <si>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</si>
  <si>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</si>
  <si>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</si>
  <si>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</si>
  <si>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</si>
  <si>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</si>
  <si>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</si>
  <si>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</si>
  <si>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</si>
  <si>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</si>
  <si>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</si>
  <si>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</si>
  <si>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</si>
  <si>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</si>
  <si>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</si>
  <si>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</si>
  <si>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</si>
  <si>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</si>
  <si>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</si>
  <si>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</si>
  <si>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</si>
  <si>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</si>
  <si>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</si>
  <si>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LIGACOES PREDIAIS AGUA/ESGOTO/ENERGIA/TELEFONE</t>
  </si>
  <si>
    <t>LIPR</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</si>
  <si>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</si>
  <si>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</si>
  <si>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</si>
  <si>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</si>
  <si>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</si>
  <si>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</si>
  <si>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</si>
  <si>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</si>
  <si>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</si>
  <si>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</si>
  <si>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</si>
  <si>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</si>
  <si>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</si>
  <si>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</si>
  <si>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</si>
  <si>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</si>
  <si>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</si>
  <si>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</si>
  <si>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</si>
  <si>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</si>
  <si>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</si>
  <si>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</si>
  <si>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</si>
  <si>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</si>
  <si>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</si>
  <si>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</si>
  <si>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</si>
  <si>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</si>
  <si>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</si>
  <si>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</si>
  <si>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</si>
  <si>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</si>
  <si>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</si>
  <si>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LIGACOES PREDIAIS DE ESGOTO</t>
  </si>
  <si>
    <t>0059</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</si>
  <si>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</si>
  <si>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</si>
  <si>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</si>
  <si>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</si>
  <si>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</si>
  <si>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</si>
  <si>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</si>
  <si>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</si>
  <si>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</si>
  <si>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</si>
  <si>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</si>
  <si>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</si>
  <si>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</si>
  <si>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</si>
  <si>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</si>
  <si>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</si>
  <si>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</si>
  <si>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</si>
  <si>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</si>
  <si>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</si>
  <si>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</si>
  <si>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</si>
  <si>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</si>
  <si>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</si>
  <si>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</si>
  <si>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</si>
  <si>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</si>
  <si>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</si>
  <si>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</si>
  <si>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</si>
  <si>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</si>
  <si>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</si>
  <si>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</si>
  <si>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</si>
  <si>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</si>
  <si>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</si>
  <si>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</si>
  <si>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</si>
  <si>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</si>
  <si>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</si>
  <si>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</si>
  <si>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</si>
  <si>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</si>
  <si>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</si>
  <si>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</si>
  <si>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</si>
  <si>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</si>
  <si>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</si>
  <si>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</si>
  <si>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</si>
  <si>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</si>
  <si>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</si>
  <si>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</si>
  <si>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</si>
  <si>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</si>
  <si>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</si>
  <si>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</si>
  <si>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</si>
  <si>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</si>
  <si>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</si>
  <si>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</si>
  <si>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</si>
  <si>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</si>
  <si>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</si>
  <si>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</si>
  <si>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</si>
  <si>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</si>
  <si>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</si>
  <si>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</si>
  <si>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</si>
  <si>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</si>
  <si>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</si>
  <si>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</si>
  <si>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</si>
  <si>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</si>
  <si>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</si>
  <si>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</si>
  <si>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</si>
  <si>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</si>
  <si>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</si>
  <si>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</si>
  <si>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</si>
  <si>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</si>
  <si>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</si>
  <si>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</si>
  <si>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</si>
  <si>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</si>
  <si>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</si>
  <si>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</si>
  <si>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</si>
  <si>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</si>
  <si>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</si>
  <si>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</si>
  <si>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</si>
  <si>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</si>
  <si>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</si>
  <si>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</si>
  <si>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</si>
  <si>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</si>
  <si>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</si>
  <si>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</si>
  <si>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</si>
  <si>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</si>
  <si>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</si>
  <si>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</si>
  <si>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</si>
  <si>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</si>
  <si>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</si>
  <si>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</si>
  <si>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</si>
  <si>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</si>
  <si>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</si>
  <si>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</si>
  <si>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</si>
  <si>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</si>
  <si>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</si>
  <si>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</si>
  <si>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</si>
  <si>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</si>
  <si>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</si>
  <si>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</si>
  <si>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</si>
  <si>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</si>
  <si>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</si>
  <si>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</si>
  <si>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</si>
  <si>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</si>
  <si>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</si>
  <si>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</si>
  <si>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</si>
  <si>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</si>
  <si>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</si>
  <si>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</si>
  <si>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</si>
  <si>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</si>
  <si>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</si>
  <si>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</si>
  <si>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</si>
  <si>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</si>
  <si>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</si>
  <si>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</si>
  <si>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</si>
  <si>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</si>
  <si>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</si>
  <si>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</si>
  <si>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</si>
  <si>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</si>
  <si>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</si>
  <si>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</si>
  <si>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</si>
  <si>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</si>
  <si>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</si>
  <si>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</si>
  <si>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</si>
  <si>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</si>
  <si>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</si>
  <si>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</si>
  <si>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</si>
  <si>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</si>
  <si>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</si>
  <si>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</si>
  <si>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</si>
  <si>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</si>
  <si>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</si>
  <si>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</si>
  <si>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</si>
  <si>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</si>
  <si>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</si>
  <si>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</si>
  <si>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</si>
  <si>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</si>
  <si>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</si>
  <si>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</si>
  <si>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</si>
  <si>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</si>
  <si>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</si>
  <si>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</si>
  <si>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</si>
  <si>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</si>
  <si>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</si>
  <si>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</si>
  <si>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</si>
  <si>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</si>
  <si>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</si>
  <si>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</si>
  <si>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</si>
  <si>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</si>
  <si>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</si>
  <si>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</si>
  <si>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</si>
  <si>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</si>
  <si>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</si>
  <si>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</si>
  <si>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</si>
  <si>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</si>
  <si>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</si>
  <si>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</si>
  <si>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</si>
  <si>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</si>
  <si>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</si>
  <si>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</si>
  <si>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</si>
  <si>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</si>
  <si>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</si>
  <si>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</si>
  <si>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</si>
  <si>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</si>
  <si>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</si>
  <si>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</si>
  <si>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</si>
  <si>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</si>
  <si>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</si>
  <si>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</si>
  <si>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</si>
  <si>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</si>
  <si>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</si>
  <si>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</si>
  <si>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</si>
  <si>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</si>
  <si>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</si>
  <si>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</si>
  <si>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</si>
  <si>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</si>
  <si>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</si>
  <si>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</si>
  <si>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</si>
  <si>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</si>
  <si>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</si>
  <si>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</si>
  <si>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</si>
  <si>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</si>
  <si>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</si>
  <si>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</si>
  <si>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</si>
  <si>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</si>
  <si>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</si>
  <si>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</si>
  <si>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</si>
  <si>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</si>
  <si>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</si>
  <si>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</si>
  <si>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</si>
  <si>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</si>
  <si>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</si>
  <si>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</si>
  <si>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</si>
  <si>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</si>
  <si>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</si>
  <si>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</si>
  <si>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</si>
  <si>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</si>
  <si>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</si>
  <si>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</si>
  <si>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</si>
  <si>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</si>
  <si>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</si>
  <si>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</si>
  <si>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</si>
  <si>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</si>
  <si>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</si>
  <si>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</si>
  <si>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</si>
  <si>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</si>
  <si>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</si>
  <si>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</si>
  <si>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</si>
  <si>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</si>
  <si>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</si>
  <si>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</si>
  <si>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</si>
  <si>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</si>
  <si>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APILOADO COM SOQUETE. AF_10/2017</t>
  </si>
  <si>
    <t>CARGA, DESCARGA E/OU TRANSPORTE DE MATERIAIS</t>
  </si>
  <si>
    <t>0022</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</si>
  <si>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</si>
  <si>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</si>
  <si>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</si>
  <si>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</si>
  <si>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</si>
  <si>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</si>
  <si>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</si>
  <si>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</si>
  <si>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</si>
  <si>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</si>
  <si>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</si>
  <si>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</si>
  <si>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</si>
  <si>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</si>
  <si>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</si>
  <si>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</si>
  <si>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</si>
  <si>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</si>
  <si>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0283</t>
  </si>
  <si>
    <t>UMIDIFICAÇÃO DE MATERIAL PARA VALAS COM CAMINHÃO PIPA 10000L. AF_11/2016</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</si>
  <si>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</si>
  <si>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</si>
  <si>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</si>
  <si>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</si>
  <si>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</si>
  <si>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</si>
  <si>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</si>
  <si>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</si>
  <si>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</si>
  <si>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</si>
  <si>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</si>
  <si>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</si>
  <si>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</si>
  <si>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</si>
  <si>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</si>
  <si>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</si>
  <si>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</si>
  <si>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</si>
  <si>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</si>
  <si>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</si>
  <si>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</si>
  <si>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</si>
  <si>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</si>
  <si>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</si>
  <si>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</si>
  <si>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</si>
  <si>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</si>
  <si>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</si>
  <si>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</si>
  <si>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</si>
  <si>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</si>
  <si>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</si>
  <si>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</si>
  <si>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</si>
  <si>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</si>
  <si>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</si>
  <si>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</si>
  <si>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</si>
  <si>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</si>
  <si>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</si>
  <si>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</si>
  <si>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</si>
  <si>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</si>
  <si>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</si>
  <si>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</si>
  <si>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</si>
  <si>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</si>
  <si>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</si>
  <si>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</si>
  <si>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</si>
  <si>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</si>
  <si>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</si>
  <si>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</si>
  <si>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</si>
  <si>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</si>
  <si>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</si>
  <si>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</si>
  <si>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</si>
  <si>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</si>
  <si>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</si>
  <si>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</si>
  <si>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</si>
  <si>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</si>
  <si>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</si>
  <si>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</si>
  <si>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</si>
  <si>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</si>
  <si>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</si>
  <si>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</si>
  <si>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</si>
  <si>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</si>
  <si>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</si>
  <si>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</si>
  <si>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</si>
  <si>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</si>
  <si>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</si>
  <si>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</si>
  <si>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</si>
  <si>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</si>
  <si>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</si>
  <si>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</si>
  <si>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</si>
  <si>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</si>
  <si>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</si>
  <si>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</si>
  <si>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</si>
  <si>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</si>
  <si>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</si>
  <si>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</si>
  <si>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</si>
  <si>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</si>
  <si>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</si>
  <si>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</si>
  <si>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</si>
  <si>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</si>
  <si>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</si>
  <si>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</si>
  <si>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</si>
  <si>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</si>
  <si>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</si>
  <si>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</si>
  <si>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</si>
  <si>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</si>
  <si>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</si>
  <si>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</si>
  <si>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</si>
  <si>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</si>
  <si>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</si>
  <si>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</si>
  <si>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</si>
  <si>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</si>
  <si>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</si>
  <si>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</si>
  <si>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</si>
  <si>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</si>
  <si>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</si>
  <si>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</si>
  <si>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</si>
  <si>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</si>
  <si>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</si>
  <si>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</si>
  <si>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</si>
  <si>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</si>
  <si>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</si>
  <si>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</si>
  <si>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</si>
  <si>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</si>
  <si>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</si>
  <si>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</si>
  <si>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</si>
  <si>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</si>
  <si>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</si>
  <si>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</si>
  <si>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</si>
  <si>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</si>
  <si>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</si>
  <si>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</si>
  <si>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</si>
  <si>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</si>
  <si>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</si>
  <si>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</si>
  <si>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</si>
  <si>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</si>
  <si>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</si>
  <si>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</si>
  <si>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</si>
  <si>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</si>
  <si>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</si>
  <si>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</si>
  <si>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</si>
  <si>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</si>
  <si>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</si>
  <si>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</si>
  <si>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</si>
  <si>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</si>
  <si>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</si>
  <si>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</si>
  <si>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</si>
  <si>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</si>
  <si>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</si>
  <si>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</si>
  <si>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</si>
  <si>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</si>
  <si>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</si>
  <si>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</si>
  <si>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</si>
  <si>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</si>
  <si>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</si>
  <si>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</si>
  <si>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</si>
  <si>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</si>
  <si>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</si>
  <si>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</si>
  <si>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</si>
  <si>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</si>
  <si>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</si>
  <si>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</si>
  <si>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</si>
  <si>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</si>
  <si>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</si>
  <si>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</si>
  <si>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</si>
  <si>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</si>
  <si>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</si>
  <si>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</si>
  <si>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</si>
  <si>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</si>
  <si>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</si>
  <si>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</si>
  <si>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</si>
  <si>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</si>
  <si>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</si>
  <si>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</si>
  <si>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</si>
  <si>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</si>
  <si>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</si>
  <si>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</si>
  <si>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</si>
  <si>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</si>
  <si>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</si>
  <si>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</si>
  <si>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</si>
  <si>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</si>
  <si>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</si>
  <si>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</si>
  <si>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</si>
  <si>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</si>
  <si>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</si>
  <si>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</si>
  <si>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</si>
  <si>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</si>
  <si>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</si>
  <si>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</si>
  <si>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</si>
  <si>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</si>
  <si>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</si>
  <si>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</si>
  <si>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</si>
  <si>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</si>
  <si>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</si>
  <si>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</si>
  <si>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</si>
  <si>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</si>
  <si>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</si>
  <si>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</si>
  <si>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</si>
  <si>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</si>
  <si>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</si>
  <si>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</si>
  <si>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</si>
  <si>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</si>
  <si>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</si>
  <si>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</si>
  <si>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</si>
  <si>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</si>
  <si>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</si>
  <si>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</si>
  <si>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</si>
  <si>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</si>
  <si>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</si>
  <si>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</si>
  <si>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</si>
  <si>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</si>
  <si>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</si>
  <si>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</si>
  <si>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</si>
  <si>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</si>
  <si>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SINALIZACAO HORIZONTAL/VERTICAL</t>
  </si>
  <si>
    <t>0249</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</si>
  <si>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</si>
  <si>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</si>
  <si>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</si>
  <si>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</si>
  <si>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</si>
  <si>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</si>
  <si>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</si>
  <si>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</si>
  <si>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</si>
  <si>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</si>
  <si>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</si>
  <si>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</si>
  <si>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</si>
  <si>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</si>
  <si>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</si>
  <si>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</si>
  <si>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</si>
  <si>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</si>
  <si>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</si>
  <si>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</si>
  <si>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</si>
  <si>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</si>
  <si>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</si>
  <si>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</si>
  <si>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</si>
  <si>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</si>
  <si>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</si>
  <si>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</si>
  <si>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</si>
  <si>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</si>
  <si>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</si>
  <si>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</si>
  <si>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</si>
  <si>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</si>
  <si>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</si>
  <si>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</si>
  <si>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</si>
  <si>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</si>
  <si>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</si>
  <si>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</si>
  <si>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</si>
  <si>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</si>
  <si>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</si>
  <si>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</si>
  <si>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</si>
  <si>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</si>
  <si>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</si>
  <si>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</si>
  <si>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</si>
  <si>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</si>
  <si>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</si>
  <si>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</si>
  <si>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</si>
  <si>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</si>
  <si>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</si>
  <si>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</si>
  <si>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</si>
  <si>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</si>
  <si>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</si>
  <si>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</si>
  <si>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</si>
  <si>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</si>
  <si>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</si>
  <si>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</si>
  <si>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</si>
  <si>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</si>
  <si>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</si>
  <si>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</si>
  <si>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</si>
  <si>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</si>
  <si>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</si>
  <si>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</si>
  <si>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</si>
  <si>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</si>
  <si>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</si>
  <si>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</si>
  <si>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</si>
  <si>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</si>
  <si>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</si>
  <si>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</si>
  <si>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</si>
  <si>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</si>
  <si>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</si>
  <si>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</si>
  <si>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</si>
  <si>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</si>
  <si>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</si>
  <si>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</si>
  <si>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</si>
  <si>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</si>
  <si>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</si>
  <si>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</si>
  <si>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</si>
  <si>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</si>
  <si>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</si>
  <si>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</si>
  <si>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</si>
  <si>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</si>
  <si>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</si>
  <si>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</si>
  <si>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</si>
  <si>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</si>
  <si>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</si>
  <si>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</si>
  <si>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</si>
  <si>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</si>
  <si>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</si>
  <si>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</si>
  <si>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</si>
  <si>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</si>
  <si>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</si>
  <si>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</si>
  <si>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</si>
  <si>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</si>
  <si>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</si>
  <si>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</si>
  <si>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</si>
  <si>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</si>
  <si>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</si>
  <si>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</si>
  <si>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</si>
  <si>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</si>
  <si>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</si>
  <si>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</si>
  <si>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</si>
  <si>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</si>
  <si>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</si>
  <si>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</si>
  <si>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</si>
  <si>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</si>
  <si>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</si>
  <si>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</si>
  <si>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</si>
  <si>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</si>
  <si>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</si>
  <si>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</si>
  <si>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</si>
  <si>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</si>
  <si>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</si>
  <si>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</si>
  <si>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</si>
  <si>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</si>
  <si>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</si>
  <si>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</si>
  <si>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</si>
  <si>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</si>
  <si>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</si>
  <si>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</si>
  <si>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</si>
  <si>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</si>
  <si>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</si>
  <si>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</si>
  <si>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</si>
  <si>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</si>
  <si>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</si>
  <si>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</si>
  <si>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</si>
  <si>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</si>
  <si>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</si>
  <si>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</si>
  <si>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</si>
  <si>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</si>
  <si>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</si>
  <si>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</si>
  <si>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</si>
  <si>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</si>
  <si>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</si>
  <si>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</si>
  <si>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</si>
  <si>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</si>
  <si>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</si>
  <si>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</si>
  <si>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</si>
  <si>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</si>
  <si>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</si>
  <si>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</si>
  <si>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</si>
  <si>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</si>
  <si>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</si>
  <si>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</si>
  <si>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</si>
  <si>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</si>
  <si>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</si>
  <si>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</si>
  <si>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</si>
  <si>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</si>
  <si>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</si>
  <si>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</si>
  <si>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</si>
  <si>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</si>
  <si>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</si>
  <si>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</si>
  <si>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</si>
  <si>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</si>
  <si>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</si>
  <si>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</si>
  <si>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</si>
  <si>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</si>
  <si>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</si>
  <si>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</si>
  <si>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</si>
  <si>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</si>
  <si>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</si>
  <si>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</si>
  <si>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</si>
  <si>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</si>
  <si>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</si>
  <si>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</si>
  <si>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</si>
  <si>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</si>
  <si>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</si>
  <si>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</si>
  <si>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</si>
  <si>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</si>
  <si>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</si>
  <si>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</si>
  <si>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</si>
  <si>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</si>
  <si>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</si>
  <si>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</si>
  <si>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</si>
  <si>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</si>
  <si>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</si>
  <si>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</si>
  <si>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</si>
  <si>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</si>
  <si>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</si>
  <si>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</si>
  <si>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</si>
  <si>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</si>
  <si>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</si>
  <si>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</si>
  <si>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</si>
  <si>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</si>
  <si>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</si>
  <si>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</si>
  <si>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</si>
  <si>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</si>
  <si>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</si>
  <si>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</si>
  <si>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</si>
  <si>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</si>
  <si>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</si>
  <si>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</si>
  <si>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</si>
  <si>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</si>
  <si>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</si>
  <si>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</si>
  <si>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</si>
  <si>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</si>
  <si>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</si>
  <si>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</si>
  <si>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</si>
  <si>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</si>
  <si>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</si>
  <si>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</si>
  <si>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</si>
  <si>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</si>
  <si>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</si>
  <si>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</si>
  <si>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</si>
  <si>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</si>
  <si>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</si>
  <si>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</si>
  <si>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</si>
  <si>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</si>
  <si>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</si>
  <si>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</si>
  <si>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</si>
  <si>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</si>
  <si>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</si>
  <si>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</si>
  <si>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</si>
  <si>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</si>
  <si>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</si>
  <si>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</si>
  <si>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</si>
  <si>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</si>
  <si>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</si>
  <si>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</si>
  <si>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</si>
  <si>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</si>
  <si>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</si>
  <si>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</si>
  <si>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</si>
  <si>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</si>
  <si>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</si>
  <si>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</si>
  <si>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</si>
  <si>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</si>
  <si>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</si>
  <si>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</si>
  <si>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</si>
  <si>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</si>
  <si>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</si>
  <si>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</si>
  <si>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</si>
  <si>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</si>
  <si>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</si>
  <si>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</si>
  <si>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</si>
  <si>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</si>
  <si>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</si>
  <si>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</si>
  <si>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</si>
  <si>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</si>
  <si>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</si>
  <si>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</si>
  <si>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</si>
  <si>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</si>
  <si>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</si>
  <si>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</si>
  <si>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</si>
  <si>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</si>
  <si>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</si>
  <si>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</si>
  <si>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</si>
  <si>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</si>
  <si>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</si>
  <si>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</si>
  <si>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</si>
  <si>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</si>
  <si>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</si>
  <si>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</si>
  <si>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</si>
  <si>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</si>
  <si>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</si>
  <si>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</si>
  <si>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</si>
  <si>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</si>
  <si>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</si>
  <si>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</si>
  <si>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</si>
  <si>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</si>
  <si>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</si>
  <si>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</si>
  <si>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</si>
  <si>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</si>
  <si>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</si>
  <si>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</si>
  <si>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</si>
  <si>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</si>
  <si>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</si>
  <si>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</si>
  <si>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</si>
  <si>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</si>
  <si>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</si>
  <si>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</si>
  <si>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</si>
  <si>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</si>
  <si>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</si>
  <si>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</si>
  <si>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</si>
  <si>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</si>
  <si>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</si>
  <si>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</si>
  <si>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</si>
  <si>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</si>
  <si>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</si>
  <si>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</si>
  <si>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</si>
  <si>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</si>
  <si>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</si>
  <si>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</si>
  <si>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</si>
  <si>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</si>
  <si>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</si>
  <si>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</si>
  <si>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</si>
  <si>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</si>
  <si>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</si>
  <si>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</si>
  <si>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EMBOCO</t>
  </si>
  <si>
    <t>0107</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</si>
  <si>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</si>
  <si>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</si>
  <si>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</si>
  <si>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</si>
  <si>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</si>
  <si>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</si>
  <si>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</si>
  <si>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</si>
  <si>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</si>
  <si>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</si>
  <si>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</si>
  <si>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</si>
  <si>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</si>
  <si>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</si>
  <si>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</si>
  <si>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</si>
  <si>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</si>
  <si>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</si>
  <si>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</si>
  <si>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</si>
  <si>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</si>
  <si>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</si>
  <si>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</si>
  <si>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</si>
  <si>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</si>
  <si>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</si>
  <si>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</si>
  <si>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</si>
  <si>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</si>
  <si>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</si>
  <si>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</si>
  <si>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</si>
  <si>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</si>
  <si>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</si>
  <si>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</si>
  <si>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</si>
  <si>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</si>
  <si>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</si>
  <si>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</si>
  <si>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</si>
  <si>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</si>
  <si>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</si>
  <si>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</si>
  <si>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</si>
  <si>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</si>
  <si>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</si>
  <si>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</si>
  <si>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</si>
  <si>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</si>
  <si>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</si>
  <si>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</si>
  <si>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</si>
  <si>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</si>
  <si>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</si>
  <si>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</si>
  <si>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</si>
  <si>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</si>
  <si>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</si>
  <si>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</si>
  <si>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</si>
  <si>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</si>
  <si>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</si>
  <si>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</si>
  <si>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</si>
  <si>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</si>
  <si>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</si>
  <si>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</si>
  <si>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</si>
  <si>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</si>
  <si>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</si>
  <si>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</si>
  <si>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</si>
  <si>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</si>
  <si>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</si>
  <si>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</si>
  <si>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</si>
  <si>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</si>
  <si>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</si>
  <si>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</si>
  <si>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</si>
  <si>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</si>
  <si>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</si>
  <si>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</si>
  <si>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</si>
  <si>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</si>
  <si>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</si>
  <si>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</si>
  <si>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</si>
  <si>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</si>
  <si>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</si>
  <si>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</si>
  <si>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</si>
  <si>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</si>
  <si>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</si>
  <si>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</si>
  <si>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</si>
  <si>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</si>
  <si>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</si>
  <si>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</si>
  <si>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</si>
  <si>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</si>
  <si>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</si>
  <si>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</si>
  <si>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</si>
  <si>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</si>
  <si>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</si>
  <si>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</si>
  <si>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</si>
  <si>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</si>
  <si>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</si>
  <si>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</si>
  <si>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</si>
  <si>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</si>
  <si>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</si>
  <si>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</si>
  <si>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</si>
  <si>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</si>
  <si>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</si>
  <si>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</si>
  <si>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</si>
  <si>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</si>
  <si>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</si>
  <si>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</si>
  <si>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</si>
  <si>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</si>
  <si>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</si>
  <si>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</si>
  <si>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</si>
  <si>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</si>
  <si>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</si>
  <si>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</si>
  <si>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</si>
  <si>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</si>
  <si>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</si>
  <si>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</si>
  <si>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</si>
  <si>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</si>
  <si>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</si>
  <si>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</si>
  <si>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</si>
  <si>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</si>
  <si>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</si>
  <si>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</si>
  <si>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</si>
  <si>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</si>
  <si>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</si>
  <si>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</si>
  <si>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</si>
  <si>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</si>
  <si>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</si>
  <si>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</si>
  <si>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</si>
  <si>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</si>
  <si>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</si>
  <si>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</si>
  <si>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</si>
  <si>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</si>
  <si>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</si>
  <si>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</si>
  <si>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</si>
  <si>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</si>
  <si>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</si>
  <si>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</si>
  <si>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</si>
  <si>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</si>
  <si>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</si>
  <si>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</si>
  <si>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</si>
  <si>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</si>
  <si>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</si>
  <si>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</si>
  <si>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</si>
  <si>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</si>
  <si>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</si>
  <si>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</si>
  <si>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</si>
  <si>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</si>
  <si>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</si>
  <si>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</si>
  <si>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</si>
  <si>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</si>
  <si>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</si>
  <si>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</si>
  <si>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</si>
  <si>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</si>
  <si>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</si>
  <si>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</si>
  <si>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PASTILHAS,CERAMICAS, PLACAS PRE-MOLDADAS E OUTROS</t>
  </si>
  <si>
    <t>0110</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</si>
  <si>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</si>
  <si>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</si>
  <si>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</si>
  <si>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</si>
  <si>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</si>
  <si>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</si>
  <si>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</si>
  <si>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</si>
  <si>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</si>
  <si>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</si>
  <si>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</si>
  <si>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</si>
  <si>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</si>
  <si>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</si>
  <si>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</si>
  <si>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</si>
  <si>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</si>
  <si>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</si>
  <si>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</si>
  <si>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</si>
  <si>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</si>
  <si>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</si>
  <si>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</si>
  <si>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</si>
  <si>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</si>
  <si>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</si>
  <si>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</si>
  <si>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</si>
  <si>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</si>
  <si>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</si>
  <si>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</si>
  <si>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</si>
  <si>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</si>
  <si>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</si>
  <si>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</si>
  <si>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</si>
  <si>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</si>
  <si>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</si>
  <si>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</si>
  <si>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</si>
  <si>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</si>
  <si>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</si>
  <si>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</si>
  <si>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</si>
  <si>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</si>
  <si>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</si>
  <si>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METALICO/PVC</t>
  </si>
  <si>
    <t>0311</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</si>
  <si>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</si>
  <si>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</si>
  <si>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</si>
  <si>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</si>
  <si>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</si>
  <si>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RESTAURO</t>
  </si>
  <si>
    <t>0319</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</si>
  <si>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</si>
  <si>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</si>
  <si>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</si>
  <si>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</si>
  <si>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</si>
  <si>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</si>
  <si>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</si>
  <si>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</si>
  <si>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</si>
  <si>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</si>
  <si>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</si>
  <si>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</si>
  <si>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</si>
  <si>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</si>
  <si>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</si>
  <si>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</si>
  <si>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</si>
  <si>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</si>
  <si>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</si>
  <si>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</si>
  <si>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</si>
  <si>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</si>
  <si>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</si>
  <si>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</si>
  <si>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</si>
  <si>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</si>
  <si>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</si>
  <si>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</si>
  <si>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</si>
  <si>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</si>
  <si>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</si>
  <si>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</si>
  <si>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</si>
  <si>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</si>
  <si>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</si>
  <si>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</si>
  <si>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</si>
  <si>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</si>
  <si>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</si>
  <si>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</si>
  <si>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</si>
  <si>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</si>
  <si>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</si>
  <si>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</si>
  <si>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</si>
  <si>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</si>
  <si>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</si>
  <si>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</si>
  <si>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</si>
  <si>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</si>
  <si>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</si>
  <si>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</si>
  <si>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</si>
  <si>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</si>
  <si>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</si>
  <si>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</si>
  <si>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</si>
  <si>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</si>
  <si>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</si>
  <si>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</si>
  <si>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</si>
  <si>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</si>
  <si>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</si>
  <si>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</si>
  <si>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</si>
  <si>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</si>
  <si>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</si>
  <si>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</si>
  <si>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</si>
  <si>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</si>
  <si>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</si>
  <si>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</si>
  <si>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</si>
  <si>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</si>
  <si>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</si>
  <si>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</si>
  <si>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</si>
  <si>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</si>
  <si>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</si>
  <si>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</si>
  <si>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</si>
  <si>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</si>
  <si>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</si>
  <si>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</si>
  <si>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</si>
  <si>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</si>
  <si>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</si>
  <si>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</si>
  <si>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</si>
  <si>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</si>
  <si>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</si>
  <si>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</si>
  <si>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</si>
  <si>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</si>
  <si>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</si>
  <si>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</si>
  <si>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</si>
  <si>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</si>
  <si>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</si>
  <si>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</si>
  <si>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</si>
  <si>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</si>
  <si>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</si>
  <si>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</si>
  <si>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</si>
  <si>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</si>
  <si>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</si>
  <si>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</si>
  <si>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</si>
  <si>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</si>
  <si>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</si>
  <si>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</si>
  <si>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</si>
  <si>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</si>
  <si>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</si>
  <si>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</si>
  <si>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</si>
  <si>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</si>
  <si>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</si>
  <si>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</si>
  <si>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</si>
  <si>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</si>
  <si>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</si>
  <si>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</si>
  <si>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</si>
  <si>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</si>
  <si>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</si>
  <si>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</si>
  <si>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</si>
  <si>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</si>
  <si>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</si>
  <si>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</si>
  <si>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</si>
  <si>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</si>
  <si>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</si>
  <si>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</si>
  <si>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</si>
  <si>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</si>
  <si>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</si>
  <si>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</si>
  <si>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</si>
  <si>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</si>
  <si>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</si>
  <si>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</si>
  <si>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</si>
  <si>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</si>
  <si>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</si>
  <si>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</si>
  <si>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</si>
  <si>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</si>
  <si>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</si>
  <si>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</si>
  <si>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</si>
  <si>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</si>
  <si>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</si>
  <si>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</si>
  <si>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</si>
  <si>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</si>
  <si>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</si>
  <si>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</si>
  <si>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</si>
  <si>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</si>
  <si>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</si>
  <si>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</si>
  <si>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</si>
  <si>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</si>
  <si>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</si>
  <si>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</si>
  <si>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</si>
  <si>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</si>
  <si>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</si>
  <si>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</si>
  <si>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</si>
  <si>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</si>
  <si>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</si>
  <si>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</si>
  <si>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</si>
  <si>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</si>
  <si>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</si>
  <si>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</si>
  <si>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</si>
  <si>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</si>
  <si>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</si>
  <si>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</si>
  <si>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</si>
  <si>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</si>
  <si>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</si>
  <si>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</si>
  <si>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</si>
  <si>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</si>
  <si>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</si>
  <si>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</si>
  <si>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</si>
  <si>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</si>
  <si>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</si>
  <si>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</si>
  <si>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</si>
  <si>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</si>
  <si>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</si>
  <si>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</si>
  <si>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</si>
  <si>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</si>
  <si>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</si>
  <si>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</si>
  <si>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</si>
  <si>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</si>
  <si>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</si>
  <si>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</si>
  <si>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</si>
  <si>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</si>
  <si>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</si>
  <si>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</si>
  <si>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</si>
  <si>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</si>
  <si>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</si>
  <si>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</si>
  <si>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</si>
  <si>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</si>
  <si>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</si>
  <si>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</si>
  <si>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</si>
  <si>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</si>
  <si>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</si>
  <si>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</si>
  <si>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</si>
  <si>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</si>
  <si>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</si>
  <si>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</si>
  <si>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</si>
  <si>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</si>
  <si>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</si>
  <si>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</si>
  <si>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</si>
  <si>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</si>
  <si>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</si>
  <si>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</si>
  <si>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</si>
  <si>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</si>
  <si>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</si>
  <si>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</si>
  <si>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</si>
  <si>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</si>
  <si>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</si>
  <si>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</si>
  <si>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</si>
  <si>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</si>
  <si>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</si>
  <si>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</si>
  <si>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</si>
  <si>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</si>
  <si>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</si>
  <si>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</si>
  <si>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</si>
  <si>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</si>
  <si>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</si>
  <si>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</si>
  <si>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</si>
  <si>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</si>
  <si>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</si>
  <si>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</si>
  <si>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</si>
  <si>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</si>
  <si>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</si>
  <si>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</si>
  <si>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</si>
  <si>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</si>
  <si>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</si>
  <si>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</si>
  <si>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</si>
  <si>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</si>
  <si>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</si>
  <si>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</si>
  <si>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</si>
  <si>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</si>
  <si>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</si>
  <si>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</si>
  <si>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</si>
  <si>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</si>
  <si>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</si>
  <si>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</si>
  <si>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</si>
  <si>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</si>
  <si>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</si>
  <si>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</si>
  <si>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</si>
  <si>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</si>
  <si>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</si>
  <si>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</si>
  <si>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</si>
  <si>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</si>
  <si>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</si>
  <si>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</si>
  <si>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</si>
  <si>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</si>
  <si>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</si>
  <si>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</si>
  <si>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</si>
  <si>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</si>
  <si>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</si>
  <si>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</si>
  <si>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</si>
  <si>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</si>
  <si>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</si>
  <si>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</si>
  <si>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</si>
  <si>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</si>
  <si>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</si>
  <si>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</si>
  <si>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</si>
  <si>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</si>
  <si>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</si>
  <si>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</si>
  <si>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</si>
  <si>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</si>
  <si>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</si>
  <si>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</si>
  <si>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</si>
  <si>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</si>
  <si>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</si>
  <si>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</si>
  <si>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</si>
  <si>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</si>
  <si>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</si>
  <si>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</si>
  <si>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</si>
  <si>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</si>
  <si>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</si>
  <si>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</si>
  <si>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</si>
  <si>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</si>
  <si>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</si>
  <si>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</si>
  <si>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</si>
  <si>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</si>
  <si>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</si>
  <si>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</si>
  <si>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</si>
  <si>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</si>
  <si>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</si>
  <si>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</si>
  <si>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</si>
  <si>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</si>
  <si>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</si>
  <si>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</si>
  <si>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</si>
  <si>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</si>
  <si>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</si>
  <si>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</si>
  <si>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</si>
  <si>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</si>
  <si>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</si>
  <si>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</si>
  <si>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</si>
  <si>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</si>
  <si>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</si>
  <si>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</si>
  <si>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</si>
  <si>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</si>
  <si>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</si>
  <si>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</si>
  <si>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</si>
  <si>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</si>
  <si>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</si>
  <si>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</si>
  <si>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</si>
  <si>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</si>
  <si>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</si>
  <si>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</si>
  <si>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</si>
  <si>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</si>
  <si>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</si>
  <si>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</si>
  <si>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</si>
  <si>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</si>
  <si>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</si>
  <si>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</si>
  <si>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</si>
  <si>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</si>
  <si>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</si>
  <si>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</si>
  <si>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</si>
  <si>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</si>
  <si>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</si>
  <si>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</si>
  <si>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</si>
  <si>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</si>
  <si>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</si>
  <si>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</si>
  <si>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</si>
  <si>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</si>
  <si>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</si>
  <si>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</si>
  <si>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</si>
  <si>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</si>
  <si>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</si>
  <si>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</si>
  <si>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</si>
  <si>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</si>
  <si>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</si>
  <si>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</si>
  <si>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</si>
  <si>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</si>
  <si>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</si>
  <si>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</si>
  <si>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</si>
  <si>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</si>
  <si>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</si>
  <si>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</si>
  <si>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</si>
  <si>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</si>
  <si>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</si>
  <si>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</si>
  <si>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</si>
  <si>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</si>
  <si>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</si>
  <si>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</si>
  <si>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</si>
  <si>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</si>
  <si>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</si>
  <si>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</si>
  <si>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</si>
  <si>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</si>
  <si>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</si>
  <si>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</si>
  <si>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</si>
  <si>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</si>
  <si>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</si>
  <si>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</si>
  <si>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</si>
  <si>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</si>
  <si>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</si>
  <si>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</si>
  <si>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</si>
  <si>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</si>
  <si>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</si>
  <si>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</si>
  <si>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</si>
  <si>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</si>
  <si>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</si>
  <si>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</si>
  <si>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</si>
  <si>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</si>
  <si>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</si>
  <si>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</si>
  <si>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</si>
  <si>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</si>
  <si>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</si>
  <si>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</si>
  <si>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</si>
  <si>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</si>
  <si>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</si>
  <si>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</si>
  <si>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</si>
  <si>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</si>
  <si>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</si>
  <si>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</si>
  <si>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</si>
  <si>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</si>
  <si>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</si>
  <si>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</si>
  <si>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</si>
  <si>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</si>
  <si>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</si>
  <si>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</si>
  <si>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</si>
  <si>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</si>
  <si>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</si>
  <si>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</si>
  <si>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</si>
  <si>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</si>
  <si>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</si>
  <si>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</si>
  <si>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</si>
  <si>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</si>
  <si>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</si>
  <si>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</si>
  <si>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</si>
  <si>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</si>
  <si>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</si>
  <si>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</si>
  <si>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</si>
  <si>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</si>
  <si>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</si>
  <si>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</si>
  <si>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</si>
  <si>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</si>
  <si>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</si>
  <si>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</si>
  <si>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</si>
  <si>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</si>
  <si>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</si>
  <si>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</si>
  <si>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</si>
  <si>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</si>
  <si>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</si>
  <si>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</si>
  <si>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</si>
  <si>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</si>
  <si>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</si>
  <si>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</si>
  <si>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</si>
  <si>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</si>
  <si>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</si>
  <si>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</si>
  <si>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</si>
  <si>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</si>
  <si>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</si>
  <si>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</si>
  <si>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</si>
  <si>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</si>
  <si>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</si>
  <si>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</si>
  <si>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</si>
  <si>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</si>
  <si>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</si>
  <si>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</si>
  <si>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</si>
  <si>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</si>
  <si>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</si>
  <si>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</si>
  <si>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</si>
  <si>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</si>
  <si>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</si>
  <si>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</si>
  <si>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</si>
  <si>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</si>
  <si>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</si>
  <si>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</si>
  <si>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</si>
  <si>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</si>
  <si>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</si>
  <si>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</si>
  <si>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</si>
  <si>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</si>
  <si>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</si>
  <si>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</si>
  <si>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</si>
  <si>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</si>
  <si>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</si>
  <si>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</si>
  <si>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</si>
  <si>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</si>
  <si>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</si>
  <si>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</si>
  <si>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</si>
  <si>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</si>
  <si>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</si>
  <si>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</si>
  <si>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</si>
  <si>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</si>
  <si>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</si>
  <si>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</si>
  <si>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</si>
  <si>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</si>
  <si>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</si>
  <si>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</si>
  <si>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</si>
  <si>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</si>
  <si>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</si>
  <si>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</si>
  <si>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</si>
  <si>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</si>
  <si>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</si>
  <si>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</si>
  <si>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</si>
  <si>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</si>
  <si>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</si>
  <si>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</si>
  <si>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</si>
  <si>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</si>
  <si>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</si>
  <si>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</si>
  <si>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BATATAIS EM PLACAS. AF_05/2018</t>
  </si>
  <si>
    <t>PLANTIO DE FORRAÇÃO. AF_05/2018</t>
  </si>
  <si>
    <t>PLANTIO DE GRAMA ESMERALDA OU SÃO CARLOS OU CURITIBANA, EM PLACAS. AF_05/2022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</si>
  <si>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</si>
  <si>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</si>
  <si>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</si>
  <si>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</si>
  <si>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</si>
  <si>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</si>
  <si>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</si>
  <si>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</si>
  <si>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</si>
  <si>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</si>
  <si>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</si>
  <si>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</si>
  <si>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</si>
  <si>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</si>
  <si>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</si>
  <si>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</si>
  <si>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</si>
  <si>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</si>
  <si>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</si>
  <si>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</si>
  <si>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</si>
  <si>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</si>
  <si>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</si>
  <si>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</si>
  <si>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</si>
  <si>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</si>
  <si>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</si>
  <si>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</si>
  <si>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</si>
  <si>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</si>
  <si>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</si>
  <si>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</si>
  <si>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</si>
  <si>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</si>
  <si>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</si>
  <si>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</si>
  <si>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</si>
  <si>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</si>
  <si>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</si>
  <si>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</si>
  <si>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</si>
  <si>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</si>
  <si>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</si>
  <si>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</si>
  <si>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</si>
  <si>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</si>
  <si>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</si>
  <si>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</si>
  <si>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</si>
  <si>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</si>
  <si>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</si>
  <si>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</si>
  <si>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</si>
  <si>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</si>
  <si>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</si>
  <si>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</si>
  <si>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</si>
  <si>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</si>
  <si>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</si>
  <si>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</si>
  <si>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</si>
  <si>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</si>
  <si>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</si>
  <si>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</si>
  <si>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</si>
  <si>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</si>
  <si>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</si>
  <si>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</si>
  <si>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</si>
  <si>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</si>
  <si>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</si>
  <si>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</si>
  <si>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</si>
  <si>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</si>
  <si>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</si>
  <si>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</si>
  <si>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</si>
  <si>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</si>
  <si>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</si>
  <si>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</si>
  <si>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</si>
  <si>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</si>
  <si>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</si>
  <si>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</si>
  <si>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</si>
  <si>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</si>
  <si>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</si>
  <si>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</si>
  <si>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</si>
  <si>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</si>
  <si>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</si>
  <si>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</si>
  <si>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</si>
  <si>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</si>
  <si>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</si>
  <si>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</si>
  <si>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</si>
  <si>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</si>
  <si>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</si>
  <si>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</si>
  <si>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</si>
  <si>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</si>
  <si>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</si>
  <si>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</si>
  <si>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</si>
  <si>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</si>
  <si>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</si>
  <si>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</si>
  <si>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</si>
  <si>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</si>
  <si>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</si>
  <si>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</si>
  <si>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</si>
  <si>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</si>
  <si>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</si>
  <si>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</si>
  <si>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</si>
  <si>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</si>
  <si>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</si>
  <si>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</si>
  <si>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</si>
  <si>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</si>
  <si>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</si>
  <si>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</si>
  <si>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</si>
  <si>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</si>
  <si>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</si>
  <si>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</si>
  <si>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</si>
  <si>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</si>
  <si>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</si>
  <si>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</si>
  <si>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</si>
  <si>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</si>
  <si>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</si>
  <si>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</si>
  <si>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</si>
  <si>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</si>
  <si>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</si>
  <si>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</si>
  <si>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</si>
  <si>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</si>
  <si>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</si>
  <si>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</si>
  <si>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</si>
  <si>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</si>
  <si>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</si>
  <si>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</si>
  <si>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</si>
  <si>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</si>
  <si>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</si>
  <si>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</si>
  <si>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</si>
  <si>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</si>
  <si>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</si>
  <si>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</si>
  <si>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</si>
  <si>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</si>
  <si>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</si>
  <si>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</si>
  <si>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</si>
  <si>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</si>
  <si>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</si>
  <si>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</si>
  <si>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</si>
  <si>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</si>
  <si>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</si>
  <si>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</si>
  <si>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</si>
  <si>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</si>
  <si>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</si>
  <si>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</si>
  <si>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</si>
  <si>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</si>
  <si>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</si>
  <si>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</si>
  <si>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</si>
  <si>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</si>
  <si>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</si>
  <si>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</si>
  <si>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</si>
  <si>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</si>
  <si>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</si>
  <si>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</si>
  <si>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</si>
  <si>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</si>
  <si>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</si>
  <si>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</si>
  <si>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</si>
  <si>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</si>
  <si>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</si>
  <si>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</si>
  <si>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</si>
  <si>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</si>
  <si>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</si>
  <si>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</si>
  <si>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</si>
  <si>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</si>
  <si>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</si>
  <si>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</si>
  <si>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</si>
  <si>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</si>
  <si>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</si>
  <si>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</si>
  <si>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</si>
  <si>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</si>
  <si>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</si>
  <si>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</si>
  <si>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</si>
  <si>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</si>
  <si>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</si>
  <si>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</si>
  <si>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</si>
  <si>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</si>
  <si>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</si>
  <si>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</si>
  <si>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</si>
  <si>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</si>
  <si>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</si>
  <si>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</si>
  <si>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</si>
  <si>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</si>
  <si>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</si>
  <si>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</si>
  <si>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</si>
  <si>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</si>
  <si>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</si>
  <si>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</si>
  <si>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</si>
  <si>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</si>
  <si>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</si>
  <si>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</si>
  <si>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</si>
  <si>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</si>
  <si>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</si>
  <si>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</si>
  <si>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</si>
  <si>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</si>
  <si>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</si>
  <si>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</si>
  <si>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</si>
  <si>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</si>
  <si>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</si>
  <si>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</si>
  <si>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</si>
  <si>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</si>
  <si>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</si>
  <si>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</si>
  <si>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</si>
  <si>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</si>
  <si>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</si>
  <si>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</si>
  <si>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</si>
  <si>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</si>
  <si>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</si>
  <si>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</si>
  <si>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</si>
  <si>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</si>
  <si>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</si>
  <si>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</si>
  <si>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</si>
  <si>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</si>
  <si>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</si>
  <si>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</si>
  <si>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</si>
  <si>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</si>
  <si>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</si>
  <si>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</si>
  <si>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</si>
  <si>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</si>
  <si>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</si>
  <si>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</si>
  <si>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</si>
  <si>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</si>
  <si>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</si>
  <si>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</si>
  <si>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</si>
  <si>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</si>
  <si>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</si>
  <si>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</si>
  <si>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</si>
  <si>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</si>
  <si>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</si>
  <si>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</si>
  <si>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</si>
  <si>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</si>
  <si>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</si>
  <si>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</si>
  <si>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</si>
  <si>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</si>
  <si>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</si>
  <si>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</si>
  <si>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</si>
  <si>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</si>
  <si>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</si>
  <si>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</si>
  <si>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</si>
  <si>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</si>
  <si>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</si>
  <si>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</si>
  <si>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</si>
  <si>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</si>
  <si>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</si>
  <si>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</si>
  <si>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</si>
  <si>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</si>
  <si>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</si>
  <si>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</si>
  <si>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</si>
  <si>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</si>
  <si>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</si>
  <si>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</si>
  <si>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</si>
  <si>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</si>
  <si>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</si>
  <si>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</si>
  <si>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</si>
  <si>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</si>
  <si>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</si>
  <si>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</si>
  <si>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</si>
  <si>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</si>
  <si>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</si>
  <si>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</si>
  <si>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</si>
  <si>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</si>
  <si>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</si>
  <si>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</si>
  <si>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</si>
  <si>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</si>
  <si>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</si>
  <si>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</si>
  <si>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</si>
  <si>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</si>
  <si>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</si>
  <si>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</si>
  <si>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</si>
  <si>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</si>
  <si>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</si>
  <si>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</si>
  <si>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</si>
  <si>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</si>
  <si>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</si>
  <si>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</si>
  <si>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</si>
  <si>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</si>
  <si>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</si>
  <si>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</si>
  <si>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</si>
  <si>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</si>
  <si>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</si>
  <si>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</si>
  <si>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</si>
  <si>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</si>
  <si>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</si>
  <si>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</si>
  <si>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</si>
  <si>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</si>
  <si>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</si>
  <si>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</si>
  <si>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</si>
  <si>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</si>
  <si>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</si>
  <si>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</si>
  <si>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</si>
  <si>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</si>
  <si>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</si>
  <si>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</si>
  <si>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</si>
  <si>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</si>
  <si>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</si>
  <si>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</si>
  <si>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</si>
  <si>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</si>
  <si>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</si>
  <si>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</si>
  <si>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</si>
  <si>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</si>
  <si>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</si>
  <si>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</si>
  <si>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</si>
  <si>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</si>
  <si>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</si>
  <si>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</si>
  <si>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</si>
  <si>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</si>
  <si>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</si>
  <si>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</si>
  <si>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</si>
  <si>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</si>
  <si>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</si>
  <si>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</si>
  <si>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</si>
  <si>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</si>
  <si>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</si>
  <si>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</si>
  <si>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</si>
  <si>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</si>
  <si>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</si>
  <si>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</si>
  <si>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</si>
  <si>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</si>
  <si>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</si>
  <si>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</si>
  <si>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</si>
  <si>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</si>
  <si>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</si>
  <si>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</si>
  <si>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</si>
  <si>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</si>
  <si>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</si>
  <si>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</si>
  <si>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ARIPUANÃ - MT, 27 DE SETEMBRO DE 2023</t>
  </si>
  <si>
    <t xml:space="preserve">REF.: SINAPI JULHO/2023 (DESONERADA)                                      </t>
  </si>
  <si>
    <t>REVITALIZAÇÃO MIRANTE SALTO DAS ANDORINHAS</t>
  </si>
  <si>
    <t xml:space="preserve">SINAPI JUL/2023 (DESONERADA)                                      </t>
  </si>
  <si>
    <t>MIRANTE SALTO DAS ANDORINHAS</t>
  </si>
  <si>
    <t>PREFEITURA MUNICIPAL DE ARIPUANÃ - MT
DEPARTAMENTO DE ENGENHARIA CIVIL
Praça São Francisco de Assis, 128, Caixa Postal 91 – CEP 78.325-000, 
Aripuanã – MT, Fone : (66) 3565 – 3900
www.prefeituradearipuana.com.br</t>
  </si>
  <si>
    <t>BDI</t>
  </si>
  <si>
    <t>C O O R D E N A Ç Ã O   D E   P R O J E T O S</t>
  </si>
  <si>
    <t>LEIS SOCIAIS:</t>
  </si>
  <si>
    <t>C O M P O S I Ç Ã O   D E   P R E Ç O S   /   E L É T R I C O S</t>
  </si>
  <si>
    <t>SINAPI ou Cot. De Mercado</t>
  </si>
  <si>
    <t>COMPONENTES</t>
  </si>
  <si>
    <t>Quantidade</t>
  </si>
  <si>
    <t>Custos
Unit. (R$)</t>
  </si>
  <si>
    <t>Custos
Total (R$)</t>
  </si>
  <si>
    <t>M A T E R I A L</t>
  </si>
  <si>
    <t>ok</t>
  </si>
  <si>
    <t>M Ã O   D E   O B R A</t>
  </si>
  <si>
    <t>**COMPOSIÇÃO BASEADA NO BOLETIM ORSE (JUN/19) "8894"</t>
  </si>
  <si>
    <t>**COMPOSIÇÃO BASEADA NA TABELA DE COMPOSIÇÃO DE CUSTOS UNITÁRIOS DE REFERÊNCIA PARA CONSTRUÇÃO DE OBRAS PÚBLICAS - FUNDAÇÃO IPPUJ JOINVILLE (VOL.3 - 25ª ED.) (DEZ/2015) "C10.72.49.90.025"</t>
  </si>
  <si>
    <t>FORNECIMENTO E INSTALAÇÃO DE ABRACADEIRA TIPO D 3/4" C/ PARAFUSO"</t>
  </si>
  <si>
    <t>*COMPOSIÇÃO BASEADA NAS TABELA SEINFRA-CE (VERSÃO 24.1) "C0466"</t>
  </si>
  <si>
    <t>**COMPOSIÇÃO BASEADA NA TABELA ORSE (SET/2017) "10620"</t>
  </si>
  <si>
    <t>**COMPOSIÇÃO BASEADA NA TABELA ORSE (SET/17) "9816"</t>
  </si>
  <si>
    <t>**COMPOSIÇÃO BASEADA NO BOLETIM DA "SECRETARIA MUNICIPAL DE INFRAESTRUTURA E OBRAS URBANAS DA PREFEITURA DE SÃO PAULO" (JUL/17) "09-74-05"</t>
  </si>
  <si>
    <t>**COMPOSIÇÃO BASEADA NA TABELA ORSE (SET/17) "11299"</t>
  </si>
  <si>
    <t>COTAÇÃO</t>
  </si>
  <si>
    <t>**COMPOSIÇÃO BASEADA NO BOLETIM DA "SECRETARIA MUNICIPAL DE INFRAESTRUTURA E OBRAS URBANAS DA PREFEITURA DE SÃO PAULO" (JUL/17) "09-70-01"</t>
  </si>
  <si>
    <t>PADRÃO DE ENTRADA DE ENERGIA CATEGORIA "T2" (ENERGISA)</t>
  </si>
  <si>
    <t>ATUALIZADO</t>
  </si>
  <si>
    <t>DATA</t>
  </si>
  <si>
    <t>NOME DA EMPRESA FORNECEDORA</t>
  </si>
  <si>
    <t>VALOR COTADO</t>
  </si>
  <si>
    <t>CNPJ</t>
  </si>
  <si>
    <t>CONTATO</t>
  </si>
  <si>
    <t>SEMACON REDES ELÉTRICAS</t>
  </si>
  <si>
    <t>07.483.524/0001-20</t>
  </si>
  <si>
    <t>(66)98461-8889</t>
  </si>
  <si>
    <t>LINDOMAR</t>
  </si>
  <si>
    <t>PIZZATTO MATERIAIS ELÉTRICOS (excluso envio)</t>
  </si>
  <si>
    <t>04.181.115/0001-80</t>
  </si>
  <si>
    <t>(65)99645-0043</t>
  </si>
  <si>
    <t>HERICSON</t>
  </si>
  <si>
    <t>ENERMAT JUÍNA (excluso envio)</t>
  </si>
  <si>
    <t>04.797.412/0001-55</t>
  </si>
  <si>
    <t>(66) 99751989</t>
  </si>
  <si>
    <t>RENATO</t>
  </si>
  <si>
    <t>VALOR ACATADO MEDIANA</t>
  </si>
  <si>
    <t>AREIA - POSTO JAZIDA/FORNECEDOR (RETIRADO NA JAZIDA, SEM TRANSPORTE)</t>
  </si>
  <si>
    <t>**COMPOSIÇÃO DA MÃO DE OBRA BASEADA NO BOLETIM AGETOP NOVEMBRO/2017 SERVIÇO : 071761 TABELA 128</t>
  </si>
  <si>
    <t xml:space="preserve">AREIA - POSTO JAZIDA/FORNECEDOR (RETIRADO NA JAZIDA SEM TRANSPORTE) </t>
  </si>
  <si>
    <t>DEMENECK MINERADORA</t>
  </si>
  <si>
    <t>08.484.714/0001-24</t>
  </si>
  <si>
    <t>(66) 3565-2240</t>
  </si>
  <si>
    <t>SHM CONSTRUÇÃO E ACABAMENTO</t>
  </si>
  <si>
    <t>24.705.881/0003-76</t>
  </si>
  <si>
    <t>(66) 3566 8600</t>
  </si>
  <si>
    <t>IPÊ MATERIAIS DE CONSTRUÇÃO</t>
  </si>
  <si>
    <t>(66) 3565 2242</t>
  </si>
  <si>
    <t>JP MATERIAIS PARA CONSTRUÇÃO</t>
  </si>
  <si>
    <t>07.061.356/0001-84</t>
  </si>
  <si>
    <t>(66) 3565 1214</t>
  </si>
  <si>
    <t>**COMPOSIÇÃO DA MÃO DE OBRA BASEADA NO BOLETIM SINAPI 72250 OUTUBRO/2018</t>
  </si>
  <si>
    <t>**COMPOSIÇÃO DA MÃO DE OBRA BASEADA NO BOLETIM SINAPI 72259 DEZEMBRO/2018</t>
  </si>
  <si>
    <t>FORNECIMENTO E INSTALAÇÃO DE CINTA CIRCULAR EM ACO GALVANIZADO DE 150 MM DE DIAMETRO</t>
  </si>
  <si>
    <t>SINAPI/SINFRA
ou Cot. De Mercado</t>
  </si>
  <si>
    <t>**COMPOSIÇÃO BASEADA NAS TABELA ORSE/00780/MAIO/2018 PALAVRA CHAVE TOMADA 2P+T,ABNT,10 A, PARA PISO</t>
  </si>
  <si>
    <t>REFLETOR BIVOLT DE LED, 200W DE POTÊNCIA, FLUXO LUMINOSO A PARTIR DE 100 LM/W, TEMPERATURA DE COR A PARTIR DE 4000K (BRANCO FRIO), TEMPERATURA DE OPERAÇÃO -40º A 55ºC, IRC A PARTIR DE 70, TENSÃO DE ENTRADA BIVOLT, FATOR DE POTÊNCIA A PARTIR DE 0,95, PROTEÇÃO CONTRA SURTO CONFORME NORMA ANSI C62.41 CATEGORIA B 6KV, VIDA ÚTIL A PARTIR DE 90.000 HORAS, INDÍCE DE HARMÔNICAS (THD) MENOR QUE 10%, ÍNDICE DE PROTEÇÃO IP66, RESISTÊNCIA MECÂNICA IK 05 (BLOCO ÓPTICO) / IK 08 (CORPO), SUPORTE COM ALÇA 60º (FURAÇÃO 9MM), INCLUSO CUSTO DE ENVIO ATÉ CONSELVAN MT</t>
  </si>
  <si>
    <t>LASLED (CS&amp;CS Comércio Eletrônico e Digital Ltda - ME)</t>
  </si>
  <si>
    <t>36.224.050/0001-08</t>
  </si>
  <si>
    <t>(19) 3201-4928</t>
  </si>
  <si>
    <t>CAMILA</t>
  </si>
  <si>
    <t>IDEALUX IND E COM DE LUMINÁRIAS</t>
  </si>
  <si>
    <t>29.014.726/0001-65</t>
  </si>
  <si>
    <t>(54) 99615-1727</t>
  </si>
  <si>
    <t>LEANDRO</t>
  </si>
  <si>
    <t>LEDTEC (ENGWORKS INDUSTRIAL LTDA.)</t>
  </si>
  <si>
    <t>01.457.433/0001-33</t>
  </si>
  <si>
    <t>(35) 9200-0333</t>
  </si>
  <si>
    <t>EDUARDO</t>
  </si>
  <si>
    <t>AMM ELE 014</t>
  </si>
  <si>
    <t>SINAPI/SINFRA ou Cot.
De Mercado</t>
  </si>
  <si>
    <t>POSTE DE CONCRETO DUPLO T, H = 11 M (NBR 8451)</t>
  </si>
  <si>
    <t>TRANSPORTE DE POSTE DE CONCRETO DUPLO T, H=11M, 300 DAN</t>
  </si>
  <si>
    <t xml:space="preserve">E Q U I P A M E N T O </t>
  </si>
  <si>
    <t>**COMPOSIÇÃO BASEADA NO ORSE 00334 - OUT/2020 - POSTE DE CONCRETO DUPLO T</t>
  </si>
  <si>
    <t>COTAÇÕES DE PREÇOS - POSTE DUPLO T CONCRETO 11M 300DAN, INCLUSO ENTREGA ATÉ CONSELVAN MT</t>
  </si>
  <si>
    <t>P.Unit</t>
  </si>
  <si>
    <t>V.Total(R$)</t>
  </si>
  <si>
    <t>IMEEP INDUSTRIA DE MATERIAIS ELÉTRICOS - Cuiabá</t>
  </si>
  <si>
    <t>22.039.083/0001-65</t>
  </si>
  <si>
    <t>COTEPOSTES POSTES E TRANSFORMADORES ELETRICOS - Cuiabá</t>
  </si>
  <si>
    <t>02.507.465/0001-69</t>
  </si>
  <si>
    <t>SUPERPOSTES E INDUSTRIA DE ARTEFATOS DE CIMENTO - Cuiabá</t>
  </si>
  <si>
    <t>05.449.216/0001-52</t>
  </si>
  <si>
    <t xml:space="preserve">COTAÇÕES DE PREÇOS -   TRANSPORTE DE POSTE DUPLO T CONCRETO 11M 300DAN </t>
  </si>
  <si>
    <t>DELEON TRANSPORTADORA (total R$ 11.300,00)</t>
  </si>
  <si>
    <t>12.288.016/0001-20</t>
  </si>
  <si>
    <t>NM TRANSPORTES (total R$ 8.500,00)</t>
  </si>
  <si>
    <t>11.840.509/0001-69</t>
  </si>
  <si>
    <t>AMS TRANSPORTES (total de R$ 16.000,00)</t>
  </si>
  <si>
    <t>13.110.882/0001-90</t>
  </si>
  <si>
    <t>ÉRIKA LILYAN GUEBARA CAMPOS
ENG. CIVIL/CREA-MT 42161</t>
  </si>
  <si>
    <t xml:space="preserve">
CARLA ALVES SANTOS
ENGENHEIRA CIVIL CREA-MT 49827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</si>
</sst>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8" formatCode="&quot;R$&quot;\ #,##0.00;[Red]\-&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quot;R$&quot;\ #,##0.00"/>
    <numFmt numFmtId="166" formatCode="d/m;@"/>
    <numFmt numFmtId="167" formatCode="_(&quot;R$ &quot;* #,##0.00_);_(&quot;R$ &quot;* \(#,##0.00\);_(&quot;R$ &quot;* &quot;-&quot;??_);_(@_)"/>
    <numFmt numFmtId="168" formatCode="0.0%"/>
    <numFmt numFmtId="169" formatCode="0.000"/>
    <numFmt numFmtId="170" formatCode="0.0000"/>
    <numFmt numFmtId="171" formatCode="_(&quot;$&quot;* #,##0_);_(&quot;$&quot;* \(#,##0\);_(&quot;$&quot;* &quot;-&quot;_);_(@_)"/>
    <numFmt numFmtId="172" formatCode="_(&quot;$&quot;* #,##0.00_);_(&quot;$&quot;* \(#,##0.00\);_(&quot;$&quot;* &quot;-&quot;??_);_(@_)"/>
    <numFmt numFmtId="173" formatCode="0.0000000"/>
    <numFmt numFmtId="174" formatCode="_-* #,##0.00\ _€_-;\-* #,##0.00\ _€_-;_-* &quot;-&quot;??\ _€_-;_-@_-"/>
    <numFmt numFmtId="175" formatCode="#\,##0."/>
    <numFmt numFmtId="176" formatCode="\$#."/>
    <numFmt numFmtId="177" formatCode="#,##0.00&quot; &quot;;&quot; (&quot;#,##0.00&quot;)&quot;;&quot; -&quot;#&quot; &quot;;@&quot; &quot;"/>
    <numFmt numFmtId="178" formatCode="#,##0.00&quot; &quot;;&quot;-&quot;#,##0.00&quot; &quot;;&quot; -&quot;#&quot; &quot;;@&quot; &quot;"/>
    <numFmt numFmtId="179" formatCode="#.00"/>
    <numFmt numFmtId="180" formatCode="0.00_)"/>
    <numFmt numFmtId="181" formatCode="%#.00"/>
    <numFmt numFmtId="182" formatCode="#\,##0.00"/>
    <numFmt numFmtId="183" formatCode="[$R$-416]&quot; &quot;#,##0.00;[Red]&quot;-&quot;[$R$-416]&quot; &quot;#,##0.00"/>
    <numFmt numFmtId="184" formatCode="#,"/>
    <numFmt numFmtId="185" formatCode="_([$€-2]* #,##0.00_);_([$€-2]* \(#,##0.00\);_([$€-2]* &quot;-&quot;??_)"/>
    <numFmt numFmtId="186" formatCode="&quot;Verdadeiro&quot;;&quot;Verdadeiro&quot;;&quot;Falso&quot;"/>
    <numFmt numFmtId="187" formatCode="[$€]#,##0.00_);[Red]\([$€]#,##0.00\)"/>
    <numFmt numFmtId="188" formatCode="#,##0.000_);\(#,##0.000\)"/>
    <numFmt numFmtId="189" formatCode="[$R$ -416]#,##0.00"/>
    <numFmt numFmtId="190" formatCode="_(* #,##0.00_);_(* \(#,##0.00\);_(* \-??_);_(@_)"/>
    <numFmt numFmtId="191" formatCode="_-&quot;$&quot;\ * #,##0.00_-;\-&quot;$&quot;\ * #,##0.00_-;_-&quot;$&quot;\ * &quot;-&quot;??_-;_-@_-"/>
  </numFmts>
  <fonts count="120">
    <font>
      <sz val="11"/>
      <color theme="1"/>
      <name val="Calibri"/>
      <family val="2"/>
      <scheme val="minor"/>
    </font>
    <font>
      <sz val="11"/>
      <color theme="1"/>
      <name val="Calibri"/>
      <family val="2"/>
      <scheme val="minor"/>
    </font>
    <font>
      <sz val="10"/>
      <name val="Arial"/>
      <family val="2"/>
    </font>
    <font>
      <sz val="11"/>
      <color rgb="FF000000"/>
      <name val="Calibri"/>
      <family val="2"/>
    </font>
    <font>
      <sz val="11"/>
      <color rgb="FF000000"/>
      <name val="Calibri"/>
      <family val="2"/>
    </font>
    <font>
      <b/>
      <i/>
      <sz val="10"/>
      <color theme="4" tint="-0.499984740745262"/>
      <name val="Times New Roman"/>
      <family val="1"/>
    </font>
    <font>
      <i/>
      <sz val="10"/>
      <color theme="1"/>
      <name val="Times New Roman"/>
      <family val="1"/>
    </font>
    <font>
      <b/>
      <i/>
      <sz val="10"/>
      <color theme="1"/>
      <name val="Times New Roman"/>
      <family val="1"/>
    </font>
    <font>
      <i/>
      <sz val="10"/>
      <name val="Times New Roman"/>
      <family val="1"/>
    </font>
    <font>
      <b/>
      <sz val="10"/>
      <color theme="4" tint="-0.499984740745262"/>
      <name val="Times New Roman"/>
      <family val="1"/>
    </font>
    <font>
      <sz val="10"/>
      <color theme="4" tint="-0.499984740745262"/>
      <name val="Times New Roman"/>
      <family val="1"/>
    </font>
    <font>
      <b/>
      <sz val="10"/>
      <color theme="1"/>
      <name val="Times New Roman"/>
      <family val="1"/>
    </font>
    <font>
      <sz val="10"/>
      <color theme="1"/>
      <name val="Times New Roman"/>
      <family val="1"/>
    </font>
    <font>
      <b/>
      <sz val="10"/>
      <name val="Times New Roman"/>
      <family val="1"/>
    </font>
    <font>
      <sz val="10"/>
      <name val="Times New Roman"/>
      <family val="1"/>
    </font>
    <font>
      <b/>
      <sz val="14"/>
      <color theme="1"/>
      <name val="Times New Roman"/>
      <family val="1"/>
    </font>
    <font>
      <sz val="10"/>
      <color indexed="8"/>
      <name val="Times New Roman"/>
      <family val="1"/>
    </font>
    <font>
      <b/>
      <sz val="10"/>
      <color indexed="8"/>
      <name val="Times New Roman"/>
      <family val="1"/>
    </font>
    <font>
      <sz val="11"/>
      <color theme="1"/>
      <name val="Times New Roman"/>
      <family val="1"/>
    </font>
    <font>
      <b/>
      <sz val="11"/>
      <color rgb="FFFF0000"/>
      <name val="Times New Roman"/>
      <family val="1"/>
    </font>
    <font>
      <b/>
      <sz val="14"/>
      <name val="Times New Roman"/>
      <family val="1"/>
    </font>
    <font>
      <sz val="8"/>
      <name val="Calibri"/>
      <family val="2"/>
      <scheme val="minor"/>
    </font>
    <font>
      <u/>
      <sz val="11"/>
      <color theme="10"/>
      <name val="Calibri"/>
      <family val="2"/>
      <scheme val="minor"/>
    </font>
    <font>
      <u/>
      <sz val="10"/>
      <color theme="10"/>
      <name val="Calibri"/>
      <family val="2"/>
      <scheme val="minor"/>
    </font>
    <font>
      <b/>
      <sz val="14"/>
      <color theme="0"/>
      <name val="Times New Roman"/>
      <family val="1"/>
    </font>
    <font>
      <b/>
      <sz val="14"/>
      <color rgb="FF000000"/>
      <name val="Calibri"/>
      <family val="2"/>
    </font>
    <font>
      <sz val="12"/>
      <color theme="1"/>
      <name val="Times New Roman"/>
      <family val="1"/>
    </font>
    <font>
      <b/>
      <sz val="14"/>
      <color rgb="FF000000"/>
      <name val="Times New Roman"/>
      <family val="1"/>
    </font>
    <font>
      <sz val="12"/>
      <color rgb="FF000000"/>
      <name val="Calibri"/>
      <family val="2"/>
    </font>
    <font>
      <sz val="12"/>
      <name val="Times New Roman"/>
      <family val="1"/>
    </font>
    <font>
      <sz val="11"/>
      <name val="Calibri"/>
      <family val="2"/>
      <scheme val="minor"/>
    </font>
    <font>
      <sz val="10"/>
      <color theme="1"/>
      <name val="Roboto"/>
    </font>
    <font>
      <sz val="12"/>
      <color theme="1"/>
      <name val="Arial"/>
      <family val="2"/>
    </font>
    <font>
      <sz val="11"/>
      <color indexed="8"/>
      <name val="Calibri"/>
      <family val="2"/>
    </font>
    <font>
      <sz val="9"/>
      <color indexed="10"/>
      <name val="Geneva"/>
      <family val="2"/>
    </font>
    <font>
      <u/>
      <sz val="10"/>
      <color indexed="12"/>
      <name val="Arial"/>
      <family val="2"/>
    </font>
    <font>
      <u/>
      <sz val="10"/>
      <color theme="10"/>
      <name val="Arial"/>
      <family val="2"/>
    </font>
    <font>
      <b/>
      <sz val="14"/>
      <name val="Arial"/>
      <family val="2"/>
    </font>
    <font>
      <b/>
      <sz val="10"/>
      <name val="Arial"/>
      <family val="2"/>
    </font>
    <font>
      <sz val="12"/>
      <color indexed="8"/>
      <name val="Arial"/>
      <family val="2"/>
    </font>
    <font>
      <sz val="8"/>
      <name val="Arial"/>
      <family val="2"/>
    </font>
    <font>
      <sz val="10"/>
      <color indexed="8"/>
      <name val="Arial"/>
      <family val="2"/>
    </font>
    <font>
      <sz val="10"/>
      <color indexed="8"/>
      <name val="MS Sans Serif"/>
      <family val="2"/>
    </font>
    <font>
      <sz val="10"/>
      <color rgb="FF000000"/>
      <name val="Arial1"/>
    </font>
    <font>
      <sz val="1"/>
      <color indexed="8"/>
      <name val="Courier"/>
      <family val="3"/>
    </font>
    <font>
      <u/>
      <sz val="6"/>
      <color indexed="36"/>
      <name val="MS Sans Serif"/>
      <family val="2"/>
    </font>
    <font>
      <b/>
      <i/>
      <sz val="16"/>
      <color rgb="FF000000"/>
      <name val="Arial"/>
      <family val="2"/>
    </font>
    <font>
      <u/>
      <sz val="11"/>
      <color indexed="12"/>
      <name val="Arial"/>
      <family val="2"/>
    </font>
    <font>
      <sz val="10"/>
      <name val="Courier"/>
      <family val="3"/>
    </font>
    <font>
      <sz val="11"/>
      <color rgb="FF000000"/>
      <name val="Arial"/>
      <family val="2"/>
    </font>
    <font>
      <sz val="11"/>
      <color indexed="8"/>
      <name val="Arial"/>
      <family val="2"/>
    </font>
    <font>
      <b/>
      <i/>
      <sz val="16"/>
      <name val="Helv"/>
    </font>
    <font>
      <b/>
      <i/>
      <u/>
      <sz val="11"/>
      <color rgb="FF000000"/>
      <name val="Arial"/>
      <family val="2"/>
    </font>
    <font>
      <sz val="10"/>
      <name val="MS Sans Serif"/>
      <family val="2"/>
    </font>
    <font>
      <sz val="1"/>
      <color indexed="1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u/>
      <sz val="11"/>
      <color theme="10"/>
      <name val="Calibri"/>
      <family val="2"/>
    </font>
    <font>
      <b/>
      <sz val="11"/>
      <name val="Times New Roman"/>
      <family val="1"/>
    </font>
    <font>
      <sz val="11"/>
      <name val="Times New Roman"/>
      <family val="1"/>
    </font>
    <font>
      <sz val="11"/>
      <color indexed="8"/>
      <name val="Times New Roman"/>
      <family val="1"/>
    </font>
    <font>
      <sz val="10"/>
      <name val="Arial"/>
    </font>
    <font>
      <sz val="10"/>
      <name val="Courier New"/>
    </font>
    <font>
      <sz val="1"/>
      <name val="Arial"/>
      <family val="2"/>
    </font>
    <font>
      <sz val="12"/>
      <name val="Arial"/>
      <family val="2"/>
    </font>
    <font>
      <b/>
      <sz val="20"/>
      <name val="Arial"/>
      <family val="2"/>
    </font>
    <font>
      <sz val="14"/>
      <name val="Arial"/>
      <family val="2"/>
    </font>
    <font>
      <b/>
      <sz val="12"/>
      <name val="Arial"/>
      <family val="2"/>
    </font>
    <font>
      <b/>
      <sz val="14"/>
      <color theme="0"/>
      <name val="Arial"/>
      <family val="2"/>
    </font>
    <font>
      <sz val="1.5"/>
      <color theme="1"/>
      <name val="Calibri"/>
      <family val="2"/>
      <scheme val="minor"/>
    </font>
    <font>
      <b/>
      <sz val="1.5"/>
      <name val="Arial"/>
      <family val="2"/>
    </font>
    <font>
      <b/>
      <sz val="14"/>
      <color rgb="FFFF0000"/>
      <name val="Arial"/>
      <family val="2"/>
    </font>
    <font>
      <sz val="12"/>
      <color rgb="FF333333"/>
      <name val="Arial"/>
      <family val="2"/>
    </font>
    <font>
      <sz val="11"/>
      <name val="Arial"/>
      <family val="2"/>
    </font>
    <font>
      <sz val="11"/>
      <color theme="1"/>
      <name val="Arial"/>
      <family val="2"/>
    </font>
    <font>
      <b/>
      <sz val="9"/>
      <name val="Times New Roman"/>
      <family val="1"/>
    </font>
    <font>
      <sz val="11"/>
      <name val="Tw Cen MT"/>
      <family val="2"/>
    </font>
  </fonts>
  <fills count="77">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59999389629810485"/>
        <bgColor indexed="8"/>
      </patternFill>
    </fill>
    <fill>
      <patternFill patternType="solid">
        <fgColor theme="6" tint="0.59999389629810485"/>
        <bgColor indexed="64"/>
      </patternFill>
    </fill>
    <fill>
      <patternFill patternType="solid">
        <fgColor rgb="FFFFFFCC"/>
      </patternFill>
    </fill>
    <fill>
      <patternFill patternType="solid">
        <fgColor theme="9" tint="0.59999389629810485"/>
        <bgColor indexed="64"/>
      </patternFill>
    </fill>
    <fill>
      <patternFill patternType="solid">
        <fgColor indexed="9"/>
        <bgColor indexed="64"/>
      </patternFill>
    </fill>
    <fill>
      <patternFill patternType="solid">
        <fgColor theme="8" tint="0.79998168889431442"/>
        <bgColor indexed="64"/>
      </patternFill>
    </fill>
    <fill>
      <patternFill patternType="solid">
        <fgColor indexed="9"/>
        <bgColor indexed="8"/>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8"/>
      </patternFill>
    </fill>
    <fill>
      <patternFill patternType="solid">
        <fgColor theme="4" tint="-0.499984740745262"/>
        <bgColor indexed="64"/>
      </patternFill>
    </fill>
    <fill>
      <patternFill patternType="solid">
        <fgColor rgb="FFD5D5D5"/>
        <bgColor rgb="FF000000"/>
      </patternFill>
    </fill>
    <fill>
      <patternFill patternType="solid">
        <fgColor rgb="FF00B05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70C0"/>
        <bgColor indexed="64"/>
      </patternFill>
    </fill>
    <fill>
      <patternFill patternType="solid">
        <fgColor rgb="FF00B0F0"/>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B2B2B2"/>
      </left>
      <right style="thin">
        <color rgb="FFB2B2B2"/>
      </right>
      <top style="thin">
        <color rgb="FFB2B2B2"/>
      </top>
      <bottom style="thin">
        <color rgb="FFB2B2B2"/>
      </bottom>
      <diagonal/>
    </border>
    <border>
      <left style="double">
        <color indexed="64"/>
      </left>
      <right style="double">
        <color indexed="64"/>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right style="double">
        <color indexed="64"/>
      </right>
      <top/>
      <bottom/>
      <diagonal/>
    </border>
    <border>
      <left style="double">
        <color indexed="64"/>
      </left>
      <right style="double">
        <color indexed="64"/>
      </right>
      <top/>
      <bottom/>
      <diagonal/>
    </border>
    <border>
      <left/>
      <right style="thin">
        <color indexed="64"/>
      </right>
      <top/>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64"/>
      </left>
      <right style="thin">
        <color indexed="64"/>
      </right>
      <top style="double">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medium">
        <color indexed="64"/>
      </left>
      <right/>
      <top style="thin">
        <color auto="1"/>
      </top>
      <bottom style="thin">
        <color auto="1"/>
      </bottom>
      <diagonal/>
    </border>
    <border>
      <left/>
      <right/>
      <top style="thin">
        <color indexed="64"/>
      </top>
      <bottom style="thin">
        <color indexed="64"/>
      </bottom>
      <diagonal/>
    </border>
    <border>
      <left/>
      <right style="medium">
        <color indexed="64"/>
      </right>
      <top style="thin">
        <color auto="1"/>
      </top>
      <bottom style="thin">
        <color auto="1"/>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2385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3" fillId="0" borderId="0"/>
    <xf numFmtId="0" fontId="2" fillId="0" borderId="0"/>
    <xf numFmtId="0" fontId="2" fillId="0" borderId="0"/>
    <xf numFmtId="0" fontId="2" fillId="8" borderId="21" applyNumberFormat="0" applyFont="0" applyAlignment="0" applyProtection="0"/>
    <xf numFmtId="167"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7" fontId="2" fillId="0" borderId="0" applyFont="0" applyFill="0" applyBorder="0" applyAlignment="0" applyProtection="0"/>
    <xf numFmtId="0" fontId="3" fillId="0" borderId="0"/>
    <xf numFmtId="0" fontId="4" fillId="0" borderId="0"/>
    <xf numFmtId="0" fontId="22" fillId="0" borderId="0" applyNumberFormat="0" applyFill="0" applyBorder="0" applyAlignment="0" applyProtection="0"/>
    <xf numFmtId="0" fontId="2" fillId="0" borderId="0"/>
    <xf numFmtId="0" fontId="34" fillId="0" borderId="0"/>
    <xf numFmtId="0" fontId="34" fillId="0" borderId="0"/>
    <xf numFmtId="0" fontId="33" fillId="0" borderId="0"/>
    <xf numFmtId="0" fontId="36" fillId="0" borderId="0" applyNumberFormat="0" applyFill="0" applyBorder="0" applyAlignment="0" applyProtection="0"/>
    <xf numFmtId="0" fontId="35"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0" fontId="32" fillId="0" borderId="0"/>
    <xf numFmtId="0" fontId="2" fillId="0" borderId="0"/>
    <xf numFmtId="0" fontId="1"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4" fontId="2" fillId="0" borderId="0"/>
    <xf numFmtId="0" fontId="2" fillId="0" borderId="0"/>
    <xf numFmtId="4" fontId="2" fillId="0" borderId="0"/>
    <xf numFmtId="4"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42" fillId="0" borderId="0"/>
    <xf numFmtId="0" fontId="43" fillId="0" borderId="0" applyNumberFormat="0" applyBorder="0" applyProtection="0"/>
    <xf numFmtId="0" fontId="43" fillId="0" borderId="0" applyNumberFormat="0" applyBorder="0" applyProtection="0"/>
    <xf numFmtId="174" fontId="2" fillId="0" borderId="0" applyFont="0" applyFill="0" applyBorder="0" applyAlignment="0" applyProtection="0"/>
    <xf numFmtId="175" fontId="44" fillId="0" borderId="0">
      <protection locked="0"/>
    </xf>
    <xf numFmtId="0" fontId="38" fillId="20" borderId="2" applyFill="0" applyBorder="0" applyAlignment="0" applyProtection="0">
      <alignment vertical="center"/>
      <protection locked="0"/>
    </xf>
    <xf numFmtId="171" fontId="2" fillId="0" borderId="0" applyFont="0" applyFill="0" applyBorder="0" applyAlignment="0" applyProtection="0"/>
    <xf numFmtId="172" fontId="2" fillId="0" borderId="0" applyFont="0" applyFill="0" applyBorder="0" applyAlignment="0" applyProtection="0"/>
    <xf numFmtId="176" fontId="44" fillId="0" borderId="0">
      <protection locked="0"/>
    </xf>
    <xf numFmtId="0" fontId="44" fillId="0" borderId="0">
      <protection locked="0"/>
    </xf>
    <xf numFmtId="0" fontId="44" fillId="0" borderId="0">
      <protection locked="0"/>
    </xf>
    <xf numFmtId="177" fontId="43" fillId="0" borderId="0" applyBorder="0" applyProtection="0"/>
    <xf numFmtId="177" fontId="43" fillId="0" borderId="0" applyBorder="0" applyProtection="0"/>
    <xf numFmtId="0" fontId="43" fillId="0" borderId="0" applyNumberFormat="0" applyBorder="0" applyProtection="0"/>
    <xf numFmtId="0" fontId="3" fillId="0" borderId="0" applyNumberFormat="0" applyBorder="0" applyProtection="0"/>
    <xf numFmtId="0" fontId="33" fillId="0" borderId="0"/>
    <xf numFmtId="0" fontId="3" fillId="0" borderId="0" applyNumberFormat="0" applyBorder="0" applyProtection="0"/>
    <xf numFmtId="178" fontId="3" fillId="0" borderId="0" applyBorder="0" applyProtection="0"/>
    <xf numFmtId="179" fontId="44" fillId="0" borderId="0">
      <protection locked="0"/>
    </xf>
    <xf numFmtId="179" fontId="44" fillId="0" borderId="0">
      <protection locked="0"/>
    </xf>
    <xf numFmtId="0" fontId="45" fillId="0" borderId="0" applyNumberFormat="0" applyFill="0" applyBorder="0" applyAlignment="0" applyProtection="0">
      <alignment vertical="top"/>
      <protection locked="0"/>
    </xf>
    <xf numFmtId="38" fontId="40" fillId="19" borderId="0" applyNumberFormat="0" applyBorder="0" applyAlignment="0" applyProtection="0"/>
    <xf numFmtId="0" fontId="46" fillId="0" borderId="0" applyNumberFormat="0" applyBorder="0" applyProtection="0">
      <alignment horizontal="center"/>
    </xf>
    <xf numFmtId="0" fontId="44" fillId="0" borderId="0">
      <protection locked="0"/>
    </xf>
    <xf numFmtId="0" fontId="44" fillId="0" borderId="0">
      <protection locked="0"/>
    </xf>
    <xf numFmtId="0" fontId="46" fillId="0" borderId="0" applyNumberFormat="0" applyBorder="0" applyProtection="0">
      <alignment horizontal="center" textRotation="90"/>
    </xf>
    <xf numFmtId="0" fontId="47" fillId="0" borderId="0" applyNumberFormat="0" applyFill="0" applyBorder="0" applyAlignment="0" applyProtection="0">
      <alignment vertical="top"/>
      <protection locked="0"/>
    </xf>
    <xf numFmtId="0" fontId="36" fillId="0" borderId="0" applyNumberFormat="0" applyFill="0" applyBorder="0" applyAlignment="0" applyProtection="0"/>
    <xf numFmtId="0" fontId="48" fillId="0" borderId="0"/>
    <xf numFmtId="10" fontId="40" fillId="21" borderId="1" applyNumberFormat="0" applyBorder="0" applyAlignment="0" applyProtection="0"/>
    <xf numFmtId="0" fontId="2" fillId="0" borderId="0">
      <alignment horizontal="centerContinuous" vertical="justify"/>
    </xf>
    <xf numFmtId="0" fontId="29" fillId="0" borderId="0" applyAlignment="0">
      <alignment horizontal="center"/>
    </xf>
    <xf numFmtId="167" fontId="2" fillId="0" borderId="0" applyFont="0" applyFill="0" applyBorder="0" applyAlignment="0" applyProtection="0"/>
    <xf numFmtId="44" fontId="49" fillId="0" borderId="0" applyFont="0" applyFill="0" applyBorder="0" applyAlignment="0" applyProtection="0"/>
    <xf numFmtId="167" fontId="2"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180" fontId="51" fillId="0" borderId="0"/>
    <xf numFmtId="0" fontId="2"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2" fillId="0" borderId="0"/>
    <xf numFmtId="0" fontId="2"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1" fillId="0" borderId="0"/>
    <xf numFmtId="0" fontId="2" fillId="0" borderId="0"/>
    <xf numFmtId="0" fontId="2"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49" fillId="0" borderId="0"/>
    <xf numFmtId="0" fontId="49" fillId="0" borderId="0"/>
    <xf numFmtId="0" fontId="2"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2" fillId="0" borderId="0"/>
    <xf numFmtId="0" fontId="1" fillId="0" borderId="0"/>
    <xf numFmtId="0" fontId="49" fillId="0" borderId="0"/>
    <xf numFmtId="0" fontId="49"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2"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49" fillId="0" borderId="0"/>
    <xf numFmtId="0" fontId="2" fillId="0" borderId="0"/>
    <xf numFmtId="0" fontId="1" fillId="0" borderId="0"/>
    <xf numFmtId="0" fontId="49"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2"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37" fillId="0" borderId="0">
      <alignment horizontal="left" vertical="center" indent="12"/>
    </xf>
    <xf numFmtId="0" fontId="40" fillId="0" borderId="2" applyBorder="0">
      <alignment horizontal="left" vertical="center" wrapText="1" indent="2"/>
      <protection locked="0"/>
    </xf>
    <xf numFmtId="0" fontId="40" fillId="0" borderId="2" applyBorder="0">
      <alignment horizontal="left" vertical="center" wrapText="1" indent="3"/>
      <protection locked="0"/>
    </xf>
    <xf numFmtId="10" fontId="2" fillId="0" borderId="0" applyFont="0" applyFill="0" applyBorder="0" applyAlignment="0" applyProtection="0"/>
    <xf numFmtId="181" fontId="44" fillId="0" borderId="0">
      <protection locked="0"/>
    </xf>
    <xf numFmtId="181" fontId="44" fillId="0" borderId="0">
      <protection locked="0"/>
    </xf>
    <xf numFmtId="182" fontId="44" fillId="0" borderId="0">
      <protection locked="0"/>
    </xf>
    <xf numFmtId="9" fontId="49"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0" fontId="52" fillId="0" borderId="0" applyNumberFormat="0" applyBorder="0" applyProtection="0"/>
    <xf numFmtId="183" fontId="52" fillId="0" borderId="0" applyBorder="0" applyProtection="0"/>
    <xf numFmtId="38" fontId="53" fillId="0" borderId="0" applyFont="0" applyFill="0" applyBorder="0" applyAlignment="0" applyProtection="0"/>
    <xf numFmtId="184" fontId="54" fillId="0" borderId="0">
      <protection locked="0"/>
    </xf>
    <xf numFmtId="43" fontId="50" fillId="0" borderId="0" applyFont="0" applyFill="0" applyBorder="0" applyAlignment="0" applyProtection="0"/>
    <xf numFmtId="43" fontId="32" fillId="0" borderId="0" applyFont="0" applyFill="0" applyBorder="0" applyAlignment="0" applyProtection="0"/>
    <xf numFmtId="177" fontId="43" fillId="0" borderId="0" applyBorder="0" applyProtection="0"/>
    <xf numFmtId="41" fontId="14" fillId="0" borderId="0" applyFont="0" applyFill="0" applyBorder="0" applyAlignment="0" applyProtection="0"/>
    <xf numFmtId="0" fontId="53" fillId="0" borderId="0"/>
    <xf numFmtId="0" fontId="55" fillId="0" borderId="0">
      <protection locked="0"/>
    </xf>
    <xf numFmtId="0" fontId="55" fillId="0" borderId="0">
      <protection locked="0"/>
    </xf>
    <xf numFmtId="43" fontId="1" fillId="0" borderId="0" applyFont="0" applyFill="0" applyBorder="0" applyAlignment="0" applyProtection="0"/>
    <xf numFmtId="43" fontId="1" fillId="0" borderId="0" applyFont="0" applyFill="0" applyBorder="0" applyAlignment="0" applyProtection="0"/>
    <xf numFmtId="172"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0" fontId="2" fillId="0" borderId="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1" borderId="0" applyNumberFormat="0" applyBorder="0" applyAlignment="0" applyProtection="0"/>
    <xf numFmtId="0" fontId="33" fillId="25"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26"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33" fillId="23"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56" fillId="34" borderId="0" applyNumberFormat="0" applyBorder="0" applyAlignment="0" applyProtection="0"/>
    <xf numFmtId="0" fontId="56" fillId="29" borderId="0" applyNumberFormat="0" applyBorder="0" applyAlignment="0" applyProtection="0"/>
    <xf numFmtId="0" fontId="56" fillId="31"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26" borderId="0" applyNumberFormat="0" applyBorder="0" applyAlignment="0" applyProtection="0"/>
    <xf numFmtId="0" fontId="56" fillId="38" borderId="0" applyNumberFormat="0" applyBorder="0" applyAlignment="0" applyProtection="0"/>
    <xf numFmtId="0" fontId="56" fillId="32" borderId="0" applyNumberFormat="0" applyBorder="0" applyAlignment="0" applyProtection="0"/>
    <xf numFmtId="0" fontId="56" fillId="23" borderId="0" applyNumberFormat="0" applyBorder="0" applyAlignment="0" applyProtection="0"/>
    <xf numFmtId="0" fontId="56" fillId="26" borderId="0" applyNumberFormat="0" applyBorder="0" applyAlignment="0" applyProtection="0"/>
    <xf numFmtId="0" fontId="56" fillId="29"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38" borderId="0" applyNumberFormat="0" applyBorder="0" applyAlignment="0" applyProtection="0"/>
    <xf numFmtId="0" fontId="62" fillId="23" borderId="0" applyNumberFormat="0" applyBorder="0" applyAlignment="0" applyProtection="0"/>
    <xf numFmtId="0" fontId="57" fillId="26" borderId="0" applyNumberFormat="0" applyBorder="0" applyAlignment="0" applyProtection="0"/>
    <xf numFmtId="0" fontId="58" fillId="42" borderId="55" applyNumberFormat="0" applyAlignment="0" applyProtection="0"/>
    <xf numFmtId="0" fontId="72" fillId="43" borderId="55" applyNumberFormat="0" applyAlignment="0" applyProtection="0"/>
    <xf numFmtId="0" fontId="59" fillId="44" borderId="56" applyNumberFormat="0" applyAlignment="0" applyProtection="0"/>
    <xf numFmtId="0" fontId="65" fillId="0" borderId="58" applyNumberFormat="0" applyFill="0" applyAlignment="0" applyProtection="0"/>
    <xf numFmtId="0" fontId="59" fillId="44" borderId="56" applyNumberFormat="0" applyAlignment="0" applyProtection="0"/>
    <xf numFmtId="0" fontId="56" fillId="45" borderId="0" applyNumberFormat="0" applyBorder="0" applyAlignment="0" applyProtection="0"/>
    <xf numFmtId="0" fontId="56" fillId="38" borderId="0" applyNumberFormat="0" applyBorder="0" applyAlignment="0" applyProtection="0"/>
    <xf numFmtId="0" fontId="56" fillId="32" borderId="0" applyNumberFormat="0" applyBorder="0" applyAlignment="0" applyProtection="0"/>
    <xf numFmtId="0" fontId="56" fillId="46" borderId="0" applyNumberFormat="0" applyBorder="0" applyAlignment="0" applyProtection="0"/>
    <xf numFmtId="0" fontId="56" fillId="36" borderId="0" applyNumberFormat="0" applyBorder="0" applyAlignment="0" applyProtection="0"/>
    <xf numFmtId="0" fontId="56" fillId="40" borderId="0" applyNumberFormat="0" applyBorder="0" applyAlignment="0" applyProtection="0"/>
    <xf numFmtId="0" fontId="61" fillId="33" borderId="55" applyNumberFormat="0" applyAlignment="0" applyProtection="0"/>
    <xf numFmtId="0" fontId="66" fillId="0" borderId="0" applyNumberFormat="0" applyFill="0" applyBorder="0" applyAlignment="0" applyProtection="0"/>
    <xf numFmtId="0" fontId="57" fillId="24" borderId="0" applyNumberFormat="0" applyBorder="0" applyAlignment="0" applyProtection="0"/>
    <xf numFmtId="0" fontId="68" fillId="0" borderId="59" applyNumberFormat="0" applyFill="0" applyAlignment="0" applyProtection="0"/>
    <xf numFmtId="0" fontId="69" fillId="0" borderId="60" applyNumberFormat="0" applyFill="0" applyAlignment="0" applyProtection="0"/>
    <xf numFmtId="0" fontId="70" fillId="0" borderId="61" applyNumberFormat="0" applyFill="0" applyAlignment="0" applyProtection="0"/>
    <xf numFmtId="0" fontId="70" fillId="0" borderId="0" applyNumberFormat="0" applyFill="0" applyBorder="0" applyAlignment="0" applyProtection="0"/>
    <xf numFmtId="0" fontId="78" fillId="0" borderId="0" applyNumberFormat="0" applyFill="0" applyBorder="0" applyAlignment="0" applyProtection="0">
      <alignment vertical="top"/>
      <protection locked="0"/>
    </xf>
    <xf numFmtId="0" fontId="62" fillId="25" borderId="0" applyNumberFormat="0" applyBorder="0" applyAlignment="0" applyProtection="0"/>
    <xf numFmtId="0" fontId="61" fillId="27" borderId="55" applyNumberFormat="0" applyAlignment="0" applyProtection="0"/>
    <xf numFmtId="0" fontId="60" fillId="0" borderId="57" applyNumberFormat="0" applyFill="0" applyAlignment="0" applyProtection="0"/>
    <xf numFmtId="167" fontId="2" fillId="0" borderId="0" applyFont="0" applyFill="0" applyBorder="0" applyAlignment="0" applyProtection="0"/>
    <xf numFmtId="0" fontId="73" fillId="33" borderId="0" applyNumberFormat="0" applyBorder="0" applyAlignment="0" applyProtection="0"/>
    <xf numFmtId="0" fontId="63" fillId="33" borderId="0" applyNumberFormat="0" applyBorder="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75" fillId="0" borderId="64" applyNumberFormat="0" applyFill="0" applyAlignment="0" applyProtection="0"/>
    <xf numFmtId="0" fontId="76" fillId="0" borderId="65" applyNumberFormat="0" applyFill="0" applyAlignment="0" applyProtection="0"/>
    <xf numFmtId="0" fontId="77" fillId="0" borderId="66" applyNumberFormat="0" applyFill="0" applyAlignment="0" applyProtection="0"/>
    <xf numFmtId="0" fontId="77" fillId="0" borderId="0" applyNumberFormat="0" applyFill="0" applyBorder="0" applyAlignment="0" applyProtection="0"/>
    <xf numFmtId="0" fontId="74" fillId="0" borderId="0" applyNumberFormat="0" applyFill="0" applyBorder="0" applyAlignment="0" applyProtection="0"/>
    <xf numFmtId="0" fontId="71" fillId="0" borderId="67" applyNumberFormat="0" applyFill="0" applyAlignment="0" applyProtection="0"/>
    <xf numFmtId="0" fontId="2" fillId="0" borderId="0"/>
    <xf numFmtId="0" fontId="65" fillId="0" borderId="0" applyNumberFormat="0" applyFill="0" applyBorder="0" applyAlignment="0" applyProtection="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2" fillId="0" borderId="0" applyNumberForma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 fontId="2" fillId="0" borderId="0"/>
    <xf numFmtId="0" fontId="2" fillId="0" borderId="0"/>
    <xf numFmtId="4"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 fontId="2" fillId="0" borderId="0"/>
    <xf numFmtId="0" fontId="2" fillId="0" borderId="0"/>
    <xf numFmtId="0" fontId="2" fillId="0" borderId="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4" fontId="2" fillId="0" borderId="0"/>
    <xf numFmtId="0" fontId="2" fillId="0" borderId="0"/>
    <xf numFmtId="4" fontId="2" fillId="0" borderId="0"/>
    <xf numFmtId="4"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alignment horizontal="centerContinuous" vertical="justify"/>
    </xf>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7" fontId="2" fillId="0" borderId="0" applyFont="0" applyFill="0" applyBorder="0" applyAlignment="0" applyProtection="0"/>
    <xf numFmtId="0" fontId="2" fillId="30" borderId="62" applyNumberFormat="0" applyFont="0" applyAlignment="0" applyProtection="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0" fontId="2" fillId="0" borderId="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185" fontId="2" fillId="0" borderId="0" applyFont="0" applyFill="0" applyBorder="0" applyAlignment="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62" applyNumberFormat="0" applyFont="0" applyAlignment="0" applyProtection="0"/>
    <xf numFmtId="0" fontId="2" fillId="30" borderId="62" applyNumberFormat="0" applyFont="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 fillId="0" borderId="0"/>
    <xf numFmtId="0" fontId="22" fillId="0" borderId="0" applyNumberFormat="0" applyFill="0" applyBorder="0" applyAlignment="0" applyProtection="0"/>
    <xf numFmtId="167" fontId="2" fillId="0" borderId="0" applyFont="0" applyFill="0" applyBorder="0" applyAlignment="0" applyProtection="0"/>
    <xf numFmtId="4" fontId="2" fillId="0" borderId="0"/>
    <xf numFmtId="4"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78" fillId="0" borderId="0" applyNumberFormat="0" applyFill="0" applyBorder="0" applyAlignment="0" applyProtection="0">
      <alignment vertical="top"/>
      <protection locked="0"/>
    </xf>
    <xf numFmtId="0" fontId="22"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7" fontId="2" fillId="0" borderId="0" applyFont="0" applyFill="0" applyBorder="0" applyAlignment="0" applyProtection="0"/>
    <xf numFmtId="44" fontId="5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9" fontId="2" fillId="0" borderId="0" applyFont="0" applyFill="0" applyBorder="0" applyAlignment="0" applyProtection="0"/>
    <xf numFmtId="0" fontId="1" fillId="0" borderId="0"/>
    <xf numFmtId="0" fontId="1" fillId="0" borderId="0"/>
    <xf numFmtId="0" fontId="1" fillId="0" borderId="0"/>
    <xf numFmtId="9" fontId="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 fillId="0" borderId="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186" fontId="2" fillId="0" borderId="0" applyFont="0" applyBorder="0">
      <alignment horizontal="center"/>
    </xf>
    <xf numFmtId="173" fontId="2" fillId="0" borderId="0">
      <alignment horizontal="center" vertical="top"/>
    </xf>
    <xf numFmtId="43" fontId="40" fillId="0" borderId="0"/>
    <xf numFmtId="0" fontId="81" fillId="22"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1" borderId="0" applyNumberFormat="0" applyBorder="0" applyAlignment="0" applyProtection="0"/>
    <xf numFmtId="0" fontId="81" fillId="25" borderId="0" applyNumberFormat="0" applyBorder="0" applyAlignment="0" applyProtection="0"/>
    <xf numFmtId="0" fontId="81" fillId="28" borderId="0" applyNumberFormat="0" applyBorder="0" applyAlignment="0" applyProtection="0"/>
    <xf numFmtId="0" fontId="81" fillId="32" borderId="0" applyNumberFormat="0" applyBorder="0" applyAlignment="0" applyProtection="0"/>
    <xf numFmtId="0" fontId="82" fillId="34" borderId="0" applyNumberFormat="0" applyBorder="0" applyAlignment="0" applyProtection="0"/>
    <xf numFmtId="0" fontId="82" fillId="29" borderId="0" applyNumberFormat="0" applyBorder="0" applyAlignment="0" applyProtection="0"/>
    <xf numFmtId="0" fontId="82" fillId="31" borderId="0" applyNumberFormat="0" applyBorder="0" applyAlignment="0" applyProtection="0"/>
    <xf numFmtId="0" fontId="82" fillId="35" borderId="0" applyNumberFormat="0" applyBorder="0" applyAlignment="0" applyProtection="0"/>
    <xf numFmtId="0" fontId="82" fillId="36" borderId="0" applyNumberFormat="0" applyBorder="0" applyAlignment="0" applyProtection="0"/>
    <xf numFmtId="0" fontId="82" fillId="37" borderId="0" applyNumberFormat="0" applyBorder="0" applyAlignment="0" applyProtection="0"/>
    <xf numFmtId="0" fontId="83" fillId="24" borderId="0" applyNumberFormat="0" applyBorder="0" applyAlignment="0" applyProtection="0"/>
    <xf numFmtId="0" fontId="84" fillId="42" borderId="55" applyNumberFormat="0" applyAlignment="0" applyProtection="0"/>
    <xf numFmtId="0" fontId="85" fillId="44" borderId="56" applyNumberFormat="0" applyAlignment="0" applyProtection="0"/>
    <xf numFmtId="0" fontId="86" fillId="0" borderId="57" applyNumberFormat="0" applyFill="0" applyAlignment="0" applyProtection="0"/>
    <xf numFmtId="0" fontId="82" fillId="39"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35" borderId="0" applyNumberFormat="0" applyBorder="0" applyAlignment="0" applyProtection="0"/>
    <xf numFmtId="0" fontId="82" fillId="36" borderId="0" applyNumberFormat="0" applyBorder="0" applyAlignment="0" applyProtection="0"/>
    <xf numFmtId="0" fontId="82" fillId="38" borderId="0" applyNumberFormat="0" applyBorder="0" applyAlignment="0" applyProtection="0"/>
    <xf numFmtId="0" fontId="87" fillId="27" borderId="55" applyNumberFormat="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187" fontId="48" fillId="0" borderId="0" applyFont="0" applyFill="0" applyBorder="0" applyAlignment="0" applyProtection="0"/>
    <xf numFmtId="0" fontId="88" fillId="0" borderId="0" applyNumberFormat="0" applyFill="0" applyBorder="0" applyAlignment="0" applyProtection="0">
      <alignment vertical="top"/>
      <protection locked="0"/>
    </xf>
    <xf numFmtId="0" fontId="89" fillId="23" borderId="0" applyNumberFormat="0" applyBorder="0" applyAlignment="0" applyProtection="0"/>
    <xf numFmtId="0" fontId="2" fillId="0" borderId="0"/>
    <xf numFmtId="167" fontId="33"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90" fillId="33" borderId="0" applyNumberFormat="0" applyBorder="0" applyAlignment="0" applyProtection="0"/>
    <xf numFmtId="188" fontId="48" fillId="0" borderId="0"/>
    <xf numFmtId="188" fontId="48" fillId="0" borderId="0"/>
    <xf numFmtId="188" fontId="48" fillId="0" borderId="0"/>
    <xf numFmtId="188" fontId="48" fillId="0" borderId="0"/>
    <xf numFmtId="188" fontId="48" fillId="0" borderId="0"/>
    <xf numFmtId="188" fontId="48" fillId="0" borderId="0"/>
    <xf numFmtId="188" fontId="48" fillId="0" borderId="0"/>
    <xf numFmtId="188" fontId="48" fillId="0" borderId="0"/>
    <xf numFmtId="0" fontId="2" fillId="0" borderId="0"/>
    <xf numFmtId="0" fontId="2" fillId="0" borderId="0"/>
    <xf numFmtId="0" fontId="2" fillId="0" borderId="0"/>
    <xf numFmtId="0" fontId="53"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1" fillId="0" borderId="0"/>
    <xf numFmtId="0" fontId="53" fillId="0" borderId="0"/>
    <xf numFmtId="0" fontId="1" fillId="0" borderId="0"/>
    <xf numFmtId="188" fontId="48" fillId="0" borderId="0"/>
    <xf numFmtId="188" fontId="48" fillId="0" borderId="0"/>
    <xf numFmtId="188" fontId="48" fillId="0" borderId="0"/>
    <xf numFmtId="188" fontId="48" fillId="0" borderId="0"/>
    <xf numFmtId="188" fontId="48" fillId="0" borderId="0"/>
    <xf numFmtId="188" fontId="48" fillId="0" borderId="0"/>
    <xf numFmtId="188" fontId="48" fillId="0" borderId="0"/>
    <xf numFmtId="188" fontId="48" fillId="0" borderId="0"/>
    <xf numFmtId="0" fontId="2" fillId="0" borderId="0"/>
    <xf numFmtId="0" fontId="91" fillId="0" borderId="0"/>
    <xf numFmtId="0" fontId="2" fillId="30" borderId="62" applyNumberFormat="0" applyFont="0" applyAlignment="0" applyProtection="0"/>
    <xf numFmtId="9" fontId="2" fillId="0" borderId="40" applyNumberFormat="0" applyBorder="0">
      <alignment horizontal="center" vertical="center"/>
    </xf>
    <xf numFmtId="9" fontId="5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92" fillId="0" borderId="0" applyFont="0" applyFill="0" applyBorder="0" applyAlignment="0" applyProtection="0"/>
    <xf numFmtId="9" fontId="33" fillId="0" borderId="0" applyFont="0" applyFill="0" applyBorder="0" applyAlignment="0" applyProtection="0"/>
    <xf numFmtId="0" fontId="93" fillId="42" borderId="63" applyNumberFormat="0" applyAlignment="0" applyProtection="0"/>
    <xf numFmtId="172" fontId="2" fillId="0" borderId="0" applyFont="0" applyFill="0" applyBorder="0" applyAlignment="0" applyProtection="0"/>
    <xf numFmtId="40" fontId="53" fillId="0" borderId="0" applyFont="0" applyFill="0" applyBorder="0" applyAlignment="0" applyProtection="0"/>
    <xf numFmtId="43" fontId="33" fillId="0" borderId="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9" fontId="2" fillId="0" borderId="0" applyFont="0" applyFill="0" applyBorder="0" applyAlignment="0" applyProtection="0"/>
    <xf numFmtId="40"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0" fontId="2" fillId="0" borderId="0" applyFont="0" applyFill="0" applyBorder="0" applyAlignment="0" applyProtection="0"/>
    <xf numFmtId="40"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43" fontId="80" fillId="0" borderId="68"/>
    <xf numFmtId="0" fontId="94" fillId="0" borderId="0" applyNumberFormat="0" applyFill="0" applyBorder="0" applyAlignment="0" applyProtection="0"/>
    <xf numFmtId="0" fontId="95" fillId="0" borderId="0" applyNumberFormat="0" applyFill="0" applyBorder="0" applyAlignment="0" applyProtection="0"/>
    <xf numFmtId="0" fontId="68" fillId="0" borderId="59" applyNumberFormat="0" applyFill="0" applyAlignment="0" applyProtection="0"/>
    <xf numFmtId="0" fontId="96" fillId="0" borderId="59" applyNumberFormat="0" applyFill="0" applyAlignment="0" applyProtection="0"/>
    <xf numFmtId="0" fontId="97" fillId="0" borderId="60" applyNumberFormat="0" applyFill="0" applyAlignment="0" applyProtection="0"/>
    <xf numFmtId="0" fontId="98" fillId="0" borderId="61" applyNumberFormat="0" applyFill="0" applyAlignment="0" applyProtection="0"/>
    <xf numFmtId="0" fontId="98" fillId="0" borderId="0" applyNumberFormat="0" applyFill="0" applyBorder="0" applyAlignment="0" applyProtection="0"/>
    <xf numFmtId="0" fontId="67" fillId="0" borderId="0" applyNumberFormat="0" applyFill="0" applyBorder="0" applyAlignment="0" applyProtection="0"/>
    <xf numFmtId="0" fontId="99" fillId="0" borderId="67" applyNumberFormat="0" applyFill="0" applyAlignment="0" applyProtection="0"/>
    <xf numFmtId="40" fontId="53" fillId="0" borderId="0" applyFont="0" applyFill="0" applyBorder="0" applyAlignment="0" applyProtection="0"/>
    <xf numFmtId="167"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2" fillId="0" borderId="0"/>
    <xf numFmtId="0" fontId="2" fillId="0" borderId="0"/>
    <xf numFmtId="0" fontId="2" fillId="0" borderId="0"/>
    <xf numFmtId="0" fontId="2" fillId="0" borderId="0"/>
    <xf numFmtId="44"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3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2" fillId="0" borderId="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0" fontId="1" fillId="0" borderId="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80" fillId="0" borderId="68"/>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4"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 fillId="0" borderId="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2" fillId="0" borderId="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3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43" fontId="1" fillId="0" borderId="0" applyFont="0" applyFill="0" applyBorder="0" applyAlignment="0" applyProtection="0"/>
    <xf numFmtId="43" fontId="33"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27" borderId="55" applyNumberFormat="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4"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3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0"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10" fontId="40" fillId="21" borderId="1" applyNumberFormat="0" applyBorder="0" applyAlignment="0" applyProtection="0"/>
    <xf numFmtId="0" fontId="2" fillId="30" borderId="62" applyNumberFormat="0" applyFont="0" applyAlignment="0" applyProtection="0"/>
    <xf numFmtId="0" fontId="64" fillId="43" borderId="63" applyNumberFormat="0" applyAlignment="0" applyProtection="0"/>
    <xf numFmtId="0" fontId="64" fillId="43" borderId="63" applyNumberFormat="0" applyAlignment="0" applyProtection="0"/>
    <xf numFmtId="0" fontId="93" fillId="42" borderId="63" applyNumberFormat="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61" fillId="33" borderId="55" applyNumberFormat="0" applyAlignment="0" applyProtection="0"/>
    <xf numFmtId="0" fontId="61" fillId="27"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84" fillId="42" borderId="55" applyNumberFormat="0" applyAlignment="0" applyProtection="0"/>
    <xf numFmtId="0" fontId="61" fillId="33"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87"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58" fillId="42" borderId="55" applyNumberFormat="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10" fontId="40" fillId="21" borderId="1" applyNumberFormat="0" applyBorder="0" applyAlignment="0" applyProtection="0"/>
    <xf numFmtId="0" fontId="61" fillId="27" borderId="55" applyNumberFormat="0" applyAlignment="0" applyProtection="0"/>
    <xf numFmtId="0" fontId="58" fillId="42" borderId="55" applyNumberFormat="0" applyAlignment="0" applyProtection="0"/>
    <xf numFmtId="0" fontId="71" fillId="0" borderId="67" applyNumberFormat="0" applyFill="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64" fillId="42" borderId="63" applyNumberFormat="0" applyAlignment="0" applyProtection="0"/>
    <xf numFmtId="0" fontId="61" fillId="27" borderId="55"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61" fillId="27" borderId="55" applyNumberFormat="0" applyAlignment="0" applyProtection="0"/>
    <xf numFmtId="0" fontId="58" fillId="42" borderId="55" applyNumberFormat="0" applyAlignment="0" applyProtection="0"/>
    <xf numFmtId="0" fontId="99" fillId="0" borderId="67" applyNumberFormat="0" applyFill="0" applyAlignment="0" applyProtection="0"/>
    <xf numFmtId="0" fontId="71" fillId="0" borderId="67" applyNumberFormat="0" applyFill="0" applyAlignment="0" applyProtection="0"/>
    <xf numFmtId="0" fontId="38" fillId="20" borderId="2" applyFill="0" applyBorder="0" applyAlignment="0" applyProtection="0">
      <alignment vertical="center"/>
      <protection locked="0"/>
    </xf>
    <xf numFmtId="0" fontId="61" fillId="27" borderId="55" applyNumberFormat="0" applyAlignment="0" applyProtection="0"/>
    <xf numFmtId="0" fontId="87" fillId="27" borderId="55" applyNumberFormat="0" applyAlignment="0" applyProtection="0"/>
    <xf numFmtId="0" fontId="72" fillId="43" borderId="55" applyNumberFormat="0" applyAlignment="0" applyProtection="0"/>
    <xf numFmtId="0" fontId="71" fillId="0" borderId="67" applyNumberFormat="0" applyFill="0" applyAlignment="0" applyProtection="0"/>
    <xf numFmtId="0" fontId="33"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58" fillId="42" borderId="55" applyNumberFormat="0" applyAlignment="0" applyProtection="0"/>
    <xf numFmtId="0" fontId="64" fillId="43"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0" fontId="40" fillId="0" borderId="2" applyBorder="0">
      <alignment horizontal="left" vertical="center" wrapText="1" indent="2"/>
      <protection locked="0"/>
    </xf>
    <xf numFmtId="0" fontId="64" fillId="43"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87" fillId="27"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27" borderId="55" applyNumberFormat="0" applyAlignment="0" applyProtection="0"/>
    <xf numFmtId="0" fontId="33"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61" fillId="33" borderId="55"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4" fillId="43" borderId="63" applyNumberFormat="0" applyAlignment="0" applyProtection="0"/>
    <xf numFmtId="0" fontId="40" fillId="0" borderId="2" applyBorder="0">
      <alignment horizontal="left" vertical="center" wrapText="1" indent="3"/>
      <protection locked="0"/>
    </xf>
    <xf numFmtId="0" fontId="58" fillId="42" borderId="55" applyNumberFormat="0" applyAlignment="0" applyProtection="0"/>
    <xf numFmtId="0" fontId="99" fillId="0" borderId="67" applyNumberFormat="0" applyFill="0" applyAlignment="0" applyProtection="0"/>
    <xf numFmtId="0" fontId="61" fillId="27"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33" borderId="55" applyNumberFormat="0" applyAlignment="0" applyProtection="0"/>
    <xf numFmtId="0" fontId="38" fillId="20" borderId="2" applyFill="0" applyBorder="0" applyAlignment="0" applyProtection="0">
      <alignment vertical="center"/>
      <protection locked="0"/>
    </xf>
    <xf numFmtId="0" fontId="2" fillId="30" borderId="62" applyNumberFormat="0" applyFont="0" applyAlignment="0" applyProtection="0"/>
    <xf numFmtId="0" fontId="2" fillId="30" borderId="62" applyNumberFormat="0" applyFont="0" applyAlignment="0" applyProtection="0"/>
    <xf numFmtId="10" fontId="40" fillId="21" borderId="1" applyNumberFormat="0" applyBorder="0" applyAlignment="0" applyProtection="0"/>
    <xf numFmtId="0" fontId="40" fillId="0" borderId="2" applyBorder="0">
      <alignment horizontal="left" vertical="center" wrapText="1" indent="2"/>
      <protection locked="0"/>
    </xf>
    <xf numFmtId="0" fontId="33"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93" fillId="42" borderId="63" applyNumberFormat="0" applyAlignment="0" applyProtection="0"/>
    <xf numFmtId="10" fontId="40" fillId="21" borderId="1" applyNumberFormat="0" applyBorder="0" applyAlignment="0" applyProtection="0"/>
    <xf numFmtId="0" fontId="84" fillId="42" borderId="55" applyNumberFormat="0" applyAlignment="0" applyProtection="0"/>
    <xf numFmtId="0" fontId="99" fillId="0" borderId="67" applyNumberFormat="0" applyFill="0" applyAlignment="0" applyProtection="0"/>
    <xf numFmtId="0" fontId="38" fillId="20" borderId="2" applyFill="0" applyBorder="0" applyAlignment="0" applyProtection="0">
      <alignment vertical="center"/>
      <protection locked="0"/>
    </xf>
    <xf numFmtId="0" fontId="87" fillId="27" borderId="55" applyNumberFormat="0" applyAlignment="0" applyProtection="0"/>
    <xf numFmtId="0" fontId="84" fillId="42"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10" fontId="40" fillId="21" borderId="1" applyNumberFormat="0" applyBorder="0" applyAlignment="0" applyProtection="0"/>
    <xf numFmtId="0" fontId="38" fillId="20" borderId="2" applyFill="0" applyBorder="0" applyAlignment="0" applyProtection="0">
      <alignment vertical="center"/>
      <protection locked="0"/>
    </xf>
    <xf numFmtId="0" fontId="64" fillId="42" borderId="63" applyNumberFormat="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33" fillId="30" borderId="62" applyNumberFormat="0" applyFont="0" applyAlignment="0" applyProtection="0"/>
    <xf numFmtId="0" fontId="99"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99" fillId="0" borderId="67" applyNumberFormat="0" applyFill="0" applyAlignment="0" applyProtection="0"/>
    <xf numFmtId="0" fontId="93" fillId="42" borderId="63" applyNumberFormat="0" applyAlignment="0" applyProtection="0"/>
    <xf numFmtId="0" fontId="2" fillId="0" borderId="0"/>
    <xf numFmtId="43" fontId="2" fillId="0" borderId="0" applyFont="0" applyFill="0" applyBorder="0" applyAlignment="0" applyProtection="0"/>
    <xf numFmtId="186" fontId="2" fillId="0" borderId="0" applyFont="0" applyBorder="0">
      <alignment horizontal="center"/>
    </xf>
    <xf numFmtId="173" fontId="2" fillId="0" borderId="0">
      <alignment horizontal="center" vertical="top"/>
    </xf>
    <xf numFmtId="43" fontId="40" fillId="0" borderId="0"/>
    <xf numFmtId="0" fontId="44" fillId="0" borderId="0">
      <protection locked="0"/>
    </xf>
    <xf numFmtId="0" fontId="44" fillId="0" borderId="0">
      <protection locked="0"/>
    </xf>
    <xf numFmtId="0" fontId="22" fillId="0" borderId="0" applyNumberFormat="0" applyFill="0" applyBorder="0" applyAlignment="0" applyProtection="0"/>
    <xf numFmtId="0" fontId="2" fillId="0" borderId="0">
      <alignment horizontal="centerContinuous" vertical="justify"/>
    </xf>
    <xf numFmtId="0" fontId="2" fillId="0" borderId="0">
      <alignment horizontal="centerContinuous" vertical="justify"/>
    </xf>
    <xf numFmtId="0" fontId="2" fillId="0" borderId="0">
      <alignment horizontal="centerContinuous" vertical="justify"/>
    </xf>
    <xf numFmtId="0" fontId="2" fillId="0" borderId="0">
      <alignment horizontal="centerContinuous" vertical="justify"/>
    </xf>
    <xf numFmtId="0" fontId="2" fillId="0" borderId="0">
      <alignment horizontal="centerContinuous" vertical="justify"/>
    </xf>
    <xf numFmtId="0" fontId="2" fillId="0" borderId="0">
      <alignment horizontal="centerContinuous" vertical="justify"/>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5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8" fontId="48" fillId="0" borderId="0"/>
    <xf numFmtId="188"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8" fontId="48" fillId="0" borderId="0"/>
    <xf numFmtId="188"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xf numFmtId="0" fontId="1" fillId="0" borderId="0"/>
    <xf numFmtId="0" fontId="2" fillId="0" borderId="0"/>
    <xf numFmtId="0" fontId="91" fillId="0" borderId="0"/>
    <xf numFmtId="0" fontId="2" fillId="0" borderId="0"/>
    <xf numFmtId="0" fontId="91" fillId="0" borderId="0"/>
    <xf numFmtId="0" fontId="1" fillId="0" borderId="0"/>
    <xf numFmtId="0" fontId="1" fillId="0" borderId="0"/>
    <xf numFmtId="0" fontId="1" fillId="0" borderId="0"/>
    <xf numFmtId="0" fontId="1" fillId="0" borderId="0"/>
    <xf numFmtId="9" fontId="2" fillId="0" borderId="40" applyNumberFormat="0" applyBorder="0">
      <alignment horizontal="center" vertical="center"/>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0" fontId="5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61" fillId="27" borderId="55" applyNumberFormat="0" applyAlignment="0" applyProtection="0"/>
    <xf numFmtId="10" fontId="40" fillId="21" borderId="1" applyNumberFormat="0" applyBorder="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40" fillId="0" borderId="2" applyBorder="0">
      <alignment horizontal="left" vertical="center" wrapText="1" indent="3"/>
      <protection locked="0"/>
    </xf>
    <xf numFmtId="0" fontId="61" fillId="27" borderId="55" applyNumberFormat="0" applyAlignment="0" applyProtection="0"/>
    <xf numFmtId="0" fontId="40" fillId="0" borderId="2" applyBorder="0">
      <alignment horizontal="left" vertical="center" wrapText="1" indent="3"/>
      <protection locked="0"/>
    </xf>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10" fontId="40" fillId="21" borderId="1" applyNumberFormat="0" applyBorder="0" applyAlignment="0" applyProtection="0"/>
    <xf numFmtId="0" fontId="64" fillId="43" borderId="63" applyNumberFormat="0" applyAlignment="0" applyProtection="0"/>
    <xf numFmtId="0" fontId="64" fillId="43" borderId="63" applyNumberFormat="0" applyAlignment="0" applyProtection="0"/>
    <xf numFmtId="0" fontId="93" fillId="42" borderId="63" applyNumberFormat="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58" fillId="42" borderId="55" applyNumberFormat="0" applyAlignment="0" applyProtection="0"/>
    <xf numFmtId="0" fontId="71" fillId="0" borderId="67" applyNumberFormat="0" applyFill="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61" fillId="27" borderId="55"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58" fillId="42" borderId="55" applyNumberFormat="0" applyAlignment="0" applyProtection="0"/>
    <xf numFmtId="0" fontId="71" fillId="0" borderId="67" applyNumberFormat="0" applyFill="0" applyAlignment="0" applyProtection="0"/>
    <xf numFmtId="0" fontId="38" fillId="20" borderId="2" applyFill="0" applyBorder="0" applyAlignment="0" applyProtection="0">
      <alignment vertical="center"/>
      <protection locked="0"/>
    </xf>
    <xf numFmtId="0" fontId="61" fillId="27" borderId="55" applyNumberFormat="0" applyAlignment="0" applyProtection="0"/>
    <xf numFmtId="0" fontId="87" fillId="27" borderId="55" applyNumberFormat="0" applyAlignment="0" applyProtection="0"/>
    <xf numFmtId="0" fontId="72" fillId="43" borderId="55" applyNumberFormat="0" applyAlignment="0" applyProtection="0"/>
    <xf numFmtId="0" fontId="33"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64" fillId="43" borderId="63" applyNumberFormat="0" applyAlignment="0" applyProtection="0"/>
    <xf numFmtId="0" fontId="99" fillId="0" borderId="67" applyNumberFormat="0" applyFill="0" applyAlignment="0" applyProtection="0"/>
    <xf numFmtId="0" fontId="72" fillId="43" borderId="55" applyNumberForma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0" fontId="40" fillId="0" borderId="2" applyBorder="0">
      <alignment horizontal="left" vertical="center" wrapText="1" indent="2"/>
      <protection locked="0"/>
    </xf>
    <xf numFmtId="0" fontId="64" fillId="43" borderId="63" applyNumberFormat="0" applyAlignment="0" applyProtection="0"/>
    <xf numFmtId="0" fontId="71" fillId="0" borderId="67" applyNumberFormat="0" applyFill="0" applyAlignment="0" applyProtection="0"/>
    <xf numFmtId="0" fontId="87" fillId="27"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99" fillId="0" borderId="67" applyNumberFormat="0" applyFill="0" applyAlignment="0" applyProtection="0"/>
    <xf numFmtId="0" fontId="61" fillId="27" borderId="55" applyNumberFormat="0" applyAlignment="0" applyProtection="0"/>
    <xf numFmtId="0" fontId="33"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40" fillId="0" borderId="2" applyBorder="0">
      <alignment horizontal="left" vertical="center" wrapText="1" indent="3"/>
      <protection locked="0"/>
    </xf>
    <xf numFmtId="0" fontId="58" fillId="42" borderId="55" applyNumberFormat="0" applyAlignment="0" applyProtection="0"/>
    <xf numFmtId="0" fontId="99" fillId="0" borderId="67" applyNumberFormat="0" applyFill="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33" borderId="55" applyNumberFormat="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33"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10" fontId="40" fillId="21" borderId="1" applyNumberFormat="0" applyBorder="0" applyAlignment="0" applyProtection="0"/>
    <xf numFmtId="0" fontId="99" fillId="0" borderId="67" applyNumberFormat="0" applyFill="0" applyAlignment="0" applyProtection="0"/>
    <xf numFmtId="0" fontId="38" fillId="20" borderId="2" applyFill="0" applyBorder="0" applyAlignment="0" applyProtection="0">
      <alignment vertical="center"/>
      <protection locked="0"/>
    </xf>
    <xf numFmtId="0" fontId="87" fillId="27" borderId="55" applyNumberFormat="0" applyAlignment="0" applyProtection="0"/>
    <xf numFmtId="0" fontId="84" fillId="42"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4" fillId="42" borderId="55" applyNumberFormat="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10" fontId="40" fillId="21" borderId="1" applyNumberFormat="0" applyBorder="0" applyAlignment="0" applyProtection="0"/>
    <xf numFmtId="0" fontId="38" fillId="20" borderId="2" applyFill="0" applyBorder="0" applyAlignment="0" applyProtection="0">
      <alignment vertical="center"/>
      <protection locked="0"/>
    </xf>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99"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49" fillId="0" borderId="0"/>
    <xf numFmtId="10" fontId="40" fillId="21" borderId="1"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4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43" fontId="50"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9" fontId="50"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4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alignment horizontal="centerContinuous" vertical="justify"/>
    </xf>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0" fontId="2"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1" fillId="0" borderId="0"/>
    <xf numFmtId="43" fontId="1" fillId="0" borderId="0" applyFont="0" applyFill="0" applyBorder="0" applyAlignment="0" applyProtection="0"/>
    <xf numFmtId="0" fontId="53" fillId="0" borderId="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6" borderId="0" applyNumberFormat="0" applyBorder="0" applyAlignment="0" applyProtection="0"/>
    <xf numFmtId="0" fontId="56" fillId="57" borderId="0" applyNumberFormat="0" applyBorder="0" applyAlignment="0" applyProtection="0"/>
    <xf numFmtId="0" fontId="56" fillId="54" borderId="0" applyNumberFormat="0" applyBorder="0" applyAlignment="0" applyProtection="0"/>
    <xf numFmtId="0" fontId="56" fillId="55" borderId="0" applyNumberFormat="0" applyBorder="0" applyAlignment="0" applyProtection="0"/>
    <xf numFmtId="0" fontId="56" fillId="58" borderId="0" applyNumberFormat="0" applyBorder="0" applyAlignment="0" applyProtection="0"/>
    <xf numFmtId="0" fontId="56" fillId="59" borderId="0" applyNumberFormat="0" applyBorder="0" applyAlignment="0" applyProtection="0"/>
    <xf numFmtId="0" fontId="56" fillId="60" borderId="0" applyNumberFormat="0" applyBorder="0" applyAlignment="0" applyProtection="0"/>
    <xf numFmtId="0" fontId="57" fillId="49" borderId="0" applyNumberFormat="0" applyBorder="0" applyAlignment="0" applyProtection="0"/>
    <xf numFmtId="0" fontId="58" fillId="61" borderId="55" applyNumberFormat="0" applyAlignment="0" applyProtection="0"/>
    <xf numFmtId="0" fontId="59" fillId="62" borderId="56" applyNumberFormat="0" applyAlignment="0" applyProtection="0"/>
    <xf numFmtId="0" fontId="60" fillId="0" borderId="57" applyNumberFormat="0" applyFill="0" applyAlignment="0" applyProtection="0"/>
    <xf numFmtId="0" fontId="56" fillId="63" borderId="0" applyNumberFormat="0" applyBorder="0" applyAlignment="0" applyProtection="0"/>
    <xf numFmtId="0" fontId="56" fillId="64" borderId="0" applyNumberFormat="0" applyBorder="0" applyAlignment="0" applyProtection="0"/>
    <xf numFmtId="0" fontId="56" fillId="65" borderId="0" applyNumberFormat="0" applyBorder="0" applyAlignment="0" applyProtection="0"/>
    <xf numFmtId="0" fontId="56" fillId="58" borderId="0" applyNumberFormat="0" applyBorder="0" applyAlignment="0" applyProtection="0"/>
    <xf numFmtId="0" fontId="56" fillId="59" borderId="0" applyNumberFormat="0" applyBorder="0" applyAlignment="0" applyProtection="0"/>
    <xf numFmtId="0" fontId="56" fillId="66" borderId="0" applyNumberFormat="0" applyBorder="0" applyAlignment="0" applyProtection="0"/>
    <xf numFmtId="0" fontId="61" fillId="52" borderId="55" applyNumberFormat="0" applyAlignment="0" applyProtection="0"/>
    <xf numFmtId="0" fontId="62" fillId="48" borderId="0" applyNumberFormat="0" applyBorder="0" applyAlignment="0" applyProtection="0"/>
    <xf numFmtId="0" fontId="63" fillId="67" borderId="0" applyNumberFormat="0" applyBorder="0" applyAlignment="0" applyProtection="0"/>
    <xf numFmtId="0" fontId="1" fillId="0" borderId="0"/>
    <xf numFmtId="0" fontId="53" fillId="0" borderId="0"/>
    <xf numFmtId="0" fontId="2" fillId="68" borderId="62" applyNumberFormat="0" applyAlignment="0" applyProtection="0"/>
    <xf numFmtId="0" fontId="64" fillId="61" borderId="63" applyNumberFormat="0" applyAlignment="0" applyProtection="0"/>
    <xf numFmtId="0" fontId="68" fillId="0" borderId="59" applyNumberFormat="0" applyFill="0" applyAlignment="0" applyProtection="0"/>
    <xf numFmtId="0" fontId="69" fillId="0" borderId="60" applyNumberFormat="0" applyFill="0" applyAlignment="0" applyProtection="0"/>
    <xf numFmtId="0" fontId="70" fillId="0" borderId="61" applyNumberFormat="0" applyFill="0" applyAlignment="0" applyProtection="0"/>
    <xf numFmtId="0" fontId="70" fillId="0" borderId="0" applyNumberFormat="0" applyFill="0" applyBorder="0" applyAlignment="0" applyProtection="0"/>
    <xf numFmtId="190" fontId="2"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9" fillId="0" borderId="0" applyFont="0" applyFill="0" applyBorder="0" applyAlignment="0" applyProtection="0"/>
    <xf numFmtId="0" fontId="49" fillId="0" borderId="0"/>
    <xf numFmtId="0" fontId="49"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61" fillId="3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1" fillId="33" borderId="55" applyNumberForma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84" fillId="42" borderId="55" applyNumberFormat="0" applyAlignment="0" applyProtection="0"/>
    <xf numFmtId="0" fontId="2" fillId="0" borderId="0"/>
    <xf numFmtId="0" fontId="2" fillId="30" borderId="62" applyNumberFormat="0" applyFont="0" applyAlignment="0" applyProtection="0"/>
    <xf numFmtId="43" fontId="2" fillId="0" borderId="0" applyFont="0" applyFill="0" applyBorder="0" applyAlignment="0" applyProtection="0"/>
    <xf numFmtId="0" fontId="84" fillId="42" borderId="55" applyNumberFormat="0" applyAlignment="0" applyProtection="0"/>
    <xf numFmtId="0" fontId="2" fillId="0" borderId="0"/>
    <xf numFmtId="0" fontId="2" fillId="0" borderId="0"/>
    <xf numFmtId="0" fontId="2" fillId="0" borderId="0"/>
    <xf numFmtId="0" fontId="2" fillId="0" borderId="0"/>
    <xf numFmtId="0" fontId="64" fillId="42" borderId="63" applyNumberFormat="0" applyAlignment="0" applyProtection="0"/>
    <xf numFmtId="0" fontId="2" fillId="30" borderId="62" applyNumberFormat="0" applyFont="0" applyAlignment="0" applyProtection="0"/>
    <xf numFmtId="43" fontId="2"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27"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2" fillId="30" borderId="62" applyNumberFormat="0" applyFont="0" applyAlignment="0" applyProtection="0"/>
    <xf numFmtId="0" fontId="33" fillId="30" borderId="62" applyNumberFormat="0" applyFont="0" applyAlignment="0" applyProtection="0"/>
    <xf numFmtId="43" fontId="2" fillId="0" borderId="0" applyFont="0" applyFill="0" applyBorder="0" applyAlignment="0" applyProtection="0"/>
    <xf numFmtId="43" fontId="1" fillId="0" borderId="0" applyFont="0" applyFill="0" applyBorder="0" applyAlignment="0" applyProtection="0"/>
    <xf numFmtId="0" fontId="87" fillId="27" borderId="55" applyNumberFormat="0" applyAlignment="0" applyProtection="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99" fillId="0" borderId="67" applyNumberFormat="0" applyFill="0" applyAlignment="0" applyProtection="0"/>
    <xf numFmtId="0" fontId="61" fillId="33" borderId="55" applyNumberFormat="0" applyAlignment="0" applyProtection="0"/>
    <xf numFmtId="0" fontId="33"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61" fillId="27"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42" borderId="55" applyNumberFormat="0" applyAlignment="0" applyProtection="0"/>
    <xf numFmtId="0" fontId="72" fillId="43" borderId="5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33" borderId="55" applyNumberFormat="0" applyAlignment="0" applyProtection="0"/>
    <xf numFmtId="0" fontId="2" fillId="0" borderId="0"/>
    <xf numFmtId="0" fontId="2" fillId="0" borderId="0"/>
    <xf numFmtId="0" fontId="61" fillId="27" borderId="55"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64" fillId="42"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33" fillId="30" borderId="62" applyNumberFormat="0" applyFont="0" applyAlignment="0" applyProtection="0"/>
    <xf numFmtId="0" fontId="2" fillId="30" borderId="62" applyNumberFormat="0" applyFon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9" fillId="0" borderId="67"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93" fillId="42" borderId="63" applyNumberFormat="0" applyAlignment="0" applyProtection="0"/>
    <xf numFmtId="43" fontId="2" fillId="0" borderId="0" applyFont="0" applyFill="0" applyBorder="0" applyAlignment="0" applyProtection="0"/>
    <xf numFmtId="0" fontId="99" fillId="0" borderId="67" applyNumberFormat="0" applyFill="0" applyAlignment="0" applyProtection="0"/>
    <xf numFmtId="0" fontId="93" fillId="42" borderId="63" applyNumberFormat="0" applyAlignment="0" applyProtection="0"/>
    <xf numFmtId="0" fontId="2" fillId="0" borderId="0"/>
    <xf numFmtId="9"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0" fontId="61" fillId="27" borderId="55" applyNumberFormat="0" applyAlignment="0" applyProtection="0"/>
    <xf numFmtId="43" fontId="2" fillId="0" borderId="0" applyFont="0" applyFill="0" applyBorder="0" applyAlignment="0" applyProtection="0"/>
    <xf numFmtId="43" fontId="39" fillId="0" borderId="0" applyFont="0" applyFill="0" applyBorder="0" applyAlignment="0" applyProtection="0"/>
    <xf numFmtId="0" fontId="2" fillId="0" borderId="0"/>
    <xf numFmtId="43" fontId="39"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0" fontId="72" fillId="43" borderId="55" applyNumberFormat="0" applyAlignment="0" applyProtection="0"/>
    <xf numFmtId="0" fontId="71" fillId="0" borderId="67" applyNumberFormat="0" applyFill="0" applyAlignment="0" applyProtection="0"/>
    <xf numFmtId="43" fontId="1"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2" fillId="0" borderId="0" applyFont="0" applyFill="0" applyBorder="0" applyAlignment="0" applyProtection="0"/>
    <xf numFmtId="0" fontId="61" fillId="27" borderId="55" applyNumberFormat="0" applyAlignment="0" applyProtection="0"/>
    <xf numFmtId="43" fontId="1" fillId="0" borderId="0" applyFont="0" applyFill="0" applyBorder="0" applyAlignment="0" applyProtection="0"/>
    <xf numFmtId="0" fontId="72" fillId="43"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3" fillId="30" borderId="62" applyNumberFormat="0" applyFont="0" applyAlignment="0" applyProtection="0"/>
    <xf numFmtId="0" fontId="87" fillId="27" borderId="55" applyNumberFormat="0" applyAlignment="0" applyProtection="0"/>
    <xf numFmtId="0" fontId="58" fillId="42" borderId="5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0" fontId="61" fillId="27" borderId="55" applyNumberFormat="0" applyAlignment="0" applyProtection="0"/>
    <xf numFmtId="0" fontId="2" fillId="30" borderId="62" applyNumberFormat="0" applyFont="0" applyAlignment="0" applyProtection="0"/>
    <xf numFmtId="43" fontId="1" fillId="0" borderId="0" applyFont="0" applyFill="0" applyBorder="0" applyAlignment="0" applyProtection="0"/>
    <xf numFmtId="44" fontId="2" fillId="0" borderId="0" applyFont="0" applyFill="0" applyBorder="0" applyAlignment="0" applyProtection="0"/>
    <xf numFmtId="0" fontId="84" fillId="42" borderId="55" applyNumberFormat="0" applyAlignment="0" applyProtection="0"/>
    <xf numFmtId="43" fontId="33" fillId="0" borderId="0" applyFont="0" applyFill="0" applyBorder="0" applyAlignment="0" applyProtection="0"/>
    <xf numFmtId="43" fontId="2" fillId="0" borderId="0" applyFont="0" applyFill="0" applyBorder="0" applyAlignment="0" applyProtection="0"/>
    <xf numFmtId="0" fontId="2" fillId="0" borderId="0"/>
    <xf numFmtId="0" fontId="71" fillId="0" borderId="67" applyNumberFormat="0" applyFill="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1" fillId="0" borderId="0" applyFont="0" applyFill="0" applyBorder="0" applyAlignment="0" applyProtection="0"/>
    <xf numFmtId="0" fontId="33" fillId="30" borderId="62" applyNumberFormat="0" applyFont="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0" fontId="2" fillId="0" borderId="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3" fillId="30" borderId="62" applyNumberFormat="0" applyFont="0" applyAlignment="0" applyProtection="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93" fillId="42" borderId="63" applyNumberFormat="0" applyAlignment="0" applyProtection="0"/>
    <xf numFmtId="190"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1" fillId="33" borderId="55" applyNumberFormat="0" applyAlignment="0" applyProtection="0"/>
    <xf numFmtId="0" fontId="2" fillId="0" borderId="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0" fontId="2" fillId="30" borderId="62" applyNumberFormat="0" applyFont="0" applyAlignment="0" applyProtection="0"/>
    <xf numFmtId="0" fontId="1" fillId="0" borderId="0"/>
    <xf numFmtId="43" fontId="92" fillId="0" borderId="0" applyFont="0" applyFill="0" applyBorder="0" applyAlignment="0" applyProtection="0"/>
    <xf numFmtId="43" fontId="2" fillId="0" borderId="0" applyFont="0" applyFill="0" applyBorder="0" applyAlignment="0" applyProtection="0"/>
    <xf numFmtId="0" fontId="1" fillId="0" borderId="0"/>
    <xf numFmtId="167" fontId="2" fillId="0" borderId="0" applyFont="0" applyFill="0" applyBorder="0" applyAlignment="0" applyProtection="0"/>
    <xf numFmtId="0" fontId="2" fillId="0" borderId="0"/>
    <xf numFmtId="0" fontId="2" fillId="0" borderId="0"/>
    <xf numFmtId="0" fontId="2" fillId="0" borderId="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1" fillId="0" borderId="67" applyNumberFormat="0" applyFill="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43" fontId="2" fillId="0" borderId="0" applyFont="0" applyFill="0" applyBorder="0" applyAlignment="0" applyProtection="0"/>
    <xf numFmtId="9" fontId="9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8" fontId="48" fillId="0" borderId="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93" fillId="42" borderId="63" applyNumberFormat="0" applyAlignment="0" applyProtection="0"/>
    <xf numFmtId="0" fontId="87" fillId="27"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58" fillId="42" borderId="55" applyNumberFormat="0" applyAlignment="0" applyProtection="0"/>
    <xf numFmtId="0" fontId="72" fillId="43" borderId="55" applyNumberFormat="0" applyAlignment="0" applyProtection="0"/>
    <xf numFmtId="0" fontId="2" fillId="30" borderId="62" applyNumberFormat="0" applyFont="0" applyAlignment="0" applyProtection="0"/>
    <xf numFmtId="0" fontId="61" fillId="27" borderId="55" applyNumberFormat="0" applyAlignment="0" applyProtection="0"/>
    <xf numFmtId="0" fontId="64" fillId="42" borderId="63" applyNumberFormat="0" applyAlignment="0" applyProtection="0"/>
    <xf numFmtId="0" fontId="58" fillId="42" borderId="55" applyNumberFormat="0" applyAlignment="0" applyProtection="0"/>
    <xf numFmtId="0" fontId="93" fillId="42" borderId="63" applyNumberFormat="0" applyAlignment="0" applyProtection="0"/>
    <xf numFmtId="0" fontId="99" fillId="0" borderId="67" applyNumberFormat="0" applyFill="0" applyAlignment="0" applyProtection="0"/>
    <xf numFmtId="0" fontId="84" fillId="42" borderId="55" applyNumberFormat="0" applyAlignment="0" applyProtection="0"/>
    <xf numFmtId="0" fontId="61" fillId="33"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61" fillId="27" borderId="55" applyNumberFormat="0" applyAlignment="0" applyProtection="0"/>
    <xf numFmtId="0" fontId="61" fillId="27" borderId="55"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71" fillId="0" borderId="67" applyNumberFormat="0" applyFill="0" applyAlignment="0" applyProtection="0"/>
    <xf numFmtId="0" fontId="33"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87" fillId="27" borderId="55" applyNumberForma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3" borderId="63" applyNumberFormat="0" applyAlignment="0" applyProtection="0"/>
    <xf numFmtId="0" fontId="58" fillId="42" borderId="55" applyNumberFormat="0" applyAlignment="0" applyProtection="0"/>
    <xf numFmtId="0" fontId="2" fillId="30" borderId="62" applyNumberFormat="0" applyFont="0" applyAlignment="0" applyProtection="0"/>
    <xf numFmtId="0" fontId="87" fillId="27" borderId="55" applyNumberFormat="0" applyAlignment="0" applyProtection="0"/>
    <xf numFmtId="0" fontId="2" fillId="30" borderId="6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1" fillId="27" borderId="55" applyNumberFormat="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1" fillId="0" borderId="67" applyNumberFormat="0" applyFill="0" applyAlignment="0" applyProtection="0"/>
    <xf numFmtId="43" fontId="2" fillId="0" borderId="0" applyFont="0" applyFill="0" applyBorder="0" applyAlignment="0" applyProtection="0"/>
    <xf numFmtId="0" fontId="33" fillId="30" borderId="62" applyNumberFormat="0" applyFont="0" applyAlignment="0" applyProtection="0"/>
    <xf numFmtId="0" fontId="64" fillId="42" borderId="63"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84" fillId="42" borderId="55" applyNumberFormat="0" applyAlignment="0" applyProtection="0"/>
    <xf numFmtId="0" fontId="2" fillId="0" borderId="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2"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87" fillId="27" borderId="55" applyNumberFormat="0" applyAlignment="0" applyProtection="0"/>
    <xf numFmtId="0" fontId="2" fillId="30" borderId="62" applyNumberFormat="0" applyFont="0" applyAlignment="0" applyProtection="0"/>
    <xf numFmtId="0" fontId="64" fillId="43" borderId="63" applyNumberFormat="0" applyAlignment="0" applyProtection="0"/>
    <xf numFmtId="0" fontId="64" fillId="43" borderId="63"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2" fillId="43" borderId="55" applyNumberFormat="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43" fontId="33" fillId="0" borderId="0" applyFont="0" applyFill="0" applyBorder="0" applyAlignment="0" applyProtection="0"/>
    <xf numFmtId="9" fontId="33"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167"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0" fontId="33" fillId="30" borderId="62" applyNumberFormat="0" applyFont="0" applyAlignment="0" applyProtection="0"/>
    <xf numFmtId="0" fontId="84" fillId="42" borderId="55" applyNumberFormat="0" applyAlignment="0" applyProtection="0"/>
    <xf numFmtId="0" fontId="2" fillId="30" borderId="62" applyNumberFormat="0" applyFont="0" applyAlignment="0" applyProtection="0"/>
    <xf numFmtId="44" fontId="2" fillId="0" borderId="0" applyFont="0" applyFill="0" applyBorder="0" applyAlignment="0" applyProtection="0"/>
    <xf numFmtId="43" fontId="1" fillId="0" borderId="0" applyFont="0" applyFill="0" applyBorder="0" applyAlignment="0" applyProtection="0"/>
    <xf numFmtId="0" fontId="61" fillId="27" borderId="55" applyNumberFormat="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4" fillId="43"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64" fillId="42" borderId="63" applyNumberFormat="0" applyAlignment="0" applyProtection="0"/>
    <xf numFmtId="0" fontId="61" fillId="27"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4" fillId="42" borderId="55" applyNumberFormat="0" applyAlignment="0" applyProtection="0"/>
    <xf numFmtId="167" fontId="2" fillId="0" borderId="0" applyFont="0" applyFill="0" applyBorder="0" applyAlignment="0" applyProtection="0"/>
    <xf numFmtId="0" fontId="2" fillId="30" borderId="62" applyNumberFormat="0" applyFont="0" applyAlignment="0" applyProtection="0"/>
    <xf numFmtId="43" fontId="50"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43" fontId="2" fillId="0" borderId="0" applyFont="0" applyFill="0" applyBorder="0" applyAlignment="0" applyProtection="0"/>
    <xf numFmtId="43" fontId="39" fillId="0" borderId="0" applyFont="0" applyFill="0" applyBorder="0" applyAlignment="0" applyProtection="0"/>
    <xf numFmtId="0" fontId="2" fillId="30" borderId="62" applyNumberFormat="0" applyFont="0" applyAlignment="0" applyProtection="0"/>
    <xf numFmtId="0" fontId="61" fillId="33" borderId="55" applyNumberFormat="0" applyAlignment="0" applyProtection="0"/>
    <xf numFmtId="0" fontId="33" fillId="30" borderId="62" applyNumberFormat="0" applyFont="0" applyAlignment="0" applyProtection="0"/>
    <xf numFmtId="0" fontId="99" fillId="0" borderId="67" applyNumberFormat="0" applyFill="0" applyAlignment="0" applyProtection="0"/>
    <xf numFmtId="0" fontId="64" fillId="42" borderId="63" applyNumberFormat="0" applyAlignment="0" applyProtection="0"/>
    <xf numFmtId="0" fontId="71" fillId="0" borderId="67" applyNumberFormat="0" applyFill="0" applyAlignment="0" applyProtection="0"/>
    <xf numFmtId="0" fontId="84" fillId="42" borderId="55" applyNumberFormat="0" applyAlignment="0" applyProtection="0"/>
    <xf numFmtId="0" fontId="2" fillId="30" borderId="62" applyNumberFormat="0" applyFont="0" applyAlignment="0" applyProtection="0"/>
    <xf numFmtId="0" fontId="58" fillId="42" borderId="55" applyNumberFormat="0" applyAlignment="0" applyProtection="0"/>
    <xf numFmtId="0" fontId="2" fillId="0" borderId="0"/>
    <xf numFmtId="0" fontId="2" fillId="30" borderId="62" applyNumberFormat="0" applyFont="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14" fillId="0" borderId="0" applyFont="0" applyFill="0" applyBorder="0" applyAlignment="0" applyProtection="0"/>
    <xf numFmtId="0" fontId="61" fillId="27" borderId="55" applyNumberFormat="0" applyAlignment="0" applyProtection="0"/>
    <xf numFmtId="0" fontId="84" fillId="42" borderId="55" applyNumberFormat="0" applyAlignment="0" applyProtection="0"/>
    <xf numFmtId="0" fontId="61" fillId="27" borderId="55" applyNumberFormat="0" applyAlignment="0" applyProtection="0"/>
    <xf numFmtId="0" fontId="72" fillId="43" borderId="55" applyNumberFormat="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2" fillId="0" borderId="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0" borderId="0"/>
    <xf numFmtId="0" fontId="61" fillId="27" borderId="55" applyNumberFormat="0" applyAlignment="0" applyProtection="0"/>
    <xf numFmtId="0" fontId="2" fillId="0" borderId="0"/>
    <xf numFmtId="0" fontId="2" fillId="0" borderId="0"/>
    <xf numFmtId="43" fontId="2" fillId="0" borderId="0" applyFont="0" applyFill="0" applyBorder="0" applyAlignment="0" applyProtection="0"/>
    <xf numFmtId="0" fontId="72" fillId="43" borderId="55" applyNumberFormat="0" applyAlignment="0" applyProtection="0"/>
    <xf numFmtId="43" fontId="2" fillId="0" borderId="0" applyFont="0" applyFill="0" applyBorder="0" applyAlignment="0" applyProtection="0"/>
    <xf numFmtId="0" fontId="2" fillId="0" borderId="0"/>
    <xf numFmtId="0" fontId="2" fillId="30" borderId="62" applyNumberFormat="0" applyFont="0" applyAlignment="0" applyProtection="0"/>
    <xf numFmtId="0" fontId="58" fillId="42" borderId="55" applyNumberFormat="0" applyAlignment="0" applyProtection="0"/>
    <xf numFmtId="0" fontId="2" fillId="0" borderId="0"/>
    <xf numFmtId="43" fontId="50" fillId="0" borderId="0" applyFont="0" applyFill="0" applyBorder="0" applyAlignment="0" applyProtection="0"/>
    <xf numFmtId="43" fontId="33" fillId="0" borderId="0" applyFont="0" applyFill="0" applyBorder="0" applyAlignment="0" applyProtection="0"/>
    <xf numFmtId="0" fontId="2" fillId="0" borderId="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2" fillId="0" borderId="0"/>
    <xf numFmtId="43" fontId="33" fillId="0" borderId="0" applyFont="0" applyFill="0" applyBorder="0" applyAlignment="0" applyProtection="0"/>
    <xf numFmtId="0" fontId="87" fillId="27" borderId="55" applyNumberFormat="0" applyAlignment="0" applyProtection="0"/>
    <xf numFmtId="43" fontId="50" fillId="0" borderId="0" applyFont="0" applyFill="0" applyBorder="0" applyAlignment="0" applyProtection="0"/>
    <xf numFmtId="43" fontId="1"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0" fontId="64" fillId="42" borderId="63" applyNumberFormat="0" applyAlignment="0" applyProtection="0"/>
    <xf numFmtId="0" fontId="2" fillId="30" borderId="62" applyNumberFormat="0" applyFont="0" applyAlignment="0" applyProtection="0"/>
    <xf numFmtId="0" fontId="61" fillId="27" borderId="55" applyNumberFormat="0" applyAlignment="0" applyProtection="0"/>
    <xf numFmtId="0" fontId="61" fillId="27" borderId="55" applyNumberFormat="0" applyAlignment="0" applyProtection="0"/>
    <xf numFmtId="43" fontId="33" fillId="0" borderId="0" applyFont="0" applyFill="0" applyBorder="0" applyAlignment="0" applyProtection="0"/>
    <xf numFmtId="43" fontId="39"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7" fontId="2" fillId="0" borderId="0" applyFont="0" applyFill="0" applyBorder="0" applyAlignment="0" applyProtection="0"/>
    <xf numFmtId="43" fontId="33"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33" fillId="0" borderId="0" applyFont="0" applyFill="0" applyBorder="0" applyAlignment="0" applyProtection="0"/>
    <xf numFmtId="0" fontId="2" fillId="0" borderId="0"/>
    <xf numFmtId="0" fontId="1" fillId="0" borderId="0"/>
    <xf numFmtId="0" fontId="2" fillId="30" borderId="62" applyNumberFormat="0" applyFont="0" applyAlignment="0" applyProtection="0"/>
    <xf numFmtId="43" fontId="50" fillId="0" borderId="0" applyFont="0" applyFill="0" applyBorder="0" applyAlignment="0" applyProtection="0"/>
    <xf numFmtId="0" fontId="61" fillId="33" borderId="55" applyNumberFormat="0" applyAlignment="0" applyProtection="0"/>
    <xf numFmtId="44" fontId="50" fillId="0" borderId="0" applyFont="0" applyFill="0" applyBorder="0" applyAlignment="0" applyProtection="0"/>
    <xf numFmtId="0" fontId="2" fillId="0" borderId="0"/>
    <xf numFmtId="43" fontId="2" fillId="0" borderId="0" applyFont="0" applyFill="0" applyBorder="0" applyAlignment="0" applyProtection="0"/>
    <xf numFmtId="43" fontId="33" fillId="0" borderId="0" applyFont="0" applyFill="0" applyBorder="0" applyAlignment="0" applyProtection="0"/>
    <xf numFmtId="0" fontId="2" fillId="0" borderId="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0" fontId="1" fillId="0" borderId="0"/>
    <xf numFmtId="0" fontId="2" fillId="30" borderId="62" applyNumberFormat="0" applyFont="0" applyAlignment="0" applyProtection="0"/>
    <xf numFmtId="0" fontId="2" fillId="0" borderId="0"/>
    <xf numFmtId="0" fontId="61" fillId="33" borderId="55" applyNumberFormat="0" applyAlignment="0" applyProtection="0"/>
    <xf numFmtId="43" fontId="2" fillId="0" borderId="0" applyFont="0" applyFill="0" applyBorder="0" applyAlignment="0" applyProtection="0"/>
    <xf numFmtId="0" fontId="58" fillId="42" borderId="55" applyNumberFormat="0" applyAlignment="0" applyProtection="0"/>
    <xf numFmtId="43" fontId="33" fillId="0" borderId="0" applyFont="0" applyFill="0" applyBorder="0" applyAlignment="0" applyProtection="0"/>
    <xf numFmtId="0" fontId="64" fillId="43" borderId="63" applyNumberFormat="0" applyAlignment="0" applyProtection="0"/>
    <xf numFmtId="44" fontId="1" fillId="0" borderId="0" applyFont="0" applyFill="0" applyBorder="0" applyAlignment="0" applyProtection="0"/>
    <xf numFmtId="0" fontId="61" fillId="27" borderId="55" applyNumberFormat="0" applyAlignment="0" applyProtection="0"/>
    <xf numFmtId="0" fontId="64" fillId="42" borderId="63"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applyNumberFormat="0" applyFill="0" applyBorder="0" applyAlignment="0" applyProtection="0">
      <alignment vertical="top"/>
      <protection locked="0"/>
    </xf>
    <xf numFmtId="0" fontId="2" fillId="0" borderId="0"/>
    <xf numFmtId="0" fontId="2" fillId="0" borderId="0"/>
    <xf numFmtId="0" fontId="84" fillId="42" borderId="5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27" borderId="5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27" borderId="55" applyNumberFormat="0" applyAlignment="0" applyProtection="0"/>
    <xf numFmtId="0" fontId="84" fillId="42"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93" fillId="42" borderId="63" applyNumberFormat="0" applyAlignment="0" applyProtection="0"/>
    <xf numFmtId="0" fontId="64" fillId="42" borderId="63" applyNumberFormat="0" applyAlignment="0" applyProtection="0"/>
    <xf numFmtId="0" fontId="99" fillId="0" borderId="67" applyNumberFormat="0" applyFill="0" applyAlignment="0" applyProtection="0"/>
    <xf numFmtId="0" fontId="71" fillId="0" borderId="67"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2" fillId="0" borderId="0"/>
    <xf numFmtId="43" fontId="50"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3" fillId="30" borderId="62" applyNumberFormat="0" applyFont="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99"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43" fontId="33" fillId="0" borderId="0" applyFont="0" applyFill="0" applyBorder="0" applyAlignment="0" applyProtection="0"/>
    <xf numFmtId="0" fontId="64" fillId="42" borderId="63" applyNumberFormat="0" applyAlignment="0" applyProtection="0"/>
    <xf numFmtId="43" fontId="2" fillId="0" borderId="0" applyFont="0" applyFill="0" applyBorder="0" applyAlignment="0" applyProtection="0"/>
    <xf numFmtId="43" fontId="14" fillId="0" borderId="0" applyFont="0" applyFill="0" applyBorder="0" applyAlignment="0" applyProtection="0"/>
    <xf numFmtId="0" fontId="61" fillId="27"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0" fontId="2" fillId="30" borderId="62" applyNumberFormat="0" applyFont="0" applyAlignment="0" applyProtection="0"/>
    <xf numFmtId="43" fontId="2" fillId="0" borderId="0" applyFont="0" applyFill="0" applyBorder="0" applyAlignment="0" applyProtection="0"/>
    <xf numFmtId="43" fontId="50" fillId="0" borderId="0" applyFont="0" applyFill="0" applyBorder="0" applyAlignment="0" applyProtection="0"/>
    <xf numFmtId="44" fontId="49" fillId="0" borderId="0" applyFont="0" applyFill="0" applyBorder="0" applyAlignment="0" applyProtection="0"/>
    <xf numFmtId="43" fontId="2" fillId="0" borderId="0" applyFont="0" applyFill="0" applyBorder="0" applyAlignment="0" applyProtection="0"/>
    <xf numFmtId="0" fontId="64" fillId="43" borderId="63" applyNumberFormat="0" applyAlignment="0" applyProtection="0"/>
    <xf numFmtId="0" fontId="99" fillId="0" borderId="67" applyNumberFormat="0" applyFill="0" applyAlignment="0" applyProtection="0"/>
    <xf numFmtId="0" fontId="33" fillId="30" borderId="62" applyNumberFormat="0" applyFont="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93" fillId="42" borderId="63" applyNumberFormat="0" applyAlignment="0" applyProtection="0"/>
    <xf numFmtId="0" fontId="61" fillId="27" borderId="55" applyNumberFormat="0" applyAlignment="0" applyProtection="0"/>
    <xf numFmtId="0" fontId="93"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43" fontId="2" fillId="0" borderId="0" applyFont="0" applyFill="0" applyBorder="0" applyAlignment="0" applyProtection="0"/>
    <xf numFmtId="0" fontId="2" fillId="30" borderId="62" applyNumberFormat="0" applyFont="0" applyAlignment="0" applyProtection="0"/>
    <xf numFmtId="0" fontId="61" fillId="27" borderId="55" applyNumberFormat="0" applyAlignment="0" applyProtection="0"/>
    <xf numFmtId="43" fontId="2" fillId="0" borderId="0" applyFont="0" applyFill="0" applyBorder="0" applyAlignment="0" applyProtection="0"/>
    <xf numFmtId="0" fontId="2" fillId="30" borderId="62" applyNumberFormat="0" applyFont="0" applyAlignment="0" applyProtection="0"/>
    <xf numFmtId="0" fontId="99" fillId="0" borderId="67" applyNumberFormat="0" applyFill="0" applyAlignment="0" applyProtection="0"/>
    <xf numFmtId="0" fontId="64" fillId="43" borderId="63" applyNumberFormat="0" applyAlignment="0" applyProtection="0"/>
    <xf numFmtId="0" fontId="71" fillId="0" borderId="67" applyNumberFormat="0" applyFill="0" applyAlignment="0" applyProtection="0"/>
    <xf numFmtId="43" fontId="2" fillId="0" borderId="0" applyFont="0" applyFill="0" applyBorder="0" applyAlignment="0" applyProtection="0"/>
    <xf numFmtId="0" fontId="2" fillId="30" borderId="62" applyNumberFormat="0" applyFont="0" applyAlignment="0" applyProtection="0"/>
    <xf numFmtId="0" fontId="84" fillId="42" borderId="55" applyNumberFormat="0" applyAlignment="0" applyProtection="0"/>
    <xf numFmtId="43" fontId="33" fillId="0" borderId="0" applyFont="0" applyFill="0" applyBorder="0" applyAlignment="0" applyProtection="0"/>
    <xf numFmtId="0" fontId="71" fillId="0" borderId="67" applyNumberFormat="0" applyFill="0" applyAlignment="0" applyProtection="0"/>
    <xf numFmtId="0" fontId="2" fillId="30" borderId="62" applyNumberFormat="0" applyFont="0" applyAlignment="0" applyProtection="0"/>
    <xf numFmtId="0" fontId="99" fillId="0" borderId="67" applyNumberFormat="0" applyFill="0" applyAlignment="0" applyProtection="0"/>
    <xf numFmtId="0" fontId="2" fillId="30" borderId="62" applyNumberFormat="0" applyFont="0" applyAlignment="0" applyProtection="0"/>
    <xf numFmtId="43" fontId="39" fillId="0" borderId="0" applyFont="0" applyFill="0" applyBorder="0" applyAlignment="0" applyProtection="0"/>
    <xf numFmtId="43" fontId="1" fillId="0" borderId="0" applyFont="0" applyFill="0" applyBorder="0" applyAlignment="0" applyProtection="0"/>
    <xf numFmtId="0" fontId="72" fillId="4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91" fillId="0" borderId="0"/>
    <xf numFmtId="0" fontId="2" fillId="30" borderId="62" applyNumberFormat="0" applyFont="0" applyAlignment="0" applyProtection="0"/>
    <xf numFmtId="0" fontId="64" fillId="42"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50" fillId="0" borderId="0" applyFont="0" applyFill="0" applyBorder="0" applyAlignment="0" applyProtection="0"/>
    <xf numFmtId="0" fontId="2" fillId="30" borderId="62" applyNumberFormat="0" applyFont="0" applyAlignment="0" applyProtection="0"/>
    <xf numFmtId="0" fontId="1" fillId="0" borderId="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0" fontId="99" fillId="0" borderId="67" applyNumberFormat="0" applyFill="0" applyAlignment="0" applyProtection="0"/>
    <xf numFmtId="0" fontId="61" fillId="33"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61" fillId="33"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0" fontId="61" fillId="27" borderId="55"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0" fontId="61" fillId="33" borderId="55" applyNumberFormat="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9" fillId="0" borderId="67" applyNumberFormat="0" applyFill="0" applyAlignment="0" applyProtection="0"/>
    <xf numFmtId="0" fontId="33" fillId="30" borderId="62" applyNumberFormat="0" applyFont="0" applyAlignment="0" applyProtection="0"/>
    <xf numFmtId="43" fontId="33" fillId="0" borderId="0" applyFont="0" applyFill="0" applyBorder="0" applyAlignment="0" applyProtection="0"/>
    <xf numFmtId="43" fontId="2" fillId="0" borderId="0" applyFont="0" applyFill="0" applyBorder="0" applyAlignment="0" applyProtection="0"/>
    <xf numFmtId="0" fontId="64" fillId="43" borderId="63" applyNumberFormat="0" applyAlignment="0" applyProtection="0"/>
    <xf numFmtId="9" fontId="33" fillId="0" borderId="0" applyFont="0" applyFill="0" applyBorder="0" applyAlignment="0" applyProtection="0"/>
    <xf numFmtId="0" fontId="64" fillId="42" borderId="63" applyNumberForma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2" fillId="0" borderId="0"/>
    <xf numFmtId="43" fontId="50" fillId="0" borderId="0" applyFont="0" applyFill="0" applyBorder="0" applyAlignment="0" applyProtection="0"/>
    <xf numFmtId="0" fontId="2" fillId="0" borderId="0"/>
    <xf numFmtId="0" fontId="58" fillId="42" borderId="55" applyNumberFormat="0" applyAlignment="0" applyProtection="0"/>
    <xf numFmtId="43" fontId="1" fillId="0" borderId="0" applyFont="0" applyFill="0" applyBorder="0" applyAlignment="0" applyProtection="0"/>
    <xf numFmtId="0" fontId="64" fillId="43" borderId="63" applyNumberFormat="0" applyAlignment="0" applyProtection="0"/>
    <xf numFmtId="0" fontId="61" fillId="27" borderId="55" applyNumberFormat="0" applyAlignment="0" applyProtection="0"/>
    <xf numFmtId="0" fontId="72" fillId="43" borderId="55" applyNumberFormat="0" applyAlignment="0" applyProtection="0"/>
    <xf numFmtId="0" fontId="61" fillId="27" borderId="55" applyNumberFormat="0" applyAlignment="0" applyProtection="0"/>
    <xf numFmtId="43" fontId="2"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0" fontId="84" fillId="42" borderId="55" applyNumberFormat="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71" fillId="0" borderId="67"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64" fillId="43" borderId="63" applyNumberFormat="0" applyAlignment="0" applyProtection="0"/>
    <xf numFmtId="0" fontId="61" fillId="33" borderId="55" applyNumberFormat="0" applyAlignment="0" applyProtection="0"/>
    <xf numFmtId="0" fontId="33" fillId="30" borderId="62" applyNumberFormat="0" applyFont="0" applyAlignment="0" applyProtection="0"/>
    <xf numFmtId="0" fontId="58" fillId="42" borderId="55" applyNumberFormat="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58" fillId="42" borderId="55" applyNumberFormat="0" applyAlignment="0" applyProtection="0"/>
    <xf numFmtId="0" fontId="33" fillId="30" borderId="62" applyNumberFormat="0" applyFon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61" fillId="27" borderId="55" applyNumberFormat="0" applyAlignment="0" applyProtection="0"/>
    <xf numFmtId="0" fontId="87" fillId="27" borderId="55" applyNumberForma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2" fillId="0" borderId="0"/>
    <xf numFmtId="43" fontId="33" fillId="0" borderId="0" applyFont="0" applyFill="0" applyBorder="0" applyAlignment="0" applyProtection="0"/>
    <xf numFmtId="0" fontId="2" fillId="0" borderId="0"/>
    <xf numFmtId="43" fontId="39" fillId="0" borderId="0" applyFont="0" applyFill="0" applyBorder="0" applyAlignment="0" applyProtection="0"/>
    <xf numFmtId="0" fontId="64" fillId="42" borderId="63" applyNumberFormat="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0" fontId="2" fillId="0" borderId="0"/>
    <xf numFmtId="0" fontId="71" fillId="0" borderId="67" applyNumberFormat="0" applyFill="0" applyAlignment="0" applyProtection="0"/>
    <xf numFmtId="0" fontId="61" fillId="27" borderId="55" applyNumberFormat="0" applyAlignment="0" applyProtection="0"/>
    <xf numFmtId="0" fontId="72" fillId="4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93" fillId="42" borderId="63" applyNumberFormat="0" applyAlignment="0" applyProtection="0"/>
    <xf numFmtId="0" fontId="33" fillId="30" borderId="62" applyNumberFormat="0" applyFont="0" applyAlignment="0" applyProtection="0"/>
    <xf numFmtId="0" fontId="84" fillId="42" borderId="55" applyNumberFormat="0" applyAlignment="0" applyProtection="0"/>
    <xf numFmtId="44" fontId="49" fillId="0" borderId="0" applyFont="0" applyFill="0" applyBorder="0" applyAlignment="0" applyProtection="0"/>
    <xf numFmtId="0" fontId="99" fillId="0" borderId="67" applyNumberFormat="0" applyFill="0" applyAlignment="0" applyProtection="0"/>
    <xf numFmtId="0" fontId="72" fillId="43" borderId="55" applyNumberFormat="0" applyAlignment="0" applyProtection="0"/>
    <xf numFmtId="43" fontId="2" fillId="0" borderId="0" applyFont="0" applyFill="0" applyBorder="0" applyAlignment="0" applyProtection="0"/>
    <xf numFmtId="172" fontId="2" fillId="0" borderId="0" applyFont="0" applyFill="0" applyBorder="0" applyAlignment="0" applyProtection="0"/>
    <xf numFmtId="0" fontId="61" fillId="27" borderId="55"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0" borderId="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43" fontId="2" fillId="0" borderId="0" applyFont="0" applyFill="0" applyBorder="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0" fontId="61" fillId="27" borderId="55" applyNumberFormat="0" applyAlignment="0" applyProtection="0"/>
    <xf numFmtId="43" fontId="9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0" fontId="84" fillId="42" borderId="55" applyNumberFormat="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0" fontId="93" fillId="42" borderId="63" applyNumberFormat="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87" fillId="27" borderId="55" applyNumberFormat="0" applyAlignment="0" applyProtection="0"/>
    <xf numFmtId="0" fontId="2" fillId="0" borderId="0"/>
    <xf numFmtId="0" fontId="93" fillId="42" borderId="63" applyNumberFormat="0" applyAlignment="0" applyProtection="0"/>
    <xf numFmtId="43" fontId="2" fillId="0" borderId="0" applyFont="0" applyFill="0" applyBorder="0" applyAlignment="0" applyProtection="0"/>
    <xf numFmtId="0" fontId="2" fillId="30" borderId="62" applyNumberFormat="0" applyFont="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0" fontId="64" fillId="43" borderId="63" applyNumberFormat="0" applyAlignment="0" applyProtection="0"/>
    <xf numFmtId="0" fontId="99" fillId="0" borderId="67" applyNumberFormat="0" applyFill="0" applyAlignment="0" applyProtection="0"/>
    <xf numFmtId="0" fontId="64" fillId="43" borderId="63" applyNumberFormat="0" applyAlignment="0" applyProtection="0"/>
    <xf numFmtId="43" fontId="2" fillId="0" borderId="0" applyFont="0" applyFill="0" applyBorder="0" applyAlignment="0" applyProtection="0"/>
    <xf numFmtId="0" fontId="61" fillId="33" borderId="55" applyNumberFormat="0" applyAlignment="0" applyProtection="0"/>
    <xf numFmtId="0" fontId="71" fillId="0" borderId="67"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0" fontId="64" fillId="43" borderId="63" applyNumberFormat="0" applyAlignment="0" applyProtection="0"/>
    <xf numFmtId="0" fontId="33" fillId="30" borderId="62" applyNumberFormat="0" applyFont="0" applyAlignment="0" applyProtection="0"/>
    <xf numFmtId="0" fontId="2" fillId="0" borderId="0"/>
    <xf numFmtId="0" fontId="2" fillId="30" borderId="62" applyNumberFormat="0" applyFont="0" applyAlignment="0" applyProtection="0"/>
    <xf numFmtId="43" fontId="1"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33" fillId="30" borderId="62" applyNumberFormat="0" applyFont="0" applyAlignment="0" applyProtection="0"/>
    <xf numFmtId="0" fontId="71" fillId="0" borderId="67" applyNumberFormat="0" applyFill="0" applyAlignment="0" applyProtection="0"/>
    <xf numFmtId="0" fontId="33" fillId="30" borderId="62" applyNumberFormat="0" applyFont="0" applyAlignment="0" applyProtection="0"/>
    <xf numFmtId="43" fontId="39" fillId="0" borderId="0" applyFont="0" applyFill="0" applyBorder="0" applyAlignment="0" applyProtection="0"/>
    <xf numFmtId="0" fontId="84" fillId="42" borderId="55" applyNumberFormat="0" applyAlignment="0" applyProtection="0"/>
    <xf numFmtId="43" fontId="2" fillId="0" borderId="0" applyFont="0" applyFill="0" applyBorder="0" applyAlignment="0" applyProtection="0"/>
    <xf numFmtId="0" fontId="58" fillId="42" borderId="55" applyNumberFormat="0" applyAlignment="0" applyProtection="0"/>
    <xf numFmtId="0" fontId="93" fillId="42" borderId="63"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43" fontId="39"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0" fontId="61" fillId="27" borderId="55" applyNumberFormat="0" applyAlignment="0" applyProtection="0"/>
    <xf numFmtId="0" fontId="87" fillId="27" borderId="55" applyNumberFormat="0" applyAlignment="0" applyProtection="0"/>
    <xf numFmtId="0" fontId="2" fillId="30" borderId="62" applyNumberFormat="0" applyFont="0" applyAlignment="0" applyProtection="0"/>
    <xf numFmtId="167" fontId="2" fillId="0" borderId="0" applyFont="0" applyFill="0" applyBorder="0" applyAlignment="0" applyProtection="0"/>
    <xf numFmtId="0" fontId="2" fillId="30" borderId="62" applyNumberFormat="0" applyFont="0" applyAlignment="0" applyProtection="0"/>
    <xf numFmtId="0" fontId="2" fillId="0" borderId="0"/>
    <xf numFmtId="43" fontId="1" fillId="0" borderId="0" applyFont="0" applyFill="0" applyBorder="0" applyAlignment="0" applyProtection="0"/>
    <xf numFmtId="43" fontId="33"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4" fontId="50" fillId="0" borderId="0" applyFont="0" applyFill="0" applyBorder="0" applyAlignment="0" applyProtection="0"/>
    <xf numFmtId="0" fontId="33" fillId="30" borderId="62" applyNumberFormat="0" applyFont="0" applyAlignment="0" applyProtection="0"/>
    <xf numFmtId="43" fontId="2" fillId="0" borderId="0" applyFont="0" applyFill="0" applyBorder="0" applyAlignment="0" applyProtection="0"/>
    <xf numFmtId="43" fontId="33" fillId="0" borderId="0" applyFont="0" applyFill="0" applyBorder="0" applyAlignment="0" applyProtection="0"/>
    <xf numFmtId="0" fontId="71" fillId="0" borderId="67" applyNumberFormat="0" applyFill="0" applyAlignment="0" applyProtection="0"/>
    <xf numFmtId="0" fontId="64" fillId="43" borderId="63" applyNumberFormat="0" applyAlignment="0" applyProtection="0"/>
    <xf numFmtId="43" fontId="39" fillId="0" borderId="0" applyFont="0" applyFill="0" applyBorder="0" applyAlignment="0" applyProtection="0"/>
    <xf numFmtId="0" fontId="2" fillId="0" borderId="0"/>
    <xf numFmtId="0" fontId="99" fillId="0" borderId="67"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4" fontId="49"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93" fillId="42" borderId="63" applyNumberFormat="0" applyAlignment="0" applyProtection="0"/>
    <xf numFmtId="0" fontId="61" fillId="27" borderId="55" applyNumberFormat="0" applyAlignment="0" applyProtection="0"/>
    <xf numFmtId="0" fontId="58" fillId="42" borderId="55" applyNumberFormat="0" applyAlignment="0" applyProtection="0"/>
    <xf numFmtId="0" fontId="2" fillId="0" borderId="0"/>
    <xf numFmtId="0" fontId="58" fillId="42"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61" fillId="27" borderId="55" applyNumberFormat="0" applyAlignment="0" applyProtection="0"/>
    <xf numFmtId="43" fontId="2" fillId="0" borderId="0" applyFont="0" applyFill="0" applyBorder="0" applyAlignment="0" applyProtection="0"/>
    <xf numFmtId="0" fontId="87" fillId="27"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64" fillId="43"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0" fontId="64" fillId="42" borderId="63" applyNumberFormat="0" applyAlignment="0" applyProtection="0"/>
    <xf numFmtId="0" fontId="2" fillId="0" borderId="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4" fillId="43" borderId="63" applyNumberFormat="0" applyAlignment="0" applyProtection="0"/>
    <xf numFmtId="0" fontId="58" fillId="42" borderId="55" applyNumberFormat="0" applyAlignment="0" applyProtection="0"/>
    <xf numFmtId="0" fontId="64" fillId="42"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64" fillId="43" borderId="63" applyNumberFormat="0" applyAlignment="0" applyProtection="0"/>
    <xf numFmtId="0" fontId="58" fillId="42" borderId="55" applyNumberFormat="0" applyAlignment="0" applyProtection="0"/>
    <xf numFmtId="0" fontId="99" fillId="0" borderId="67" applyNumberFormat="0" applyFill="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84" fillId="42" borderId="55" applyNumberFormat="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8" fillId="42" borderId="55" applyNumberFormat="0" applyAlignment="0" applyProtection="0"/>
    <xf numFmtId="43" fontId="33"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43" fontId="39" fillId="0" borderId="0" applyFont="0" applyFill="0" applyBorder="0" applyAlignment="0" applyProtection="0"/>
    <xf numFmtId="0" fontId="1" fillId="0" borderId="0"/>
    <xf numFmtId="0" fontId="99" fillId="0" borderId="67" applyNumberFormat="0" applyFill="0" applyAlignment="0" applyProtection="0"/>
    <xf numFmtId="0" fontId="2" fillId="30" borderId="62" applyNumberFormat="0" applyFont="0" applyAlignment="0" applyProtection="0"/>
    <xf numFmtId="167" fontId="2"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0" fillId="0" borderId="0"/>
    <xf numFmtId="0" fontId="87"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72" fillId="43" borderId="55" applyNumberFormat="0" applyAlignment="0" applyProtection="0"/>
    <xf numFmtId="43" fontId="39" fillId="0" borderId="0" applyFont="0" applyFill="0" applyBorder="0" applyAlignment="0" applyProtection="0"/>
    <xf numFmtId="0" fontId="99" fillId="0" borderId="67" applyNumberFormat="0" applyFill="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43" fontId="3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61" fillId="33" borderId="55" applyNumberFormat="0" applyAlignment="0" applyProtection="0"/>
    <xf numFmtId="43" fontId="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43" fontId="39" fillId="0" borderId="0" applyFont="0" applyFill="0" applyBorder="0" applyAlignment="0" applyProtection="0"/>
    <xf numFmtId="43" fontId="33" fillId="0" borderId="0" applyFont="0" applyFill="0" applyBorder="0" applyAlignment="0" applyProtection="0"/>
    <xf numFmtId="43" fontId="53" fillId="0" borderId="0" applyFont="0" applyFill="0" applyBorder="0" applyAlignment="0" applyProtection="0"/>
    <xf numFmtId="0" fontId="2" fillId="30" borderId="62" applyNumberFormat="0" applyFont="0" applyAlignment="0" applyProtection="0"/>
    <xf numFmtId="43" fontId="33" fillId="0" borderId="0" applyFont="0" applyFill="0" applyBorder="0" applyAlignment="0" applyProtection="0"/>
    <xf numFmtId="43" fontId="2" fillId="0" borderId="0" applyFont="0" applyFill="0" applyBorder="0" applyAlignment="0" applyProtection="0"/>
    <xf numFmtId="0" fontId="72" fillId="43" borderId="55" applyNumberFormat="0" applyAlignment="0" applyProtection="0"/>
    <xf numFmtId="0" fontId="2" fillId="30" borderId="62" applyNumberFormat="0" applyFont="0" applyAlignment="0" applyProtection="0"/>
    <xf numFmtId="0" fontId="61" fillId="33" borderId="55" applyNumberFormat="0" applyAlignment="0" applyProtection="0"/>
    <xf numFmtId="0" fontId="71" fillId="0" borderId="67" applyNumberFormat="0" applyFill="0" applyAlignment="0" applyProtection="0"/>
    <xf numFmtId="0" fontId="87" fillId="27" borderId="55" applyNumberFormat="0" applyAlignment="0" applyProtection="0"/>
    <xf numFmtId="43" fontId="33" fillId="0" borderId="0" applyFill="0" applyBorder="0" applyAlignment="0" applyProtection="0"/>
    <xf numFmtId="0" fontId="2" fillId="0" borderId="0"/>
    <xf numFmtId="43" fontId="1" fillId="0" borderId="0" applyFont="0" applyFill="0" applyBorder="0" applyAlignment="0" applyProtection="0"/>
    <xf numFmtId="43" fontId="2" fillId="0" borderId="0" applyFont="0" applyFill="0" applyBorder="0" applyAlignment="0" applyProtection="0"/>
    <xf numFmtId="0" fontId="72" fillId="43" borderId="55" applyNumberFormat="0" applyAlignment="0" applyProtection="0"/>
    <xf numFmtId="0" fontId="58" fillId="42" borderId="55" applyNumberFormat="0" applyAlignment="0" applyProtection="0"/>
    <xf numFmtId="0" fontId="33" fillId="0" borderId="0"/>
    <xf numFmtId="43" fontId="50" fillId="0" borderId="0" applyFont="0" applyFill="0" applyBorder="0" applyAlignment="0" applyProtection="0"/>
    <xf numFmtId="43" fontId="2" fillId="0" borderId="0" applyFont="0" applyFill="0" applyBorder="0" applyAlignment="0" applyProtection="0"/>
    <xf numFmtId="0" fontId="58" fillId="42"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61" fillId="27" borderId="55" applyNumberFormat="0" applyAlignment="0" applyProtection="0"/>
    <xf numFmtId="43" fontId="32" fillId="0" borderId="0" applyFont="0" applyFill="0" applyBorder="0" applyAlignment="0" applyProtection="0"/>
    <xf numFmtId="43" fontId="50"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3" fillId="30" borderId="62" applyNumberFormat="0" applyFont="0" applyAlignment="0" applyProtection="0"/>
    <xf numFmtId="0" fontId="2" fillId="30" borderId="62" applyNumberFormat="0" applyFont="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ill="0" applyBorder="0" applyAlignment="0" applyProtection="0"/>
    <xf numFmtId="0" fontId="84" fillId="42" borderId="55" applyNumberFormat="0" applyAlignment="0" applyProtection="0"/>
    <xf numFmtId="0" fontId="2" fillId="0" borderId="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10" fontId="40" fillId="21" borderId="1" applyNumberFormat="0" applyBorder="0" applyAlignment="0" applyProtection="0"/>
    <xf numFmtId="0" fontId="2" fillId="30" borderId="62" applyNumberFormat="0" applyFont="0" applyAlignment="0" applyProtection="0"/>
    <xf numFmtId="0" fontId="64" fillId="43" borderId="63" applyNumberFormat="0" applyAlignment="0" applyProtection="0"/>
    <xf numFmtId="0" fontId="64" fillId="43" borderId="63" applyNumberFormat="0" applyAlignment="0" applyProtection="0"/>
    <xf numFmtId="0" fontId="93" fillId="42" borderId="63" applyNumberFormat="0" applyAlignment="0" applyProtection="0"/>
    <xf numFmtId="0" fontId="2" fillId="0" borderId="0"/>
    <xf numFmtId="10" fontId="40" fillId="21" borderId="1" applyNumberFormat="0" applyBorder="0" applyAlignment="0" applyProtection="0"/>
    <xf numFmtId="0" fontId="61" fillId="33" borderId="55" applyNumberFormat="0" applyAlignment="0" applyProtection="0"/>
    <xf numFmtId="0" fontId="61" fillId="27"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84" fillId="42" borderId="55" applyNumberFormat="0" applyAlignment="0" applyProtection="0"/>
    <xf numFmtId="0" fontId="61" fillId="33"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87"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10" fontId="40" fillId="21" borderId="1" applyNumberFormat="0" applyBorder="0" applyAlignment="0" applyProtection="0"/>
    <xf numFmtId="0" fontId="61" fillId="27" borderId="55" applyNumberFormat="0" applyAlignment="0" applyProtection="0"/>
    <xf numFmtId="0" fontId="58" fillId="42"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64" fillId="42"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61" fillId="27" borderId="55" applyNumberFormat="0" applyAlignment="0" applyProtection="0"/>
    <xf numFmtId="0" fontId="58" fillId="42" borderId="55" applyNumberFormat="0" applyAlignment="0" applyProtection="0"/>
    <xf numFmtId="0" fontId="99" fillId="0" borderId="67" applyNumberFormat="0" applyFill="0" applyAlignment="0" applyProtection="0"/>
    <xf numFmtId="0" fontId="71" fillId="0" borderId="67" applyNumberFormat="0" applyFill="0" applyAlignment="0" applyProtection="0"/>
    <xf numFmtId="0" fontId="2" fillId="0" borderId="0"/>
    <xf numFmtId="0" fontId="61" fillId="27" borderId="55" applyNumberFormat="0" applyAlignment="0" applyProtection="0"/>
    <xf numFmtId="0" fontId="87" fillId="27" borderId="55" applyNumberFormat="0" applyAlignment="0" applyProtection="0"/>
    <xf numFmtId="0" fontId="72" fillId="43" borderId="55" applyNumberFormat="0" applyAlignment="0" applyProtection="0"/>
    <xf numFmtId="0" fontId="71" fillId="0" borderId="67" applyNumberFormat="0" applyFill="0" applyAlignment="0" applyProtection="0"/>
    <xf numFmtId="0" fontId="33"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58" fillId="42" borderId="55" applyNumberFormat="0" applyAlignment="0" applyProtection="0"/>
    <xf numFmtId="0" fontId="64" fillId="43"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0" fontId="2" fillId="30" borderId="62" applyNumberFormat="0" applyFont="0" applyAlignment="0" applyProtection="0"/>
    <xf numFmtId="0" fontId="2" fillId="0" borderId="0"/>
    <xf numFmtId="0" fontId="64" fillId="43"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87" fillId="27"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27" borderId="55" applyNumberFormat="0" applyAlignment="0" applyProtection="0"/>
    <xf numFmtId="0" fontId="33"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61" fillId="33" borderId="55"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4" fillId="43" borderId="63" applyNumberFormat="0" applyAlignment="0" applyProtection="0"/>
    <xf numFmtId="0" fontId="58" fillId="42" borderId="55" applyNumberFormat="0" applyAlignment="0" applyProtection="0"/>
    <xf numFmtId="0" fontId="99" fillId="0" borderId="67" applyNumberFormat="0" applyFill="0" applyAlignment="0" applyProtection="0"/>
    <xf numFmtId="0" fontId="61" fillId="27"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33" borderId="55" applyNumberFormat="0" applyAlignment="0" applyProtection="0"/>
    <xf numFmtId="0" fontId="2" fillId="0" borderId="0"/>
    <xf numFmtId="0" fontId="2" fillId="30" borderId="62" applyNumberFormat="0" applyFont="0" applyAlignment="0" applyProtection="0"/>
    <xf numFmtId="0" fontId="2" fillId="30" borderId="62" applyNumberFormat="0" applyFont="0" applyAlignment="0" applyProtection="0"/>
    <xf numFmtId="10" fontId="40" fillId="21" borderId="1" applyNumberFormat="0" applyBorder="0" applyAlignment="0" applyProtection="0"/>
    <xf numFmtId="0" fontId="33"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93" fillId="42" borderId="63" applyNumberFormat="0" applyAlignment="0" applyProtection="0"/>
    <xf numFmtId="10" fontId="40" fillId="21" borderId="1" applyNumberFormat="0" applyBorder="0" applyAlignment="0" applyProtection="0"/>
    <xf numFmtId="0" fontId="84" fillId="42" borderId="55" applyNumberFormat="0" applyAlignment="0" applyProtection="0"/>
    <xf numFmtId="0" fontId="99" fillId="0" borderId="67" applyNumberFormat="0" applyFill="0" applyAlignment="0" applyProtection="0"/>
    <xf numFmtId="0" fontId="87" fillId="27" borderId="55" applyNumberFormat="0" applyAlignment="0" applyProtection="0"/>
    <xf numFmtId="0" fontId="84" fillId="42"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10" fontId="40" fillId="21" borderId="1" applyNumberFormat="0" applyBorder="0" applyAlignment="0" applyProtection="0"/>
    <xf numFmtId="0" fontId="2" fillId="0" borderId="0"/>
    <xf numFmtId="0" fontId="64" fillId="42" borderId="63" applyNumberFormat="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0" borderId="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33" fillId="30" borderId="62" applyNumberFormat="0" applyFont="0" applyAlignment="0" applyProtection="0"/>
    <xf numFmtId="0" fontId="99"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0" borderId="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99" fillId="0" borderId="67" applyNumberFormat="0" applyFill="0" applyAlignment="0" applyProtection="0"/>
    <xf numFmtId="0" fontId="93" fillId="42" borderId="63" applyNumberFormat="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8" fontId="4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4" fillId="42" borderId="55" applyNumberFormat="0" applyAlignment="0" applyProtection="0"/>
    <xf numFmtId="0" fontId="93" fillId="42" borderId="63" applyNumberFormat="0" applyAlignment="0" applyProtection="0"/>
    <xf numFmtId="0" fontId="87" fillId="27" borderId="55" applyNumberFormat="0" applyAlignment="0" applyProtection="0"/>
    <xf numFmtId="0" fontId="64" fillId="43" borderId="63" applyNumberFormat="0" applyAlignment="0" applyProtection="0"/>
    <xf numFmtId="0" fontId="61" fillId="33" borderId="55" applyNumberFormat="0" applyAlignment="0" applyProtection="0"/>
    <xf numFmtId="0" fontId="99" fillId="0" borderId="67" applyNumberFormat="0" applyFill="0" applyAlignment="0" applyProtection="0"/>
    <xf numFmtId="0" fontId="2" fillId="30" borderId="62" applyNumberFormat="0" applyFont="0" applyAlignment="0" applyProtection="0"/>
    <xf numFmtId="0" fontId="99" fillId="0" borderId="67" applyNumberFormat="0" applyFill="0" applyAlignment="0" applyProtection="0"/>
    <xf numFmtId="0" fontId="2" fillId="30" borderId="62" applyNumberFormat="0" applyFont="0" applyAlignment="0" applyProtection="0"/>
    <xf numFmtId="0" fontId="84" fillId="42" borderId="55" applyNumberFormat="0" applyAlignment="0" applyProtection="0"/>
    <xf numFmtId="0" fontId="61" fillId="27" borderId="55" applyNumberFormat="0" applyAlignment="0" applyProtection="0"/>
    <xf numFmtId="0" fontId="71" fillId="0" borderId="67" applyNumberFormat="0" applyFill="0" applyAlignment="0" applyProtection="0"/>
    <xf numFmtId="0" fontId="99" fillId="0" borderId="67" applyNumberFormat="0" applyFill="0" applyAlignment="0" applyProtection="0"/>
    <xf numFmtId="43" fontId="33" fillId="0" borderId="0" applyFont="0" applyFill="0" applyBorder="0" applyAlignment="0" applyProtection="0"/>
    <xf numFmtId="0" fontId="61" fillId="27"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50" fillId="0" borderId="0" applyFont="0" applyFill="0" applyBorder="0" applyAlignment="0" applyProtection="0"/>
    <xf numFmtId="0" fontId="64" fillId="43" borderId="63" applyNumberForma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8" fillId="42" borderId="55" applyNumberFormat="0" applyAlignment="0" applyProtection="0"/>
    <xf numFmtId="0" fontId="1" fillId="0" borderId="0"/>
    <xf numFmtId="0" fontId="1" fillId="0" borderId="0"/>
    <xf numFmtId="0" fontId="1" fillId="0" borderId="0"/>
    <xf numFmtId="0" fontId="1" fillId="0" borderId="0"/>
    <xf numFmtId="43" fontId="50" fillId="0" borderId="0" applyFont="0" applyFill="0" applyBorder="0" applyAlignment="0" applyProtection="0"/>
    <xf numFmtId="0" fontId="2" fillId="0" borderId="0"/>
    <xf numFmtId="0" fontId="2" fillId="0" borderId="0"/>
    <xf numFmtId="43" fontId="33" fillId="0" borderId="0" applyFont="0" applyFill="0" applyBorder="0" applyAlignment="0" applyProtection="0"/>
    <xf numFmtId="0" fontId="33" fillId="30" borderId="62"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0" fontId="2" fillId="30" borderId="62" applyNumberFormat="0" applyFont="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9" fillId="0" borderId="0" applyFont="0" applyFill="0" applyBorder="0" applyAlignment="0" applyProtection="0"/>
    <xf numFmtId="43" fontId="9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33" fillId="0" borderId="0" applyFont="0" applyFill="0" applyBorder="0" applyAlignment="0" applyProtection="0"/>
    <xf numFmtId="0" fontId="93" fillId="42" borderId="63" applyNumberFormat="0" applyAlignment="0" applyProtection="0"/>
    <xf numFmtId="43" fontId="2" fillId="0" borderId="0" applyFont="0" applyFill="0" applyBorder="0" applyAlignment="0" applyProtection="0"/>
    <xf numFmtId="0" fontId="1" fillId="0" borderId="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0" fontId="2" fillId="30" borderId="62" applyNumberFormat="0" applyFont="0" applyAlignment="0" applyProtection="0"/>
    <xf numFmtId="0" fontId="58" fillId="42" borderId="55" applyNumberFormat="0" applyAlignment="0" applyProtection="0"/>
    <xf numFmtId="0" fontId="2" fillId="30" borderId="62" applyNumberFormat="0" applyFont="0" applyAlignment="0" applyProtection="0"/>
    <xf numFmtId="0" fontId="61" fillId="27"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58" fillId="42" borderId="55" applyNumberFormat="0" applyAlignment="0" applyProtection="0"/>
    <xf numFmtId="0" fontId="71" fillId="0" borderId="67" applyNumberFormat="0" applyFill="0" applyAlignment="0" applyProtection="0"/>
    <xf numFmtId="0" fontId="93" fillId="42" borderId="63" applyNumberFormat="0" applyAlignment="0" applyProtection="0"/>
    <xf numFmtId="0" fontId="64" fillId="42" borderId="63" applyNumberForma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87"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4" fillId="43" borderId="63" applyNumberFormat="0" applyAlignment="0" applyProtection="0"/>
    <xf numFmtId="0" fontId="99" fillId="0" borderId="67" applyNumberFormat="0" applyFill="0" applyAlignment="0" applyProtection="0"/>
    <xf numFmtId="0" fontId="84" fillId="42" borderId="55" applyNumberFormat="0" applyAlignment="0" applyProtection="0"/>
    <xf numFmtId="0" fontId="87" fillId="27" borderId="55" applyNumberFormat="0" applyAlignment="0" applyProtection="0"/>
    <xf numFmtId="0" fontId="61" fillId="27" borderId="55" applyNumberFormat="0" applyAlignment="0" applyProtection="0"/>
    <xf numFmtId="167" fontId="2" fillId="0" borderId="0" applyFont="0" applyFill="0" applyBorder="0" applyAlignment="0" applyProtection="0"/>
    <xf numFmtId="0" fontId="87" fillId="27" borderId="55" applyNumberFormat="0" applyAlignment="0" applyProtection="0"/>
    <xf numFmtId="0" fontId="64" fillId="43" borderId="63" applyNumberFormat="0" applyAlignment="0" applyProtection="0"/>
    <xf numFmtId="0" fontId="61" fillId="33" borderId="55" applyNumberFormat="0" applyAlignment="0" applyProtection="0"/>
    <xf numFmtId="0" fontId="87" fillId="27" borderId="55" applyNumberFormat="0" applyAlignment="0" applyProtection="0"/>
    <xf numFmtId="0" fontId="61" fillId="27" borderId="55" applyNumberFormat="0" applyAlignment="0" applyProtection="0"/>
    <xf numFmtId="44" fontId="50" fillId="0" borderId="0" applyFont="0" applyFill="0" applyBorder="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4" fillId="42"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applyNumberFormat="0" applyFont="0" applyFill="0" applyBorder="0" applyAlignment="0" applyProtection="0">
      <alignment vertical="top"/>
    </xf>
    <xf numFmtId="43" fontId="2" fillId="0" borderId="0" applyFont="0" applyFill="0" applyBorder="0" applyAlignment="0" applyProtection="0"/>
    <xf numFmtId="0" fontId="64" fillId="42" borderId="63" applyNumberFormat="0" applyAlignment="0" applyProtection="0"/>
    <xf numFmtId="0" fontId="99" fillId="0" borderId="67" applyNumberFormat="0" applyFill="0" applyAlignment="0" applyProtection="0"/>
    <xf numFmtId="0" fontId="2" fillId="0" borderId="0"/>
    <xf numFmtId="10" fontId="40" fillId="21" borderId="1" applyNumberFormat="0" applyBorder="0" applyAlignment="0" applyProtection="0"/>
    <xf numFmtId="0" fontId="61" fillId="27" borderId="55" applyNumberFormat="0" applyAlignment="0" applyProtection="0"/>
    <xf numFmtId="10" fontId="40" fillId="21" borderId="1" applyNumberFormat="0" applyBorder="0" applyAlignment="0" applyProtection="0"/>
    <xf numFmtId="0" fontId="2" fillId="0" borderId="0"/>
    <xf numFmtId="0" fontId="61" fillId="27"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10" fontId="40" fillId="21" borderId="1" applyNumberFormat="0" applyBorder="0" applyAlignment="0" applyProtection="0"/>
    <xf numFmtId="0" fontId="64" fillId="43" borderId="63" applyNumberFormat="0" applyAlignment="0" applyProtection="0"/>
    <xf numFmtId="0" fontId="64" fillId="43" borderId="63" applyNumberFormat="0" applyAlignment="0" applyProtection="0"/>
    <xf numFmtId="0" fontId="93" fillId="42" borderId="63" applyNumberFormat="0" applyAlignment="0" applyProtection="0"/>
    <xf numFmtId="0" fontId="2" fillId="0" borderId="0"/>
    <xf numFmtId="10" fontId="40" fillId="21" borderId="1" applyNumberFormat="0" applyBorder="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1" fillId="0" borderId="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58" fillId="42"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58" fillId="42" borderId="55" applyNumberFormat="0" applyAlignment="0" applyProtection="0"/>
    <xf numFmtId="0" fontId="71" fillId="0" borderId="67" applyNumberFormat="0" applyFill="0" applyAlignment="0" applyProtection="0"/>
    <xf numFmtId="0" fontId="2" fillId="0" borderId="0"/>
    <xf numFmtId="0" fontId="61" fillId="27" borderId="55" applyNumberFormat="0" applyAlignment="0" applyProtection="0"/>
    <xf numFmtId="0" fontId="87" fillId="27" borderId="55" applyNumberFormat="0" applyAlignment="0" applyProtection="0"/>
    <xf numFmtId="0" fontId="72" fillId="43" borderId="55" applyNumberFormat="0" applyAlignment="0" applyProtection="0"/>
    <xf numFmtId="0" fontId="33"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64" fillId="43" borderId="63" applyNumberFormat="0" applyAlignment="0" applyProtection="0"/>
    <xf numFmtId="0" fontId="99" fillId="0" borderId="67" applyNumberFormat="0" applyFill="0" applyAlignment="0" applyProtection="0"/>
    <xf numFmtId="0" fontId="72" fillId="43" borderId="55" applyNumberFormat="0" applyAlignment="0" applyProtection="0"/>
    <xf numFmtId="0" fontId="2" fillId="30" borderId="62" applyNumberFormat="0" applyFont="0" applyAlignment="0" applyProtection="0"/>
    <xf numFmtId="0" fontId="2" fillId="0" borderId="0"/>
    <xf numFmtId="0" fontId="64" fillId="43" borderId="63" applyNumberFormat="0" applyAlignment="0" applyProtection="0"/>
    <xf numFmtId="0" fontId="71" fillId="0" borderId="67" applyNumberFormat="0" applyFill="0" applyAlignment="0" applyProtection="0"/>
    <xf numFmtId="0" fontId="87" fillId="27"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99" fillId="0" borderId="67" applyNumberFormat="0" applyFill="0" applyAlignment="0" applyProtection="0"/>
    <xf numFmtId="0" fontId="61" fillId="27" borderId="55" applyNumberFormat="0" applyAlignment="0" applyProtection="0"/>
    <xf numFmtId="0" fontId="33"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58" fillId="42" borderId="55" applyNumberFormat="0" applyAlignment="0" applyProtection="0"/>
    <xf numFmtId="0" fontId="99" fillId="0" borderId="67" applyNumberFormat="0" applyFill="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33" borderId="55" applyNumberFormat="0" applyAlignment="0" applyProtection="0"/>
    <xf numFmtId="0" fontId="2" fillId="0" borderId="0"/>
    <xf numFmtId="10" fontId="40" fillId="21" borderId="1" applyNumberFormat="0" applyBorder="0" applyAlignment="0" applyProtection="0"/>
    <xf numFmtId="0" fontId="33"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10" fontId="40" fillId="21" borderId="1" applyNumberFormat="0" applyBorder="0" applyAlignment="0" applyProtection="0"/>
    <xf numFmtId="0" fontId="99" fillId="0" borderId="67" applyNumberFormat="0" applyFill="0" applyAlignment="0" applyProtection="0"/>
    <xf numFmtId="43" fontId="2" fillId="0" borderId="0" applyFont="0" applyFill="0" applyBorder="0" applyAlignment="0" applyProtection="0"/>
    <xf numFmtId="0" fontId="87" fillId="27" borderId="55" applyNumberFormat="0" applyAlignment="0" applyProtection="0"/>
    <xf numFmtId="0" fontId="84" fillId="42"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10" fontId="40" fillId="21" borderId="1" applyNumberFormat="0" applyBorder="0" applyAlignment="0" applyProtection="0"/>
    <xf numFmtId="0" fontId="2" fillId="0" borderId="0"/>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0" borderId="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99"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0" borderId="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0" borderId="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43" fontId="2" fillId="0" borderId="0" applyFont="0" applyFill="0" applyBorder="0" applyAlignment="0" applyProtection="0"/>
    <xf numFmtId="0" fontId="99" fillId="0" borderId="67" applyNumberFormat="0" applyFill="0" applyAlignment="0" applyProtection="0"/>
    <xf numFmtId="0" fontId="1" fillId="0" borderId="0"/>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1" fillId="0" borderId="0"/>
    <xf numFmtId="0" fontId="2" fillId="30" borderId="62" applyNumberFormat="0" applyFont="0" applyAlignment="0" applyProtection="0"/>
    <xf numFmtId="0" fontId="61" fillId="27"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43" fontId="33"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71" fillId="0" borderId="67" applyNumberFormat="0" applyFill="0" applyAlignment="0" applyProtection="0"/>
    <xf numFmtId="0" fontId="64" fillId="43" borderId="63"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1" fillId="27" borderId="55" applyNumberFormat="0" applyAlignment="0" applyProtection="0"/>
    <xf numFmtId="43" fontId="33"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43" fontId="2" fillId="0" borderId="0" applyFont="0" applyFill="0" applyBorder="0" applyAlignment="0" applyProtection="0"/>
    <xf numFmtId="0" fontId="1" fillId="0" borderId="0"/>
    <xf numFmtId="43" fontId="33" fillId="0" borderId="0" applyFont="0" applyFill="0" applyBorder="0" applyAlignment="0" applyProtection="0"/>
    <xf numFmtId="43" fontId="2" fillId="0" borderId="0" applyFont="0" applyFill="0" applyBorder="0" applyAlignment="0" applyProtection="0"/>
    <xf numFmtId="0" fontId="33" fillId="30" borderId="62" applyNumberFormat="0" applyFont="0" applyAlignment="0" applyProtection="0"/>
    <xf numFmtId="44"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1" fillId="0" borderId="0"/>
    <xf numFmtId="0" fontId="71" fillId="0" borderId="67" applyNumberFormat="0" applyFill="0" applyAlignment="0" applyProtection="0"/>
    <xf numFmtId="0" fontId="2" fillId="0" borderId="0"/>
    <xf numFmtId="44"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2" fillId="30" borderId="62" applyNumberFormat="0" applyFont="0" applyAlignment="0" applyProtection="0"/>
    <xf numFmtId="43" fontId="50" fillId="0" borderId="0" applyFont="0" applyFill="0" applyBorder="0" applyAlignment="0" applyProtection="0"/>
    <xf numFmtId="0" fontId="2" fillId="30" borderId="62" applyNumberFormat="0" applyFont="0" applyAlignment="0" applyProtection="0"/>
    <xf numFmtId="0" fontId="2" fillId="0" borderId="0"/>
    <xf numFmtId="0" fontId="1" fillId="0" borderId="0"/>
    <xf numFmtId="43" fontId="2" fillId="0" borderId="0" applyFont="0" applyFill="0" applyBorder="0" applyAlignment="0" applyProtection="0"/>
    <xf numFmtId="0" fontId="2" fillId="30" borderId="62" applyNumberFormat="0" applyFont="0" applyAlignment="0" applyProtection="0"/>
    <xf numFmtId="43" fontId="33" fillId="0" borderId="0" applyFont="0" applyFill="0" applyBorder="0" applyAlignment="0" applyProtection="0"/>
    <xf numFmtId="0" fontId="93" fillId="42" borderId="63" applyNumberFormat="0" applyAlignment="0" applyProtection="0"/>
    <xf numFmtId="0" fontId="61" fillId="33" borderId="55" applyNumberFormat="0" applyAlignment="0" applyProtection="0"/>
    <xf numFmtId="43" fontId="2" fillId="0" borderId="0" applyFont="0" applyFill="0" applyBorder="0" applyAlignment="0" applyProtection="0"/>
    <xf numFmtId="0" fontId="2" fillId="0" borderId="0"/>
    <xf numFmtId="0" fontId="2" fillId="0" borderId="0"/>
    <xf numFmtId="0" fontId="64" fillId="43" borderId="63" applyNumberFormat="0" applyAlignment="0" applyProtection="0"/>
    <xf numFmtId="0" fontId="2" fillId="0" borderId="0"/>
    <xf numFmtId="43" fontId="2" fillId="0" borderId="0" applyFont="0" applyFill="0" applyBorder="0" applyAlignment="0" applyProtection="0"/>
    <xf numFmtId="0" fontId="2" fillId="30" borderId="62" applyNumberFormat="0" applyFont="0" applyAlignment="0" applyProtection="0"/>
    <xf numFmtId="0" fontId="2"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43" fontId="1" fillId="0" borderId="0" applyFont="0" applyFill="0" applyBorder="0" applyAlignment="0" applyProtection="0"/>
    <xf numFmtId="44" fontId="50" fillId="0" borderId="0" applyFont="0" applyFill="0" applyBorder="0" applyAlignment="0" applyProtection="0"/>
    <xf numFmtId="43" fontId="2" fillId="0" borderId="0" applyFont="0" applyFill="0" applyBorder="0" applyAlignment="0" applyProtection="0"/>
    <xf numFmtId="0" fontId="1" fillId="0" borderId="0"/>
    <xf numFmtId="43" fontId="33" fillId="0" borderId="0" applyFont="0" applyFill="0" applyBorder="0" applyAlignment="0" applyProtection="0"/>
    <xf numFmtId="43" fontId="33" fillId="0" borderId="0" applyFont="0" applyFill="0" applyBorder="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43" fontId="39" fillId="0" borderId="0" applyFont="0" applyFill="0" applyBorder="0" applyAlignment="0" applyProtection="0"/>
    <xf numFmtId="43" fontId="92" fillId="0" borderId="0" applyFont="0" applyFill="0" applyBorder="0" applyAlignment="0" applyProtection="0"/>
    <xf numFmtId="0" fontId="2" fillId="0" borderId="0"/>
    <xf numFmtId="0" fontId="2" fillId="0" borderId="0"/>
    <xf numFmtId="43" fontId="33" fillId="0" borderId="0" applyFont="0" applyFill="0" applyBorder="0" applyAlignment="0" applyProtection="0"/>
    <xf numFmtId="0" fontId="33" fillId="30" borderId="62" applyNumberFormat="0" applyFont="0" applyAlignment="0" applyProtection="0"/>
    <xf numFmtId="0" fontId="2" fillId="0" borderId="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0" borderId="0"/>
    <xf numFmtId="0" fontId="58" fillId="42" borderId="55" applyNumberFormat="0" applyAlignment="0" applyProtection="0"/>
    <xf numFmtId="43" fontId="2" fillId="0" borderId="0" applyFont="0" applyFill="0" applyBorder="0" applyAlignment="0" applyProtection="0"/>
    <xf numFmtId="0" fontId="1" fillId="0" borderId="0"/>
    <xf numFmtId="0" fontId="61" fillId="27" borderId="55" applyNumberFormat="0" applyAlignment="0" applyProtection="0"/>
    <xf numFmtId="0" fontId="2" fillId="30" borderId="62" applyNumberFormat="0" applyFont="0" applyAlignment="0" applyProtection="0"/>
    <xf numFmtId="43" fontId="39" fillId="0" borderId="0" applyFont="0" applyFill="0" applyBorder="0" applyAlignment="0" applyProtection="0"/>
    <xf numFmtId="43" fontId="2" fillId="0" borderId="0" applyFont="0" applyFill="0" applyBorder="0" applyAlignment="0" applyProtection="0"/>
    <xf numFmtId="0" fontId="61" fillId="27" borderId="55" applyNumberFormat="0" applyAlignment="0" applyProtection="0"/>
    <xf numFmtId="40" fontId="53"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0" fontId="72" fillId="43" borderId="55" applyNumberFormat="0" applyAlignment="0" applyProtection="0"/>
    <xf numFmtId="0" fontId="61" fillId="27" borderId="55" applyNumberFormat="0" applyAlignment="0" applyProtection="0"/>
    <xf numFmtId="167" fontId="2" fillId="0" borderId="0" applyFont="0" applyFill="0" applyBorder="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1" fillId="0" borderId="0"/>
    <xf numFmtId="43" fontId="33"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43" fontId="2" fillId="0" borderId="0" applyFont="0" applyFill="0" applyBorder="0" applyAlignment="0" applyProtection="0"/>
    <xf numFmtId="0" fontId="2" fillId="30" borderId="62" applyNumberFormat="0" applyFont="0" applyAlignment="0" applyProtection="0"/>
    <xf numFmtId="43" fontId="3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7" fillId="27" borderId="55" applyNumberFormat="0" applyAlignment="0" applyProtection="0"/>
    <xf numFmtId="0" fontId="61" fillId="27" borderId="55" applyNumberFormat="0" applyAlignment="0" applyProtection="0"/>
    <xf numFmtId="167" fontId="2" fillId="0" borderId="0" applyFont="0" applyFill="0" applyBorder="0" applyAlignment="0" applyProtection="0"/>
    <xf numFmtId="0" fontId="2" fillId="0" borderId="0"/>
    <xf numFmtId="43" fontId="2" fillId="0" borderId="0" applyFont="0" applyFill="0" applyBorder="0" applyAlignment="0" applyProtection="0"/>
    <xf numFmtId="43" fontId="33" fillId="0" borderId="0" applyFont="0" applyFill="0" applyBorder="0" applyAlignment="0" applyProtection="0"/>
    <xf numFmtId="0" fontId="87" fillId="27"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84" fillId="42" borderId="55" applyNumberFormat="0" applyAlignment="0" applyProtection="0"/>
    <xf numFmtId="167"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62" applyNumberFormat="0" applyFont="0" applyAlignment="0" applyProtection="0"/>
    <xf numFmtId="43" fontId="2" fillId="0" borderId="0" applyFont="0" applyFill="0" applyBorder="0" applyAlignment="0" applyProtection="0"/>
    <xf numFmtId="40" fontId="5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1" fillId="0" borderId="0"/>
    <xf numFmtId="43" fontId="2" fillId="0" borderId="0" applyFont="0" applyFill="0" applyBorder="0" applyAlignment="0" applyProtection="0"/>
    <xf numFmtId="0" fontId="33" fillId="30" borderId="62" applyNumberFormat="0" applyFon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0" fontId="2" fillId="30" borderId="62" applyNumberFormat="0" applyFont="0" applyAlignment="0" applyProtection="0"/>
    <xf numFmtId="0" fontId="1" fillId="0" borderId="0"/>
    <xf numFmtId="0" fontId="2" fillId="30" borderId="62" applyNumberFormat="0" applyFont="0" applyAlignment="0" applyProtection="0"/>
    <xf numFmtId="0" fontId="58"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61" fillId="27" borderId="55" applyNumberFormat="0" applyAlignment="0" applyProtection="0"/>
    <xf numFmtId="172"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1" fillId="0" borderId="0" applyFont="0" applyFill="0" applyBorder="0" applyAlignment="0" applyProtection="0"/>
    <xf numFmtId="0" fontId="64" fillId="43" borderId="63" applyNumberFormat="0" applyAlignment="0" applyProtection="0"/>
    <xf numFmtId="43" fontId="2" fillId="0" borderId="0" applyFont="0" applyFill="0" applyBorder="0" applyAlignment="0" applyProtection="0"/>
    <xf numFmtId="0" fontId="2" fillId="0" borderId="0"/>
    <xf numFmtId="0" fontId="61" fillId="27" borderId="55" applyNumberFormat="0" applyAlignment="0" applyProtection="0"/>
    <xf numFmtId="0" fontId="1" fillId="0" borderId="0"/>
    <xf numFmtId="0" fontId="1" fillId="0" borderId="0"/>
    <xf numFmtId="0" fontId="99" fillId="0" borderId="67" applyNumberFormat="0" applyFill="0" applyAlignment="0" applyProtection="0"/>
    <xf numFmtId="0" fontId="58" fillId="42"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87" fillId="27" borderId="55"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30" borderId="62" applyNumberFormat="0" applyFont="0" applyAlignment="0" applyProtection="0"/>
    <xf numFmtId="0" fontId="1" fillId="0" borderId="0"/>
    <xf numFmtId="43" fontId="2" fillId="0" borderId="0" applyFont="0" applyFill="0" applyBorder="0" applyAlignment="0" applyProtection="0"/>
    <xf numFmtId="0" fontId="1" fillId="0" borderId="0"/>
    <xf numFmtId="43" fontId="33" fillId="0" borderId="0" applyFont="0" applyFill="0" applyBorder="0" applyAlignment="0" applyProtection="0"/>
    <xf numFmtId="43" fontId="2" fillId="0" borderId="0" applyFont="0" applyFill="0" applyBorder="0" applyAlignment="0" applyProtection="0"/>
    <xf numFmtId="0" fontId="93" fillId="42" borderId="63" applyNumberFormat="0" applyAlignment="0" applyProtection="0"/>
    <xf numFmtId="0" fontId="61" fillId="33" borderId="55" applyNumberFormat="0" applyAlignment="0" applyProtection="0"/>
    <xf numFmtId="167"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0" fontId="33" fillId="30" borderId="62" applyNumberFormat="0" applyFont="0" applyAlignment="0" applyProtection="0"/>
    <xf numFmtId="0" fontId="64" fillId="42"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0" fontId="61" fillId="27" borderId="55" applyNumberFormat="0" applyAlignment="0" applyProtection="0"/>
    <xf numFmtId="0" fontId="1" fillId="0" borderId="0"/>
    <xf numFmtId="0" fontId="1" fillId="0" borderId="0"/>
    <xf numFmtId="43" fontId="1"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43" fontId="33" fillId="0" borderId="0" applyFont="0" applyFill="0" applyBorder="0" applyAlignment="0" applyProtection="0"/>
    <xf numFmtId="43" fontId="1" fillId="0" borderId="0" applyFont="0" applyFill="0" applyBorder="0" applyAlignment="0" applyProtection="0"/>
    <xf numFmtId="0" fontId="64" fillId="43" borderId="63" applyNumberFormat="0" applyAlignment="0" applyProtection="0"/>
    <xf numFmtId="0" fontId="72" fillId="43" borderId="55" applyNumberFormat="0" applyAlignment="0" applyProtection="0"/>
    <xf numFmtId="0" fontId="64" fillId="43" borderId="63" applyNumberFormat="0" applyAlignment="0" applyProtection="0"/>
    <xf numFmtId="0" fontId="64" fillId="42" borderId="63" applyNumberFormat="0" applyAlignment="0" applyProtection="0"/>
    <xf numFmtId="0" fontId="61" fillId="27" borderId="55" applyNumberFormat="0" applyAlignment="0" applyProtection="0"/>
    <xf numFmtId="0" fontId="61" fillId="27" borderId="55" applyNumberFormat="0" applyAlignment="0" applyProtection="0"/>
    <xf numFmtId="0" fontId="99"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167" fontId="2" fillId="0" borderId="0" applyFont="0" applyFill="0" applyBorder="0" applyAlignment="0" applyProtection="0"/>
    <xf numFmtId="43" fontId="2" fillId="0" borderId="0" applyFont="0" applyFill="0" applyBorder="0" applyAlignment="0" applyProtection="0"/>
    <xf numFmtId="0" fontId="2" fillId="0" borderId="0" applyNumberFormat="0" applyFont="0" applyFill="0" applyBorder="0" applyAlignment="0" applyProtection="0">
      <alignment vertical="top"/>
    </xf>
    <xf numFmtId="43" fontId="2" fillId="0" borderId="0" applyFont="0" applyFill="0" applyBorder="0" applyAlignment="0" applyProtection="0"/>
    <xf numFmtId="0" fontId="71" fillId="0" borderId="67" applyNumberFormat="0" applyFill="0" applyAlignment="0" applyProtection="0"/>
    <xf numFmtId="43" fontId="2" fillId="0" borderId="0" applyFont="0" applyFill="0" applyBorder="0" applyAlignment="0" applyProtection="0"/>
    <xf numFmtId="0" fontId="87" fillId="27" borderId="55" applyNumberFormat="0" applyAlignment="0" applyProtection="0"/>
    <xf numFmtId="0" fontId="2" fillId="30" borderId="62" applyNumberFormat="0" applyFont="0" applyAlignment="0" applyProtection="0"/>
    <xf numFmtId="43" fontId="2" fillId="0" borderId="0" applyFont="0" applyFill="0" applyBorder="0" applyAlignment="0" applyProtection="0"/>
    <xf numFmtId="43" fontId="39" fillId="0" borderId="0" applyFont="0" applyFill="0" applyBorder="0" applyAlignment="0" applyProtection="0"/>
    <xf numFmtId="0" fontId="2" fillId="0" borderId="0"/>
    <xf numFmtId="43" fontId="32" fillId="0" borderId="0" applyFont="0" applyFill="0" applyBorder="0" applyAlignment="0" applyProtection="0"/>
    <xf numFmtId="0" fontId="71" fillId="0" borderId="67" applyNumberFormat="0" applyFill="0" applyAlignment="0" applyProtection="0"/>
    <xf numFmtId="43" fontId="2" fillId="0" borderId="0" applyFont="0" applyFill="0" applyBorder="0" applyAlignment="0" applyProtection="0"/>
    <xf numFmtId="0" fontId="58" fillId="42" borderId="55" applyNumberFormat="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4" fillId="42" borderId="55" applyNumberFormat="0" applyAlignment="0" applyProtection="0"/>
    <xf numFmtId="0" fontId="61" fillId="27" borderId="55" applyNumberFormat="0" applyAlignment="0" applyProtection="0"/>
    <xf numFmtId="43" fontId="2" fillId="0" borderId="0" applyFont="0" applyFill="0" applyBorder="0" applyAlignment="0" applyProtection="0"/>
    <xf numFmtId="0" fontId="33" fillId="30" borderId="62" applyNumberFormat="0" applyFont="0" applyAlignment="0" applyProtection="0"/>
    <xf numFmtId="0" fontId="2" fillId="30" borderId="62" applyNumberFormat="0" applyFont="0" applyAlignment="0" applyProtection="0"/>
    <xf numFmtId="9" fontId="50" fillId="0" borderId="0" applyFont="0" applyFill="0" applyBorder="0" applyAlignment="0" applyProtection="0"/>
    <xf numFmtId="43" fontId="33"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0" borderId="6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61" borderId="5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52" borderId="55" applyNumberFormat="0" applyAlignment="0" applyProtection="0"/>
    <xf numFmtId="0" fontId="61" fillId="33" borderId="55" applyNumberFormat="0" applyAlignment="0" applyProtection="0"/>
    <xf numFmtId="0" fontId="2" fillId="68" borderId="62" applyNumberFormat="0" applyAlignment="0" applyProtection="0"/>
    <xf numFmtId="0" fontId="64" fillId="61" borderId="63" applyNumberFormat="0" applyAlignment="0" applyProtection="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1" fillId="33"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30" borderId="62" applyNumberFormat="0" applyFont="0" applyAlignment="0" applyProtection="0"/>
    <xf numFmtId="0" fontId="2" fillId="30" borderId="62" applyNumberFormat="0" applyFont="0" applyAlignment="0" applyProtection="0"/>
    <xf numFmtId="0" fontId="61" fillId="27" borderId="55" applyNumberFormat="0" applyAlignment="0" applyProtection="0"/>
    <xf numFmtId="0" fontId="87" fillId="27" borderId="55" applyNumberFormat="0" applyAlignment="0" applyProtection="0"/>
    <xf numFmtId="43" fontId="2" fillId="0" borderId="0" applyFont="0" applyFill="0" applyBorder="0" applyAlignment="0" applyProtection="0"/>
    <xf numFmtId="0" fontId="61" fillId="27" borderId="55" applyNumberFormat="0" applyAlignment="0" applyProtection="0"/>
    <xf numFmtId="0" fontId="33" fillId="30" borderId="62"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43" fontId="32" fillId="0" borderId="0" applyFont="0" applyFill="0" applyBorder="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33" fillId="0" borderId="0" applyFont="0" applyFill="0" applyBorder="0" applyAlignment="0" applyProtection="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167" fontId="2" fillId="0" borderId="0" applyFont="0" applyFill="0" applyBorder="0" applyAlignment="0" applyProtection="0"/>
    <xf numFmtId="0" fontId="1" fillId="0" borderId="0"/>
    <xf numFmtId="0" fontId="33" fillId="30" borderId="62" applyNumberFormat="0" applyFont="0" applyAlignment="0" applyProtection="0"/>
    <xf numFmtId="43" fontId="2" fillId="0" borderId="0" applyFont="0" applyFill="0" applyBorder="0" applyAlignment="0" applyProtection="0"/>
    <xf numFmtId="43" fontId="33" fillId="0" borderId="0" applyFont="0" applyFill="0" applyBorder="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0" borderId="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99" fillId="0" borderId="67"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2" fillId="30" borderId="62" applyNumberFormat="0" applyFont="0" applyAlignment="0" applyProtection="0"/>
    <xf numFmtId="0" fontId="71" fillId="0" borderId="67" applyNumberFormat="0" applyFill="0" applyAlignment="0" applyProtection="0"/>
    <xf numFmtId="0" fontId="64" fillId="43"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87"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43" fontId="33" fillId="0" borderId="0" applyFont="0" applyFill="0" applyBorder="0" applyAlignment="0" applyProtection="0"/>
    <xf numFmtId="43" fontId="2" fillId="0" borderId="0" applyFont="0" applyFill="0" applyBorder="0" applyAlignment="0" applyProtection="0"/>
    <xf numFmtId="0" fontId="72" fillId="43" borderId="55" applyNumberFormat="0" applyAlignment="0" applyProtection="0"/>
    <xf numFmtId="0" fontId="2" fillId="30" borderId="62" applyNumberFormat="0" applyFont="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39" fillId="0" borderId="0" applyFont="0" applyFill="0" applyBorder="0" applyAlignment="0" applyProtection="0"/>
    <xf numFmtId="0" fontId="71" fillId="0" borderId="67"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61" fillId="27" borderId="55" applyNumberFormat="0" applyAlignment="0" applyProtection="0"/>
    <xf numFmtId="0" fontId="99" fillId="0" borderId="67" applyNumberFormat="0" applyFill="0" applyAlignment="0" applyProtection="0"/>
    <xf numFmtId="0" fontId="2" fillId="30" borderId="62" applyNumberFormat="0" applyFont="0" applyAlignment="0" applyProtection="0"/>
    <xf numFmtId="43" fontId="1" fillId="0" borderId="0" applyFont="0" applyFill="0" applyBorder="0" applyAlignment="0" applyProtection="0"/>
    <xf numFmtId="18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93" fillId="42" borderId="63" applyNumberFormat="0" applyAlignment="0" applyProtection="0"/>
    <xf numFmtId="0" fontId="2" fillId="30" borderId="62" applyNumberFormat="0" applyFont="0" applyAlignment="0" applyProtection="0"/>
    <xf numFmtId="43" fontId="2" fillId="0" borderId="0" applyFont="0" applyFill="0" applyBorder="0" applyAlignment="0" applyProtection="0"/>
    <xf numFmtId="0" fontId="71" fillId="0" borderId="67" applyNumberFormat="0" applyFill="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79" fillId="0" borderId="0"/>
    <xf numFmtId="43" fontId="2" fillId="0" borderId="0" applyFont="0" applyFill="0" applyBorder="0" applyAlignment="0" applyProtection="0"/>
    <xf numFmtId="43" fontId="2" fillId="0" borderId="0" applyFont="0" applyFill="0" applyBorder="0" applyAlignment="0" applyProtection="0"/>
    <xf numFmtId="0" fontId="84" fillId="42" borderId="55"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4" fillId="42" borderId="63" applyNumberFormat="0" applyAlignment="0" applyProtection="0"/>
    <xf numFmtId="0" fontId="87" fillId="27" borderId="55" applyNumberFormat="0" applyAlignment="0" applyProtection="0"/>
    <xf numFmtId="0" fontId="2" fillId="30" borderId="62"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30" borderId="62" applyNumberFormat="0" applyFont="0" applyAlignment="0" applyProtection="0"/>
    <xf numFmtId="40" fontId="53" fillId="0" borderId="0" applyFont="0" applyFill="0" applyBorder="0" applyAlignment="0" applyProtection="0"/>
    <xf numFmtId="40" fontId="53" fillId="0" borderId="0" applyFont="0" applyFill="0" applyBorder="0" applyAlignment="0" applyProtection="0"/>
    <xf numFmtId="43" fontId="39" fillId="0" borderId="0" applyFont="0" applyFill="0" applyBorder="0" applyAlignment="0" applyProtection="0"/>
    <xf numFmtId="0" fontId="84" fillId="42" borderId="55" applyNumberFormat="0" applyAlignment="0" applyProtection="0"/>
    <xf numFmtId="0" fontId="72" fillId="43" borderId="55" applyNumberFormat="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4" fontId="4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71" fillId="0" borderId="67" applyNumberFormat="0" applyFill="0" applyAlignment="0" applyProtection="0"/>
    <xf numFmtId="0" fontId="58" fillId="42" borderId="55" applyNumberFormat="0" applyAlignment="0" applyProtection="0"/>
    <xf numFmtId="43" fontId="2" fillId="0" borderId="0" applyFont="0" applyFill="0" applyBorder="0" applyAlignment="0" applyProtection="0"/>
    <xf numFmtId="0" fontId="64" fillId="43" borderId="63" applyNumberFormat="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1" fillId="0" borderId="0" applyFont="0" applyFill="0" applyBorder="0" applyAlignment="0" applyProtection="0"/>
    <xf numFmtId="43" fontId="2" fillId="0" borderId="0" applyFont="0" applyFill="0" applyBorder="0" applyAlignment="0" applyProtection="0"/>
    <xf numFmtId="0" fontId="64" fillId="42" borderId="63"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8" fillId="61" borderId="55" applyNumberFormat="0" applyAlignment="0" applyProtection="0"/>
    <xf numFmtId="0" fontId="61" fillId="52" borderId="55" applyNumberFormat="0" applyAlignment="0" applyProtection="0"/>
    <xf numFmtId="0" fontId="2" fillId="68" borderId="62" applyNumberFormat="0" applyAlignment="0" applyProtection="0"/>
    <xf numFmtId="0" fontId="64" fillId="61" borderId="6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1" fillId="0" borderId="0"/>
    <xf numFmtId="43" fontId="3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84" fillId="42" borderId="55" applyNumberFormat="0" applyAlignment="0" applyProtection="0"/>
    <xf numFmtId="0" fontId="87" fillId="27" borderId="55" applyNumberFormat="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1" fillId="0" borderId="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9" fontId="2" fillId="0" borderId="0" applyFont="0" applyFill="0" applyBorder="0" applyAlignment="0" applyProtection="0"/>
    <xf numFmtId="0" fontId="93" fillId="42" borderId="63"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99" fillId="0" borderId="67"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5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49" fillId="0" borderId="0"/>
    <xf numFmtId="0" fontId="49" fillId="0" borderId="0"/>
    <xf numFmtId="0" fontId="1" fillId="0" borderId="0"/>
    <xf numFmtId="0" fontId="2" fillId="0" borderId="0"/>
    <xf numFmtId="0" fontId="1" fillId="0" borderId="0"/>
    <xf numFmtId="0" fontId="1" fillId="0" borderId="0"/>
    <xf numFmtId="9" fontId="50"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0" fontId="1" fillId="0" borderId="0"/>
    <xf numFmtId="44" fontId="2" fillId="0" borderId="0" applyFont="0" applyFill="0" applyBorder="0" applyAlignment="0" applyProtection="0"/>
    <xf numFmtId="188" fontId="48"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1" fillId="0" borderId="0"/>
    <xf numFmtId="0" fontId="1" fillId="0" borderId="0"/>
    <xf numFmtId="188" fontId="48" fillId="0" borderId="0"/>
    <xf numFmtId="0" fontId="91" fillId="0" borderId="0"/>
    <xf numFmtId="9"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3" fillId="0" borderId="0" applyFont="0" applyFill="0" applyBorder="0" applyAlignment="0" applyProtection="0"/>
    <xf numFmtId="40" fontId="53" fillId="0" borderId="0" applyFont="0" applyFill="0" applyBorder="0" applyAlignment="0" applyProtection="0"/>
    <xf numFmtId="43" fontId="33" fillId="0" borderId="0" applyFont="0" applyFill="0" applyBorder="0" applyAlignment="0" applyProtection="0"/>
    <xf numFmtId="43" fontId="9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191" fontId="50" fillId="0" borderId="0" applyFont="0" applyFill="0" applyBorder="0" applyAlignment="0" applyProtection="0"/>
    <xf numFmtId="191" fontId="49" fillId="0" borderId="0" applyFont="0" applyFill="0" applyBorder="0" applyAlignment="0" applyProtection="0"/>
    <xf numFmtId="191" fontId="2" fillId="0" borderId="0" applyFont="0" applyFill="0" applyBorder="0" applyAlignment="0" applyProtection="0"/>
    <xf numFmtId="43" fontId="33" fillId="0" borderId="0" applyFont="0" applyFill="0" applyBorder="0" applyAlignment="0" applyProtection="0"/>
    <xf numFmtId="191" fontId="2" fillId="0" borderId="0" applyFont="0" applyFill="0" applyBorder="0" applyAlignment="0" applyProtection="0"/>
    <xf numFmtId="43" fontId="50"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1" fillId="0" borderId="0" applyFont="0" applyFill="0" applyBorder="0" applyAlignment="0" applyProtection="0"/>
    <xf numFmtId="191" fontId="50" fillId="0" borderId="0" applyFont="0" applyFill="0" applyBorder="0" applyAlignment="0" applyProtection="0"/>
    <xf numFmtId="191" fontId="50"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50" fillId="0" borderId="0" applyFont="0" applyFill="0" applyBorder="0" applyAlignment="0" applyProtection="0"/>
    <xf numFmtId="191" fontId="1"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49" fillId="0" borderId="0" applyFont="0" applyFill="0" applyBorder="0" applyAlignment="0" applyProtection="0"/>
    <xf numFmtId="191" fontId="50"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43" fontId="1" fillId="0" borderId="0" applyFont="0" applyFill="0" applyBorder="0" applyAlignment="0" applyProtection="0"/>
    <xf numFmtId="0" fontId="61" fillId="27" borderId="5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10" fontId="40" fillId="21" borderId="1" applyNumberFormat="0" applyBorder="0" applyAlignment="0" applyProtection="0"/>
    <xf numFmtId="0" fontId="2" fillId="30" borderId="62" applyNumberFormat="0" applyFont="0" applyAlignment="0" applyProtection="0"/>
    <xf numFmtId="0" fontId="64" fillId="43" borderId="63" applyNumberFormat="0" applyAlignment="0" applyProtection="0"/>
    <xf numFmtId="0" fontId="64" fillId="43" borderId="63" applyNumberFormat="0" applyAlignment="0" applyProtection="0"/>
    <xf numFmtId="0" fontId="93" fillId="42" borderId="63" applyNumberFormat="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61" fillId="33" borderId="55" applyNumberFormat="0" applyAlignment="0" applyProtection="0"/>
    <xf numFmtId="0" fontId="61" fillId="27"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87" fillId="27" borderId="55" applyNumberFormat="0" applyAlignment="0" applyProtection="0"/>
    <xf numFmtId="0" fontId="84" fillId="42" borderId="55" applyNumberFormat="0" applyAlignment="0" applyProtection="0"/>
    <xf numFmtId="0" fontId="61" fillId="33"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87"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58" fillId="42" borderId="55" applyNumberFormat="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10" fontId="40" fillId="21" borderId="1" applyNumberFormat="0" applyBorder="0" applyAlignment="0" applyProtection="0"/>
    <xf numFmtId="0" fontId="61" fillId="27" borderId="55" applyNumberFormat="0" applyAlignment="0" applyProtection="0"/>
    <xf numFmtId="0" fontId="58" fillId="42" borderId="55" applyNumberFormat="0" applyAlignment="0" applyProtection="0"/>
    <xf numFmtId="0" fontId="71" fillId="0" borderId="67" applyNumberFormat="0" applyFill="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72" fillId="43" borderId="55" applyNumberFormat="0" applyAlignment="0" applyProtection="0"/>
    <xf numFmtId="0" fontId="33"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64" fillId="42" borderId="63" applyNumberFormat="0" applyAlignment="0" applyProtection="0"/>
    <xf numFmtId="0" fontId="61" fillId="27" borderId="55"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61" fillId="27" borderId="55" applyNumberFormat="0" applyAlignment="0" applyProtection="0"/>
    <xf numFmtId="0" fontId="58" fillId="42" borderId="55" applyNumberFormat="0" applyAlignment="0" applyProtection="0"/>
    <xf numFmtId="0" fontId="99" fillId="0" borderId="67" applyNumberFormat="0" applyFill="0" applyAlignment="0" applyProtection="0"/>
    <xf numFmtId="0" fontId="71" fillId="0" borderId="67" applyNumberFormat="0" applyFill="0" applyAlignment="0" applyProtection="0"/>
    <xf numFmtId="0" fontId="38" fillId="20" borderId="2" applyFill="0" applyBorder="0" applyAlignment="0" applyProtection="0">
      <alignment vertical="center"/>
      <protection locked="0"/>
    </xf>
    <xf numFmtId="0" fontId="61" fillId="27" borderId="55" applyNumberFormat="0" applyAlignment="0" applyProtection="0"/>
    <xf numFmtId="0" fontId="87" fillId="27" borderId="55" applyNumberFormat="0" applyAlignment="0" applyProtection="0"/>
    <xf numFmtId="0" fontId="72" fillId="43" borderId="55" applyNumberFormat="0" applyAlignment="0" applyProtection="0"/>
    <xf numFmtId="0" fontId="71" fillId="0" borderId="67" applyNumberFormat="0" applyFill="0" applyAlignment="0" applyProtection="0"/>
    <xf numFmtId="0" fontId="33"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58" fillId="42" borderId="55" applyNumberFormat="0" applyAlignment="0" applyProtection="0"/>
    <xf numFmtId="0" fontId="64" fillId="43"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0" fontId="40" fillId="0" borderId="2" applyBorder="0">
      <alignment horizontal="left" vertical="center" wrapText="1" indent="2"/>
      <protection locked="0"/>
    </xf>
    <xf numFmtId="0" fontId="64" fillId="43"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87" fillId="27"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27" borderId="55" applyNumberFormat="0" applyAlignment="0" applyProtection="0"/>
    <xf numFmtId="0" fontId="33"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61" fillId="33" borderId="55"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4" fillId="43" borderId="63" applyNumberFormat="0" applyAlignment="0" applyProtection="0"/>
    <xf numFmtId="0" fontId="40" fillId="0" borderId="2" applyBorder="0">
      <alignment horizontal="left" vertical="center" wrapText="1" indent="3"/>
      <protection locked="0"/>
    </xf>
    <xf numFmtId="0" fontId="58" fillId="42" borderId="55" applyNumberFormat="0" applyAlignment="0" applyProtection="0"/>
    <xf numFmtId="0" fontId="99" fillId="0" borderId="67" applyNumberFormat="0" applyFill="0" applyAlignment="0" applyProtection="0"/>
    <xf numFmtId="0" fontId="61" fillId="27"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33" borderId="55" applyNumberFormat="0" applyAlignment="0" applyProtection="0"/>
    <xf numFmtId="0" fontId="38" fillId="20" borderId="2" applyFill="0" applyBorder="0" applyAlignment="0" applyProtection="0">
      <alignment vertical="center"/>
      <protection locked="0"/>
    </xf>
    <xf numFmtId="0" fontId="2" fillId="30" borderId="62" applyNumberFormat="0" applyFont="0" applyAlignment="0" applyProtection="0"/>
    <xf numFmtId="0" fontId="2" fillId="30" borderId="62" applyNumberFormat="0" applyFont="0" applyAlignment="0" applyProtection="0"/>
    <xf numFmtId="10" fontId="40" fillId="21" borderId="1" applyNumberFormat="0" applyBorder="0" applyAlignment="0" applyProtection="0"/>
    <xf numFmtId="0" fontId="40" fillId="0" borderId="2" applyBorder="0">
      <alignment horizontal="left" vertical="center" wrapText="1" indent="2"/>
      <protection locked="0"/>
    </xf>
    <xf numFmtId="0" fontId="33"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61" fillId="27" borderId="55" applyNumberFormat="0" applyAlignment="0" applyProtection="0"/>
    <xf numFmtId="0" fontId="93" fillId="42" borderId="63" applyNumberFormat="0" applyAlignment="0" applyProtection="0"/>
    <xf numFmtId="0" fontId="93" fillId="42" borderId="63" applyNumberFormat="0" applyAlignment="0" applyProtection="0"/>
    <xf numFmtId="10" fontId="40" fillId="21" borderId="1" applyNumberFormat="0" applyBorder="0" applyAlignment="0" applyProtection="0"/>
    <xf numFmtId="0" fontId="84" fillId="42" borderId="55" applyNumberFormat="0" applyAlignment="0" applyProtection="0"/>
    <xf numFmtId="0" fontId="99" fillId="0" borderId="67" applyNumberFormat="0" applyFill="0" applyAlignment="0" applyProtection="0"/>
    <xf numFmtId="0" fontId="38" fillId="20" borderId="2" applyFill="0" applyBorder="0" applyAlignment="0" applyProtection="0">
      <alignment vertical="center"/>
      <protection locked="0"/>
    </xf>
    <xf numFmtId="0" fontId="87" fillId="27" borderId="55" applyNumberFormat="0" applyAlignment="0" applyProtection="0"/>
    <xf numFmtId="0" fontId="84" fillId="42"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10" fontId="40" fillId="21" borderId="1" applyNumberFormat="0" applyBorder="0" applyAlignment="0" applyProtection="0"/>
    <xf numFmtId="0" fontId="38" fillId="20" borderId="2" applyFill="0" applyBorder="0" applyAlignment="0" applyProtection="0">
      <alignment vertical="center"/>
      <protection locked="0"/>
    </xf>
    <xf numFmtId="0" fontId="64" fillId="42" borderId="63" applyNumberFormat="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33" fillId="30" borderId="62" applyNumberFormat="0" applyFont="0" applyAlignment="0" applyProtection="0"/>
    <xf numFmtId="0" fontId="99"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99" fillId="0" borderId="67" applyNumberFormat="0" applyFill="0" applyAlignment="0" applyProtection="0"/>
    <xf numFmtId="0" fontId="93" fillId="42" borderId="63" applyNumberFormat="0" applyAlignment="0" applyProtection="0"/>
    <xf numFmtId="0" fontId="2" fillId="0" borderId="0"/>
    <xf numFmtId="43" fontId="32" fillId="0" borderId="0" applyFont="0" applyFill="0" applyBorder="0" applyAlignment="0" applyProtection="0"/>
    <xf numFmtId="43" fontId="39" fillId="0" borderId="0" applyFont="0" applyFill="0" applyBorder="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61" fillId="27" borderId="55" applyNumberFormat="0" applyAlignment="0" applyProtection="0"/>
    <xf numFmtId="10" fontId="40" fillId="21" borderId="1" applyNumberFormat="0" applyBorder="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40" fillId="0" borderId="2" applyBorder="0">
      <alignment horizontal="left" vertical="center" wrapText="1" indent="3"/>
      <protection locked="0"/>
    </xf>
    <xf numFmtId="0" fontId="61" fillId="27" borderId="55" applyNumberFormat="0" applyAlignment="0" applyProtection="0"/>
    <xf numFmtId="0" fontId="40" fillId="0" borderId="2" applyBorder="0">
      <alignment horizontal="left" vertical="center" wrapText="1" indent="3"/>
      <protection locked="0"/>
    </xf>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10" fontId="40" fillId="21" borderId="1" applyNumberFormat="0" applyBorder="0" applyAlignment="0" applyProtection="0"/>
    <xf numFmtId="0" fontId="64" fillId="43" borderId="63" applyNumberFormat="0" applyAlignment="0" applyProtection="0"/>
    <xf numFmtId="0" fontId="64" fillId="43" borderId="63" applyNumberFormat="0" applyAlignment="0" applyProtection="0"/>
    <xf numFmtId="0" fontId="93" fillId="42" borderId="63" applyNumberFormat="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58" fillId="42" borderId="55" applyNumberFormat="0" applyAlignment="0" applyProtection="0"/>
    <xf numFmtId="0" fontId="71" fillId="0" borderId="67" applyNumberFormat="0" applyFill="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61" fillId="27" borderId="55"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58" fillId="42" borderId="55" applyNumberFormat="0" applyAlignment="0" applyProtection="0"/>
    <xf numFmtId="0" fontId="71" fillId="0" borderId="67" applyNumberFormat="0" applyFill="0" applyAlignment="0" applyProtection="0"/>
    <xf numFmtId="0" fontId="38" fillId="20" borderId="2" applyFill="0" applyBorder="0" applyAlignment="0" applyProtection="0">
      <alignment vertical="center"/>
      <protection locked="0"/>
    </xf>
    <xf numFmtId="0" fontId="61" fillId="27" borderId="55" applyNumberFormat="0" applyAlignment="0" applyProtection="0"/>
    <xf numFmtId="0" fontId="87" fillId="27" borderId="55" applyNumberFormat="0" applyAlignment="0" applyProtection="0"/>
    <xf numFmtId="0" fontId="72" fillId="43" borderId="55" applyNumberFormat="0" applyAlignment="0" applyProtection="0"/>
    <xf numFmtId="0" fontId="33"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64" fillId="43" borderId="63" applyNumberFormat="0" applyAlignment="0" applyProtection="0"/>
    <xf numFmtId="0" fontId="99" fillId="0" borderId="67" applyNumberFormat="0" applyFill="0" applyAlignment="0" applyProtection="0"/>
    <xf numFmtId="0" fontId="72" fillId="43" borderId="55" applyNumberForma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0" fontId="40" fillId="0" borderId="2" applyBorder="0">
      <alignment horizontal="left" vertical="center" wrapText="1" indent="2"/>
      <protection locked="0"/>
    </xf>
    <xf numFmtId="0" fontId="64" fillId="43" borderId="63" applyNumberFormat="0" applyAlignment="0" applyProtection="0"/>
    <xf numFmtId="0" fontId="71" fillId="0" borderId="67" applyNumberFormat="0" applyFill="0" applyAlignment="0" applyProtection="0"/>
    <xf numFmtId="0" fontId="87" fillId="27"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99" fillId="0" borderId="67" applyNumberFormat="0" applyFill="0" applyAlignment="0" applyProtection="0"/>
    <xf numFmtId="0" fontId="61" fillId="27" borderId="55" applyNumberFormat="0" applyAlignment="0" applyProtection="0"/>
    <xf numFmtId="0" fontId="33"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40" fillId="0" borderId="2" applyBorder="0">
      <alignment horizontal="left" vertical="center" wrapText="1" indent="3"/>
      <protection locked="0"/>
    </xf>
    <xf numFmtId="0" fontId="58" fillId="42" borderId="55" applyNumberFormat="0" applyAlignment="0" applyProtection="0"/>
    <xf numFmtId="0" fontId="99" fillId="0" borderId="67" applyNumberFormat="0" applyFill="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33" borderId="55" applyNumberFormat="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33"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10" fontId="40" fillId="21" borderId="1" applyNumberFormat="0" applyBorder="0" applyAlignment="0" applyProtection="0"/>
    <xf numFmtId="0" fontId="99" fillId="0" borderId="67" applyNumberFormat="0" applyFill="0" applyAlignment="0" applyProtection="0"/>
    <xf numFmtId="0" fontId="38" fillId="20" borderId="2" applyFill="0" applyBorder="0" applyAlignment="0" applyProtection="0">
      <alignment vertical="center"/>
      <protection locked="0"/>
    </xf>
    <xf numFmtId="0" fontId="87" fillId="27" borderId="55" applyNumberFormat="0" applyAlignment="0" applyProtection="0"/>
    <xf numFmtId="0" fontId="84" fillId="42"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4" fillId="42" borderId="55" applyNumberFormat="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10" fontId="40" fillId="21" borderId="1" applyNumberFormat="0" applyBorder="0" applyAlignment="0" applyProtection="0"/>
    <xf numFmtId="0" fontId="38" fillId="20" borderId="2" applyFill="0" applyBorder="0" applyAlignment="0" applyProtection="0">
      <alignment vertical="center"/>
      <protection locked="0"/>
    </xf>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99"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0" fontId="40" fillId="0" borderId="2" applyBorder="0">
      <alignment horizontal="left" vertical="center" wrapText="1" indent="2"/>
      <protection locked="0"/>
    </xf>
    <xf numFmtId="0" fontId="64" fillId="42" borderId="63" applyNumberFormat="0" applyAlignment="0" applyProtection="0"/>
    <xf numFmtId="10" fontId="40" fillId="21" borderId="1" applyNumberFormat="0" applyBorder="0" applyAlignment="0" applyProtection="0"/>
    <xf numFmtId="0" fontId="71" fillId="0" borderId="67" applyNumberFormat="0" applyFill="0" applyAlignment="0" applyProtection="0"/>
    <xf numFmtId="0" fontId="38" fillId="20" borderId="2" applyFill="0" applyBorder="0" applyAlignment="0" applyProtection="0">
      <alignment vertical="center"/>
      <protection locked="0"/>
    </xf>
    <xf numFmtId="0" fontId="58" fillId="42"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61" fillId="27" borderId="55" applyNumberFormat="0" applyAlignment="0" applyProtection="0"/>
    <xf numFmtId="0" fontId="61" fillId="33" borderId="55" applyNumberFormat="0" applyAlignment="0" applyProtection="0"/>
    <xf numFmtId="0" fontId="99"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64" fillId="42" borderId="63" applyNumberFormat="0" applyAlignment="0" applyProtection="0"/>
    <xf numFmtId="0" fontId="61" fillId="33" borderId="55" applyNumberFormat="0" applyAlignment="0" applyProtection="0"/>
    <xf numFmtId="0" fontId="61" fillId="27" borderId="55" applyNumberFormat="0" applyAlignment="0" applyProtection="0"/>
    <xf numFmtId="0" fontId="87" fillId="27"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40" fillId="0" borderId="2" applyBorder="0">
      <alignment horizontal="left" vertical="center" wrapText="1" indent="2"/>
      <protection locked="0"/>
    </xf>
    <xf numFmtId="0" fontId="64" fillId="42" borderId="63"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61" fillId="33" borderId="55" applyNumberFormat="0" applyAlignment="0" applyProtection="0"/>
    <xf numFmtId="0" fontId="2" fillId="30" borderId="62" applyNumberFormat="0" applyFont="0" applyAlignment="0" applyProtection="0"/>
    <xf numFmtId="0" fontId="61" fillId="27" borderId="55" applyNumberFormat="0" applyAlignment="0" applyProtection="0"/>
    <xf numFmtId="0" fontId="99" fillId="0" borderId="67" applyNumberFormat="0" applyFill="0" applyAlignment="0" applyProtection="0"/>
    <xf numFmtId="0" fontId="40" fillId="0" borderId="2" applyBorder="0">
      <alignment horizontal="left" vertical="center" wrapText="1" indent="3"/>
      <protection locked="0"/>
    </xf>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4" fillId="42" borderId="63" applyNumberFormat="0" applyAlignment="0" applyProtection="0"/>
    <xf numFmtId="0" fontId="33" fillId="30" borderId="62" applyNumberFormat="0" applyFont="0" applyAlignment="0" applyProtection="0"/>
    <xf numFmtId="0" fontId="93" fillId="42" borderId="63" applyNumberFormat="0" applyAlignment="0" applyProtection="0"/>
    <xf numFmtId="0" fontId="61" fillId="33" borderId="55" applyNumberFormat="0" applyAlignment="0" applyProtection="0"/>
    <xf numFmtId="0" fontId="64" fillId="43" borderId="63" applyNumberFormat="0" applyAlignment="0" applyProtection="0"/>
    <xf numFmtId="0" fontId="40" fillId="0" borderId="2" applyBorder="0">
      <alignment horizontal="left" vertical="center" wrapText="1" indent="2"/>
      <protection locked="0"/>
    </xf>
    <xf numFmtId="0" fontId="72" fillId="43" borderId="55" applyNumberFormat="0" applyAlignment="0" applyProtection="0"/>
    <xf numFmtId="0" fontId="61" fillId="27" borderId="55" applyNumberFormat="0" applyAlignment="0" applyProtection="0"/>
    <xf numFmtId="0" fontId="40" fillId="0" borderId="2" applyBorder="0">
      <alignment horizontal="left" vertical="center" wrapText="1" indent="2"/>
      <protection locked="0"/>
    </xf>
    <xf numFmtId="0" fontId="64" fillId="43" borderId="63" applyNumberFormat="0" applyAlignment="0" applyProtection="0"/>
    <xf numFmtId="0" fontId="72" fillId="43" borderId="55" applyNumberFormat="0" applyAlignment="0" applyProtection="0"/>
    <xf numFmtId="0" fontId="40" fillId="0" borderId="2" applyBorder="0">
      <alignment horizontal="left" vertical="center" wrapText="1" indent="2"/>
      <protection locked="0"/>
    </xf>
    <xf numFmtId="0" fontId="61" fillId="27"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4" fillId="42" borderId="55" applyNumberFormat="0" applyAlignment="0" applyProtection="0"/>
    <xf numFmtId="10" fontId="40" fillId="21" borderId="1" applyNumberFormat="0" applyBorder="0" applyAlignment="0" applyProtection="0"/>
    <xf numFmtId="0" fontId="64" fillId="43" borderId="63" applyNumberFormat="0" applyAlignment="0" applyProtection="0"/>
    <xf numFmtId="0" fontId="61" fillId="27"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72" fillId="43"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61" fillId="27"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84"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1" fillId="27" borderId="55" applyNumberFormat="0" applyAlignment="0" applyProtection="0"/>
    <xf numFmtId="0" fontId="87" fillId="27" borderId="55" applyNumberFormat="0" applyAlignment="0" applyProtection="0"/>
    <xf numFmtId="0" fontId="40" fillId="0" borderId="2" applyBorder="0">
      <alignment horizontal="left" vertical="center" wrapText="1" indent="3"/>
      <protection locked="0"/>
    </xf>
    <xf numFmtId="0" fontId="72" fillId="43" borderId="55" applyNumberFormat="0" applyAlignment="0" applyProtection="0"/>
    <xf numFmtId="0" fontId="64" fillId="43" borderId="63" applyNumberFormat="0" applyAlignment="0" applyProtection="0"/>
    <xf numFmtId="0" fontId="72" fillId="43" borderId="55" applyNumberFormat="0" applyAlignment="0" applyProtection="0"/>
    <xf numFmtId="0" fontId="72" fillId="43" borderId="55"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4" fillId="43" borderId="63" applyNumberFormat="0" applyAlignment="0" applyProtection="0"/>
    <xf numFmtId="0" fontId="64" fillId="43" borderId="63" applyNumberFormat="0" applyAlignment="0" applyProtection="0"/>
    <xf numFmtId="0" fontId="84" fillId="42" borderId="55" applyNumberFormat="0" applyAlignment="0" applyProtection="0"/>
    <xf numFmtId="0" fontId="84" fillId="42"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0" fontId="61" fillId="27" borderId="55" applyNumberFormat="0" applyAlignment="0" applyProtection="0"/>
    <xf numFmtId="0" fontId="71" fillId="0" borderId="67" applyNumberFormat="0" applyFill="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10" fontId="40" fillId="21" borderId="1" applyNumberFormat="0" applyBorder="0" applyAlignment="0" applyProtection="0"/>
    <xf numFmtId="0" fontId="72" fillId="4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0" fontId="99"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61" fillId="33"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71" fillId="0" borderId="67" applyNumberFormat="0" applyFill="0" applyAlignment="0" applyProtection="0"/>
    <xf numFmtId="0" fontId="72" fillId="43" borderId="55" applyNumberFormat="0" applyAlignment="0" applyProtection="0"/>
    <xf numFmtId="0" fontId="58" fillId="42" borderId="55" applyNumberFormat="0" applyAlignment="0" applyProtection="0"/>
    <xf numFmtId="0" fontId="87" fillId="27" borderId="55" applyNumberFormat="0" applyAlignment="0" applyProtection="0"/>
    <xf numFmtId="0" fontId="71" fillId="0" borderId="67" applyNumberFormat="0" applyFill="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2" fillId="30" borderId="62" applyNumberFormat="0" applyFont="0" applyAlignment="0" applyProtection="0"/>
    <xf numFmtId="0" fontId="93" fillId="42" borderId="63" applyNumberFormat="0" applyAlignment="0" applyProtection="0"/>
    <xf numFmtId="0" fontId="33" fillId="30" borderId="62" applyNumberFormat="0" applyFont="0" applyAlignment="0" applyProtection="0"/>
    <xf numFmtId="0" fontId="33" fillId="30" borderId="62" applyNumberFormat="0" applyFont="0" applyAlignment="0" applyProtection="0"/>
    <xf numFmtId="0" fontId="58" fillId="42"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4" fillId="43" borderId="63" applyNumberFormat="0" applyAlignment="0" applyProtection="0"/>
    <xf numFmtId="0" fontId="93" fillId="42"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87" fillId="27" borderId="55" applyNumberFormat="0" applyAlignment="0" applyProtection="0"/>
    <xf numFmtId="0" fontId="61" fillId="27"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61" fillId="33" borderId="55" applyNumberFormat="0" applyAlignment="0" applyProtection="0"/>
    <xf numFmtId="0" fontId="99" fillId="0" borderId="67" applyNumberFormat="0" applyFill="0" applyAlignment="0" applyProtection="0"/>
    <xf numFmtId="0" fontId="72" fillId="43" borderId="55" applyNumberFormat="0" applyAlignment="0" applyProtection="0"/>
    <xf numFmtId="0" fontId="93" fillId="42" borderId="63" applyNumberFormat="0" applyAlignment="0" applyProtection="0"/>
    <xf numFmtId="0" fontId="61" fillId="27"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61" fillId="27"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61" fillId="33" borderId="55" applyNumberFormat="0" applyAlignment="0" applyProtection="0"/>
    <xf numFmtId="0" fontId="99" fillId="0" borderId="67" applyNumberFormat="0" applyFill="0" applyAlignment="0" applyProtection="0"/>
    <xf numFmtId="0" fontId="72" fillId="43" borderId="55" applyNumberFormat="0" applyAlignment="0" applyProtection="0"/>
    <xf numFmtId="0" fontId="93" fillId="42" borderId="63" applyNumberFormat="0" applyAlignment="0" applyProtection="0"/>
    <xf numFmtId="0" fontId="61" fillId="27"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58" fillId="42" borderId="55" applyNumberFormat="0" applyAlignment="0" applyProtection="0"/>
    <xf numFmtId="0" fontId="84" fillId="42"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93" fillId="42" borderId="63" applyNumberFormat="0" applyAlignment="0" applyProtection="0"/>
    <xf numFmtId="0" fontId="71" fillId="0" borderId="67" applyNumberFormat="0" applyFill="0" applyAlignment="0" applyProtection="0"/>
    <xf numFmtId="0" fontId="64" fillId="42" borderId="63" applyNumberFormat="0" applyAlignment="0" applyProtection="0"/>
    <xf numFmtId="0" fontId="99" fillId="0" borderId="67" applyNumberFormat="0" applyFill="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64" fillId="42" borderId="63" applyNumberFormat="0" applyAlignment="0" applyProtection="0"/>
    <xf numFmtId="0" fontId="99" fillId="0" borderId="67" applyNumberFormat="0" applyFill="0" applyAlignment="0" applyProtection="0"/>
    <xf numFmtId="0" fontId="33"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1" fillId="27" borderId="55" applyNumberFormat="0" applyAlignment="0" applyProtection="0"/>
    <xf numFmtId="0" fontId="64" fillId="42" borderId="63" applyNumberFormat="0" applyAlignment="0" applyProtection="0"/>
    <xf numFmtId="0" fontId="93" fillId="42" borderId="63" applyNumberFormat="0" applyAlignment="0" applyProtection="0"/>
    <xf numFmtId="0" fontId="84" fillId="42" borderId="55" applyNumberFormat="0" applyAlignment="0" applyProtection="0"/>
    <xf numFmtId="0" fontId="87" fillId="27" borderId="55" applyNumberFormat="0" applyAlignment="0" applyProtection="0"/>
    <xf numFmtId="0" fontId="99" fillId="0" borderId="67" applyNumberFormat="0" applyFill="0" applyAlignment="0" applyProtection="0"/>
    <xf numFmtId="0" fontId="84" fillId="42" borderId="55" applyNumberFormat="0" applyAlignment="0" applyProtection="0"/>
    <xf numFmtId="0" fontId="93"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84"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0" fontId="2" fillId="30" borderId="62" applyNumberFormat="0" applyFon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1" fillId="33" borderId="55" applyNumberFormat="0" applyAlignment="0" applyProtection="0"/>
    <xf numFmtId="0" fontId="61" fillId="27" borderId="55" applyNumberFormat="0" applyAlignment="0" applyProtection="0"/>
    <xf numFmtId="0" fontId="64" fillId="42" borderId="63"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84"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61" fillId="33" borderId="55" applyNumberFormat="0" applyAlignment="0" applyProtection="0"/>
    <xf numFmtId="0" fontId="87" fillId="27" borderId="55" applyNumberFormat="0" applyAlignment="0" applyProtection="0"/>
    <xf numFmtId="0" fontId="64" fillId="43" borderId="63"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58" fillId="42" borderId="55" applyNumberFormat="0" applyAlignment="0" applyProtection="0"/>
    <xf numFmtId="0" fontId="93" fillId="42" borderId="63" applyNumberFormat="0" applyAlignment="0" applyProtection="0"/>
    <xf numFmtId="0" fontId="99" fillId="0" borderId="67" applyNumberFormat="0" applyFill="0" applyAlignment="0" applyProtection="0"/>
    <xf numFmtId="0" fontId="2" fillId="30" borderId="62" applyNumberFormat="0" applyFont="0" applyAlignment="0" applyProtection="0"/>
    <xf numFmtId="0" fontId="61" fillId="27" borderId="55" applyNumberFormat="0" applyAlignment="0" applyProtection="0"/>
    <xf numFmtId="0" fontId="33"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64" fillId="42" borderId="63" applyNumberFormat="0" applyAlignment="0" applyProtection="0"/>
    <xf numFmtId="0" fontId="64" fillId="42" borderId="63" applyNumberFormat="0" applyAlignment="0" applyProtection="0"/>
    <xf numFmtId="0" fontId="58" fillId="42" borderId="55" applyNumberFormat="0" applyAlignment="0" applyProtection="0"/>
    <xf numFmtId="0" fontId="2" fillId="30" borderId="62" applyNumberFormat="0" applyFont="0" applyAlignment="0" applyProtection="0"/>
    <xf numFmtId="0" fontId="87"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87" fillId="27" borderId="55" applyNumberFormat="0" applyAlignment="0" applyProtection="0"/>
    <xf numFmtId="0" fontId="64" fillId="42" borderId="63" applyNumberFormat="0" applyAlignment="0" applyProtection="0"/>
    <xf numFmtId="0" fontId="61" fillId="33" borderId="55" applyNumberFormat="0" applyAlignment="0" applyProtection="0"/>
    <xf numFmtId="0" fontId="64" fillId="42" borderId="63" applyNumberFormat="0" applyAlignment="0" applyProtection="0"/>
    <xf numFmtId="0" fontId="61" fillId="27" borderId="55" applyNumberFormat="0" applyAlignment="0" applyProtection="0"/>
    <xf numFmtId="0" fontId="93" fillId="42" borderId="63" applyNumberFormat="0" applyAlignment="0" applyProtection="0"/>
    <xf numFmtId="0" fontId="87" fillId="27" borderId="55" applyNumberFormat="0" applyAlignment="0" applyProtection="0"/>
    <xf numFmtId="0" fontId="72" fillId="43"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61" fillId="33"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87" fillId="27" borderId="55" applyNumberFormat="0" applyAlignment="0" applyProtection="0"/>
    <xf numFmtId="0" fontId="61" fillId="27" borderId="55" applyNumberFormat="0" applyAlignment="0" applyProtection="0"/>
    <xf numFmtId="0" fontId="93" fillId="42" borderId="63" applyNumberFormat="0" applyAlignment="0" applyProtection="0"/>
    <xf numFmtId="0" fontId="61" fillId="3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3" borderId="63" applyNumberFormat="0" applyAlignment="0" applyProtection="0"/>
    <xf numFmtId="0" fontId="61" fillId="27" borderId="55" applyNumberFormat="0" applyAlignment="0" applyProtection="0"/>
    <xf numFmtId="0" fontId="84" fillId="42" borderId="55" applyNumberFormat="0" applyAlignment="0" applyProtection="0"/>
    <xf numFmtId="10" fontId="40" fillId="21" borderId="1" applyNumberFormat="0" applyBorder="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10" fontId="40" fillId="21" borderId="1" applyNumberFormat="0" applyBorder="0" applyAlignment="0" applyProtection="0"/>
    <xf numFmtId="0" fontId="93" fillId="42" borderId="63" applyNumberFormat="0" applyAlignment="0" applyProtection="0"/>
    <xf numFmtId="0" fontId="2" fillId="30" borderId="62" applyNumberFormat="0" applyFont="0" applyAlignment="0" applyProtection="0"/>
    <xf numFmtId="0" fontId="61" fillId="27"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58" fillId="42" borderId="55" applyNumberFormat="0" applyAlignment="0" applyProtection="0"/>
    <xf numFmtId="0" fontId="2" fillId="30" borderId="62" applyNumberFormat="0" applyFont="0" applyAlignment="0" applyProtection="0"/>
    <xf numFmtId="0" fontId="61" fillId="27" borderId="55" applyNumberFormat="0" applyAlignment="0" applyProtection="0"/>
    <xf numFmtId="0" fontId="33" fillId="30" borderId="62" applyNumberFormat="0" applyFont="0" applyAlignment="0" applyProtection="0"/>
    <xf numFmtId="0" fontId="71" fillId="0" borderId="67" applyNumberFormat="0" applyFill="0" applyAlignment="0" applyProtection="0"/>
    <xf numFmtId="0" fontId="58" fillId="42" borderId="55" applyNumberFormat="0" applyAlignment="0" applyProtection="0"/>
    <xf numFmtId="0" fontId="87" fillId="27"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0" fontId="71" fillId="0" borderId="67" applyNumberFormat="0" applyFill="0" applyAlignment="0" applyProtection="0"/>
    <xf numFmtId="0" fontId="2" fillId="30" borderId="62" applyNumberFormat="0" applyFont="0" applyAlignment="0" applyProtection="0"/>
    <xf numFmtId="0" fontId="61" fillId="27" borderId="55" applyNumberFormat="0" applyAlignment="0" applyProtection="0"/>
    <xf numFmtId="0" fontId="38" fillId="20" borderId="2" applyFill="0" applyBorder="0" applyAlignment="0" applyProtection="0">
      <alignment vertical="center"/>
      <protection locked="0"/>
    </xf>
    <xf numFmtId="0" fontId="2" fillId="30" borderId="62" applyNumberFormat="0" applyFont="0" applyAlignment="0" applyProtection="0"/>
    <xf numFmtId="0" fontId="38" fillId="20" borderId="2" applyFill="0" applyBorder="0" applyAlignment="0" applyProtection="0">
      <alignment vertical="center"/>
      <protection locked="0"/>
    </xf>
    <xf numFmtId="0" fontId="58" fillId="42" borderId="55" applyNumberFormat="0" applyAlignment="0" applyProtection="0"/>
    <xf numFmtId="0" fontId="61" fillId="33" borderId="55" applyNumberFormat="0" applyAlignment="0" applyProtection="0"/>
    <xf numFmtId="0" fontId="93" fillId="42" borderId="63" applyNumberFormat="0" applyAlignment="0" applyProtection="0"/>
    <xf numFmtId="0" fontId="61" fillId="27" borderId="55" applyNumberFormat="0" applyAlignment="0" applyProtection="0"/>
    <xf numFmtId="10" fontId="40" fillId="21" borderId="1" applyNumberFormat="0" applyBorder="0" applyAlignment="0" applyProtection="0"/>
    <xf numFmtId="0" fontId="84" fillId="42" borderId="55" applyNumberForma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0" fontId="2" fillId="30" borderId="62" applyNumberFormat="0" applyFont="0" applyAlignment="0" applyProtection="0"/>
    <xf numFmtId="0" fontId="61" fillId="3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84" fillId="42" borderId="55" applyNumberFormat="0" applyAlignment="0" applyProtection="0"/>
    <xf numFmtId="0" fontId="64" fillId="42" borderId="63" applyNumberFormat="0" applyAlignment="0" applyProtection="0"/>
    <xf numFmtId="0" fontId="58" fillId="42"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93" fillId="42" borderId="63" applyNumberFormat="0" applyAlignment="0" applyProtection="0"/>
    <xf numFmtId="0" fontId="33" fillId="30" borderId="62" applyNumberFormat="0" applyFont="0" applyAlignment="0" applyProtection="0"/>
    <xf numFmtId="0" fontId="87" fillId="27"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33" fillId="30" borderId="62" applyNumberFormat="0" applyFont="0" applyAlignment="0" applyProtection="0"/>
    <xf numFmtId="0" fontId="72" fillId="43" borderId="55" applyNumberFormat="0" applyAlignment="0" applyProtection="0"/>
    <xf numFmtId="0" fontId="33"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87" fillId="27"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0" fontId="2" fillId="30" borderId="62" applyNumberFormat="0" applyFont="0" applyAlignment="0" applyProtection="0"/>
    <xf numFmtId="0" fontId="40" fillId="0" borderId="2" applyBorder="0">
      <alignment horizontal="left" vertical="center" wrapText="1" indent="3"/>
      <protection locked="0"/>
    </xf>
    <xf numFmtId="0" fontId="38" fillId="20" borderId="2" applyFill="0" applyBorder="0" applyAlignment="0" applyProtection="0">
      <alignment vertical="center"/>
      <protection locked="0"/>
    </xf>
    <xf numFmtId="0" fontId="99" fillId="0" borderId="67" applyNumberFormat="0" applyFill="0" applyAlignment="0" applyProtection="0"/>
    <xf numFmtId="0" fontId="2" fillId="30" borderId="62" applyNumberFormat="0" applyFont="0" applyAlignment="0" applyProtection="0"/>
    <xf numFmtId="0" fontId="33" fillId="30" borderId="62" applyNumberFormat="0" applyFont="0" applyAlignment="0" applyProtection="0"/>
    <xf numFmtId="0" fontId="71" fillId="0" borderId="67" applyNumberFormat="0" applyFill="0" applyAlignment="0" applyProtection="0"/>
    <xf numFmtId="0" fontId="40" fillId="0" borderId="2" applyBorder="0">
      <alignment horizontal="left" vertical="center" wrapText="1" indent="2"/>
      <protection locked="0"/>
    </xf>
    <xf numFmtId="0" fontId="58"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93" fillId="42" borderId="63" applyNumberFormat="0" applyAlignment="0" applyProtection="0"/>
    <xf numFmtId="0" fontId="40" fillId="0" borderId="2" applyBorder="0">
      <alignment horizontal="left" vertical="center" wrapText="1" indent="2"/>
      <protection locked="0"/>
    </xf>
    <xf numFmtId="0" fontId="64" fillId="42" borderId="63" applyNumberFormat="0" applyAlignment="0" applyProtection="0"/>
    <xf numFmtId="0" fontId="58" fillId="42" borderId="55" applyNumberFormat="0" applyAlignment="0" applyProtection="0"/>
    <xf numFmtId="0" fontId="71" fillId="0" borderId="67" applyNumberFormat="0" applyFill="0" applyAlignment="0" applyProtection="0"/>
    <xf numFmtId="0" fontId="64" fillId="42" borderId="63" applyNumberFormat="0" applyAlignment="0" applyProtection="0"/>
    <xf numFmtId="0" fontId="93" fillId="42" borderId="63" applyNumberFormat="0" applyAlignment="0" applyProtection="0"/>
    <xf numFmtId="10" fontId="40" fillId="21" borderId="1" applyNumberFormat="0" applyBorder="0" applyAlignment="0" applyProtection="0"/>
    <xf numFmtId="0" fontId="58" fillId="42" borderId="55" applyNumberFormat="0" applyAlignment="0" applyProtection="0"/>
    <xf numFmtId="0" fontId="93" fillId="42" borderId="63" applyNumberFormat="0" applyAlignment="0" applyProtection="0"/>
    <xf numFmtId="0" fontId="72" fillId="43" borderId="55" applyNumberFormat="0" applyAlignment="0" applyProtection="0"/>
    <xf numFmtId="0" fontId="87" fillId="27" borderId="55" applyNumberFormat="0" applyAlignment="0" applyProtection="0"/>
    <xf numFmtId="0" fontId="64" fillId="43" borderId="63" applyNumberFormat="0" applyAlignment="0" applyProtection="0"/>
    <xf numFmtId="0" fontId="64" fillId="43" borderId="63" applyNumberFormat="0" applyAlignment="0" applyProtection="0"/>
    <xf numFmtId="0" fontId="2" fillId="30" borderId="62" applyNumberFormat="0" applyFont="0" applyAlignment="0" applyProtection="0"/>
    <xf numFmtId="0" fontId="61" fillId="27" borderId="55" applyNumberFormat="0" applyAlignment="0" applyProtection="0"/>
    <xf numFmtId="0" fontId="64" fillId="42" borderId="63" applyNumberFormat="0" applyAlignment="0" applyProtection="0"/>
    <xf numFmtId="0" fontId="93" fillId="42" borderId="63" applyNumberFormat="0" applyAlignment="0" applyProtection="0"/>
    <xf numFmtId="0" fontId="71" fillId="0" borderId="67" applyNumberFormat="0" applyFill="0" applyAlignment="0" applyProtection="0"/>
    <xf numFmtId="0" fontId="33" fillId="30" borderId="62" applyNumberFormat="0" applyFon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61" fillId="27" borderId="55" applyNumberFormat="0" applyAlignment="0" applyProtection="0"/>
    <xf numFmtId="0" fontId="61" fillId="27"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2" fillId="30" borderId="62" applyNumberFormat="0" applyFont="0" applyAlignment="0" applyProtection="0"/>
    <xf numFmtId="0" fontId="40" fillId="0" borderId="2" applyBorder="0">
      <alignment horizontal="left" vertical="center" wrapText="1" indent="2"/>
      <protection locked="0"/>
    </xf>
    <xf numFmtId="0" fontId="61" fillId="33" borderId="55" applyNumberFormat="0" applyAlignment="0" applyProtection="0"/>
    <xf numFmtId="0" fontId="71" fillId="0" borderId="67" applyNumberFormat="0" applyFill="0" applyAlignment="0" applyProtection="0"/>
    <xf numFmtId="0" fontId="33" fillId="30" borderId="62" applyNumberFormat="0" applyFont="0" applyAlignment="0" applyProtection="0"/>
    <xf numFmtId="0" fontId="99" fillId="0" borderId="67" applyNumberFormat="0" applyFill="0" applyAlignment="0" applyProtection="0"/>
    <xf numFmtId="0" fontId="71" fillId="0" borderId="67" applyNumberFormat="0" applyFill="0" applyAlignment="0" applyProtection="0"/>
    <xf numFmtId="10" fontId="40" fillId="21" borderId="1" applyNumberFormat="0" applyBorder="0" applyAlignment="0" applyProtection="0"/>
    <xf numFmtId="0" fontId="2" fillId="30" borderId="62" applyNumberFormat="0" applyFont="0" applyAlignment="0" applyProtection="0"/>
    <xf numFmtId="0" fontId="72" fillId="43" borderId="55" applyNumberFormat="0" applyAlignment="0" applyProtection="0"/>
    <xf numFmtId="0" fontId="58" fillId="42" borderId="55" applyNumberFormat="0" applyAlignment="0" applyProtection="0"/>
    <xf numFmtId="0" fontId="87" fillId="27" borderId="55" applyNumberFormat="0" applyAlignment="0" applyProtection="0"/>
    <xf numFmtId="0" fontId="72" fillId="43" borderId="55" applyNumberFormat="0" applyAlignment="0" applyProtection="0"/>
    <xf numFmtId="0" fontId="64" fillId="43" borderId="63" applyNumberFormat="0" applyAlignment="0" applyProtection="0"/>
    <xf numFmtId="0" fontId="2" fillId="30" borderId="62" applyNumberFormat="0" applyFont="0" applyAlignment="0" applyProtection="0"/>
    <xf numFmtId="10" fontId="40" fillId="21" borderId="1" applyNumberFormat="0" applyBorder="0" applyAlignment="0" applyProtection="0"/>
    <xf numFmtId="0" fontId="84" fillId="42" borderId="55" applyNumberFormat="0" applyAlignment="0" applyProtection="0"/>
    <xf numFmtId="0" fontId="33" fillId="30" borderId="62" applyNumberFormat="0" applyFont="0" applyAlignment="0" applyProtection="0"/>
    <xf numFmtId="0" fontId="71" fillId="0" borderId="67" applyNumberFormat="0" applyFill="0" applyAlignment="0" applyProtection="0"/>
    <xf numFmtId="0" fontId="2"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0" fontId="58" fillId="42" borderId="55" applyNumberFormat="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99" fillId="0" borderId="67" applyNumberFormat="0" applyFill="0" applyAlignment="0" applyProtection="0"/>
    <xf numFmtId="0" fontId="87" fillId="27" borderId="55" applyNumberFormat="0" applyAlignment="0" applyProtection="0"/>
    <xf numFmtId="0" fontId="99" fillId="0" borderId="67" applyNumberFormat="0" applyFill="0" applyAlignment="0" applyProtection="0"/>
    <xf numFmtId="0" fontId="61" fillId="27" borderId="55" applyNumberFormat="0" applyAlignment="0" applyProtection="0"/>
    <xf numFmtId="0" fontId="61" fillId="33" borderId="55" applyNumberFormat="0" applyAlignment="0" applyProtection="0"/>
    <xf numFmtId="10" fontId="40" fillId="21" borderId="1" applyNumberFormat="0" applyBorder="0" applyAlignment="0" applyProtection="0"/>
    <xf numFmtId="0" fontId="38" fillId="20" borderId="2" applyFill="0" applyBorder="0" applyAlignment="0" applyProtection="0">
      <alignment vertical="center"/>
      <protection locked="0"/>
    </xf>
    <xf numFmtId="0" fontId="93" fillId="42" borderId="63"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3"/>
      <protection locked="0"/>
    </xf>
    <xf numFmtId="0" fontId="61" fillId="27" borderId="55" applyNumberFormat="0" applyAlignment="0" applyProtection="0"/>
    <xf numFmtId="0" fontId="40" fillId="0" borderId="2" applyBorder="0">
      <alignment horizontal="left" vertical="center" wrapText="1" indent="3"/>
      <protection locked="0"/>
    </xf>
    <xf numFmtId="0" fontId="38" fillId="20" borderId="2" applyFill="0" applyBorder="0" applyAlignment="0" applyProtection="0">
      <alignment vertical="center"/>
      <protection locked="0"/>
    </xf>
    <xf numFmtId="0" fontId="40" fillId="0" borderId="2" applyBorder="0">
      <alignment horizontal="left" vertical="center" wrapText="1" indent="3"/>
      <protection locked="0"/>
    </xf>
    <xf numFmtId="0" fontId="40" fillId="0" borderId="2" applyBorder="0">
      <alignment horizontal="left" vertical="center" wrapText="1" indent="2"/>
      <protection locked="0"/>
    </xf>
    <xf numFmtId="10" fontId="40" fillId="21" borderId="1" applyNumberFormat="0" applyBorder="0" applyAlignment="0" applyProtection="0"/>
    <xf numFmtId="0" fontId="38" fillId="20" borderId="2" applyFill="0" applyBorder="0" applyAlignment="0" applyProtection="0">
      <alignment vertical="center"/>
      <protection locked="0"/>
    </xf>
    <xf numFmtId="0" fontId="99" fillId="0" borderId="67" applyNumberFormat="0" applyFill="0" applyAlignment="0" applyProtection="0"/>
    <xf numFmtId="0" fontId="93" fillId="42"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2" fillId="30" borderId="62" applyNumberFormat="0" applyFont="0" applyAlignment="0" applyProtection="0"/>
    <xf numFmtId="0" fontId="87" fillId="27"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1" fillId="27"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0" fontId="93" fillId="42"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64" fillId="43"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84" fillId="42"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1" fillId="33" borderId="55" applyNumberFormat="0" applyAlignment="0" applyProtection="0"/>
    <xf numFmtId="0" fontId="61" fillId="27"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58" fillId="42" borderId="55" applyNumberFormat="0" applyAlignment="0" applyProtection="0"/>
    <xf numFmtId="0" fontId="99" fillId="0" borderId="67" applyNumberFormat="0" applyFill="0" applyAlignment="0" applyProtection="0"/>
    <xf numFmtId="0" fontId="2" fillId="30" borderId="62" applyNumberFormat="0" applyFont="0" applyAlignment="0" applyProtection="0"/>
    <xf numFmtId="0" fontId="99" fillId="0" borderId="67" applyNumberFormat="0" applyFill="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0" fontId="58"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58" fillId="42"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1" fillId="0" borderId="67" applyNumberFormat="0" applyFill="0" applyAlignment="0" applyProtection="0"/>
    <xf numFmtId="0" fontId="2" fillId="30" borderId="62" applyNumberFormat="0" applyFont="0" applyAlignment="0" applyProtection="0"/>
    <xf numFmtId="0" fontId="71" fillId="0" borderId="67" applyNumberFormat="0" applyFill="0" applyAlignment="0" applyProtection="0"/>
    <xf numFmtId="0" fontId="58" fillId="42" borderId="55" applyNumberFormat="0" applyAlignment="0" applyProtection="0"/>
    <xf numFmtId="0" fontId="61" fillId="27" borderId="55" applyNumberFormat="0" applyAlignment="0" applyProtection="0"/>
    <xf numFmtId="0" fontId="64" fillId="43" borderId="63" applyNumberFormat="0" applyAlignment="0" applyProtection="0"/>
    <xf numFmtId="0" fontId="64" fillId="42" borderId="63" applyNumberFormat="0" applyAlignment="0" applyProtection="0"/>
    <xf numFmtId="0" fontId="64" fillId="43" borderId="63" applyNumberFormat="0" applyAlignment="0" applyProtection="0"/>
    <xf numFmtId="0" fontId="84" fillId="42" borderId="55" applyNumberFormat="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72" fillId="43" borderId="55" applyNumberFormat="0" applyAlignment="0" applyProtection="0"/>
    <xf numFmtId="10" fontId="40" fillId="21" borderId="1" applyNumberFormat="0" applyBorder="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40" fillId="0" borderId="2" applyBorder="0">
      <alignment horizontal="left" vertical="center" wrapText="1" indent="3"/>
      <protection locked="0"/>
    </xf>
    <xf numFmtId="0" fontId="87" fillId="27" borderId="55" applyNumberFormat="0" applyAlignment="0" applyProtection="0"/>
    <xf numFmtId="0" fontId="40" fillId="0" borderId="2" applyBorder="0">
      <alignment horizontal="left" vertical="center" wrapText="1" indent="3"/>
      <protection locked="0"/>
    </xf>
    <xf numFmtId="0" fontId="61" fillId="27" borderId="55" applyNumberFormat="0" applyAlignment="0" applyProtection="0"/>
    <xf numFmtId="10" fontId="40" fillId="21" borderId="1" applyNumberFormat="0" applyBorder="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84" fillId="42" borderId="55" applyNumberFormat="0" applyAlignment="0" applyProtection="0"/>
    <xf numFmtId="0" fontId="58" fillId="42" borderId="55" applyNumberFormat="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40" fillId="0" borderId="2" applyBorder="0">
      <alignment horizontal="left" vertical="center" wrapText="1" indent="3"/>
      <protection locked="0"/>
    </xf>
    <xf numFmtId="0" fontId="2"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40" fillId="0" borderId="2" applyBorder="0">
      <alignment horizontal="left" vertical="center" wrapText="1" indent="2"/>
      <protection locked="0"/>
    </xf>
    <xf numFmtId="10" fontId="40" fillId="21" borderId="1" applyNumberFormat="0" applyBorder="0" applyAlignment="0" applyProtection="0"/>
    <xf numFmtId="0" fontId="61" fillId="27" borderId="55" applyNumberFormat="0" applyAlignment="0" applyProtection="0"/>
    <xf numFmtId="0" fontId="40" fillId="0" borderId="2" applyBorder="0">
      <alignment horizontal="left" vertical="center" wrapText="1" indent="2"/>
      <protection locked="0"/>
    </xf>
    <xf numFmtId="0" fontId="40" fillId="0" borderId="2" applyBorder="0">
      <alignment horizontal="left" vertical="center" wrapText="1" indent="2"/>
      <protection locked="0"/>
    </xf>
    <xf numFmtId="0" fontId="2" fillId="30" borderId="62" applyNumberFormat="0" applyFon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2" fillId="30" borderId="62" applyNumberFormat="0" applyFont="0" applyAlignment="0" applyProtection="0"/>
    <xf numFmtId="0" fontId="84" fillId="42" borderId="55" applyNumberFormat="0" applyAlignment="0" applyProtection="0"/>
    <xf numFmtId="0" fontId="38" fillId="20" borderId="2" applyFill="0" applyBorder="0" applyAlignment="0" applyProtection="0">
      <alignment vertical="center"/>
      <protection locked="0"/>
    </xf>
    <xf numFmtId="0" fontId="2" fillId="30" borderId="62" applyNumberFormat="0" applyFont="0" applyAlignment="0" applyProtection="0"/>
    <xf numFmtId="0" fontId="93" fillId="42" borderId="63" applyNumberFormat="0" applyAlignment="0" applyProtection="0"/>
    <xf numFmtId="0" fontId="61" fillId="27" borderId="55" applyNumberFormat="0" applyAlignment="0" applyProtection="0"/>
    <xf numFmtId="0" fontId="64" fillId="43" borderId="63" applyNumberFormat="0" applyAlignment="0" applyProtection="0"/>
    <xf numFmtId="0" fontId="87" fillId="27" borderId="55" applyNumberFormat="0" applyAlignment="0" applyProtection="0"/>
    <xf numFmtId="0" fontId="38" fillId="20" borderId="2" applyFill="0" applyBorder="0" applyAlignment="0" applyProtection="0">
      <alignment vertical="center"/>
      <protection locked="0"/>
    </xf>
    <xf numFmtId="0" fontId="40" fillId="0" borderId="2" applyBorder="0">
      <alignment horizontal="left" vertical="center" wrapText="1" indent="2"/>
      <protection locked="0"/>
    </xf>
    <xf numFmtId="0" fontId="2" fillId="30" borderId="62" applyNumberFormat="0" applyFont="0" applyAlignment="0" applyProtection="0"/>
    <xf numFmtId="0" fontId="61" fillId="33" borderId="55" applyNumberFormat="0" applyAlignment="0" applyProtection="0"/>
    <xf numFmtId="0" fontId="87" fillId="27"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61" fillId="33" borderId="55" applyNumberFormat="0" applyAlignment="0" applyProtection="0"/>
    <xf numFmtId="0" fontId="40" fillId="0" borderId="2" applyBorder="0">
      <alignment horizontal="left" vertical="center" wrapText="1" indent="3"/>
      <protection locked="0"/>
    </xf>
    <xf numFmtId="0" fontId="61" fillId="33" borderId="55" applyNumberForma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2" fillId="30" borderId="62" applyNumberFormat="0" applyFont="0" applyAlignment="0" applyProtection="0"/>
    <xf numFmtId="10" fontId="40" fillId="21" borderId="1" applyNumberFormat="0" applyBorder="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71"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40" fillId="0" borderId="2" applyBorder="0">
      <alignment horizontal="left" vertical="center" wrapText="1" indent="2"/>
      <protection locked="0"/>
    </xf>
    <xf numFmtId="10" fontId="40" fillId="21" borderId="1" applyNumberFormat="0" applyBorder="0" applyAlignment="0" applyProtection="0"/>
    <xf numFmtId="0" fontId="38" fillId="20" borderId="2" applyFill="0" applyBorder="0" applyAlignment="0" applyProtection="0">
      <alignment vertical="center"/>
      <protection locked="0"/>
    </xf>
    <xf numFmtId="0" fontId="93" fillId="42" borderId="63" applyNumberFormat="0" applyAlignment="0" applyProtection="0"/>
    <xf numFmtId="0" fontId="64" fillId="42" borderId="63" applyNumberFormat="0" applyAlignment="0" applyProtection="0"/>
    <xf numFmtId="0" fontId="99" fillId="0" borderId="67" applyNumberFormat="0" applyFill="0" applyAlignment="0" applyProtection="0"/>
    <xf numFmtId="10" fontId="40" fillId="21" borderId="1" applyNumberFormat="0" applyBorder="0" applyAlignment="0" applyProtection="0"/>
    <xf numFmtId="0" fontId="2" fillId="30" borderId="62" applyNumberFormat="0" applyFon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64" fillId="42" borderId="63" applyNumberFormat="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64" fillId="43" borderId="63" applyNumberFormat="0" applyAlignment="0" applyProtection="0"/>
    <xf numFmtId="0" fontId="2" fillId="30" borderId="62" applyNumberFormat="0" applyFont="0" applyAlignment="0" applyProtection="0"/>
    <xf numFmtId="10" fontId="40" fillId="21" borderId="1" applyNumberFormat="0" applyBorder="0" applyAlignment="0" applyProtection="0"/>
    <xf numFmtId="0" fontId="2" fillId="30" borderId="62" applyNumberFormat="0" applyFon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99" fillId="0" borderId="67" applyNumberFormat="0" applyFill="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40" fillId="0" borderId="2" applyBorder="0">
      <alignment horizontal="left" vertical="center" wrapText="1" indent="3"/>
      <protection locked="0"/>
    </xf>
    <xf numFmtId="0" fontId="33" fillId="30" borderId="62" applyNumberFormat="0" applyFont="0" applyAlignment="0" applyProtection="0"/>
    <xf numFmtId="0" fontId="64" fillId="42" borderId="63" applyNumberFormat="0" applyAlignment="0" applyProtection="0"/>
    <xf numFmtId="10" fontId="40" fillId="21" borderId="1" applyNumberFormat="0" applyBorder="0" applyAlignment="0" applyProtection="0"/>
    <xf numFmtId="0" fontId="2" fillId="30" borderId="62" applyNumberFormat="0" applyFon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71" fillId="0" borderId="67" applyNumberFormat="0" applyFill="0" applyAlignment="0" applyProtection="0"/>
    <xf numFmtId="0" fontId="2" fillId="30" borderId="62" applyNumberFormat="0" applyFont="0" applyAlignment="0" applyProtection="0"/>
    <xf numFmtId="0" fontId="40" fillId="0" borderId="2" applyBorder="0">
      <alignment horizontal="left" vertical="center" wrapText="1" indent="3"/>
      <protection locked="0"/>
    </xf>
    <xf numFmtId="0" fontId="61" fillId="33" borderId="55" applyNumberFormat="0" applyAlignment="0" applyProtection="0"/>
    <xf numFmtId="10" fontId="40" fillId="21" borderId="1" applyNumberFormat="0" applyBorder="0" applyAlignment="0" applyProtection="0"/>
    <xf numFmtId="10" fontId="40" fillId="21" borderId="1" applyNumberFormat="0" applyBorder="0" applyAlignment="0" applyProtection="0"/>
    <xf numFmtId="0" fontId="71" fillId="0" borderId="67" applyNumberFormat="0" applyFill="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2" fillId="30" borderId="62" applyNumberFormat="0" applyFont="0" applyAlignment="0" applyProtection="0"/>
    <xf numFmtId="0" fontId="93" fillId="42" borderId="63" applyNumberFormat="0" applyAlignment="0" applyProtection="0"/>
    <xf numFmtId="0" fontId="40" fillId="0" borderId="2" applyBorder="0">
      <alignment horizontal="left" vertical="center" wrapText="1" indent="3"/>
      <protection locked="0"/>
    </xf>
    <xf numFmtId="10" fontId="40" fillId="21" borderId="1" applyNumberFormat="0" applyBorder="0" applyAlignment="0" applyProtection="0"/>
    <xf numFmtId="43" fontId="1" fillId="0" borderId="0" applyFont="0" applyFill="0" applyBorder="0" applyAlignment="0" applyProtection="0"/>
    <xf numFmtId="172" fontId="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61" borderId="6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64" fillId="42" borderId="63"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99"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33" fillId="30" borderId="62" applyNumberFormat="0" applyFont="0" applyAlignment="0" applyProtection="0"/>
    <xf numFmtId="0" fontId="71" fillId="0" borderId="67" applyNumberFormat="0" applyFill="0" applyAlignment="0" applyProtection="0"/>
    <xf numFmtId="0" fontId="33"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93" fillId="42" borderId="63" applyNumberFormat="0" applyAlignment="0" applyProtection="0"/>
    <xf numFmtId="43" fontId="2" fillId="0" borderId="0" applyFont="0" applyFill="0" applyBorder="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9" fontId="92" fillId="0" borderId="0" applyFont="0" applyFill="0" applyBorder="0" applyAlignment="0" applyProtection="0"/>
    <xf numFmtId="43" fontId="2" fillId="0" borderId="0" applyFont="0" applyFill="0" applyBorder="0" applyAlignment="0" applyProtection="0"/>
    <xf numFmtId="0" fontId="93" fillId="42" borderId="63" applyNumberFormat="0" applyAlignment="0" applyProtection="0"/>
    <xf numFmtId="0" fontId="64" fillId="42" borderId="63" applyNumberFormat="0" applyAlignment="0" applyProtection="0"/>
    <xf numFmtId="0" fontId="93" fillId="42" borderId="63" applyNumberFormat="0" applyAlignment="0" applyProtection="0"/>
    <xf numFmtId="0" fontId="99" fillId="0" borderId="67" applyNumberFormat="0" applyFill="0" applyAlignment="0" applyProtection="0"/>
    <xf numFmtId="0" fontId="93" fillId="42"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71" fillId="0" borderId="67" applyNumberFormat="0" applyFill="0" applyAlignment="0" applyProtection="0"/>
    <xf numFmtId="0" fontId="64" fillId="43"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64" fillId="42"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64" fillId="43" borderId="63" applyNumberFormat="0" applyAlignment="0" applyProtection="0"/>
    <xf numFmtId="0" fontId="64" fillId="43" borderId="63" applyNumberFormat="0" applyAlignment="0" applyProtection="0"/>
    <xf numFmtId="43" fontId="39" fillId="0" borderId="0" applyFont="0" applyFill="0" applyBorder="0" applyAlignment="0" applyProtection="0"/>
    <xf numFmtId="9" fontId="33"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64" fillId="43" borderId="63" applyNumberFormat="0" applyAlignment="0" applyProtection="0"/>
    <xf numFmtId="0" fontId="64" fillId="42" borderId="63" applyNumberFormat="0" applyAlignment="0" applyProtection="0"/>
    <xf numFmtId="0" fontId="64" fillId="43" borderId="63" applyNumberFormat="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93" fillId="42" borderId="63" applyNumberFormat="0" applyAlignment="0" applyProtection="0"/>
    <xf numFmtId="0" fontId="99" fillId="0" borderId="67" applyNumberFormat="0" applyFill="0" applyAlignment="0" applyProtection="0"/>
    <xf numFmtId="0" fontId="64" fillId="42"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43" fontId="39" fillId="0" borderId="0" applyFont="0" applyFill="0" applyBorder="0" applyAlignment="0" applyProtection="0"/>
    <xf numFmtId="0" fontId="64" fillId="43" borderId="63" applyNumberFormat="0" applyAlignment="0" applyProtection="0"/>
    <xf numFmtId="0" fontId="64" fillId="42" borderId="63" applyNumberFormat="0" applyAlignment="0" applyProtection="0"/>
    <xf numFmtId="43" fontId="33" fillId="0" borderId="0" applyFont="0" applyFill="0" applyBorder="0" applyAlignment="0" applyProtection="0"/>
    <xf numFmtId="0" fontId="84" fillId="42" borderId="55" applyNumberFormat="0" applyAlignment="0" applyProtection="0"/>
    <xf numFmtId="0" fontId="87" fillId="27"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93" fillId="42" borderId="63" applyNumberFormat="0" applyAlignment="0" applyProtection="0"/>
    <xf numFmtId="0" fontId="64" fillId="42" borderId="63" applyNumberFormat="0" applyAlignment="0" applyProtection="0"/>
    <xf numFmtId="0" fontId="99" fillId="0" borderId="67" applyNumberFormat="0" applyFill="0" applyAlignment="0" applyProtection="0"/>
    <xf numFmtId="0" fontId="71"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43" fontId="50" fillId="0" borderId="0" applyFont="0" applyFill="0" applyBorder="0" applyAlignment="0" applyProtection="0"/>
    <xf numFmtId="0" fontId="64" fillId="43" borderId="63" applyNumberFormat="0" applyAlignment="0" applyProtection="0"/>
    <xf numFmtId="0" fontId="99" fillId="0" borderId="67" applyNumberFormat="0" applyFill="0" applyAlignment="0" applyProtection="0"/>
    <xf numFmtId="0" fontId="93" fillId="42" borderId="63" applyNumberFormat="0" applyAlignment="0" applyProtection="0"/>
    <xf numFmtId="0" fontId="93"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4" fillId="43" borderId="63" applyNumberFormat="0" applyAlignment="0" applyProtection="0"/>
    <xf numFmtId="0" fontId="71" fillId="0" borderId="67" applyNumberFormat="0" applyFill="0" applyAlignment="0" applyProtection="0"/>
    <xf numFmtId="0" fontId="71" fillId="0" borderId="67" applyNumberFormat="0" applyFill="0" applyAlignment="0" applyProtection="0"/>
    <xf numFmtId="0" fontId="99" fillId="0" borderId="67" applyNumberFormat="0" applyFill="0" applyAlignment="0" applyProtection="0"/>
    <xf numFmtId="0" fontId="64" fillId="42" borderId="63" applyNumberForma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99" fillId="0" borderId="67" applyNumberFormat="0" applyFill="0" applyAlignment="0" applyProtection="0"/>
    <xf numFmtId="0" fontId="64" fillId="43" borderId="63" applyNumberFormat="0" applyAlignment="0" applyProtection="0"/>
    <xf numFmtId="9" fontId="33" fillId="0" borderId="0" applyFont="0" applyFill="0" applyBorder="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64" fillId="43" borderId="63" applyNumberFormat="0" applyAlignment="0" applyProtection="0"/>
    <xf numFmtId="0" fontId="2" fillId="0" borderId="0"/>
    <xf numFmtId="0" fontId="71" fillId="0" borderId="67" applyNumberFormat="0" applyFill="0" applyAlignment="0" applyProtection="0"/>
    <xf numFmtId="0" fontId="93" fillId="42"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93" fillId="42" borderId="63" applyNumberFormat="0" applyAlignment="0" applyProtection="0"/>
    <xf numFmtId="0" fontId="99"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4" fillId="43" borderId="63" applyNumberFormat="0" applyAlignment="0" applyProtection="0"/>
    <xf numFmtId="0" fontId="64" fillId="42" borderId="63" applyNumberForma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93" fillId="42" borderId="63" applyNumberFormat="0" applyAlignment="0" applyProtection="0"/>
    <xf numFmtId="43" fontId="2" fillId="0" borderId="0" applyFont="0" applyFill="0" applyBorder="0" applyAlignment="0" applyProtection="0"/>
    <xf numFmtId="0" fontId="93" fillId="42" borderId="63" applyNumberFormat="0" applyAlignment="0" applyProtection="0"/>
    <xf numFmtId="0" fontId="64" fillId="42" borderId="63" applyNumberFormat="0" applyAlignment="0" applyProtection="0"/>
    <xf numFmtId="43" fontId="39" fillId="0" borderId="0" applyFont="0" applyFill="0" applyBorder="0" applyAlignment="0" applyProtection="0"/>
    <xf numFmtId="43" fontId="33" fillId="0" borderId="0" applyFont="0" applyFill="0" applyBorder="0" applyAlignment="0" applyProtection="0"/>
    <xf numFmtId="0" fontId="64" fillId="43" borderId="63" applyNumberFormat="0" applyAlignment="0" applyProtection="0"/>
    <xf numFmtId="0" fontId="99" fillId="0" borderId="67" applyNumberFormat="0" applyFill="0" applyAlignment="0" applyProtection="0"/>
    <xf numFmtId="0" fontId="64" fillId="43" borderId="63" applyNumberFormat="0" applyAlignment="0" applyProtection="0"/>
    <xf numFmtId="0" fontId="71" fillId="0" borderId="67" applyNumberFormat="0" applyFill="0" applyAlignment="0" applyProtection="0"/>
    <xf numFmtId="43" fontId="2" fillId="0" borderId="0" applyFont="0" applyFill="0" applyBorder="0" applyAlignment="0" applyProtection="0"/>
    <xf numFmtId="0" fontId="64" fillId="43" borderId="63" applyNumberFormat="0" applyAlignment="0" applyProtection="0"/>
    <xf numFmtId="0" fontId="33"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43" fontId="2" fillId="0" borderId="0" applyFont="0" applyFill="0" applyBorder="0" applyAlignment="0" applyProtection="0"/>
    <xf numFmtId="0" fontId="71" fillId="0" borderId="67" applyNumberFormat="0" applyFill="0" applyAlignment="0" applyProtection="0"/>
    <xf numFmtId="0" fontId="64" fillId="43" borderId="63" applyNumberFormat="0" applyAlignment="0" applyProtection="0"/>
    <xf numFmtId="0" fontId="99" fillId="0" borderId="67" applyNumberFormat="0" applyFill="0" applyAlignment="0" applyProtection="0"/>
    <xf numFmtId="0" fontId="93" fillId="42" borderId="63" applyNumberFormat="0" applyAlignment="0" applyProtection="0"/>
    <xf numFmtId="43" fontId="2" fillId="0" borderId="0" applyFont="0" applyFill="0" applyBorder="0" applyAlignment="0" applyProtection="0"/>
    <xf numFmtId="0" fontId="64" fillId="43" borderId="63" applyNumberFormat="0" applyAlignment="0" applyProtection="0"/>
    <xf numFmtId="0" fontId="64" fillId="42" borderId="63" applyNumberFormat="0" applyAlignment="0" applyProtection="0"/>
    <xf numFmtId="0" fontId="64" fillId="43" borderId="63" applyNumberFormat="0" applyAlignment="0" applyProtection="0"/>
    <xf numFmtId="0" fontId="64" fillId="42" borderId="63" applyNumberFormat="0" applyAlignment="0" applyProtection="0"/>
    <xf numFmtId="0" fontId="64" fillId="43" borderId="63" applyNumberFormat="0" applyAlignment="0" applyProtection="0"/>
    <xf numFmtId="0" fontId="99" fillId="0" borderId="67" applyNumberFormat="0" applyFill="0" applyAlignment="0" applyProtection="0"/>
    <xf numFmtId="0" fontId="2" fillId="30" borderId="62" applyNumberFormat="0" applyFont="0" applyAlignment="0" applyProtection="0"/>
    <xf numFmtId="0" fontId="99" fillId="0" borderId="67" applyNumberFormat="0" applyFill="0" applyAlignment="0" applyProtection="0"/>
    <xf numFmtId="0" fontId="99" fillId="0" borderId="67" applyNumberFormat="0" applyFill="0" applyAlignment="0" applyProtection="0"/>
    <xf numFmtId="43" fontId="33" fillId="0" borderId="0" applyFont="0" applyFill="0" applyBorder="0" applyAlignment="0" applyProtection="0"/>
    <xf numFmtId="0" fontId="71" fillId="0" borderId="67" applyNumberFormat="0" applyFill="0" applyAlignment="0" applyProtection="0"/>
    <xf numFmtId="43" fontId="2" fillId="0" borderId="0" applyFont="0" applyFill="0" applyBorder="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10" fontId="40" fillId="21" borderId="1" applyNumberFormat="0" applyBorder="0" applyAlignment="0" applyProtection="0"/>
    <xf numFmtId="0" fontId="2" fillId="30" borderId="62" applyNumberFormat="0" applyFont="0" applyAlignment="0" applyProtection="0"/>
    <xf numFmtId="0" fontId="64" fillId="43" borderId="63" applyNumberFormat="0" applyAlignment="0" applyProtection="0"/>
    <xf numFmtId="0" fontId="64" fillId="43" borderId="63" applyNumberFormat="0" applyAlignment="0" applyProtection="0"/>
    <xf numFmtId="0" fontId="93" fillId="42" borderId="63" applyNumberFormat="0" applyAlignment="0" applyProtection="0"/>
    <xf numFmtId="10" fontId="40" fillId="21" borderId="1" applyNumberFormat="0" applyBorder="0" applyAlignment="0" applyProtection="0"/>
    <xf numFmtId="0" fontId="61" fillId="33" borderId="55" applyNumberFormat="0" applyAlignment="0" applyProtection="0"/>
    <xf numFmtId="0" fontId="61" fillId="27"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84" fillId="42" borderId="55" applyNumberFormat="0" applyAlignment="0" applyProtection="0"/>
    <xf numFmtId="0" fontId="61" fillId="33"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87"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10" fontId="40" fillId="21" borderId="1" applyNumberFormat="0" applyBorder="0" applyAlignment="0" applyProtection="0"/>
    <xf numFmtId="0" fontId="61" fillId="27" borderId="55" applyNumberFormat="0" applyAlignment="0" applyProtection="0"/>
    <xf numFmtId="0" fontId="58" fillId="42"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64" fillId="42"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61" fillId="27" borderId="55" applyNumberFormat="0" applyAlignment="0" applyProtection="0"/>
    <xf numFmtId="0" fontId="58" fillId="42" borderId="55" applyNumberFormat="0" applyAlignment="0" applyProtection="0"/>
    <xf numFmtId="0" fontId="99" fillId="0" borderId="67" applyNumberFormat="0" applyFill="0" applyAlignment="0" applyProtection="0"/>
    <xf numFmtId="0" fontId="71" fillId="0" borderId="67" applyNumberFormat="0" applyFill="0" applyAlignment="0" applyProtection="0"/>
    <xf numFmtId="0" fontId="61" fillId="27" borderId="55" applyNumberFormat="0" applyAlignment="0" applyProtection="0"/>
    <xf numFmtId="0" fontId="87" fillId="27" borderId="55" applyNumberFormat="0" applyAlignment="0" applyProtection="0"/>
    <xf numFmtId="0" fontId="72" fillId="43" borderId="55" applyNumberFormat="0" applyAlignment="0" applyProtection="0"/>
    <xf numFmtId="0" fontId="71" fillId="0" borderId="67" applyNumberFormat="0" applyFill="0" applyAlignment="0" applyProtection="0"/>
    <xf numFmtId="0" fontId="33"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58" fillId="42" borderId="55" applyNumberFormat="0" applyAlignment="0" applyProtection="0"/>
    <xf numFmtId="0" fontId="64" fillId="43"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0" fontId="2" fillId="30" borderId="62" applyNumberFormat="0" applyFont="0" applyAlignment="0" applyProtection="0"/>
    <xf numFmtId="0" fontId="64" fillId="43"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87" fillId="27"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27" borderId="55" applyNumberFormat="0" applyAlignment="0" applyProtection="0"/>
    <xf numFmtId="0" fontId="33"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61" fillId="33" borderId="55"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4" fillId="43" borderId="63" applyNumberFormat="0" applyAlignment="0" applyProtection="0"/>
    <xf numFmtId="0" fontId="58" fillId="42" borderId="55" applyNumberFormat="0" applyAlignment="0" applyProtection="0"/>
    <xf numFmtId="0" fontId="99" fillId="0" borderId="67" applyNumberFormat="0" applyFill="0" applyAlignment="0" applyProtection="0"/>
    <xf numFmtId="0" fontId="61" fillId="27"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10" fontId="40" fillId="21" borderId="1" applyNumberFormat="0" applyBorder="0" applyAlignment="0" applyProtection="0"/>
    <xf numFmtId="0" fontId="33"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93" fillId="42" borderId="63" applyNumberFormat="0" applyAlignment="0" applyProtection="0"/>
    <xf numFmtId="10" fontId="40" fillId="21" borderId="1" applyNumberFormat="0" applyBorder="0" applyAlignment="0" applyProtection="0"/>
    <xf numFmtId="0" fontId="84" fillId="42" borderId="55" applyNumberFormat="0" applyAlignment="0" applyProtection="0"/>
    <xf numFmtId="0" fontId="99" fillId="0" borderId="67" applyNumberFormat="0" applyFill="0" applyAlignment="0" applyProtection="0"/>
    <xf numFmtId="0" fontId="87" fillId="27" borderId="55" applyNumberFormat="0" applyAlignment="0" applyProtection="0"/>
    <xf numFmtId="0" fontId="84" fillId="42"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10" fontId="40" fillId="21" borderId="1" applyNumberFormat="0" applyBorder="0" applyAlignment="0" applyProtection="0"/>
    <xf numFmtId="0" fontId="64" fillId="42" borderId="63" applyNumberFormat="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33" fillId="30" borderId="62" applyNumberFormat="0" applyFont="0" applyAlignment="0" applyProtection="0"/>
    <xf numFmtId="0" fontId="99"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99" fillId="0" borderId="67" applyNumberFormat="0" applyFill="0" applyAlignment="0" applyProtection="0"/>
    <xf numFmtId="0" fontId="93" fillId="42" borderId="63" applyNumberFormat="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93" fillId="42" borderId="63" applyNumberFormat="0" applyAlignment="0" applyProtection="0"/>
    <xf numFmtId="0" fontId="64" fillId="43" borderId="63" applyNumberFormat="0" applyAlignment="0" applyProtection="0"/>
    <xf numFmtId="0" fontId="99" fillId="0" borderId="67" applyNumberFormat="0" applyFill="0" applyAlignment="0" applyProtection="0"/>
    <xf numFmtId="0" fontId="99" fillId="0" borderId="67" applyNumberFormat="0" applyFill="0" applyAlignment="0" applyProtection="0"/>
    <xf numFmtId="0" fontId="71" fillId="0" borderId="67" applyNumberFormat="0" applyFill="0" applyAlignment="0" applyProtection="0"/>
    <xf numFmtId="0" fontId="99" fillId="0" borderId="67" applyNumberFormat="0" applyFill="0" applyAlignment="0" applyProtection="0"/>
    <xf numFmtId="43" fontId="2" fillId="0" borderId="0" applyFont="0" applyFill="0" applyBorder="0" applyAlignment="0" applyProtection="0"/>
    <xf numFmtId="0" fontId="64" fillId="43" borderId="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0" fontId="93" fillId="42"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0" fontId="71" fillId="0" borderId="67" applyNumberFormat="0" applyFill="0" applyAlignment="0" applyProtection="0"/>
    <xf numFmtId="0" fontId="93" fillId="42" borderId="63" applyNumberFormat="0" applyAlignment="0" applyProtection="0"/>
    <xf numFmtId="0" fontId="64" fillId="42" borderId="63" applyNumberFormat="0" applyAlignment="0" applyProtection="0"/>
    <xf numFmtId="0" fontId="93"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64" fillId="42" borderId="63" applyNumberFormat="0" applyAlignment="0" applyProtection="0"/>
    <xf numFmtId="0" fontId="99" fillId="0" borderId="67" applyNumberFormat="0" applyFill="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4" fillId="43" borderId="63" applyNumberFormat="0" applyAlignment="0" applyProtection="0"/>
    <xf numFmtId="0" fontId="99" fillId="0" borderId="67" applyNumberFormat="0" applyFill="0" applyAlignment="0" applyProtection="0"/>
    <xf numFmtId="0" fontId="64" fillId="43" borderId="63" applyNumberFormat="0" applyAlignment="0" applyProtection="0"/>
    <xf numFmtId="44" fontId="50" fillId="0" borderId="0" applyFont="0" applyFill="0" applyBorder="0" applyAlignment="0" applyProtection="0"/>
    <xf numFmtId="0" fontId="64" fillId="42" borderId="63" applyNumberFormat="0" applyAlignment="0" applyProtection="0"/>
    <xf numFmtId="43" fontId="2" fillId="0" borderId="0" applyFont="0" applyFill="0" applyBorder="0" applyAlignment="0" applyProtection="0"/>
    <xf numFmtId="0" fontId="64" fillId="42" borderId="63" applyNumberFormat="0" applyAlignment="0" applyProtection="0"/>
    <xf numFmtId="0" fontId="99" fillId="0" borderId="67" applyNumberFormat="0" applyFill="0" applyAlignment="0" applyProtection="0"/>
    <xf numFmtId="10" fontId="40" fillId="21" borderId="1" applyNumberFormat="0" applyBorder="0" applyAlignment="0" applyProtection="0"/>
    <xf numFmtId="0" fontId="61" fillId="27" borderId="55" applyNumberFormat="0" applyAlignment="0" applyProtection="0"/>
    <xf numFmtId="10" fontId="40" fillId="21" borderId="1" applyNumberFormat="0" applyBorder="0" applyAlignment="0" applyProtection="0"/>
    <xf numFmtId="0" fontId="61" fillId="27"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72" fillId="43" borderId="55" applyNumberFormat="0" applyAlignment="0" applyProtection="0"/>
    <xf numFmtId="10" fontId="40" fillId="21" borderId="1" applyNumberFormat="0" applyBorder="0" applyAlignment="0" applyProtection="0"/>
    <xf numFmtId="0" fontId="64" fillId="43" borderId="63" applyNumberFormat="0" applyAlignment="0" applyProtection="0"/>
    <xf numFmtId="0" fontId="64" fillId="43" borderId="63" applyNumberFormat="0" applyAlignment="0" applyProtection="0"/>
    <xf numFmtId="0" fontId="93" fillId="42" borderId="63" applyNumberFormat="0" applyAlignment="0" applyProtection="0"/>
    <xf numFmtId="10" fontId="40" fillId="21" borderId="1" applyNumberFormat="0" applyBorder="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87" fillId="27" borderId="55" applyNumberFormat="0" applyAlignment="0" applyProtection="0"/>
    <xf numFmtId="0" fontId="84" fillId="42"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58" fillId="42" borderId="55"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7"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58" fillId="42" borderId="55" applyNumberFormat="0" applyAlignment="0" applyProtection="0"/>
    <xf numFmtId="0" fontId="72" fillId="43" borderId="55" applyNumberFormat="0" applyAlignment="0" applyProtection="0"/>
    <xf numFmtId="0" fontId="64"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3" borderId="63" applyNumberFormat="0" applyAlignment="0" applyProtection="0"/>
    <xf numFmtId="0" fontId="61" fillId="27" borderId="55" applyNumberFormat="0" applyAlignment="0" applyProtection="0"/>
    <xf numFmtId="0" fontId="2" fillId="30" borderId="62" applyNumberFormat="0" applyFont="0" applyAlignment="0" applyProtection="0"/>
    <xf numFmtId="0" fontId="72" fillId="4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1" fillId="33"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58" fillId="42" borderId="55" applyNumberFormat="0" applyAlignment="0" applyProtection="0"/>
    <xf numFmtId="0" fontId="33" fillId="30" borderId="62" applyNumberFormat="0" applyFont="0" applyAlignment="0" applyProtection="0"/>
    <xf numFmtId="0" fontId="2" fillId="30" borderId="62" applyNumberFormat="0" applyFont="0" applyAlignment="0" applyProtection="0"/>
    <xf numFmtId="0" fontId="58" fillId="42" borderId="55" applyNumberFormat="0" applyAlignment="0" applyProtection="0"/>
    <xf numFmtId="0" fontId="71" fillId="0" borderId="67" applyNumberFormat="0" applyFill="0" applyAlignment="0" applyProtection="0"/>
    <xf numFmtId="0" fontId="61" fillId="27" borderId="55" applyNumberFormat="0" applyAlignment="0" applyProtection="0"/>
    <xf numFmtId="0" fontId="87" fillId="27" borderId="55" applyNumberFormat="0" applyAlignment="0" applyProtection="0"/>
    <xf numFmtId="0" fontId="72" fillId="43" borderId="55" applyNumberFormat="0" applyAlignment="0" applyProtection="0"/>
    <xf numFmtId="0" fontId="33" fillId="30" borderId="62" applyNumberFormat="0" applyFont="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93" fillId="42" borderId="63" applyNumberFormat="0" applyAlignment="0" applyProtection="0"/>
    <xf numFmtId="0" fontId="64" fillId="43" borderId="63" applyNumberFormat="0" applyAlignment="0" applyProtection="0"/>
    <xf numFmtId="0" fontId="99" fillId="0" borderId="67" applyNumberFormat="0" applyFill="0" applyAlignment="0" applyProtection="0"/>
    <xf numFmtId="0" fontId="72" fillId="43" borderId="55" applyNumberFormat="0" applyAlignment="0" applyProtection="0"/>
    <xf numFmtId="0" fontId="2" fillId="30" borderId="62" applyNumberFormat="0" applyFont="0" applyAlignment="0" applyProtection="0"/>
    <xf numFmtId="0" fontId="64" fillId="43" borderId="63" applyNumberFormat="0" applyAlignment="0" applyProtection="0"/>
    <xf numFmtId="0" fontId="71" fillId="0" borderId="67" applyNumberFormat="0" applyFill="0" applyAlignment="0" applyProtection="0"/>
    <xf numFmtId="0" fontId="87" fillId="27"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99" fillId="0" borderId="67" applyNumberFormat="0" applyFill="0" applyAlignment="0" applyProtection="0"/>
    <xf numFmtId="0" fontId="61" fillId="27" borderId="55" applyNumberFormat="0" applyAlignment="0" applyProtection="0"/>
    <xf numFmtId="0" fontId="33" fillId="30" borderId="62" applyNumberFormat="0" applyFont="0" applyAlignment="0" applyProtection="0"/>
    <xf numFmtId="0" fontId="64" fillId="42" borderId="63"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61" fillId="27" borderId="55" applyNumberFormat="0" applyAlignment="0" applyProtection="0"/>
    <xf numFmtId="0" fontId="58" fillId="42" borderId="55" applyNumberFormat="0" applyAlignment="0" applyProtection="0"/>
    <xf numFmtId="0" fontId="99" fillId="0" borderId="67" applyNumberFormat="0" applyFill="0" applyAlignment="0" applyProtection="0"/>
    <xf numFmtId="0" fontId="61" fillId="27" borderId="55"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61" fillId="33" borderId="55" applyNumberFormat="0" applyAlignment="0" applyProtection="0"/>
    <xf numFmtId="10" fontId="40" fillId="21" borderId="1" applyNumberFormat="0" applyBorder="0" applyAlignment="0" applyProtection="0"/>
    <xf numFmtId="0" fontId="33" fillId="30" borderId="62" applyNumberFormat="0" applyFont="0" applyAlignment="0" applyProtection="0"/>
    <xf numFmtId="0" fontId="71" fillId="0" borderId="67" applyNumberFormat="0" applyFill="0" applyAlignment="0" applyProtection="0"/>
    <xf numFmtId="0" fontId="84" fillId="42"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10" fontId="40" fillId="21" borderId="1" applyNumberFormat="0" applyBorder="0" applyAlignment="0" applyProtection="0"/>
    <xf numFmtId="0" fontId="99" fillId="0" borderId="67" applyNumberFormat="0" applyFill="0" applyAlignment="0" applyProtection="0"/>
    <xf numFmtId="0" fontId="87" fillId="27" borderId="55" applyNumberFormat="0" applyAlignment="0" applyProtection="0"/>
    <xf numFmtId="0" fontId="84" fillId="42" borderId="55" applyNumberFormat="0" applyAlignment="0" applyProtection="0"/>
    <xf numFmtId="0" fontId="33" fillId="30" borderId="62" applyNumberFormat="0" applyFont="0" applyAlignment="0" applyProtection="0"/>
    <xf numFmtId="0" fontId="61" fillId="33"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10" fontId="40" fillId="21" borderId="1" applyNumberFormat="0" applyBorder="0" applyAlignment="0" applyProtection="0"/>
    <xf numFmtId="0" fontId="64" fillId="42" borderId="63" applyNumberFormat="0" applyAlignment="0" applyProtection="0"/>
    <xf numFmtId="0" fontId="84" fillId="42" borderId="55" applyNumberForma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99"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2" fillId="30" borderId="62" applyNumberFormat="0" applyFont="0" applyAlignment="0" applyProtection="0"/>
    <xf numFmtId="0" fontId="99"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99" fillId="0" borderId="67" applyNumberFormat="0" applyFill="0" applyAlignment="0" applyProtection="0"/>
    <xf numFmtId="0" fontId="99"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4" fillId="43" borderId="63"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33" fillId="30" borderId="62" applyNumberFormat="0" applyFont="0" applyAlignment="0" applyProtection="0"/>
    <xf numFmtId="43" fontId="39" fillId="0" borderId="0" applyFont="0" applyFill="0" applyBorder="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64" fillId="43" borderId="63" applyNumberFormat="0" applyAlignment="0" applyProtection="0"/>
    <xf numFmtId="43" fontId="2"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167" fontId="2" fillId="0" borderId="0" applyFont="0" applyFill="0" applyBorder="0" applyAlignment="0" applyProtection="0"/>
    <xf numFmtId="0" fontId="64" fillId="42" borderId="63" applyNumberFormat="0" applyAlignment="0" applyProtection="0"/>
    <xf numFmtId="0" fontId="71" fillId="0" borderId="67" applyNumberFormat="0" applyFill="0" applyAlignment="0" applyProtection="0"/>
    <xf numFmtId="0" fontId="93"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99" fillId="0" borderId="67" applyNumberFormat="0" applyFill="0" applyAlignment="0" applyProtection="0"/>
    <xf numFmtId="0" fontId="93" fillId="42" borderId="63" applyNumberFormat="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4" fillId="43" borderId="63" applyNumberFormat="0" applyAlignment="0" applyProtection="0"/>
    <xf numFmtId="0" fontId="64" fillId="43" borderId="63" applyNumberFormat="0" applyAlignment="0" applyProtection="0"/>
    <xf numFmtId="0" fontId="64" fillId="42" borderId="63" applyNumberFormat="0" applyAlignment="0" applyProtection="0"/>
    <xf numFmtId="0" fontId="99" fillId="0" borderId="67" applyNumberFormat="0" applyFill="0" applyAlignment="0" applyProtection="0"/>
    <xf numFmtId="0" fontId="93" fillId="42" borderId="63" applyNumberFormat="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71" fillId="0" borderId="67" applyNumberFormat="0" applyFill="0" applyAlignment="0" applyProtection="0"/>
    <xf numFmtId="9" fontId="50" fillId="0" borderId="0" applyFont="0" applyFill="0" applyBorder="0" applyAlignment="0" applyProtection="0"/>
    <xf numFmtId="0" fontId="58" fillId="61" borderId="55" applyNumberFormat="0" applyAlignment="0" applyProtection="0"/>
    <xf numFmtId="0" fontId="61" fillId="52" borderId="55" applyNumberFormat="0" applyAlignment="0" applyProtection="0"/>
    <xf numFmtId="0" fontId="2" fillId="68" borderId="62" applyNumberFormat="0" applyAlignment="0" applyProtection="0"/>
    <xf numFmtId="0" fontId="64" fillId="61"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4" fillId="42" borderId="63"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0" fontId="99" fillId="0" borderId="67" applyNumberFormat="0" applyFill="0" applyAlignment="0" applyProtection="0"/>
    <xf numFmtId="0" fontId="71" fillId="0" borderId="67" applyNumberFormat="0" applyFill="0" applyAlignment="0" applyProtection="0"/>
    <xf numFmtId="0" fontId="64" fillId="43" borderId="63" applyNumberFormat="0" applyAlignment="0" applyProtection="0"/>
    <xf numFmtId="0" fontId="64" fillId="43" borderId="63" applyNumberFormat="0" applyAlignment="0" applyProtection="0"/>
    <xf numFmtId="0" fontId="71" fillId="0" borderId="67" applyNumberFormat="0" applyFill="0" applyAlignment="0" applyProtection="0"/>
    <xf numFmtId="0" fontId="99" fillId="0" borderId="67" applyNumberFormat="0" applyFill="0" applyAlignment="0" applyProtection="0"/>
    <xf numFmtId="0" fontId="93" fillId="42" borderId="63" applyNumberFormat="0" applyAlignment="0" applyProtection="0"/>
    <xf numFmtId="0" fontId="71" fillId="0" borderId="67" applyNumberFormat="0" applyFill="0" applyAlignment="0" applyProtection="0"/>
    <xf numFmtId="0" fontId="64" fillId="42" borderId="63" applyNumberFormat="0" applyAlignment="0" applyProtection="0"/>
    <xf numFmtId="43" fontId="2" fillId="0" borderId="0" applyFont="0" applyFill="0" applyBorder="0" applyAlignment="0" applyProtection="0"/>
    <xf numFmtId="0" fontId="71" fillId="0" borderId="67" applyNumberFormat="0" applyFill="0" applyAlignment="0" applyProtection="0"/>
    <xf numFmtId="0" fontId="64" fillId="43" borderId="63" applyNumberFormat="0" applyAlignment="0" applyProtection="0"/>
    <xf numFmtId="0" fontId="64" fillId="42" borderId="63"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64" fillId="61" borderId="63" applyNumberFormat="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10" fontId="40" fillId="21" borderId="1" applyNumberFormat="0" applyBorder="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 fillId="0" borderId="0" applyFont="0" applyFill="0" applyBorder="0" applyAlignment="0" applyProtection="0"/>
    <xf numFmtId="43" fontId="33" fillId="0" borderId="0" applyFont="0" applyFill="0" applyBorder="0" applyAlignment="0" applyProtection="0"/>
    <xf numFmtId="0" fontId="38" fillId="20" borderId="2" applyFill="0" applyBorder="0" applyAlignment="0" applyProtection="0">
      <alignment vertical="center"/>
      <protection locked="0"/>
    </xf>
    <xf numFmtId="10" fontId="40" fillId="21" borderId="1" applyNumberFormat="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0" fontId="40" fillId="0" borderId="2" applyBorder="0">
      <alignment horizontal="left" vertical="center" wrapText="1" indent="2"/>
      <protection locked="0"/>
    </xf>
    <xf numFmtId="0" fontId="40" fillId="0" borderId="2" applyBorder="0">
      <alignment horizontal="left" vertical="center" wrapText="1" indent="3"/>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8" fillId="42" borderId="55" applyNumberFormat="0" applyAlignment="0" applyProtection="0"/>
    <xf numFmtId="0" fontId="72" fillId="43" borderId="55" applyNumberFormat="0" applyAlignment="0" applyProtection="0"/>
    <xf numFmtId="0" fontId="61" fillId="33" borderId="55" applyNumberFormat="0" applyAlignment="0" applyProtection="0"/>
    <xf numFmtId="0" fontId="61" fillId="27"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0" fontId="64" fillId="42" borderId="63" applyNumberFormat="0" applyAlignment="0" applyProtection="0"/>
    <xf numFmtId="0" fontId="64" fillId="43" borderId="63" applyNumberFormat="0" applyAlignment="0" applyProtection="0"/>
    <xf numFmtId="0" fontId="71" fillId="0" borderId="67" applyNumberFormat="0" applyFill="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0" fontId="2" fillId="30" borderId="62" applyNumberFormat="0" applyFont="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0" fontId="2" fillId="30" borderId="62" applyNumberFormat="0" applyFont="0" applyAlignment="0" applyProtection="0"/>
    <xf numFmtId="0" fontId="2" fillId="30" borderId="62" applyNumberFormat="0" applyFont="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0" fontId="84" fillId="42" borderId="55" applyNumberFormat="0" applyAlignment="0" applyProtection="0"/>
    <xf numFmtId="0" fontId="87" fillId="27" borderId="55" applyNumberFormat="0" applyAlignment="0" applyProtection="0"/>
    <xf numFmtId="0" fontId="2" fillId="30" borderId="62" applyNumberFormat="0" applyFont="0" applyAlignment="0" applyProtection="0"/>
    <xf numFmtId="0" fontId="93" fillId="42" borderId="63" applyNumberFormat="0" applyAlignment="0" applyProtection="0"/>
    <xf numFmtId="43" fontId="2" fillId="0" borderId="0" applyFont="0" applyFill="0" applyBorder="0" applyAlignment="0" applyProtection="0"/>
    <xf numFmtId="43" fontId="80" fillId="0" borderId="68"/>
    <xf numFmtId="0" fontId="99" fillId="0" borderId="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4"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3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80" fillId="0" borderId="68"/>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4"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3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0" fontId="72" fillId="43" borderId="55" applyNumberFormat="0" applyAlignment="0" applyProtection="0"/>
    <xf numFmtId="0" fontId="99" fillId="0" borderId="67" applyNumberFormat="0" applyFill="0" applyAlignment="0" applyProtection="0"/>
    <xf numFmtId="0" fontId="61" fillId="33" borderId="55" applyNumberFormat="0" applyAlignment="0" applyProtection="0"/>
    <xf numFmtId="0" fontId="2" fillId="30" borderId="62" applyNumberFormat="0" applyFont="0" applyAlignment="0" applyProtection="0"/>
    <xf numFmtId="0" fontId="33" fillId="30" borderId="62" applyNumberFormat="0" applyFont="0" applyAlignment="0" applyProtection="0"/>
    <xf numFmtId="10" fontId="40" fillId="21" borderId="1" applyNumberFormat="0" applyBorder="0" applyAlignment="0" applyProtection="0"/>
    <xf numFmtId="0" fontId="61" fillId="27" borderId="55" applyNumberFormat="0" applyAlignment="0" applyProtection="0"/>
    <xf numFmtId="0" fontId="84" fillId="42" borderId="55" applyNumberFormat="0" applyAlignment="0" applyProtection="0"/>
    <xf numFmtId="0" fontId="64" fillId="43" borderId="63" applyNumberFormat="0" applyAlignment="0" applyProtection="0"/>
    <xf numFmtId="0" fontId="2" fillId="30" borderId="62" applyNumberFormat="0" applyFont="0" applyAlignment="0" applyProtection="0"/>
    <xf numFmtId="0" fontId="64" fillId="42" borderId="63" applyNumberFormat="0" applyAlignment="0" applyProtection="0"/>
    <xf numFmtId="0" fontId="40" fillId="0" borderId="2" applyBorder="0">
      <alignment horizontal="left" vertical="center" wrapText="1" indent="2"/>
      <protection locked="0"/>
    </xf>
    <xf numFmtId="0" fontId="38" fillId="20" borderId="2" applyFill="0" applyBorder="0" applyAlignment="0" applyProtection="0">
      <alignment vertical="center"/>
      <protection locked="0"/>
    </xf>
    <xf numFmtId="0" fontId="87" fillId="27" borderId="55" applyNumberFormat="0" applyAlignment="0" applyProtection="0"/>
    <xf numFmtId="0" fontId="58" fillId="42" borderId="55" applyNumberFormat="0" applyAlignment="0" applyProtection="0"/>
    <xf numFmtId="0" fontId="2" fillId="30" borderId="62" applyNumberFormat="0" applyFont="0" applyAlignment="0" applyProtection="0"/>
    <xf numFmtId="0" fontId="2" fillId="30" borderId="62" applyNumberFormat="0" applyFont="0" applyAlignment="0" applyProtection="0"/>
    <xf numFmtId="0" fontId="2" fillId="30" borderId="62" applyNumberFormat="0" applyFont="0" applyAlignment="0" applyProtection="0"/>
    <xf numFmtId="0" fontId="71" fillId="0" borderId="67" applyNumberFormat="0" applyFill="0" applyAlignment="0" applyProtection="0"/>
    <xf numFmtId="0" fontId="61" fillId="27" borderId="55" applyNumberFormat="0" applyAlignment="0" applyProtection="0"/>
    <xf numFmtId="0" fontId="93" fillId="42" borderId="63" applyNumberFormat="0" applyAlignment="0" applyProtection="0"/>
    <xf numFmtId="0" fontId="40" fillId="0" borderId="2" applyBorder="0">
      <alignment horizontal="left" vertical="center" wrapText="1" indent="3"/>
      <protection locked="0"/>
    </xf>
    <xf numFmtId="43" fontId="1" fillId="0" borderId="0" applyFont="0" applyFill="0" applyBorder="0" applyAlignment="0" applyProtection="0"/>
    <xf numFmtId="43" fontId="33"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27" borderId="55" applyNumberFormat="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4"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3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0"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49" fillId="0" borderId="0" applyFont="0" applyFill="0" applyBorder="0" applyAlignment="0" applyProtection="0"/>
    <xf numFmtId="44"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27" borderId="55" applyNumberFormat="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3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80" fillId="0" borderId="68"/>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3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0" fillId="0" borderId="0"/>
    <xf numFmtId="43" fontId="33"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80" fillId="0" borderId="68"/>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0" fontId="2" fillId="0" borderId="0"/>
    <xf numFmtId="0" fontId="104" fillId="0" borderId="0"/>
    <xf numFmtId="164" fontId="2" fillId="0" borderId="0" applyFont="0" applyFill="0" applyBorder="0" applyAlignment="0" applyProtection="0"/>
    <xf numFmtId="164" fontId="2" fillId="0" borderId="0" applyFont="0" applyFill="0" applyBorder="0" applyAlignment="0" applyProtection="0"/>
  </cellStyleXfs>
  <cellXfs count="584">
    <xf numFmtId="0" fontId="0" fillId="0" borderId="0" xfId="0"/>
    <xf numFmtId="0" fontId="6" fillId="0" borderId="0" xfId="0" applyFont="1"/>
    <xf numFmtId="0" fontId="6" fillId="0" borderId="0" xfId="0" applyFont="1" applyAlignment="1">
      <alignment horizontal="center"/>
    </xf>
    <xf numFmtId="0" fontId="11" fillId="13" borderId="5" xfId="3" applyFont="1" applyFill="1" applyBorder="1" applyAlignment="1">
      <alignment horizontal="center" vertical="center"/>
    </xf>
    <xf numFmtId="0" fontId="11" fillId="0" borderId="1" xfId="3" applyFont="1" applyBorder="1" applyAlignment="1">
      <alignment horizontal="left" vertical="center"/>
    </xf>
    <xf numFmtId="0" fontId="12" fillId="0" borderId="1" xfId="3" applyFont="1" applyBorder="1" applyAlignment="1">
      <alignment horizontal="left" vertical="center"/>
    </xf>
    <xf numFmtId="0" fontId="11" fillId="0" borderId="0" xfId="0" applyFont="1" applyAlignment="1">
      <alignment horizontal="center"/>
    </xf>
    <xf numFmtId="0" fontId="12" fillId="0" borderId="0" xfId="0" applyFont="1" applyAlignment="1">
      <alignment horizontal="center"/>
    </xf>
    <xf numFmtId="0" fontId="12" fillId="0" borderId="0" xfId="0" applyFont="1"/>
    <xf numFmtId="10" fontId="14" fillId="3" borderId="29" xfId="5" applyNumberFormat="1" applyFont="1" applyFill="1" applyBorder="1" applyAlignment="1">
      <alignment horizontal="center" vertical="center"/>
    </xf>
    <xf numFmtId="0" fontId="13" fillId="0" borderId="5" xfId="0" applyFont="1" applyBorder="1" applyAlignment="1">
      <alignment horizontal="left" vertical="top"/>
    </xf>
    <xf numFmtId="0" fontId="13" fillId="0" borderId="1" xfId="0" applyFont="1" applyBorder="1" applyAlignment="1">
      <alignment horizontal="left" vertical="top"/>
    </xf>
    <xf numFmtId="167" fontId="13" fillId="10" borderId="24" xfId="11" applyFont="1" applyFill="1" applyBorder="1" applyAlignment="1">
      <alignment horizontal="center" vertical="center"/>
    </xf>
    <xf numFmtId="0" fontId="12" fillId="0" borderId="0" xfId="0" applyFont="1" applyAlignment="1">
      <alignment vertical="center" wrapText="1"/>
    </xf>
    <xf numFmtId="0" fontId="13" fillId="0" borderId="5" xfId="0" applyFont="1" applyBorder="1" applyAlignment="1">
      <alignment horizontal="center" vertical="center" wrapText="1"/>
    </xf>
    <xf numFmtId="43" fontId="13" fillId="0" borderId="5" xfId="1" applyFont="1" applyFill="1" applyBorder="1" applyAlignment="1">
      <alignment horizontal="center" vertical="center" wrapText="1"/>
    </xf>
    <xf numFmtId="0" fontId="14"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4" fillId="0" borderId="1" xfId="0" applyFont="1" applyBorder="1" applyAlignment="1">
      <alignment horizontal="left" vertical="center" wrapText="1"/>
    </xf>
    <xf numFmtId="0" fontId="12" fillId="0" borderId="0" xfId="0" applyFont="1" applyAlignment="1">
      <alignment horizontal="center" vertical="center" wrapText="1"/>
    </xf>
    <xf numFmtId="0" fontId="12" fillId="0" borderId="0" xfId="0" applyFont="1" applyAlignment="1">
      <alignment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xf>
    <xf numFmtId="49" fontId="13" fillId="2" borderId="1" xfId="0" applyNumberFormat="1" applyFont="1" applyFill="1" applyBorder="1" applyAlignment="1">
      <alignment horizontal="center" vertical="center"/>
    </xf>
    <xf numFmtId="0" fontId="12" fillId="0" borderId="5" xfId="0" applyFont="1" applyBorder="1" applyAlignment="1">
      <alignment horizontal="center" vertical="center"/>
    </xf>
    <xf numFmtId="0" fontId="11" fillId="0" borderId="1" xfId="3" applyFont="1" applyBorder="1" applyAlignment="1">
      <alignment horizontal="left" vertical="center" wrapText="1"/>
    </xf>
    <xf numFmtId="0" fontId="11" fillId="0" borderId="1" xfId="3" applyFont="1" applyBorder="1" applyAlignment="1">
      <alignment vertical="center" wrapText="1"/>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44" fontId="11" fillId="0" borderId="1" xfId="0" applyNumberFormat="1" applyFont="1" applyBorder="1" applyAlignment="1">
      <alignment horizontal="center" vertical="center" wrapText="1"/>
    </xf>
    <xf numFmtId="0" fontId="16" fillId="12" borderId="1" xfId="7" applyFont="1" applyFill="1" applyBorder="1" applyAlignment="1">
      <alignment horizontal="center" vertical="center" wrapText="1"/>
    </xf>
    <xf numFmtId="0" fontId="16" fillId="12" borderId="1" xfId="7" applyFont="1" applyFill="1" applyBorder="1" applyAlignment="1">
      <alignment horizontal="left" vertical="center" wrapText="1"/>
    </xf>
    <xf numFmtId="170" fontId="16" fillId="12" borderId="1" xfId="7" applyNumberFormat="1" applyFont="1" applyFill="1" applyBorder="1" applyAlignment="1">
      <alignment horizontal="center" vertical="center" wrapText="1"/>
    </xf>
    <xf numFmtId="44" fontId="12" fillId="0" borderId="1" xfId="0" applyNumberFormat="1" applyFont="1" applyBorder="1" applyAlignment="1">
      <alignment horizontal="center" vertical="center" wrapText="1"/>
    </xf>
    <xf numFmtId="0" fontId="14" fillId="12" borderId="1" xfId="7" applyFont="1" applyFill="1" applyBorder="1" applyAlignment="1">
      <alignment horizontal="center" vertical="center" wrapText="1"/>
    </xf>
    <xf numFmtId="0" fontId="14" fillId="12" borderId="1" xfId="7" applyFont="1" applyFill="1" applyBorder="1" applyAlignment="1">
      <alignment horizontal="left" vertical="center" wrapText="1"/>
    </xf>
    <xf numFmtId="170" fontId="14" fillId="12" borderId="1" xfId="7" applyNumberFormat="1" applyFont="1" applyFill="1" applyBorder="1" applyAlignment="1">
      <alignment horizontal="center" vertical="center" wrapText="1"/>
    </xf>
    <xf numFmtId="44" fontId="14"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vertical="center"/>
    </xf>
    <xf numFmtId="0" fontId="12" fillId="0" borderId="10" xfId="0" applyFont="1" applyBorder="1" applyAlignment="1">
      <alignment horizontal="center" vertical="center" wrapText="1"/>
    </xf>
    <xf numFmtId="44" fontId="11" fillId="5" borderId="1" xfId="0" applyNumberFormat="1" applyFont="1" applyFill="1" applyBorder="1" applyAlignment="1">
      <alignment horizontal="center" vertical="center" wrapText="1"/>
    </xf>
    <xf numFmtId="0" fontId="18" fillId="0" borderId="0" xfId="0" applyFont="1"/>
    <xf numFmtId="0" fontId="11" fillId="0" borderId="14" xfId="0" applyFont="1" applyBorder="1" applyAlignment="1">
      <alignment horizontal="center" vertical="center" wrapText="1"/>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2" fillId="0" borderId="19" xfId="0" applyFont="1" applyBorder="1" applyAlignment="1">
      <alignment vertical="center"/>
    </xf>
    <xf numFmtId="0" fontId="12" fillId="0" borderId="20" xfId="0" applyFont="1" applyBorder="1" applyAlignment="1">
      <alignment horizontal="center" vertical="center"/>
    </xf>
    <xf numFmtId="0" fontId="12" fillId="0" borderId="6" xfId="0" applyFont="1" applyBorder="1" applyAlignment="1">
      <alignment vertical="center"/>
    </xf>
    <xf numFmtId="0" fontId="12" fillId="0" borderId="7" xfId="0" applyFont="1" applyBorder="1" applyAlignment="1">
      <alignment horizontal="center" vertical="center"/>
    </xf>
    <xf numFmtId="0" fontId="12" fillId="0" borderId="6" xfId="0" applyFont="1" applyBorder="1" applyAlignment="1">
      <alignment vertical="center" wrapText="1"/>
    </xf>
    <xf numFmtId="0" fontId="12" fillId="4" borderId="1" xfId="0" applyFont="1" applyFill="1" applyBorder="1" applyAlignment="1">
      <alignment horizontal="center" vertical="center"/>
    </xf>
    <xf numFmtId="166" fontId="12" fillId="0" borderId="1" xfId="0" applyNumberFormat="1" applyFont="1" applyBorder="1" applyAlignment="1">
      <alignment horizontal="center" vertical="center"/>
    </xf>
    <xf numFmtId="0" fontId="12" fillId="0" borderId="7" xfId="0" applyFont="1" applyBorder="1" applyAlignment="1">
      <alignment vertical="center"/>
    </xf>
    <xf numFmtId="0" fontId="12" fillId="0" borderId="6" xfId="0" applyFont="1" applyBorder="1"/>
    <xf numFmtId="0" fontId="12" fillId="0" borderId="6" xfId="0" applyFont="1" applyBorder="1" applyAlignment="1">
      <alignment horizontal="left" vertical="center" wrapText="1"/>
    </xf>
    <xf numFmtId="0" fontId="12" fillId="0" borderId="6" xfId="0" applyFont="1" applyBorder="1" applyAlignment="1">
      <alignment horizontal="left" vertical="center"/>
    </xf>
    <xf numFmtId="0" fontId="12" fillId="0" borderId="9" xfId="0" applyFont="1" applyBorder="1" applyAlignment="1">
      <alignment horizontal="left" vertical="center" wrapText="1"/>
    </xf>
    <xf numFmtId="0" fontId="12" fillId="0" borderId="10" xfId="0" applyFont="1" applyBorder="1" applyAlignment="1">
      <alignment horizontal="center" vertical="center"/>
    </xf>
    <xf numFmtId="0" fontId="12" fillId="0" borderId="11" xfId="0" applyFont="1" applyBorder="1" applyAlignment="1">
      <alignment vertical="center"/>
    </xf>
    <xf numFmtId="0" fontId="12" fillId="0" borderId="9" xfId="0" applyFont="1" applyBorder="1" applyAlignment="1">
      <alignment wrapText="1"/>
    </xf>
    <xf numFmtId="0" fontId="12" fillId="4" borderId="10" xfId="0" applyFont="1" applyFill="1" applyBorder="1" applyAlignment="1">
      <alignment horizontal="center" vertical="center"/>
    </xf>
    <xf numFmtId="0" fontId="12" fillId="0" borderId="10" xfId="0" applyFont="1" applyBorder="1" applyAlignment="1">
      <alignment horizontal="center"/>
    </xf>
    <xf numFmtId="0" fontId="12" fillId="0" borderId="11" xfId="0" applyFont="1" applyBorder="1"/>
    <xf numFmtId="0" fontId="12" fillId="0" borderId="14" xfId="0" applyFont="1" applyBorder="1"/>
    <xf numFmtId="0" fontId="12" fillId="0" borderId="15" xfId="0" applyFont="1" applyBorder="1"/>
    <xf numFmtId="0" fontId="12" fillId="0" borderId="16" xfId="0" applyFont="1" applyBorder="1"/>
    <xf numFmtId="0" fontId="19" fillId="0" borderId="0" xfId="0" applyFont="1"/>
    <xf numFmtId="4" fontId="19" fillId="0" borderId="0" xfId="0" applyNumberFormat="1" applyFont="1"/>
    <xf numFmtId="0" fontId="10" fillId="0" borderId="2" xfId="0" applyFont="1" applyBorder="1" applyAlignment="1">
      <alignment horizontal="center" vertical="center" wrapText="1"/>
    </xf>
    <xf numFmtId="0" fontId="11" fillId="0" borderId="33" xfId="3" applyFont="1" applyBorder="1" applyAlignment="1">
      <alignment horizontal="left" vertical="center" wrapText="1"/>
    </xf>
    <xf numFmtId="0" fontId="11" fillId="0" borderId="34" xfId="3" applyFont="1" applyBorder="1" applyAlignment="1">
      <alignment horizontal="left" vertical="center" wrapText="1"/>
    </xf>
    <xf numFmtId="0" fontId="11" fillId="0" borderId="35" xfId="3" applyFont="1" applyBorder="1" applyAlignment="1">
      <alignment vertical="center" wrapText="1"/>
    </xf>
    <xf numFmtId="0" fontId="13" fillId="0" borderId="1" xfId="3" applyFont="1" applyBorder="1" applyAlignment="1">
      <alignment horizontal="center" vertical="center"/>
    </xf>
    <xf numFmtId="10" fontId="11" fillId="0" borderId="1" xfId="2" applyNumberFormat="1" applyFont="1" applyFill="1" applyBorder="1" applyAlignment="1">
      <alignment horizontal="center" vertical="center"/>
    </xf>
    <xf numFmtId="0" fontId="14" fillId="0" borderId="1" xfId="3" applyFont="1" applyBorder="1" applyAlignment="1">
      <alignment horizontal="center" vertical="center"/>
    </xf>
    <xf numFmtId="10" fontId="12" fillId="0" borderId="1" xfId="2" applyNumberFormat="1" applyFont="1" applyFill="1" applyBorder="1" applyAlignment="1">
      <alignment horizontal="center" vertical="center"/>
    </xf>
    <xf numFmtId="10" fontId="13" fillId="13" borderId="1" xfId="5" applyNumberFormat="1" applyFont="1" applyFill="1" applyBorder="1" applyAlignment="1">
      <alignment horizontal="center" vertical="center"/>
    </xf>
    <xf numFmtId="0" fontId="14" fillId="0" borderId="0" xfId="0" applyFont="1" applyAlignment="1">
      <alignment vertical="center"/>
    </xf>
    <xf numFmtId="0" fontId="17" fillId="6" borderId="1" xfId="7" applyFont="1" applyFill="1" applyBorder="1" applyAlignment="1">
      <alignment vertical="center" wrapText="1"/>
    </xf>
    <xf numFmtId="44" fontId="17" fillId="6" borderId="1" xfId="7" applyNumberFormat="1" applyFont="1" applyFill="1" applyBorder="1" applyAlignment="1">
      <alignment horizontal="right" vertical="center" wrapText="1"/>
    </xf>
    <xf numFmtId="10" fontId="14" fillId="0" borderId="2" xfId="2"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44" fontId="0" fillId="0" borderId="0" xfId="0" applyNumberFormat="1" applyAlignment="1">
      <alignment horizontal="center" vertical="center"/>
    </xf>
    <xf numFmtId="2" fontId="14" fillId="0" borderId="2" xfId="1" applyNumberFormat="1" applyFont="1" applyFill="1" applyBorder="1" applyAlignment="1">
      <alignment horizontal="center" vertical="center"/>
    </xf>
    <xf numFmtId="2" fontId="0" fillId="0" borderId="0" xfId="0" applyNumberFormat="1" applyAlignment="1">
      <alignment horizontal="center" vertical="center"/>
    </xf>
    <xf numFmtId="0" fontId="13" fillId="0" borderId="5" xfId="1" applyNumberFormat="1" applyFont="1" applyFill="1" applyBorder="1" applyAlignment="1">
      <alignment horizontal="center" vertical="center" wrapText="1"/>
    </xf>
    <xf numFmtId="4" fontId="12" fillId="0" borderId="0" xfId="0" applyNumberFormat="1" applyFont="1" applyAlignment="1">
      <alignment vertical="center" wrapText="1"/>
    </xf>
    <xf numFmtId="44" fontId="11" fillId="5" borderId="5" xfId="0" applyNumberFormat="1" applyFont="1" applyFill="1" applyBorder="1" applyAlignment="1">
      <alignment horizontal="center" vertical="center" wrapText="1"/>
    </xf>
    <xf numFmtId="169" fontId="14" fillId="12" borderId="1" xfId="7" applyNumberFormat="1" applyFont="1" applyFill="1" applyBorder="1" applyAlignment="1">
      <alignment horizontal="center" vertical="center" wrapText="1"/>
    </xf>
    <xf numFmtId="44" fontId="13" fillId="0" borderId="1" xfId="3" applyNumberFormat="1" applyFont="1" applyBorder="1" applyAlignment="1">
      <alignment horizontal="center" vertical="center" wrapText="1"/>
    </xf>
    <xf numFmtId="165" fontId="12" fillId="0" borderId="0" xfId="0" applyNumberFormat="1" applyFont="1" applyAlignment="1">
      <alignment horizontal="right" vertical="center"/>
    </xf>
    <xf numFmtId="165" fontId="12" fillId="7" borderId="0" xfId="0" applyNumberFormat="1" applyFont="1" applyFill="1" applyAlignment="1">
      <alignment horizontal="right" vertical="center"/>
    </xf>
    <xf numFmtId="2" fontId="12" fillId="0" borderId="0" xfId="0" applyNumberFormat="1" applyFont="1" applyAlignment="1">
      <alignment horizontal="center" vertical="center"/>
    </xf>
    <xf numFmtId="0" fontId="11" fillId="0" borderId="0" xfId="0" applyFont="1" applyAlignment="1">
      <alignment vertical="center" wrapText="1"/>
    </xf>
    <xf numFmtId="0" fontId="12" fillId="0" borderId="0" xfId="0" applyFont="1" applyAlignment="1">
      <alignment horizontal="right"/>
    </xf>
    <xf numFmtId="44" fontId="11" fillId="7" borderId="1" xfId="0" applyNumberFormat="1" applyFont="1" applyFill="1" applyBorder="1" applyAlignment="1">
      <alignment horizontal="right" vertical="center" wrapText="1"/>
    </xf>
    <xf numFmtId="0" fontId="13" fillId="2" borderId="5" xfId="0" applyFont="1" applyFill="1" applyBorder="1" applyAlignment="1">
      <alignment horizontal="center" vertical="center" wrapText="1"/>
    </xf>
    <xf numFmtId="0" fontId="7" fillId="0" borderId="0" xfId="0" applyFont="1" applyAlignment="1">
      <alignment vertical="center"/>
    </xf>
    <xf numFmtId="2" fontId="13" fillId="0" borderId="5" xfId="1" applyNumberFormat="1" applyFont="1" applyFill="1" applyBorder="1" applyAlignment="1">
      <alignment horizontal="center" vertical="center" wrapText="1"/>
    </xf>
    <xf numFmtId="44" fontId="13" fillId="0" borderId="5" xfId="0" applyNumberFormat="1" applyFont="1" applyBorder="1" applyAlignment="1">
      <alignment horizontal="center" vertical="center" wrapText="1"/>
    </xf>
    <xf numFmtId="0" fontId="0" fillId="0" borderId="0" xfId="0" applyAlignment="1">
      <alignment vertical="center" wrapText="1"/>
    </xf>
    <xf numFmtId="0" fontId="18" fillId="0" borderId="0" xfId="0" applyFont="1" applyAlignment="1">
      <alignment horizontal="center" vertical="center" wrapText="1"/>
    </xf>
    <xf numFmtId="0" fontId="12" fillId="11" borderId="1" xfId="0" applyFont="1" applyFill="1" applyBorder="1" applyAlignment="1">
      <alignment horizontal="center" vertical="center" wrapText="1"/>
    </xf>
    <xf numFmtId="0" fontId="12" fillId="11" borderId="1" xfId="0" applyFont="1" applyFill="1" applyBorder="1" applyAlignment="1">
      <alignment horizontal="center" vertical="center"/>
    </xf>
    <xf numFmtId="2" fontId="12" fillId="11" borderId="1" xfId="0" applyNumberFormat="1" applyFont="1" applyFill="1" applyBorder="1" applyAlignment="1">
      <alignment horizontal="center" vertical="center"/>
    </xf>
    <xf numFmtId="44" fontId="12" fillId="11" borderId="1" xfId="0" applyNumberFormat="1" applyFont="1" applyFill="1" applyBorder="1" applyAlignment="1">
      <alignment horizontal="center" vertical="center"/>
    </xf>
    <xf numFmtId="0" fontId="13" fillId="0" borderId="0" xfId="0" applyFont="1" applyAlignment="1">
      <alignment vertical="center" wrapText="1"/>
    </xf>
    <xf numFmtId="44" fontId="0" fillId="0" borderId="0" xfId="0" applyNumberFormat="1" applyAlignment="1">
      <alignment vertical="center"/>
    </xf>
    <xf numFmtId="0" fontId="18" fillId="0" borderId="0" xfId="0" applyFont="1" applyAlignment="1">
      <alignment horizontal="center" wrapText="1"/>
    </xf>
    <xf numFmtId="0" fontId="12" fillId="0" borderId="0" xfId="0" applyFont="1" applyAlignment="1">
      <alignment wrapText="1"/>
    </xf>
    <xf numFmtId="0" fontId="12" fillId="0" borderId="0" xfId="0" applyFont="1" applyAlignment="1">
      <alignment horizontal="center" vertical="center"/>
    </xf>
    <xf numFmtId="0" fontId="12" fillId="0" borderId="0" xfId="0" applyFont="1" applyAlignment="1">
      <alignment horizontal="left" vertical="center" wrapText="1"/>
    </xf>
    <xf numFmtId="165" fontId="12" fillId="0" borderId="0" xfId="0" applyNumberFormat="1" applyFont="1" applyAlignment="1">
      <alignment horizontal="center" vertical="center"/>
    </xf>
    <xf numFmtId="44" fontId="12" fillId="0" borderId="0" xfId="0" applyNumberFormat="1" applyFont="1" applyAlignment="1">
      <alignment horizontal="center" vertical="center"/>
    </xf>
    <xf numFmtId="17" fontId="14" fillId="0" borderId="1" xfId="6" applyNumberFormat="1" applyFont="1" applyFill="1" applyBorder="1" applyAlignment="1">
      <alignment horizontal="center" vertical="center" wrapText="1"/>
    </xf>
    <xf numFmtId="4" fontId="13" fillId="0" borderId="1" xfId="3" applyNumberFormat="1" applyFont="1" applyBorder="1" applyAlignment="1">
      <alignment horizontal="center" vertical="center" wrapText="1"/>
    </xf>
    <xf numFmtId="0" fontId="11" fillId="0" borderId="10" xfId="3" applyFont="1" applyBorder="1" applyAlignment="1">
      <alignment horizontal="center" vertical="center" wrapText="1"/>
    </xf>
    <xf numFmtId="0" fontId="23" fillId="11" borderId="1" xfId="19" applyFont="1" applyFill="1" applyBorder="1" applyAlignment="1">
      <alignment horizontal="center" vertical="center" wrapText="1"/>
    </xf>
    <xf numFmtId="2" fontId="11" fillId="0" borderId="0" xfId="0" applyNumberFormat="1" applyFont="1" applyAlignment="1">
      <alignment vertical="center" wrapText="1"/>
    </xf>
    <xf numFmtId="0" fontId="11" fillId="5" borderId="5" xfId="0" applyFont="1" applyFill="1" applyBorder="1" applyAlignment="1">
      <alignment horizontal="center"/>
    </xf>
    <xf numFmtId="10" fontId="14" fillId="3" borderId="30" xfId="5" applyNumberFormat="1" applyFont="1" applyFill="1" applyBorder="1" applyAlignment="1">
      <alignment horizontal="center" vertical="center"/>
    </xf>
    <xf numFmtId="10" fontId="13" fillId="3" borderId="29" xfId="5" applyNumberFormat="1" applyFont="1" applyFill="1" applyBorder="1" applyAlignment="1">
      <alignment horizontal="center" vertical="center"/>
    </xf>
    <xf numFmtId="10" fontId="6" fillId="0" borderId="0" xfId="0" applyNumberFormat="1" applyFont="1"/>
    <xf numFmtId="10" fontId="12" fillId="0" borderId="1" xfId="0" applyNumberFormat="1" applyFont="1" applyBorder="1" applyAlignment="1">
      <alignment horizontal="center" vertical="center"/>
    </xf>
    <xf numFmtId="165" fontId="12" fillId="0" borderId="1" xfId="0" applyNumberFormat="1" applyFont="1" applyBorder="1" applyAlignment="1">
      <alignment horizontal="right" vertical="center"/>
    </xf>
    <xf numFmtId="165" fontId="11" fillId="5" borderId="1" xfId="0" applyNumberFormat="1" applyFont="1" applyFill="1" applyBorder="1" applyAlignment="1">
      <alignment horizontal="right" vertical="center"/>
    </xf>
    <xf numFmtId="165" fontId="6" fillId="0" borderId="0" xfId="0" applyNumberFormat="1" applyFont="1"/>
    <xf numFmtId="10" fontId="14" fillId="0" borderId="29" xfId="5" applyNumberFormat="1" applyFont="1" applyFill="1" applyBorder="1" applyAlignment="1">
      <alignment horizontal="center" vertical="center"/>
    </xf>
    <xf numFmtId="10" fontId="14" fillId="0" borderId="30" xfId="5" applyNumberFormat="1" applyFont="1" applyFill="1" applyBorder="1" applyAlignment="1">
      <alignment horizontal="center" vertical="center"/>
    </xf>
    <xf numFmtId="0" fontId="11" fillId="0" borderId="5" xfId="3" applyFont="1" applyBorder="1" applyAlignment="1">
      <alignment horizontal="left" vertical="center" wrapText="1"/>
    </xf>
    <xf numFmtId="10" fontId="12" fillId="0" borderId="1" xfId="0" applyNumberFormat="1" applyFont="1" applyBorder="1" applyAlignment="1">
      <alignment horizontal="center" vertical="center" wrapText="1"/>
    </xf>
    <xf numFmtId="44" fontId="13" fillId="10" borderId="24" xfId="11" applyNumberFormat="1" applyFont="1" applyFill="1" applyBorder="1" applyAlignment="1">
      <alignment horizontal="center" vertical="center"/>
    </xf>
    <xf numFmtId="44" fontId="13" fillId="10" borderId="22" xfId="11" applyNumberFormat="1" applyFont="1" applyFill="1" applyBorder="1" applyAlignment="1">
      <alignment horizontal="center" vertical="center"/>
    </xf>
    <xf numFmtId="44" fontId="13" fillId="0" borderId="22" xfId="11" applyNumberFormat="1" applyFont="1" applyFill="1" applyBorder="1" applyAlignment="1">
      <alignment horizontal="center" vertical="center"/>
    </xf>
    <xf numFmtId="44" fontId="13" fillId="0" borderId="24" xfId="11" applyNumberFormat="1" applyFont="1" applyFill="1" applyBorder="1" applyAlignment="1">
      <alignment horizontal="center" vertical="center"/>
    </xf>
    <xf numFmtId="168" fontId="13" fillId="14" borderId="5" xfId="12" applyNumberFormat="1" applyFont="1" applyFill="1" applyBorder="1" applyAlignment="1">
      <alignment horizontal="center" vertical="center"/>
    </xf>
    <xf numFmtId="0" fontId="13" fillId="2" borderId="6" xfId="0" applyFont="1" applyFill="1" applyBorder="1" applyAlignment="1">
      <alignment horizontal="left" vertical="center"/>
    </xf>
    <xf numFmtId="0" fontId="13" fillId="2" borderId="19" xfId="0" applyFont="1" applyFill="1" applyBorder="1" applyAlignment="1">
      <alignment horizontal="left" vertical="center"/>
    </xf>
    <xf numFmtId="0" fontId="5" fillId="0" borderId="18" xfId="0" applyFont="1" applyBorder="1" applyAlignment="1">
      <alignment vertical="center" wrapText="1"/>
    </xf>
    <xf numFmtId="43" fontId="11" fillId="0" borderId="5" xfId="1" applyFont="1" applyFill="1" applyBorder="1" applyAlignment="1">
      <alignment horizontal="center" vertical="center" wrapText="1"/>
    </xf>
    <xf numFmtId="0" fontId="13" fillId="0" borderId="2" xfId="0" applyFont="1" applyBorder="1" applyAlignment="1">
      <alignment vertical="center" wrapText="1"/>
    </xf>
    <xf numFmtId="0" fontId="13" fillId="0" borderId="3" xfId="0" applyFont="1" applyBorder="1" applyAlignment="1">
      <alignment vertical="center" wrapText="1"/>
    </xf>
    <xf numFmtId="0" fontId="13" fillId="0" borderId="4" xfId="0" applyFont="1" applyBorder="1" applyAlignment="1">
      <alignment vertical="center" wrapText="1"/>
    </xf>
    <xf numFmtId="0" fontId="26" fillId="0" borderId="0" xfId="0" applyFont="1" applyAlignment="1">
      <alignment horizontal="center" vertical="center" wrapText="1"/>
    </xf>
    <xf numFmtId="0" fontId="27" fillId="17" borderId="0" xfId="0" applyFont="1" applyFill="1" applyAlignment="1">
      <alignment horizontal="center" vertical="center"/>
    </xf>
    <xf numFmtId="0" fontId="25" fillId="17" borderId="0" xfId="0" applyFont="1" applyFill="1" applyAlignment="1">
      <alignment horizontal="center" vertical="center"/>
    </xf>
    <xf numFmtId="0" fontId="27" fillId="17" borderId="0" xfId="0" applyFont="1" applyFill="1" applyAlignment="1">
      <alignment horizontal="center" vertical="center" wrapText="1"/>
    </xf>
    <xf numFmtId="0" fontId="25" fillId="17" borderId="0" xfId="0" applyFont="1" applyFill="1" applyAlignment="1">
      <alignment horizontal="center" vertical="center" wrapText="1"/>
    </xf>
    <xf numFmtId="0" fontId="0" fillId="0" borderId="0" xfId="0" applyAlignment="1">
      <alignment horizontal="center" vertical="center" wrapText="1"/>
    </xf>
    <xf numFmtId="0" fontId="26" fillId="0" borderId="0" xfId="0" applyFont="1" applyAlignment="1">
      <alignment horizontal="center" vertical="center"/>
    </xf>
    <xf numFmtId="0" fontId="28" fillId="17" borderId="0" xfId="0" applyFont="1" applyFill="1" applyAlignment="1">
      <alignment horizontal="center" vertical="center"/>
    </xf>
    <xf numFmtId="44" fontId="12" fillId="0" borderId="0" xfId="0" applyNumberFormat="1" applyFont="1" applyAlignment="1">
      <alignment horizontal="right" vertical="center"/>
    </xf>
    <xf numFmtId="0" fontId="29" fillId="0" borderId="0" xfId="0" applyFont="1" applyAlignment="1">
      <alignment horizontal="center" vertical="center"/>
    </xf>
    <xf numFmtId="0" fontId="29" fillId="0" borderId="0" xfId="0" applyFont="1" applyAlignment="1">
      <alignment horizontal="center" vertical="center" wrapText="1"/>
    </xf>
    <xf numFmtId="2" fontId="30" fillId="0" borderId="0" xfId="0" applyNumberFormat="1" applyFont="1" applyAlignment="1">
      <alignment horizontal="center" vertical="center"/>
    </xf>
    <xf numFmtId="0" fontId="30" fillId="0" borderId="0" xfId="0" applyFont="1" applyAlignment="1">
      <alignment horizontal="center" vertical="center"/>
    </xf>
    <xf numFmtId="0" fontId="12" fillId="2" borderId="0" xfId="0" applyFont="1" applyFill="1" applyAlignment="1">
      <alignment vertical="center"/>
    </xf>
    <xf numFmtId="0" fontId="12" fillId="2" borderId="0" xfId="0" applyFont="1" applyFill="1" applyAlignment="1">
      <alignment vertical="center" wrapText="1"/>
    </xf>
    <xf numFmtId="0" fontId="16" fillId="15" borderId="0" xfId="7" applyFont="1" applyFill="1" applyAlignment="1">
      <alignment horizontal="center" vertical="center"/>
    </xf>
    <xf numFmtId="0" fontId="16" fillId="15" borderId="0" xfId="7" applyFont="1" applyFill="1" applyAlignment="1">
      <alignment horizontal="left" vertical="center"/>
    </xf>
    <xf numFmtId="0" fontId="16" fillId="15" borderId="0" xfId="7" applyFont="1" applyFill="1" applyAlignment="1">
      <alignment horizontal="center" vertical="center" wrapText="1"/>
    </xf>
    <xf numFmtId="4" fontId="16" fillId="15" borderId="0" xfId="7" applyNumberFormat="1" applyFont="1" applyFill="1" applyAlignment="1">
      <alignment horizontal="center" vertical="center" wrapText="1"/>
    </xf>
    <xf numFmtId="0" fontId="31" fillId="0" borderId="0" xfId="0" applyFont="1"/>
    <xf numFmtId="0" fontId="31" fillId="2" borderId="1" xfId="0" applyFont="1" applyFill="1" applyBorder="1" applyAlignment="1">
      <alignment vertical="center" wrapText="1"/>
    </xf>
    <xf numFmtId="0" fontId="12" fillId="18" borderId="0" xfId="0" applyFont="1" applyFill="1" applyAlignment="1">
      <alignment vertical="center"/>
    </xf>
    <xf numFmtId="0" fontId="31" fillId="0" borderId="0" xfId="0" applyFont="1" applyAlignment="1">
      <alignment wrapText="1"/>
    </xf>
    <xf numFmtId="0" fontId="13" fillId="2" borderId="2" xfId="0" applyFont="1" applyFill="1" applyBorder="1" applyAlignment="1">
      <alignment horizontal="center" vertical="center" wrapText="1"/>
    </xf>
    <xf numFmtId="4" fontId="14" fillId="2" borderId="1" xfId="0" applyNumberFormat="1" applyFont="1" applyFill="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18" fillId="0" borderId="5" xfId="0" applyFont="1" applyBorder="1" applyAlignment="1">
      <alignment horizontal="center" vertical="center"/>
    </xf>
    <xf numFmtId="4" fontId="0" fillId="0" borderId="1" xfId="0" applyNumberFormat="1" applyBorder="1" applyAlignment="1">
      <alignment horizontal="center" vertical="center"/>
    </xf>
    <xf numFmtId="4" fontId="0" fillId="0" borderId="5" xfId="0" applyNumberFormat="1" applyBorder="1" applyAlignment="1">
      <alignment horizontal="center" vertical="center"/>
    </xf>
    <xf numFmtId="9" fontId="6" fillId="0" borderId="0" xfId="2" applyFont="1"/>
    <xf numFmtId="0" fontId="13" fillId="2" borderId="5" xfId="0" applyFont="1" applyFill="1" applyBorder="1" applyAlignment="1">
      <alignment horizontal="left" vertical="center" wrapText="1"/>
    </xf>
    <xf numFmtId="0" fontId="13" fillId="2" borderId="1" xfId="0" applyFont="1" applyFill="1" applyBorder="1" applyAlignment="1">
      <alignment horizontal="left" vertical="center" wrapText="1"/>
    </xf>
    <xf numFmtId="10" fontId="14" fillId="2" borderId="1" xfId="2" applyNumberFormat="1" applyFont="1" applyFill="1" applyBorder="1" applyAlignment="1">
      <alignment horizontal="center" vertical="center" wrapText="1"/>
    </xf>
    <xf numFmtId="0" fontId="13" fillId="2" borderId="10" xfId="0" applyFont="1" applyFill="1" applyBorder="1" applyAlignment="1">
      <alignment horizontal="left" vertical="center" wrapText="1"/>
    </xf>
    <xf numFmtId="0" fontId="13" fillId="2" borderId="18" xfId="0" applyFont="1" applyFill="1" applyBorder="1" applyAlignment="1">
      <alignment horizontal="center" vertical="center" wrapText="1"/>
    </xf>
    <xf numFmtId="17" fontId="14" fillId="2" borderId="10" xfId="2" applyNumberFormat="1"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102" fillId="10" borderId="1" xfId="0" applyFont="1" applyFill="1" applyBorder="1" applyAlignment="1">
      <alignment horizontal="center" vertical="center" wrapText="1"/>
    </xf>
    <xf numFmtId="0" fontId="102" fillId="0" borderId="1" xfId="20" applyFont="1" applyBorder="1" applyAlignment="1">
      <alignment horizontal="center" vertical="center" wrapText="1"/>
    </xf>
    <xf numFmtId="0" fontId="102" fillId="0" borderId="1" xfId="0" applyFont="1" applyBorder="1" applyAlignment="1">
      <alignment horizontal="center" vertical="center" wrapText="1"/>
    </xf>
    <xf numFmtId="0" fontId="102" fillId="2" borderId="1" xfId="0" applyFont="1" applyFill="1" applyBorder="1" applyAlignment="1">
      <alignment horizontal="center" vertical="center" wrapText="1"/>
    </xf>
    <xf numFmtId="0" fontId="102" fillId="0" borderId="1" xfId="2545" applyFont="1" applyBorder="1" applyAlignment="1">
      <alignment horizontal="center" vertical="center" wrapText="1"/>
    </xf>
    <xf numFmtId="4" fontId="102" fillId="3" borderId="1" xfId="0" applyNumberFormat="1" applyFont="1" applyFill="1" applyBorder="1" applyAlignment="1">
      <alignment horizontal="center" vertical="center" wrapText="1"/>
    </xf>
    <xf numFmtId="4" fontId="102" fillId="3" borderId="1" xfId="0" applyNumberFormat="1" applyFont="1" applyFill="1" applyBorder="1" applyAlignment="1">
      <alignment horizontal="center" vertical="center"/>
    </xf>
    <xf numFmtId="165" fontId="101" fillId="3" borderId="16" xfId="0" applyNumberFormat="1" applyFont="1" applyFill="1" applyBorder="1" applyAlignment="1">
      <alignment horizontal="center" vertical="center" wrapText="1"/>
    </xf>
    <xf numFmtId="2" fontId="103" fillId="10" borderId="1" xfId="0" applyNumberFormat="1" applyFont="1" applyFill="1" applyBorder="1" applyAlignment="1">
      <alignment horizontal="center" vertical="center" wrapText="1"/>
    </xf>
    <xf numFmtId="4" fontId="102" fillId="0" borderId="1" xfId="20" applyNumberFormat="1" applyFont="1" applyBorder="1" applyAlignment="1">
      <alignment horizontal="center" vertical="center" wrapText="1"/>
    </xf>
    <xf numFmtId="2" fontId="102" fillId="10" borderId="1" xfId="0" applyNumberFormat="1" applyFont="1" applyFill="1" applyBorder="1" applyAlignment="1">
      <alignment horizontal="center" vertical="center" wrapText="1"/>
    </xf>
    <xf numFmtId="2" fontId="102" fillId="0" borderId="1" xfId="0" applyNumberFormat="1" applyFont="1" applyBorder="1" applyAlignment="1">
      <alignment horizontal="center" vertical="center" wrapText="1"/>
    </xf>
    <xf numFmtId="4" fontId="101" fillId="3" borderId="1" xfId="0" applyNumberFormat="1" applyFont="1" applyFill="1" applyBorder="1" applyAlignment="1">
      <alignment horizontal="center" vertical="center" wrapText="1"/>
    </xf>
    <xf numFmtId="4" fontId="102" fillId="3" borderId="1" xfId="63" applyNumberFormat="1" applyFont="1" applyFill="1" applyBorder="1" applyAlignment="1">
      <alignment horizontal="center" vertical="center"/>
    </xf>
    <xf numFmtId="0" fontId="102" fillId="2" borderId="1" xfId="20" applyFont="1" applyFill="1" applyBorder="1" applyAlignment="1">
      <alignment horizontal="center" vertical="center" wrapText="1"/>
    </xf>
    <xf numFmtId="0" fontId="18" fillId="0" borderId="51" xfId="0" applyFont="1" applyBorder="1" applyAlignment="1">
      <alignment horizontal="center" vertical="center"/>
    </xf>
    <xf numFmtId="0" fontId="18" fillId="0" borderId="51" xfId="0" applyFont="1" applyBorder="1" applyAlignment="1">
      <alignment horizontal="center" vertical="center" wrapText="1"/>
    </xf>
    <xf numFmtId="4" fontId="0" fillId="0" borderId="51" xfId="0" applyNumberFormat="1" applyBorder="1" applyAlignment="1">
      <alignment horizontal="center" vertical="center"/>
    </xf>
    <xf numFmtId="0" fontId="13" fillId="2" borderId="13" xfId="0" applyFont="1" applyFill="1" applyBorder="1" applyAlignment="1">
      <alignment horizontal="left" vertical="center"/>
    </xf>
    <xf numFmtId="0" fontId="13" fillId="2" borderId="3" xfId="0" applyFont="1" applyFill="1" applyBorder="1" applyAlignment="1">
      <alignment horizontal="left" vertical="center"/>
    </xf>
    <xf numFmtId="0" fontId="13" fillId="2" borderId="4" xfId="0" applyFont="1" applyFill="1" applyBorder="1" applyAlignment="1">
      <alignment horizontal="left" vertical="center"/>
    </xf>
    <xf numFmtId="0" fontId="104" fillId="0" borderId="0" xfId="23849"/>
    <xf numFmtId="0" fontId="104" fillId="0" borderId="0" xfId="23849" applyAlignment="1">
      <alignment horizontal="right"/>
    </xf>
    <xf numFmtId="4" fontId="104" fillId="0" borderId="0" xfId="23849" applyNumberFormat="1" applyAlignment="1">
      <alignment horizontal="right"/>
    </xf>
    <xf numFmtId="0" fontId="105" fillId="0" borderId="0" xfId="23849" applyFont="1" applyAlignment="1">
      <alignment horizontal="left"/>
    </xf>
    <xf numFmtId="0" fontId="105" fillId="0" borderId="0" xfId="23849" applyFont="1" applyAlignment="1">
      <alignment horizontal="right"/>
    </xf>
    <xf numFmtId="4" fontId="105" fillId="0" borderId="0" xfId="23849" applyNumberFormat="1" applyFont="1" applyAlignment="1">
      <alignment horizontal="right"/>
    </xf>
    <xf numFmtId="0" fontId="11" fillId="0" borderId="12" xfId="3" applyFont="1" applyBorder="1" applyAlignment="1">
      <alignment horizontal="left" vertical="center" wrapText="1"/>
    </xf>
    <xf numFmtId="0" fontId="13" fillId="2" borderId="1" xfId="0" applyFont="1" applyFill="1" applyBorder="1" applyAlignment="1">
      <alignment horizontal="center" vertical="center" wrapText="1"/>
    </xf>
    <xf numFmtId="165" fontId="13" fillId="2" borderId="1" xfId="0" applyNumberFormat="1" applyFont="1" applyFill="1" applyBorder="1" applyAlignment="1">
      <alignment horizontal="center" vertical="center" wrapText="1"/>
    </xf>
    <xf numFmtId="165" fontId="13" fillId="0" borderId="1" xfId="0" applyNumberFormat="1" applyFont="1" applyBorder="1" applyAlignment="1">
      <alignment horizontal="center" vertical="center" wrapText="1"/>
    </xf>
    <xf numFmtId="0" fontId="13" fillId="5" borderId="1" xfId="0" applyFont="1" applyFill="1" applyBorder="1" applyAlignment="1">
      <alignment horizontal="center" vertical="center" wrapText="1"/>
    </xf>
    <xf numFmtId="165" fontId="13" fillId="9" borderId="1" xfId="1" applyNumberFormat="1" applyFont="1" applyFill="1" applyBorder="1" applyAlignment="1">
      <alignment horizontal="center" vertical="center" wrapText="1"/>
    </xf>
    <xf numFmtId="0" fontId="14" fillId="5" borderId="1" xfId="0" applyFont="1" applyFill="1" applyBorder="1" applyAlignment="1">
      <alignment horizontal="center" vertical="center" wrapText="1"/>
    </xf>
    <xf numFmtId="165" fontId="101" fillId="9" borderId="1" xfId="1" applyNumberFormat="1" applyFont="1" applyFill="1" applyBorder="1" applyAlignment="1">
      <alignment horizontal="center" vertical="center" wrapText="1"/>
    </xf>
    <xf numFmtId="0" fontId="101" fillId="5" borderId="1" xfId="0" applyFont="1" applyFill="1" applyBorder="1" applyAlignment="1">
      <alignment horizontal="center" vertical="center" wrapText="1"/>
    </xf>
    <xf numFmtId="0" fontId="102" fillId="5" borderId="1" xfId="0" applyFont="1" applyFill="1" applyBorder="1" applyAlignment="1">
      <alignment horizontal="center" vertical="center" wrapText="1"/>
    </xf>
    <xf numFmtId="165" fontId="101" fillId="9" borderId="51" xfId="1" applyNumberFormat="1" applyFont="1" applyFill="1" applyBorder="1" applyAlignment="1">
      <alignment horizontal="center" vertical="center" wrapText="1"/>
    </xf>
    <xf numFmtId="0" fontId="102" fillId="3" borderId="1" xfId="0" applyFont="1" applyFill="1" applyBorder="1" applyAlignment="1">
      <alignment horizontal="center" vertical="center" wrapText="1"/>
    </xf>
    <xf numFmtId="0" fontId="16" fillId="0" borderId="1" xfId="7" applyFont="1" applyBorder="1" applyAlignment="1">
      <alignment horizontal="center" vertical="center" wrapText="1"/>
    </xf>
    <xf numFmtId="170" fontId="16" fillId="0" borderId="1" xfId="7" applyNumberFormat="1" applyFont="1" applyBorder="1" applyAlignment="1">
      <alignment horizontal="center" vertical="center" wrapText="1"/>
    </xf>
    <xf numFmtId="0" fontId="2" fillId="0" borderId="0" xfId="14" applyAlignment="1">
      <alignment vertical="center"/>
    </xf>
    <xf numFmtId="0" fontId="106" fillId="0" borderId="0" xfId="14" applyFont="1" applyAlignment="1">
      <alignment vertical="center"/>
    </xf>
    <xf numFmtId="0" fontId="106" fillId="69" borderId="43" xfId="14" applyFont="1" applyFill="1" applyBorder="1" applyAlignment="1">
      <alignment horizontal="center" vertical="center"/>
    </xf>
    <xf numFmtId="0" fontId="106" fillId="69" borderId="44" xfId="14" applyFont="1" applyFill="1" applyBorder="1" applyAlignment="1">
      <alignment vertical="center" wrapText="1"/>
    </xf>
    <xf numFmtId="0" fontId="106" fillId="69" borderId="44" xfId="14" applyFont="1" applyFill="1" applyBorder="1" applyAlignment="1">
      <alignment horizontal="center" vertical="center"/>
    </xf>
    <xf numFmtId="4" fontId="106" fillId="69" borderId="44" xfId="14" applyNumberFormat="1" applyFont="1" applyFill="1" applyBorder="1" applyAlignment="1">
      <alignment vertical="center"/>
    </xf>
    <xf numFmtId="4" fontId="106" fillId="69" borderId="45" xfId="14" applyNumberFormat="1" applyFont="1" applyFill="1" applyBorder="1" applyAlignment="1">
      <alignment vertical="center"/>
    </xf>
    <xf numFmtId="0" fontId="107" fillId="0" borderId="0" xfId="14" applyFont="1" applyAlignment="1">
      <alignment vertical="center"/>
    </xf>
    <xf numFmtId="0" fontId="108" fillId="0" borderId="43" xfId="0" applyFont="1" applyBorder="1" applyAlignment="1">
      <alignment horizontal="center" vertical="center"/>
    </xf>
    <xf numFmtId="10" fontId="108" fillId="0" borderId="45" xfId="657" applyNumberFormat="1" applyFont="1" applyFill="1" applyBorder="1" applyAlignment="1">
      <alignment horizontal="center" vertical="center" wrapText="1"/>
    </xf>
    <xf numFmtId="0" fontId="109" fillId="0" borderId="0" xfId="14" applyFont="1" applyAlignment="1">
      <alignment vertical="center"/>
    </xf>
    <xf numFmtId="0" fontId="110" fillId="0" borderId="71" xfId="14" applyFont="1" applyBorder="1" applyAlignment="1">
      <alignment vertical="center" wrapText="1"/>
    </xf>
    <xf numFmtId="0" fontId="107" fillId="0" borderId="72" xfId="14" applyFont="1" applyBorder="1" applyAlignment="1">
      <alignment vertical="center"/>
    </xf>
    <xf numFmtId="0" fontId="110" fillId="0" borderId="72" xfId="14" applyFont="1" applyBorder="1" applyAlignment="1">
      <alignment horizontal="right" vertical="center" wrapText="1"/>
    </xf>
    <xf numFmtId="14" fontId="107" fillId="0" borderId="50" xfId="14" applyNumberFormat="1" applyFont="1" applyBorder="1" applyAlignment="1">
      <alignment horizontal="right" vertical="center"/>
    </xf>
    <xf numFmtId="0" fontId="110" fillId="0" borderId="78" xfId="14" applyFont="1" applyBorder="1" applyAlignment="1">
      <alignment vertical="center" wrapText="1"/>
    </xf>
    <xf numFmtId="0" fontId="107" fillId="0" borderId="13" xfId="14" applyFont="1" applyBorder="1" applyAlignment="1">
      <alignment vertical="center"/>
    </xf>
    <xf numFmtId="0" fontId="110" fillId="0" borderId="13" xfId="14" applyFont="1" applyBorder="1" applyAlignment="1">
      <alignment horizontal="right" vertical="center"/>
    </xf>
    <xf numFmtId="10" fontId="107" fillId="0" borderId="41" xfId="657" applyNumberFormat="1" applyFont="1" applyFill="1" applyBorder="1" applyAlignment="1">
      <alignment horizontal="right" vertical="center" wrapText="1"/>
    </xf>
    <xf numFmtId="0" fontId="106" fillId="71" borderId="74" xfId="14" applyFont="1" applyFill="1" applyBorder="1" applyAlignment="1">
      <alignment horizontal="center" vertical="center"/>
    </xf>
    <xf numFmtId="0" fontId="106" fillId="71" borderId="75" xfId="14" applyFont="1" applyFill="1" applyBorder="1" applyAlignment="1">
      <alignment vertical="center" wrapText="1"/>
    </xf>
    <xf numFmtId="0" fontId="106" fillId="71" borderId="75" xfId="14" applyFont="1" applyFill="1" applyBorder="1" applyAlignment="1">
      <alignment horizontal="center" vertical="center"/>
    </xf>
    <xf numFmtId="4" fontId="106" fillId="71" borderId="75" xfId="14" applyNumberFormat="1" applyFont="1" applyFill="1" applyBorder="1" applyAlignment="1">
      <alignment vertical="center"/>
    </xf>
    <xf numFmtId="4" fontId="106" fillId="71" borderId="76" xfId="14" applyNumberFormat="1" applyFont="1" applyFill="1" applyBorder="1" applyAlignment="1">
      <alignment vertical="center"/>
    </xf>
    <xf numFmtId="0" fontId="106" fillId="71" borderId="43" xfId="14" applyFont="1" applyFill="1" applyBorder="1" applyAlignment="1">
      <alignment horizontal="center" vertical="center"/>
    </xf>
    <xf numFmtId="0" fontId="106" fillId="71" borderId="44" xfId="14" applyFont="1" applyFill="1" applyBorder="1" applyAlignment="1">
      <alignment vertical="center" wrapText="1"/>
    </xf>
    <xf numFmtId="0" fontId="106" fillId="71" borderId="44" xfId="14" applyFont="1" applyFill="1" applyBorder="1" applyAlignment="1">
      <alignment horizontal="center" vertical="center"/>
    </xf>
    <xf numFmtId="4" fontId="106" fillId="71" borderId="44" xfId="14" applyNumberFormat="1" applyFont="1" applyFill="1" applyBorder="1" applyAlignment="1">
      <alignment vertical="center"/>
    </xf>
    <xf numFmtId="4" fontId="106" fillId="71" borderId="45" xfId="14" applyNumberFormat="1" applyFont="1" applyFill="1" applyBorder="1" applyAlignment="1">
      <alignment vertical="center"/>
    </xf>
    <xf numFmtId="0" fontId="112" fillId="73" borderId="0" xfId="14" applyFont="1" applyFill="1" applyAlignment="1">
      <alignment vertical="center"/>
    </xf>
    <xf numFmtId="49" fontId="113" fillId="2" borderId="79" xfId="14" applyNumberFormat="1" applyFont="1" applyFill="1" applyBorder="1" applyAlignment="1">
      <alignment vertical="center" wrapText="1"/>
    </xf>
    <xf numFmtId="0" fontId="2" fillId="2" borderId="0" xfId="14" applyFill="1" applyAlignment="1">
      <alignment vertical="center" wrapText="1"/>
    </xf>
    <xf numFmtId="0" fontId="2" fillId="2" borderId="42" xfId="14" applyFill="1" applyBorder="1" applyAlignment="1">
      <alignment vertical="center" wrapText="1"/>
    </xf>
    <xf numFmtId="0" fontId="110" fillId="74" borderId="80" xfId="14" applyFont="1" applyFill="1" applyBorder="1" applyAlignment="1">
      <alignment horizontal="center" vertical="center"/>
    </xf>
    <xf numFmtId="0" fontId="110" fillId="74" borderId="82" xfId="14" applyFont="1" applyFill="1" applyBorder="1" applyAlignment="1">
      <alignment horizontal="center" vertical="center" wrapText="1"/>
    </xf>
    <xf numFmtId="167" fontId="107" fillId="0" borderId="0" xfId="14" applyNumberFormat="1" applyFont="1" applyAlignment="1">
      <alignment vertical="center"/>
    </xf>
    <xf numFmtId="0" fontId="110" fillId="0" borderId="83" xfId="14" applyFont="1" applyBorder="1" applyAlignment="1">
      <alignment horizontal="center" vertical="center" wrapText="1"/>
    </xf>
    <xf numFmtId="0" fontId="110" fillId="2" borderId="84" xfId="14" applyFont="1" applyFill="1" applyBorder="1" applyAlignment="1">
      <alignment horizontal="center" vertical="center"/>
    </xf>
    <xf numFmtId="0" fontId="110" fillId="2" borderId="84" xfId="14" applyFont="1" applyFill="1" applyBorder="1" applyAlignment="1">
      <alignment horizontal="center" vertical="center" wrapText="1"/>
    </xf>
    <xf numFmtId="4" fontId="110" fillId="2" borderId="85" xfId="14" applyNumberFormat="1" applyFont="1" applyFill="1" applyBorder="1" applyAlignment="1">
      <alignment horizontal="center" vertical="center" wrapText="1"/>
    </xf>
    <xf numFmtId="0" fontId="110" fillId="0" borderId="0" xfId="14" applyFont="1" applyAlignment="1">
      <alignment vertical="center"/>
    </xf>
    <xf numFmtId="0" fontId="107" fillId="0" borderId="0" xfId="14" applyFont="1" applyAlignment="1">
      <alignment horizontal="right" vertical="center"/>
    </xf>
    <xf numFmtId="0" fontId="107" fillId="0" borderId="83" xfId="14" applyFont="1" applyBorder="1" applyAlignment="1">
      <alignment horizontal="center" vertical="center"/>
    </xf>
    <xf numFmtId="0" fontId="107" fillId="0" borderId="84" xfId="20" applyFont="1" applyBorder="1" applyAlignment="1">
      <alignment vertical="center" wrapText="1"/>
    </xf>
    <xf numFmtId="0" fontId="107" fillId="0" borderId="84" xfId="20" applyFont="1" applyBorder="1" applyAlignment="1">
      <alignment horizontal="center" vertical="center" wrapText="1"/>
    </xf>
    <xf numFmtId="2" fontId="107" fillId="2" borderId="84" xfId="14" applyNumberFormat="1" applyFont="1" applyFill="1" applyBorder="1" applyAlignment="1">
      <alignment horizontal="right" vertical="center"/>
    </xf>
    <xf numFmtId="2" fontId="107" fillId="0" borderId="84" xfId="20" applyNumberFormat="1" applyFont="1" applyBorder="1" applyAlignment="1">
      <alignment horizontal="right" vertical="center" wrapText="1"/>
    </xf>
    <xf numFmtId="4" fontId="107" fillId="0" borderId="85" xfId="14" applyNumberFormat="1" applyFont="1" applyBorder="1" applyAlignment="1">
      <alignment horizontal="right" vertical="center"/>
    </xf>
    <xf numFmtId="2" fontId="107" fillId="0" borderId="84" xfId="14" applyNumberFormat="1" applyFont="1" applyBorder="1" applyAlignment="1">
      <alignment horizontal="right" vertical="center"/>
    </xf>
    <xf numFmtId="0" fontId="107" fillId="0" borderId="86" xfId="14" applyFont="1" applyBorder="1" applyAlignment="1">
      <alignment horizontal="center" vertical="center"/>
    </xf>
    <xf numFmtId="0" fontId="107" fillId="0" borderId="87" xfId="20" applyFont="1" applyBorder="1" applyAlignment="1">
      <alignment vertical="center" wrapText="1"/>
    </xf>
    <xf numFmtId="0" fontId="107" fillId="0" borderId="87" xfId="20" applyFont="1" applyBorder="1" applyAlignment="1">
      <alignment horizontal="center" vertical="center" wrapText="1"/>
    </xf>
    <xf numFmtId="2" fontId="107" fillId="0" borderId="87" xfId="14" applyNumberFormat="1" applyFont="1" applyBorder="1" applyAlignment="1">
      <alignment horizontal="right" vertical="center"/>
    </xf>
    <xf numFmtId="4" fontId="107" fillId="0" borderId="89" xfId="14" applyNumberFormat="1" applyFont="1" applyBorder="1" applyAlignment="1">
      <alignment horizontal="right" vertical="center"/>
    </xf>
    <xf numFmtId="164" fontId="110" fillId="11" borderId="14" xfId="15" applyFont="1" applyFill="1" applyBorder="1" applyAlignment="1">
      <alignment horizontal="right" vertical="center"/>
    </xf>
    <xf numFmtId="167" fontId="110" fillId="11" borderId="16" xfId="16" applyFont="1" applyFill="1" applyBorder="1" applyAlignment="1">
      <alignment horizontal="right" vertical="center"/>
    </xf>
    <xf numFmtId="49" fontId="107" fillId="0" borderId="0" xfId="14" applyNumberFormat="1" applyFont="1" applyAlignment="1">
      <alignment vertical="center"/>
    </xf>
    <xf numFmtId="164" fontId="110" fillId="0" borderId="0" xfId="15" applyFont="1" applyFill="1" applyBorder="1" applyAlignment="1">
      <alignment horizontal="right" vertical="center"/>
    </xf>
    <xf numFmtId="167" fontId="110" fillId="0" borderId="0" xfId="16" applyFont="1" applyFill="1" applyBorder="1" applyAlignment="1">
      <alignment horizontal="right" vertical="center"/>
    </xf>
    <xf numFmtId="164" fontId="110" fillId="2" borderId="0" xfId="15" applyFont="1" applyFill="1" applyBorder="1" applyAlignment="1">
      <alignment horizontal="right" vertical="center"/>
    </xf>
    <xf numFmtId="167" fontId="110" fillId="2" borderId="0" xfId="16" applyFont="1" applyFill="1" applyBorder="1" applyAlignment="1">
      <alignment horizontal="right" vertical="center"/>
    </xf>
    <xf numFmtId="2" fontId="107" fillId="0" borderId="87" xfId="20" applyNumberFormat="1" applyFont="1" applyBorder="1" applyAlignment="1">
      <alignment horizontal="right" vertical="center" wrapText="1"/>
    </xf>
    <xf numFmtId="4" fontId="107" fillId="0" borderId="90" xfId="14" applyNumberFormat="1" applyFont="1" applyBorder="1" applyAlignment="1">
      <alignment horizontal="right" vertical="center"/>
    </xf>
    <xf numFmtId="0" fontId="107" fillId="0" borderId="0" xfId="14" applyFont="1" applyAlignment="1">
      <alignment vertical="center" wrapText="1"/>
    </xf>
    <xf numFmtId="0" fontId="110" fillId="2" borderId="84" xfId="0" applyFont="1" applyFill="1" applyBorder="1" applyAlignment="1">
      <alignment horizontal="center" vertical="center"/>
    </xf>
    <xf numFmtId="0" fontId="110" fillId="2" borderId="84" xfId="0" applyFont="1" applyFill="1" applyBorder="1" applyAlignment="1">
      <alignment horizontal="center" vertical="center" wrapText="1"/>
    </xf>
    <xf numFmtId="4" fontId="110" fillId="2" borderId="85" xfId="0" applyNumberFormat="1" applyFont="1" applyFill="1" applyBorder="1" applyAlignment="1">
      <alignment horizontal="center" vertical="center" wrapText="1"/>
    </xf>
    <xf numFmtId="0" fontId="107" fillId="2" borderId="83" xfId="0" applyFont="1" applyFill="1" applyBorder="1" applyAlignment="1">
      <alignment horizontal="center" vertical="center"/>
    </xf>
    <xf numFmtId="2" fontId="32" fillId="0" borderId="84" xfId="0" applyNumberFormat="1" applyFont="1" applyBorder="1" applyAlignment="1">
      <alignment horizontal="right" vertical="center"/>
    </xf>
    <xf numFmtId="4" fontId="32" fillId="0" borderId="85" xfId="0" applyNumberFormat="1" applyFont="1" applyBorder="1" applyAlignment="1">
      <alignment horizontal="right" vertical="center"/>
    </xf>
    <xf numFmtId="49" fontId="110" fillId="0" borderId="0" xfId="14" applyNumberFormat="1" applyFont="1" applyAlignment="1">
      <alignment vertical="center" wrapText="1"/>
    </xf>
    <xf numFmtId="0" fontId="107" fillId="0" borderId="83" xfId="0" applyFont="1" applyBorder="1" applyAlignment="1">
      <alignment horizontal="center" vertical="center"/>
    </xf>
    <xf numFmtId="164" fontId="110" fillId="11" borderId="53" xfId="15" applyFont="1" applyFill="1" applyBorder="1" applyAlignment="1">
      <alignment horizontal="right" vertical="center"/>
    </xf>
    <xf numFmtId="167" fontId="110" fillId="11" borderId="77" xfId="16" applyFont="1" applyFill="1" applyBorder="1" applyAlignment="1">
      <alignment horizontal="right" vertical="center"/>
    </xf>
    <xf numFmtId="4" fontId="110" fillId="74" borderId="82" xfId="14" applyNumberFormat="1" applyFont="1" applyFill="1" applyBorder="1" applyAlignment="1">
      <alignment horizontal="center" vertical="center" wrapText="1"/>
    </xf>
    <xf numFmtId="49" fontId="107" fillId="0" borderId="83" xfId="0" applyNumberFormat="1" applyFont="1" applyBorder="1" applyAlignment="1">
      <alignment horizontal="center" vertical="center"/>
    </xf>
    <xf numFmtId="0" fontId="107" fillId="0" borderId="84" xfId="0" applyFont="1" applyBorder="1" applyAlignment="1">
      <alignment horizontal="left" vertical="center" wrapText="1"/>
    </xf>
    <xf numFmtId="4" fontId="107" fillId="0" borderId="84" xfId="0" applyNumberFormat="1" applyFont="1" applyBorder="1" applyAlignment="1">
      <alignment horizontal="center" vertical="center"/>
    </xf>
    <xf numFmtId="164" fontId="110" fillId="2" borderId="0" xfId="23850" applyFont="1" applyFill="1" applyBorder="1" applyAlignment="1">
      <alignment horizontal="right" vertical="center"/>
    </xf>
    <xf numFmtId="167" fontId="110" fillId="2" borderId="0" xfId="656" applyFont="1" applyFill="1" applyBorder="1" applyAlignment="1">
      <alignment horizontal="right" vertical="center"/>
    </xf>
    <xf numFmtId="0" fontId="107" fillId="71" borderId="0" xfId="14" applyFont="1" applyFill="1" applyAlignment="1">
      <alignment vertical="center"/>
    </xf>
    <xf numFmtId="0" fontId="2" fillId="71" borderId="0" xfId="14" applyFill="1" applyAlignment="1">
      <alignment horizontal="right" vertical="center"/>
    </xf>
    <xf numFmtId="0" fontId="110" fillId="70" borderId="80" xfId="0" applyFont="1" applyFill="1" applyBorder="1" applyAlignment="1">
      <alignment horizontal="center" vertical="center"/>
    </xf>
    <xf numFmtId="0" fontId="110" fillId="70" borderId="81" xfId="19" applyFont="1" applyFill="1" applyBorder="1" applyAlignment="1">
      <alignment horizontal="center" vertical="center" wrapText="1"/>
    </xf>
    <xf numFmtId="0" fontId="110" fillId="70" borderId="81" xfId="0" applyFont="1" applyFill="1" applyBorder="1" applyAlignment="1">
      <alignment horizontal="center" vertical="center" wrapText="1"/>
    </xf>
    <xf numFmtId="4" fontId="110" fillId="70" borderId="81" xfId="0" applyNumberFormat="1" applyFont="1" applyFill="1" applyBorder="1" applyAlignment="1">
      <alignment horizontal="center" vertical="center"/>
    </xf>
    <xf numFmtId="10" fontId="110" fillId="70" borderId="81" xfId="657" applyNumberFormat="1" applyFont="1" applyFill="1" applyBorder="1" applyAlignment="1">
      <alignment horizontal="center" vertical="center"/>
    </xf>
    <xf numFmtId="4" fontId="110" fillId="70" borderId="82" xfId="0" applyNumberFormat="1" applyFont="1" applyFill="1" applyBorder="1" applyAlignment="1">
      <alignment horizontal="center" vertical="center"/>
    </xf>
    <xf numFmtId="0" fontId="114" fillId="0" borderId="0" xfId="14" applyFont="1" applyAlignment="1">
      <alignment vertical="center"/>
    </xf>
    <xf numFmtId="0" fontId="2" fillId="71" borderId="0" xfId="14" applyFill="1" applyAlignment="1">
      <alignment vertical="center"/>
    </xf>
    <xf numFmtId="0" fontId="2" fillId="0" borderId="0" xfId="14" applyAlignment="1">
      <alignment horizontal="right" vertical="center"/>
    </xf>
    <xf numFmtId="0" fontId="110" fillId="75" borderId="83" xfId="0" applyFont="1" applyFill="1" applyBorder="1" applyAlignment="1">
      <alignment horizontal="center" vertical="center"/>
    </xf>
    <xf numFmtId="0" fontId="110" fillId="75" borderId="84" xfId="0" applyFont="1" applyFill="1" applyBorder="1" applyAlignment="1">
      <alignment horizontal="center" vertical="center"/>
    </xf>
    <xf numFmtId="0" fontId="110" fillId="75" borderId="84" xfId="0" applyFont="1" applyFill="1" applyBorder="1" applyAlignment="1">
      <alignment horizontal="center" vertical="center" wrapText="1"/>
    </xf>
    <xf numFmtId="4" fontId="110" fillId="75" borderId="84" xfId="0" applyNumberFormat="1" applyFont="1" applyFill="1" applyBorder="1" applyAlignment="1">
      <alignment horizontal="center" vertical="center"/>
    </xf>
    <xf numFmtId="10" fontId="110" fillId="75" borderId="84" xfId="657" applyNumberFormat="1" applyFont="1" applyFill="1" applyBorder="1" applyAlignment="1">
      <alignment horizontal="center" vertical="center"/>
    </xf>
    <xf numFmtId="4" fontId="110" fillId="75" borderId="85" xfId="0" applyNumberFormat="1" applyFont="1" applyFill="1" applyBorder="1" applyAlignment="1">
      <alignment horizontal="center" vertical="center"/>
    </xf>
    <xf numFmtId="14" fontId="107" fillId="2" borderId="84" xfId="0" applyNumberFormat="1" applyFont="1" applyFill="1" applyBorder="1" applyAlignment="1">
      <alignment horizontal="center" vertical="center"/>
    </xf>
    <xf numFmtId="0" fontId="107" fillId="75" borderId="84" xfId="0" applyFont="1" applyFill="1" applyBorder="1" applyAlignment="1">
      <alignment horizontal="center" vertical="center"/>
    </xf>
    <xf numFmtId="4" fontId="107" fillId="75" borderId="84" xfId="0" applyNumberFormat="1" applyFont="1" applyFill="1" applyBorder="1" applyAlignment="1">
      <alignment vertical="center" wrapText="1"/>
    </xf>
    <xf numFmtId="0" fontId="115" fillId="75" borderId="84" xfId="0" applyFont="1" applyFill="1" applyBorder="1" applyAlignment="1">
      <alignment horizontal="center" vertical="center" wrapText="1"/>
    </xf>
    <xf numFmtId="10" fontId="32" fillId="75" borderId="84" xfId="657" applyNumberFormat="1" applyFont="1" applyFill="1" applyBorder="1" applyAlignment="1">
      <alignment vertical="center"/>
    </xf>
    <xf numFmtId="4" fontId="32" fillId="75" borderId="91" xfId="0" applyNumberFormat="1" applyFont="1" applyFill="1" applyBorder="1" applyAlignment="1">
      <alignment horizontal="center" vertical="center"/>
    </xf>
    <xf numFmtId="14" fontId="32" fillId="0" borderId="0" xfId="0" applyNumberFormat="1" applyFont="1" applyAlignment="1">
      <alignment vertical="center"/>
    </xf>
    <xf numFmtId="14" fontId="32" fillId="0" borderId="83" xfId="0" applyNumberFormat="1" applyFont="1" applyBorder="1" applyAlignment="1">
      <alignment vertical="center"/>
    </xf>
    <xf numFmtId="0" fontId="32" fillId="75" borderId="84" xfId="0" applyFont="1" applyFill="1" applyBorder="1" applyAlignment="1">
      <alignment horizontal="center" vertical="center"/>
    </xf>
    <xf numFmtId="4" fontId="32" fillId="76" borderId="84" xfId="0" applyNumberFormat="1" applyFont="1" applyFill="1" applyBorder="1" applyAlignment="1">
      <alignment vertical="center" wrapText="1"/>
    </xf>
    <xf numFmtId="0" fontId="107" fillId="75" borderId="84" xfId="0" applyFont="1" applyFill="1" applyBorder="1" applyAlignment="1">
      <alignment horizontal="center" vertical="center" wrapText="1"/>
    </xf>
    <xf numFmtId="4" fontId="32" fillId="75" borderId="85" xfId="0" applyNumberFormat="1" applyFont="1" applyFill="1" applyBorder="1" applyAlignment="1">
      <alignment horizontal="center" vertical="center"/>
    </xf>
    <xf numFmtId="4" fontId="107" fillId="76" borderId="84" xfId="0" applyNumberFormat="1" applyFont="1" applyFill="1" applyBorder="1" applyAlignment="1">
      <alignment vertical="center" wrapText="1"/>
    </xf>
    <xf numFmtId="14" fontId="32" fillId="0" borderId="86" xfId="0" applyNumberFormat="1" applyFont="1" applyBorder="1" applyAlignment="1">
      <alignment vertical="center"/>
    </xf>
    <xf numFmtId="0" fontId="107" fillId="75" borderId="86" xfId="0" applyFont="1" applyFill="1" applyBorder="1" applyAlignment="1">
      <alignment horizontal="center" vertical="center"/>
    </xf>
    <xf numFmtId="0" fontId="110" fillId="75" borderId="87" xfId="0" applyFont="1" applyFill="1" applyBorder="1" applyAlignment="1">
      <alignment horizontal="center" vertical="center"/>
    </xf>
    <xf numFmtId="4" fontId="110" fillId="75" borderId="87" xfId="0" applyNumberFormat="1" applyFont="1" applyFill="1" applyBorder="1" applyAlignment="1">
      <alignment vertical="center" wrapText="1"/>
    </xf>
    <xf numFmtId="4" fontId="107" fillId="75" borderId="87" xfId="0" applyNumberFormat="1" applyFont="1" applyFill="1" applyBorder="1" applyAlignment="1">
      <alignment horizontal="center" vertical="center"/>
    </xf>
    <xf numFmtId="10" fontId="110" fillId="75" borderId="87" xfId="657" applyNumberFormat="1" applyFont="1" applyFill="1" applyBorder="1" applyAlignment="1">
      <alignment vertical="center"/>
    </xf>
    <xf numFmtId="4" fontId="107" fillId="75" borderId="90" xfId="0" applyNumberFormat="1" applyFont="1" applyFill="1" applyBorder="1" applyAlignment="1">
      <alignment vertical="center"/>
    </xf>
    <xf numFmtId="167" fontId="2" fillId="0" borderId="0" xfId="14" applyNumberFormat="1" applyAlignment="1">
      <alignment vertical="center"/>
    </xf>
    <xf numFmtId="169" fontId="107" fillId="0" borderId="84" xfId="14" applyNumberFormat="1" applyFont="1" applyBorder="1" applyAlignment="1">
      <alignment horizontal="right" vertical="center"/>
    </xf>
    <xf numFmtId="0" fontId="107" fillId="2" borderId="83" xfId="14" applyFont="1" applyFill="1" applyBorder="1" applyAlignment="1">
      <alignment horizontal="center" vertical="center"/>
    </xf>
    <xf numFmtId="0" fontId="107" fillId="2" borderId="0" xfId="14" applyFont="1" applyFill="1" applyAlignment="1">
      <alignment horizontal="left" vertical="center"/>
    </xf>
    <xf numFmtId="14" fontId="32" fillId="75" borderId="83" xfId="0" applyNumberFormat="1" applyFont="1" applyFill="1" applyBorder="1" applyAlignment="1">
      <alignment horizontal="center" vertical="center"/>
    </xf>
    <xf numFmtId="4" fontId="32" fillId="75" borderId="84" xfId="0" applyNumberFormat="1" applyFont="1" applyFill="1" applyBorder="1" applyAlignment="1">
      <alignment vertical="center" wrapText="1"/>
    </xf>
    <xf numFmtId="4" fontId="107" fillId="75" borderId="84" xfId="0" applyNumberFormat="1" applyFont="1" applyFill="1" applyBorder="1" applyAlignment="1">
      <alignment horizontal="center" vertical="center"/>
    </xf>
    <xf numFmtId="4" fontId="32" fillId="75" borderId="85" xfId="0" applyNumberFormat="1" applyFont="1" applyFill="1" applyBorder="1" applyAlignment="1">
      <alignment vertical="center"/>
    </xf>
    <xf numFmtId="14" fontId="107" fillId="75" borderId="84" xfId="0" applyNumberFormat="1" applyFont="1" applyFill="1" applyBorder="1" applyAlignment="1">
      <alignment horizontal="center" vertical="center"/>
    </xf>
    <xf numFmtId="4" fontId="32" fillId="75" borderId="91" xfId="0" applyNumberFormat="1" applyFont="1" applyFill="1" applyBorder="1" applyAlignment="1">
      <alignment vertical="center"/>
    </xf>
    <xf numFmtId="0" fontId="107" fillId="2" borderId="0" xfId="14" applyFont="1" applyFill="1" applyAlignment="1">
      <alignment vertical="center"/>
    </xf>
    <xf numFmtId="167" fontId="2" fillId="2" borderId="0" xfId="14" applyNumberFormat="1" applyFill="1" applyAlignment="1">
      <alignment vertical="center"/>
    </xf>
    <xf numFmtId="0" fontId="32" fillId="0" borderId="0" xfId="0" applyFont="1" applyAlignment="1">
      <alignment vertical="center"/>
    </xf>
    <xf numFmtId="0" fontId="107" fillId="0" borderId="0" xfId="14" applyFont="1" applyAlignment="1">
      <alignment horizontal="left" vertical="center" wrapText="1"/>
    </xf>
    <xf numFmtId="0" fontId="114" fillId="0" borderId="0" xfId="0" applyFont="1" applyAlignment="1">
      <alignment vertical="center"/>
    </xf>
    <xf numFmtId="2" fontId="107" fillId="0" borderId="85" xfId="14" applyNumberFormat="1" applyFont="1" applyBorder="1" applyAlignment="1">
      <alignment horizontal="right" vertical="center" wrapText="1"/>
    </xf>
    <xf numFmtId="2" fontId="107" fillId="0" borderId="90" xfId="14" applyNumberFormat="1" applyFont="1" applyBorder="1" applyAlignment="1">
      <alignment horizontal="right" vertical="center" wrapText="1"/>
    </xf>
    <xf numFmtId="0" fontId="32" fillId="0" borderId="0" xfId="0" applyFont="1" applyAlignment="1">
      <alignment horizontal="right" vertical="center"/>
    </xf>
    <xf numFmtId="0" fontId="110" fillId="70" borderId="83" xfId="0" applyFont="1" applyFill="1" applyBorder="1" applyAlignment="1">
      <alignment horizontal="center" vertical="center"/>
    </xf>
    <xf numFmtId="0" fontId="110" fillId="70" borderId="84" xfId="0" applyFont="1" applyFill="1" applyBorder="1" applyAlignment="1">
      <alignment horizontal="center" vertical="center"/>
    </xf>
    <xf numFmtId="0" fontId="110" fillId="70" borderId="84" xfId="0" applyFont="1" applyFill="1" applyBorder="1" applyAlignment="1">
      <alignment horizontal="center" vertical="center" wrapText="1"/>
    </xf>
    <xf numFmtId="4" fontId="110" fillId="70" borderId="84" xfId="0" applyNumberFormat="1" applyFont="1" applyFill="1" applyBorder="1" applyAlignment="1">
      <alignment horizontal="center" vertical="center"/>
    </xf>
    <xf numFmtId="10" fontId="110" fillId="70" borderId="84" xfId="657" applyNumberFormat="1" applyFont="1" applyFill="1" applyBorder="1" applyAlignment="1">
      <alignment horizontal="center" vertical="center"/>
    </xf>
    <xf numFmtId="4" fontId="110" fillId="70" borderId="85" xfId="0" applyNumberFormat="1" applyFont="1" applyFill="1" applyBorder="1" applyAlignment="1">
      <alignment horizontal="center" vertical="center"/>
    </xf>
    <xf numFmtId="14" fontId="107" fillId="75" borderId="83" xfId="0" applyNumberFormat="1" applyFont="1" applyFill="1" applyBorder="1" applyAlignment="1">
      <alignment horizontal="center" vertical="center"/>
    </xf>
    <xf numFmtId="0" fontId="32" fillId="0" borderId="0" xfId="0" applyFont="1" applyAlignment="1">
      <alignment horizontal="center"/>
    </xf>
    <xf numFmtId="0" fontId="116" fillId="0" borderId="0" xfId="0" applyFont="1" applyAlignment="1">
      <alignment horizontal="center"/>
    </xf>
    <xf numFmtId="0" fontId="117" fillId="0" borderId="84" xfId="0" applyFont="1" applyBorder="1" applyAlignment="1">
      <alignment horizontal="center"/>
    </xf>
    <xf numFmtId="0" fontId="107" fillId="75" borderId="88" xfId="0" applyFont="1" applyFill="1" applyBorder="1" applyAlignment="1">
      <alignment horizontal="center" vertical="center"/>
    </xf>
    <xf numFmtId="4" fontId="32" fillId="76" borderId="51" xfId="0" applyNumberFormat="1" applyFont="1" applyFill="1" applyBorder="1" applyAlignment="1">
      <alignment vertical="center" wrapText="1"/>
    </xf>
    <xf numFmtId="10" fontId="32" fillId="75" borderId="88" xfId="657" applyNumberFormat="1" applyFont="1" applyFill="1" applyBorder="1" applyAlignment="1">
      <alignment vertical="center"/>
    </xf>
    <xf numFmtId="4" fontId="32" fillId="75" borderId="89" xfId="0" applyNumberFormat="1" applyFont="1" applyFill="1" applyBorder="1" applyAlignment="1">
      <alignment horizontal="center" vertical="center"/>
    </xf>
    <xf numFmtId="0" fontId="110" fillId="74" borderId="92" xfId="14" applyFont="1" applyFill="1" applyBorder="1" applyAlignment="1">
      <alignment horizontal="center" vertical="center"/>
    </xf>
    <xf numFmtId="0" fontId="38" fillId="0" borderId="19" xfId="7969" applyFont="1" applyBorder="1" applyAlignment="1">
      <alignment horizontal="center" vertical="center" wrapText="1"/>
    </xf>
    <xf numFmtId="0" fontId="38" fillId="0" borderId="5" xfId="7969" applyFont="1" applyBorder="1" applyAlignment="1">
      <alignment vertical="center"/>
    </xf>
    <xf numFmtId="164" fontId="38" fillId="0" borderId="5" xfId="23851" applyFont="1" applyBorder="1" applyAlignment="1">
      <alignment horizontal="center" vertical="center"/>
    </xf>
    <xf numFmtId="164" fontId="38" fillId="0" borderId="20" xfId="23851" applyFont="1" applyBorder="1" applyAlignment="1">
      <alignment horizontal="center" vertical="center"/>
    </xf>
    <xf numFmtId="14" fontId="2" fillId="0" borderId="83" xfId="7969" applyNumberFormat="1" applyFont="1" applyBorder="1" applyAlignment="1">
      <alignment horizontal="center" vertical="center" wrapText="1"/>
    </xf>
    <xf numFmtId="2" fontId="107" fillId="2" borderId="84" xfId="20" applyNumberFormat="1" applyFont="1" applyFill="1" applyBorder="1" applyAlignment="1">
      <alignment horizontal="right" vertical="center" wrapText="1"/>
    </xf>
    <xf numFmtId="0" fontId="38" fillId="0" borderId="98" xfId="7969" applyFont="1" applyBorder="1" applyAlignment="1">
      <alignment vertical="center"/>
    </xf>
    <xf numFmtId="4" fontId="110" fillId="0" borderId="85" xfId="14" applyNumberFormat="1" applyFont="1" applyBorder="1" applyAlignment="1">
      <alignment horizontal="right" vertical="center"/>
    </xf>
    <xf numFmtId="0" fontId="107" fillId="2" borderId="84" xfId="20" applyFont="1" applyFill="1" applyBorder="1" applyAlignment="1">
      <alignment vertical="center" wrapText="1"/>
    </xf>
    <xf numFmtId="0" fontId="14" fillId="0" borderId="84" xfId="14" applyFont="1" applyBorder="1" applyAlignment="1">
      <alignment vertical="center"/>
    </xf>
    <xf numFmtId="0" fontId="118" fillId="0" borderId="99" xfId="7969" applyFont="1" applyBorder="1" applyAlignment="1">
      <alignment vertical="center" wrapText="1"/>
    </xf>
    <xf numFmtId="0" fontId="38" fillId="0" borderId="98" xfId="7969" applyFont="1" applyBorder="1" applyAlignment="1">
      <alignment vertical="center" wrapText="1"/>
    </xf>
    <xf numFmtId="164" fontId="110" fillId="0" borderId="90" xfId="23851" applyFont="1" applyBorder="1" applyAlignment="1">
      <alignment horizontal="center" vertical="center"/>
    </xf>
    <xf numFmtId="0" fontId="119" fillId="0" borderId="0" xfId="0" applyFont="1" applyAlignment="1">
      <alignment horizontal="center" vertical="center" wrapText="1"/>
    </xf>
    <xf numFmtId="168" fontId="11" fillId="5" borderId="1" xfId="0" applyNumberFormat="1" applyFont="1" applyFill="1" applyBorder="1" applyAlignment="1">
      <alignment horizontal="center" vertical="center"/>
    </xf>
    <xf numFmtId="0" fontId="2" fillId="0" borderId="95" xfId="14" applyBorder="1" applyAlignment="1">
      <alignment horizontal="center" vertical="center"/>
    </xf>
    <xf numFmtId="0" fontId="2" fillId="0" borderId="96" xfId="14" applyBorder="1" applyAlignment="1">
      <alignment horizontal="center" vertical="center"/>
    </xf>
    <xf numFmtId="0" fontId="110" fillId="74" borderId="92" xfId="14" applyFont="1" applyFill="1" applyBorder="1" applyAlignment="1">
      <alignment horizontal="center" vertical="center"/>
    </xf>
    <xf numFmtId="0" fontId="110" fillId="74" borderId="93" xfId="14" applyFont="1" applyFill="1" applyBorder="1" applyAlignment="1">
      <alignment horizontal="center" vertical="center"/>
    </xf>
    <xf numFmtId="0" fontId="110" fillId="74" borderId="94" xfId="14" applyFont="1" applyFill="1" applyBorder="1" applyAlignment="1">
      <alignment horizontal="center" vertical="center"/>
    </xf>
    <xf numFmtId="0" fontId="38" fillId="0" borderId="91" xfId="7969" applyFont="1" applyBorder="1" applyAlignment="1">
      <alignment horizontal="center" vertical="center"/>
    </xf>
    <xf numFmtId="0" fontId="38" fillId="0" borderId="97" xfId="7969" applyFont="1" applyBorder="1" applyAlignment="1">
      <alignment horizontal="center" vertical="center"/>
    </xf>
    <xf numFmtId="169" fontId="107" fillId="0" borderId="91" xfId="14" applyNumberFormat="1" applyFont="1" applyBorder="1" applyAlignment="1">
      <alignment horizontal="center" vertical="center"/>
    </xf>
    <xf numFmtId="169" fontId="107" fillId="0" borderId="97" xfId="14" applyNumberFormat="1" applyFont="1" applyBorder="1" applyAlignment="1">
      <alignment horizontal="center" vertical="center"/>
    </xf>
    <xf numFmtId="0" fontId="107" fillId="0" borderId="95" xfId="14" applyFont="1" applyBorder="1" applyAlignment="1">
      <alignment horizontal="left" vertical="center" wrapText="1"/>
    </xf>
    <xf numFmtId="0" fontId="107" fillId="0" borderId="96" xfId="14" applyFont="1" applyBorder="1" applyAlignment="1">
      <alignment horizontal="left" vertical="center" wrapText="1"/>
    </xf>
    <xf numFmtId="0" fontId="110" fillId="74" borderId="83" xfId="14" applyFont="1" applyFill="1" applyBorder="1" applyAlignment="1">
      <alignment horizontal="center" vertical="center"/>
    </xf>
    <xf numFmtId="0" fontId="110" fillId="74" borderId="84" xfId="14" applyFont="1" applyFill="1" applyBorder="1" applyAlignment="1">
      <alignment horizontal="center" vertical="center"/>
    </xf>
    <xf numFmtId="0" fontId="110" fillId="74" borderId="85" xfId="14" applyFont="1" applyFill="1" applyBorder="1" applyAlignment="1">
      <alignment horizontal="center" vertical="center"/>
    </xf>
    <xf numFmtId="49" fontId="107" fillId="2" borderId="0" xfId="0" applyNumberFormat="1" applyFont="1" applyFill="1" applyAlignment="1">
      <alignment horizontal="left" vertical="center"/>
    </xf>
    <xf numFmtId="49" fontId="107" fillId="2" borderId="42" xfId="0" applyNumberFormat="1" applyFont="1" applyFill="1" applyBorder="1" applyAlignment="1">
      <alignment horizontal="left" vertical="center"/>
    </xf>
    <xf numFmtId="0" fontId="110" fillId="74" borderId="81" xfId="14" applyFont="1" applyFill="1" applyBorder="1" applyAlignment="1">
      <alignment horizontal="left" vertical="center" wrapText="1"/>
    </xf>
    <xf numFmtId="0" fontId="107" fillId="2" borderId="0" xfId="14" applyFont="1" applyFill="1" applyAlignment="1">
      <alignment horizontal="left" vertical="center"/>
    </xf>
    <xf numFmtId="0" fontId="110" fillId="74" borderId="83" xfId="0" applyFont="1" applyFill="1" applyBorder="1" applyAlignment="1">
      <alignment horizontal="center" vertical="center"/>
    </xf>
    <xf numFmtId="0" fontId="110" fillId="74" borderId="84" xfId="0" applyFont="1" applyFill="1" applyBorder="1" applyAlignment="1">
      <alignment horizontal="center" vertical="center"/>
    </xf>
    <xf numFmtId="0" fontId="110" fillId="74" borderId="85" xfId="0" applyFont="1" applyFill="1" applyBorder="1" applyAlignment="1">
      <alignment horizontal="center" vertical="center"/>
    </xf>
    <xf numFmtId="0" fontId="107" fillId="74" borderId="81" xfId="14" applyFont="1" applyFill="1" applyBorder="1" applyAlignment="1">
      <alignment horizontal="left" vertical="center" wrapText="1"/>
    </xf>
    <xf numFmtId="0" fontId="107" fillId="2" borderId="72" xfId="14" applyFont="1" applyFill="1" applyBorder="1" applyAlignment="1">
      <alignment horizontal="left" vertical="center"/>
    </xf>
    <xf numFmtId="0" fontId="107" fillId="2" borderId="50" xfId="14" applyFont="1" applyFill="1" applyBorder="1" applyAlignment="1">
      <alignment horizontal="left" vertical="center"/>
    </xf>
    <xf numFmtId="49" fontId="107" fillId="2" borderId="0" xfId="0" applyNumberFormat="1" applyFont="1" applyFill="1" applyAlignment="1">
      <alignment horizontal="left" vertical="center" wrapText="1"/>
    </xf>
    <xf numFmtId="0" fontId="110" fillId="74" borderId="46" xfId="14" applyFont="1" applyFill="1" applyBorder="1" applyAlignment="1">
      <alignment horizontal="left" vertical="center" wrapText="1"/>
    </xf>
    <xf numFmtId="0" fontId="110" fillId="74" borderId="47" xfId="14" applyFont="1" applyFill="1" applyBorder="1" applyAlignment="1">
      <alignment horizontal="left" vertical="center" wrapText="1"/>
    </xf>
    <xf numFmtId="0" fontId="110" fillId="74" borderId="48" xfId="14" applyFont="1" applyFill="1" applyBorder="1" applyAlignment="1">
      <alignment horizontal="left" vertical="center" wrapText="1"/>
    </xf>
    <xf numFmtId="0" fontId="32" fillId="74" borderId="81" xfId="0" applyFont="1" applyFill="1" applyBorder="1" applyAlignment="1">
      <alignment horizontal="left" vertical="center" wrapText="1"/>
    </xf>
    <xf numFmtId="49" fontId="107" fillId="2" borderId="0" xfId="14" applyNumberFormat="1" applyFont="1" applyFill="1" applyAlignment="1">
      <alignment horizontal="left" vertical="center" wrapText="1"/>
    </xf>
    <xf numFmtId="0" fontId="2" fillId="0" borderId="70" xfId="14" applyBorder="1" applyAlignment="1">
      <alignment horizontal="center" vertical="center"/>
    </xf>
    <xf numFmtId="0" fontId="2" fillId="0" borderId="73" xfId="14" applyBorder="1" applyAlignment="1">
      <alignment horizontal="center" vertical="center"/>
    </xf>
    <xf numFmtId="0" fontId="20" fillId="0" borderId="71" xfId="14" applyFont="1" applyBorder="1" applyAlignment="1">
      <alignment horizontal="center" vertical="center" wrapText="1"/>
    </xf>
    <xf numFmtId="0" fontId="20" fillId="0" borderId="72" xfId="14" applyFont="1" applyBorder="1" applyAlignment="1">
      <alignment horizontal="center" vertical="center" wrapText="1"/>
    </xf>
    <xf numFmtId="0" fontId="20" fillId="0" borderId="50" xfId="14" applyFont="1" applyBorder="1" applyAlignment="1">
      <alignment horizontal="center" vertical="center" wrapText="1"/>
    </xf>
    <xf numFmtId="0" fontId="20" fillId="0" borderId="74" xfId="14" applyFont="1" applyBorder="1" applyAlignment="1">
      <alignment horizontal="center" vertical="center" wrapText="1"/>
    </xf>
    <xf numFmtId="0" fontId="20" fillId="0" borderId="75" xfId="14" applyFont="1" applyBorder="1" applyAlignment="1">
      <alignment horizontal="center" vertical="center" wrapText="1"/>
    </xf>
    <xf numFmtId="0" fontId="20" fillId="0" borderId="76" xfId="14" applyFont="1" applyBorder="1" applyAlignment="1">
      <alignment horizontal="center" vertical="center" wrapText="1"/>
    </xf>
    <xf numFmtId="0" fontId="38" fillId="0" borderId="71" xfId="20" applyFont="1" applyBorder="1" applyAlignment="1">
      <alignment horizontal="center" vertical="center" wrapText="1"/>
    </xf>
    <xf numFmtId="0" fontId="38" fillId="0" borderId="50" xfId="20" applyFont="1" applyBorder="1" applyAlignment="1">
      <alignment horizontal="center" vertical="center" wrapText="1"/>
    </xf>
    <xf numFmtId="0" fontId="110" fillId="70" borderId="14" xfId="14" applyFont="1" applyFill="1" applyBorder="1" applyAlignment="1">
      <alignment horizontal="center" vertical="center" wrapText="1"/>
    </xf>
    <xf numFmtId="0" fontId="110" fillId="70" borderId="15" xfId="14" applyFont="1" applyFill="1" applyBorder="1" applyAlignment="1">
      <alignment horizontal="center" vertical="center" wrapText="1"/>
    </xf>
    <xf numFmtId="0" fontId="110" fillId="70" borderId="52" xfId="14" applyFont="1" applyFill="1" applyBorder="1" applyAlignment="1">
      <alignment horizontal="center" vertical="center" wrapText="1"/>
    </xf>
    <xf numFmtId="0" fontId="110" fillId="70" borderId="77" xfId="14" applyFont="1" applyFill="1" applyBorder="1" applyAlignment="1">
      <alignment horizontal="center" vertical="center" wrapText="1"/>
    </xf>
    <xf numFmtId="0" fontId="111" fillId="72" borderId="43" xfId="14" applyFont="1" applyFill="1" applyBorder="1" applyAlignment="1">
      <alignment horizontal="center" vertical="center"/>
    </xf>
    <xf numFmtId="0" fontId="111" fillId="72" borderId="44" xfId="14" applyFont="1" applyFill="1" applyBorder="1" applyAlignment="1">
      <alignment horizontal="center" vertical="center"/>
    </xf>
    <xf numFmtId="0" fontId="111" fillId="72" borderId="45" xfId="14" applyFont="1" applyFill="1" applyBorder="1" applyAlignment="1">
      <alignment horizontal="center" vertical="center"/>
    </xf>
    <xf numFmtId="0" fontId="105" fillId="0" borderId="0" xfId="23849" applyFont="1" applyAlignment="1">
      <alignment horizontal="left" wrapText="1"/>
    </xf>
    <xf numFmtId="0" fontId="104" fillId="0" borderId="0" xfId="23849"/>
    <xf numFmtId="0" fontId="12" fillId="0" borderId="0" xfId="0" applyFont="1" applyAlignment="1">
      <alignment horizont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1" fillId="5" borderId="1" xfId="0" applyFont="1" applyFill="1" applyBorder="1" applyAlignment="1">
      <alignment horizontal="right" vertical="center"/>
    </xf>
    <xf numFmtId="0" fontId="12" fillId="0" borderId="2" xfId="0" applyFont="1" applyBorder="1" applyAlignment="1">
      <alignment horizontal="left"/>
    </xf>
    <xf numFmtId="0" fontId="12" fillId="0" borderId="3" xfId="0" applyFont="1" applyBorder="1" applyAlignment="1">
      <alignment horizontal="left"/>
    </xf>
    <xf numFmtId="0" fontId="12" fillId="0" borderId="4" xfId="0" applyFont="1" applyBorder="1" applyAlignment="1">
      <alignment horizontal="left"/>
    </xf>
    <xf numFmtId="165" fontId="12" fillId="0" borderId="18" xfId="0" applyNumberFormat="1" applyFont="1" applyBorder="1" applyAlignment="1">
      <alignment horizontal="left"/>
    </xf>
    <xf numFmtId="165" fontId="12" fillId="0" borderId="17" xfId="0" applyNumberFormat="1" applyFont="1" applyBorder="1" applyAlignment="1">
      <alignment horizontal="left"/>
    </xf>
    <xf numFmtId="165" fontId="12" fillId="0" borderId="25" xfId="0" applyNumberFormat="1" applyFont="1" applyBorder="1" applyAlignment="1">
      <alignment horizontal="left"/>
    </xf>
    <xf numFmtId="0" fontId="15" fillId="14" borderId="26" xfId="3" applyFont="1" applyFill="1" applyBorder="1" applyAlignment="1">
      <alignment horizontal="center" vertical="center" wrapText="1"/>
    </xf>
    <xf numFmtId="44" fontId="12" fillId="0" borderId="0" xfId="0" applyNumberFormat="1" applyFont="1" applyAlignment="1">
      <alignment horizontal="center"/>
    </xf>
    <xf numFmtId="0" fontId="101" fillId="3" borderId="53" xfId="0" applyFont="1" applyFill="1" applyBorder="1" applyAlignment="1">
      <alignment horizontal="right" vertical="center" wrapText="1"/>
    </xf>
    <xf numFmtId="0" fontId="101" fillId="3" borderId="69" xfId="0" applyFont="1" applyFill="1" applyBorder="1" applyAlignment="1">
      <alignment horizontal="right" vertical="center" wrapText="1"/>
    </xf>
    <xf numFmtId="0" fontId="101" fillId="3" borderId="52" xfId="0" applyFont="1" applyFill="1" applyBorder="1" applyAlignment="1">
      <alignment horizontal="right" vertical="center" wrapText="1"/>
    </xf>
    <xf numFmtId="0" fontId="101" fillId="9" borderId="1" xfId="0" applyFont="1" applyFill="1" applyBorder="1" applyAlignment="1">
      <alignment horizontal="right" vertical="center" wrapText="1"/>
    </xf>
    <xf numFmtId="0" fontId="24" fillId="16" borderId="9" xfId="0" applyFont="1" applyFill="1" applyBorder="1" applyAlignment="1">
      <alignment horizontal="center" vertical="center"/>
    </xf>
    <xf numFmtId="0" fontId="24" fillId="16" borderId="25" xfId="0" applyFont="1" applyFill="1" applyBorder="1" applyAlignment="1">
      <alignment horizontal="center" vertical="center"/>
    </xf>
    <xf numFmtId="0" fontId="24" fillId="16" borderId="10" xfId="0" applyFont="1" applyFill="1" applyBorder="1" applyAlignment="1">
      <alignment horizontal="center" vertical="center"/>
    </xf>
    <xf numFmtId="0" fontId="24" fillId="16" borderId="11" xfId="0" applyFont="1" applyFill="1" applyBorder="1" applyAlignment="1">
      <alignment horizontal="center" vertical="center"/>
    </xf>
    <xf numFmtId="0" fontId="14" fillId="2" borderId="1" xfId="0" applyFont="1" applyFill="1" applyBorder="1" applyAlignment="1">
      <alignment horizontal="left" vertical="center"/>
    </xf>
    <xf numFmtId="10" fontId="14" fillId="0" borderId="2" xfId="2" applyNumberFormat="1" applyFont="1" applyFill="1" applyBorder="1" applyAlignment="1">
      <alignment horizontal="center" vertical="center"/>
    </xf>
    <xf numFmtId="10" fontId="14" fillId="0" borderId="4" xfId="2" applyNumberFormat="1" applyFont="1" applyFill="1" applyBorder="1" applyAlignment="1">
      <alignment horizontal="center" vertical="center"/>
    </xf>
    <xf numFmtId="165" fontId="14" fillId="2" borderId="1" xfId="0" applyNumberFormat="1" applyFont="1" applyFill="1" applyBorder="1" applyAlignment="1">
      <alignment horizontal="left" vertical="center"/>
    </xf>
    <xf numFmtId="17" fontId="14" fillId="0" borderId="2" xfId="1" applyNumberFormat="1" applyFont="1" applyFill="1" applyBorder="1" applyAlignment="1">
      <alignment horizontal="center" vertical="center"/>
    </xf>
    <xf numFmtId="17" fontId="14" fillId="0" borderId="4" xfId="1"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101" fillId="9" borderId="52" xfId="0" applyFont="1" applyFill="1" applyBorder="1" applyAlignment="1">
      <alignment horizontal="right" vertical="center" wrapText="1"/>
    </xf>
    <xf numFmtId="0" fontId="14" fillId="0" borderId="2" xfId="1" applyNumberFormat="1" applyFont="1" applyFill="1" applyBorder="1" applyAlignment="1">
      <alignment horizontal="center" vertical="center"/>
    </xf>
    <xf numFmtId="0" fontId="14" fillId="0" borderId="4" xfId="1" applyNumberFormat="1" applyFont="1" applyFill="1" applyBorder="1" applyAlignment="1">
      <alignment horizontal="center" vertical="center"/>
    </xf>
    <xf numFmtId="0" fontId="14" fillId="2" borderId="2"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13" fillId="5" borderId="1" xfId="0" applyFont="1" applyFill="1" applyBorder="1" applyAlignment="1">
      <alignment horizontal="center" vertical="center" wrapText="1"/>
    </xf>
    <xf numFmtId="0" fontId="14" fillId="2" borderId="12" xfId="0" applyFont="1" applyFill="1" applyBorder="1" applyAlignment="1">
      <alignment horizontal="left" vertical="center"/>
    </xf>
    <xf numFmtId="0" fontId="14" fillId="2" borderId="13" xfId="0" applyFont="1" applyFill="1" applyBorder="1" applyAlignment="1">
      <alignment horizontal="left" vertical="center"/>
    </xf>
    <xf numFmtId="0" fontId="14" fillId="2" borderId="8" xfId="0" applyFont="1" applyFill="1" applyBorder="1" applyAlignment="1">
      <alignment horizontal="left" vertical="center"/>
    </xf>
    <xf numFmtId="165" fontId="13" fillId="2" borderId="49" xfId="0" applyNumberFormat="1" applyFont="1" applyFill="1" applyBorder="1" applyAlignment="1">
      <alignment horizontal="center" vertical="center" wrapText="1"/>
    </xf>
    <xf numFmtId="165" fontId="13" fillId="2" borderId="50" xfId="0" applyNumberFormat="1" applyFont="1" applyFill="1" applyBorder="1" applyAlignment="1">
      <alignment horizontal="center" vertical="center" wrapText="1"/>
    </xf>
    <xf numFmtId="165" fontId="13" fillId="2" borderId="40" xfId="0" applyNumberFormat="1" applyFont="1" applyFill="1" applyBorder="1" applyAlignment="1">
      <alignment horizontal="center" vertical="center" wrapText="1"/>
    </xf>
    <xf numFmtId="165" fontId="13" fillId="2" borderId="42" xfId="0" applyNumberFormat="1" applyFont="1" applyFill="1" applyBorder="1" applyAlignment="1">
      <alignment horizontal="center" vertical="center" wrapText="1"/>
    </xf>
    <xf numFmtId="165" fontId="13" fillId="2" borderId="12" xfId="0" applyNumberFormat="1" applyFont="1" applyFill="1" applyBorder="1" applyAlignment="1">
      <alignment horizontal="center" vertical="center" wrapText="1"/>
    </xf>
    <xf numFmtId="165" fontId="13" fillId="2" borderId="41" xfId="0" applyNumberFormat="1" applyFont="1" applyFill="1" applyBorder="1" applyAlignment="1">
      <alignment horizontal="center" vertical="center" wrapText="1"/>
    </xf>
    <xf numFmtId="0" fontId="9" fillId="0" borderId="43" xfId="0" applyFont="1" applyBorder="1" applyAlignment="1">
      <alignment horizontal="center" vertical="center" wrapText="1"/>
    </xf>
    <xf numFmtId="0" fontId="9" fillId="0" borderId="44" xfId="0" applyFont="1" applyBorder="1" applyAlignment="1">
      <alignment horizontal="center" vertical="center" wrapText="1"/>
    </xf>
    <xf numFmtId="0" fontId="9" fillId="0" borderId="45" xfId="0" applyFont="1" applyBorder="1" applyAlignment="1">
      <alignment horizontal="center" vertical="center" wrapText="1"/>
    </xf>
    <xf numFmtId="0" fontId="13" fillId="9" borderId="1" xfId="0" applyFont="1" applyFill="1" applyBorder="1" applyAlignment="1">
      <alignment horizontal="center" vertical="center" wrapText="1"/>
    </xf>
    <xf numFmtId="0" fontId="13" fillId="9" borderId="1" xfId="0" applyFont="1" applyFill="1" applyBorder="1" applyAlignment="1">
      <alignment horizontal="right" vertical="center" wrapText="1"/>
    </xf>
    <xf numFmtId="165"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2" fontId="13" fillId="0" borderId="1" xfId="1" applyNumberFormat="1" applyFont="1" applyFill="1" applyBorder="1" applyAlignment="1">
      <alignment horizontal="center" vertical="center" wrapText="1"/>
    </xf>
    <xf numFmtId="165" fontId="13" fillId="2" borderId="1" xfId="0" applyNumberFormat="1" applyFont="1" applyFill="1" applyBorder="1" applyAlignment="1">
      <alignment horizontal="center" vertical="center" wrapText="1"/>
    </xf>
    <xf numFmtId="0" fontId="9" fillId="0" borderId="1" xfId="3" applyFont="1" applyBorder="1" applyAlignment="1">
      <alignment horizontal="center" vertical="center" wrapText="1"/>
    </xf>
    <xf numFmtId="0" fontId="12" fillId="0" borderId="1" xfId="3" applyFont="1" applyBorder="1" applyAlignment="1">
      <alignment horizontal="left" vertical="center" wrapText="1"/>
    </xf>
    <xf numFmtId="0" fontId="11" fillId="0" borderId="1" xfId="3" applyFont="1" applyBorder="1" applyAlignment="1">
      <alignment horizontal="center" vertical="center" wrapText="1"/>
    </xf>
    <xf numFmtId="0" fontId="24" fillId="16" borderId="14" xfId="3" applyFont="1" applyFill="1" applyBorder="1" applyAlignment="1">
      <alignment horizontal="center" vertical="center" wrapText="1"/>
    </xf>
    <xf numFmtId="0" fontId="24" fillId="16" borderId="54" xfId="3" applyFont="1" applyFill="1" applyBorder="1" applyAlignment="1">
      <alignment horizontal="center" vertical="center" wrapText="1"/>
    </xf>
    <xf numFmtId="0" fontId="24" fillId="16" borderId="15" xfId="3" applyFont="1" applyFill="1" applyBorder="1" applyAlignment="1">
      <alignment horizontal="center" vertical="center" wrapText="1"/>
    </xf>
    <xf numFmtId="0" fontId="24" fillId="16" borderId="16" xfId="3"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quotePrefix="1" applyFont="1" applyFill="1" applyBorder="1" applyAlignment="1">
      <alignment horizontal="center" vertical="center" wrapText="1"/>
    </xf>
    <xf numFmtId="0" fontId="12" fillId="0" borderId="2" xfId="3" applyFont="1" applyBorder="1" applyAlignment="1">
      <alignment horizontal="left" vertical="center" wrapText="1"/>
    </xf>
    <xf numFmtId="0" fontId="12" fillId="0" borderId="4" xfId="3" applyFont="1" applyBorder="1" applyAlignment="1">
      <alignment horizontal="left" vertical="center" wrapText="1"/>
    </xf>
    <xf numFmtId="0" fontId="12" fillId="0" borderId="18" xfId="3" applyFont="1" applyBorder="1" applyAlignment="1">
      <alignment horizontal="center" vertical="center" wrapText="1"/>
    </xf>
    <xf numFmtId="0" fontId="12" fillId="0" borderId="17" xfId="3" applyFont="1" applyBorder="1" applyAlignment="1">
      <alignment horizontal="center" vertical="center" wrapText="1"/>
    </xf>
    <xf numFmtId="0" fontId="12" fillId="0" borderId="25" xfId="3" applyFont="1" applyBorder="1" applyAlignment="1">
      <alignment horizontal="center" vertical="center" wrapText="1"/>
    </xf>
    <xf numFmtId="0" fontId="11" fillId="5" borderId="5" xfId="0" applyFont="1" applyFill="1" applyBorder="1" applyAlignment="1">
      <alignment horizontal="center" vertical="center" wrapText="1"/>
    </xf>
    <xf numFmtId="0" fontId="11" fillId="5" borderId="5" xfId="0" quotePrefix="1" applyFont="1" applyFill="1" applyBorder="1" applyAlignment="1">
      <alignment horizontal="center" vertical="center" wrapText="1"/>
    </xf>
    <xf numFmtId="0" fontId="17" fillId="6" borderId="1" xfId="7" applyFont="1" applyFill="1" applyBorder="1" applyAlignment="1">
      <alignment horizontal="left" vertical="center" wrapText="1"/>
    </xf>
    <xf numFmtId="0" fontId="16" fillId="0" borderId="1" xfId="7" applyFont="1" applyBorder="1" applyAlignment="1">
      <alignment horizontal="left" vertical="center" wrapText="1"/>
    </xf>
    <xf numFmtId="0" fontId="18" fillId="0" borderId="0" xfId="0" applyFont="1" applyAlignment="1">
      <alignment horizontal="center" wrapText="1"/>
    </xf>
    <xf numFmtId="0" fontId="9" fillId="0" borderId="2" xfId="0" applyFont="1" applyBorder="1" applyAlignment="1">
      <alignment horizontal="center" vertical="center" wrapText="1"/>
    </xf>
    <xf numFmtId="0" fontId="14" fillId="2" borderId="2" xfId="0" applyFont="1" applyFill="1" applyBorder="1" applyAlignment="1">
      <alignment horizontal="left" vertical="center"/>
    </xf>
    <xf numFmtId="0" fontId="14" fillId="2" borderId="3" xfId="0" applyFont="1" applyFill="1" applyBorder="1" applyAlignment="1">
      <alignment horizontal="left" vertical="center"/>
    </xf>
    <xf numFmtId="0" fontId="14" fillId="2" borderId="4" xfId="0" applyFont="1" applyFill="1" applyBorder="1" applyAlignment="1">
      <alignment horizontal="left" vertical="center"/>
    </xf>
    <xf numFmtId="0" fontId="14" fillId="2" borderId="3" xfId="0" applyFont="1" applyFill="1" applyBorder="1" applyAlignment="1">
      <alignment horizontal="left" vertical="center" wrapText="1"/>
    </xf>
    <xf numFmtId="0" fontId="13" fillId="2" borderId="2"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20" fillId="14" borderId="36" xfId="0" applyFont="1" applyFill="1" applyBorder="1" applyAlignment="1">
      <alignment horizontal="center" vertical="center"/>
    </xf>
    <xf numFmtId="0" fontId="20" fillId="14" borderId="32" xfId="0" applyFont="1" applyFill="1" applyBorder="1" applyAlignment="1">
      <alignment horizontal="center" vertical="center"/>
    </xf>
    <xf numFmtId="0" fontId="20" fillId="14" borderId="37" xfId="0" applyFont="1" applyFill="1" applyBorder="1" applyAlignment="1">
      <alignment horizontal="center" vertical="center"/>
    </xf>
    <xf numFmtId="0" fontId="12" fillId="11" borderId="1" xfId="0" applyFont="1" applyFill="1" applyBorder="1" applyAlignment="1">
      <alignment horizontal="center" vertical="center"/>
    </xf>
    <xf numFmtId="0" fontId="12" fillId="11" borderId="1" xfId="0" quotePrefix="1" applyFont="1" applyFill="1" applyBorder="1" applyAlignment="1">
      <alignment horizontal="center" vertical="center" wrapText="1"/>
    </xf>
    <xf numFmtId="44" fontId="12" fillId="11" borderId="1" xfId="0" applyNumberFormat="1" applyFont="1" applyFill="1" applyBorder="1" applyAlignment="1">
      <alignment horizontal="center" vertical="center"/>
    </xf>
    <xf numFmtId="0" fontId="9" fillId="0" borderId="1" xfId="0" applyFont="1" applyBorder="1" applyAlignment="1">
      <alignment horizontal="center" vertical="center" wrapText="1"/>
    </xf>
    <xf numFmtId="8" fontId="14" fillId="2" borderId="18" xfId="0" applyNumberFormat="1" applyFont="1" applyFill="1" applyBorder="1" applyAlignment="1">
      <alignment horizontal="left" vertical="center" wrapText="1"/>
    </xf>
    <xf numFmtId="8" fontId="14" fillId="2" borderId="17" xfId="0" applyNumberFormat="1" applyFont="1" applyFill="1" applyBorder="1" applyAlignment="1">
      <alignment horizontal="left" vertical="center" wrapText="1"/>
    </xf>
    <xf numFmtId="8" fontId="14" fillId="2" borderId="25" xfId="0" applyNumberFormat="1" applyFont="1" applyFill="1" applyBorder="1" applyAlignment="1">
      <alignment horizontal="left" vertical="center" wrapText="1"/>
    </xf>
    <xf numFmtId="0" fontId="24" fillId="16" borderId="14" xfId="0" applyFont="1" applyFill="1" applyBorder="1" applyAlignment="1">
      <alignment horizontal="center" vertical="center" wrapText="1"/>
    </xf>
    <xf numFmtId="0" fontId="24" fillId="16" borderId="15" xfId="0" applyFont="1" applyFill="1" applyBorder="1" applyAlignment="1">
      <alignment horizontal="center" vertical="center" wrapText="1"/>
    </xf>
    <xf numFmtId="0" fontId="24" fillId="16" borderId="16" xfId="0"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25" xfId="0" applyNumberFormat="1"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8" xfId="0" applyNumberFormat="1"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31" xfId="0" applyFont="1" applyFill="1" applyBorder="1" applyAlignment="1">
      <alignment horizontal="center" vertical="center" wrapText="1"/>
    </xf>
    <xf numFmtId="4" fontId="14" fillId="2" borderId="1"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43" fontId="11" fillId="0" borderId="46" xfId="1" applyFont="1" applyFill="1" applyBorder="1" applyAlignment="1">
      <alignment horizontal="center" vertical="center" wrapText="1"/>
    </xf>
    <xf numFmtId="43" fontId="11" fillId="0" borderId="47" xfId="1" applyFont="1" applyFill="1" applyBorder="1" applyAlignment="1">
      <alignment horizontal="center" vertical="center" wrapText="1"/>
    </xf>
    <xf numFmtId="43" fontId="11" fillId="0" borderId="48" xfId="1" applyFont="1" applyFill="1" applyBorder="1" applyAlignment="1">
      <alignment horizontal="center" vertical="center" wrapText="1"/>
    </xf>
    <xf numFmtId="0" fontId="0" fillId="0" borderId="0" xfId="0" applyAlignment="1">
      <alignment horizontal="center" vertical="center" wrapText="1"/>
    </xf>
    <xf numFmtId="0" fontId="30" fillId="0" borderId="0" xfId="0" applyFont="1" applyAlignment="1">
      <alignment horizontal="center" vertical="center" wrapText="1"/>
    </xf>
    <xf numFmtId="0" fontId="12" fillId="0" borderId="0" xfId="0" applyFont="1" applyAlignment="1">
      <alignment horizontal="center" vertical="center" wrapText="1"/>
    </xf>
    <xf numFmtId="0" fontId="11" fillId="13" borderId="1" xfId="3" applyFont="1" applyFill="1" applyBorder="1" applyAlignment="1">
      <alignment horizontal="right" vertical="center"/>
    </xf>
    <xf numFmtId="0" fontId="15" fillId="14" borderId="36" xfId="3" applyFont="1" applyFill="1" applyBorder="1" applyAlignment="1">
      <alignment horizontal="center" vertical="center" wrapText="1"/>
    </xf>
    <xf numFmtId="0" fontId="15" fillId="14" borderId="32" xfId="3" applyFont="1" applyFill="1" applyBorder="1" applyAlignment="1">
      <alignment horizontal="center" vertical="center" wrapText="1"/>
    </xf>
    <xf numFmtId="0" fontId="15" fillId="14" borderId="37" xfId="3" applyFont="1" applyFill="1" applyBorder="1" applyAlignment="1">
      <alignment horizontal="center" vertical="center" wrapText="1"/>
    </xf>
    <xf numFmtId="165" fontId="12" fillId="0" borderId="2" xfId="0" applyNumberFormat="1" applyFont="1" applyBorder="1" applyAlignment="1">
      <alignment horizontal="left"/>
    </xf>
    <xf numFmtId="165" fontId="12" fillId="0" borderId="4" xfId="0" applyNumberFormat="1" applyFont="1" applyBorder="1" applyAlignment="1">
      <alignment horizontal="left"/>
    </xf>
    <xf numFmtId="0" fontId="12" fillId="0" borderId="0" xfId="0" applyFont="1" applyAlignment="1">
      <alignment horizontal="center"/>
    </xf>
    <xf numFmtId="0" fontId="24" fillId="16" borderId="43" xfId="0" applyFont="1" applyFill="1" applyBorder="1" applyAlignment="1">
      <alignment horizontal="center" vertical="center"/>
    </xf>
    <xf numFmtId="0" fontId="24" fillId="16" borderId="44" xfId="0" applyFont="1" applyFill="1" applyBorder="1" applyAlignment="1">
      <alignment horizontal="center" vertical="center"/>
    </xf>
    <xf numFmtId="0" fontId="13" fillId="0" borderId="1" xfId="0" applyFont="1" applyBorder="1" applyAlignment="1">
      <alignment horizontal="center" vertical="center"/>
    </xf>
    <xf numFmtId="0" fontId="13" fillId="0" borderId="1" xfId="0" applyFont="1" applyBorder="1" applyAlignment="1">
      <alignment horizontal="left" vertical="center"/>
    </xf>
    <xf numFmtId="39" fontId="14" fillId="0" borderId="18" xfId="11" applyNumberFormat="1" applyFont="1" applyBorder="1" applyAlignment="1">
      <alignment horizontal="center" vertical="center"/>
    </xf>
    <xf numFmtId="39" fontId="14" fillId="0" borderId="25" xfId="11" applyNumberFormat="1" applyFont="1" applyBorder="1" applyAlignment="1">
      <alignment horizontal="center" vertical="center"/>
    </xf>
    <xf numFmtId="39" fontId="14" fillId="0" borderId="12" xfId="11" applyNumberFormat="1" applyFont="1" applyBorder="1" applyAlignment="1">
      <alignment horizontal="center" vertical="center"/>
    </xf>
    <xf numFmtId="39" fontId="14" fillId="0" borderId="8" xfId="11" applyNumberFormat="1" applyFont="1" applyBorder="1" applyAlignment="1">
      <alignment horizontal="center" vertical="center"/>
    </xf>
    <xf numFmtId="0" fontId="14" fillId="0" borderId="1" xfId="0" applyFont="1" applyBorder="1" applyAlignment="1">
      <alignment horizontal="left" vertical="center" wrapText="1"/>
    </xf>
    <xf numFmtId="165" fontId="14" fillId="0" borderId="1" xfId="0" applyNumberFormat="1" applyFont="1" applyBorder="1" applyAlignment="1">
      <alignment horizontal="left" vertical="center" wrapText="1"/>
    </xf>
    <xf numFmtId="1" fontId="13" fillId="0" borderId="1" xfId="0" applyNumberFormat="1" applyFont="1" applyBorder="1" applyAlignment="1">
      <alignment horizontal="center" vertical="center"/>
    </xf>
    <xf numFmtId="164" fontId="13" fillId="0" borderId="1" xfId="6" applyFont="1" applyFill="1" applyBorder="1" applyAlignment="1">
      <alignment horizontal="center" vertical="center"/>
    </xf>
    <xf numFmtId="9" fontId="13" fillId="0" borderId="5" xfId="5" applyFont="1" applyFill="1" applyBorder="1" applyAlignment="1">
      <alignment horizontal="center" vertical="center"/>
    </xf>
    <xf numFmtId="9" fontId="13" fillId="0" borderId="1" xfId="5" applyFont="1" applyFill="1" applyBorder="1" applyAlignment="1">
      <alignment horizontal="center" vertical="center"/>
    </xf>
    <xf numFmtId="164" fontId="13" fillId="0" borderId="27" xfId="6" applyFont="1" applyFill="1" applyBorder="1" applyAlignment="1">
      <alignment horizontal="center" vertical="center"/>
    </xf>
    <xf numFmtId="164" fontId="13" fillId="0" borderId="28" xfId="6" applyFont="1" applyFill="1" applyBorder="1" applyAlignment="1">
      <alignment horizontal="center" vertical="center"/>
    </xf>
    <xf numFmtId="164" fontId="13" fillId="0" borderId="23" xfId="6" applyFont="1" applyFill="1" applyBorder="1" applyAlignment="1">
      <alignment horizontal="center" vertical="center"/>
    </xf>
    <xf numFmtId="164" fontId="13" fillId="0" borderId="24" xfId="6" applyFont="1" applyFill="1" applyBorder="1" applyAlignment="1">
      <alignment horizontal="center" vertical="center"/>
    </xf>
    <xf numFmtId="44" fontId="13" fillId="14" borderId="5" xfId="12" applyNumberFormat="1" applyFont="1" applyFill="1" applyBorder="1" applyAlignment="1">
      <alignment horizontal="center" vertical="center"/>
    </xf>
    <xf numFmtId="10" fontId="14" fillId="0" borderId="1" xfId="5" applyNumberFormat="1" applyFont="1" applyBorder="1" applyAlignment="1">
      <alignment horizontal="center" vertical="center"/>
    </xf>
    <xf numFmtId="0" fontId="9" fillId="0" borderId="17" xfId="0" applyFont="1" applyBorder="1" applyAlignment="1">
      <alignment horizontal="center" vertical="center" wrapText="1"/>
    </xf>
    <xf numFmtId="0" fontId="8" fillId="14" borderId="38" xfId="0" applyFont="1" applyFill="1" applyBorder="1" applyAlignment="1">
      <alignment horizontal="center"/>
    </xf>
    <xf numFmtId="0" fontId="8" fillId="14" borderId="39" xfId="0" applyFont="1" applyFill="1" applyBorder="1" applyAlignment="1">
      <alignment horizontal="center"/>
    </xf>
    <xf numFmtId="39" fontId="14" fillId="0" borderId="1" xfId="11" applyNumberFormat="1" applyFont="1" applyBorder="1" applyAlignment="1">
      <alignment horizontal="center" vertical="center"/>
    </xf>
    <xf numFmtId="0" fontId="14" fillId="0" borderId="5" xfId="0" applyFont="1" applyBorder="1" applyAlignment="1">
      <alignment horizontal="left" vertical="center" wrapText="1"/>
    </xf>
    <xf numFmtId="0" fontId="13" fillId="14" borderId="5" xfId="12" applyFont="1" applyFill="1" applyBorder="1" applyAlignment="1">
      <alignment horizontal="right" vertical="center"/>
    </xf>
  </cellXfs>
  <cellStyles count="23852">
    <cellStyle name="_x000d__x000a_JournalTemplate=C:\COMFO\CTALK\JOURSTD.TPL_x000d__x000a_LbStateAddress=3 3 0 251 1 89 2 311_x000d__x000a_LbStateJou" xfId="142" xr:uid="{00000000-0005-0000-0000-000000000000}"/>
    <cellStyle name="0,00###" xfId="2904" xr:uid="{00000000-0005-0000-0000-000001000000}"/>
    <cellStyle name="0,00### 2" xfId="7168" xr:uid="{00000000-0005-0000-0000-000002000000}"/>
    <cellStyle name="0.0" xfId="2905" xr:uid="{00000000-0005-0000-0000-000003000000}"/>
    <cellStyle name="0.0 2" xfId="7169" xr:uid="{00000000-0005-0000-0000-000004000000}"/>
    <cellStyle name="12" xfId="2906" xr:uid="{00000000-0005-0000-0000-000005000000}"/>
    <cellStyle name="12 2" xfId="3678" xr:uid="{00000000-0005-0000-0000-000006000000}"/>
    <cellStyle name="12 2 2" xfId="4956" xr:uid="{00000000-0005-0000-0000-000007000000}"/>
    <cellStyle name="12 2 2 2" xfId="21996" xr:uid="{00000000-0005-0000-0000-000008000000}"/>
    <cellStyle name="12 2 2 3" xfId="17991" xr:uid="{00000000-0005-0000-0000-000009000000}"/>
    <cellStyle name="12 2 3" xfId="5847" xr:uid="{00000000-0005-0000-0000-00000A000000}"/>
    <cellStyle name="12 2 3 2" xfId="11986" xr:uid="{00000000-0005-0000-0000-00000B000000}"/>
    <cellStyle name="12 2 3 2 2" xfId="22846" xr:uid="{00000000-0005-0000-0000-00000C000000}"/>
    <cellStyle name="12 2 3 3" xfId="11287" xr:uid="{00000000-0005-0000-0000-00000D000000}"/>
    <cellStyle name="12 2 3 4" xfId="18882" xr:uid="{00000000-0005-0000-0000-00000E000000}"/>
    <cellStyle name="12 2 4" xfId="20746" xr:uid="{00000000-0005-0000-0000-00000F000000}"/>
    <cellStyle name="12 2 5" xfId="16722" xr:uid="{00000000-0005-0000-0000-000010000000}"/>
    <cellStyle name="12 3" xfId="7170" xr:uid="{00000000-0005-0000-0000-000011000000}"/>
    <cellStyle name="20% - Accent1" xfId="361" xr:uid="{00000000-0005-0000-0000-000012000000}"/>
    <cellStyle name="20% - Accent2" xfId="362" xr:uid="{00000000-0005-0000-0000-000013000000}"/>
    <cellStyle name="20% - Accent3" xfId="363" xr:uid="{00000000-0005-0000-0000-000014000000}"/>
    <cellStyle name="20% - Accent4" xfId="364" xr:uid="{00000000-0005-0000-0000-000015000000}"/>
    <cellStyle name="20% - Accent5" xfId="365" xr:uid="{00000000-0005-0000-0000-000016000000}"/>
    <cellStyle name="20% - Accent6" xfId="366" xr:uid="{00000000-0005-0000-0000-000017000000}"/>
    <cellStyle name="20% - Ênfase1 100" xfId="143" xr:uid="{00000000-0005-0000-0000-000018000000}"/>
    <cellStyle name="20% - Ênfase1 2" xfId="367" xr:uid="{00000000-0005-0000-0000-000019000000}"/>
    <cellStyle name="20% - Ênfase1 2 2" xfId="2907" xr:uid="{00000000-0005-0000-0000-00001A000000}"/>
    <cellStyle name="20% - Ênfase1 2 3" xfId="10617" xr:uid="{00000000-0005-0000-0000-00001B000000}"/>
    <cellStyle name="20% - Ênfase2 2" xfId="368" xr:uid="{00000000-0005-0000-0000-00001C000000}"/>
    <cellStyle name="20% - Ênfase2 2 2" xfId="2908" xr:uid="{00000000-0005-0000-0000-00001D000000}"/>
    <cellStyle name="20% - Ênfase2 2 3" xfId="10618" xr:uid="{00000000-0005-0000-0000-00001E000000}"/>
    <cellStyle name="20% - Ênfase3 2" xfId="369" xr:uid="{00000000-0005-0000-0000-00001F000000}"/>
    <cellStyle name="20% - Ênfase3 2 2" xfId="2909" xr:uid="{00000000-0005-0000-0000-000020000000}"/>
    <cellStyle name="20% - Ênfase3 2 3" xfId="10619" xr:uid="{00000000-0005-0000-0000-000021000000}"/>
    <cellStyle name="20% - Ênfase4 2" xfId="370" xr:uid="{00000000-0005-0000-0000-000022000000}"/>
    <cellStyle name="20% - Ênfase4 2 2" xfId="2910" xr:uid="{00000000-0005-0000-0000-000023000000}"/>
    <cellStyle name="20% - Ênfase4 2 3" xfId="10620" xr:uid="{00000000-0005-0000-0000-000024000000}"/>
    <cellStyle name="20% - Ênfase5 2" xfId="371" xr:uid="{00000000-0005-0000-0000-000025000000}"/>
    <cellStyle name="20% - Ênfase5 2 2" xfId="2911" xr:uid="{00000000-0005-0000-0000-000026000000}"/>
    <cellStyle name="20% - Ênfase5 2 3" xfId="10621" xr:uid="{00000000-0005-0000-0000-000027000000}"/>
    <cellStyle name="20% - Ênfase6 2" xfId="372" xr:uid="{00000000-0005-0000-0000-000028000000}"/>
    <cellStyle name="20% - Ênfase6 2 2" xfId="2912" xr:uid="{00000000-0005-0000-0000-000029000000}"/>
    <cellStyle name="20% - Ênfase6 2 3" xfId="10622" xr:uid="{00000000-0005-0000-0000-00002A000000}"/>
    <cellStyle name="40% - Accent1" xfId="373" xr:uid="{00000000-0005-0000-0000-00002B000000}"/>
    <cellStyle name="40% - Accent2" xfId="374" xr:uid="{00000000-0005-0000-0000-00002C000000}"/>
    <cellStyle name="40% - Accent3" xfId="375" xr:uid="{00000000-0005-0000-0000-00002D000000}"/>
    <cellStyle name="40% - Accent4" xfId="376" xr:uid="{00000000-0005-0000-0000-00002E000000}"/>
    <cellStyle name="40% - Accent5" xfId="377" xr:uid="{00000000-0005-0000-0000-00002F000000}"/>
    <cellStyle name="40% - Accent6" xfId="378" xr:uid="{00000000-0005-0000-0000-000030000000}"/>
    <cellStyle name="40% - Ênfase1 2" xfId="379" xr:uid="{00000000-0005-0000-0000-000031000000}"/>
    <cellStyle name="40% - Ênfase1 2 2" xfId="2913" xr:uid="{00000000-0005-0000-0000-000032000000}"/>
    <cellStyle name="40% - Ênfase1 2 3" xfId="10623" xr:uid="{00000000-0005-0000-0000-000033000000}"/>
    <cellStyle name="40% - Ênfase2 2" xfId="380" xr:uid="{00000000-0005-0000-0000-000034000000}"/>
    <cellStyle name="40% - Ênfase2 2 2" xfId="2914" xr:uid="{00000000-0005-0000-0000-000035000000}"/>
    <cellStyle name="40% - Ênfase2 2 3" xfId="10624" xr:uid="{00000000-0005-0000-0000-000036000000}"/>
    <cellStyle name="40% - Ênfase3 2" xfId="381" xr:uid="{00000000-0005-0000-0000-000037000000}"/>
    <cellStyle name="40% - Ênfase3 2 2" xfId="2915" xr:uid="{00000000-0005-0000-0000-000038000000}"/>
    <cellStyle name="40% - Ênfase3 2 3" xfId="10625" xr:uid="{00000000-0005-0000-0000-000039000000}"/>
    <cellStyle name="40% - Ênfase4 2" xfId="382" xr:uid="{00000000-0005-0000-0000-00003A000000}"/>
    <cellStyle name="40% - Ênfase4 2 2" xfId="2916" xr:uid="{00000000-0005-0000-0000-00003B000000}"/>
    <cellStyle name="40% - Ênfase4 2 3" xfId="10626" xr:uid="{00000000-0005-0000-0000-00003C000000}"/>
    <cellStyle name="40% - Ênfase5 2" xfId="383" xr:uid="{00000000-0005-0000-0000-00003D000000}"/>
    <cellStyle name="40% - Ênfase5 2 2" xfId="2917" xr:uid="{00000000-0005-0000-0000-00003E000000}"/>
    <cellStyle name="40% - Ênfase5 2 3" xfId="10627" xr:uid="{00000000-0005-0000-0000-00003F000000}"/>
    <cellStyle name="40% - Ênfase6 2" xfId="384" xr:uid="{00000000-0005-0000-0000-000040000000}"/>
    <cellStyle name="40% - Ênfase6 2 2" xfId="2918" xr:uid="{00000000-0005-0000-0000-000041000000}"/>
    <cellStyle name="40% - Ênfase6 2 3" xfId="10628" xr:uid="{00000000-0005-0000-0000-000042000000}"/>
    <cellStyle name="60% - Accent1" xfId="385" xr:uid="{00000000-0005-0000-0000-000043000000}"/>
    <cellStyle name="60% - Accent2" xfId="386" xr:uid="{00000000-0005-0000-0000-000044000000}"/>
    <cellStyle name="60% - Accent3" xfId="387" xr:uid="{00000000-0005-0000-0000-000045000000}"/>
    <cellStyle name="60% - Accent4" xfId="388" xr:uid="{00000000-0005-0000-0000-000046000000}"/>
    <cellStyle name="60% - Accent5" xfId="389" xr:uid="{00000000-0005-0000-0000-000047000000}"/>
    <cellStyle name="60% - Accent6" xfId="390" xr:uid="{00000000-0005-0000-0000-000048000000}"/>
    <cellStyle name="60% - Ênfase1 2" xfId="391" xr:uid="{00000000-0005-0000-0000-000049000000}"/>
    <cellStyle name="60% - Ênfase1 2 2" xfId="2919" xr:uid="{00000000-0005-0000-0000-00004A000000}"/>
    <cellStyle name="60% - Ênfase1 2 3" xfId="10629" xr:uid="{00000000-0005-0000-0000-00004B000000}"/>
    <cellStyle name="60% - Ênfase2 2" xfId="392" xr:uid="{00000000-0005-0000-0000-00004C000000}"/>
    <cellStyle name="60% - Ênfase2 2 2" xfId="2920" xr:uid="{00000000-0005-0000-0000-00004D000000}"/>
    <cellStyle name="60% - Ênfase2 2 3" xfId="10630" xr:uid="{00000000-0005-0000-0000-00004E000000}"/>
    <cellStyle name="60% - Ênfase3 2" xfId="393" xr:uid="{00000000-0005-0000-0000-00004F000000}"/>
    <cellStyle name="60% - Ênfase3 2 2" xfId="2921" xr:uid="{00000000-0005-0000-0000-000050000000}"/>
    <cellStyle name="60% - Ênfase3 2 3" xfId="10631" xr:uid="{00000000-0005-0000-0000-000051000000}"/>
    <cellStyle name="60% - Ênfase4 2" xfId="394" xr:uid="{00000000-0005-0000-0000-000052000000}"/>
    <cellStyle name="60% - Ênfase4 2 2" xfId="2922" xr:uid="{00000000-0005-0000-0000-000053000000}"/>
    <cellStyle name="60% - Ênfase4 2 3" xfId="10632" xr:uid="{00000000-0005-0000-0000-000054000000}"/>
    <cellStyle name="60% - Ênfase5 2" xfId="395" xr:uid="{00000000-0005-0000-0000-000055000000}"/>
    <cellStyle name="60% - Ênfase5 2 2" xfId="2923" xr:uid="{00000000-0005-0000-0000-000056000000}"/>
    <cellStyle name="60% - Ênfase5 2 3" xfId="10633" xr:uid="{00000000-0005-0000-0000-000057000000}"/>
    <cellStyle name="60% - Ênfase6 2" xfId="396" xr:uid="{00000000-0005-0000-0000-000058000000}"/>
    <cellStyle name="60% - Ênfase6 2 2" xfId="2924" xr:uid="{00000000-0005-0000-0000-000059000000}"/>
    <cellStyle name="60% - Ênfase6 2 3" xfId="10634" xr:uid="{00000000-0005-0000-0000-00005A000000}"/>
    <cellStyle name="60% - Ênfase6 37" xfId="144" xr:uid="{00000000-0005-0000-0000-00005B000000}"/>
    <cellStyle name="Accent1" xfId="397" xr:uid="{00000000-0005-0000-0000-00005C000000}"/>
    <cellStyle name="Accent2" xfId="398" xr:uid="{00000000-0005-0000-0000-00005D000000}"/>
    <cellStyle name="Accent3" xfId="399" xr:uid="{00000000-0005-0000-0000-00005E000000}"/>
    <cellStyle name="Accent4" xfId="400" xr:uid="{00000000-0005-0000-0000-00005F000000}"/>
    <cellStyle name="Accent5" xfId="401" xr:uid="{00000000-0005-0000-0000-000060000000}"/>
    <cellStyle name="Accent6" xfId="402" xr:uid="{00000000-0005-0000-0000-000061000000}"/>
    <cellStyle name="Bad" xfId="403" xr:uid="{00000000-0005-0000-0000-000062000000}"/>
    <cellStyle name="Bom 2" xfId="404" xr:uid="{00000000-0005-0000-0000-000063000000}"/>
    <cellStyle name="Bom 2 2" xfId="2925" xr:uid="{00000000-0005-0000-0000-000064000000}"/>
    <cellStyle name="Bom 2 3" xfId="10635" xr:uid="{00000000-0005-0000-0000-000065000000}"/>
    <cellStyle name="Calculation" xfId="405" xr:uid="{00000000-0005-0000-0000-000066000000}"/>
    <cellStyle name="Calculation 10" xfId="11036" xr:uid="{00000000-0005-0000-0000-000067000000}"/>
    <cellStyle name="Calculation 10 2" xfId="14933" xr:uid="{00000000-0005-0000-0000-000068000000}"/>
    <cellStyle name="Calculation 11" xfId="11891" xr:uid="{00000000-0005-0000-0000-000069000000}"/>
    <cellStyle name="Calculation 12" xfId="14589" xr:uid="{00000000-0005-0000-0000-00006A000000}"/>
    <cellStyle name="Calculation 13" xfId="13376" xr:uid="{00000000-0005-0000-0000-00006B000000}"/>
    <cellStyle name="Calculation 14" xfId="15870" xr:uid="{00000000-0005-0000-0000-00006C000000}"/>
    <cellStyle name="Calculation 2" xfId="4991" xr:uid="{00000000-0005-0000-0000-00006D000000}"/>
    <cellStyle name="Calculation 2 10" xfId="14584" xr:uid="{00000000-0005-0000-0000-00006E000000}"/>
    <cellStyle name="Calculation 2 11" xfId="13747" xr:uid="{00000000-0005-0000-0000-00006F000000}"/>
    <cellStyle name="Calculation 2 12" xfId="18026" xr:uid="{00000000-0005-0000-0000-000070000000}"/>
    <cellStyle name="Calculation 2 2" xfId="7076" xr:uid="{00000000-0005-0000-0000-000071000000}"/>
    <cellStyle name="Calculation 2 2 2" xfId="8884" xr:uid="{00000000-0005-0000-0000-000072000000}"/>
    <cellStyle name="Calculation 2 2 2 2" xfId="12748" xr:uid="{00000000-0005-0000-0000-000073000000}"/>
    <cellStyle name="Calculation 2 2 2 2 2" xfId="15598" xr:uid="{00000000-0005-0000-0000-000074000000}"/>
    <cellStyle name="Calculation 2 2 2 3" xfId="11772" xr:uid="{00000000-0005-0000-0000-000075000000}"/>
    <cellStyle name="Calculation 2 2 2 4" xfId="14658" xr:uid="{00000000-0005-0000-0000-000076000000}"/>
    <cellStyle name="Calculation 2 2 2 5" xfId="14220" xr:uid="{00000000-0005-0000-0000-000077000000}"/>
    <cellStyle name="Calculation 2 2 3" xfId="12233" xr:uid="{00000000-0005-0000-0000-000078000000}"/>
    <cellStyle name="Calculation 2 2 3 2" xfId="15307" xr:uid="{00000000-0005-0000-0000-000079000000}"/>
    <cellStyle name="Calculation 2 2 4" xfId="13334" xr:uid="{00000000-0005-0000-0000-00007A000000}"/>
    <cellStyle name="Calculation 2 2 5" xfId="14748" xr:uid="{00000000-0005-0000-0000-00007B000000}"/>
    <cellStyle name="Calculation 2 2 6" xfId="13956" xr:uid="{00000000-0005-0000-0000-00007C000000}"/>
    <cellStyle name="Calculation 2 3" xfId="7109" xr:uid="{00000000-0005-0000-0000-00007D000000}"/>
    <cellStyle name="Calculation 2 3 2" xfId="8916" xr:uid="{00000000-0005-0000-0000-00007E000000}"/>
    <cellStyle name="Calculation 2 3 2 2" xfId="12777" xr:uid="{00000000-0005-0000-0000-00007F000000}"/>
    <cellStyle name="Calculation 2 3 2 2 2" xfId="15627" xr:uid="{00000000-0005-0000-0000-000080000000}"/>
    <cellStyle name="Calculation 2 3 2 3" xfId="13102" xr:uid="{00000000-0005-0000-0000-000081000000}"/>
    <cellStyle name="Calculation 2 3 2 4" xfId="14616" xr:uid="{00000000-0005-0000-0000-000082000000}"/>
    <cellStyle name="Calculation 2 3 2 5" xfId="14252" xr:uid="{00000000-0005-0000-0000-000083000000}"/>
    <cellStyle name="Calculation 2 3 3" xfId="12263" xr:uid="{00000000-0005-0000-0000-000084000000}"/>
    <cellStyle name="Calculation 2 3 3 2" xfId="15337" xr:uid="{00000000-0005-0000-0000-000085000000}"/>
    <cellStyle name="Calculation 2 3 4" xfId="12373" xr:uid="{00000000-0005-0000-0000-000086000000}"/>
    <cellStyle name="Calculation 2 3 5" xfId="14466" xr:uid="{00000000-0005-0000-0000-000087000000}"/>
    <cellStyle name="Calculation 2 3 6" xfId="13989" xr:uid="{00000000-0005-0000-0000-000088000000}"/>
    <cellStyle name="Calculation 2 4" xfId="6966" xr:uid="{00000000-0005-0000-0000-000089000000}"/>
    <cellStyle name="Calculation 2 4 2" xfId="8795" xr:uid="{00000000-0005-0000-0000-00008A000000}"/>
    <cellStyle name="Calculation 2 4 2 2" xfId="12664" xr:uid="{00000000-0005-0000-0000-00008B000000}"/>
    <cellStyle name="Calculation 2 4 2 2 2" xfId="15520" xr:uid="{00000000-0005-0000-0000-00008C000000}"/>
    <cellStyle name="Calculation 2 4 2 3" xfId="11949" xr:uid="{00000000-0005-0000-0000-00008D000000}"/>
    <cellStyle name="Calculation 2 4 2 4" xfId="14704" xr:uid="{00000000-0005-0000-0000-00008E000000}"/>
    <cellStyle name="Calculation 2 4 2 5" xfId="14131" xr:uid="{00000000-0005-0000-0000-00008F000000}"/>
    <cellStyle name="Calculation 2 4 3" xfId="12129" xr:uid="{00000000-0005-0000-0000-000090000000}"/>
    <cellStyle name="Calculation 2 4 3 2" xfId="15209" xr:uid="{00000000-0005-0000-0000-000091000000}"/>
    <cellStyle name="Calculation 2 4 4" xfId="11738" xr:uid="{00000000-0005-0000-0000-000092000000}"/>
    <cellStyle name="Calculation 2 4 5" xfId="14775" xr:uid="{00000000-0005-0000-0000-000093000000}"/>
    <cellStyle name="Calculation 2 4 6" xfId="13848" xr:uid="{00000000-0005-0000-0000-000094000000}"/>
    <cellStyle name="Calculation 2 5" xfId="7134" xr:uid="{00000000-0005-0000-0000-000095000000}"/>
    <cellStyle name="Calculation 2 5 2" xfId="8941" xr:uid="{00000000-0005-0000-0000-000096000000}"/>
    <cellStyle name="Calculation 2 5 2 2" xfId="12799" xr:uid="{00000000-0005-0000-0000-000097000000}"/>
    <cellStyle name="Calculation 2 5 2 2 2" xfId="15648" xr:uid="{00000000-0005-0000-0000-000098000000}"/>
    <cellStyle name="Calculation 2 5 2 3" xfId="11928" xr:uid="{00000000-0005-0000-0000-000099000000}"/>
    <cellStyle name="Calculation 2 5 2 4" xfId="14653" xr:uid="{00000000-0005-0000-0000-00009A000000}"/>
    <cellStyle name="Calculation 2 5 2 5" xfId="14277" xr:uid="{00000000-0005-0000-0000-00009B000000}"/>
    <cellStyle name="Calculation 2 5 3" xfId="12285" xr:uid="{00000000-0005-0000-0000-00009C000000}"/>
    <cellStyle name="Calculation 2 5 3 2" xfId="15358" xr:uid="{00000000-0005-0000-0000-00009D000000}"/>
    <cellStyle name="Calculation 2 5 4" xfId="11249" xr:uid="{00000000-0005-0000-0000-00009E000000}"/>
    <cellStyle name="Calculation 2 5 5" xfId="14313" xr:uid="{00000000-0005-0000-0000-00009F000000}"/>
    <cellStyle name="Calculation 2 5 6" xfId="14014" xr:uid="{00000000-0005-0000-0000-0000A0000000}"/>
    <cellStyle name="Calculation 2 6" xfId="7156" xr:uid="{00000000-0005-0000-0000-0000A1000000}"/>
    <cellStyle name="Calculation 2 6 2" xfId="8963" xr:uid="{00000000-0005-0000-0000-0000A2000000}"/>
    <cellStyle name="Calculation 2 6 2 2" xfId="12819" xr:uid="{00000000-0005-0000-0000-0000A3000000}"/>
    <cellStyle name="Calculation 2 6 2 2 2" xfId="15667" xr:uid="{00000000-0005-0000-0000-0000A4000000}"/>
    <cellStyle name="Calculation 2 6 2 3" xfId="11954" xr:uid="{00000000-0005-0000-0000-0000A5000000}"/>
    <cellStyle name="Calculation 2 6 2 4" xfId="14850" xr:uid="{00000000-0005-0000-0000-0000A6000000}"/>
    <cellStyle name="Calculation 2 6 2 5" xfId="14299" xr:uid="{00000000-0005-0000-0000-0000A7000000}"/>
    <cellStyle name="Calculation 2 6 3" xfId="12305" xr:uid="{00000000-0005-0000-0000-0000A8000000}"/>
    <cellStyle name="Calculation 2 6 3 2" xfId="15377" xr:uid="{00000000-0005-0000-0000-0000A9000000}"/>
    <cellStyle name="Calculation 2 6 4" xfId="12509" xr:uid="{00000000-0005-0000-0000-0000AA000000}"/>
    <cellStyle name="Calculation 2 6 5" xfId="14312" xr:uid="{00000000-0005-0000-0000-0000AB000000}"/>
    <cellStyle name="Calculation 2 6 6" xfId="14036" xr:uid="{00000000-0005-0000-0000-0000AC000000}"/>
    <cellStyle name="Calculation 2 7" xfId="6923" xr:uid="{00000000-0005-0000-0000-0000AD000000}"/>
    <cellStyle name="Calculation 2 7 2" xfId="12089" xr:uid="{00000000-0005-0000-0000-0000AE000000}"/>
    <cellStyle name="Calculation 2 7 2 2" xfId="15169" xr:uid="{00000000-0005-0000-0000-0000AF000000}"/>
    <cellStyle name="Calculation 2 7 3" xfId="13009" xr:uid="{00000000-0005-0000-0000-0000B0000000}"/>
    <cellStyle name="Calculation 2 7 4" xfId="14431" xr:uid="{00000000-0005-0000-0000-0000B1000000}"/>
    <cellStyle name="Calculation 2 7 5" xfId="13808" xr:uid="{00000000-0005-0000-0000-0000B2000000}"/>
    <cellStyle name="Calculation 2 8" xfId="11820" xr:uid="{00000000-0005-0000-0000-0000B3000000}"/>
    <cellStyle name="Calculation 2 8 2" xfId="11107" xr:uid="{00000000-0005-0000-0000-0000B4000000}"/>
    <cellStyle name="Calculation 2 9" xfId="12031" xr:uid="{00000000-0005-0000-0000-0000B5000000}"/>
    <cellStyle name="Calculation 3" xfId="6902" xr:uid="{00000000-0005-0000-0000-0000B6000000}"/>
    <cellStyle name="Calculation 3 2" xfId="8739" xr:uid="{00000000-0005-0000-0000-0000B7000000}"/>
    <cellStyle name="Calculation 3 2 2" xfId="12611" xr:uid="{00000000-0005-0000-0000-0000B8000000}"/>
    <cellStyle name="Calculation 3 2 2 2" xfId="15468" xr:uid="{00000000-0005-0000-0000-0000B9000000}"/>
    <cellStyle name="Calculation 3 2 3" xfId="12514" xr:uid="{00000000-0005-0000-0000-0000BA000000}"/>
    <cellStyle name="Calculation 3 2 4" xfId="14803" xr:uid="{00000000-0005-0000-0000-0000BB000000}"/>
    <cellStyle name="Calculation 3 2 5" xfId="14075" xr:uid="{00000000-0005-0000-0000-0000BC000000}"/>
    <cellStyle name="Calculation 3 3" xfId="12069" xr:uid="{00000000-0005-0000-0000-0000BD000000}"/>
    <cellStyle name="Calculation 3 3 2" xfId="11556" xr:uid="{00000000-0005-0000-0000-0000BE000000}"/>
    <cellStyle name="Calculation 3 4" xfId="11459" xr:uid="{00000000-0005-0000-0000-0000BF000000}"/>
    <cellStyle name="Calculation 3 5" xfId="14421" xr:uid="{00000000-0005-0000-0000-0000C0000000}"/>
    <cellStyle name="Calculation 3 6" xfId="13789" xr:uid="{00000000-0005-0000-0000-0000C1000000}"/>
    <cellStyle name="Calculation 4" xfId="6970" xr:uid="{00000000-0005-0000-0000-0000C2000000}"/>
    <cellStyle name="Calculation 4 2" xfId="8798" xr:uid="{00000000-0005-0000-0000-0000C3000000}"/>
    <cellStyle name="Calculation 4 2 2" xfId="12667" xr:uid="{00000000-0005-0000-0000-0000C4000000}"/>
    <cellStyle name="Calculation 4 2 2 2" xfId="15523" xr:uid="{00000000-0005-0000-0000-0000C5000000}"/>
    <cellStyle name="Calculation 4 2 3" xfId="12027" xr:uid="{00000000-0005-0000-0000-0000C6000000}"/>
    <cellStyle name="Calculation 4 2 4" xfId="14690" xr:uid="{00000000-0005-0000-0000-0000C7000000}"/>
    <cellStyle name="Calculation 4 2 5" xfId="14134" xr:uid="{00000000-0005-0000-0000-0000C8000000}"/>
    <cellStyle name="Calculation 4 3" xfId="12133" xr:uid="{00000000-0005-0000-0000-0000C9000000}"/>
    <cellStyle name="Calculation 4 3 2" xfId="15213" xr:uid="{00000000-0005-0000-0000-0000CA000000}"/>
    <cellStyle name="Calculation 4 4" xfId="11768" xr:uid="{00000000-0005-0000-0000-0000CB000000}"/>
    <cellStyle name="Calculation 4 5" xfId="14772" xr:uid="{00000000-0005-0000-0000-0000CC000000}"/>
    <cellStyle name="Calculation 4 6" xfId="13852" xr:uid="{00000000-0005-0000-0000-0000CD000000}"/>
    <cellStyle name="Calculation 5" xfId="6943" xr:uid="{00000000-0005-0000-0000-0000CE000000}"/>
    <cellStyle name="Calculation 5 2" xfId="8774" xr:uid="{00000000-0005-0000-0000-0000CF000000}"/>
    <cellStyle name="Calculation 5 2 2" xfId="12644" xr:uid="{00000000-0005-0000-0000-0000D0000000}"/>
    <cellStyle name="Calculation 5 2 2 2" xfId="15500" xr:uid="{00000000-0005-0000-0000-0000D1000000}"/>
    <cellStyle name="Calculation 5 2 3" xfId="12984" xr:uid="{00000000-0005-0000-0000-0000D2000000}"/>
    <cellStyle name="Calculation 5 2 4" xfId="14602" xr:uid="{00000000-0005-0000-0000-0000D3000000}"/>
    <cellStyle name="Calculation 5 2 5" xfId="14110" xr:uid="{00000000-0005-0000-0000-0000D4000000}"/>
    <cellStyle name="Calculation 5 3" xfId="12107" xr:uid="{00000000-0005-0000-0000-0000D5000000}"/>
    <cellStyle name="Calculation 5 3 2" xfId="15187" xr:uid="{00000000-0005-0000-0000-0000D6000000}"/>
    <cellStyle name="Calculation 5 4" xfId="11966" xr:uid="{00000000-0005-0000-0000-0000D7000000}"/>
    <cellStyle name="Calculation 5 5" xfId="14532" xr:uid="{00000000-0005-0000-0000-0000D8000000}"/>
    <cellStyle name="Calculation 5 6" xfId="13827" xr:uid="{00000000-0005-0000-0000-0000D9000000}"/>
    <cellStyle name="Calculation 6" xfId="7015" xr:uid="{00000000-0005-0000-0000-0000DA000000}"/>
    <cellStyle name="Calculation 6 2" xfId="8833" xr:uid="{00000000-0005-0000-0000-0000DB000000}"/>
    <cellStyle name="Calculation 6 2 2" xfId="12700" xr:uid="{00000000-0005-0000-0000-0000DC000000}"/>
    <cellStyle name="Calculation 6 2 2 2" xfId="15554" xr:uid="{00000000-0005-0000-0000-0000DD000000}"/>
    <cellStyle name="Calculation 6 2 3" xfId="11930" xr:uid="{00000000-0005-0000-0000-0000DE000000}"/>
    <cellStyle name="Calculation 6 2 4" xfId="14366" xr:uid="{00000000-0005-0000-0000-0000DF000000}"/>
    <cellStyle name="Calculation 6 2 5" xfId="14169" xr:uid="{00000000-0005-0000-0000-0000E0000000}"/>
    <cellStyle name="Calculation 6 3" xfId="12176" xr:uid="{00000000-0005-0000-0000-0000E1000000}"/>
    <cellStyle name="Calculation 6 3 2" xfId="15254" xr:uid="{00000000-0005-0000-0000-0000E2000000}"/>
    <cellStyle name="Calculation 6 4" xfId="11225" xr:uid="{00000000-0005-0000-0000-0000E3000000}"/>
    <cellStyle name="Calculation 6 5" xfId="14765" xr:uid="{00000000-0005-0000-0000-0000E4000000}"/>
    <cellStyle name="Calculation 6 6" xfId="13897" xr:uid="{00000000-0005-0000-0000-0000E5000000}"/>
    <cellStyle name="Calculation 7" xfId="6931" xr:uid="{00000000-0005-0000-0000-0000E6000000}"/>
    <cellStyle name="Calculation 7 2" xfId="8763" xr:uid="{00000000-0005-0000-0000-0000E7000000}"/>
    <cellStyle name="Calculation 7 2 2" xfId="12634" xr:uid="{00000000-0005-0000-0000-0000E8000000}"/>
    <cellStyle name="Calculation 7 2 2 2" xfId="15490" xr:uid="{00000000-0005-0000-0000-0000E9000000}"/>
    <cellStyle name="Calculation 7 2 3" xfId="12922" xr:uid="{00000000-0005-0000-0000-0000EA000000}"/>
    <cellStyle name="Calculation 7 2 4" xfId="14646" xr:uid="{00000000-0005-0000-0000-0000EB000000}"/>
    <cellStyle name="Calculation 7 2 5" xfId="14099" xr:uid="{00000000-0005-0000-0000-0000EC000000}"/>
    <cellStyle name="Calculation 7 3" xfId="12096" xr:uid="{00000000-0005-0000-0000-0000ED000000}"/>
    <cellStyle name="Calculation 7 3 2" xfId="15176" xr:uid="{00000000-0005-0000-0000-0000EE000000}"/>
    <cellStyle name="Calculation 7 4" xfId="11220" xr:uid="{00000000-0005-0000-0000-0000EF000000}"/>
    <cellStyle name="Calculation 7 5" xfId="14781" xr:uid="{00000000-0005-0000-0000-0000F0000000}"/>
    <cellStyle name="Calculation 7 6" xfId="13816" xr:uid="{00000000-0005-0000-0000-0000F1000000}"/>
    <cellStyle name="Calculation 8" xfId="6983" xr:uid="{00000000-0005-0000-0000-0000F2000000}"/>
    <cellStyle name="Calculation 8 2" xfId="12146" xr:uid="{00000000-0005-0000-0000-0000F3000000}"/>
    <cellStyle name="Calculation 8 2 2" xfId="15225" xr:uid="{00000000-0005-0000-0000-0000F4000000}"/>
    <cellStyle name="Calculation 8 3" xfId="11491" xr:uid="{00000000-0005-0000-0000-0000F5000000}"/>
    <cellStyle name="Calculation 8 4" xfId="14521" xr:uid="{00000000-0005-0000-0000-0000F6000000}"/>
    <cellStyle name="Calculation 8 5" xfId="13865" xr:uid="{00000000-0005-0000-0000-0000F7000000}"/>
    <cellStyle name="Calculation 9" xfId="13195" xr:uid="{00000000-0005-0000-0000-0000F8000000}"/>
    <cellStyle name="Calculation 9 2" xfId="15784" xr:uid="{00000000-0005-0000-0000-0000F9000000}"/>
    <cellStyle name="Cálculo 2" xfId="406" xr:uid="{00000000-0005-0000-0000-0000FA000000}"/>
    <cellStyle name="Cálculo 2 10" xfId="10636" xr:uid="{00000000-0005-0000-0000-0000FB000000}"/>
    <cellStyle name="Cálculo 2 10 2" xfId="13134" xr:uid="{00000000-0005-0000-0000-0000FC000000}"/>
    <cellStyle name="Cálculo 2 10 2 2" xfId="15759" xr:uid="{00000000-0005-0000-0000-0000FD000000}"/>
    <cellStyle name="Cálculo 2 10 3" xfId="13364" xr:uid="{00000000-0005-0000-0000-0000FE000000}"/>
    <cellStyle name="Cálculo 2 11" xfId="13196" xr:uid="{00000000-0005-0000-0000-0000FF000000}"/>
    <cellStyle name="Cálculo 2 11 2" xfId="15785" xr:uid="{00000000-0005-0000-0000-000000010000}"/>
    <cellStyle name="Cálculo 2 12" xfId="11037" xr:uid="{00000000-0005-0000-0000-000001010000}"/>
    <cellStyle name="Cálculo 2 12 2" xfId="14934" xr:uid="{00000000-0005-0000-0000-000002010000}"/>
    <cellStyle name="Cálculo 2 13" xfId="12827" xr:uid="{00000000-0005-0000-0000-000003010000}"/>
    <cellStyle name="Cálculo 2 14" xfId="14545" xr:uid="{00000000-0005-0000-0000-000004010000}"/>
    <cellStyle name="Cálculo 2 15" xfId="13377" xr:uid="{00000000-0005-0000-0000-000005010000}"/>
    <cellStyle name="Cálculo 2 16" xfId="15871" xr:uid="{00000000-0005-0000-0000-000006010000}"/>
    <cellStyle name="Cálculo 2 2" xfId="2926" xr:uid="{00000000-0005-0000-0000-000007010000}"/>
    <cellStyle name="Cálculo 2 2 10" xfId="11582" xr:uid="{00000000-0005-0000-0000-000008010000}"/>
    <cellStyle name="Cálculo 2 2 10 2" xfId="15048" xr:uid="{00000000-0005-0000-0000-000009010000}"/>
    <cellStyle name="Cálculo 2 2 11" xfId="11457" xr:uid="{00000000-0005-0000-0000-00000A010000}"/>
    <cellStyle name="Cálculo 2 2 12" xfId="14614" xr:uid="{00000000-0005-0000-0000-00000B010000}"/>
    <cellStyle name="Cálculo 2 2 13" xfId="13392" xr:uid="{00000000-0005-0000-0000-00000C010000}"/>
    <cellStyle name="Cálculo 2 2 14" xfId="16063" xr:uid="{00000000-0005-0000-0000-00000D010000}"/>
    <cellStyle name="Cálculo 2 2 2" xfId="4984" xr:uid="{00000000-0005-0000-0000-00000E010000}"/>
    <cellStyle name="Cálculo 2 2 2 10" xfId="14786" xr:uid="{00000000-0005-0000-0000-00000F010000}"/>
    <cellStyle name="Cálculo 2 2 2 11" xfId="13740" xr:uid="{00000000-0005-0000-0000-000010010000}"/>
    <cellStyle name="Cálculo 2 2 2 12" xfId="18019" xr:uid="{00000000-0005-0000-0000-000011010000}"/>
    <cellStyle name="Cálculo 2 2 2 2" xfId="7069" xr:uid="{00000000-0005-0000-0000-000012010000}"/>
    <cellStyle name="Cálculo 2 2 2 2 2" xfId="8877" xr:uid="{00000000-0005-0000-0000-000013010000}"/>
    <cellStyle name="Cálculo 2 2 2 2 2 2" xfId="12742" xr:uid="{00000000-0005-0000-0000-000014010000}"/>
    <cellStyle name="Cálculo 2 2 2 2 2 2 2" xfId="15593" xr:uid="{00000000-0005-0000-0000-000015010000}"/>
    <cellStyle name="Cálculo 2 2 2 2 2 3" xfId="11800" xr:uid="{00000000-0005-0000-0000-000016010000}"/>
    <cellStyle name="Cálculo 2 2 2 2 2 4" xfId="14809" xr:uid="{00000000-0005-0000-0000-000017010000}"/>
    <cellStyle name="Cálculo 2 2 2 2 2 5" xfId="14213" xr:uid="{00000000-0005-0000-0000-000018010000}"/>
    <cellStyle name="Cálculo 2 2 2 2 3" xfId="12227" xr:uid="{00000000-0005-0000-0000-000019010000}"/>
    <cellStyle name="Cálculo 2 2 2 2 3 2" xfId="15302" xr:uid="{00000000-0005-0000-0000-00001A010000}"/>
    <cellStyle name="Cálculo 2 2 2 2 4" xfId="11114" xr:uid="{00000000-0005-0000-0000-00001B010000}"/>
    <cellStyle name="Cálculo 2 2 2 2 5" xfId="14750" xr:uid="{00000000-0005-0000-0000-00001C010000}"/>
    <cellStyle name="Cálculo 2 2 2 2 6" xfId="13949" xr:uid="{00000000-0005-0000-0000-00001D010000}"/>
    <cellStyle name="Cálculo 2 2 2 3" xfId="7102" xr:uid="{00000000-0005-0000-0000-00001E010000}"/>
    <cellStyle name="Cálculo 2 2 2 3 2" xfId="8909" xr:uid="{00000000-0005-0000-0000-00001F010000}"/>
    <cellStyle name="Cálculo 2 2 2 3 2 2" xfId="12772" xr:uid="{00000000-0005-0000-0000-000020010000}"/>
    <cellStyle name="Cálculo 2 2 2 3 2 2 2" xfId="15622" xr:uid="{00000000-0005-0000-0000-000021010000}"/>
    <cellStyle name="Cálculo 2 2 2 3 2 3" xfId="12048" xr:uid="{00000000-0005-0000-0000-000022010000}"/>
    <cellStyle name="Cálculo 2 2 2 3 2 4" xfId="14565" xr:uid="{00000000-0005-0000-0000-000023010000}"/>
    <cellStyle name="Cálculo 2 2 2 3 2 5" xfId="14245" xr:uid="{00000000-0005-0000-0000-000024010000}"/>
    <cellStyle name="Cálculo 2 2 2 3 3" xfId="12258" xr:uid="{00000000-0005-0000-0000-000025010000}"/>
    <cellStyle name="Cálculo 2 2 2 3 3 2" xfId="15332" xr:uid="{00000000-0005-0000-0000-000026010000}"/>
    <cellStyle name="Cálculo 2 2 2 3 4" xfId="13107" xr:uid="{00000000-0005-0000-0000-000027010000}"/>
    <cellStyle name="Cálculo 2 2 2 3 5" xfId="14467" xr:uid="{00000000-0005-0000-0000-000028010000}"/>
    <cellStyle name="Cálculo 2 2 2 3 6" xfId="13982" xr:uid="{00000000-0005-0000-0000-000029010000}"/>
    <cellStyle name="Cálculo 2 2 2 4" xfId="7029" xr:uid="{00000000-0005-0000-0000-00002A010000}"/>
    <cellStyle name="Cálculo 2 2 2 4 2" xfId="8844" xr:uid="{00000000-0005-0000-0000-00002B010000}"/>
    <cellStyle name="Cálculo 2 2 2 4 2 2" xfId="12710" xr:uid="{00000000-0005-0000-0000-00002C010000}"/>
    <cellStyle name="Cálculo 2 2 2 4 2 2 2" xfId="15563" xr:uid="{00000000-0005-0000-0000-00002D010000}"/>
    <cellStyle name="Cálculo 2 2 2 4 2 3" xfId="12528" xr:uid="{00000000-0005-0000-0000-00002E010000}"/>
    <cellStyle name="Cálculo 2 2 2 4 2 4" xfId="14578" xr:uid="{00000000-0005-0000-0000-00002F010000}"/>
    <cellStyle name="Cálculo 2 2 2 4 2 5" xfId="14180" xr:uid="{00000000-0005-0000-0000-000030010000}"/>
    <cellStyle name="Cálculo 2 2 2 4 3" xfId="12189" xr:uid="{00000000-0005-0000-0000-000031010000}"/>
    <cellStyle name="Cálculo 2 2 2 4 3 2" xfId="15266" xr:uid="{00000000-0005-0000-0000-000032010000}"/>
    <cellStyle name="Cálculo 2 2 2 4 4" xfId="13314" xr:uid="{00000000-0005-0000-0000-000033010000}"/>
    <cellStyle name="Cálculo 2 2 2 4 5" xfId="14498" xr:uid="{00000000-0005-0000-0000-000034010000}"/>
    <cellStyle name="Cálculo 2 2 2 4 6" xfId="13911" xr:uid="{00000000-0005-0000-0000-000035010000}"/>
    <cellStyle name="Cálculo 2 2 2 5" xfId="7127" xr:uid="{00000000-0005-0000-0000-000036010000}"/>
    <cellStyle name="Cálculo 2 2 2 5 2" xfId="8934" xr:uid="{00000000-0005-0000-0000-000037010000}"/>
    <cellStyle name="Cálculo 2 2 2 5 2 2" xfId="12793" xr:uid="{00000000-0005-0000-0000-000038010000}"/>
    <cellStyle name="Cálculo 2 2 2 5 2 2 2" xfId="15643" xr:uid="{00000000-0005-0000-0000-000039010000}"/>
    <cellStyle name="Cálculo 2 2 2 5 2 3" xfId="11668" xr:uid="{00000000-0005-0000-0000-00003A010000}"/>
    <cellStyle name="Cálculo 2 2 2 5 2 4" xfId="14357" xr:uid="{00000000-0005-0000-0000-00003B010000}"/>
    <cellStyle name="Cálculo 2 2 2 5 2 5" xfId="14270" xr:uid="{00000000-0005-0000-0000-00003C010000}"/>
    <cellStyle name="Cálculo 2 2 2 5 3" xfId="12279" xr:uid="{00000000-0005-0000-0000-00003D010000}"/>
    <cellStyle name="Cálculo 2 2 2 5 3 2" xfId="15353" xr:uid="{00000000-0005-0000-0000-00003E010000}"/>
    <cellStyle name="Cálculo 2 2 2 5 4" xfId="12353" xr:uid="{00000000-0005-0000-0000-00003F010000}"/>
    <cellStyle name="Cálculo 2 2 2 5 5" xfId="14394" xr:uid="{00000000-0005-0000-0000-000040010000}"/>
    <cellStyle name="Cálculo 2 2 2 5 6" xfId="14007" xr:uid="{00000000-0005-0000-0000-000041010000}"/>
    <cellStyle name="Cálculo 2 2 2 6" xfId="7149" xr:uid="{00000000-0005-0000-0000-000042010000}"/>
    <cellStyle name="Cálculo 2 2 2 6 2" xfId="8956" xr:uid="{00000000-0005-0000-0000-000043010000}"/>
    <cellStyle name="Cálculo 2 2 2 6 2 2" xfId="12813" xr:uid="{00000000-0005-0000-0000-000044010000}"/>
    <cellStyle name="Cálculo 2 2 2 6 2 2 2" xfId="15662" xr:uid="{00000000-0005-0000-0000-000045010000}"/>
    <cellStyle name="Cálculo 2 2 2 6 2 3" xfId="11750" xr:uid="{00000000-0005-0000-0000-000046010000}"/>
    <cellStyle name="Cálculo 2 2 2 6 2 4" xfId="14622" xr:uid="{00000000-0005-0000-0000-000047010000}"/>
    <cellStyle name="Cálculo 2 2 2 6 2 5" xfId="14292" xr:uid="{00000000-0005-0000-0000-000048010000}"/>
    <cellStyle name="Cálculo 2 2 2 6 3" xfId="12299" xr:uid="{00000000-0005-0000-0000-000049010000}"/>
    <cellStyle name="Cálculo 2 2 2 6 3 2" xfId="15372" xr:uid="{00000000-0005-0000-0000-00004A010000}"/>
    <cellStyle name="Cálculo 2 2 2 6 4" xfId="11278" xr:uid="{00000000-0005-0000-0000-00004B010000}"/>
    <cellStyle name="Cálculo 2 2 2 6 5" xfId="14393" xr:uid="{00000000-0005-0000-0000-00004C010000}"/>
    <cellStyle name="Cálculo 2 2 2 6 6" xfId="14029" xr:uid="{00000000-0005-0000-0000-00004D010000}"/>
    <cellStyle name="Cálculo 2 2 2 7" xfId="7035" xr:uid="{00000000-0005-0000-0000-00004E010000}"/>
    <cellStyle name="Cálculo 2 2 2 7 2" xfId="12195" xr:uid="{00000000-0005-0000-0000-00004F010000}"/>
    <cellStyle name="Cálculo 2 2 2 7 2 2" xfId="15272" xr:uid="{00000000-0005-0000-0000-000050010000}"/>
    <cellStyle name="Cálculo 2 2 2 7 3" xfId="11228" xr:uid="{00000000-0005-0000-0000-000051010000}"/>
    <cellStyle name="Cálculo 2 2 2 7 4" xfId="14494" xr:uid="{00000000-0005-0000-0000-000052010000}"/>
    <cellStyle name="Cálculo 2 2 2 7 5" xfId="13916" xr:uid="{00000000-0005-0000-0000-000053010000}"/>
    <cellStyle name="Cálculo 2 2 2 8" xfId="11814" xr:uid="{00000000-0005-0000-0000-000054010000}"/>
    <cellStyle name="Cálculo 2 2 2 8 2" xfId="11402" xr:uid="{00000000-0005-0000-0000-000055010000}"/>
    <cellStyle name="Cálculo 2 2 2 9" xfId="12558" xr:uid="{00000000-0005-0000-0000-000056010000}"/>
    <cellStyle name="Cálculo 2 2 3" xfId="6999" xr:uid="{00000000-0005-0000-0000-000057010000}"/>
    <cellStyle name="Cálculo 2 2 3 2" xfId="8820" xr:uid="{00000000-0005-0000-0000-000058010000}"/>
    <cellStyle name="Cálculo 2 2 3 2 2" xfId="12688" xr:uid="{00000000-0005-0000-0000-000059010000}"/>
    <cellStyle name="Cálculo 2 2 3 2 2 2" xfId="15542" xr:uid="{00000000-0005-0000-0000-00005A010000}"/>
    <cellStyle name="Cálculo 2 2 3 2 3" xfId="11960" xr:uid="{00000000-0005-0000-0000-00005B010000}"/>
    <cellStyle name="Cálculo 2 2 3 2 4" xfId="14370" xr:uid="{00000000-0005-0000-0000-00005C010000}"/>
    <cellStyle name="Cálculo 2 2 3 2 5" xfId="14156" xr:uid="{00000000-0005-0000-0000-00005D010000}"/>
    <cellStyle name="Cálculo 2 2 3 3" xfId="12161" xr:uid="{00000000-0005-0000-0000-00005E010000}"/>
    <cellStyle name="Cálculo 2 2 3 3 2" xfId="15239" xr:uid="{00000000-0005-0000-0000-00005F010000}"/>
    <cellStyle name="Cálculo 2 2 3 4" xfId="11441" xr:uid="{00000000-0005-0000-0000-000060010000}"/>
    <cellStyle name="Cálculo 2 2 3 5" xfId="14512" xr:uid="{00000000-0005-0000-0000-000061010000}"/>
    <cellStyle name="Cálculo 2 2 3 6" xfId="13881" xr:uid="{00000000-0005-0000-0000-000062010000}"/>
    <cellStyle name="Cálculo 2 2 4" xfId="7055" xr:uid="{00000000-0005-0000-0000-000063010000}"/>
    <cellStyle name="Cálculo 2 2 4 2" xfId="8866" xr:uid="{00000000-0005-0000-0000-000064010000}"/>
    <cellStyle name="Cálculo 2 2 4 2 2" xfId="12731" xr:uid="{00000000-0005-0000-0000-000065010000}"/>
    <cellStyle name="Cálculo 2 2 4 2 2 2" xfId="15582" xr:uid="{00000000-0005-0000-0000-000066010000}"/>
    <cellStyle name="Cálculo 2 2 4 2 3" xfId="11600" xr:uid="{00000000-0005-0000-0000-000067010000}"/>
    <cellStyle name="Cálculo 2 2 4 2 4" xfId="14696" xr:uid="{00000000-0005-0000-0000-000068010000}"/>
    <cellStyle name="Cálculo 2 2 4 2 5" xfId="14202" xr:uid="{00000000-0005-0000-0000-000069010000}"/>
    <cellStyle name="Cálculo 2 2 4 3" xfId="12213" xr:uid="{00000000-0005-0000-0000-00006A010000}"/>
    <cellStyle name="Cálculo 2 2 4 3 2" xfId="15289" xr:uid="{00000000-0005-0000-0000-00006B010000}"/>
    <cellStyle name="Cálculo 2 2 4 4" xfId="11836" xr:uid="{00000000-0005-0000-0000-00006C010000}"/>
    <cellStyle name="Cálculo 2 2 4 5" xfId="14753" xr:uid="{00000000-0005-0000-0000-00006D010000}"/>
    <cellStyle name="Cálculo 2 2 4 6" xfId="13936" xr:uid="{00000000-0005-0000-0000-00006E010000}"/>
    <cellStyle name="Cálculo 2 2 5" xfId="7039" xr:uid="{00000000-0005-0000-0000-00006F010000}"/>
    <cellStyle name="Cálculo 2 2 5 2" xfId="8852" xr:uid="{00000000-0005-0000-0000-000070010000}"/>
    <cellStyle name="Cálculo 2 2 5 2 2" xfId="12718" xr:uid="{00000000-0005-0000-0000-000071010000}"/>
    <cellStyle name="Cálculo 2 2 5 2 2 2" xfId="15570" xr:uid="{00000000-0005-0000-0000-000072010000}"/>
    <cellStyle name="Cálculo 2 2 5 2 3" xfId="11470" xr:uid="{00000000-0005-0000-0000-000073010000}"/>
    <cellStyle name="Cálculo 2 2 5 2 4" xfId="14802" xr:uid="{00000000-0005-0000-0000-000074010000}"/>
    <cellStyle name="Cálculo 2 2 5 2 5" xfId="14188" xr:uid="{00000000-0005-0000-0000-000075010000}"/>
    <cellStyle name="Cálculo 2 2 5 3" xfId="12198" xr:uid="{00000000-0005-0000-0000-000076010000}"/>
    <cellStyle name="Cálculo 2 2 5 3 2" xfId="15275" xr:uid="{00000000-0005-0000-0000-000077010000}"/>
    <cellStyle name="Cálculo 2 2 5 4" xfId="12961" xr:uid="{00000000-0005-0000-0000-000078010000}"/>
    <cellStyle name="Cálculo 2 2 5 5" xfId="14491" xr:uid="{00000000-0005-0000-0000-000079010000}"/>
    <cellStyle name="Cálculo 2 2 5 6" xfId="13920" xr:uid="{00000000-0005-0000-0000-00007A010000}"/>
    <cellStyle name="Cálculo 2 2 6" xfId="6915" xr:uid="{00000000-0005-0000-0000-00007B010000}"/>
    <cellStyle name="Cálculo 2 2 6 2" xfId="8750" xr:uid="{00000000-0005-0000-0000-00007C010000}"/>
    <cellStyle name="Cálculo 2 2 6 2 2" xfId="12622" xr:uid="{00000000-0005-0000-0000-00007D010000}"/>
    <cellStyle name="Cálculo 2 2 6 2 2 2" xfId="15479" xr:uid="{00000000-0005-0000-0000-00007E010000}"/>
    <cellStyle name="Cálculo 2 2 6 2 3" xfId="11889" xr:uid="{00000000-0005-0000-0000-00007F010000}"/>
    <cellStyle name="Cálculo 2 2 6 2 4" xfId="14607" xr:uid="{00000000-0005-0000-0000-000080010000}"/>
    <cellStyle name="Cálculo 2 2 6 2 5" xfId="14086" xr:uid="{00000000-0005-0000-0000-000081010000}"/>
    <cellStyle name="Cálculo 2 2 6 3" xfId="12082" xr:uid="{00000000-0005-0000-0000-000082010000}"/>
    <cellStyle name="Cálculo 2 2 6 3 2" xfId="15162" xr:uid="{00000000-0005-0000-0000-000083010000}"/>
    <cellStyle name="Cálculo 2 2 6 4" xfId="10932" xr:uid="{00000000-0005-0000-0000-000084010000}"/>
    <cellStyle name="Cálculo 2 2 6 5" xfId="14432" xr:uid="{00000000-0005-0000-0000-000085010000}"/>
    <cellStyle name="Cálculo 2 2 6 6" xfId="13800" xr:uid="{00000000-0005-0000-0000-000086010000}"/>
    <cellStyle name="Cálculo 2 2 7" xfId="7046" xr:uid="{00000000-0005-0000-0000-000087010000}"/>
    <cellStyle name="Cálculo 2 2 7 2" xfId="8858" xr:uid="{00000000-0005-0000-0000-000088010000}"/>
    <cellStyle name="Cálculo 2 2 7 2 2" xfId="12724" xr:uid="{00000000-0005-0000-0000-000089010000}"/>
    <cellStyle name="Cálculo 2 2 7 2 2 2" xfId="15576" xr:uid="{00000000-0005-0000-0000-00008A010000}"/>
    <cellStyle name="Cálculo 2 2 7 2 3" xfId="10928" xr:uid="{00000000-0005-0000-0000-00008B010000}"/>
    <cellStyle name="Cálculo 2 2 7 2 4" xfId="14821" xr:uid="{00000000-0005-0000-0000-00008C010000}"/>
    <cellStyle name="Cálculo 2 2 7 2 5" xfId="14194" xr:uid="{00000000-0005-0000-0000-00008D010000}"/>
    <cellStyle name="Cálculo 2 2 7 3" xfId="12205" xr:uid="{00000000-0005-0000-0000-00008E010000}"/>
    <cellStyle name="Cálculo 2 2 7 3 2" xfId="15282" xr:uid="{00000000-0005-0000-0000-00008F010000}"/>
    <cellStyle name="Cálculo 2 2 7 4" xfId="13290" xr:uid="{00000000-0005-0000-0000-000090010000}"/>
    <cellStyle name="Cálculo 2 2 7 5" xfId="14756" xr:uid="{00000000-0005-0000-0000-000091010000}"/>
    <cellStyle name="Cálculo 2 2 7 6" xfId="13927" xr:uid="{00000000-0005-0000-0000-000092010000}"/>
    <cellStyle name="Cálculo 2 2 8" xfId="6913" xr:uid="{00000000-0005-0000-0000-000093010000}"/>
    <cellStyle name="Cálculo 2 2 8 2" xfId="12080" xr:uid="{00000000-0005-0000-0000-000094010000}"/>
    <cellStyle name="Cálculo 2 2 8 2 2" xfId="15160" xr:uid="{00000000-0005-0000-0000-000095010000}"/>
    <cellStyle name="Cálculo 2 2 8 3" xfId="12344" xr:uid="{00000000-0005-0000-0000-000096010000}"/>
    <cellStyle name="Cálculo 2 2 8 4" xfId="14417" xr:uid="{00000000-0005-0000-0000-000097010000}"/>
    <cellStyle name="Cálculo 2 2 8 5" xfId="13798" xr:uid="{00000000-0005-0000-0000-000098010000}"/>
    <cellStyle name="Cálculo 2 2 9" xfId="13207" xr:uid="{00000000-0005-0000-0000-000099010000}"/>
    <cellStyle name="Cálculo 2 2 9 2" xfId="15795" xr:uid="{00000000-0005-0000-0000-00009A010000}"/>
    <cellStyle name="Cálculo 2 3" xfId="4977" xr:uid="{00000000-0005-0000-0000-00009B010000}"/>
    <cellStyle name="Cálculo 2 3 10" xfId="14618" xr:uid="{00000000-0005-0000-0000-00009C010000}"/>
    <cellStyle name="Cálculo 2 3 11" xfId="13734" xr:uid="{00000000-0005-0000-0000-00009D010000}"/>
    <cellStyle name="Cálculo 2 3 12" xfId="18012" xr:uid="{00000000-0005-0000-0000-00009E010000}"/>
    <cellStyle name="Cálculo 2 3 2" xfId="7062" xr:uid="{00000000-0005-0000-0000-00009F010000}"/>
    <cellStyle name="Cálculo 2 3 2 2" xfId="8870" xr:uid="{00000000-0005-0000-0000-0000A0010000}"/>
    <cellStyle name="Cálculo 2 3 2 2 2" xfId="12735" xr:uid="{00000000-0005-0000-0000-0000A1010000}"/>
    <cellStyle name="Cálculo 2 3 2 2 2 2" xfId="15586" xr:uid="{00000000-0005-0000-0000-0000A2010000}"/>
    <cellStyle name="Cálculo 2 3 2 2 3" xfId="12535" xr:uid="{00000000-0005-0000-0000-0000A3010000}"/>
    <cellStyle name="Cálculo 2 3 2 2 4" xfId="14689" xr:uid="{00000000-0005-0000-0000-0000A4010000}"/>
    <cellStyle name="Cálculo 2 3 2 2 5" xfId="14206" xr:uid="{00000000-0005-0000-0000-0000A5010000}"/>
    <cellStyle name="Cálculo 2 3 2 3" xfId="12220" xr:uid="{00000000-0005-0000-0000-0000A6010000}"/>
    <cellStyle name="Cálculo 2 3 2 3 2" xfId="15296" xr:uid="{00000000-0005-0000-0000-0000A7010000}"/>
    <cellStyle name="Cálculo 2 3 2 4" xfId="11313" xr:uid="{00000000-0005-0000-0000-0000A8010000}"/>
    <cellStyle name="Cálculo 2 3 2 5" xfId="14400" xr:uid="{00000000-0005-0000-0000-0000A9010000}"/>
    <cellStyle name="Cálculo 2 3 2 6" xfId="13943" xr:uid="{00000000-0005-0000-0000-0000AA010000}"/>
    <cellStyle name="Cálculo 2 3 3" xfId="7095" xr:uid="{00000000-0005-0000-0000-0000AB010000}"/>
    <cellStyle name="Cálculo 2 3 3 2" xfId="8902" xr:uid="{00000000-0005-0000-0000-0000AC010000}"/>
    <cellStyle name="Cálculo 2 3 3 2 2" xfId="12765" xr:uid="{00000000-0005-0000-0000-0000AD010000}"/>
    <cellStyle name="Cálculo 2 3 3 2 2 2" xfId="15615" xr:uid="{00000000-0005-0000-0000-0000AE010000}"/>
    <cellStyle name="Cálculo 2 3 3 2 3" xfId="11990" xr:uid="{00000000-0005-0000-0000-0000AF010000}"/>
    <cellStyle name="Cálculo 2 3 3 2 4" xfId="14363" xr:uid="{00000000-0005-0000-0000-0000B0010000}"/>
    <cellStyle name="Cálculo 2 3 3 2 5" xfId="14238" xr:uid="{00000000-0005-0000-0000-0000B1010000}"/>
    <cellStyle name="Cálculo 2 3 3 3" xfId="12251" xr:uid="{00000000-0005-0000-0000-0000B2010000}"/>
    <cellStyle name="Cálculo 2 3 3 3 2" xfId="15325" xr:uid="{00000000-0005-0000-0000-0000B3010000}"/>
    <cellStyle name="Cálculo 2 3 3 4" xfId="11245" xr:uid="{00000000-0005-0000-0000-0000B4010000}"/>
    <cellStyle name="Cálculo 2 3 3 5" xfId="14744" xr:uid="{00000000-0005-0000-0000-0000B5010000}"/>
    <cellStyle name="Cálculo 2 3 3 6" xfId="13975" xr:uid="{00000000-0005-0000-0000-0000B6010000}"/>
    <cellStyle name="Cálculo 2 3 4" xfId="6887" xr:uid="{00000000-0005-0000-0000-0000B7010000}"/>
    <cellStyle name="Cálculo 2 3 4 2" xfId="8727" xr:uid="{00000000-0005-0000-0000-0000B8010000}"/>
    <cellStyle name="Cálculo 2 3 4 2 2" xfId="12601" xr:uid="{00000000-0005-0000-0000-0000B9010000}"/>
    <cellStyle name="Cálculo 2 3 4 2 2 2" xfId="15459" xr:uid="{00000000-0005-0000-0000-0000BA010000}"/>
    <cellStyle name="Cálculo 2 3 4 2 3" xfId="12944" xr:uid="{00000000-0005-0000-0000-0000BB010000}"/>
    <cellStyle name="Cálculo 2 3 4 2 4" xfId="14350" xr:uid="{00000000-0005-0000-0000-0000BC010000}"/>
    <cellStyle name="Cálculo 2 3 4 2 5" xfId="14063" xr:uid="{00000000-0005-0000-0000-0000BD010000}"/>
    <cellStyle name="Cálculo 2 3 4 3" xfId="12056" xr:uid="{00000000-0005-0000-0000-0000BE010000}"/>
    <cellStyle name="Cálculo 2 3 4 3 2" xfId="15141" xr:uid="{00000000-0005-0000-0000-0000BF010000}"/>
    <cellStyle name="Cálculo 2 3 4 4" xfId="13055" xr:uid="{00000000-0005-0000-0000-0000C0010000}"/>
    <cellStyle name="Cálculo 2 3 4 5" xfId="14435" xr:uid="{00000000-0005-0000-0000-0000C1010000}"/>
    <cellStyle name="Cálculo 2 3 4 6" xfId="13774" xr:uid="{00000000-0005-0000-0000-0000C2010000}"/>
    <cellStyle name="Cálculo 2 3 5" xfId="7120" xr:uid="{00000000-0005-0000-0000-0000C3010000}"/>
    <cellStyle name="Cálculo 2 3 5 2" xfId="8927" xr:uid="{00000000-0005-0000-0000-0000C4010000}"/>
    <cellStyle name="Cálculo 2 3 5 2 2" xfId="12786" xr:uid="{00000000-0005-0000-0000-0000C5010000}"/>
    <cellStyle name="Cálculo 2 3 5 2 2 2" xfId="15636" xr:uid="{00000000-0005-0000-0000-0000C6010000}"/>
    <cellStyle name="Cálculo 2 3 5 2 3" xfId="11803" xr:uid="{00000000-0005-0000-0000-0000C7010000}"/>
    <cellStyle name="Cálculo 2 3 5 2 4" xfId="14692" xr:uid="{00000000-0005-0000-0000-0000C8010000}"/>
    <cellStyle name="Cálculo 2 3 5 2 5" xfId="14263" xr:uid="{00000000-0005-0000-0000-0000C9010000}"/>
    <cellStyle name="Cálculo 2 3 5 3" xfId="12272" xr:uid="{00000000-0005-0000-0000-0000CA010000}"/>
    <cellStyle name="Cálculo 2 3 5 3 2" xfId="15346" xr:uid="{00000000-0005-0000-0000-0000CB010000}"/>
    <cellStyle name="Cálculo 2 3 5 4" xfId="11101" xr:uid="{00000000-0005-0000-0000-0000CC010000}"/>
    <cellStyle name="Cálculo 2 3 5 5" xfId="14460" xr:uid="{00000000-0005-0000-0000-0000CD010000}"/>
    <cellStyle name="Cálculo 2 3 5 6" xfId="14000" xr:uid="{00000000-0005-0000-0000-0000CE010000}"/>
    <cellStyle name="Cálculo 2 3 6" xfId="7142" xr:uid="{00000000-0005-0000-0000-0000CF010000}"/>
    <cellStyle name="Cálculo 2 3 6 2" xfId="8949" xr:uid="{00000000-0005-0000-0000-0000D0010000}"/>
    <cellStyle name="Cálculo 2 3 6 2 2" xfId="12806" xr:uid="{00000000-0005-0000-0000-0000D1010000}"/>
    <cellStyle name="Cálculo 2 3 6 2 2 2" xfId="15655" xr:uid="{00000000-0005-0000-0000-0000D2010000}"/>
    <cellStyle name="Cálculo 2 3 6 2 3" xfId="11795" xr:uid="{00000000-0005-0000-0000-0000D3010000}"/>
    <cellStyle name="Cálculo 2 3 6 2 4" xfId="14629" xr:uid="{00000000-0005-0000-0000-0000D4010000}"/>
    <cellStyle name="Cálculo 2 3 6 2 5" xfId="14285" xr:uid="{00000000-0005-0000-0000-0000D5010000}"/>
    <cellStyle name="Cálculo 2 3 6 3" xfId="12292" xr:uid="{00000000-0005-0000-0000-0000D6010000}"/>
    <cellStyle name="Cálculo 2 3 6 3 2" xfId="15365" xr:uid="{00000000-0005-0000-0000-0000D7010000}"/>
    <cellStyle name="Cálculo 2 3 6 4" xfId="13315" xr:uid="{00000000-0005-0000-0000-0000D8010000}"/>
    <cellStyle name="Cálculo 2 3 6 5" xfId="14447" xr:uid="{00000000-0005-0000-0000-0000D9010000}"/>
    <cellStyle name="Cálculo 2 3 6 6" xfId="14022" xr:uid="{00000000-0005-0000-0000-0000DA010000}"/>
    <cellStyle name="Cálculo 2 3 7" xfId="6940" xr:uid="{00000000-0005-0000-0000-0000DB010000}"/>
    <cellStyle name="Cálculo 2 3 7 2" xfId="12104" xr:uid="{00000000-0005-0000-0000-0000DC010000}"/>
    <cellStyle name="Cálculo 2 3 7 2 2" xfId="15184" xr:uid="{00000000-0005-0000-0000-0000DD010000}"/>
    <cellStyle name="Cálculo 2 3 7 3" xfId="13234" xr:uid="{00000000-0005-0000-0000-0000DE010000}"/>
    <cellStyle name="Cálculo 2 3 7 4" xfId="14378" xr:uid="{00000000-0005-0000-0000-0000DF010000}"/>
    <cellStyle name="Cálculo 2 3 7 5" xfId="13825" xr:uid="{00000000-0005-0000-0000-0000E0010000}"/>
    <cellStyle name="Cálculo 2 3 8" xfId="11807" xr:uid="{00000000-0005-0000-0000-0000E1010000}"/>
    <cellStyle name="Cálculo 2 3 8 2" xfId="11487" xr:uid="{00000000-0005-0000-0000-0000E2010000}"/>
    <cellStyle name="Cálculo 2 3 9" xfId="11676" xr:uid="{00000000-0005-0000-0000-0000E3010000}"/>
    <cellStyle name="Cálculo 2 4" xfId="6903" xr:uid="{00000000-0005-0000-0000-0000E4010000}"/>
    <cellStyle name="Cálculo 2 4 2" xfId="8740" xr:uid="{00000000-0005-0000-0000-0000E5010000}"/>
    <cellStyle name="Cálculo 2 4 2 2" xfId="12612" xr:uid="{00000000-0005-0000-0000-0000E6010000}"/>
    <cellStyle name="Cálculo 2 4 2 2 2" xfId="15469" xr:uid="{00000000-0005-0000-0000-0000E7010000}"/>
    <cellStyle name="Cálculo 2 4 2 3" xfId="11472" xr:uid="{00000000-0005-0000-0000-0000E8010000}"/>
    <cellStyle name="Cálculo 2 4 2 4" xfId="14627" xr:uid="{00000000-0005-0000-0000-0000E9010000}"/>
    <cellStyle name="Cálculo 2 4 2 5" xfId="14076" xr:uid="{00000000-0005-0000-0000-0000EA010000}"/>
    <cellStyle name="Cálculo 2 4 3" xfId="12070" xr:uid="{00000000-0005-0000-0000-0000EB010000}"/>
    <cellStyle name="Cálculo 2 4 3 2" xfId="11219" xr:uid="{00000000-0005-0000-0000-0000EC010000}"/>
    <cellStyle name="Cálculo 2 4 4" xfId="12856" xr:uid="{00000000-0005-0000-0000-0000ED010000}"/>
    <cellStyle name="Cálculo 2 4 5" xfId="14420" xr:uid="{00000000-0005-0000-0000-0000EE010000}"/>
    <cellStyle name="Cálculo 2 4 6" xfId="13790" xr:uid="{00000000-0005-0000-0000-0000EF010000}"/>
    <cellStyle name="Cálculo 2 5" xfId="6976" xr:uid="{00000000-0005-0000-0000-0000F0010000}"/>
    <cellStyle name="Cálculo 2 5 2" xfId="8803" xr:uid="{00000000-0005-0000-0000-0000F1010000}"/>
    <cellStyle name="Cálculo 2 5 2 2" xfId="12672" xr:uid="{00000000-0005-0000-0000-0000F2010000}"/>
    <cellStyle name="Cálculo 2 5 2 2 2" xfId="15527" xr:uid="{00000000-0005-0000-0000-0000F3010000}"/>
    <cellStyle name="Cálculo 2 5 2 3" xfId="12988" xr:uid="{00000000-0005-0000-0000-0000F4010000}"/>
    <cellStyle name="Cálculo 2 5 2 4" xfId="14346" xr:uid="{00000000-0005-0000-0000-0000F5010000}"/>
    <cellStyle name="Cálculo 2 5 2 5" xfId="14139" xr:uid="{00000000-0005-0000-0000-0000F6010000}"/>
    <cellStyle name="Cálculo 2 5 3" xfId="12139" xr:uid="{00000000-0005-0000-0000-0000F7010000}"/>
    <cellStyle name="Cálculo 2 5 3 2" xfId="15218" xr:uid="{00000000-0005-0000-0000-0000F8010000}"/>
    <cellStyle name="Cálculo 2 5 4" xfId="11092" xr:uid="{00000000-0005-0000-0000-0000F9010000}"/>
    <cellStyle name="Cálculo 2 5 5" xfId="14527" xr:uid="{00000000-0005-0000-0000-0000FA010000}"/>
    <cellStyle name="Cálculo 2 5 6" xfId="13858" xr:uid="{00000000-0005-0000-0000-0000FB010000}"/>
    <cellStyle name="Cálculo 2 6" xfId="6955" xr:uid="{00000000-0005-0000-0000-0000FC010000}"/>
    <cellStyle name="Cálculo 2 6 2" xfId="8785" xr:uid="{00000000-0005-0000-0000-0000FD010000}"/>
    <cellStyle name="Cálculo 2 6 2 2" xfId="12654" xr:uid="{00000000-0005-0000-0000-0000FE010000}"/>
    <cellStyle name="Cálculo 2 6 2 2 2" xfId="15510" xr:uid="{00000000-0005-0000-0000-0000FF010000}"/>
    <cellStyle name="Cálculo 2 6 2 3" xfId="12521" xr:uid="{00000000-0005-0000-0000-000000020000}"/>
    <cellStyle name="Cálculo 2 6 2 4" xfId="14660" xr:uid="{00000000-0005-0000-0000-000001020000}"/>
    <cellStyle name="Cálculo 2 6 2 5" xfId="14121" xr:uid="{00000000-0005-0000-0000-000002020000}"/>
    <cellStyle name="Cálculo 2 6 3" xfId="12118" xr:uid="{00000000-0005-0000-0000-000003020000}"/>
    <cellStyle name="Cálculo 2 6 3 2" xfId="15198" xr:uid="{00000000-0005-0000-0000-000004020000}"/>
    <cellStyle name="Cálculo 2 6 4" xfId="11742" xr:uid="{00000000-0005-0000-0000-000005020000}"/>
    <cellStyle name="Cálculo 2 6 5" xfId="14529" xr:uid="{00000000-0005-0000-0000-000006020000}"/>
    <cellStyle name="Cálculo 2 6 6" xfId="13839" xr:uid="{00000000-0005-0000-0000-000007020000}"/>
    <cellStyle name="Cálculo 2 7" xfId="6944" xr:uid="{00000000-0005-0000-0000-000008020000}"/>
    <cellStyle name="Cálculo 2 7 2" xfId="8775" xr:uid="{00000000-0005-0000-0000-000009020000}"/>
    <cellStyle name="Cálculo 2 7 2 2" xfId="12645" xr:uid="{00000000-0005-0000-0000-00000A020000}"/>
    <cellStyle name="Cálculo 2 7 2 2 2" xfId="15501" xr:uid="{00000000-0005-0000-0000-00000B020000}"/>
    <cellStyle name="Cálculo 2 7 2 3" xfId="12836" xr:uid="{00000000-0005-0000-0000-00000C020000}"/>
    <cellStyle name="Cálculo 2 7 2 4" xfId="14791" xr:uid="{00000000-0005-0000-0000-00000D020000}"/>
    <cellStyle name="Cálculo 2 7 2 5" xfId="14111" xr:uid="{00000000-0005-0000-0000-00000E020000}"/>
    <cellStyle name="Cálculo 2 7 3" xfId="12108" xr:uid="{00000000-0005-0000-0000-00000F020000}"/>
    <cellStyle name="Cálculo 2 7 3 2" xfId="15188" xr:uid="{00000000-0005-0000-0000-000010020000}"/>
    <cellStyle name="Cálculo 2 7 4" xfId="12934" xr:uid="{00000000-0005-0000-0000-000011020000}"/>
    <cellStyle name="Cálculo 2 7 5" xfId="14387" xr:uid="{00000000-0005-0000-0000-000012020000}"/>
    <cellStyle name="Cálculo 2 7 6" xfId="13828" xr:uid="{00000000-0005-0000-0000-000013020000}"/>
    <cellStyle name="Cálculo 2 8" xfId="6988" xr:uid="{00000000-0005-0000-0000-000014020000}"/>
    <cellStyle name="Cálculo 2 8 2" xfId="8811" xr:uid="{00000000-0005-0000-0000-000015020000}"/>
    <cellStyle name="Cálculo 2 8 2 2" xfId="12680" xr:uid="{00000000-0005-0000-0000-000016020000}"/>
    <cellStyle name="Cálculo 2 8 2 2 2" xfId="15535" xr:uid="{00000000-0005-0000-0000-000017020000}"/>
    <cellStyle name="Cálculo 2 8 2 3" xfId="12017" xr:uid="{00000000-0005-0000-0000-000018020000}"/>
    <cellStyle name="Cálculo 2 8 2 4" xfId="14379" xr:uid="{00000000-0005-0000-0000-000019020000}"/>
    <cellStyle name="Cálculo 2 8 2 5" xfId="14147" xr:uid="{00000000-0005-0000-0000-00001A020000}"/>
    <cellStyle name="Cálculo 2 8 3" xfId="12151" xr:uid="{00000000-0005-0000-0000-00001B020000}"/>
    <cellStyle name="Cálculo 2 8 3 2" xfId="15230" xr:uid="{00000000-0005-0000-0000-00001C020000}"/>
    <cellStyle name="Cálculo 2 8 4" xfId="12026" xr:uid="{00000000-0005-0000-0000-00001D020000}"/>
    <cellStyle name="Cálculo 2 8 5" xfId="14376" xr:uid="{00000000-0005-0000-0000-00001E020000}"/>
    <cellStyle name="Cálculo 2 8 6" xfId="13870" xr:uid="{00000000-0005-0000-0000-00001F020000}"/>
    <cellStyle name="Cálculo 2 9" xfId="6928" xr:uid="{00000000-0005-0000-0000-000020020000}"/>
    <cellStyle name="Cálculo 2 9 2" xfId="12093" xr:uid="{00000000-0005-0000-0000-000021020000}"/>
    <cellStyle name="Cálculo 2 9 2 2" xfId="15173" xr:uid="{00000000-0005-0000-0000-000022020000}"/>
    <cellStyle name="Cálculo 2 9 3" xfId="11221" xr:uid="{00000000-0005-0000-0000-000023020000}"/>
    <cellStyle name="Cálculo 2 9 4" xfId="14407" xr:uid="{00000000-0005-0000-0000-000024020000}"/>
    <cellStyle name="Cálculo 2 9 5" xfId="13813" xr:uid="{00000000-0005-0000-0000-000025020000}"/>
    <cellStyle name="Cancel" xfId="21" xr:uid="{00000000-0005-0000-0000-000026020000}"/>
    <cellStyle name="Cancel 2" xfId="22" xr:uid="{00000000-0005-0000-0000-000027020000}"/>
    <cellStyle name="Célula de Verificação 2" xfId="407" xr:uid="{00000000-0005-0000-0000-000028020000}"/>
    <cellStyle name="Célula de Verificação 2 2" xfId="2927" xr:uid="{00000000-0005-0000-0000-000029020000}"/>
    <cellStyle name="Célula de Verificação 2 3" xfId="10637" xr:uid="{00000000-0005-0000-0000-00002A020000}"/>
    <cellStyle name="Célula Vinculada 2" xfId="408" xr:uid="{00000000-0005-0000-0000-00002B020000}"/>
    <cellStyle name="Célula Vinculada 2 2" xfId="2928" xr:uid="{00000000-0005-0000-0000-00002C020000}"/>
    <cellStyle name="Célula Vinculada 2 3" xfId="10638" xr:uid="{00000000-0005-0000-0000-00002D020000}"/>
    <cellStyle name="Check Cell" xfId="409" xr:uid="{00000000-0005-0000-0000-00002E020000}"/>
    <cellStyle name="Comma_Arauco Piping list" xfId="145" xr:uid="{00000000-0005-0000-0000-00002F020000}"/>
    <cellStyle name="Comma0" xfId="146" xr:uid="{00000000-0005-0000-0000-000030020000}"/>
    <cellStyle name="CORES" xfId="147" xr:uid="{00000000-0005-0000-0000-000031020000}"/>
    <cellStyle name="CORES 10" xfId="13372" xr:uid="{00000000-0005-0000-0000-000032020000}"/>
    <cellStyle name="CORES 11" xfId="15858" xr:uid="{00000000-0005-0000-0000-000033020000}"/>
    <cellStyle name="CORES 2" xfId="4989" xr:uid="{00000000-0005-0000-0000-000034020000}"/>
    <cellStyle name="CORES 2 2" xfId="7074" xr:uid="{00000000-0005-0000-0000-000035020000}"/>
    <cellStyle name="CORES 2 2 2" xfId="8882" xr:uid="{00000000-0005-0000-0000-000036020000}"/>
    <cellStyle name="CORES 2 2 2 2" xfId="14860" xr:uid="{00000000-0005-0000-0000-000037020000}"/>
    <cellStyle name="CORES 2 2 2 3" xfId="14640" xr:uid="{00000000-0005-0000-0000-000038020000}"/>
    <cellStyle name="CORES 2 2 2 4" xfId="14218" xr:uid="{00000000-0005-0000-0000-000039020000}"/>
    <cellStyle name="CORES 2 2 3" xfId="13954" xr:uid="{00000000-0005-0000-0000-00003A020000}"/>
    <cellStyle name="CORES 2 3" xfId="7107" xr:uid="{00000000-0005-0000-0000-00003B020000}"/>
    <cellStyle name="CORES 2 3 2" xfId="8914" xr:uid="{00000000-0005-0000-0000-00003C020000}"/>
    <cellStyle name="CORES 2 3 2 2" xfId="14869" xr:uid="{00000000-0005-0000-0000-00003D020000}"/>
    <cellStyle name="CORES 2 3 2 3" xfId="14609" xr:uid="{00000000-0005-0000-0000-00003E020000}"/>
    <cellStyle name="CORES 2 3 2 4" xfId="14250" xr:uid="{00000000-0005-0000-0000-00003F020000}"/>
    <cellStyle name="CORES 2 3 3" xfId="13987" xr:uid="{00000000-0005-0000-0000-000040020000}"/>
    <cellStyle name="CORES 2 4" xfId="7037" xr:uid="{00000000-0005-0000-0000-000041020000}"/>
    <cellStyle name="CORES 2 4 2" xfId="8850" xr:uid="{00000000-0005-0000-0000-000042020000}"/>
    <cellStyle name="CORES 2 4 2 2" xfId="14846" xr:uid="{00000000-0005-0000-0000-000043020000}"/>
    <cellStyle name="CORES 2 4 2 3" xfId="14410" xr:uid="{00000000-0005-0000-0000-000044020000}"/>
    <cellStyle name="CORES 2 4 2 4" xfId="14186" xr:uid="{00000000-0005-0000-0000-000045020000}"/>
    <cellStyle name="CORES 2 4 3" xfId="13918" xr:uid="{00000000-0005-0000-0000-000046020000}"/>
    <cellStyle name="CORES 2 5" xfId="7132" xr:uid="{00000000-0005-0000-0000-000047020000}"/>
    <cellStyle name="CORES 2 5 2" xfId="8939" xr:uid="{00000000-0005-0000-0000-000048020000}"/>
    <cellStyle name="CORES 2 5 2 2" xfId="14879" xr:uid="{00000000-0005-0000-0000-000049020000}"/>
    <cellStyle name="CORES 2 5 2 3" xfId="14637" xr:uid="{00000000-0005-0000-0000-00004A020000}"/>
    <cellStyle name="CORES 2 5 2 4" xfId="14275" xr:uid="{00000000-0005-0000-0000-00004B020000}"/>
    <cellStyle name="CORES 2 5 3" xfId="14012" xr:uid="{00000000-0005-0000-0000-00004C020000}"/>
    <cellStyle name="CORES 2 6" xfId="7154" xr:uid="{00000000-0005-0000-0000-00004D020000}"/>
    <cellStyle name="CORES 2 6 2" xfId="8961" xr:uid="{00000000-0005-0000-0000-00004E020000}"/>
    <cellStyle name="CORES 2 6 2 2" xfId="14888" xr:uid="{00000000-0005-0000-0000-00004F020000}"/>
    <cellStyle name="CORES 2 6 2 3" xfId="14599" xr:uid="{00000000-0005-0000-0000-000050020000}"/>
    <cellStyle name="CORES 2 6 2 4" xfId="14297" xr:uid="{00000000-0005-0000-0000-000051020000}"/>
    <cellStyle name="CORES 2 6 3" xfId="14034" xr:uid="{00000000-0005-0000-0000-000052020000}"/>
    <cellStyle name="CORES 2 7" xfId="8720" xr:uid="{00000000-0005-0000-0000-000053020000}"/>
    <cellStyle name="CORES 2 7 2" xfId="14794" xr:uid="{00000000-0005-0000-0000-000054020000}"/>
    <cellStyle name="CORES 2 7 3" xfId="14723" xr:uid="{00000000-0005-0000-0000-000055020000}"/>
    <cellStyle name="CORES 2 7 4" xfId="14056" xr:uid="{00000000-0005-0000-0000-000056020000}"/>
    <cellStyle name="CORES 2 8" xfId="13745" xr:uid="{00000000-0005-0000-0000-000057020000}"/>
    <cellStyle name="CORES 2 9" xfId="18024" xr:uid="{00000000-0005-0000-0000-000058020000}"/>
    <cellStyle name="CORES 3" xfId="6893" xr:uid="{00000000-0005-0000-0000-000059020000}"/>
    <cellStyle name="CORES 3 2" xfId="8732" xr:uid="{00000000-0005-0000-0000-00005A020000}"/>
    <cellStyle name="CORES 3 2 2" xfId="14800" xr:uid="{00000000-0005-0000-0000-00005B020000}"/>
    <cellStyle name="CORES 3 2 3" xfId="14715" xr:uid="{00000000-0005-0000-0000-00005C020000}"/>
    <cellStyle name="CORES 3 2 4" xfId="14068" xr:uid="{00000000-0005-0000-0000-00005D020000}"/>
    <cellStyle name="CORES 3 3" xfId="13780" xr:uid="{00000000-0005-0000-0000-00005E020000}"/>
    <cellStyle name="CORES 4" xfId="7022" xr:uid="{00000000-0005-0000-0000-00005F020000}"/>
    <cellStyle name="CORES 4 2" xfId="8839" xr:uid="{00000000-0005-0000-0000-000060020000}"/>
    <cellStyle name="CORES 4 2 2" xfId="14841" xr:uid="{00000000-0005-0000-0000-000061020000}"/>
    <cellStyle name="CORES 4 2 3" xfId="14331" xr:uid="{00000000-0005-0000-0000-000062020000}"/>
    <cellStyle name="CORES 4 2 4" xfId="14175" xr:uid="{00000000-0005-0000-0000-000063020000}"/>
    <cellStyle name="CORES 4 3" xfId="13904" xr:uid="{00000000-0005-0000-0000-000064020000}"/>
    <cellStyle name="CORES 5" xfId="6973" xr:uid="{00000000-0005-0000-0000-000065020000}"/>
    <cellStyle name="CORES 5 2" xfId="8800" xr:uid="{00000000-0005-0000-0000-000066020000}"/>
    <cellStyle name="CORES 5 2 2" xfId="14822" xr:uid="{00000000-0005-0000-0000-000067020000}"/>
    <cellStyle name="CORES 5 2 3" xfId="14601" xr:uid="{00000000-0005-0000-0000-000068020000}"/>
    <cellStyle name="CORES 5 2 4" xfId="14136" xr:uid="{00000000-0005-0000-0000-000069020000}"/>
    <cellStyle name="CORES 5 3" xfId="13855" xr:uid="{00000000-0005-0000-0000-00006A020000}"/>
    <cellStyle name="CORES 6" xfId="6990" xr:uid="{00000000-0005-0000-0000-00006B020000}"/>
    <cellStyle name="CORES 6 2" xfId="8813" xr:uid="{00000000-0005-0000-0000-00006C020000}"/>
    <cellStyle name="CORES 6 2 2" xfId="14828" xr:uid="{00000000-0005-0000-0000-00006D020000}"/>
    <cellStyle name="CORES 6 2 3" xfId="14311" xr:uid="{00000000-0005-0000-0000-00006E020000}"/>
    <cellStyle name="CORES 6 2 4" xfId="14149" xr:uid="{00000000-0005-0000-0000-00006F020000}"/>
    <cellStyle name="CORES 6 3" xfId="13872" xr:uid="{00000000-0005-0000-0000-000070020000}"/>
    <cellStyle name="CORES 7" xfId="7053" xr:uid="{00000000-0005-0000-0000-000071020000}"/>
    <cellStyle name="CORES 7 2" xfId="8864" xr:uid="{00000000-0005-0000-0000-000072020000}"/>
    <cellStyle name="CORES 7 2 2" xfId="14853" xr:uid="{00000000-0005-0000-0000-000073020000}"/>
    <cellStyle name="CORES 7 2 3" xfId="14703" xr:uid="{00000000-0005-0000-0000-000074020000}"/>
    <cellStyle name="CORES 7 2 4" xfId="14200" xr:uid="{00000000-0005-0000-0000-000075020000}"/>
    <cellStyle name="CORES 7 3" xfId="13934" xr:uid="{00000000-0005-0000-0000-000076020000}"/>
    <cellStyle name="CORES 8" xfId="8713" xr:uid="{00000000-0005-0000-0000-000077020000}"/>
    <cellStyle name="CORES 8 2" xfId="14787" xr:uid="{00000000-0005-0000-0000-000078020000}"/>
    <cellStyle name="CORES 8 3" xfId="14727" xr:uid="{00000000-0005-0000-0000-000079020000}"/>
    <cellStyle name="CORES 8 4" xfId="14049" xr:uid="{00000000-0005-0000-0000-00007A020000}"/>
    <cellStyle name="CORES 9" xfId="13191" xr:uid="{00000000-0005-0000-0000-00007B020000}"/>
    <cellStyle name="CORES 9 2" xfId="15842" xr:uid="{00000000-0005-0000-0000-00007C020000}"/>
    <cellStyle name="CORES 9 3" xfId="15780" xr:uid="{00000000-0005-0000-0000-00007D020000}"/>
    <cellStyle name="Currency [0]_Arauco Piping list" xfId="148" xr:uid="{00000000-0005-0000-0000-00007E020000}"/>
    <cellStyle name="Currency 2 2" xfId="935" xr:uid="{00000000-0005-0000-0000-00007F020000}"/>
    <cellStyle name="Currency 2 2 2" xfId="3967" xr:uid="{00000000-0005-0000-0000-000080020000}"/>
    <cellStyle name="Currency 2 2 2 2" xfId="6108" xr:uid="{00000000-0005-0000-0000-000081020000}"/>
    <cellStyle name="Currency 2 2 2 2 2" xfId="19143" xr:uid="{00000000-0005-0000-0000-000082020000}"/>
    <cellStyle name="Currency 2 2 2 3" xfId="13702" xr:uid="{00000000-0005-0000-0000-000083020000}"/>
    <cellStyle name="Currency 2 2 2 4" xfId="13671" xr:uid="{00000000-0005-0000-0000-000084020000}"/>
    <cellStyle name="Currency 2 2 2 5" xfId="17009" xr:uid="{00000000-0005-0000-0000-000085020000}"/>
    <cellStyle name="Currency 2 2 3" xfId="6803" xr:uid="{00000000-0005-0000-0000-000086020000}"/>
    <cellStyle name="Currency 2 2 3 2" xfId="19838" xr:uid="{00000000-0005-0000-0000-000087020000}"/>
    <cellStyle name="Currency 2 2 4" xfId="5121" xr:uid="{00000000-0005-0000-0000-000088020000}"/>
    <cellStyle name="Currency 2 2 4 2" xfId="18156" xr:uid="{00000000-0005-0000-0000-000089020000}"/>
    <cellStyle name="Currency 2 2 5" xfId="15989" xr:uid="{00000000-0005-0000-0000-00008A020000}"/>
    <cellStyle name="Currency_Arauco Piping list" xfId="149" xr:uid="{00000000-0005-0000-0000-00008B020000}"/>
    <cellStyle name="Currency0" xfId="150" xr:uid="{00000000-0005-0000-0000-00008C020000}"/>
    <cellStyle name="Data" xfId="151" xr:uid="{00000000-0005-0000-0000-00008D020000}"/>
    <cellStyle name="Date" xfId="152" xr:uid="{00000000-0005-0000-0000-00008E020000}"/>
    <cellStyle name="Ênfase1 2" xfId="410" xr:uid="{00000000-0005-0000-0000-00008F020000}"/>
    <cellStyle name="Ênfase1 2 2" xfId="2929" xr:uid="{00000000-0005-0000-0000-000090020000}"/>
    <cellStyle name="Ênfase1 2 3" xfId="10639" xr:uid="{00000000-0005-0000-0000-000091020000}"/>
    <cellStyle name="Ênfase2 2" xfId="411" xr:uid="{00000000-0005-0000-0000-000092020000}"/>
    <cellStyle name="Ênfase2 2 2" xfId="2930" xr:uid="{00000000-0005-0000-0000-000093020000}"/>
    <cellStyle name="Ênfase2 2 3" xfId="10640" xr:uid="{00000000-0005-0000-0000-000094020000}"/>
    <cellStyle name="Ênfase3 2" xfId="412" xr:uid="{00000000-0005-0000-0000-000095020000}"/>
    <cellStyle name="Ênfase3 2 2" xfId="2931" xr:uid="{00000000-0005-0000-0000-000096020000}"/>
    <cellStyle name="Ênfase3 2 3" xfId="10641" xr:uid="{00000000-0005-0000-0000-000097020000}"/>
    <cellStyle name="Ênfase4 2" xfId="413" xr:uid="{00000000-0005-0000-0000-000098020000}"/>
    <cellStyle name="Ênfase4 2 2" xfId="2932" xr:uid="{00000000-0005-0000-0000-000099020000}"/>
    <cellStyle name="Ênfase4 2 3" xfId="10642" xr:uid="{00000000-0005-0000-0000-00009A020000}"/>
    <cellStyle name="Ênfase5 2" xfId="414" xr:uid="{00000000-0005-0000-0000-00009B020000}"/>
    <cellStyle name="Ênfase5 2 2" xfId="2933" xr:uid="{00000000-0005-0000-0000-00009C020000}"/>
    <cellStyle name="Ênfase5 2 3" xfId="10643" xr:uid="{00000000-0005-0000-0000-00009D020000}"/>
    <cellStyle name="Ênfase6 2" xfId="415" xr:uid="{00000000-0005-0000-0000-00009E020000}"/>
    <cellStyle name="Ênfase6 2 2" xfId="2934" xr:uid="{00000000-0005-0000-0000-00009F020000}"/>
    <cellStyle name="Ênfase6 2 3" xfId="10644" xr:uid="{00000000-0005-0000-0000-0000A0020000}"/>
    <cellStyle name="Entrada 2" xfId="416" xr:uid="{00000000-0005-0000-0000-0000A1020000}"/>
    <cellStyle name="Entrada 2 10" xfId="10645" xr:uid="{00000000-0005-0000-0000-0000A2020000}"/>
    <cellStyle name="Entrada 2 10 2" xfId="13143" xr:uid="{00000000-0005-0000-0000-0000A3020000}"/>
    <cellStyle name="Entrada 2 10 2 2" xfId="15760" xr:uid="{00000000-0005-0000-0000-0000A4020000}"/>
    <cellStyle name="Entrada 2 10 3" xfId="13365" xr:uid="{00000000-0005-0000-0000-0000A5020000}"/>
    <cellStyle name="Entrada 2 11" xfId="13197" xr:uid="{00000000-0005-0000-0000-0000A6020000}"/>
    <cellStyle name="Entrada 2 11 2" xfId="15786" xr:uid="{00000000-0005-0000-0000-0000A7020000}"/>
    <cellStyle name="Entrada 2 12" xfId="11047" xr:uid="{00000000-0005-0000-0000-0000A8020000}"/>
    <cellStyle name="Entrada 2 12 2" xfId="14935" xr:uid="{00000000-0005-0000-0000-0000A9020000}"/>
    <cellStyle name="Entrada 2 13" xfId="13151" xr:uid="{00000000-0005-0000-0000-0000AA020000}"/>
    <cellStyle name="Entrada 2 14" xfId="14613" xr:uid="{00000000-0005-0000-0000-0000AB020000}"/>
    <cellStyle name="Entrada 2 15" xfId="13378" xr:uid="{00000000-0005-0000-0000-0000AC020000}"/>
    <cellStyle name="Entrada 2 16" xfId="15872" xr:uid="{00000000-0005-0000-0000-0000AD020000}"/>
    <cellStyle name="Entrada 2 2" xfId="2935" xr:uid="{00000000-0005-0000-0000-0000AE020000}"/>
    <cellStyle name="Entrada 2 2 10" xfId="11591" xr:uid="{00000000-0005-0000-0000-0000AF020000}"/>
    <cellStyle name="Entrada 2 2 10 2" xfId="15049" xr:uid="{00000000-0005-0000-0000-0000B0020000}"/>
    <cellStyle name="Entrada 2 2 11" xfId="12562" xr:uid="{00000000-0005-0000-0000-0000B1020000}"/>
    <cellStyle name="Entrada 2 2 12" xfId="14544" xr:uid="{00000000-0005-0000-0000-0000B2020000}"/>
    <cellStyle name="Entrada 2 2 13" xfId="13393" xr:uid="{00000000-0005-0000-0000-0000B3020000}"/>
    <cellStyle name="Entrada 2 2 14" xfId="16064" xr:uid="{00000000-0005-0000-0000-0000B4020000}"/>
    <cellStyle name="Entrada 2 2 2" xfId="4990" xr:uid="{00000000-0005-0000-0000-0000B5020000}"/>
    <cellStyle name="Entrada 2 2 2 10" xfId="14590" xr:uid="{00000000-0005-0000-0000-0000B6020000}"/>
    <cellStyle name="Entrada 2 2 2 11" xfId="13746" xr:uid="{00000000-0005-0000-0000-0000B7020000}"/>
    <cellStyle name="Entrada 2 2 2 12" xfId="18025" xr:uid="{00000000-0005-0000-0000-0000B8020000}"/>
    <cellStyle name="Entrada 2 2 2 2" xfId="7075" xr:uid="{00000000-0005-0000-0000-0000B9020000}"/>
    <cellStyle name="Entrada 2 2 2 2 2" xfId="8883" xr:uid="{00000000-0005-0000-0000-0000BA020000}"/>
    <cellStyle name="Entrada 2 2 2 2 2 2" xfId="12747" xr:uid="{00000000-0005-0000-0000-0000BB020000}"/>
    <cellStyle name="Entrada 2 2 2 2 2 2 2" xfId="15597" xr:uid="{00000000-0005-0000-0000-0000BC020000}"/>
    <cellStyle name="Entrada 2 2 2 2 2 3" xfId="11901" xr:uid="{00000000-0005-0000-0000-0000BD020000}"/>
    <cellStyle name="Entrada 2 2 2 2 2 4" xfId="14832" xr:uid="{00000000-0005-0000-0000-0000BE020000}"/>
    <cellStyle name="Entrada 2 2 2 2 2 5" xfId="14219" xr:uid="{00000000-0005-0000-0000-0000BF020000}"/>
    <cellStyle name="Entrada 2 2 2 2 3" xfId="12232" xr:uid="{00000000-0005-0000-0000-0000C0020000}"/>
    <cellStyle name="Entrada 2 2 2 2 3 2" xfId="15306" xr:uid="{00000000-0005-0000-0000-0000C1020000}"/>
    <cellStyle name="Entrada 2 2 2 2 4" xfId="13012" xr:uid="{00000000-0005-0000-0000-0000C2020000}"/>
    <cellStyle name="Entrada 2 2 2 2 5" xfId="14479" xr:uid="{00000000-0005-0000-0000-0000C3020000}"/>
    <cellStyle name="Entrada 2 2 2 2 6" xfId="13955" xr:uid="{00000000-0005-0000-0000-0000C4020000}"/>
    <cellStyle name="Entrada 2 2 2 3" xfId="7108" xr:uid="{00000000-0005-0000-0000-0000C5020000}"/>
    <cellStyle name="Entrada 2 2 2 3 2" xfId="8915" xr:uid="{00000000-0005-0000-0000-0000C6020000}"/>
    <cellStyle name="Entrada 2 2 2 3 2 2" xfId="12776" xr:uid="{00000000-0005-0000-0000-0000C7020000}"/>
    <cellStyle name="Entrada 2 2 2 3 2 2 2" xfId="15626" xr:uid="{00000000-0005-0000-0000-0000C8020000}"/>
    <cellStyle name="Entrada 2 2 2 3 2 3" xfId="12544" xr:uid="{00000000-0005-0000-0000-0000C9020000}"/>
    <cellStyle name="Entrada 2 2 2 3 2 4" xfId="14621" xr:uid="{00000000-0005-0000-0000-0000CA020000}"/>
    <cellStyle name="Entrada 2 2 2 3 2 5" xfId="14251" xr:uid="{00000000-0005-0000-0000-0000CB020000}"/>
    <cellStyle name="Entrada 2 2 2 3 3" xfId="12262" xr:uid="{00000000-0005-0000-0000-0000CC020000}"/>
    <cellStyle name="Entrada 2 2 2 3 3 2" xfId="15336" xr:uid="{00000000-0005-0000-0000-0000CD020000}"/>
    <cellStyle name="Entrada 2 2 2 3 4" xfId="11244" xr:uid="{00000000-0005-0000-0000-0000CE020000}"/>
    <cellStyle name="Entrada 2 2 2 3 5" xfId="14737" xr:uid="{00000000-0005-0000-0000-0000CF020000}"/>
    <cellStyle name="Entrada 2 2 2 3 6" xfId="13988" xr:uid="{00000000-0005-0000-0000-0000D0020000}"/>
    <cellStyle name="Entrada 2 2 2 4" xfId="6975" xr:uid="{00000000-0005-0000-0000-0000D1020000}"/>
    <cellStyle name="Entrada 2 2 2 4 2" xfId="8802" xr:uid="{00000000-0005-0000-0000-0000D2020000}"/>
    <cellStyle name="Entrada 2 2 2 4 2 2" xfId="12671" xr:uid="{00000000-0005-0000-0000-0000D3020000}"/>
    <cellStyle name="Entrada 2 2 2 4 2 2 2" xfId="15526" xr:uid="{00000000-0005-0000-0000-0000D4020000}"/>
    <cellStyle name="Entrada 2 2 2 4 2 3" xfId="11106" xr:uid="{00000000-0005-0000-0000-0000D5020000}"/>
    <cellStyle name="Entrada 2 2 2 4 2 4" xfId="14374" xr:uid="{00000000-0005-0000-0000-0000D6020000}"/>
    <cellStyle name="Entrada 2 2 2 4 2 5" xfId="14138" xr:uid="{00000000-0005-0000-0000-0000D7020000}"/>
    <cellStyle name="Entrada 2 2 2 4 3" xfId="12138" xr:uid="{00000000-0005-0000-0000-0000D8020000}"/>
    <cellStyle name="Entrada 2 2 2 4 3 2" xfId="15217" xr:uid="{00000000-0005-0000-0000-0000D9020000}"/>
    <cellStyle name="Entrada 2 2 2 4 4" xfId="11844" xr:uid="{00000000-0005-0000-0000-0000DA020000}"/>
    <cellStyle name="Entrada 2 2 2 4 5" xfId="14353" xr:uid="{00000000-0005-0000-0000-0000DB020000}"/>
    <cellStyle name="Entrada 2 2 2 4 6" xfId="13857" xr:uid="{00000000-0005-0000-0000-0000DC020000}"/>
    <cellStyle name="Entrada 2 2 2 5" xfId="7133" xr:uid="{00000000-0005-0000-0000-0000DD020000}"/>
    <cellStyle name="Entrada 2 2 2 5 2" xfId="8940" xr:uid="{00000000-0005-0000-0000-0000DE020000}"/>
    <cellStyle name="Entrada 2 2 2 5 2 2" xfId="12798" xr:uid="{00000000-0005-0000-0000-0000DF020000}"/>
    <cellStyle name="Entrada 2 2 2 5 2 2 2" xfId="15647" xr:uid="{00000000-0005-0000-0000-0000E0020000}"/>
    <cellStyle name="Entrada 2 2 2 5 2 3" xfId="12021" xr:uid="{00000000-0005-0000-0000-0000E1020000}"/>
    <cellStyle name="Entrada 2 2 2 5 2 4" xfId="14827" xr:uid="{00000000-0005-0000-0000-0000E2020000}"/>
    <cellStyle name="Entrada 2 2 2 5 2 5" xfId="14276" xr:uid="{00000000-0005-0000-0000-0000E3020000}"/>
    <cellStyle name="Entrada 2 2 2 5 3" xfId="12284" xr:uid="{00000000-0005-0000-0000-0000E4020000}"/>
    <cellStyle name="Entrada 2 2 2 5 3 2" xfId="15357" xr:uid="{00000000-0005-0000-0000-0000E5020000}"/>
    <cellStyle name="Entrada 2 2 2 5 4" xfId="11251" xr:uid="{00000000-0005-0000-0000-0000E6020000}"/>
    <cellStyle name="Entrada 2 2 2 5 5" xfId="14454" xr:uid="{00000000-0005-0000-0000-0000E7020000}"/>
    <cellStyle name="Entrada 2 2 2 5 6" xfId="14013" xr:uid="{00000000-0005-0000-0000-0000E8020000}"/>
    <cellStyle name="Entrada 2 2 2 6" xfId="7155" xr:uid="{00000000-0005-0000-0000-0000E9020000}"/>
    <cellStyle name="Entrada 2 2 2 6 2" xfId="8962" xr:uid="{00000000-0005-0000-0000-0000EA020000}"/>
    <cellStyle name="Entrada 2 2 2 6 2 2" xfId="12818" xr:uid="{00000000-0005-0000-0000-0000EB020000}"/>
    <cellStyle name="Entrada 2 2 2 6 2 2 2" xfId="15666" xr:uid="{00000000-0005-0000-0000-0000EC020000}"/>
    <cellStyle name="Entrada 2 2 2 6 2 3" xfId="11778" xr:uid="{00000000-0005-0000-0000-0000ED020000}"/>
    <cellStyle name="Entrada 2 2 2 6 2 4" xfId="14633" xr:uid="{00000000-0005-0000-0000-0000EE020000}"/>
    <cellStyle name="Entrada 2 2 2 6 2 5" xfId="14298" xr:uid="{00000000-0005-0000-0000-0000EF020000}"/>
    <cellStyle name="Entrada 2 2 2 6 3" xfId="12304" xr:uid="{00000000-0005-0000-0000-0000F0020000}"/>
    <cellStyle name="Entrada 2 2 2 6 3 2" xfId="15376" xr:uid="{00000000-0005-0000-0000-0000F1020000}"/>
    <cellStyle name="Entrada 2 2 2 6 4" xfId="12958" xr:uid="{00000000-0005-0000-0000-0000F2020000}"/>
    <cellStyle name="Entrada 2 2 2 6 5" xfId="14441" xr:uid="{00000000-0005-0000-0000-0000F3020000}"/>
    <cellStyle name="Entrada 2 2 2 6 6" xfId="14035" xr:uid="{00000000-0005-0000-0000-0000F4020000}"/>
    <cellStyle name="Entrada 2 2 2 7" xfId="6919" xr:uid="{00000000-0005-0000-0000-0000F5020000}"/>
    <cellStyle name="Entrada 2 2 2 7 2" xfId="12085" xr:uid="{00000000-0005-0000-0000-0000F6020000}"/>
    <cellStyle name="Entrada 2 2 2 7 2 2" xfId="15165" xr:uid="{00000000-0005-0000-0000-0000F7020000}"/>
    <cellStyle name="Entrada 2 2 2 7 3" xfId="10979" xr:uid="{00000000-0005-0000-0000-0000F8020000}"/>
    <cellStyle name="Entrada 2 2 2 7 4" xfId="14552" xr:uid="{00000000-0005-0000-0000-0000F9020000}"/>
    <cellStyle name="Entrada 2 2 2 7 5" xfId="13804" xr:uid="{00000000-0005-0000-0000-0000FA020000}"/>
    <cellStyle name="Entrada 2 2 2 8" xfId="11819" xr:uid="{00000000-0005-0000-0000-0000FB020000}"/>
    <cellStyle name="Entrada 2 2 2 8 2" xfId="11502" xr:uid="{00000000-0005-0000-0000-0000FC020000}"/>
    <cellStyle name="Entrada 2 2 2 9" xfId="12559" xr:uid="{00000000-0005-0000-0000-0000FD020000}"/>
    <cellStyle name="Entrada 2 2 3" xfId="7000" xr:uid="{00000000-0005-0000-0000-0000FE020000}"/>
    <cellStyle name="Entrada 2 2 3 2" xfId="8821" xr:uid="{00000000-0005-0000-0000-0000FF020000}"/>
    <cellStyle name="Entrada 2 2 3 2 2" xfId="12689" xr:uid="{00000000-0005-0000-0000-000000030000}"/>
    <cellStyle name="Entrada 2 2 3 2 2 2" xfId="15543" xr:uid="{00000000-0005-0000-0000-000001030000}"/>
    <cellStyle name="Entrada 2 2 3 2 3" xfId="12952" xr:uid="{00000000-0005-0000-0000-000002030000}"/>
    <cellStyle name="Entrada 2 2 3 2 4" xfId="14710" xr:uid="{00000000-0005-0000-0000-000003030000}"/>
    <cellStyle name="Entrada 2 2 3 2 5" xfId="14157" xr:uid="{00000000-0005-0000-0000-000004030000}"/>
    <cellStyle name="Entrada 2 2 3 3" xfId="12162" xr:uid="{00000000-0005-0000-0000-000005030000}"/>
    <cellStyle name="Entrada 2 2 3 3 2" xfId="15240" xr:uid="{00000000-0005-0000-0000-000006030000}"/>
    <cellStyle name="Entrada 2 2 3 4" xfId="12565" xr:uid="{00000000-0005-0000-0000-000007030000}"/>
    <cellStyle name="Entrada 2 2 3 5" xfId="14511" xr:uid="{00000000-0005-0000-0000-000008030000}"/>
    <cellStyle name="Entrada 2 2 3 6" xfId="13882" xr:uid="{00000000-0005-0000-0000-000009030000}"/>
    <cellStyle name="Entrada 2 2 4" xfId="6939" xr:uid="{00000000-0005-0000-0000-00000A030000}"/>
    <cellStyle name="Entrada 2 2 4 2" xfId="8771" xr:uid="{00000000-0005-0000-0000-00000B030000}"/>
    <cellStyle name="Entrada 2 2 4 2 2" xfId="12641" xr:uid="{00000000-0005-0000-0000-00000C030000}"/>
    <cellStyle name="Entrada 2 2 4 2 2 2" xfId="15497" xr:uid="{00000000-0005-0000-0000-00000D030000}"/>
    <cellStyle name="Entrada 2 2 4 2 3" xfId="13160" xr:uid="{00000000-0005-0000-0000-00000E030000}"/>
    <cellStyle name="Entrada 2 2 4 2 4" xfId="14691" xr:uid="{00000000-0005-0000-0000-00000F030000}"/>
    <cellStyle name="Entrada 2 2 4 2 5" xfId="14107" xr:uid="{00000000-0005-0000-0000-000010030000}"/>
    <cellStyle name="Entrada 2 2 4 3" xfId="12103" xr:uid="{00000000-0005-0000-0000-000011030000}"/>
    <cellStyle name="Entrada 2 2 4 3 2" xfId="15183" xr:uid="{00000000-0005-0000-0000-000012030000}"/>
    <cellStyle name="Entrada 2 2 4 4" xfId="13295" xr:uid="{00000000-0005-0000-0000-000013030000}"/>
    <cellStyle name="Entrada 2 2 4 5" xfId="14534" xr:uid="{00000000-0005-0000-0000-000014030000}"/>
    <cellStyle name="Entrada 2 2 4 6" xfId="13824" xr:uid="{00000000-0005-0000-0000-000015030000}"/>
    <cellStyle name="Entrada 2 2 5" xfId="6995" xr:uid="{00000000-0005-0000-0000-000016030000}"/>
    <cellStyle name="Entrada 2 2 5 2" xfId="8817" xr:uid="{00000000-0005-0000-0000-000017030000}"/>
    <cellStyle name="Entrada 2 2 5 2 2" xfId="12685" xr:uid="{00000000-0005-0000-0000-000018030000}"/>
    <cellStyle name="Entrada 2 2 5 2 2 2" xfId="15539" xr:uid="{00000000-0005-0000-0000-000019030000}"/>
    <cellStyle name="Entrada 2 2 5 2 3" xfId="11987" xr:uid="{00000000-0005-0000-0000-00001A030000}"/>
    <cellStyle name="Entrada 2 2 5 2 4" xfId="14323" xr:uid="{00000000-0005-0000-0000-00001B030000}"/>
    <cellStyle name="Entrada 2 2 5 2 5" xfId="14153" xr:uid="{00000000-0005-0000-0000-00001C030000}"/>
    <cellStyle name="Entrada 2 2 5 3" xfId="12157" xr:uid="{00000000-0005-0000-0000-00001D030000}"/>
    <cellStyle name="Entrada 2 2 5 3 2" xfId="15235" xr:uid="{00000000-0005-0000-0000-00001E030000}"/>
    <cellStyle name="Entrada 2 2 5 4" xfId="13224" xr:uid="{00000000-0005-0000-0000-00001F030000}"/>
    <cellStyle name="Entrada 2 2 5 5" xfId="14516" xr:uid="{00000000-0005-0000-0000-000020030000}"/>
    <cellStyle name="Entrada 2 2 5 6" xfId="13877" xr:uid="{00000000-0005-0000-0000-000021030000}"/>
    <cellStyle name="Entrada 2 2 6" xfId="6912" xr:uid="{00000000-0005-0000-0000-000022030000}"/>
    <cellStyle name="Entrada 2 2 6 2" xfId="8749" xr:uid="{00000000-0005-0000-0000-000023030000}"/>
    <cellStyle name="Entrada 2 2 6 2 2" xfId="12621" xr:uid="{00000000-0005-0000-0000-000024030000}"/>
    <cellStyle name="Entrada 2 2 6 2 2 2" xfId="15478" xr:uid="{00000000-0005-0000-0000-000025030000}"/>
    <cellStyle name="Entrada 2 2 6 2 3" xfId="13094" xr:uid="{00000000-0005-0000-0000-000026030000}"/>
    <cellStyle name="Entrada 2 2 6 2 4" xfId="14796" xr:uid="{00000000-0005-0000-0000-000027030000}"/>
    <cellStyle name="Entrada 2 2 6 2 5" xfId="14085" xr:uid="{00000000-0005-0000-0000-000028030000}"/>
    <cellStyle name="Entrada 2 2 6 3" xfId="12079" xr:uid="{00000000-0005-0000-0000-000029030000}"/>
    <cellStyle name="Entrada 2 2 6 3 2" xfId="15159" xr:uid="{00000000-0005-0000-0000-00002A030000}"/>
    <cellStyle name="Entrada 2 2 6 4" xfId="12346" xr:uid="{00000000-0005-0000-0000-00002B030000}"/>
    <cellStyle name="Entrada 2 2 6 5" xfId="14538" xr:uid="{00000000-0005-0000-0000-00002C030000}"/>
    <cellStyle name="Entrada 2 2 6 6" xfId="13797" xr:uid="{00000000-0005-0000-0000-00002D030000}"/>
    <cellStyle name="Entrada 2 2 7" xfId="7038" xr:uid="{00000000-0005-0000-0000-00002E030000}"/>
    <cellStyle name="Entrada 2 2 7 2" xfId="8851" xr:uid="{00000000-0005-0000-0000-00002F030000}"/>
    <cellStyle name="Entrada 2 2 7 2 2" xfId="12717" xr:uid="{00000000-0005-0000-0000-000030030000}"/>
    <cellStyle name="Entrada 2 2 7 2 2 2" xfId="15569" xr:uid="{00000000-0005-0000-0000-000031030000}"/>
    <cellStyle name="Entrada 2 2 7 2 3" xfId="11935" xr:uid="{00000000-0005-0000-0000-000032030000}"/>
    <cellStyle name="Entrada 2 2 7 2 4" xfId="14661" xr:uid="{00000000-0005-0000-0000-000033030000}"/>
    <cellStyle name="Entrada 2 2 7 2 5" xfId="14187" xr:uid="{00000000-0005-0000-0000-000034030000}"/>
    <cellStyle name="Entrada 2 2 7 3" xfId="12197" xr:uid="{00000000-0005-0000-0000-000035030000}"/>
    <cellStyle name="Entrada 2 2 7 3 2" xfId="15274" xr:uid="{00000000-0005-0000-0000-000036030000}"/>
    <cellStyle name="Entrada 2 2 7 4" xfId="11306" xr:uid="{00000000-0005-0000-0000-000037030000}"/>
    <cellStyle name="Entrada 2 2 7 5" xfId="14492" xr:uid="{00000000-0005-0000-0000-000038030000}"/>
    <cellStyle name="Entrada 2 2 7 6" xfId="13919" xr:uid="{00000000-0005-0000-0000-000039030000}"/>
    <cellStyle name="Entrada 2 2 8" xfId="6899" xr:uid="{00000000-0005-0000-0000-00003A030000}"/>
    <cellStyle name="Entrada 2 2 8 2" xfId="12068" xr:uid="{00000000-0005-0000-0000-00003B030000}"/>
    <cellStyle name="Entrada 2 2 8 2 2" xfId="15152" xr:uid="{00000000-0005-0000-0000-00003C030000}"/>
    <cellStyle name="Entrada 2 2 8 3" xfId="11217" xr:uid="{00000000-0005-0000-0000-00003D030000}"/>
    <cellStyle name="Entrada 2 2 8 4" xfId="14422" xr:uid="{00000000-0005-0000-0000-00003E030000}"/>
    <cellStyle name="Entrada 2 2 8 5" xfId="13786" xr:uid="{00000000-0005-0000-0000-00003F030000}"/>
    <cellStyle name="Entrada 2 2 9" xfId="13208" xr:uid="{00000000-0005-0000-0000-000040030000}"/>
    <cellStyle name="Entrada 2 2 9 2" xfId="15796" xr:uid="{00000000-0005-0000-0000-000041030000}"/>
    <cellStyle name="Entrada 2 3" xfId="4979" xr:uid="{00000000-0005-0000-0000-000042030000}"/>
    <cellStyle name="Entrada 2 3 10" xfId="14611" xr:uid="{00000000-0005-0000-0000-000043030000}"/>
    <cellStyle name="Entrada 2 3 11" xfId="13736" xr:uid="{00000000-0005-0000-0000-000044030000}"/>
    <cellStyle name="Entrada 2 3 12" xfId="18014" xr:uid="{00000000-0005-0000-0000-000045030000}"/>
    <cellStyle name="Entrada 2 3 2" xfId="7064" xr:uid="{00000000-0005-0000-0000-000046030000}"/>
    <cellStyle name="Entrada 2 3 2 2" xfId="8872" xr:uid="{00000000-0005-0000-0000-000047030000}"/>
    <cellStyle name="Entrada 2 3 2 2 2" xfId="12737" xr:uid="{00000000-0005-0000-0000-000048030000}"/>
    <cellStyle name="Entrada 2 3 2 2 2 2" xfId="15588" xr:uid="{00000000-0005-0000-0000-000049030000}"/>
    <cellStyle name="Entrada 2 3 2 2 3" xfId="10989" xr:uid="{00000000-0005-0000-0000-00004A030000}"/>
    <cellStyle name="Entrada 2 3 2 2 4" xfId="14682" xr:uid="{00000000-0005-0000-0000-00004B030000}"/>
    <cellStyle name="Entrada 2 3 2 2 5" xfId="14208" xr:uid="{00000000-0005-0000-0000-00004C030000}"/>
    <cellStyle name="Entrada 2 3 2 3" xfId="12222" xr:uid="{00000000-0005-0000-0000-00004D030000}"/>
    <cellStyle name="Entrada 2 3 2 3 2" xfId="15298" xr:uid="{00000000-0005-0000-0000-00004E030000}"/>
    <cellStyle name="Entrada 2 3 2 4" xfId="12348" xr:uid="{00000000-0005-0000-0000-00004F030000}"/>
    <cellStyle name="Entrada 2 3 2 5" xfId="14483" xr:uid="{00000000-0005-0000-0000-000050030000}"/>
    <cellStyle name="Entrada 2 3 2 6" xfId="13945" xr:uid="{00000000-0005-0000-0000-000051030000}"/>
    <cellStyle name="Entrada 2 3 3" xfId="7097" xr:uid="{00000000-0005-0000-0000-000052030000}"/>
    <cellStyle name="Entrada 2 3 3 2" xfId="8904" xr:uid="{00000000-0005-0000-0000-000053030000}"/>
    <cellStyle name="Entrada 2 3 3 2 2" xfId="12767" xr:uid="{00000000-0005-0000-0000-000054030000}"/>
    <cellStyle name="Entrada 2 3 3 2 2 2" xfId="15617" xr:uid="{00000000-0005-0000-0000-000055030000}"/>
    <cellStyle name="Entrada 2 3 3 2 3" xfId="11931" xr:uid="{00000000-0005-0000-0000-000056030000}"/>
    <cellStyle name="Entrada 2 3 3 2 4" xfId="14362" xr:uid="{00000000-0005-0000-0000-000057030000}"/>
    <cellStyle name="Entrada 2 3 3 2 5" xfId="14240" xr:uid="{00000000-0005-0000-0000-000058030000}"/>
    <cellStyle name="Entrada 2 3 3 3" xfId="12253" xr:uid="{00000000-0005-0000-0000-000059030000}"/>
    <cellStyle name="Entrada 2 3 3 3 2" xfId="15327" xr:uid="{00000000-0005-0000-0000-00005A030000}"/>
    <cellStyle name="Entrada 2 3 3 4" xfId="13144" xr:uid="{00000000-0005-0000-0000-00005B030000}"/>
    <cellStyle name="Entrada 2 3 3 5" xfId="14321" xr:uid="{00000000-0005-0000-0000-00005C030000}"/>
    <cellStyle name="Entrada 2 3 3 6" xfId="13977" xr:uid="{00000000-0005-0000-0000-00005D030000}"/>
    <cellStyle name="Entrada 2 3 4" xfId="7021" xr:uid="{00000000-0005-0000-0000-00005E030000}"/>
    <cellStyle name="Entrada 2 3 4 2" xfId="8838" xr:uid="{00000000-0005-0000-0000-00005F030000}"/>
    <cellStyle name="Entrada 2 3 4 2 2" xfId="12705" xr:uid="{00000000-0005-0000-0000-000060030000}"/>
    <cellStyle name="Entrada 2 3 4 2 2 2" xfId="15559" xr:uid="{00000000-0005-0000-0000-000061030000}"/>
    <cellStyle name="Entrada 2 3 4 2 3" xfId="12019" xr:uid="{00000000-0005-0000-0000-000062030000}"/>
    <cellStyle name="Entrada 2 3 4 2 4" xfId="14332" xr:uid="{00000000-0005-0000-0000-000063030000}"/>
    <cellStyle name="Entrada 2 3 4 2 5" xfId="14174" xr:uid="{00000000-0005-0000-0000-000064030000}"/>
    <cellStyle name="Entrada 2 3 4 3" xfId="12182" xr:uid="{00000000-0005-0000-0000-000065030000}"/>
    <cellStyle name="Entrada 2 3 4 3 2" xfId="15260" xr:uid="{00000000-0005-0000-0000-000066030000}"/>
    <cellStyle name="Entrada 2 3 4 4" xfId="11452" xr:uid="{00000000-0005-0000-0000-000067030000}"/>
    <cellStyle name="Entrada 2 3 4 5" xfId="14316" xr:uid="{00000000-0005-0000-0000-000068030000}"/>
    <cellStyle name="Entrada 2 3 4 6" xfId="13903" xr:uid="{00000000-0005-0000-0000-000069030000}"/>
    <cellStyle name="Entrada 2 3 5" xfId="7122" xr:uid="{00000000-0005-0000-0000-00006A030000}"/>
    <cellStyle name="Entrada 2 3 5 2" xfId="8929" xr:uid="{00000000-0005-0000-0000-00006B030000}"/>
    <cellStyle name="Entrada 2 3 5 2 2" xfId="12788" xr:uid="{00000000-0005-0000-0000-00006C030000}"/>
    <cellStyle name="Entrada 2 3 5 2 2 2" xfId="15638" xr:uid="{00000000-0005-0000-0000-00006D030000}"/>
    <cellStyle name="Entrada 2 3 5 2 3" xfId="11541" xr:uid="{00000000-0005-0000-0000-00006E030000}"/>
    <cellStyle name="Entrada 2 3 5 2 4" xfId="14603" xr:uid="{00000000-0005-0000-0000-00006F030000}"/>
    <cellStyle name="Entrada 2 3 5 2 5" xfId="14265" xr:uid="{00000000-0005-0000-0000-000070030000}"/>
    <cellStyle name="Entrada 2 3 5 3" xfId="12274" xr:uid="{00000000-0005-0000-0000-000071030000}"/>
    <cellStyle name="Entrada 2 3 5 3 2" xfId="15348" xr:uid="{00000000-0005-0000-0000-000072030000}"/>
    <cellStyle name="Entrada 2 3 5 4" xfId="13026" xr:uid="{00000000-0005-0000-0000-000073030000}"/>
    <cellStyle name="Entrada 2 3 5 5" xfId="14458" xr:uid="{00000000-0005-0000-0000-000074030000}"/>
    <cellStyle name="Entrada 2 3 5 6" xfId="14002" xr:uid="{00000000-0005-0000-0000-000075030000}"/>
    <cellStyle name="Entrada 2 3 6" xfId="7144" xr:uid="{00000000-0005-0000-0000-000076030000}"/>
    <cellStyle name="Entrada 2 3 6 2" xfId="8951" xr:uid="{00000000-0005-0000-0000-000077030000}"/>
    <cellStyle name="Entrada 2 3 6 2 2" xfId="12808" xr:uid="{00000000-0005-0000-0000-000078030000}"/>
    <cellStyle name="Entrada 2 3 6 2 2 2" xfId="15657" xr:uid="{00000000-0005-0000-0000-000079030000}"/>
    <cellStyle name="Entrada 2 3 6 2 3" xfId="12005" xr:uid="{00000000-0005-0000-0000-00007A030000}"/>
    <cellStyle name="Entrada 2 3 6 2 4" xfId="14883" xr:uid="{00000000-0005-0000-0000-00007B030000}"/>
    <cellStyle name="Entrada 2 3 6 2 5" xfId="14287" xr:uid="{00000000-0005-0000-0000-00007C030000}"/>
    <cellStyle name="Entrada 2 3 6 3" xfId="12294" xr:uid="{00000000-0005-0000-0000-00007D030000}"/>
    <cellStyle name="Entrada 2 3 6 3 2" xfId="15367" xr:uid="{00000000-0005-0000-0000-00007E030000}"/>
    <cellStyle name="Entrada 2 3 6 4" xfId="10924" xr:uid="{00000000-0005-0000-0000-00007F030000}"/>
    <cellStyle name="Entrada 2 3 6 5" xfId="14445" xr:uid="{00000000-0005-0000-0000-000080030000}"/>
    <cellStyle name="Entrada 2 3 6 6" xfId="14024" xr:uid="{00000000-0005-0000-0000-000081030000}"/>
    <cellStyle name="Entrada 2 3 7" xfId="6914" xr:uid="{00000000-0005-0000-0000-000082030000}"/>
    <cellStyle name="Entrada 2 3 7 2" xfId="12081" xr:uid="{00000000-0005-0000-0000-000083030000}"/>
    <cellStyle name="Entrada 2 3 7 2 2" xfId="15161" xr:uid="{00000000-0005-0000-0000-000084030000}"/>
    <cellStyle name="Entrada 2 3 7 3" xfId="11554" xr:uid="{00000000-0005-0000-0000-000085030000}"/>
    <cellStyle name="Entrada 2 3 7 4" xfId="14416" xr:uid="{00000000-0005-0000-0000-000086030000}"/>
    <cellStyle name="Entrada 2 3 7 5" xfId="13799" xr:uid="{00000000-0005-0000-0000-000087030000}"/>
    <cellStyle name="Entrada 2 3 8" xfId="11809" xr:uid="{00000000-0005-0000-0000-000088030000}"/>
    <cellStyle name="Entrada 2 3 8 2" xfId="11864" xr:uid="{00000000-0005-0000-0000-000089030000}"/>
    <cellStyle name="Entrada 2 3 9" xfId="11707" xr:uid="{00000000-0005-0000-0000-00008A030000}"/>
    <cellStyle name="Entrada 2 4" xfId="6904" xr:uid="{00000000-0005-0000-0000-00008B030000}"/>
    <cellStyle name="Entrada 2 4 2" xfId="8741" xr:uid="{00000000-0005-0000-0000-00008C030000}"/>
    <cellStyle name="Entrada 2 4 2 2" xfId="12613" xr:uid="{00000000-0005-0000-0000-00008D030000}"/>
    <cellStyle name="Entrada 2 4 2 2 2" xfId="15470" xr:uid="{00000000-0005-0000-0000-00008E030000}"/>
    <cellStyle name="Entrada 2 4 2 3" xfId="11703" xr:uid="{00000000-0005-0000-0000-00008F030000}"/>
    <cellStyle name="Entrada 2 4 2 4" xfId="14839" xr:uid="{00000000-0005-0000-0000-000090030000}"/>
    <cellStyle name="Entrada 2 4 2 5" xfId="14077" xr:uid="{00000000-0005-0000-0000-000091030000}"/>
    <cellStyle name="Entrada 2 4 3" xfId="12071" xr:uid="{00000000-0005-0000-0000-000092030000}"/>
    <cellStyle name="Entrada 2 4 3 2" xfId="10921" xr:uid="{00000000-0005-0000-0000-000093030000}"/>
    <cellStyle name="Entrada 2 4 4" xfId="11717" xr:uid="{00000000-0005-0000-0000-000094030000}"/>
    <cellStyle name="Entrada 2 4 5" xfId="14548" xr:uid="{00000000-0005-0000-0000-000095030000}"/>
    <cellStyle name="Entrada 2 4 6" xfId="13791" xr:uid="{00000000-0005-0000-0000-000096030000}"/>
    <cellStyle name="Entrada 2 5" xfId="6959" xr:uid="{00000000-0005-0000-0000-000097030000}"/>
    <cellStyle name="Entrada 2 5 2" xfId="8788" xr:uid="{00000000-0005-0000-0000-000098030000}"/>
    <cellStyle name="Entrada 2 5 2 2" xfId="12657" xr:uid="{00000000-0005-0000-0000-000099030000}"/>
    <cellStyle name="Entrada 2 5 2 2 2" xfId="15513" xr:uid="{00000000-0005-0000-0000-00009A030000}"/>
    <cellStyle name="Entrada 2 5 2 3" xfId="12524" xr:uid="{00000000-0005-0000-0000-00009B030000}"/>
    <cellStyle name="Entrada 2 5 2 4" xfId="14837" xr:uid="{00000000-0005-0000-0000-00009C030000}"/>
    <cellStyle name="Entrada 2 5 2 5" xfId="14124" xr:uid="{00000000-0005-0000-0000-00009D030000}"/>
    <cellStyle name="Entrada 2 5 3" xfId="12122" xr:uid="{00000000-0005-0000-0000-00009E030000}"/>
    <cellStyle name="Entrada 2 5 3 2" xfId="15202" xr:uid="{00000000-0005-0000-0000-00009F030000}"/>
    <cellStyle name="Entrada 2 5 4" xfId="12564" xr:uid="{00000000-0005-0000-0000-0000A0030000}"/>
    <cellStyle name="Entrada 2 5 5" xfId="14555" xr:uid="{00000000-0005-0000-0000-0000A1030000}"/>
    <cellStyle name="Entrada 2 5 6" xfId="13843" xr:uid="{00000000-0005-0000-0000-0000A2030000}"/>
    <cellStyle name="Entrada 2 6" xfId="7041" xr:uid="{00000000-0005-0000-0000-0000A3030000}"/>
    <cellStyle name="Entrada 2 6 2" xfId="8854" xr:uid="{00000000-0005-0000-0000-0000A4030000}"/>
    <cellStyle name="Entrada 2 6 2 2" xfId="12720" xr:uid="{00000000-0005-0000-0000-0000A5030000}"/>
    <cellStyle name="Entrada 2 6 2 2 2" xfId="15572" xr:uid="{00000000-0005-0000-0000-0000A6030000}"/>
    <cellStyle name="Entrada 2 6 2 3" xfId="12530" xr:uid="{00000000-0005-0000-0000-0000A7030000}"/>
    <cellStyle name="Entrada 2 6 2 4" xfId="14831" xr:uid="{00000000-0005-0000-0000-0000A8030000}"/>
    <cellStyle name="Entrada 2 6 2 5" xfId="14190" xr:uid="{00000000-0005-0000-0000-0000A9030000}"/>
    <cellStyle name="Entrada 2 6 3" xfId="12200" xr:uid="{00000000-0005-0000-0000-0000AA030000}"/>
    <cellStyle name="Entrada 2 6 3 2" xfId="15277" xr:uid="{00000000-0005-0000-0000-0000AB030000}"/>
    <cellStyle name="Entrada 2 6 4" xfId="11229" xr:uid="{00000000-0005-0000-0000-0000AC030000}"/>
    <cellStyle name="Entrada 2 6 5" xfId="14759" xr:uid="{00000000-0005-0000-0000-0000AD030000}"/>
    <cellStyle name="Entrada 2 6 6" xfId="13922" xr:uid="{00000000-0005-0000-0000-0000AE030000}"/>
    <cellStyle name="Entrada 2 7" xfId="6996" xr:uid="{00000000-0005-0000-0000-0000AF030000}"/>
    <cellStyle name="Entrada 2 7 2" xfId="8818" xr:uid="{00000000-0005-0000-0000-0000B0030000}"/>
    <cellStyle name="Entrada 2 7 2 2" xfId="12686" xr:uid="{00000000-0005-0000-0000-0000B1030000}"/>
    <cellStyle name="Entrada 2 7 2 2 2" xfId="15540" xr:uid="{00000000-0005-0000-0000-0000B2030000}"/>
    <cellStyle name="Entrada 2 7 2 3" xfId="12867" xr:uid="{00000000-0005-0000-0000-0000B3030000}"/>
    <cellStyle name="Entrada 2 7 2 4" xfId="14343" xr:uid="{00000000-0005-0000-0000-0000B4030000}"/>
    <cellStyle name="Entrada 2 7 2 5" xfId="14154" xr:uid="{00000000-0005-0000-0000-0000B5030000}"/>
    <cellStyle name="Entrada 2 7 3" xfId="12158" xr:uid="{00000000-0005-0000-0000-0000B6030000}"/>
    <cellStyle name="Entrada 2 7 3 2" xfId="15236" xr:uid="{00000000-0005-0000-0000-0000B7030000}"/>
    <cellStyle name="Entrada 2 7 4" xfId="11766" xr:uid="{00000000-0005-0000-0000-0000B8030000}"/>
    <cellStyle name="Entrada 2 7 5" xfId="14515" xr:uid="{00000000-0005-0000-0000-0000B9030000}"/>
    <cellStyle name="Entrada 2 7 6" xfId="13878" xr:uid="{00000000-0005-0000-0000-0000BA030000}"/>
    <cellStyle name="Entrada 2 8" xfId="6895" xr:uid="{00000000-0005-0000-0000-0000BB030000}"/>
    <cellStyle name="Entrada 2 8 2" xfId="8734" xr:uid="{00000000-0005-0000-0000-0000BC030000}"/>
    <cellStyle name="Entrada 2 8 2 2" xfId="12608" xr:uid="{00000000-0005-0000-0000-0000BD030000}"/>
    <cellStyle name="Entrada 2 8 2 2 2" xfId="15465" xr:uid="{00000000-0005-0000-0000-0000BE030000}"/>
    <cellStyle name="Entrada 2 8 2 3" xfId="12513" xr:uid="{00000000-0005-0000-0000-0000BF030000}"/>
    <cellStyle name="Entrada 2 8 2 4" xfId="14713" xr:uid="{00000000-0005-0000-0000-0000C0030000}"/>
    <cellStyle name="Entrada 2 8 2 5" xfId="14070" xr:uid="{00000000-0005-0000-0000-0000C1030000}"/>
    <cellStyle name="Entrada 2 8 3" xfId="12064" xr:uid="{00000000-0005-0000-0000-0000C2030000}"/>
    <cellStyle name="Entrada 2 8 3 2" xfId="15148" xr:uid="{00000000-0005-0000-0000-0000C3030000}"/>
    <cellStyle name="Entrada 2 8 4" xfId="12885" xr:uid="{00000000-0005-0000-0000-0000C4030000}"/>
    <cellStyle name="Entrada 2 8 5" xfId="14540" xr:uid="{00000000-0005-0000-0000-0000C5030000}"/>
    <cellStyle name="Entrada 2 8 6" xfId="13782" xr:uid="{00000000-0005-0000-0000-0000C6030000}"/>
    <cellStyle name="Entrada 2 9" xfId="7009" xr:uid="{00000000-0005-0000-0000-0000C7030000}"/>
    <cellStyle name="Entrada 2 9 2" xfId="12171" xr:uid="{00000000-0005-0000-0000-0000C8030000}"/>
    <cellStyle name="Entrada 2 9 2 2" xfId="15249" xr:uid="{00000000-0005-0000-0000-0000C9030000}"/>
    <cellStyle name="Entrada 2 9 3" xfId="11147" xr:uid="{00000000-0005-0000-0000-0000CA030000}"/>
    <cellStyle name="Entrada 2 9 4" xfId="14506" xr:uid="{00000000-0005-0000-0000-0000CB030000}"/>
    <cellStyle name="Entrada 2 9 5" xfId="13891" xr:uid="{00000000-0005-0000-0000-0000CC030000}"/>
    <cellStyle name="Euro" xfId="936" xr:uid="{00000000-0005-0000-0000-0000CD030000}"/>
    <cellStyle name="Euro 2" xfId="2937" xr:uid="{00000000-0005-0000-0000-0000CE030000}"/>
    <cellStyle name="Euro 3" xfId="2938" xr:uid="{00000000-0005-0000-0000-0000CF030000}"/>
    <cellStyle name="Euro 4" xfId="2939" xr:uid="{00000000-0005-0000-0000-0000D0030000}"/>
    <cellStyle name="Euro 5" xfId="2940" xr:uid="{00000000-0005-0000-0000-0000D1030000}"/>
    <cellStyle name="Euro 6" xfId="2941" xr:uid="{00000000-0005-0000-0000-0000D2030000}"/>
    <cellStyle name="Euro 7" xfId="2942" xr:uid="{00000000-0005-0000-0000-0000D3030000}"/>
    <cellStyle name="Euro 8" xfId="2936" xr:uid="{00000000-0005-0000-0000-0000D4030000}"/>
    <cellStyle name="Excel Built-in Comma" xfId="13287" xr:uid="{00000000-0005-0000-0000-0000D5030000}"/>
    <cellStyle name="Excel Built-in Excel Built-in Excel Built-in Excel Built-in Excel Built-in Excel Built-in Excel Built-in Excel Built-in Separador de milhares 4" xfId="153" xr:uid="{00000000-0005-0000-0000-0000D6030000}"/>
    <cellStyle name="Excel Built-in Excel Built-in Excel Built-in Excel Built-in Excel Built-in Excel Built-in Excel Built-in Separador de milhares 4" xfId="154" xr:uid="{00000000-0005-0000-0000-0000D7030000}"/>
    <cellStyle name="Excel Built-in Normal" xfId="23" xr:uid="{00000000-0005-0000-0000-0000D8030000}"/>
    <cellStyle name="Excel Built-in Normal 1" xfId="155" xr:uid="{00000000-0005-0000-0000-0000D9030000}"/>
    <cellStyle name="Excel Built-in Normal 2" xfId="156" xr:uid="{00000000-0005-0000-0000-0000DA030000}"/>
    <cellStyle name="Excel Built-in Normal 2 2" xfId="937" xr:uid="{00000000-0005-0000-0000-0000DB030000}"/>
    <cellStyle name="Excel Built-in Normal 3" xfId="157" xr:uid="{00000000-0005-0000-0000-0000DC030000}"/>
    <cellStyle name="Excel Built-in Normal 4" xfId="158" xr:uid="{00000000-0005-0000-0000-0000DD030000}"/>
    <cellStyle name="Excel_BuiltIn_Comma" xfId="159" xr:uid="{00000000-0005-0000-0000-0000DE030000}"/>
    <cellStyle name="Explanatory Text" xfId="417" xr:uid="{00000000-0005-0000-0000-0000DF030000}"/>
    <cellStyle name="Fixed" xfId="160" xr:uid="{00000000-0005-0000-0000-0000E0030000}"/>
    <cellStyle name="Fixo" xfId="161" xr:uid="{00000000-0005-0000-0000-0000E1030000}"/>
    <cellStyle name="Followed Hyperlink" xfId="162" xr:uid="{00000000-0005-0000-0000-0000E2030000}"/>
    <cellStyle name="Good" xfId="418" xr:uid="{00000000-0005-0000-0000-0000E3030000}"/>
    <cellStyle name="Grey" xfId="163" xr:uid="{00000000-0005-0000-0000-0000E4030000}"/>
    <cellStyle name="Heading" xfId="164" xr:uid="{00000000-0005-0000-0000-0000E5030000}"/>
    <cellStyle name="Heading 1" xfId="165" xr:uid="{00000000-0005-0000-0000-0000E6030000}"/>
    <cellStyle name="Heading 1 2" xfId="419" xr:uid="{00000000-0005-0000-0000-0000E7030000}"/>
    <cellStyle name="Heading 1 3" xfId="7171" xr:uid="{00000000-0005-0000-0000-0000E8030000}"/>
    <cellStyle name="Heading 2" xfId="166" xr:uid="{00000000-0005-0000-0000-0000E9030000}"/>
    <cellStyle name="Heading 2 2" xfId="420" xr:uid="{00000000-0005-0000-0000-0000EA030000}"/>
    <cellStyle name="Heading 2 3" xfId="7172" xr:uid="{00000000-0005-0000-0000-0000EB030000}"/>
    <cellStyle name="Heading 3" xfId="421" xr:uid="{00000000-0005-0000-0000-0000EC030000}"/>
    <cellStyle name="Heading 4" xfId="422" xr:uid="{00000000-0005-0000-0000-0000ED030000}"/>
    <cellStyle name="Heading1" xfId="167" xr:uid="{00000000-0005-0000-0000-0000EE030000}"/>
    <cellStyle name="Hiperlink" xfId="19" builtinId="8"/>
    <cellStyle name="Hiperlink 2" xfId="24" xr:uid="{00000000-0005-0000-0000-0000F0030000}"/>
    <cellStyle name="Hiperlink 2 2" xfId="168" xr:uid="{00000000-0005-0000-0000-0000F1030000}"/>
    <cellStyle name="Hiperlink 2 3" xfId="169" xr:uid="{00000000-0005-0000-0000-0000F2030000}"/>
    <cellStyle name="Hiperlink 3" xfId="25" xr:uid="{00000000-0005-0000-0000-0000F3030000}"/>
    <cellStyle name="Hiperlink 4" xfId="423" xr:uid="{00000000-0005-0000-0000-0000F4030000}"/>
    <cellStyle name="Hiperlink 4 2" xfId="660" xr:uid="{00000000-0005-0000-0000-0000F5030000}"/>
    <cellStyle name="Hiperlink 4 3" xfId="1101" xr:uid="{00000000-0005-0000-0000-0000F6030000}"/>
    <cellStyle name="Hiperlink 4 4" xfId="1102" xr:uid="{00000000-0005-0000-0000-0000F7030000}"/>
    <cellStyle name="Hiperlink 5" xfId="1005" xr:uid="{00000000-0005-0000-0000-0000F8030000}"/>
    <cellStyle name="Hiperlink 5 2" xfId="11579" xr:uid="{00000000-0005-0000-0000-0000F9030000}"/>
    <cellStyle name="Hiperlink 6" xfId="7173" xr:uid="{00000000-0005-0000-0000-0000FA030000}"/>
    <cellStyle name="Hyperlink 2" xfId="2943" xr:uid="{00000000-0005-0000-0000-0000FB030000}"/>
    <cellStyle name="Incorreto 2" xfId="424" xr:uid="{00000000-0005-0000-0000-0000FC030000}"/>
    <cellStyle name="Incorreto 2 2" xfId="2944" xr:uid="{00000000-0005-0000-0000-0000FD030000}"/>
    <cellStyle name="Incorreto 2 3" xfId="10646" xr:uid="{00000000-0005-0000-0000-0000FE030000}"/>
    <cellStyle name="Indefinido" xfId="170" xr:uid="{00000000-0005-0000-0000-0000FF030000}"/>
    <cellStyle name="Input" xfId="425" xr:uid="{00000000-0005-0000-0000-000000040000}"/>
    <cellStyle name="Input [yellow]" xfId="171" xr:uid="{00000000-0005-0000-0000-000001040000}"/>
    <cellStyle name="Input [yellow] 10" xfId="13192" xr:uid="{00000000-0005-0000-0000-000002040000}"/>
    <cellStyle name="Input [yellow] 10 2" xfId="15843" xr:uid="{00000000-0005-0000-0000-000003040000}"/>
    <cellStyle name="Input [yellow] 10 3" xfId="15781" xr:uid="{00000000-0005-0000-0000-000004040000}"/>
    <cellStyle name="Input [yellow] 11" xfId="13373" xr:uid="{00000000-0005-0000-0000-000005040000}"/>
    <cellStyle name="Input [yellow] 12" xfId="15859" xr:uid="{00000000-0005-0000-0000-000006040000}"/>
    <cellStyle name="Input [yellow] 2" xfId="4982" xr:uid="{00000000-0005-0000-0000-000007040000}"/>
    <cellStyle name="Input [yellow] 2 10" xfId="18017" xr:uid="{00000000-0005-0000-0000-000008040000}"/>
    <cellStyle name="Input [yellow] 2 2" xfId="7067" xr:uid="{00000000-0005-0000-0000-000009040000}"/>
    <cellStyle name="Input [yellow] 2 2 2" xfId="8875" xr:uid="{00000000-0005-0000-0000-00000A040000}"/>
    <cellStyle name="Input [yellow] 2 2 2 2" xfId="12740" xr:uid="{00000000-0005-0000-0000-00000B040000}"/>
    <cellStyle name="Input [yellow] 2 2 2 2 2" xfId="15838" xr:uid="{00000000-0005-0000-0000-00000C040000}"/>
    <cellStyle name="Input [yellow] 2 2 2 2 3" xfId="15591" xr:uid="{00000000-0005-0000-0000-00000D040000}"/>
    <cellStyle name="Input [yellow] 2 2 2 3" xfId="14857" xr:uid="{00000000-0005-0000-0000-00000E040000}"/>
    <cellStyle name="Input [yellow] 2 2 2 4" xfId="14847" xr:uid="{00000000-0005-0000-0000-00000F040000}"/>
    <cellStyle name="Input [yellow] 2 2 2 5" xfId="14211" xr:uid="{00000000-0005-0000-0000-000010040000}"/>
    <cellStyle name="Input [yellow] 2 2 3" xfId="12225" xr:uid="{00000000-0005-0000-0000-000011040000}"/>
    <cellStyle name="Input [yellow] 2 2 3 2" xfId="15826" xr:uid="{00000000-0005-0000-0000-000012040000}"/>
    <cellStyle name="Input [yellow] 2 2 3 3" xfId="15300" xr:uid="{00000000-0005-0000-0000-000013040000}"/>
    <cellStyle name="Input [yellow] 2 2 4" xfId="13947" xr:uid="{00000000-0005-0000-0000-000014040000}"/>
    <cellStyle name="Input [yellow] 2 3" xfId="7100" xr:uid="{00000000-0005-0000-0000-000015040000}"/>
    <cellStyle name="Input [yellow] 2 3 2" xfId="8907" xr:uid="{00000000-0005-0000-0000-000016040000}"/>
    <cellStyle name="Input [yellow] 2 3 2 2" xfId="12770" xr:uid="{00000000-0005-0000-0000-000017040000}"/>
    <cellStyle name="Input [yellow] 2 3 2 2 2" xfId="15839" xr:uid="{00000000-0005-0000-0000-000018040000}"/>
    <cellStyle name="Input [yellow] 2 3 2 2 3" xfId="15620" xr:uid="{00000000-0005-0000-0000-000019040000}"/>
    <cellStyle name="Input [yellow] 2 3 2 3" xfId="14866" xr:uid="{00000000-0005-0000-0000-00001A040000}"/>
    <cellStyle name="Input [yellow] 2 3 2 4" xfId="14566" xr:uid="{00000000-0005-0000-0000-00001B040000}"/>
    <cellStyle name="Input [yellow] 2 3 2 5" xfId="14243" xr:uid="{00000000-0005-0000-0000-00001C040000}"/>
    <cellStyle name="Input [yellow] 2 3 3" xfId="12256" xr:uid="{00000000-0005-0000-0000-00001D040000}"/>
    <cellStyle name="Input [yellow] 2 3 3 2" xfId="15827" xr:uid="{00000000-0005-0000-0000-00001E040000}"/>
    <cellStyle name="Input [yellow] 2 3 3 3" xfId="15330" xr:uid="{00000000-0005-0000-0000-00001F040000}"/>
    <cellStyle name="Input [yellow] 2 3 4" xfId="13980" xr:uid="{00000000-0005-0000-0000-000020040000}"/>
    <cellStyle name="Input [yellow] 2 4" xfId="6888" xr:uid="{00000000-0005-0000-0000-000021040000}"/>
    <cellStyle name="Input [yellow] 2 4 2" xfId="8728" xr:uid="{00000000-0005-0000-0000-000022040000}"/>
    <cellStyle name="Input [yellow] 2 4 2 2" xfId="12602" xr:uid="{00000000-0005-0000-0000-000023040000}"/>
    <cellStyle name="Input [yellow] 2 4 2 2 2" xfId="15832" xr:uid="{00000000-0005-0000-0000-000024040000}"/>
    <cellStyle name="Input [yellow] 2 4 2 2 3" xfId="15460" xr:uid="{00000000-0005-0000-0000-000025040000}"/>
    <cellStyle name="Input [yellow] 2 4 2 3" xfId="14799" xr:uid="{00000000-0005-0000-0000-000026040000}"/>
    <cellStyle name="Input [yellow] 2 4 2 4" xfId="14406" xr:uid="{00000000-0005-0000-0000-000027040000}"/>
    <cellStyle name="Input [yellow] 2 4 2 5" xfId="14064" xr:uid="{00000000-0005-0000-0000-000028040000}"/>
    <cellStyle name="Input [yellow] 2 4 3" xfId="12057" xr:uid="{00000000-0005-0000-0000-000029040000}"/>
    <cellStyle name="Input [yellow] 2 4 3 2" xfId="15820" xr:uid="{00000000-0005-0000-0000-00002A040000}"/>
    <cellStyle name="Input [yellow] 2 4 3 3" xfId="15142" xr:uid="{00000000-0005-0000-0000-00002B040000}"/>
    <cellStyle name="Input [yellow] 2 4 4" xfId="13775" xr:uid="{00000000-0005-0000-0000-00002C040000}"/>
    <cellStyle name="Input [yellow] 2 5" xfId="7125" xr:uid="{00000000-0005-0000-0000-00002D040000}"/>
    <cellStyle name="Input [yellow] 2 5 2" xfId="8932" xr:uid="{00000000-0005-0000-0000-00002E040000}"/>
    <cellStyle name="Input [yellow] 2 5 2 2" xfId="12791" xr:uid="{00000000-0005-0000-0000-00002F040000}"/>
    <cellStyle name="Input [yellow] 2 5 2 2 2" xfId="15840" xr:uid="{00000000-0005-0000-0000-000030040000}"/>
    <cellStyle name="Input [yellow] 2 5 2 2 3" xfId="15641" xr:uid="{00000000-0005-0000-0000-000031040000}"/>
    <cellStyle name="Input [yellow] 2 5 2 3" xfId="14876" xr:uid="{00000000-0005-0000-0000-000032040000}"/>
    <cellStyle name="Input [yellow] 2 5 2 4" xfId="14358" xr:uid="{00000000-0005-0000-0000-000033040000}"/>
    <cellStyle name="Input [yellow] 2 5 2 5" xfId="14268" xr:uid="{00000000-0005-0000-0000-000034040000}"/>
    <cellStyle name="Input [yellow] 2 5 3" xfId="12277" xr:uid="{00000000-0005-0000-0000-000035040000}"/>
    <cellStyle name="Input [yellow] 2 5 3 2" xfId="15828" xr:uid="{00000000-0005-0000-0000-000036040000}"/>
    <cellStyle name="Input [yellow] 2 5 3 3" xfId="15351" xr:uid="{00000000-0005-0000-0000-000037040000}"/>
    <cellStyle name="Input [yellow] 2 5 4" xfId="14005" xr:uid="{00000000-0005-0000-0000-000038040000}"/>
    <cellStyle name="Input [yellow] 2 6" xfId="7147" xr:uid="{00000000-0005-0000-0000-000039040000}"/>
    <cellStyle name="Input [yellow] 2 6 2" xfId="8954" xr:uid="{00000000-0005-0000-0000-00003A040000}"/>
    <cellStyle name="Input [yellow] 2 6 2 2" xfId="12811" xr:uid="{00000000-0005-0000-0000-00003B040000}"/>
    <cellStyle name="Input [yellow] 2 6 2 2 2" xfId="15841" xr:uid="{00000000-0005-0000-0000-00003C040000}"/>
    <cellStyle name="Input [yellow] 2 6 2 2 3" xfId="15660" xr:uid="{00000000-0005-0000-0000-00003D040000}"/>
    <cellStyle name="Input [yellow] 2 6 2 3" xfId="14885" xr:uid="{00000000-0005-0000-0000-00003E040000}"/>
    <cellStyle name="Input [yellow] 2 6 2 4" xfId="14695" xr:uid="{00000000-0005-0000-0000-00003F040000}"/>
    <cellStyle name="Input [yellow] 2 6 2 5" xfId="14290" xr:uid="{00000000-0005-0000-0000-000040040000}"/>
    <cellStyle name="Input [yellow] 2 6 3" xfId="12297" xr:uid="{00000000-0005-0000-0000-000041040000}"/>
    <cellStyle name="Input [yellow] 2 6 3 2" xfId="15829" xr:uid="{00000000-0005-0000-0000-000042040000}"/>
    <cellStyle name="Input [yellow] 2 6 3 3" xfId="15370" xr:uid="{00000000-0005-0000-0000-000043040000}"/>
    <cellStyle name="Input [yellow] 2 6 4" xfId="14027" xr:uid="{00000000-0005-0000-0000-000044040000}"/>
    <cellStyle name="Input [yellow] 2 7" xfId="8718" xr:uid="{00000000-0005-0000-0000-000045040000}"/>
    <cellStyle name="Input [yellow] 2 7 2" xfId="12595" xr:uid="{00000000-0005-0000-0000-000046040000}"/>
    <cellStyle name="Input [yellow] 2 7 2 2" xfId="15831" xr:uid="{00000000-0005-0000-0000-000047040000}"/>
    <cellStyle name="Input [yellow] 2 7 2 3" xfId="15454" xr:uid="{00000000-0005-0000-0000-000048040000}"/>
    <cellStyle name="Input [yellow] 2 7 3" xfId="14792" xr:uid="{00000000-0005-0000-0000-000049040000}"/>
    <cellStyle name="Input [yellow] 2 7 4" xfId="14606" xr:uid="{00000000-0005-0000-0000-00004A040000}"/>
    <cellStyle name="Input [yellow] 2 7 5" xfId="14054" xr:uid="{00000000-0005-0000-0000-00004B040000}"/>
    <cellStyle name="Input [yellow] 2 8" xfId="11812" xr:uid="{00000000-0005-0000-0000-00004C040000}"/>
    <cellStyle name="Input [yellow] 2 8 2" xfId="15819" xr:uid="{00000000-0005-0000-0000-00004D040000}"/>
    <cellStyle name="Input [yellow] 2 8 3" xfId="15097" xr:uid="{00000000-0005-0000-0000-00004E040000}"/>
    <cellStyle name="Input [yellow] 2 9" xfId="13738" xr:uid="{00000000-0005-0000-0000-00004F040000}"/>
    <cellStyle name="Input [yellow] 3" xfId="6894" xr:uid="{00000000-0005-0000-0000-000050040000}"/>
    <cellStyle name="Input [yellow] 3 2" xfId="8733" xr:uid="{00000000-0005-0000-0000-000051040000}"/>
    <cellStyle name="Input [yellow] 3 2 2" xfId="12607" xr:uid="{00000000-0005-0000-0000-000052040000}"/>
    <cellStyle name="Input [yellow] 3 2 2 2" xfId="15833" xr:uid="{00000000-0005-0000-0000-000053040000}"/>
    <cellStyle name="Input [yellow] 3 2 2 3" xfId="15464" xr:uid="{00000000-0005-0000-0000-000054040000}"/>
    <cellStyle name="Input [yellow] 3 2 3" xfId="14801" xr:uid="{00000000-0005-0000-0000-000055040000}"/>
    <cellStyle name="Input [yellow] 3 2 4" xfId="14714" xr:uid="{00000000-0005-0000-0000-000056040000}"/>
    <cellStyle name="Input [yellow] 3 2 5" xfId="14069" xr:uid="{00000000-0005-0000-0000-000057040000}"/>
    <cellStyle name="Input [yellow] 3 3" xfId="12063" xr:uid="{00000000-0005-0000-0000-000058040000}"/>
    <cellStyle name="Input [yellow] 3 3 2" xfId="15821" xr:uid="{00000000-0005-0000-0000-000059040000}"/>
    <cellStyle name="Input [yellow] 3 3 3" xfId="15147" xr:uid="{00000000-0005-0000-0000-00005A040000}"/>
    <cellStyle name="Input [yellow] 3 4" xfId="13781" xr:uid="{00000000-0005-0000-0000-00005B040000}"/>
    <cellStyle name="Input [yellow] 4" xfId="7052" xr:uid="{00000000-0005-0000-0000-00005C040000}"/>
    <cellStyle name="Input [yellow] 4 2" xfId="8863" xr:uid="{00000000-0005-0000-0000-00005D040000}"/>
    <cellStyle name="Input [yellow] 4 2 2" xfId="12728" xr:uid="{00000000-0005-0000-0000-00005E040000}"/>
    <cellStyle name="Input [yellow] 4 2 2 2" xfId="15837" xr:uid="{00000000-0005-0000-0000-00005F040000}"/>
    <cellStyle name="Input [yellow] 4 2 2 3" xfId="15580" xr:uid="{00000000-0005-0000-0000-000060040000}"/>
    <cellStyle name="Input [yellow] 4 2 3" xfId="14852" xr:uid="{00000000-0005-0000-0000-000061040000}"/>
    <cellStyle name="Input [yellow] 4 2 4" xfId="14884" xr:uid="{00000000-0005-0000-0000-000062040000}"/>
    <cellStyle name="Input [yellow] 4 2 5" xfId="14199" xr:uid="{00000000-0005-0000-0000-000063040000}"/>
    <cellStyle name="Input [yellow] 4 3" xfId="12210" xr:uid="{00000000-0005-0000-0000-000064040000}"/>
    <cellStyle name="Input [yellow] 4 3 2" xfId="15825" xr:uid="{00000000-0005-0000-0000-000065040000}"/>
    <cellStyle name="Input [yellow] 4 3 3" xfId="15287" xr:uid="{00000000-0005-0000-0000-000066040000}"/>
    <cellStyle name="Input [yellow] 4 4" xfId="13933" xr:uid="{00000000-0005-0000-0000-000067040000}"/>
    <cellStyle name="Input [yellow] 5" xfId="7025" xr:uid="{00000000-0005-0000-0000-000068040000}"/>
    <cellStyle name="Input [yellow] 5 2" xfId="8840" xr:uid="{00000000-0005-0000-0000-000069040000}"/>
    <cellStyle name="Input [yellow] 5 2 2" xfId="12707" xr:uid="{00000000-0005-0000-0000-00006A040000}"/>
    <cellStyle name="Input [yellow] 5 2 2 2" xfId="15835" xr:uid="{00000000-0005-0000-0000-00006B040000}"/>
    <cellStyle name="Input [yellow] 5 2 2 3" xfId="15560" xr:uid="{00000000-0005-0000-0000-00006C040000}"/>
    <cellStyle name="Input [yellow] 5 2 3" xfId="14842" xr:uid="{00000000-0005-0000-0000-00006D040000}"/>
    <cellStyle name="Input [yellow] 5 2 4" xfId="14309" xr:uid="{00000000-0005-0000-0000-00006E040000}"/>
    <cellStyle name="Input [yellow] 5 2 5" xfId="14176" xr:uid="{00000000-0005-0000-0000-00006F040000}"/>
    <cellStyle name="Input [yellow] 5 3" xfId="12186" xr:uid="{00000000-0005-0000-0000-000070040000}"/>
    <cellStyle name="Input [yellow] 5 3 2" xfId="15823" xr:uid="{00000000-0005-0000-0000-000071040000}"/>
    <cellStyle name="Input [yellow] 5 3 3" xfId="15263" xr:uid="{00000000-0005-0000-0000-000072040000}"/>
    <cellStyle name="Input [yellow] 5 4" xfId="13907" xr:uid="{00000000-0005-0000-0000-000073040000}"/>
    <cellStyle name="Input [yellow] 6" xfId="7034" xr:uid="{00000000-0005-0000-0000-000074040000}"/>
    <cellStyle name="Input [yellow] 6 2" xfId="8848" xr:uid="{00000000-0005-0000-0000-000075040000}"/>
    <cellStyle name="Input [yellow] 6 2 2" xfId="12714" xr:uid="{00000000-0005-0000-0000-000076040000}"/>
    <cellStyle name="Input [yellow] 6 2 2 2" xfId="15836" xr:uid="{00000000-0005-0000-0000-000077040000}"/>
    <cellStyle name="Input [yellow] 6 2 2 3" xfId="15567" xr:uid="{00000000-0005-0000-0000-000078040000}"/>
    <cellStyle name="Input [yellow] 6 2 3" xfId="14845" xr:uid="{00000000-0005-0000-0000-000079040000}"/>
    <cellStyle name="Input [yellow] 6 2 4" xfId="14574" xr:uid="{00000000-0005-0000-0000-00007A040000}"/>
    <cellStyle name="Input [yellow] 6 2 5" xfId="14184" xr:uid="{00000000-0005-0000-0000-00007B040000}"/>
    <cellStyle name="Input [yellow] 6 3" xfId="12194" xr:uid="{00000000-0005-0000-0000-00007C040000}"/>
    <cellStyle name="Input [yellow] 6 3 2" xfId="15824" xr:uid="{00000000-0005-0000-0000-00007D040000}"/>
    <cellStyle name="Input [yellow] 6 3 3" xfId="15271" xr:uid="{00000000-0005-0000-0000-00007E040000}"/>
    <cellStyle name="Input [yellow] 6 4" xfId="13915" xr:uid="{00000000-0005-0000-0000-00007F040000}"/>
    <cellStyle name="Input [yellow] 7" xfId="6929" xr:uid="{00000000-0005-0000-0000-000080040000}"/>
    <cellStyle name="Input [yellow] 7 2" xfId="8761" xr:uid="{00000000-0005-0000-0000-000081040000}"/>
    <cellStyle name="Input [yellow] 7 2 2" xfId="12632" xr:uid="{00000000-0005-0000-0000-000082040000}"/>
    <cellStyle name="Input [yellow] 7 2 2 2" xfId="15834" xr:uid="{00000000-0005-0000-0000-000083040000}"/>
    <cellStyle name="Input [yellow] 7 2 2 3" xfId="15488" xr:uid="{00000000-0005-0000-0000-000084040000}"/>
    <cellStyle name="Input [yellow] 7 2 3" xfId="14813" xr:uid="{00000000-0005-0000-0000-000085040000}"/>
    <cellStyle name="Input [yellow] 7 2 4" xfId="14687" xr:uid="{00000000-0005-0000-0000-000086040000}"/>
    <cellStyle name="Input [yellow] 7 2 5" xfId="14097" xr:uid="{00000000-0005-0000-0000-000087040000}"/>
    <cellStyle name="Input [yellow] 7 3" xfId="12094" xr:uid="{00000000-0005-0000-0000-000088040000}"/>
    <cellStyle name="Input [yellow] 7 3 2" xfId="15822" xr:uid="{00000000-0005-0000-0000-000089040000}"/>
    <cellStyle name="Input [yellow] 7 3 3" xfId="15174" xr:uid="{00000000-0005-0000-0000-00008A040000}"/>
    <cellStyle name="Input [yellow] 7 4" xfId="13814" xr:uid="{00000000-0005-0000-0000-00008B040000}"/>
    <cellStyle name="Input [yellow] 8" xfId="8714" xr:uid="{00000000-0005-0000-0000-00008C040000}"/>
    <cellStyle name="Input [yellow] 8 2" xfId="12593" xr:uid="{00000000-0005-0000-0000-00008D040000}"/>
    <cellStyle name="Input [yellow] 8 2 2" xfId="15830" xr:uid="{00000000-0005-0000-0000-00008E040000}"/>
    <cellStyle name="Input [yellow] 8 2 3" xfId="15452" xr:uid="{00000000-0005-0000-0000-00008F040000}"/>
    <cellStyle name="Input [yellow] 8 3" xfId="14788" xr:uid="{00000000-0005-0000-0000-000090040000}"/>
    <cellStyle name="Input [yellow] 8 4" xfId="14726" xr:uid="{00000000-0005-0000-0000-000091040000}"/>
    <cellStyle name="Input [yellow] 8 5" xfId="14050" xr:uid="{00000000-0005-0000-0000-000092040000}"/>
    <cellStyle name="Input [yellow] 9" xfId="8972" xr:uid="{00000000-0005-0000-0000-000093040000}"/>
    <cellStyle name="Input [yellow] 9 2" xfId="14657" xr:uid="{00000000-0005-0000-0000-000094040000}"/>
    <cellStyle name="Input [yellow] 9 3" xfId="14892" xr:uid="{00000000-0005-0000-0000-000095040000}"/>
    <cellStyle name="Input 10" xfId="7012" xr:uid="{00000000-0005-0000-0000-000096040000}"/>
    <cellStyle name="Input 10 2" xfId="8831" xr:uid="{00000000-0005-0000-0000-000097040000}"/>
    <cellStyle name="Input 10 2 2" xfId="12699" xr:uid="{00000000-0005-0000-0000-000098040000}"/>
    <cellStyle name="Input 10 2 2 2" xfId="15553" xr:uid="{00000000-0005-0000-0000-000099040000}"/>
    <cellStyle name="Input 10 2 3" xfId="11560" xr:uid="{00000000-0005-0000-0000-00009A040000}"/>
    <cellStyle name="Input 10 2 4" xfId="14337" xr:uid="{00000000-0005-0000-0000-00009B040000}"/>
    <cellStyle name="Input 10 2 5" xfId="14167" xr:uid="{00000000-0005-0000-0000-00009C040000}"/>
    <cellStyle name="Input 10 3" xfId="12174" xr:uid="{00000000-0005-0000-0000-00009D040000}"/>
    <cellStyle name="Input 10 3 2" xfId="15252" xr:uid="{00000000-0005-0000-0000-00009E040000}"/>
    <cellStyle name="Input 10 4" xfId="13159" xr:uid="{00000000-0005-0000-0000-00009F040000}"/>
    <cellStyle name="Input 10 5" xfId="14503" xr:uid="{00000000-0005-0000-0000-0000A0040000}"/>
    <cellStyle name="Input 10 6" xfId="13894" xr:uid="{00000000-0005-0000-0000-0000A1040000}"/>
    <cellStyle name="Input 11" xfId="7030" xr:uid="{00000000-0005-0000-0000-0000A2040000}"/>
    <cellStyle name="Input 11 2" xfId="8845" xr:uid="{00000000-0005-0000-0000-0000A3040000}"/>
    <cellStyle name="Input 11 2 2" xfId="12711" xr:uid="{00000000-0005-0000-0000-0000A4040000}"/>
    <cellStyle name="Input 11 2 2 2" xfId="15564" xr:uid="{00000000-0005-0000-0000-0000A5040000}"/>
    <cellStyle name="Input 11 2 3" xfId="11714" xr:uid="{00000000-0005-0000-0000-0000A6040000}"/>
    <cellStyle name="Input 11 2 4" xfId="14577" xr:uid="{00000000-0005-0000-0000-0000A7040000}"/>
    <cellStyle name="Input 11 2 5" xfId="14181" xr:uid="{00000000-0005-0000-0000-0000A8040000}"/>
    <cellStyle name="Input 11 3" xfId="12190" xr:uid="{00000000-0005-0000-0000-0000A9040000}"/>
    <cellStyle name="Input 11 3 2" xfId="15267" xr:uid="{00000000-0005-0000-0000-0000AA040000}"/>
    <cellStyle name="Input 11 4" xfId="13252" xr:uid="{00000000-0005-0000-0000-0000AB040000}"/>
    <cellStyle name="Input 11 5" xfId="14760" xr:uid="{00000000-0005-0000-0000-0000AC040000}"/>
    <cellStyle name="Input 11 6" xfId="13912" xr:uid="{00000000-0005-0000-0000-0000AD040000}"/>
    <cellStyle name="Input 12" xfId="7008" xr:uid="{00000000-0005-0000-0000-0000AE040000}"/>
    <cellStyle name="Input 12 2" xfId="8828" xr:uid="{00000000-0005-0000-0000-0000AF040000}"/>
    <cellStyle name="Input 12 2 2" xfId="12696" xr:uid="{00000000-0005-0000-0000-0000B0040000}"/>
    <cellStyle name="Input 12 2 2 2" xfId="15550" xr:uid="{00000000-0005-0000-0000-0000B1040000}"/>
    <cellStyle name="Input 12 2 3" xfId="11806" xr:uid="{00000000-0005-0000-0000-0000B2040000}"/>
    <cellStyle name="Input 12 2 4" xfId="14339" xr:uid="{00000000-0005-0000-0000-0000B3040000}"/>
    <cellStyle name="Input 12 2 5" xfId="14164" xr:uid="{00000000-0005-0000-0000-0000B4040000}"/>
    <cellStyle name="Input 12 3" xfId="12170" xr:uid="{00000000-0005-0000-0000-0000B5040000}"/>
    <cellStyle name="Input 12 3 2" xfId="15248" xr:uid="{00000000-0005-0000-0000-0000B6040000}"/>
    <cellStyle name="Input 12 4" xfId="11223" xr:uid="{00000000-0005-0000-0000-0000B7040000}"/>
    <cellStyle name="Input 12 5" xfId="14507" xr:uid="{00000000-0005-0000-0000-0000B8040000}"/>
    <cellStyle name="Input 12 6" xfId="13890" xr:uid="{00000000-0005-0000-0000-0000B9040000}"/>
    <cellStyle name="Input 13" xfId="6930" xr:uid="{00000000-0005-0000-0000-0000BA040000}"/>
    <cellStyle name="Input 13 2" xfId="8762" xr:uid="{00000000-0005-0000-0000-0000BB040000}"/>
    <cellStyle name="Input 13 2 2" xfId="12633" xr:uid="{00000000-0005-0000-0000-0000BC040000}"/>
    <cellStyle name="Input 13 2 2 2" xfId="15489" xr:uid="{00000000-0005-0000-0000-0000BD040000}"/>
    <cellStyle name="Input 13 2 3" xfId="13222" xr:uid="{00000000-0005-0000-0000-0000BE040000}"/>
    <cellStyle name="Input 13 2 4" xfId="14605" xr:uid="{00000000-0005-0000-0000-0000BF040000}"/>
    <cellStyle name="Input 13 2 5" xfId="14098" xr:uid="{00000000-0005-0000-0000-0000C0040000}"/>
    <cellStyle name="Input 13 3" xfId="12095" xr:uid="{00000000-0005-0000-0000-0000C1040000}"/>
    <cellStyle name="Input 13 3 2" xfId="15175" xr:uid="{00000000-0005-0000-0000-0000C2040000}"/>
    <cellStyle name="Input 13 4" xfId="13108" xr:uid="{00000000-0005-0000-0000-0000C3040000}"/>
    <cellStyle name="Input 13 5" xfId="14782" xr:uid="{00000000-0005-0000-0000-0000C4040000}"/>
    <cellStyle name="Input 13 6" xfId="13815" xr:uid="{00000000-0005-0000-0000-0000C5040000}"/>
    <cellStyle name="Input 14" xfId="7011" xr:uid="{00000000-0005-0000-0000-0000C6040000}"/>
    <cellStyle name="Input 14 2" xfId="8830" xr:uid="{00000000-0005-0000-0000-0000C7040000}"/>
    <cellStyle name="Input 14 2 2" xfId="12698" xr:uid="{00000000-0005-0000-0000-0000C8040000}"/>
    <cellStyle name="Input 14 2 2 2" xfId="15552" xr:uid="{00000000-0005-0000-0000-0000C9040000}"/>
    <cellStyle name="Input 14 2 3" xfId="11777" xr:uid="{00000000-0005-0000-0000-0000CA040000}"/>
    <cellStyle name="Input 14 2 4" xfId="14338" xr:uid="{00000000-0005-0000-0000-0000CB040000}"/>
    <cellStyle name="Input 14 2 5" xfId="14166" xr:uid="{00000000-0005-0000-0000-0000CC040000}"/>
    <cellStyle name="Input 14 3" xfId="12173" xr:uid="{00000000-0005-0000-0000-0000CD040000}"/>
    <cellStyle name="Input 14 3 2" xfId="15251" xr:uid="{00000000-0005-0000-0000-0000CE040000}"/>
    <cellStyle name="Input 14 4" xfId="13058" xr:uid="{00000000-0005-0000-0000-0000CF040000}"/>
    <cellStyle name="Input 14 5" xfId="14504" xr:uid="{00000000-0005-0000-0000-0000D0040000}"/>
    <cellStyle name="Input 14 6" xfId="13893" xr:uid="{00000000-0005-0000-0000-0000D1040000}"/>
    <cellStyle name="Input 15" xfId="7005" xr:uid="{00000000-0005-0000-0000-0000D2040000}"/>
    <cellStyle name="Input 15 2" xfId="8825" xr:uid="{00000000-0005-0000-0000-0000D3040000}"/>
    <cellStyle name="Input 15 2 2" xfId="12693" xr:uid="{00000000-0005-0000-0000-0000D4040000}"/>
    <cellStyle name="Input 15 2 2 2" xfId="15547" xr:uid="{00000000-0005-0000-0000-0000D5040000}"/>
    <cellStyle name="Input 15 2 3" xfId="11518" xr:uid="{00000000-0005-0000-0000-0000D6040000}"/>
    <cellStyle name="Input 15 2 4" xfId="14368" xr:uid="{00000000-0005-0000-0000-0000D7040000}"/>
    <cellStyle name="Input 15 2 5" xfId="14161" xr:uid="{00000000-0005-0000-0000-0000D8040000}"/>
    <cellStyle name="Input 15 3" xfId="12167" xr:uid="{00000000-0005-0000-0000-0000D9040000}"/>
    <cellStyle name="Input 15 3 2" xfId="15245" xr:uid="{00000000-0005-0000-0000-0000DA040000}"/>
    <cellStyle name="Input 15 4" xfId="13059" xr:uid="{00000000-0005-0000-0000-0000DB040000}"/>
    <cellStyle name="Input 15 5" xfId="14322" xr:uid="{00000000-0005-0000-0000-0000DC040000}"/>
    <cellStyle name="Input 15 6" xfId="13887" xr:uid="{00000000-0005-0000-0000-0000DD040000}"/>
    <cellStyle name="Input 16" xfId="7056" xr:uid="{00000000-0005-0000-0000-0000DE040000}"/>
    <cellStyle name="Input 16 2" xfId="12214" xr:uid="{00000000-0005-0000-0000-0000DF040000}"/>
    <cellStyle name="Input 16 2 2" xfId="15290" xr:uid="{00000000-0005-0000-0000-0000E0040000}"/>
    <cellStyle name="Input 16 3" xfId="12358" xr:uid="{00000000-0005-0000-0000-0000E1040000}"/>
    <cellStyle name="Input 16 4" xfId="14488" xr:uid="{00000000-0005-0000-0000-0000E2040000}"/>
    <cellStyle name="Input 16 5" xfId="13937" xr:uid="{00000000-0005-0000-0000-0000E3040000}"/>
    <cellStyle name="Input 17" xfId="6985" xr:uid="{00000000-0005-0000-0000-0000E4040000}"/>
    <cellStyle name="Input 17 2" xfId="12148" xr:uid="{00000000-0005-0000-0000-0000E5040000}"/>
    <cellStyle name="Input 17 2 2" xfId="15227" xr:uid="{00000000-0005-0000-0000-0000E6040000}"/>
    <cellStyle name="Input 17 3" xfId="13044" xr:uid="{00000000-0005-0000-0000-0000E7040000}"/>
    <cellStyle name="Input 17 4" xfId="14403" xr:uid="{00000000-0005-0000-0000-0000E8040000}"/>
    <cellStyle name="Input 17 5" xfId="13867" xr:uid="{00000000-0005-0000-0000-0000E9040000}"/>
    <cellStyle name="Input 18" xfId="8717" xr:uid="{00000000-0005-0000-0000-0000EA040000}"/>
    <cellStyle name="Input 18 2" xfId="12594" xr:uid="{00000000-0005-0000-0000-0000EB040000}"/>
    <cellStyle name="Input 18 2 2" xfId="15453" xr:uid="{00000000-0005-0000-0000-0000EC040000}"/>
    <cellStyle name="Input 18 3" xfId="12925" xr:uid="{00000000-0005-0000-0000-0000ED040000}"/>
    <cellStyle name="Input 18 4" xfId="15694" xr:uid="{00000000-0005-0000-0000-0000EE040000}"/>
    <cellStyle name="Input 18 5" xfId="14053" xr:uid="{00000000-0005-0000-0000-0000EF040000}"/>
    <cellStyle name="Input 19" xfId="13198" xr:uid="{00000000-0005-0000-0000-0000F0040000}"/>
    <cellStyle name="Input 19 2" xfId="11079" xr:uid="{00000000-0005-0000-0000-0000F1040000}"/>
    <cellStyle name="Input 2" xfId="4983" xr:uid="{00000000-0005-0000-0000-0000F2040000}"/>
    <cellStyle name="Input 2 10" xfId="14315" xr:uid="{00000000-0005-0000-0000-0000F3040000}"/>
    <cellStyle name="Input 2 11" xfId="13739" xr:uid="{00000000-0005-0000-0000-0000F4040000}"/>
    <cellStyle name="Input 2 12" xfId="18018" xr:uid="{00000000-0005-0000-0000-0000F5040000}"/>
    <cellStyle name="Input 2 2" xfId="7068" xr:uid="{00000000-0005-0000-0000-0000F6040000}"/>
    <cellStyle name="Input 2 2 2" xfId="8876" xr:uid="{00000000-0005-0000-0000-0000F7040000}"/>
    <cellStyle name="Input 2 2 2 2" xfId="12741" xr:uid="{00000000-0005-0000-0000-0000F8040000}"/>
    <cellStyle name="Input 2 2 2 2 2" xfId="15592" xr:uid="{00000000-0005-0000-0000-0000F9040000}"/>
    <cellStyle name="Input 2 2 2 3" xfId="11660" xr:uid="{00000000-0005-0000-0000-0000FA040000}"/>
    <cellStyle name="Input 2 2 2 4" xfId="14672" xr:uid="{00000000-0005-0000-0000-0000FB040000}"/>
    <cellStyle name="Input 2 2 2 5" xfId="14212" xr:uid="{00000000-0005-0000-0000-0000FC040000}"/>
    <cellStyle name="Input 2 2 3" xfId="12226" xr:uid="{00000000-0005-0000-0000-0000FD040000}"/>
    <cellStyle name="Input 2 2 3 2" xfId="15301" xr:uid="{00000000-0005-0000-0000-0000FE040000}"/>
    <cellStyle name="Input 2 2 4" xfId="11236" xr:uid="{00000000-0005-0000-0000-0000FF040000}"/>
    <cellStyle name="Input 2 2 5" xfId="14352" xr:uid="{00000000-0005-0000-0000-000000050000}"/>
    <cellStyle name="Input 2 2 6" xfId="13948" xr:uid="{00000000-0005-0000-0000-000001050000}"/>
    <cellStyle name="Input 2 3" xfId="7101" xr:uid="{00000000-0005-0000-0000-000002050000}"/>
    <cellStyle name="Input 2 3 2" xfId="8908" xr:uid="{00000000-0005-0000-0000-000003050000}"/>
    <cellStyle name="Input 2 3 2 2" xfId="12771" xr:uid="{00000000-0005-0000-0000-000004050000}"/>
    <cellStyle name="Input 2 3 2 2 2" xfId="15621" xr:uid="{00000000-0005-0000-0000-000005050000}"/>
    <cellStyle name="Input 2 3 2 3" xfId="11988" xr:uid="{00000000-0005-0000-0000-000006050000}"/>
    <cellStyle name="Input 2 3 2 4" xfId="14360" xr:uid="{00000000-0005-0000-0000-000007050000}"/>
    <cellStyle name="Input 2 3 2 5" xfId="14244" xr:uid="{00000000-0005-0000-0000-000008050000}"/>
    <cellStyle name="Input 2 3 3" xfId="12257" xr:uid="{00000000-0005-0000-0000-000009050000}"/>
    <cellStyle name="Input 2 3 3 2" xfId="15331" xr:uid="{00000000-0005-0000-0000-00000A050000}"/>
    <cellStyle name="Input 2 3 4" xfId="11259" xr:uid="{00000000-0005-0000-0000-00000B050000}"/>
    <cellStyle name="Input 2 3 5" xfId="14740" xr:uid="{00000000-0005-0000-0000-00000C050000}"/>
    <cellStyle name="Input 2 3 6" xfId="13981" xr:uid="{00000000-0005-0000-0000-00000D050000}"/>
    <cellStyle name="Input 2 4" xfId="6974" xr:uid="{00000000-0005-0000-0000-00000E050000}"/>
    <cellStyle name="Input 2 4 2" xfId="8801" xr:uid="{00000000-0005-0000-0000-00000F050000}"/>
    <cellStyle name="Input 2 4 2 2" xfId="12670" xr:uid="{00000000-0005-0000-0000-000010050000}"/>
    <cellStyle name="Input 2 4 2 2 2" xfId="15525" xr:uid="{00000000-0005-0000-0000-000011050000}"/>
    <cellStyle name="Input 2 4 2 3" xfId="11794" xr:uid="{00000000-0005-0000-0000-000012050000}"/>
    <cellStyle name="Input 2 4 2 4" xfId="14347" xr:uid="{00000000-0005-0000-0000-000013050000}"/>
    <cellStyle name="Input 2 4 2 5" xfId="14137" xr:uid="{00000000-0005-0000-0000-000014050000}"/>
    <cellStyle name="Input 2 4 3" xfId="12137" xr:uid="{00000000-0005-0000-0000-000015050000}"/>
    <cellStyle name="Input 2 4 3 2" xfId="15216" xr:uid="{00000000-0005-0000-0000-000016050000}"/>
    <cellStyle name="Input 2 4 4" xfId="12034" xr:uid="{00000000-0005-0000-0000-000017050000}"/>
    <cellStyle name="Input 2 4 5" xfId="14401" xr:uid="{00000000-0005-0000-0000-000018050000}"/>
    <cellStyle name="Input 2 4 6" xfId="13856" xr:uid="{00000000-0005-0000-0000-000019050000}"/>
    <cellStyle name="Input 2 5" xfId="7126" xr:uid="{00000000-0005-0000-0000-00001A050000}"/>
    <cellStyle name="Input 2 5 2" xfId="8933" xr:uid="{00000000-0005-0000-0000-00001B050000}"/>
    <cellStyle name="Input 2 5 2 2" xfId="12792" xr:uid="{00000000-0005-0000-0000-00001C050000}"/>
    <cellStyle name="Input 2 5 2 2 2" xfId="15642" xr:uid="{00000000-0005-0000-0000-00001D050000}"/>
    <cellStyle name="Input 2 5 2 3" xfId="11519" xr:uid="{00000000-0005-0000-0000-00001E050000}"/>
    <cellStyle name="Input 2 5 2 4" xfId="14564" xr:uid="{00000000-0005-0000-0000-00001F050000}"/>
    <cellStyle name="Input 2 5 2 5" xfId="14269" xr:uid="{00000000-0005-0000-0000-000020050000}"/>
    <cellStyle name="Input 2 5 3" xfId="12278" xr:uid="{00000000-0005-0000-0000-000021050000}"/>
    <cellStyle name="Input 2 5 3 2" xfId="15352" xr:uid="{00000000-0005-0000-0000-000022050000}"/>
    <cellStyle name="Input 2 5 4" xfId="12995" xr:uid="{00000000-0005-0000-0000-000023050000}"/>
    <cellStyle name="Input 2 5 5" xfId="14455" xr:uid="{00000000-0005-0000-0000-000024050000}"/>
    <cellStyle name="Input 2 5 6" xfId="14006" xr:uid="{00000000-0005-0000-0000-000025050000}"/>
    <cellStyle name="Input 2 6" xfId="7148" xr:uid="{00000000-0005-0000-0000-000026050000}"/>
    <cellStyle name="Input 2 6 2" xfId="8955" xr:uid="{00000000-0005-0000-0000-000027050000}"/>
    <cellStyle name="Input 2 6 2 2" xfId="12812" xr:uid="{00000000-0005-0000-0000-000028050000}"/>
    <cellStyle name="Input 2 6 2 2 2" xfId="15661" xr:uid="{00000000-0005-0000-0000-000029050000}"/>
    <cellStyle name="Input 2 6 2 3" xfId="11927" xr:uid="{00000000-0005-0000-0000-00002A050000}"/>
    <cellStyle name="Input 2 6 2 4" xfId="14798" xr:uid="{00000000-0005-0000-0000-00002B050000}"/>
    <cellStyle name="Input 2 6 2 5" xfId="14291" xr:uid="{00000000-0005-0000-0000-00002C050000}"/>
    <cellStyle name="Input 2 6 3" xfId="12298" xr:uid="{00000000-0005-0000-0000-00002D050000}"/>
    <cellStyle name="Input 2 6 3 2" xfId="15371" xr:uid="{00000000-0005-0000-0000-00002E050000}"/>
    <cellStyle name="Input 2 6 4" xfId="12354" xr:uid="{00000000-0005-0000-0000-00002F050000}"/>
    <cellStyle name="Input 2 6 5" xfId="14442" xr:uid="{00000000-0005-0000-0000-000030050000}"/>
    <cellStyle name="Input 2 6 6" xfId="14028" xr:uid="{00000000-0005-0000-0000-000031050000}"/>
    <cellStyle name="Input 2 7" xfId="6969" xr:uid="{00000000-0005-0000-0000-000032050000}"/>
    <cellStyle name="Input 2 7 2" xfId="12132" xr:uid="{00000000-0005-0000-0000-000033050000}"/>
    <cellStyle name="Input 2 7 2 2" xfId="15212" xr:uid="{00000000-0005-0000-0000-000034050000}"/>
    <cellStyle name="Input 2 7 3" xfId="11989" xr:uid="{00000000-0005-0000-0000-000035050000}"/>
    <cellStyle name="Input 2 7 4" xfId="14773" xr:uid="{00000000-0005-0000-0000-000036050000}"/>
    <cellStyle name="Input 2 7 5" xfId="13851" xr:uid="{00000000-0005-0000-0000-000037050000}"/>
    <cellStyle name="Input 2 8" xfId="11813" xr:uid="{00000000-0005-0000-0000-000038050000}"/>
    <cellStyle name="Input 2 8 2" xfId="11110" xr:uid="{00000000-0005-0000-0000-000039050000}"/>
    <cellStyle name="Input 2 9" xfId="11971" xr:uid="{00000000-0005-0000-0000-00003A050000}"/>
    <cellStyle name="Input 20" xfId="11050" xr:uid="{00000000-0005-0000-0000-00003B050000}"/>
    <cellStyle name="Input 20 2" xfId="14936" xr:uid="{00000000-0005-0000-0000-00003C050000}"/>
    <cellStyle name="Input 21" xfId="11627" xr:uid="{00000000-0005-0000-0000-00003D050000}"/>
    <cellStyle name="Input 21 2" xfId="15059" xr:uid="{00000000-0005-0000-0000-00003E050000}"/>
    <cellStyle name="Input 22" xfId="12566" xr:uid="{00000000-0005-0000-0000-00003F050000}"/>
    <cellStyle name="Input 23" xfId="14598" xr:uid="{00000000-0005-0000-0000-000040050000}"/>
    <cellStyle name="Input 24" xfId="13379" xr:uid="{00000000-0005-0000-0000-000041050000}"/>
    <cellStyle name="Input 25" xfId="15873" xr:uid="{00000000-0005-0000-0000-000042050000}"/>
    <cellStyle name="Input 3" xfId="4996" xr:uid="{00000000-0005-0000-0000-000043050000}"/>
    <cellStyle name="Input 3 10" xfId="14586" xr:uid="{00000000-0005-0000-0000-000044050000}"/>
    <cellStyle name="Input 3 11" xfId="13751" xr:uid="{00000000-0005-0000-0000-000045050000}"/>
    <cellStyle name="Input 3 12" xfId="18031" xr:uid="{00000000-0005-0000-0000-000046050000}"/>
    <cellStyle name="Input 3 2" xfId="7081" xr:uid="{00000000-0005-0000-0000-000047050000}"/>
    <cellStyle name="Input 3 2 2" xfId="8889" xr:uid="{00000000-0005-0000-0000-000048050000}"/>
    <cellStyle name="Input 3 2 2 2" xfId="12753" xr:uid="{00000000-0005-0000-0000-000049050000}"/>
    <cellStyle name="Input 3 2 2 2 2" xfId="15603" xr:uid="{00000000-0005-0000-0000-00004A050000}"/>
    <cellStyle name="Input 3 2 2 3" xfId="11654" xr:uid="{00000000-0005-0000-0000-00004B050000}"/>
    <cellStyle name="Input 3 2 2 4" xfId="14700" xr:uid="{00000000-0005-0000-0000-00004C050000}"/>
    <cellStyle name="Input 3 2 2 5" xfId="14225" xr:uid="{00000000-0005-0000-0000-00004D050000}"/>
    <cellStyle name="Input 3 2 3" xfId="12238" xr:uid="{00000000-0005-0000-0000-00004E050000}"/>
    <cellStyle name="Input 3 2 3 2" xfId="15312" xr:uid="{00000000-0005-0000-0000-00004F050000}"/>
    <cellStyle name="Input 3 2 4" xfId="11599" xr:uid="{00000000-0005-0000-0000-000050050000}"/>
    <cellStyle name="Input 3 2 5" xfId="14476" xr:uid="{00000000-0005-0000-0000-000051050000}"/>
    <cellStyle name="Input 3 2 6" xfId="13961" xr:uid="{00000000-0005-0000-0000-000052050000}"/>
    <cellStyle name="Input 3 3" xfId="7114" xr:uid="{00000000-0005-0000-0000-000053050000}"/>
    <cellStyle name="Input 3 3 2" xfId="8921" xr:uid="{00000000-0005-0000-0000-000054050000}"/>
    <cellStyle name="Input 3 3 2 2" xfId="12782" xr:uid="{00000000-0005-0000-0000-000055050000}"/>
    <cellStyle name="Input 3 3 2 2 2" xfId="15632" xr:uid="{00000000-0005-0000-0000-000056050000}"/>
    <cellStyle name="Input 3 3 2 3" xfId="11933" xr:uid="{00000000-0005-0000-0000-000057050000}"/>
    <cellStyle name="Input 3 3 2 4" xfId="14647" xr:uid="{00000000-0005-0000-0000-000058050000}"/>
    <cellStyle name="Input 3 3 2 5" xfId="14257" xr:uid="{00000000-0005-0000-0000-000059050000}"/>
    <cellStyle name="Input 3 3 3" xfId="12268" xr:uid="{00000000-0005-0000-0000-00005A050000}"/>
    <cellStyle name="Input 3 3 3 2" xfId="15342" xr:uid="{00000000-0005-0000-0000-00005B050000}"/>
    <cellStyle name="Input 3 3 4" xfId="12852" xr:uid="{00000000-0005-0000-0000-00005C050000}"/>
    <cellStyle name="Input 3 3 5" xfId="14462" xr:uid="{00000000-0005-0000-0000-00005D050000}"/>
    <cellStyle name="Input 3 3 6" xfId="13994" xr:uid="{00000000-0005-0000-0000-00005E050000}"/>
    <cellStyle name="Input 3 4" xfId="6979" xr:uid="{00000000-0005-0000-0000-00005F050000}"/>
    <cellStyle name="Input 3 4 2" xfId="8805" xr:uid="{00000000-0005-0000-0000-000060050000}"/>
    <cellStyle name="Input 3 4 2 2" xfId="12674" xr:uid="{00000000-0005-0000-0000-000061050000}"/>
    <cellStyle name="Input 3 4 2 2 2" xfId="15529" xr:uid="{00000000-0005-0000-0000-000062050000}"/>
    <cellStyle name="Input 3 4 2 3" xfId="11469" xr:uid="{00000000-0005-0000-0000-000063050000}"/>
    <cellStyle name="Input 3 4 2 4" xfId="14373" xr:uid="{00000000-0005-0000-0000-000064050000}"/>
    <cellStyle name="Input 3 4 2 5" xfId="14141" xr:uid="{00000000-0005-0000-0000-000065050000}"/>
    <cellStyle name="Input 3 4 3" xfId="12142" xr:uid="{00000000-0005-0000-0000-000066050000}"/>
    <cellStyle name="Input 3 4 3 2" xfId="15221" xr:uid="{00000000-0005-0000-0000-000067050000}"/>
    <cellStyle name="Input 3 4 4" xfId="11471" xr:uid="{00000000-0005-0000-0000-000068050000}"/>
    <cellStyle name="Input 3 4 5" xfId="14525" xr:uid="{00000000-0005-0000-0000-000069050000}"/>
    <cellStyle name="Input 3 4 6" xfId="13861" xr:uid="{00000000-0005-0000-0000-00006A050000}"/>
    <cellStyle name="Input 3 5" xfId="7139" xr:uid="{00000000-0005-0000-0000-00006B050000}"/>
    <cellStyle name="Input 3 5 2" xfId="8946" xr:uid="{00000000-0005-0000-0000-00006C050000}"/>
    <cellStyle name="Input 3 5 2 2" xfId="12804" xr:uid="{00000000-0005-0000-0000-00006D050000}"/>
    <cellStyle name="Input 3 5 2 2 2" xfId="15653" xr:uid="{00000000-0005-0000-0000-00006E050000}"/>
    <cellStyle name="Input 3 5 2 3" xfId="11425" xr:uid="{00000000-0005-0000-0000-00006F050000}"/>
    <cellStyle name="Input 3 5 2 4" xfId="14825" xr:uid="{00000000-0005-0000-0000-000070050000}"/>
    <cellStyle name="Input 3 5 2 5" xfId="14282" xr:uid="{00000000-0005-0000-0000-000071050000}"/>
    <cellStyle name="Input 3 5 3" xfId="12290" xr:uid="{00000000-0005-0000-0000-000072050000}"/>
    <cellStyle name="Input 3 5 3 2" xfId="15363" xr:uid="{00000000-0005-0000-0000-000073050000}"/>
    <cellStyle name="Input 3 5 4" xfId="10993" xr:uid="{00000000-0005-0000-0000-000074050000}"/>
    <cellStyle name="Input 3 5 5" xfId="14449" xr:uid="{00000000-0005-0000-0000-000075050000}"/>
    <cellStyle name="Input 3 5 6" xfId="14019" xr:uid="{00000000-0005-0000-0000-000076050000}"/>
    <cellStyle name="Input 3 6" xfId="7161" xr:uid="{00000000-0005-0000-0000-000077050000}"/>
    <cellStyle name="Input 3 6 2" xfId="8968" xr:uid="{00000000-0005-0000-0000-000078050000}"/>
    <cellStyle name="Input 3 6 2 2" xfId="12824" xr:uid="{00000000-0005-0000-0000-000079050000}"/>
    <cellStyle name="Input 3 6 2 2 2" xfId="15672" xr:uid="{00000000-0005-0000-0000-00007A050000}"/>
    <cellStyle name="Input 3 6 2 3" xfId="11780" xr:uid="{00000000-0005-0000-0000-00007B050000}"/>
    <cellStyle name="Input 3 6 2 4" xfId="14673" xr:uid="{00000000-0005-0000-0000-00007C050000}"/>
    <cellStyle name="Input 3 6 2 5" xfId="14304" xr:uid="{00000000-0005-0000-0000-00007D050000}"/>
    <cellStyle name="Input 3 6 3" xfId="12310" xr:uid="{00000000-0005-0000-0000-00007E050000}"/>
    <cellStyle name="Input 3 6 3 2" xfId="15382" xr:uid="{00000000-0005-0000-0000-00007F050000}"/>
    <cellStyle name="Input 3 6 4" xfId="12511" xr:uid="{00000000-0005-0000-0000-000080050000}"/>
    <cellStyle name="Input 3 6 5" xfId="14439" xr:uid="{00000000-0005-0000-0000-000081050000}"/>
    <cellStyle name="Input 3 6 6" xfId="14041" xr:uid="{00000000-0005-0000-0000-000082050000}"/>
    <cellStyle name="Input 3 7" xfId="7060" xr:uid="{00000000-0005-0000-0000-000083050000}"/>
    <cellStyle name="Input 3 7 2" xfId="12218" xr:uid="{00000000-0005-0000-0000-000084050000}"/>
    <cellStyle name="Input 3 7 2 2" xfId="15294" xr:uid="{00000000-0005-0000-0000-000085050000}"/>
    <cellStyle name="Input 3 7 3" xfId="11235" xr:uid="{00000000-0005-0000-0000-000086050000}"/>
    <cellStyle name="Input 3 7 4" xfId="14485" xr:uid="{00000000-0005-0000-0000-000087050000}"/>
    <cellStyle name="Input 3 7 5" xfId="13941" xr:uid="{00000000-0005-0000-0000-000088050000}"/>
    <cellStyle name="Input 3 8" xfId="11825" xr:uid="{00000000-0005-0000-0000-000089050000}"/>
    <cellStyle name="Input 3 8 2" xfId="11483" xr:uid="{00000000-0005-0000-0000-00008A050000}"/>
    <cellStyle name="Input 3 9" xfId="12560" xr:uid="{00000000-0005-0000-0000-00008B050000}"/>
    <cellStyle name="Input 4" xfId="5009" xr:uid="{00000000-0005-0000-0000-00008C050000}"/>
    <cellStyle name="Input 4 2" xfId="8722" xr:uid="{00000000-0005-0000-0000-00008D050000}"/>
    <cellStyle name="Input 4 2 2" xfId="12597" xr:uid="{00000000-0005-0000-0000-00008E050000}"/>
    <cellStyle name="Input 4 2 2 2" xfId="15455" xr:uid="{00000000-0005-0000-0000-00008F050000}"/>
    <cellStyle name="Input 4 2 3" xfId="13162" xr:uid="{00000000-0005-0000-0000-000090050000}"/>
    <cellStyle name="Input 4 2 4" xfId="14721" xr:uid="{00000000-0005-0000-0000-000091050000}"/>
    <cellStyle name="Input 4 2 5" xfId="14058" xr:uid="{00000000-0005-0000-0000-000092050000}"/>
    <cellStyle name="Input 4 3" xfId="11831" xr:uid="{00000000-0005-0000-0000-000093050000}"/>
    <cellStyle name="Input 4 3 2" xfId="11406" xr:uid="{00000000-0005-0000-0000-000094050000}"/>
    <cellStyle name="Input 4 4" xfId="12953" xr:uid="{00000000-0005-0000-0000-000095050000}"/>
    <cellStyle name="Input 4 5" xfId="14542" xr:uid="{00000000-0005-0000-0000-000096050000}"/>
    <cellStyle name="Input 4 6" xfId="13755" xr:uid="{00000000-0005-0000-0000-000097050000}"/>
    <cellStyle name="Input 4 7" xfId="18044" xr:uid="{00000000-0005-0000-0000-000098050000}"/>
    <cellStyle name="Input 5" xfId="6905" xr:uid="{00000000-0005-0000-0000-000099050000}"/>
    <cellStyle name="Input 5 2" xfId="8742" xr:uid="{00000000-0005-0000-0000-00009A050000}"/>
    <cellStyle name="Input 5 2 2" xfId="12614" xr:uid="{00000000-0005-0000-0000-00009B050000}"/>
    <cellStyle name="Input 5 2 2 2" xfId="15471" xr:uid="{00000000-0005-0000-0000-00009C050000}"/>
    <cellStyle name="Input 5 2 3" xfId="12935" xr:uid="{00000000-0005-0000-0000-00009D050000}"/>
    <cellStyle name="Input 5 2 4" xfId="14665" xr:uid="{00000000-0005-0000-0000-00009E050000}"/>
    <cellStyle name="Input 5 2 5" xfId="14078" xr:uid="{00000000-0005-0000-0000-00009F050000}"/>
    <cellStyle name="Input 5 3" xfId="12072" xr:uid="{00000000-0005-0000-0000-0000A0050000}"/>
    <cellStyle name="Input 5 3 2" xfId="15153" xr:uid="{00000000-0005-0000-0000-0000A1050000}"/>
    <cellStyle name="Input 5 4" xfId="11743" xr:uid="{00000000-0005-0000-0000-0000A2050000}"/>
    <cellStyle name="Input 5 5" xfId="14553" xr:uid="{00000000-0005-0000-0000-0000A3050000}"/>
    <cellStyle name="Input 5 6" xfId="13792" xr:uid="{00000000-0005-0000-0000-0000A4050000}"/>
    <cellStyle name="Input 5 7" xfId="19924" xr:uid="{00000000-0005-0000-0000-0000A5050000}"/>
    <cellStyle name="Input 6" xfId="7010" xr:uid="{00000000-0005-0000-0000-0000A6050000}"/>
    <cellStyle name="Input 6 2" xfId="8829" xr:uid="{00000000-0005-0000-0000-0000A7050000}"/>
    <cellStyle name="Input 6 2 2" xfId="12697" xr:uid="{00000000-0005-0000-0000-0000A8050000}"/>
    <cellStyle name="Input 6 2 2 2" xfId="15551" xr:uid="{00000000-0005-0000-0000-0000A9050000}"/>
    <cellStyle name="Input 6 2 3" xfId="12841" xr:uid="{00000000-0005-0000-0000-0000AA050000}"/>
    <cellStyle name="Input 6 2 4" xfId="14367" xr:uid="{00000000-0005-0000-0000-0000AB050000}"/>
    <cellStyle name="Input 6 2 5" xfId="14165" xr:uid="{00000000-0005-0000-0000-0000AC050000}"/>
    <cellStyle name="Input 6 3" xfId="12172" xr:uid="{00000000-0005-0000-0000-0000AD050000}"/>
    <cellStyle name="Input 6 3 2" xfId="15250" xr:uid="{00000000-0005-0000-0000-0000AE050000}"/>
    <cellStyle name="Input 6 4" xfId="11741" xr:uid="{00000000-0005-0000-0000-0000AF050000}"/>
    <cellStyle name="Input 6 5" xfId="14505" xr:uid="{00000000-0005-0000-0000-0000B0050000}"/>
    <cellStyle name="Input 6 6" xfId="13892" xr:uid="{00000000-0005-0000-0000-0000B1050000}"/>
    <cellStyle name="Input 7" xfId="6952" xr:uid="{00000000-0005-0000-0000-0000B2050000}"/>
    <cellStyle name="Input 7 2" xfId="8782" xr:uid="{00000000-0005-0000-0000-0000B3050000}"/>
    <cellStyle name="Input 7 2 2" xfId="12652" xr:uid="{00000000-0005-0000-0000-0000B4050000}"/>
    <cellStyle name="Input 7 2 2 2" xfId="15508" xr:uid="{00000000-0005-0000-0000-0000B5050000}"/>
    <cellStyle name="Input 7 2 3" xfId="12929" xr:uid="{00000000-0005-0000-0000-0000B6050000}"/>
    <cellStyle name="Input 7 2 4" xfId="14814" xr:uid="{00000000-0005-0000-0000-0000B7050000}"/>
    <cellStyle name="Input 7 2 5" xfId="14118" xr:uid="{00000000-0005-0000-0000-0000B8050000}"/>
    <cellStyle name="Input 7 3" xfId="12116" xr:uid="{00000000-0005-0000-0000-0000B9050000}"/>
    <cellStyle name="Input 7 3 2" xfId="15196" xr:uid="{00000000-0005-0000-0000-0000BA050000}"/>
    <cellStyle name="Input 7 4" xfId="13005" xr:uid="{00000000-0005-0000-0000-0000BB050000}"/>
    <cellStyle name="Input 7 5" xfId="14560" xr:uid="{00000000-0005-0000-0000-0000BC050000}"/>
    <cellStyle name="Input 7 6" xfId="13836" xr:uid="{00000000-0005-0000-0000-0000BD050000}"/>
    <cellStyle name="Input 8" xfId="7017" xr:uid="{00000000-0005-0000-0000-0000BE050000}"/>
    <cellStyle name="Input 8 2" xfId="8835" xr:uid="{00000000-0005-0000-0000-0000BF050000}"/>
    <cellStyle name="Input 8 2 2" xfId="12702" xr:uid="{00000000-0005-0000-0000-0000C0050000}"/>
    <cellStyle name="Input 8 2 2 2" xfId="15556" xr:uid="{00000000-0005-0000-0000-0000C1050000}"/>
    <cellStyle name="Input 8 2 3" xfId="11900" xr:uid="{00000000-0005-0000-0000-0000C2050000}"/>
    <cellStyle name="Input 8 2 4" xfId="14334" xr:uid="{00000000-0005-0000-0000-0000C3050000}"/>
    <cellStyle name="Input 8 2 5" xfId="14171" xr:uid="{00000000-0005-0000-0000-0000C4050000}"/>
    <cellStyle name="Input 8 3" xfId="12178" xr:uid="{00000000-0005-0000-0000-0000C5050000}"/>
    <cellStyle name="Input 8 3 2" xfId="15256" xr:uid="{00000000-0005-0000-0000-0000C6050000}"/>
    <cellStyle name="Input 8 4" xfId="10963" xr:uid="{00000000-0005-0000-0000-0000C7050000}"/>
    <cellStyle name="Input 8 5" xfId="14764" xr:uid="{00000000-0005-0000-0000-0000C8050000}"/>
    <cellStyle name="Input 8 6" xfId="13899" xr:uid="{00000000-0005-0000-0000-0000C9050000}"/>
    <cellStyle name="Input 9" xfId="6896" xr:uid="{00000000-0005-0000-0000-0000CA050000}"/>
    <cellStyle name="Input 9 2" xfId="8735" xr:uid="{00000000-0005-0000-0000-0000CB050000}"/>
    <cellStyle name="Input 9 2 2" xfId="12609" xr:uid="{00000000-0005-0000-0000-0000CC050000}"/>
    <cellStyle name="Input 9 2 2 2" xfId="15466" xr:uid="{00000000-0005-0000-0000-0000CD050000}"/>
    <cellStyle name="Input 9 2 3" xfId="12959" xr:uid="{00000000-0005-0000-0000-0000CE050000}"/>
    <cellStyle name="Input 9 2 4" xfId="14712" xr:uid="{00000000-0005-0000-0000-0000CF050000}"/>
    <cellStyle name="Input 9 2 5" xfId="14071" xr:uid="{00000000-0005-0000-0000-0000D0050000}"/>
    <cellStyle name="Input 9 3" xfId="12065" xr:uid="{00000000-0005-0000-0000-0000D1050000}"/>
    <cellStyle name="Input 9 3 2" xfId="15149" xr:uid="{00000000-0005-0000-0000-0000D2050000}"/>
    <cellStyle name="Input 9 4" xfId="11099" xr:uid="{00000000-0005-0000-0000-0000D3050000}"/>
    <cellStyle name="Input 9 5" xfId="14424" xr:uid="{00000000-0005-0000-0000-0000D4050000}"/>
    <cellStyle name="Input 9 6" xfId="13783" xr:uid="{00000000-0005-0000-0000-0000D5050000}"/>
    <cellStyle name="Linked Cell" xfId="426" xr:uid="{00000000-0005-0000-0000-0000D6050000}"/>
    <cellStyle name="material" xfId="172" xr:uid="{00000000-0005-0000-0000-0000D7050000}"/>
    <cellStyle name="material 2" xfId="747" xr:uid="{00000000-0005-0000-0000-0000D8050000}"/>
    <cellStyle name="material 2 2" xfId="9672" xr:uid="{00000000-0005-0000-0000-0000D9050000}"/>
    <cellStyle name="material 3" xfId="7174" xr:uid="{00000000-0005-0000-0000-0000DA050000}"/>
    <cellStyle name="material 4" xfId="7175" xr:uid="{00000000-0005-0000-0000-0000DB050000}"/>
    <cellStyle name="material 5" xfId="7176" xr:uid="{00000000-0005-0000-0000-0000DC050000}"/>
    <cellStyle name="material 6" xfId="7177" xr:uid="{00000000-0005-0000-0000-0000DD050000}"/>
    <cellStyle name="material 7" xfId="7178" xr:uid="{00000000-0005-0000-0000-0000DE050000}"/>
    <cellStyle name="material 8" xfId="7179" xr:uid="{00000000-0005-0000-0000-0000DF050000}"/>
    <cellStyle name="MINIPG" xfId="173" xr:uid="{00000000-0005-0000-0000-0000E0050000}"/>
    <cellStyle name="Moeda 10" xfId="174" xr:uid="{00000000-0005-0000-0000-0000E1050000}"/>
    <cellStyle name="Moeda 10 2" xfId="748" xr:uid="{00000000-0005-0000-0000-0000E2050000}"/>
    <cellStyle name="Moeda 10 3" xfId="7180" xr:uid="{00000000-0005-0000-0000-0000E3050000}"/>
    <cellStyle name="Moeda 10 4" xfId="7181" xr:uid="{00000000-0005-0000-0000-0000E4050000}"/>
    <cellStyle name="Moeda 10 5" xfId="7182" xr:uid="{00000000-0005-0000-0000-0000E5050000}"/>
    <cellStyle name="Moeda 10 6" xfId="7183" xr:uid="{00000000-0005-0000-0000-0000E6050000}"/>
    <cellStyle name="Moeda 10 7" xfId="7184" xr:uid="{00000000-0005-0000-0000-0000E7050000}"/>
    <cellStyle name="Moeda 10 8" xfId="7185" xr:uid="{00000000-0005-0000-0000-0000E8050000}"/>
    <cellStyle name="Moeda 11" xfId="175" xr:uid="{00000000-0005-0000-0000-0000E9050000}"/>
    <cellStyle name="Moeda 11 10" xfId="5001" xr:uid="{00000000-0005-0000-0000-0000EA050000}"/>
    <cellStyle name="Moeda 11 10 2" xfId="12872" xr:uid="{00000000-0005-0000-0000-0000EB050000}"/>
    <cellStyle name="Moeda 11 10 3" xfId="11978" xr:uid="{00000000-0005-0000-0000-0000EC050000}"/>
    <cellStyle name="Moeda 11 10 4" xfId="18036" xr:uid="{00000000-0005-0000-0000-0000ED050000}"/>
    <cellStyle name="Moeda 11 11" xfId="7186" xr:uid="{00000000-0005-0000-0000-0000EE050000}"/>
    <cellStyle name="Moeda 11 12" xfId="7187" xr:uid="{00000000-0005-0000-0000-0000EF050000}"/>
    <cellStyle name="Moeda 11 12 2" xfId="7188" xr:uid="{00000000-0005-0000-0000-0000F0050000}"/>
    <cellStyle name="Moeda 11 13" xfId="7189" xr:uid="{00000000-0005-0000-0000-0000F1050000}"/>
    <cellStyle name="Moeda 11 13 2" xfId="7190" xr:uid="{00000000-0005-0000-0000-0000F2050000}"/>
    <cellStyle name="Moeda 11 14" xfId="7191" xr:uid="{00000000-0005-0000-0000-0000F3050000}"/>
    <cellStyle name="Moeda 11 15" xfId="7192" xr:uid="{00000000-0005-0000-0000-0000F4050000}"/>
    <cellStyle name="Moeda 11 16" xfId="15860" xr:uid="{00000000-0005-0000-0000-0000F5050000}"/>
    <cellStyle name="Moeda 11 2" xfId="474" xr:uid="{00000000-0005-0000-0000-0000F6050000}"/>
    <cellStyle name="Moeda 11 2 2" xfId="852" xr:uid="{00000000-0005-0000-0000-0000F7050000}"/>
    <cellStyle name="Moeda 11 2 2 2" xfId="3889" xr:uid="{00000000-0005-0000-0000-0000F8050000}"/>
    <cellStyle name="Moeda 11 2 2 2 2" xfId="6031" xr:uid="{00000000-0005-0000-0000-0000F9050000}"/>
    <cellStyle name="Moeda 11 2 2 2 2 2" xfId="19066" xr:uid="{00000000-0005-0000-0000-0000FA050000}"/>
    <cellStyle name="Moeda 11 2 2 2 3" xfId="13699" xr:uid="{00000000-0005-0000-0000-0000FB050000}"/>
    <cellStyle name="Moeda 11 2 2 2 4" xfId="13669" xr:uid="{00000000-0005-0000-0000-0000FC050000}"/>
    <cellStyle name="Moeda 11 2 2 2 5" xfId="16931" xr:uid="{00000000-0005-0000-0000-0000FD050000}"/>
    <cellStyle name="Moeda 11 2 2 3" xfId="6726" xr:uid="{00000000-0005-0000-0000-0000FE050000}"/>
    <cellStyle name="Moeda 11 2 2 3 2" xfId="19761" xr:uid="{00000000-0005-0000-0000-0000FF050000}"/>
    <cellStyle name="Moeda 11 2 2 4" xfId="5044" xr:uid="{00000000-0005-0000-0000-000000060000}"/>
    <cellStyle name="Moeda 11 2 2 4 2" xfId="18079" xr:uid="{00000000-0005-0000-0000-000001060000}"/>
    <cellStyle name="Moeda 11 2 2 5" xfId="15912" xr:uid="{00000000-0005-0000-0000-000002060000}"/>
    <cellStyle name="Moeda 11 2 3" xfId="3785" xr:uid="{00000000-0005-0000-0000-000003060000}"/>
    <cellStyle name="Moeda 11 2 3 2" xfId="5936" xr:uid="{00000000-0005-0000-0000-000004060000}"/>
    <cellStyle name="Moeda 11 2 3 2 2" xfId="18971" xr:uid="{00000000-0005-0000-0000-000005060000}"/>
    <cellStyle name="Moeda 11 2 3 3" xfId="13687" xr:uid="{00000000-0005-0000-0000-000006060000}"/>
    <cellStyle name="Moeda 11 2 3 4" xfId="13670" xr:uid="{00000000-0005-0000-0000-000007060000}"/>
    <cellStyle name="Moeda 11 2 3 5" xfId="16828" xr:uid="{00000000-0005-0000-0000-000008060000}"/>
    <cellStyle name="Moeda 11 2 4" xfId="6697" xr:uid="{00000000-0005-0000-0000-000009060000}"/>
    <cellStyle name="Moeda 11 2 4 2" xfId="19732" xr:uid="{00000000-0005-0000-0000-00000A060000}"/>
    <cellStyle name="Moeda 11 2 5" xfId="5015" xr:uid="{00000000-0005-0000-0000-00000B060000}"/>
    <cellStyle name="Moeda 11 2 5 2" xfId="18050" xr:uid="{00000000-0005-0000-0000-00000C060000}"/>
    <cellStyle name="Moeda 11 2 6" xfId="15884" xr:uid="{00000000-0005-0000-0000-00000D060000}"/>
    <cellStyle name="Moeda 11 3" xfId="853" xr:uid="{00000000-0005-0000-0000-00000E060000}"/>
    <cellStyle name="Moeda 11 3 2" xfId="1107" xr:uid="{00000000-0005-0000-0000-00000F060000}"/>
    <cellStyle name="Moeda 11 3 2 2" xfId="4009" xr:uid="{00000000-0005-0000-0000-000010060000}"/>
    <cellStyle name="Moeda 11 3 2 2 2" xfId="6124" xr:uid="{00000000-0005-0000-0000-000011060000}"/>
    <cellStyle name="Moeda 11 3 2 2 2 2" xfId="19159" xr:uid="{00000000-0005-0000-0000-000012060000}"/>
    <cellStyle name="Moeda 11 3 2 2 3" xfId="13708" xr:uid="{00000000-0005-0000-0000-000013060000}"/>
    <cellStyle name="Moeda 11 3 2 2 4" xfId="13676" xr:uid="{00000000-0005-0000-0000-000014060000}"/>
    <cellStyle name="Moeda 11 3 2 2 5" xfId="17051" xr:uid="{00000000-0005-0000-0000-000015060000}"/>
    <cellStyle name="Moeda 11 3 2 3" xfId="6811" xr:uid="{00000000-0005-0000-0000-000016060000}"/>
    <cellStyle name="Moeda 11 3 2 3 2" xfId="19846" xr:uid="{00000000-0005-0000-0000-000017060000}"/>
    <cellStyle name="Moeda 11 3 2 4" xfId="5129" xr:uid="{00000000-0005-0000-0000-000018060000}"/>
    <cellStyle name="Moeda 11 3 2 4 2" xfId="18164" xr:uid="{00000000-0005-0000-0000-000019060000}"/>
    <cellStyle name="Moeda 11 3 2 5" xfId="13429" xr:uid="{00000000-0005-0000-0000-00001A060000}"/>
    <cellStyle name="Moeda 11 3 2 6" xfId="13394" xr:uid="{00000000-0005-0000-0000-00001B060000}"/>
    <cellStyle name="Moeda 11 3 2 7" xfId="15999" xr:uid="{00000000-0005-0000-0000-00001C060000}"/>
    <cellStyle name="Moeda 11 3 3" xfId="1106" xr:uid="{00000000-0005-0000-0000-00001D060000}"/>
    <cellStyle name="Moeda 11 3 3 2" xfId="4008" xr:uid="{00000000-0005-0000-0000-00001E060000}"/>
    <cellStyle name="Moeda 11 3 3 2 2" xfId="6123" xr:uid="{00000000-0005-0000-0000-00001F060000}"/>
    <cellStyle name="Moeda 11 3 3 2 2 2" xfId="19158" xr:uid="{00000000-0005-0000-0000-000020060000}"/>
    <cellStyle name="Moeda 11 3 3 2 3" xfId="13707" xr:uid="{00000000-0005-0000-0000-000021060000}"/>
    <cellStyle name="Moeda 11 3 3 2 4" xfId="13673" xr:uid="{00000000-0005-0000-0000-000022060000}"/>
    <cellStyle name="Moeda 11 3 3 2 5" xfId="17050" xr:uid="{00000000-0005-0000-0000-000023060000}"/>
    <cellStyle name="Moeda 11 3 3 3" xfId="6810" xr:uid="{00000000-0005-0000-0000-000024060000}"/>
    <cellStyle name="Moeda 11 3 3 3 2" xfId="19845" xr:uid="{00000000-0005-0000-0000-000025060000}"/>
    <cellStyle name="Moeda 11 3 3 4" xfId="5128" xr:uid="{00000000-0005-0000-0000-000026060000}"/>
    <cellStyle name="Moeda 11 3 3 4 2" xfId="18163" xr:uid="{00000000-0005-0000-0000-000027060000}"/>
    <cellStyle name="Moeda 11 3 3 5" xfId="15998" xr:uid="{00000000-0005-0000-0000-000028060000}"/>
    <cellStyle name="Moeda 11 3 4" xfId="3890" xr:uid="{00000000-0005-0000-0000-000029060000}"/>
    <cellStyle name="Moeda 11 3 4 2" xfId="6032" xr:uid="{00000000-0005-0000-0000-00002A060000}"/>
    <cellStyle name="Moeda 11 3 4 2 2" xfId="11638" xr:uid="{00000000-0005-0000-0000-00002B060000}"/>
    <cellStyle name="Moeda 11 3 4 2 3" xfId="13181" xr:uid="{00000000-0005-0000-0000-00002C060000}"/>
    <cellStyle name="Moeda 11 3 4 2 4" xfId="19067" xr:uid="{00000000-0005-0000-0000-00002D060000}"/>
    <cellStyle name="Moeda 11 3 4 3" xfId="13700" xr:uid="{00000000-0005-0000-0000-00002E060000}"/>
    <cellStyle name="Moeda 11 3 4 4" xfId="13661" xr:uid="{00000000-0005-0000-0000-00002F060000}"/>
    <cellStyle name="Moeda 11 3 4 5" xfId="16932" xr:uid="{00000000-0005-0000-0000-000030060000}"/>
    <cellStyle name="Moeda 11 3 5" xfId="6727" xr:uid="{00000000-0005-0000-0000-000031060000}"/>
    <cellStyle name="Moeda 11 3 5 2" xfId="19762" xr:uid="{00000000-0005-0000-0000-000032060000}"/>
    <cellStyle name="Moeda 11 3 6" xfId="5045" xr:uid="{00000000-0005-0000-0000-000033060000}"/>
    <cellStyle name="Moeda 11 3 6 2" xfId="18080" xr:uid="{00000000-0005-0000-0000-000034060000}"/>
    <cellStyle name="Moeda 11 3 7" xfId="15913" xr:uid="{00000000-0005-0000-0000-000035060000}"/>
    <cellStyle name="Moeda 11 4" xfId="1108" xr:uid="{00000000-0005-0000-0000-000036060000}"/>
    <cellStyle name="Moeda 11 4 2" xfId="7193" xr:uid="{00000000-0005-0000-0000-000037060000}"/>
    <cellStyle name="Moeda 11 4 3" xfId="7194" xr:uid="{00000000-0005-0000-0000-000038060000}"/>
    <cellStyle name="Moeda 11 4 4" xfId="13430" xr:uid="{00000000-0005-0000-0000-000039060000}"/>
    <cellStyle name="Moeda 11 5" xfId="1109" xr:uid="{00000000-0005-0000-0000-00003A060000}"/>
    <cellStyle name="Moeda 11 5 2" xfId="4010" xr:uid="{00000000-0005-0000-0000-00003B060000}"/>
    <cellStyle name="Moeda 11 5 2 2" xfId="6125" xr:uid="{00000000-0005-0000-0000-00003C060000}"/>
    <cellStyle name="Moeda 11 5 2 2 2" xfId="19160" xr:uid="{00000000-0005-0000-0000-00003D060000}"/>
    <cellStyle name="Moeda 11 5 2 3" xfId="13709" xr:uid="{00000000-0005-0000-0000-00003E060000}"/>
    <cellStyle name="Moeda 11 5 2 4" xfId="13672" xr:uid="{00000000-0005-0000-0000-00003F060000}"/>
    <cellStyle name="Moeda 11 5 2 5" xfId="17052" xr:uid="{00000000-0005-0000-0000-000040060000}"/>
    <cellStyle name="Moeda 11 5 3" xfId="6812" xr:uid="{00000000-0005-0000-0000-000041060000}"/>
    <cellStyle name="Moeda 11 5 3 2" xfId="19847" xr:uid="{00000000-0005-0000-0000-000042060000}"/>
    <cellStyle name="Moeda 11 5 4" xfId="5130" xr:uid="{00000000-0005-0000-0000-000043060000}"/>
    <cellStyle name="Moeda 11 5 4 2" xfId="18165" xr:uid="{00000000-0005-0000-0000-000044060000}"/>
    <cellStyle name="Moeda 11 5 5" xfId="16000" xr:uid="{00000000-0005-0000-0000-000045060000}"/>
    <cellStyle name="Moeda 11 6" xfId="1110" xr:uid="{00000000-0005-0000-0000-000046060000}"/>
    <cellStyle name="Moeda 11 7" xfId="1105" xr:uid="{00000000-0005-0000-0000-000047060000}"/>
    <cellStyle name="Moeda 11 8" xfId="3724" xr:uid="{00000000-0005-0000-0000-000048060000}"/>
    <cellStyle name="Moeda 11 8 2" xfId="5868" xr:uid="{00000000-0005-0000-0000-000049060000}"/>
    <cellStyle name="Moeda 11 8 2 2" xfId="11923" xr:uid="{00000000-0005-0000-0000-00004A060000}"/>
    <cellStyle name="Moeda 11 8 2 3" xfId="11542" xr:uid="{00000000-0005-0000-0000-00004B060000}"/>
    <cellStyle name="Moeda 11 8 2 4" xfId="18903" xr:uid="{00000000-0005-0000-0000-00004C060000}"/>
    <cellStyle name="Moeda 11 8 3" xfId="13323" xr:uid="{00000000-0005-0000-0000-00004D060000}"/>
    <cellStyle name="Moeda 11 8 4" xfId="12567" xr:uid="{00000000-0005-0000-0000-00004E060000}"/>
    <cellStyle name="Moeda 11 8 4 2" xfId="15447" xr:uid="{00000000-0005-0000-0000-00004F060000}"/>
    <cellStyle name="Moeda 11 8 4 3" xfId="13680" xr:uid="{00000000-0005-0000-0000-000050060000}"/>
    <cellStyle name="Moeda 11 8 5" xfId="16768" xr:uid="{00000000-0005-0000-0000-000051060000}"/>
    <cellStyle name="Moeda 11 9" xfId="6684" xr:uid="{00000000-0005-0000-0000-000052060000}"/>
    <cellStyle name="Moeda 11 9 2" xfId="7195" xr:uid="{00000000-0005-0000-0000-000053060000}"/>
    <cellStyle name="Moeda 11 9 3" xfId="11801" xr:uid="{00000000-0005-0000-0000-000054060000}"/>
    <cellStyle name="Moeda 11 9 4" xfId="19719" xr:uid="{00000000-0005-0000-0000-000055060000}"/>
    <cellStyle name="Moeda 12" xfId="1111" xr:uid="{00000000-0005-0000-0000-000056060000}"/>
    <cellStyle name="Moeda 12 2" xfId="11559" xr:uid="{00000000-0005-0000-0000-000057060000}"/>
    <cellStyle name="Moeda 13" xfId="1112" xr:uid="{00000000-0005-0000-0000-000058060000}"/>
    <cellStyle name="Moeda 13 2" xfId="7196" xr:uid="{00000000-0005-0000-0000-000059060000}"/>
    <cellStyle name="Moeda 13 3" xfId="7197" xr:uid="{00000000-0005-0000-0000-00005A060000}"/>
    <cellStyle name="Moeda 13 4" xfId="13431" xr:uid="{00000000-0005-0000-0000-00005B060000}"/>
    <cellStyle name="Moeda 14" xfId="1113" xr:uid="{00000000-0005-0000-0000-00005C060000}"/>
    <cellStyle name="Moeda 15" xfId="1114" xr:uid="{00000000-0005-0000-0000-00005D060000}"/>
    <cellStyle name="Moeda 16" xfId="1115" xr:uid="{00000000-0005-0000-0000-00005E060000}"/>
    <cellStyle name="Moeda 17" xfId="1116" xr:uid="{00000000-0005-0000-0000-00005F060000}"/>
    <cellStyle name="Moeda 18" xfId="3031" xr:uid="{00000000-0005-0000-0000-000060060000}"/>
    <cellStyle name="Moeda 18 2" xfId="4438" xr:uid="{00000000-0005-0000-0000-000061060000}"/>
    <cellStyle name="Moeda 18 2 2" xfId="6030" xr:uid="{00000000-0005-0000-0000-000062060000}"/>
    <cellStyle name="Moeda 18 2 2 2" xfId="19065" xr:uid="{00000000-0005-0000-0000-000063060000}"/>
    <cellStyle name="Moeda 18 2 3" xfId="17475" xr:uid="{00000000-0005-0000-0000-000064060000}"/>
    <cellStyle name="Moeda 18 3" xfId="4170" xr:uid="{00000000-0005-0000-0000-000065060000}"/>
    <cellStyle name="Moeda 18 3 2" xfId="17210" xr:uid="{00000000-0005-0000-0000-000066060000}"/>
    <cellStyle name="Moeda 18 4" xfId="5200" xr:uid="{00000000-0005-0000-0000-000067060000}"/>
    <cellStyle name="Moeda 18 4 2" xfId="18235" xr:uid="{00000000-0005-0000-0000-000068060000}"/>
    <cellStyle name="Moeda 18 5" xfId="16075" xr:uid="{00000000-0005-0000-0000-000069060000}"/>
    <cellStyle name="Moeda 19" xfId="3888" xr:uid="{00000000-0005-0000-0000-00006A060000}"/>
    <cellStyle name="Moeda 19 2" xfId="6725" xr:uid="{00000000-0005-0000-0000-00006B060000}"/>
    <cellStyle name="Moeda 19 2 2" xfId="19760" xr:uid="{00000000-0005-0000-0000-00006C060000}"/>
    <cellStyle name="Moeda 19 3" xfId="13698" xr:uid="{00000000-0005-0000-0000-00006D060000}"/>
    <cellStyle name="Moeda 19 4" xfId="13677" xr:uid="{00000000-0005-0000-0000-00006E060000}"/>
    <cellStyle name="Moeda 19 5" xfId="16930" xr:uid="{00000000-0005-0000-0000-00006F060000}"/>
    <cellStyle name="Moeda 2" xfId="27" xr:uid="{00000000-0005-0000-0000-000070060000}"/>
    <cellStyle name="Moeda 2 10" xfId="16" xr:uid="{00000000-0005-0000-0000-000071060000}"/>
    <cellStyle name="Moeda 2 11" xfId="1117" xr:uid="{00000000-0005-0000-0000-000072060000}"/>
    <cellStyle name="Moeda 2 12" xfId="7198" xr:uid="{00000000-0005-0000-0000-000073060000}"/>
    <cellStyle name="Moeda 2 13" xfId="7199" xr:uid="{00000000-0005-0000-0000-000074060000}"/>
    <cellStyle name="Moeda 2 2" xfId="28" xr:uid="{00000000-0005-0000-0000-000075060000}"/>
    <cellStyle name="Moeda 2 2 10" xfId="656" xr:uid="{00000000-0005-0000-0000-000076060000}"/>
    <cellStyle name="Moeda 2 2 11" xfId="7200" xr:uid="{00000000-0005-0000-0000-000077060000}"/>
    <cellStyle name="Moeda 2 2 12" xfId="7201" xr:uid="{00000000-0005-0000-0000-000078060000}"/>
    <cellStyle name="Moeda 2 2 2" xfId="29" xr:uid="{00000000-0005-0000-0000-000079060000}"/>
    <cellStyle name="Moeda 2 2 2 10" xfId="1118" xr:uid="{00000000-0005-0000-0000-00007A060000}"/>
    <cellStyle name="Moeda 2 2 2 11" xfId="7202" xr:uid="{00000000-0005-0000-0000-00007B060000}"/>
    <cellStyle name="Moeda 2 2 2 12" xfId="7203" xr:uid="{00000000-0005-0000-0000-00007C060000}"/>
    <cellStyle name="Moeda 2 2 2 2" xfId="92" xr:uid="{00000000-0005-0000-0000-00007D060000}"/>
    <cellStyle name="Moeda 2 2 2 2 10" xfId="7204" xr:uid="{00000000-0005-0000-0000-00007E060000}"/>
    <cellStyle name="Moeda 2 2 2 2 11" xfId="7205" xr:uid="{00000000-0005-0000-0000-00007F060000}"/>
    <cellStyle name="Moeda 2 2 2 2 2" xfId="652" xr:uid="{00000000-0005-0000-0000-000080060000}"/>
    <cellStyle name="Moeda 2 2 2 2 3" xfId="1120" xr:uid="{00000000-0005-0000-0000-000081060000}"/>
    <cellStyle name="Moeda 2 2 2 2 4" xfId="1121" xr:uid="{00000000-0005-0000-0000-000082060000}"/>
    <cellStyle name="Moeda 2 2 2 2 5" xfId="1122" xr:uid="{00000000-0005-0000-0000-000083060000}"/>
    <cellStyle name="Moeda 2 2 2 2 6" xfId="1123" xr:uid="{00000000-0005-0000-0000-000084060000}"/>
    <cellStyle name="Moeda 2 2 2 2 7" xfId="1124" xr:uid="{00000000-0005-0000-0000-000085060000}"/>
    <cellStyle name="Moeda 2 2 2 2 8" xfId="1125" xr:uid="{00000000-0005-0000-0000-000086060000}"/>
    <cellStyle name="Moeda 2 2 2 2 9" xfId="1126" xr:uid="{00000000-0005-0000-0000-000087060000}"/>
    <cellStyle name="Moeda 2 2 2 3" xfId="1006" xr:uid="{00000000-0005-0000-0000-000088060000}"/>
    <cellStyle name="Moeda 2 2 2 3 2" xfId="2946" xr:uid="{00000000-0005-0000-0000-000089060000}"/>
    <cellStyle name="Moeda 2 2 2 4" xfId="1127" xr:uid="{00000000-0005-0000-0000-00008A060000}"/>
    <cellStyle name="Moeda 2 2 2 5" xfId="1128" xr:uid="{00000000-0005-0000-0000-00008B060000}"/>
    <cellStyle name="Moeda 2 2 2 6" xfId="1129" xr:uid="{00000000-0005-0000-0000-00008C060000}"/>
    <cellStyle name="Moeda 2 2 2 7" xfId="1130" xr:uid="{00000000-0005-0000-0000-00008D060000}"/>
    <cellStyle name="Moeda 2 2 2 8" xfId="1131" xr:uid="{00000000-0005-0000-0000-00008E060000}"/>
    <cellStyle name="Moeda 2 2 2 9" xfId="1132" xr:uid="{00000000-0005-0000-0000-00008F060000}"/>
    <cellStyle name="Moeda 2 2 3" xfId="1133" xr:uid="{00000000-0005-0000-0000-000090060000}"/>
    <cellStyle name="Moeda 2 2 3 2" xfId="2947" xr:uid="{00000000-0005-0000-0000-000091060000}"/>
    <cellStyle name="Moeda 2 2 3 3" xfId="7206" xr:uid="{00000000-0005-0000-0000-000092060000}"/>
    <cellStyle name="Moeda 2 2 4" xfId="1134" xr:uid="{00000000-0005-0000-0000-000093060000}"/>
    <cellStyle name="Moeda 2 2 4 2" xfId="7207" xr:uid="{00000000-0005-0000-0000-000094060000}"/>
    <cellStyle name="Moeda 2 2 5" xfId="1135" xr:uid="{00000000-0005-0000-0000-000095060000}"/>
    <cellStyle name="Moeda 2 2 6" xfId="1136" xr:uid="{00000000-0005-0000-0000-000096060000}"/>
    <cellStyle name="Moeda 2 2 7" xfId="1137" xr:uid="{00000000-0005-0000-0000-000097060000}"/>
    <cellStyle name="Moeda 2 2 8" xfId="1138" xr:uid="{00000000-0005-0000-0000-000098060000}"/>
    <cellStyle name="Moeda 2 2 9" xfId="1139" xr:uid="{00000000-0005-0000-0000-000099060000}"/>
    <cellStyle name="Moeda 2 3" xfId="30" xr:uid="{00000000-0005-0000-0000-00009A060000}"/>
    <cellStyle name="Moeda 2 3 10" xfId="7208" xr:uid="{00000000-0005-0000-0000-00009B060000}"/>
    <cellStyle name="Moeda 2 3 11" xfId="7209" xr:uid="{00000000-0005-0000-0000-00009C060000}"/>
    <cellStyle name="Moeda 2 3 2" xfId="661" xr:uid="{00000000-0005-0000-0000-00009D060000}"/>
    <cellStyle name="Moeda 2 3 2 2" xfId="7210" xr:uid="{00000000-0005-0000-0000-00009E060000}"/>
    <cellStyle name="Moeda 2 3 3" xfId="1140" xr:uid="{00000000-0005-0000-0000-00009F060000}"/>
    <cellStyle name="Moeda 2 3 3 2" xfId="2948" xr:uid="{00000000-0005-0000-0000-0000A0060000}"/>
    <cellStyle name="Moeda 2 3 3 3" xfId="7211" xr:uid="{00000000-0005-0000-0000-0000A1060000}"/>
    <cellStyle name="Moeda 2 3 4" xfId="1141" xr:uid="{00000000-0005-0000-0000-0000A2060000}"/>
    <cellStyle name="Moeda 2 3 5" xfId="1142" xr:uid="{00000000-0005-0000-0000-0000A3060000}"/>
    <cellStyle name="Moeda 2 3 6" xfId="1143" xr:uid="{00000000-0005-0000-0000-0000A4060000}"/>
    <cellStyle name="Moeda 2 3 7" xfId="1144" xr:uid="{00000000-0005-0000-0000-0000A5060000}"/>
    <cellStyle name="Moeda 2 3 8" xfId="1145" xr:uid="{00000000-0005-0000-0000-0000A6060000}"/>
    <cellStyle name="Moeda 2 3 9" xfId="1146" xr:uid="{00000000-0005-0000-0000-0000A7060000}"/>
    <cellStyle name="Moeda 2 4" xfId="176" xr:uid="{00000000-0005-0000-0000-0000A8060000}"/>
    <cellStyle name="Moeda 2 4 2" xfId="749" xr:uid="{00000000-0005-0000-0000-0000A9060000}"/>
    <cellStyle name="Moeda 2 4 3" xfId="7212" xr:uid="{00000000-0005-0000-0000-0000AA060000}"/>
    <cellStyle name="Moeda 2 4 4" xfId="7213" xr:uid="{00000000-0005-0000-0000-0000AB060000}"/>
    <cellStyle name="Moeda 2 4 5" xfId="7214" xr:uid="{00000000-0005-0000-0000-0000AC060000}"/>
    <cellStyle name="Moeda 2 4 6" xfId="7215" xr:uid="{00000000-0005-0000-0000-0000AD060000}"/>
    <cellStyle name="Moeda 2 4 7" xfId="7216" xr:uid="{00000000-0005-0000-0000-0000AE060000}"/>
    <cellStyle name="Moeda 2 4 8" xfId="7217" xr:uid="{00000000-0005-0000-0000-0000AF060000}"/>
    <cellStyle name="Moeda 2 5" xfId="177" xr:uid="{00000000-0005-0000-0000-0000B0060000}"/>
    <cellStyle name="Moeda 2 5 10" xfId="15861" xr:uid="{00000000-0005-0000-0000-0000B1060000}"/>
    <cellStyle name="Moeda 2 5 2" xfId="854" xr:uid="{00000000-0005-0000-0000-0000B2060000}"/>
    <cellStyle name="Moeda 2 5 2 2" xfId="3891" xr:uid="{00000000-0005-0000-0000-0000B3060000}"/>
    <cellStyle name="Moeda 2 5 2 2 2" xfId="6033" xr:uid="{00000000-0005-0000-0000-0000B4060000}"/>
    <cellStyle name="Moeda 2 5 2 2 2 2" xfId="11097" xr:uid="{00000000-0005-0000-0000-0000B5060000}"/>
    <cellStyle name="Moeda 2 5 2 2 2 3" xfId="11162" xr:uid="{00000000-0005-0000-0000-0000B6060000}"/>
    <cellStyle name="Moeda 2 5 2 2 2 4" xfId="19068" xr:uid="{00000000-0005-0000-0000-0000B7060000}"/>
    <cellStyle name="Moeda 2 5 2 2 3" xfId="13701" xr:uid="{00000000-0005-0000-0000-0000B8060000}"/>
    <cellStyle name="Moeda 2 5 2 2 4" xfId="13660" xr:uid="{00000000-0005-0000-0000-0000B9060000}"/>
    <cellStyle name="Moeda 2 5 2 2 5" xfId="16933" xr:uid="{00000000-0005-0000-0000-0000BA060000}"/>
    <cellStyle name="Moeda 2 5 2 3" xfId="6728" xr:uid="{00000000-0005-0000-0000-0000BB060000}"/>
    <cellStyle name="Moeda 2 5 2 3 2" xfId="19763" xr:uid="{00000000-0005-0000-0000-0000BC060000}"/>
    <cellStyle name="Moeda 2 5 2 4" xfId="5046" xr:uid="{00000000-0005-0000-0000-0000BD060000}"/>
    <cellStyle name="Moeda 2 5 2 4 2" xfId="18081" xr:uid="{00000000-0005-0000-0000-0000BE060000}"/>
    <cellStyle name="Moeda 2 5 2 5" xfId="15914" xr:uid="{00000000-0005-0000-0000-0000BF060000}"/>
    <cellStyle name="Moeda 2 5 3" xfId="1148" xr:uid="{00000000-0005-0000-0000-0000C0060000}"/>
    <cellStyle name="Moeda 2 5 3 2" xfId="7218" xr:uid="{00000000-0005-0000-0000-0000C1060000}"/>
    <cellStyle name="Moeda 2 5 3 3" xfId="7219" xr:uid="{00000000-0005-0000-0000-0000C2060000}"/>
    <cellStyle name="Moeda 2 5 4" xfId="1149" xr:uid="{00000000-0005-0000-0000-0000C3060000}"/>
    <cellStyle name="Moeda 2 5 5" xfId="1147" xr:uid="{00000000-0005-0000-0000-0000C4060000}"/>
    <cellStyle name="Moeda 2 5 6" xfId="3725" xr:uid="{00000000-0005-0000-0000-0000C5060000}"/>
    <cellStyle name="Moeda 2 5 6 2" xfId="5869" xr:uid="{00000000-0005-0000-0000-0000C6060000}"/>
    <cellStyle name="Moeda 2 5 6 2 2" xfId="18904" xr:uid="{00000000-0005-0000-0000-0000C7060000}"/>
    <cellStyle name="Moeda 2 5 6 3" xfId="12936" xr:uid="{00000000-0005-0000-0000-0000C8060000}"/>
    <cellStyle name="Moeda 2 5 6 3 2" xfId="15707" xr:uid="{00000000-0005-0000-0000-0000C9060000}"/>
    <cellStyle name="Moeda 2 5 6 3 3" xfId="13684" xr:uid="{00000000-0005-0000-0000-0000CA060000}"/>
    <cellStyle name="Moeda 2 5 6 4" xfId="13681" xr:uid="{00000000-0005-0000-0000-0000CB060000}"/>
    <cellStyle name="Moeda 2 5 6 5" xfId="16769" xr:uid="{00000000-0005-0000-0000-0000CC060000}"/>
    <cellStyle name="Moeda 2 5 7" xfId="6685" xr:uid="{00000000-0005-0000-0000-0000CD060000}"/>
    <cellStyle name="Moeda 2 5 7 2" xfId="11912" xr:uid="{00000000-0005-0000-0000-0000CE060000}"/>
    <cellStyle name="Moeda 2 5 7 3" xfId="13088" xr:uid="{00000000-0005-0000-0000-0000CF060000}"/>
    <cellStyle name="Moeda 2 5 7 4" xfId="19720" xr:uid="{00000000-0005-0000-0000-0000D0060000}"/>
    <cellStyle name="Moeda 2 5 8" xfId="5002" xr:uid="{00000000-0005-0000-0000-0000D1060000}"/>
    <cellStyle name="Moeda 2 5 8 2" xfId="12901" xr:uid="{00000000-0005-0000-0000-0000D2060000}"/>
    <cellStyle name="Moeda 2 5 8 3" xfId="11442" xr:uid="{00000000-0005-0000-0000-0000D3060000}"/>
    <cellStyle name="Moeda 2 5 8 4" xfId="18037" xr:uid="{00000000-0005-0000-0000-0000D4060000}"/>
    <cellStyle name="Moeda 2 5 9" xfId="7220" xr:uid="{00000000-0005-0000-0000-0000D5060000}"/>
    <cellStyle name="Moeda 2 6" xfId="1150" xr:uid="{00000000-0005-0000-0000-0000D6060000}"/>
    <cellStyle name="Moeda 2 7" xfId="1151" xr:uid="{00000000-0005-0000-0000-0000D7060000}"/>
    <cellStyle name="Moeda 2 8" xfId="1152" xr:uid="{00000000-0005-0000-0000-0000D8060000}"/>
    <cellStyle name="Moeda 2 9" xfId="1153" xr:uid="{00000000-0005-0000-0000-0000D9060000}"/>
    <cellStyle name="Moeda 20" xfId="5043" xr:uid="{00000000-0005-0000-0000-0000DA060000}"/>
    <cellStyle name="Moeda 20 2" xfId="18078" xr:uid="{00000000-0005-0000-0000-0000DB060000}"/>
    <cellStyle name="Moeda 21" xfId="850" xr:uid="{00000000-0005-0000-0000-0000DC060000}"/>
    <cellStyle name="Moeda 3" xfId="11" xr:uid="{00000000-0005-0000-0000-0000DD060000}"/>
    <cellStyle name="Moeda 3 10" xfId="1154" xr:uid="{00000000-0005-0000-0000-0000DE060000}"/>
    <cellStyle name="Moeda 3 11" xfId="1155" xr:uid="{00000000-0005-0000-0000-0000DF060000}"/>
    <cellStyle name="Moeda 3 12" xfId="1156" xr:uid="{00000000-0005-0000-0000-0000E0060000}"/>
    <cellStyle name="Moeda 3 13" xfId="7221" xr:uid="{00000000-0005-0000-0000-0000E1060000}"/>
    <cellStyle name="Moeda 3 14" xfId="7222" xr:uid="{00000000-0005-0000-0000-0000E2060000}"/>
    <cellStyle name="Moeda 3 2" xfId="31" xr:uid="{00000000-0005-0000-0000-0000E3060000}"/>
    <cellStyle name="Moeda 3 2 10" xfId="1157" xr:uid="{00000000-0005-0000-0000-0000E4060000}"/>
    <cellStyle name="Moeda 3 2 11" xfId="1158" xr:uid="{00000000-0005-0000-0000-0000E5060000}"/>
    <cellStyle name="Moeda 3 2 12" xfId="7223" xr:uid="{00000000-0005-0000-0000-0000E6060000}"/>
    <cellStyle name="Moeda 3 2 13" xfId="7224" xr:uid="{00000000-0005-0000-0000-0000E7060000}"/>
    <cellStyle name="Moeda 3 2 2" xfId="32" xr:uid="{00000000-0005-0000-0000-0000E8060000}"/>
    <cellStyle name="Moeda 3 2 2 10" xfId="7225" xr:uid="{00000000-0005-0000-0000-0000E9060000}"/>
    <cellStyle name="Moeda 3 2 2 11" xfId="7226" xr:uid="{00000000-0005-0000-0000-0000EA060000}"/>
    <cellStyle name="Moeda 3 2 2 12" xfId="7227" xr:uid="{00000000-0005-0000-0000-0000EB060000}"/>
    <cellStyle name="Moeda 3 2 2 2" xfId="427" xr:uid="{00000000-0005-0000-0000-0000EC060000}"/>
    <cellStyle name="Moeda 3 2 2 2 2" xfId="795" xr:uid="{00000000-0005-0000-0000-0000ED060000}"/>
    <cellStyle name="Moeda 3 2 2 2 3" xfId="7228" xr:uid="{00000000-0005-0000-0000-0000EE060000}"/>
    <cellStyle name="Moeda 3 2 2 2 4" xfId="7229" xr:uid="{00000000-0005-0000-0000-0000EF060000}"/>
    <cellStyle name="Moeda 3 2 2 2 5" xfId="7230" xr:uid="{00000000-0005-0000-0000-0000F0060000}"/>
    <cellStyle name="Moeda 3 2 2 2 6" xfId="7231" xr:uid="{00000000-0005-0000-0000-0000F1060000}"/>
    <cellStyle name="Moeda 3 2 2 2 7" xfId="7232" xr:uid="{00000000-0005-0000-0000-0000F2060000}"/>
    <cellStyle name="Moeda 3 2 2 2 8" xfId="7233" xr:uid="{00000000-0005-0000-0000-0000F3060000}"/>
    <cellStyle name="Moeda 3 2 2 3" xfId="695" xr:uid="{00000000-0005-0000-0000-0000F4060000}"/>
    <cellStyle name="Moeda 3 2 2 4" xfId="1160" xr:uid="{00000000-0005-0000-0000-0000F5060000}"/>
    <cellStyle name="Moeda 3 2 2 5" xfId="1161" xr:uid="{00000000-0005-0000-0000-0000F6060000}"/>
    <cellStyle name="Moeda 3 2 2 6" xfId="1162" xr:uid="{00000000-0005-0000-0000-0000F7060000}"/>
    <cellStyle name="Moeda 3 2 2 7" xfId="1163" xr:uid="{00000000-0005-0000-0000-0000F8060000}"/>
    <cellStyle name="Moeda 3 2 2 8" xfId="1164" xr:uid="{00000000-0005-0000-0000-0000F9060000}"/>
    <cellStyle name="Moeda 3 2 2 9" xfId="1165" xr:uid="{00000000-0005-0000-0000-0000FA060000}"/>
    <cellStyle name="Moeda 3 2 3" xfId="33" xr:uid="{00000000-0005-0000-0000-0000FB060000}"/>
    <cellStyle name="Moeda 3 2 3 10" xfId="1166" xr:uid="{00000000-0005-0000-0000-0000FC060000}"/>
    <cellStyle name="Moeda 3 2 3 11" xfId="7234" xr:uid="{00000000-0005-0000-0000-0000FD060000}"/>
    <cellStyle name="Moeda 3 2 3 12" xfId="7235" xr:uid="{00000000-0005-0000-0000-0000FE060000}"/>
    <cellStyle name="Moeda 3 2 3 2" xfId="93" xr:uid="{00000000-0005-0000-0000-0000FF060000}"/>
    <cellStyle name="Moeda 3 2 3 2 10" xfId="7236" xr:uid="{00000000-0005-0000-0000-000000070000}"/>
    <cellStyle name="Moeda 3 2 3 2 11" xfId="7237" xr:uid="{00000000-0005-0000-0000-000001070000}"/>
    <cellStyle name="Moeda 3 2 3 2 2" xfId="716" xr:uid="{00000000-0005-0000-0000-000002070000}"/>
    <cellStyle name="Moeda 3 2 3 2 3" xfId="1167" xr:uid="{00000000-0005-0000-0000-000003070000}"/>
    <cellStyle name="Moeda 3 2 3 2 4" xfId="1168" xr:uid="{00000000-0005-0000-0000-000004070000}"/>
    <cellStyle name="Moeda 3 2 3 2 5" xfId="1169" xr:uid="{00000000-0005-0000-0000-000005070000}"/>
    <cellStyle name="Moeda 3 2 3 2 6" xfId="1170" xr:uid="{00000000-0005-0000-0000-000006070000}"/>
    <cellStyle name="Moeda 3 2 3 2 7" xfId="1171" xr:uid="{00000000-0005-0000-0000-000007070000}"/>
    <cellStyle name="Moeda 3 2 3 2 8" xfId="1172" xr:uid="{00000000-0005-0000-0000-000008070000}"/>
    <cellStyle name="Moeda 3 2 3 2 9" xfId="1173" xr:uid="{00000000-0005-0000-0000-000009070000}"/>
    <cellStyle name="Moeda 3 2 3 3" xfId="696" xr:uid="{00000000-0005-0000-0000-00000A070000}"/>
    <cellStyle name="Moeda 3 2 3 4" xfId="1175" xr:uid="{00000000-0005-0000-0000-00000B070000}"/>
    <cellStyle name="Moeda 3 2 3 5" xfId="1176" xr:uid="{00000000-0005-0000-0000-00000C070000}"/>
    <cellStyle name="Moeda 3 2 3 6" xfId="1177" xr:uid="{00000000-0005-0000-0000-00000D070000}"/>
    <cellStyle name="Moeda 3 2 3 7" xfId="1178" xr:uid="{00000000-0005-0000-0000-00000E070000}"/>
    <cellStyle name="Moeda 3 2 3 8" xfId="1179" xr:uid="{00000000-0005-0000-0000-00000F070000}"/>
    <cellStyle name="Moeda 3 2 3 9" xfId="1180" xr:uid="{00000000-0005-0000-0000-000010070000}"/>
    <cellStyle name="Moeda 3 2 4" xfId="663" xr:uid="{00000000-0005-0000-0000-000011070000}"/>
    <cellStyle name="Moeda 3 2 4 2" xfId="7238" xr:uid="{00000000-0005-0000-0000-000012070000}"/>
    <cellStyle name="Moeda 3 2 5" xfId="1181" xr:uid="{00000000-0005-0000-0000-000013070000}"/>
    <cellStyle name="Moeda 3 2 6" xfId="1182" xr:uid="{00000000-0005-0000-0000-000014070000}"/>
    <cellStyle name="Moeda 3 2 7" xfId="1183" xr:uid="{00000000-0005-0000-0000-000015070000}"/>
    <cellStyle name="Moeda 3 2 8" xfId="1184" xr:uid="{00000000-0005-0000-0000-000016070000}"/>
    <cellStyle name="Moeda 3 2 9" xfId="1185" xr:uid="{00000000-0005-0000-0000-000017070000}"/>
    <cellStyle name="Moeda 3 3" xfId="34" xr:uid="{00000000-0005-0000-0000-000018070000}"/>
    <cellStyle name="Moeda 3 3 10" xfId="7239" xr:uid="{00000000-0005-0000-0000-000019070000}"/>
    <cellStyle name="Moeda 3 3 11" xfId="7240" xr:uid="{00000000-0005-0000-0000-00001A070000}"/>
    <cellStyle name="Moeda 3 3 2" xfId="697" xr:uid="{00000000-0005-0000-0000-00001B070000}"/>
    <cellStyle name="Moeda 3 3 3" xfId="1186" xr:uid="{00000000-0005-0000-0000-00001C070000}"/>
    <cellStyle name="Moeda 3 3 4" xfId="1187" xr:uid="{00000000-0005-0000-0000-00001D070000}"/>
    <cellStyle name="Moeda 3 3 5" xfId="1188" xr:uid="{00000000-0005-0000-0000-00001E070000}"/>
    <cellStyle name="Moeda 3 3 6" xfId="1189" xr:uid="{00000000-0005-0000-0000-00001F070000}"/>
    <cellStyle name="Moeda 3 3 7" xfId="1190" xr:uid="{00000000-0005-0000-0000-000020070000}"/>
    <cellStyle name="Moeda 3 3 8" xfId="1191" xr:uid="{00000000-0005-0000-0000-000021070000}"/>
    <cellStyle name="Moeda 3 3 9" xfId="1192" xr:uid="{00000000-0005-0000-0000-000022070000}"/>
    <cellStyle name="Moeda 3 4" xfId="446" xr:uid="{00000000-0005-0000-0000-000023070000}"/>
    <cellStyle name="Moeda 3 4 10" xfId="7241" xr:uid="{00000000-0005-0000-0000-000024070000}"/>
    <cellStyle name="Moeda 3 4 11" xfId="7242" xr:uid="{00000000-0005-0000-0000-000025070000}"/>
    <cellStyle name="Moeda 3 4 2" xfId="799" xr:uid="{00000000-0005-0000-0000-000026070000}"/>
    <cellStyle name="Moeda 3 4 3" xfId="1193" xr:uid="{00000000-0005-0000-0000-000027070000}"/>
    <cellStyle name="Moeda 3 4 4" xfId="1194" xr:uid="{00000000-0005-0000-0000-000028070000}"/>
    <cellStyle name="Moeda 3 4 5" xfId="1195" xr:uid="{00000000-0005-0000-0000-000029070000}"/>
    <cellStyle name="Moeda 3 4 6" xfId="1196" xr:uid="{00000000-0005-0000-0000-00002A070000}"/>
    <cellStyle name="Moeda 3 4 7" xfId="1197" xr:uid="{00000000-0005-0000-0000-00002B070000}"/>
    <cellStyle name="Moeda 3 4 8" xfId="1198" xr:uid="{00000000-0005-0000-0000-00002C070000}"/>
    <cellStyle name="Moeda 3 4 9" xfId="1199" xr:uid="{00000000-0005-0000-0000-00002D070000}"/>
    <cellStyle name="Moeda 3 5" xfId="662" xr:uid="{00000000-0005-0000-0000-00002E070000}"/>
    <cellStyle name="Moeda 3 5 2" xfId="7243" xr:uid="{00000000-0005-0000-0000-00002F070000}"/>
    <cellStyle name="Moeda 3 6" xfId="1200" xr:uid="{00000000-0005-0000-0000-000030070000}"/>
    <cellStyle name="Moeda 3 6 2" xfId="7244" xr:uid="{00000000-0005-0000-0000-000031070000}"/>
    <cellStyle name="Moeda 3 7" xfId="1201" xr:uid="{00000000-0005-0000-0000-000032070000}"/>
    <cellStyle name="Moeda 3 7 2" xfId="7245" xr:uid="{00000000-0005-0000-0000-000033070000}"/>
    <cellStyle name="Moeda 3 8" xfId="1202" xr:uid="{00000000-0005-0000-0000-000034070000}"/>
    <cellStyle name="Moeda 3 9" xfId="1203" xr:uid="{00000000-0005-0000-0000-000035070000}"/>
    <cellStyle name="Moeda 4" xfId="35" xr:uid="{00000000-0005-0000-0000-000036070000}"/>
    <cellStyle name="Moeda 4 10" xfId="1204" xr:uid="{00000000-0005-0000-0000-000037070000}"/>
    <cellStyle name="Moeda 4 11" xfId="1205" xr:uid="{00000000-0005-0000-0000-000038070000}"/>
    <cellStyle name="Moeda 4 12" xfId="7246" xr:uid="{00000000-0005-0000-0000-000039070000}"/>
    <cellStyle name="Moeda 4 13" xfId="7247" xr:uid="{00000000-0005-0000-0000-00003A070000}"/>
    <cellStyle name="Moeda 4 2" xfId="36" xr:uid="{00000000-0005-0000-0000-00003B070000}"/>
    <cellStyle name="Moeda 4 2 10" xfId="7248" xr:uid="{00000000-0005-0000-0000-00003C070000}"/>
    <cellStyle name="Moeda 4 2 11" xfId="7249" xr:uid="{00000000-0005-0000-0000-00003D070000}"/>
    <cellStyle name="Moeda 4 2 2" xfId="698" xr:uid="{00000000-0005-0000-0000-00003E070000}"/>
    <cellStyle name="Moeda 4 2 3" xfId="1206" xr:uid="{00000000-0005-0000-0000-00003F070000}"/>
    <cellStyle name="Moeda 4 2 4" xfId="1207" xr:uid="{00000000-0005-0000-0000-000040070000}"/>
    <cellStyle name="Moeda 4 2 5" xfId="1208" xr:uid="{00000000-0005-0000-0000-000041070000}"/>
    <cellStyle name="Moeda 4 2 6" xfId="1209" xr:uid="{00000000-0005-0000-0000-000042070000}"/>
    <cellStyle name="Moeda 4 2 7" xfId="1210" xr:uid="{00000000-0005-0000-0000-000043070000}"/>
    <cellStyle name="Moeda 4 2 8" xfId="1211" xr:uid="{00000000-0005-0000-0000-000044070000}"/>
    <cellStyle name="Moeda 4 2 9" xfId="1212" xr:uid="{00000000-0005-0000-0000-000045070000}"/>
    <cellStyle name="Moeda 4 3" xfId="95" xr:uid="{00000000-0005-0000-0000-000046070000}"/>
    <cellStyle name="Moeda 4 3 10" xfId="2903" xr:uid="{00000000-0005-0000-0000-000047070000}"/>
    <cellStyle name="Moeda 4 3 10 2" xfId="4408" xr:uid="{00000000-0005-0000-0000-000048070000}"/>
    <cellStyle name="Moeda 4 3 10 2 2" xfId="6874" xr:uid="{00000000-0005-0000-0000-000049070000}"/>
    <cellStyle name="Moeda 4 3 10 2 2 2" xfId="11113" xr:uid="{00000000-0005-0000-0000-00004A070000}"/>
    <cellStyle name="Moeda 4 3 10 2 2 3" xfId="11350" xr:uid="{00000000-0005-0000-0000-00004B070000}"/>
    <cellStyle name="Moeda 4 3 10 2 2 4" xfId="19909" xr:uid="{00000000-0005-0000-0000-00004C070000}"/>
    <cellStyle name="Moeda 4 3 10 2 3" xfId="13729" xr:uid="{00000000-0005-0000-0000-00004D070000}"/>
    <cellStyle name="Moeda 4 3 10 2 4" xfId="13679" xr:uid="{00000000-0005-0000-0000-00004E070000}"/>
    <cellStyle name="Moeda 4 3 10 2 5" xfId="17445" xr:uid="{00000000-0005-0000-0000-00004F070000}"/>
    <cellStyle name="Moeda 4 3 10 3" xfId="5192" xr:uid="{00000000-0005-0000-0000-000050070000}"/>
    <cellStyle name="Moeda 4 3 10 3 2" xfId="18227" xr:uid="{00000000-0005-0000-0000-000051070000}"/>
    <cellStyle name="Moeda 4 3 10 4" xfId="13545" xr:uid="{00000000-0005-0000-0000-000052070000}"/>
    <cellStyle name="Moeda 4 3 10 5" xfId="16062" xr:uid="{00000000-0005-0000-0000-000053070000}"/>
    <cellStyle name="Moeda 4 3 11" xfId="7250" xr:uid="{00000000-0005-0000-0000-000054070000}"/>
    <cellStyle name="Moeda 4 3 2" xfId="718" xr:uid="{00000000-0005-0000-0000-000055070000}"/>
    <cellStyle name="Moeda 4 3 2 2" xfId="7251" xr:uid="{00000000-0005-0000-0000-000056070000}"/>
    <cellStyle name="Moeda 4 3 3" xfId="1213" xr:uid="{00000000-0005-0000-0000-000057070000}"/>
    <cellStyle name="Moeda 4 3 4" xfId="1214" xr:uid="{00000000-0005-0000-0000-000058070000}"/>
    <cellStyle name="Moeda 4 3 4 2" xfId="7252" xr:uid="{00000000-0005-0000-0000-000059070000}"/>
    <cellStyle name="Moeda 4 3 5" xfId="1215" xr:uid="{00000000-0005-0000-0000-00005A070000}"/>
    <cellStyle name="Moeda 4 3 6" xfId="1216" xr:uid="{00000000-0005-0000-0000-00005B070000}"/>
    <cellStyle name="Moeda 4 3 7" xfId="1217" xr:uid="{00000000-0005-0000-0000-00005C070000}"/>
    <cellStyle name="Moeda 4 3 8" xfId="1218" xr:uid="{00000000-0005-0000-0000-00005D070000}"/>
    <cellStyle name="Moeda 4 3 9" xfId="1219" xr:uid="{00000000-0005-0000-0000-00005E070000}"/>
    <cellStyle name="Moeda 4 4" xfId="664" xr:uid="{00000000-0005-0000-0000-00005F070000}"/>
    <cellStyle name="Moeda 4 5" xfId="1220" xr:uid="{00000000-0005-0000-0000-000060070000}"/>
    <cellStyle name="Moeda 4 6" xfId="1221" xr:uid="{00000000-0005-0000-0000-000061070000}"/>
    <cellStyle name="Moeda 4 7" xfId="1222" xr:uid="{00000000-0005-0000-0000-000062070000}"/>
    <cellStyle name="Moeda 4 8" xfId="1223" xr:uid="{00000000-0005-0000-0000-000063070000}"/>
    <cellStyle name="Moeda 4 9" xfId="1224" xr:uid="{00000000-0005-0000-0000-000064070000}"/>
    <cellStyle name="Moeda 5" xfId="37" xr:uid="{00000000-0005-0000-0000-000065070000}"/>
    <cellStyle name="Moeda 5 10" xfId="1225" xr:uid="{00000000-0005-0000-0000-000066070000}"/>
    <cellStyle name="Moeda 5 11" xfId="7253" xr:uid="{00000000-0005-0000-0000-000067070000}"/>
    <cellStyle name="Moeda 5 12" xfId="7254" xr:uid="{00000000-0005-0000-0000-000068070000}"/>
    <cellStyle name="Moeda 5 2" xfId="96" xr:uid="{00000000-0005-0000-0000-000069070000}"/>
    <cellStyle name="Moeda 5 2 10" xfId="4011" xr:uid="{00000000-0005-0000-0000-00006A070000}"/>
    <cellStyle name="Moeda 5 2 10 2" xfId="12407" xr:uid="{00000000-0005-0000-0000-00006B070000}"/>
    <cellStyle name="Moeda 5 2 11" xfId="5870" xr:uid="{00000000-0005-0000-0000-00006C070000}"/>
    <cellStyle name="Moeda 5 2 11 2" xfId="12862" xr:uid="{00000000-0005-0000-0000-00006D070000}"/>
    <cellStyle name="Moeda 5 2 11 3" xfId="11903" xr:uid="{00000000-0005-0000-0000-00006E070000}"/>
    <cellStyle name="Moeda 5 2 11 4" xfId="18905" xr:uid="{00000000-0005-0000-0000-00006F070000}"/>
    <cellStyle name="Moeda 5 2 12" xfId="7255" xr:uid="{00000000-0005-0000-0000-000070070000}"/>
    <cellStyle name="Moeda 5 2 2" xfId="178" xr:uid="{00000000-0005-0000-0000-000071070000}"/>
    <cellStyle name="Moeda 5 2 2 10" xfId="15862" xr:uid="{00000000-0005-0000-0000-000072070000}"/>
    <cellStyle name="Moeda 5 2 2 2" xfId="750" xr:uid="{00000000-0005-0000-0000-000073070000}"/>
    <cellStyle name="Moeda 5 2 2 2 2" xfId="1227" xr:uid="{00000000-0005-0000-0000-000074070000}"/>
    <cellStyle name="Moeda 5 2 2 2 2 2" xfId="7256" xr:uid="{00000000-0005-0000-0000-000075070000}"/>
    <cellStyle name="Moeda 5 2 2 2 2 3" xfId="13432" xr:uid="{00000000-0005-0000-0000-000076070000}"/>
    <cellStyle name="Moeda 5 2 2 2 3" xfId="3865" xr:uid="{00000000-0005-0000-0000-000077070000}"/>
    <cellStyle name="Moeda 5 2 2 2 3 2" xfId="6014" xr:uid="{00000000-0005-0000-0000-000078070000}"/>
    <cellStyle name="Moeda 5 2 2 2 3 2 2" xfId="19049" xr:uid="{00000000-0005-0000-0000-000079070000}"/>
    <cellStyle name="Moeda 5 2 2 2 3 3" xfId="13694" xr:uid="{00000000-0005-0000-0000-00007A070000}"/>
    <cellStyle name="Moeda 5 2 2 2 3 4" xfId="13678" xr:uid="{00000000-0005-0000-0000-00007B070000}"/>
    <cellStyle name="Moeda 5 2 2 2 3 5" xfId="16907" xr:uid="{00000000-0005-0000-0000-00007C070000}"/>
    <cellStyle name="Moeda 5 2 2 2 4" xfId="6724" xr:uid="{00000000-0005-0000-0000-00007D070000}"/>
    <cellStyle name="Moeda 5 2 2 2 4 2" xfId="19759" xr:uid="{00000000-0005-0000-0000-00007E070000}"/>
    <cellStyle name="Moeda 5 2 2 2 5" xfId="5042" xr:uid="{00000000-0005-0000-0000-00007F070000}"/>
    <cellStyle name="Moeda 5 2 2 2 5 2" xfId="18077" xr:uid="{00000000-0005-0000-0000-000080070000}"/>
    <cellStyle name="Moeda 5 2 2 2 6" xfId="15910" xr:uid="{00000000-0005-0000-0000-000081070000}"/>
    <cellStyle name="Moeda 5 2 2 3" xfId="1228" xr:uid="{00000000-0005-0000-0000-000082070000}"/>
    <cellStyle name="Moeda 5 2 2 3 2" xfId="4034" xr:uid="{00000000-0005-0000-0000-000083070000}"/>
    <cellStyle name="Moeda 5 2 2 3 2 2" xfId="6126" xr:uid="{00000000-0005-0000-0000-000084070000}"/>
    <cellStyle name="Moeda 5 2 2 3 2 2 2" xfId="19161" xr:uid="{00000000-0005-0000-0000-000085070000}"/>
    <cellStyle name="Moeda 5 2 2 3 2 3" xfId="13711" xr:uid="{00000000-0005-0000-0000-000086070000}"/>
    <cellStyle name="Moeda 5 2 2 3 2 4" xfId="13674" xr:uid="{00000000-0005-0000-0000-000087070000}"/>
    <cellStyle name="Moeda 5 2 2 3 2 5" xfId="17075" xr:uid="{00000000-0005-0000-0000-000088070000}"/>
    <cellStyle name="Moeda 5 2 2 3 3" xfId="6813" xr:uid="{00000000-0005-0000-0000-000089070000}"/>
    <cellStyle name="Moeda 5 2 2 3 3 2" xfId="19848" xr:uid="{00000000-0005-0000-0000-00008A070000}"/>
    <cellStyle name="Moeda 5 2 2 3 4" xfId="5131" xr:uid="{00000000-0005-0000-0000-00008B070000}"/>
    <cellStyle name="Moeda 5 2 2 3 4 2" xfId="18166" xr:uid="{00000000-0005-0000-0000-00008C070000}"/>
    <cellStyle name="Moeda 5 2 2 3 5" xfId="16001" xr:uid="{00000000-0005-0000-0000-00008D070000}"/>
    <cellStyle name="Moeda 5 2 2 4" xfId="1229" xr:uid="{00000000-0005-0000-0000-00008E070000}"/>
    <cellStyle name="Moeda 5 2 2 5" xfId="1226" xr:uid="{00000000-0005-0000-0000-00008F070000}"/>
    <cellStyle name="Moeda 5 2 2 6" xfId="3726" xr:uid="{00000000-0005-0000-0000-000090070000}"/>
    <cellStyle name="Moeda 5 2 2 6 2" xfId="5914" xr:uid="{00000000-0005-0000-0000-000091070000}"/>
    <cellStyle name="Moeda 5 2 2 6 2 2" xfId="11834" xr:uid="{00000000-0005-0000-0000-000092070000}"/>
    <cellStyle name="Moeda 5 2 2 6 2 3" xfId="12962" xr:uid="{00000000-0005-0000-0000-000093070000}"/>
    <cellStyle name="Moeda 5 2 2 6 2 4" xfId="18949" xr:uid="{00000000-0005-0000-0000-000094070000}"/>
    <cellStyle name="Moeda 5 2 2 6 3" xfId="13685" xr:uid="{00000000-0005-0000-0000-000095070000}"/>
    <cellStyle name="Moeda 5 2 2 6 4" xfId="13662" xr:uid="{00000000-0005-0000-0000-000096070000}"/>
    <cellStyle name="Moeda 5 2 2 6 5" xfId="16770" xr:uid="{00000000-0005-0000-0000-000097070000}"/>
    <cellStyle name="Moeda 5 2 2 7" xfId="6686" xr:uid="{00000000-0005-0000-0000-000098070000}"/>
    <cellStyle name="Moeda 5 2 2 7 2" xfId="11652" xr:uid="{00000000-0005-0000-0000-000099070000}"/>
    <cellStyle name="Moeda 5 2 2 7 3" xfId="12954" xr:uid="{00000000-0005-0000-0000-00009A070000}"/>
    <cellStyle name="Moeda 5 2 2 7 4" xfId="19721" xr:uid="{00000000-0005-0000-0000-00009B070000}"/>
    <cellStyle name="Moeda 5 2 2 8" xfId="5003" xr:uid="{00000000-0005-0000-0000-00009C070000}"/>
    <cellStyle name="Moeda 5 2 2 8 2" xfId="11404" xr:uid="{00000000-0005-0000-0000-00009D070000}"/>
    <cellStyle name="Moeda 5 2 2 8 3" xfId="12561" xr:uid="{00000000-0005-0000-0000-00009E070000}"/>
    <cellStyle name="Moeda 5 2 2 8 4" xfId="18038" xr:uid="{00000000-0005-0000-0000-00009F070000}"/>
    <cellStyle name="Moeda 5 2 2 9" xfId="7257" xr:uid="{00000000-0005-0000-0000-0000A0070000}"/>
    <cellStyle name="Moeda 5 2 3" xfId="719" xr:uid="{00000000-0005-0000-0000-0000A1070000}"/>
    <cellStyle name="Moeda 5 2 3 2" xfId="12474" xr:uid="{00000000-0005-0000-0000-0000A2070000}"/>
    <cellStyle name="Moeda 5 2 4" xfId="1230" xr:uid="{00000000-0005-0000-0000-0000A3070000}"/>
    <cellStyle name="Moeda 5 2 5" xfId="1231" xr:uid="{00000000-0005-0000-0000-0000A4070000}"/>
    <cellStyle name="Moeda 5 2 5 2" xfId="1232" xr:uid="{00000000-0005-0000-0000-0000A5070000}"/>
    <cellStyle name="Moeda 5 2 5 2 2" xfId="4036" xr:uid="{00000000-0005-0000-0000-0000A6070000}"/>
    <cellStyle name="Moeda 5 2 5 2 2 2" xfId="6128" xr:uid="{00000000-0005-0000-0000-0000A7070000}"/>
    <cellStyle name="Moeda 5 2 5 2 2 2 2" xfId="19163" xr:uid="{00000000-0005-0000-0000-0000A8070000}"/>
    <cellStyle name="Moeda 5 2 5 2 2 3" xfId="13713" xr:uid="{00000000-0005-0000-0000-0000A9070000}"/>
    <cellStyle name="Moeda 5 2 5 2 2 4" xfId="13664" xr:uid="{00000000-0005-0000-0000-0000AA070000}"/>
    <cellStyle name="Moeda 5 2 5 2 2 5" xfId="17077" xr:uid="{00000000-0005-0000-0000-0000AB070000}"/>
    <cellStyle name="Moeda 5 2 5 2 3" xfId="6815" xr:uid="{00000000-0005-0000-0000-0000AC070000}"/>
    <cellStyle name="Moeda 5 2 5 2 3 2" xfId="19850" xr:uid="{00000000-0005-0000-0000-0000AD070000}"/>
    <cellStyle name="Moeda 5 2 5 2 4" xfId="5133" xr:uid="{00000000-0005-0000-0000-0000AE070000}"/>
    <cellStyle name="Moeda 5 2 5 2 4 2" xfId="18168" xr:uid="{00000000-0005-0000-0000-0000AF070000}"/>
    <cellStyle name="Moeda 5 2 5 2 5" xfId="16003" xr:uid="{00000000-0005-0000-0000-0000B0070000}"/>
    <cellStyle name="Moeda 5 2 5 3" xfId="1233" xr:uid="{00000000-0005-0000-0000-0000B1070000}"/>
    <cellStyle name="Moeda 5 2 5 4" xfId="4035" xr:uid="{00000000-0005-0000-0000-0000B2070000}"/>
    <cellStyle name="Moeda 5 2 5 4 2" xfId="6127" xr:uid="{00000000-0005-0000-0000-0000B3070000}"/>
    <cellStyle name="Moeda 5 2 5 4 2 2" xfId="19162" xr:uid="{00000000-0005-0000-0000-0000B4070000}"/>
    <cellStyle name="Moeda 5 2 5 4 3" xfId="13712" xr:uid="{00000000-0005-0000-0000-0000B5070000}"/>
    <cellStyle name="Moeda 5 2 5 4 4" xfId="13675" xr:uid="{00000000-0005-0000-0000-0000B6070000}"/>
    <cellStyle name="Moeda 5 2 5 4 5" xfId="17076" xr:uid="{00000000-0005-0000-0000-0000B7070000}"/>
    <cellStyle name="Moeda 5 2 5 5" xfId="6814" xr:uid="{00000000-0005-0000-0000-0000B8070000}"/>
    <cellStyle name="Moeda 5 2 5 5 2" xfId="19849" xr:uid="{00000000-0005-0000-0000-0000B9070000}"/>
    <cellStyle name="Moeda 5 2 5 6" xfId="5132" xr:uid="{00000000-0005-0000-0000-0000BA070000}"/>
    <cellStyle name="Moeda 5 2 5 6 2" xfId="18167" xr:uid="{00000000-0005-0000-0000-0000BB070000}"/>
    <cellStyle name="Moeda 5 2 5 7" xfId="13433" xr:uid="{00000000-0005-0000-0000-0000BC070000}"/>
    <cellStyle name="Moeda 5 2 5 8" xfId="16002" xr:uid="{00000000-0005-0000-0000-0000BD070000}"/>
    <cellStyle name="Moeda 5 2 6" xfId="1234" xr:uid="{00000000-0005-0000-0000-0000BE070000}"/>
    <cellStyle name="Moeda 5 2 7" xfId="1235" xr:uid="{00000000-0005-0000-0000-0000BF070000}"/>
    <cellStyle name="Moeda 5 2 8" xfId="1236" xr:uid="{00000000-0005-0000-0000-0000C0070000}"/>
    <cellStyle name="Moeda 5 2 9" xfId="1237" xr:uid="{00000000-0005-0000-0000-0000C1070000}"/>
    <cellStyle name="Moeda 5 3" xfId="665" xr:uid="{00000000-0005-0000-0000-0000C2070000}"/>
    <cellStyle name="Moeda 5 4" xfId="1238" xr:uid="{00000000-0005-0000-0000-0000C3070000}"/>
    <cellStyle name="Moeda 5 5" xfId="1239" xr:uid="{00000000-0005-0000-0000-0000C4070000}"/>
    <cellStyle name="Moeda 5 6" xfId="1240" xr:uid="{00000000-0005-0000-0000-0000C5070000}"/>
    <cellStyle name="Moeda 5 7" xfId="1241" xr:uid="{00000000-0005-0000-0000-0000C6070000}"/>
    <cellStyle name="Moeda 5 8" xfId="1242" xr:uid="{00000000-0005-0000-0000-0000C7070000}"/>
    <cellStyle name="Moeda 5 9" xfId="1243" xr:uid="{00000000-0005-0000-0000-0000C8070000}"/>
    <cellStyle name="Moeda 6" xfId="38" xr:uid="{00000000-0005-0000-0000-0000C9070000}"/>
    <cellStyle name="Moeda 6 10" xfId="1244" xr:uid="{00000000-0005-0000-0000-0000CA070000}"/>
    <cellStyle name="Moeda 6 11" xfId="7258" xr:uid="{00000000-0005-0000-0000-0000CB070000}"/>
    <cellStyle name="Moeda 6 12" xfId="7259" xr:uid="{00000000-0005-0000-0000-0000CC070000}"/>
    <cellStyle name="Moeda 6 2" xfId="97" xr:uid="{00000000-0005-0000-0000-0000CD070000}"/>
    <cellStyle name="Moeda 6 2 10" xfId="7260" xr:uid="{00000000-0005-0000-0000-0000CE070000}"/>
    <cellStyle name="Moeda 6 2 11" xfId="7261" xr:uid="{00000000-0005-0000-0000-0000CF070000}"/>
    <cellStyle name="Moeda 6 2 2" xfId="720" xr:uid="{00000000-0005-0000-0000-0000D0070000}"/>
    <cellStyle name="Moeda 6 2 3" xfId="1245" xr:uid="{00000000-0005-0000-0000-0000D1070000}"/>
    <cellStyle name="Moeda 6 2 4" xfId="1246" xr:uid="{00000000-0005-0000-0000-0000D2070000}"/>
    <cellStyle name="Moeda 6 2 5" xfId="1247" xr:uid="{00000000-0005-0000-0000-0000D3070000}"/>
    <cellStyle name="Moeda 6 2 6" xfId="1248" xr:uid="{00000000-0005-0000-0000-0000D4070000}"/>
    <cellStyle name="Moeda 6 2 7" xfId="1249" xr:uid="{00000000-0005-0000-0000-0000D5070000}"/>
    <cellStyle name="Moeda 6 2 8" xfId="1250" xr:uid="{00000000-0005-0000-0000-0000D6070000}"/>
    <cellStyle name="Moeda 6 2 9" xfId="1251" xr:uid="{00000000-0005-0000-0000-0000D7070000}"/>
    <cellStyle name="Moeda 6 3" xfId="666" xr:uid="{00000000-0005-0000-0000-0000D8070000}"/>
    <cellStyle name="Moeda 6 4" xfId="1252" xr:uid="{00000000-0005-0000-0000-0000D9070000}"/>
    <cellStyle name="Moeda 6 5" xfId="1253" xr:uid="{00000000-0005-0000-0000-0000DA070000}"/>
    <cellStyle name="Moeda 6 6" xfId="1254" xr:uid="{00000000-0005-0000-0000-0000DB070000}"/>
    <cellStyle name="Moeda 6 7" xfId="1255" xr:uid="{00000000-0005-0000-0000-0000DC070000}"/>
    <cellStyle name="Moeda 6 8" xfId="1256" xr:uid="{00000000-0005-0000-0000-0000DD070000}"/>
    <cellStyle name="Moeda 6 9" xfId="1257" xr:uid="{00000000-0005-0000-0000-0000DE070000}"/>
    <cellStyle name="Moeda 7" xfId="39" xr:uid="{00000000-0005-0000-0000-0000DF070000}"/>
    <cellStyle name="Moeda 7 10" xfId="7262" xr:uid="{00000000-0005-0000-0000-0000E0070000}"/>
    <cellStyle name="Moeda 7 11" xfId="7263" xr:uid="{00000000-0005-0000-0000-0000E1070000}"/>
    <cellStyle name="Moeda 7 2" xfId="667" xr:uid="{00000000-0005-0000-0000-0000E2070000}"/>
    <cellStyle name="Moeda 7 3" xfId="1258" xr:uid="{00000000-0005-0000-0000-0000E3070000}"/>
    <cellStyle name="Moeda 7 4" xfId="1259" xr:uid="{00000000-0005-0000-0000-0000E4070000}"/>
    <cellStyle name="Moeda 7 5" xfId="1260" xr:uid="{00000000-0005-0000-0000-0000E5070000}"/>
    <cellStyle name="Moeda 7 6" xfId="1261" xr:uid="{00000000-0005-0000-0000-0000E6070000}"/>
    <cellStyle name="Moeda 7 7" xfId="1262" xr:uid="{00000000-0005-0000-0000-0000E7070000}"/>
    <cellStyle name="Moeda 7 8" xfId="1263" xr:uid="{00000000-0005-0000-0000-0000E8070000}"/>
    <cellStyle name="Moeda 7 9" xfId="1264" xr:uid="{00000000-0005-0000-0000-0000E9070000}"/>
    <cellStyle name="Moeda 8" xfId="26" xr:uid="{00000000-0005-0000-0000-0000EA070000}"/>
    <cellStyle name="Moeda 8 10" xfId="1265" xr:uid="{00000000-0005-0000-0000-0000EB070000}"/>
    <cellStyle name="Moeda 8 11" xfId="1266" xr:uid="{00000000-0005-0000-0000-0000EC070000}"/>
    <cellStyle name="Moeda 8 2" xfId="98" xr:uid="{00000000-0005-0000-0000-0000ED070000}"/>
    <cellStyle name="Moeda 8 2 10" xfId="7264" xr:uid="{00000000-0005-0000-0000-0000EE070000}"/>
    <cellStyle name="Moeda 8 2 11" xfId="7265" xr:uid="{00000000-0005-0000-0000-0000EF070000}"/>
    <cellStyle name="Moeda 8 2 2" xfId="721" xr:uid="{00000000-0005-0000-0000-0000F0070000}"/>
    <cellStyle name="Moeda 8 2 3" xfId="1267" xr:uid="{00000000-0005-0000-0000-0000F1070000}"/>
    <cellStyle name="Moeda 8 2 4" xfId="1268" xr:uid="{00000000-0005-0000-0000-0000F2070000}"/>
    <cellStyle name="Moeda 8 2 5" xfId="1269" xr:uid="{00000000-0005-0000-0000-0000F3070000}"/>
    <cellStyle name="Moeda 8 2 6" xfId="1270" xr:uid="{00000000-0005-0000-0000-0000F4070000}"/>
    <cellStyle name="Moeda 8 2 7" xfId="1271" xr:uid="{00000000-0005-0000-0000-0000F5070000}"/>
    <cellStyle name="Moeda 8 2 8" xfId="1272" xr:uid="{00000000-0005-0000-0000-0000F6070000}"/>
    <cellStyle name="Moeda 8 2 9" xfId="1273" xr:uid="{00000000-0005-0000-0000-0000F7070000}"/>
    <cellStyle name="Moeda 8 3" xfId="99" xr:uid="{00000000-0005-0000-0000-0000F8070000}"/>
    <cellStyle name="Moeda 8 3 10" xfId="1275" xr:uid="{00000000-0005-0000-0000-0000F9070000}"/>
    <cellStyle name="Moeda 8 3 10 2" xfId="2532" xr:uid="{00000000-0005-0000-0000-0000FA070000}"/>
    <cellStyle name="Moeda 8 3 10 3" xfId="2683" xr:uid="{00000000-0005-0000-0000-0000FB070000}"/>
    <cellStyle name="Moeda 8 3 11" xfId="1276" xr:uid="{00000000-0005-0000-0000-0000FC070000}"/>
    <cellStyle name="Moeda 8 3 11 2" xfId="2531" xr:uid="{00000000-0005-0000-0000-0000FD070000}"/>
    <cellStyle name="Moeda 8 3 11 3" xfId="2684" xr:uid="{00000000-0005-0000-0000-0000FE070000}"/>
    <cellStyle name="Moeda 8 3 12" xfId="1274" xr:uid="{00000000-0005-0000-0000-0000FF070000}"/>
    <cellStyle name="Moeda 8 3 12 2" xfId="2837" xr:uid="{00000000-0005-0000-0000-000000080000}"/>
    <cellStyle name="Moeda 8 3 12 3" xfId="2682" xr:uid="{00000000-0005-0000-0000-000001080000}"/>
    <cellStyle name="Moeda 8 3 12 4" xfId="2615" xr:uid="{00000000-0005-0000-0000-000002080000}"/>
    <cellStyle name="Moeda 8 3 12 5" xfId="2548" xr:uid="{00000000-0005-0000-0000-000003080000}"/>
    <cellStyle name="Moeda 8 3 2" xfId="100" xr:uid="{00000000-0005-0000-0000-000004080000}"/>
    <cellStyle name="Moeda 8 3 2 10" xfId="7266" xr:uid="{00000000-0005-0000-0000-000005080000}"/>
    <cellStyle name="Moeda 8 3 2 11" xfId="7267" xr:uid="{00000000-0005-0000-0000-000006080000}"/>
    <cellStyle name="Moeda 8 3 2 2" xfId="722" xr:uid="{00000000-0005-0000-0000-000007080000}"/>
    <cellStyle name="Moeda 8 3 2 3" xfId="1278" xr:uid="{00000000-0005-0000-0000-000008080000}"/>
    <cellStyle name="Moeda 8 3 2 4" xfId="1279" xr:uid="{00000000-0005-0000-0000-000009080000}"/>
    <cellStyle name="Moeda 8 3 2 5" xfId="1280" xr:uid="{00000000-0005-0000-0000-00000A080000}"/>
    <cellStyle name="Moeda 8 3 2 6" xfId="1281" xr:uid="{00000000-0005-0000-0000-00000B080000}"/>
    <cellStyle name="Moeda 8 3 2 7" xfId="1282" xr:uid="{00000000-0005-0000-0000-00000C080000}"/>
    <cellStyle name="Moeda 8 3 2 8" xfId="1283" xr:uid="{00000000-0005-0000-0000-00000D080000}"/>
    <cellStyle name="Moeda 8 3 2 9" xfId="1284" xr:uid="{00000000-0005-0000-0000-00000E080000}"/>
    <cellStyle name="Moeda 8 3 3" xfId="447" xr:uid="{00000000-0005-0000-0000-00000F080000}"/>
    <cellStyle name="Moeda 8 3 3 2" xfId="475" xr:uid="{00000000-0005-0000-0000-000010080000}"/>
    <cellStyle name="Moeda 8 3 3 2 2" xfId="812" xr:uid="{00000000-0005-0000-0000-000011080000}"/>
    <cellStyle name="Moeda 8 3 3 2 3" xfId="7268" xr:uid="{00000000-0005-0000-0000-000012080000}"/>
    <cellStyle name="Moeda 8 3 3 2 4" xfId="7269" xr:uid="{00000000-0005-0000-0000-000013080000}"/>
    <cellStyle name="Moeda 8 3 3 2 5" xfId="7270" xr:uid="{00000000-0005-0000-0000-000014080000}"/>
    <cellStyle name="Moeda 8 3 3 2 6" xfId="7271" xr:uid="{00000000-0005-0000-0000-000015080000}"/>
    <cellStyle name="Moeda 8 3 3 2 7" xfId="7272" xr:uid="{00000000-0005-0000-0000-000016080000}"/>
    <cellStyle name="Moeda 8 3 3 2 8" xfId="7273" xr:uid="{00000000-0005-0000-0000-000017080000}"/>
    <cellStyle name="Moeda 8 3 3 3" xfId="800" xr:uid="{00000000-0005-0000-0000-000018080000}"/>
    <cellStyle name="Moeda 8 3 3 3 2" xfId="1286" xr:uid="{00000000-0005-0000-0000-000019080000}"/>
    <cellStyle name="Moeda 8 3 3 3 2 2" xfId="2839" xr:uid="{00000000-0005-0000-0000-00001A080000}"/>
    <cellStyle name="Moeda 8 3 3 3 2 3" xfId="2686" xr:uid="{00000000-0005-0000-0000-00001B080000}"/>
    <cellStyle name="Moeda 8 3 3 3 2 4" xfId="2617" xr:uid="{00000000-0005-0000-0000-00001C080000}"/>
    <cellStyle name="Moeda 8 3 3 3 2 5" xfId="2550" xr:uid="{00000000-0005-0000-0000-00001D080000}"/>
    <cellStyle name="Moeda 8 3 3 4" xfId="1287" xr:uid="{00000000-0005-0000-0000-00001E080000}"/>
    <cellStyle name="Moeda 8 3 3 4 2" xfId="2530" xr:uid="{00000000-0005-0000-0000-00001F080000}"/>
    <cellStyle name="Moeda 8 3 3 4 3" xfId="2687" xr:uid="{00000000-0005-0000-0000-000020080000}"/>
    <cellStyle name="Moeda 8 3 3 5" xfId="1285" xr:uid="{00000000-0005-0000-0000-000021080000}"/>
    <cellStyle name="Moeda 8 3 3 5 2" xfId="2838" xr:uid="{00000000-0005-0000-0000-000022080000}"/>
    <cellStyle name="Moeda 8 3 3 5 3" xfId="2685" xr:uid="{00000000-0005-0000-0000-000023080000}"/>
    <cellStyle name="Moeda 8 3 3 5 4" xfId="2616" xr:uid="{00000000-0005-0000-0000-000024080000}"/>
    <cellStyle name="Moeda 8 3 3 5 5" xfId="2549" xr:uid="{00000000-0005-0000-0000-000025080000}"/>
    <cellStyle name="Moeda 8 3 3 6" xfId="7274" xr:uid="{00000000-0005-0000-0000-000026080000}"/>
    <cellStyle name="Moeda 8 3 3 7" xfId="7275" xr:uid="{00000000-0005-0000-0000-000027080000}"/>
    <cellStyle name="Moeda 8 3 3 8" xfId="7276" xr:uid="{00000000-0005-0000-0000-000028080000}"/>
    <cellStyle name="Moeda 8 3 3 9" xfId="7277" xr:uid="{00000000-0005-0000-0000-000029080000}"/>
    <cellStyle name="Moeda 8 3 4" xfId="448" xr:uid="{00000000-0005-0000-0000-00002A080000}"/>
    <cellStyle name="Moeda 8 3 4 2" xfId="476" xr:uid="{00000000-0005-0000-0000-00002B080000}"/>
    <cellStyle name="Moeda 8 3 4 2 2" xfId="813" xr:uid="{00000000-0005-0000-0000-00002C080000}"/>
    <cellStyle name="Moeda 8 3 4 2 3" xfId="7278" xr:uid="{00000000-0005-0000-0000-00002D080000}"/>
    <cellStyle name="Moeda 8 3 4 2 4" xfId="7279" xr:uid="{00000000-0005-0000-0000-00002E080000}"/>
    <cellStyle name="Moeda 8 3 4 2 5" xfId="7280" xr:uid="{00000000-0005-0000-0000-00002F080000}"/>
    <cellStyle name="Moeda 8 3 4 2 6" xfId="7281" xr:uid="{00000000-0005-0000-0000-000030080000}"/>
    <cellStyle name="Moeda 8 3 4 2 7" xfId="7282" xr:uid="{00000000-0005-0000-0000-000031080000}"/>
    <cellStyle name="Moeda 8 3 4 2 8" xfId="7283" xr:uid="{00000000-0005-0000-0000-000032080000}"/>
    <cellStyle name="Moeda 8 3 4 3" xfId="801" xr:uid="{00000000-0005-0000-0000-000033080000}"/>
    <cellStyle name="Moeda 8 3 4 4" xfId="7284" xr:uid="{00000000-0005-0000-0000-000034080000}"/>
    <cellStyle name="Moeda 8 3 4 5" xfId="7285" xr:uid="{00000000-0005-0000-0000-000035080000}"/>
    <cellStyle name="Moeda 8 3 4 6" xfId="7286" xr:uid="{00000000-0005-0000-0000-000036080000}"/>
    <cellStyle name="Moeda 8 3 4 7" xfId="7287" xr:uid="{00000000-0005-0000-0000-000037080000}"/>
    <cellStyle name="Moeda 8 3 4 8" xfId="7288" xr:uid="{00000000-0005-0000-0000-000038080000}"/>
    <cellStyle name="Moeda 8 3 4 9" xfId="7289" xr:uid="{00000000-0005-0000-0000-000039080000}"/>
    <cellStyle name="Moeda 8 3 5" xfId="477" xr:uid="{00000000-0005-0000-0000-00003A080000}"/>
    <cellStyle name="Moeda 8 3 5 2" xfId="478" xr:uid="{00000000-0005-0000-0000-00003B080000}"/>
    <cellStyle name="Moeda 8 3 5 2 2" xfId="814" xr:uid="{00000000-0005-0000-0000-00003C080000}"/>
    <cellStyle name="Moeda 8 3 5 2 3" xfId="7290" xr:uid="{00000000-0005-0000-0000-00003D080000}"/>
    <cellStyle name="Moeda 8 3 5 2 4" xfId="7291" xr:uid="{00000000-0005-0000-0000-00003E080000}"/>
    <cellStyle name="Moeda 8 3 5 2 5" xfId="7292" xr:uid="{00000000-0005-0000-0000-00003F080000}"/>
    <cellStyle name="Moeda 8 3 5 2 6" xfId="7293" xr:uid="{00000000-0005-0000-0000-000040080000}"/>
    <cellStyle name="Moeda 8 3 5 2 7" xfId="7294" xr:uid="{00000000-0005-0000-0000-000041080000}"/>
    <cellStyle name="Moeda 8 3 5 2 8" xfId="7295" xr:uid="{00000000-0005-0000-0000-000042080000}"/>
    <cellStyle name="Moeda 8 3 5 3" xfId="1288" xr:uid="{00000000-0005-0000-0000-000043080000}"/>
    <cellStyle name="Moeda 8 3 5 3 2" xfId="2840" xr:uid="{00000000-0005-0000-0000-000044080000}"/>
    <cellStyle name="Moeda 8 3 5 3 3" xfId="2688" xr:uid="{00000000-0005-0000-0000-000045080000}"/>
    <cellStyle name="Moeda 8 3 5 3 4" xfId="2618" xr:uid="{00000000-0005-0000-0000-000046080000}"/>
    <cellStyle name="Moeda 8 3 5 3 5" xfId="2551" xr:uid="{00000000-0005-0000-0000-000047080000}"/>
    <cellStyle name="Moeda 8 3 6" xfId="479" xr:uid="{00000000-0005-0000-0000-000048080000}"/>
    <cellStyle name="Moeda 8 3 6 2" xfId="480" xr:uid="{00000000-0005-0000-0000-000049080000}"/>
    <cellStyle name="Moeda 8 3 6 2 2" xfId="816" xr:uid="{00000000-0005-0000-0000-00004A080000}"/>
    <cellStyle name="Moeda 8 3 6 2 3" xfId="7296" xr:uid="{00000000-0005-0000-0000-00004B080000}"/>
    <cellStyle name="Moeda 8 3 6 2 4" xfId="7297" xr:uid="{00000000-0005-0000-0000-00004C080000}"/>
    <cellStyle name="Moeda 8 3 6 2 5" xfId="7298" xr:uid="{00000000-0005-0000-0000-00004D080000}"/>
    <cellStyle name="Moeda 8 3 6 2 6" xfId="7299" xr:uid="{00000000-0005-0000-0000-00004E080000}"/>
    <cellStyle name="Moeda 8 3 6 2 7" xfId="7300" xr:uid="{00000000-0005-0000-0000-00004F080000}"/>
    <cellStyle name="Moeda 8 3 6 2 8" xfId="7301" xr:uid="{00000000-0005-0000-0000-000050080000}"/>
    <cellStyle name="Moeda 8 3 6 3" xfId="815" xr:uid="{00000000-0005-0000-0000-000051080000}"/>
    <cellStyle name="Moeda 8 3 6 3 2" xfId="1290" xr:uid="{00000000-0005-0000-0000-000052080000}"/>
    <cellStyle name="Moeda 8 3 6 3 2 2" xfId="2842" xr:uid="{00000000-0005-0000-0000-000053080000}"/>
    <cellStyle name="Moeda 8 3 6 3 2 3" xfId="2690" xr:uid="{00000000-0005-0000-0000-000054080000}"/>
    <cellStyle name="Moeda 8 3 6 3 2 4" xfId="2620" xr:uid="{00000000-0005-0000-0000-000055080000}"/>
    <cellStyle name="Moeda 8 3 6 3 2 5" xfId="2553" xr:uid="{00000000-0005-0000-0000-000056080000}"/>
    <cellStyle name="Moeda 8 3 6 4" xfId="1291" xr:uid="{00000000-0005-0000-0000-000057080000}"/>
    <cellStyle name="Moeda 8 3 6 4 2" xfId="2529" xr:uid="{00000000-0005-0000-0000-000058080000}"/>
    <cellStyle name="Moeda 8 3 6 4 3" xfId="2691" xr:uid="{00000000-0005-0000-0000-000059080000}"/>
    <cellStyle name="Moeda 8 3 6 5" xfId="1289" xr:uid="{00000000-0005-0000-0000-00005A080000}"/>
    <cellStyle name="Moeda 8 3 6 5 2" xfId="2841" xr:uid="{00000000-0005-0000-0000-00005B080000}"/>
    <cellStyle name="Moeda 8 3 6 5 3" xfId="2689" xr:uid="{00000000-0005-0000-0000-00005C080000}"/>
    <cellStyle name="Moeda 8 3 6 5 4" xfId="2619" xr:uid="{00000000-0005-0000-0000-00005D080000}"/>
    <cellStyle name="Moeda 8 3 6 5 5" xfId="2552" xr:uid="{00000000-0005-0000-0000-00005E080000}"/>
    <cellStyle name="Moeda 8 3 6 6" xfId="7302" xr:uid="{00000000-0005-0000-0000-00005F080000}"/>
    <cellStyle name="Moeda 8 3 6 7" xfId="7303" xr:uid="{00000000-0005-0000-0000-000060080000}"/>
    <cellStyle name="Moeda 8 3 6 8" xfId="7304" xr:uid="{00000000-0005-0000-0000-000061080000}"/>
    <cellStyle name="Moeda 8 3 6 9" xfId="7305" xr:uid="{00000000-0005-0000-0000-000062080000}"/>
    <cellStyle name="Moeda 8 3 7" xfId="481" xr:uid="{00000000-0005-0000-0000-000063080000}"/>
    <cellStyle name="Moeda 8 3 7 2" xfId="1293" xr:uid="{00000000-0005-0000-0000-000064080000}"/>
    <cellStyle name="Moeda 8 3 7 2 2" xfId="7306" xr:uid="{00000000-0005-0000-0000-000065080000}"/>
    <cellStyle name="Moeda 8 3 7 3" xfId="1292" xr:uid="{00000000-0005-0000-0000-000066080000}"/>
    <cellStyle name="Moeda 8 3 7 3 2" xfId="2843" xr:uid="{00000000-0005-0000-0000-000067080000}"/>
    <cellStyle name="Moeda 8 3 7 3 3" xfId="2692" xr:uid="{00000000-0005-0000-0000-000068080000}"/>
    <cellStyle name="Moeda 8 3 7 3 4" xfId="2621" xr:uid="{00000000-0005-0000-0000-000069080000}"/>
    <cellStyle name="Moeda 8 3 7 3 5" xfId="2554" xr:uid="{00000000-0005-0000-0000-00006A080000}"/>
    <cellStyle name="Moeda 8 3 8" xfId="482" xr:uid="{00000000-0005-0000-0000-00006B080000}"/>
    <cellStyle name="Moeda 8 3 8 2" xfId="1294" xr:uid="{00000000-0005-0000-0000-00006C080000}"/>
    <cellStyle name="Moeda 8 3 8 2 2" xfId="7307" xr:uid="{00000000-0005-0000-0000-00006D080000}"/>
    <cellStyle name="Moeda 8 3 8 3" xfId="1295" xr:uid="{00000000-0005-0000-0000-00006E080000}"/>
    <cellStyle name="Moeda 8 3 8 4" xfId="1296" xr:uid="{00000000-0005-0000-0000-00006F080000}"/>
    <cellStyle name="Moeda 8 3 8 4 2" xfId="2528" xr:uid="{00000000-0005-0000-0000-000070080000}"/>
    <cellStyle name="Moeda 8 3 8 4 3" xfId="2693" xr:uid="{00000000-0005-0000-0000-000071080000}"/>
    <cellStyle name="Moeda 8 3 8 5" xfId="1297" xr:uid="{00000000-0005-0000-0000-000072080000}"/>
    <cellStyle name="Moeda 8 3 9" xfId="483" xr:uid="{00000000-0005-0000-0000-000073080000}"/>
    <cellStyle name="Moeda 8 3 9 2" xfId="1298" xr:uid="{00000000-0005-0000-0000-000074080000}"/>
    <cellStyle name="Moeda 8 3 9 2 2" xfId="2844" xr:uid="{00000000-0005-0000-0000-000075080000}"/>
    <cellStyle name="Moeda 8 3 9 2 3" xfId="2694" xr:uid="{00000000-0005-0000-0000-000076080000}"/>
    <cellStyle name="Moeda 8 3 9 2 4" xfId="2622" xr:uid="{00000000-0005-0000-0000-000077080000}"/>
    <cellStyle name="Moeda 8 3 9 2 5" xfId="2555" xr:uid="{00000000-0005-0000-0000-000078080000}"/>
    <cellStyle name="Moeda 8 4" xfId="1299" xr:uid="{00000000-0005-0000-0000-000079080000}"/>
    <cellStyle name="Moeda 8 5" xfId="1300" xr:uid="{00000000-0005-0000-0000-00007A080000}"/>
    <cellStyle name="Moeda 8 6" xfId="1301" xr:uid="{00000000-0005-0000-0000-00007B080000}"/>
    <cellStyle name="Moeda 8 7" xfId="1302" xr:uid="{00000000-0005-0000-0000-00007C080000}"/>
    <cellStyle name="Moeda 8 8" xfId="1303" xr:uid="{00000000-0005-0000-0000-00007D080000}"/>
    <cellStyle name="Moeda 8 9" xfId="1304" xr:uid="{00000000-0005-0000-0000-00007E080000}"/>
    <cellStyle name="Moeda 9" xfId="101" xr:uid="{00000000-0005-0000-0000-00007F080000}"/>
    <cellStyle name="Moeda 9 10" xfId="1306" xr:uid="{00000000-0005-0000-0000-000080080000}"/>
    <cellStyle name="Moeda 9 10 2" xfId="2527" xr:uid="{00000000-0005-0000-0000-000081080000}"/>
    <cellStyle name="Moeda 9 10 3" xfId="2696" xr:uid="{00000000-0005-0000-0000-000082080000}"/>
    <cellStyle name="Moeda 9 11" xfId="1307" xr:uid="{00000000-0005-0000-0000-000083080000}"/>
    <cellStyle name="Moeda 9 11 2" xfId="2526" xr:uid="{00000000-0005-0000-0000-000084080000}"/>
    <cellStyle name="Moeda 9 11 3" xfId="2697" xr:uid="{00000000-0005-0000-0000-000085080000}"/>
    <cellStyle name="Moeda 9 12" xfId="1305" xr:uid="{00000000-0005-0000-0000-000086080000}"/>
    <cellStyle name="Moeda 9 12 2" xfId="2845" xr:uid="{00000000-0005-0000-0000-000087080000}"/>
    <cellStyle name="Moeda 9 12 3" xfId="2695" xr:uid="{00000000-0005-0000-0000-000088080000}"/>
    <cellStyle name="Moeda 9 12 4" xfId="2623" xr:uid="{00000000-0005-0000-0000-000089080000}"/>
    <cellStyle name="Moeda 9 12 5" xfId="2556" xr:uid="{00000000-0005-0000-0000-00008A080000}"/>
    <cellStyle name="Moeda 9 2" xfId="102" xr:uid="{00000000-0005-0000-0000-00008B080000}"/>
    <cellStyle name="Moeda 9 2 10" xfId="7308" xr:uid="{00000000-0005-0000-0000-00008C080000}"/>
    <cellStyle name="Moeda 9 2 11" xfId="7309" xr:uid="{00000000-0005-0000-0000-00008D080000}"/>
    <cellStyle name="Moeda 9 2 2" xfId="723" xr:uid="{00000000-0005-0000-0000-00008E080000}"/>
    <cellStyle name="Moeda 9 2 3" xfId="1308" xr:uid="{00000000-0005-0000-0000-00008F080000}"/>
    <cellStyle name="Moeda 9 2 4" xfId="1309" xr:uid="{00000000-0005-0000-0000-000090080000}"/>
    <cellStyle name="Moeda 9 2 5" xfId="1310" xr:uid="{00000000-0005-0000-0000-000091080000}"/>
    <cellStyle name="Moeda 9 2 6" xfId="1311" xr:uid="{00000000-0005-0000-0000-000092080000}"/>
    <cellStyle name="Moeda 9 2 7" xfId="1312" xr:uid="{00000000-0005-0000-0000-000093080000}"/>
    <cellStyle name="Moeda 9 2 8" xfId="1313" xr:uid="{00000000-0005-0000-0000-000094080000}"/>
    <cellStyle name="Moeda 9 2 9" xfId="1314" xr:uid="{00000000-0005-0000-0000-000095080000}"/>
    <cellStyle name="Moeda 9 3" xfId="449" xr:uid="{00000000-0005-0000-0000-000096080000}"/>
    <cellStyle name="Moeda 9 3 2" xfId="484" xr:uid="{00000000-0005-0000-0000-000097080000}"/>
    <cellStyle name="Moeda 9 3 2 2" xfId="817" xr:uid="{00000000-0005-0000-0000-000098080000}"/>
    <cellStyle name="Moeda 9 3 2 3" xfId="7310" xr:uid="{00000000-0005-0000-0000-000099080000}"/>
    <cellStyle name="Moeda 9 3 2 4" xfId="7311" xr:uid="{00000000-0005-0000-0000-00009A080000}"/>
    <cellStyle name="Moeda 9 3 2 5" xfId="7312" xr:uid="{00000000-0005-0000-0000-00009B080000}"/>
    <cellStyle name="Moeda 9 3 2 6" xfId="7313" xr:uid="{00000000-0005-0000-0000-00009C080000}"/>
    <cellStyle name="Moeda 9 3 2 7" xfId="7314" xr:uid="{00000000-0005-0000-0000-00009D080000}"/>
    <cellStyle name="Moeda 9 3 2 8" xfId="7315" xr:uid="{00000000-0005-0000-0000-00009E080000}"/>
    <cellStyle name="Moeda 9 3 3" xfId="802" xr:uid="{00000000-0005-0000-0000-00009F080000}"/>
    <cellStyle name="Moeda 9 3 3 2" xfId="1316" xr:uid="{00000000-0005-0000-0000-0000A0080000}"/>
    <cellStyle name="Moeda 9 3 3 2 2" xfId="2847" xr:uid="{00000000-0005-0000-0000-0000A1080000}"/>
    <cellStyle name="Moeda 9 3 3 2 3" xfId="2699" xr:uid="{00000000-0005-0000-0000-0000A2080000}"/>
    <cellStyle name="Moeda 9 3 3 2 4" xfId="2625" xr:uid="{00000000-0005-0000-0000-0000A3080000}"/>
    <cellStyle name="Moeda 9 3 3 2 5" xfId="2558" xr:uid="{00000000-0005-0000-0000-0000A4080000}"/>
    <cellStyle name="Moeda 9 3 4" xfId="1317" xr:uid="{00000000-0005-0000-0000-0000A5080000}"/>
    <cellStyle name="Moeda 9 3 4 2" xfId="2525" xr:uid="{00000000-0005-0000-0000-0000A6080000}"/>
    <cellStyle name="Moeda 9 3 4 3" xfId="2700" xr:uid="{00000000-0005-0000-0000-0000A7080000}"/>
    <cellStyle name="Moeda 9 3 5" xfId="1315" xr:uid="{00000000-0005-0000-0000-0000A8080000}"/>
    <cellStyle name="Moeda 9 3 5 2" xfId="2846" xr:uid="{00000000-0005-0000-0000-0000A9080000}"/>
    <cellStyle name="Moeda 9 3 5 3" xfId="2698" xr:uid="{00000000-0005-0000-0000-0000AA080000}"/>
    <cellStyle name="Moeda 9 3 5 4" xfId="2624" xr:uid="{00000000-0005-0000-0000-0000AB080000}"/>
    <cellStyle name="Moeda 9 3 5 5" xfId="2557" xr:uid="{00000000-0005-0000-0000-0000AC080000}"/>
    <cellStyle name="Moeda 9 3 6" xfId="7316" xr:uid="{00000000-0005-0000-0000-0000AD080000}"/>
    <cellStyle name="Moeda 9 3 7" xfId="7317" xr:uid="{00000000-0005-0000-0000-0000AE080000}"/>
    <cellStyle name="Moeda 9 3 8" xfId="7318" xr:uid="{00000000-0005-0000-0000-0000AF080000}"/>
    <cellStyle name="Moeda 9 3 9" xfId="7319" xr:uid="{00000000-0005-0000-0000-0000B0080000}"/>
    <cellStyle name="Moeda 9 4" xfId="450" xr:uid="{00000000-0005-0000-0000-0000B1080000}"/>
    <cellStyle name="Moeda 9 4 2" xfId="485" xr:uid="{00000000-0005-0000-0000-0000B2080000}"/>
    <cellStyle name="Moeda 9 4 2 2" xfId="818" xr:uid="{00000000-0005-0000-0000-0000B3080000}"/>
    <cellStyle name="Moeda 9 4 2 3" xfId="7320" xr:uid="{00000000-0005-0000-0000-0000B4080000}"/>
    <cellStyle name="Moeda 9 4 2 4" xfId="7321" xr:uid="{00000000-0005-0000-0000-0000B5080000}"/>
    <cellStyle name="Moeda 9 4 2 5" xfId="7322" xr:uid="{00000000-0005-0000-0000-0000B6080000}"/>
    <cellStyle name="Moeda 9 4 2 6" xfId="7323" xr:uid="{00000000-0005-0000-0000-0000B7080000}"/>
    <cellStyle name="Moeda 9 4 2 7" xfId="7324" xr:uid="{00000000-0005-0000-0000-0000B8080000}"/>
    <cellStyle name="Moeda 9 4 2 8" xfId="7325" xr:uid="{00000000-0005-0000-0000-0000B9080000}"/>
    <cellStyle name="Moeda 9 4 3" xfId="803" xr:uid="{00000000-0005-0000-0000-0000BA080000}"/>
    <cellStyle name="Moeda 9 4 4" xfId="7326" xr:uid="{00000000-0005-0000-0000-0000BB080000}"/>
    <cellStyle name="Moeda 9 4 5" xfId="7327" xr:uid="{00000000-0005-0000-0000-0000BC080000}"/>
    <cellStyle name="Moeda 9 4 6" xfId="7328" xr:uid="{00000000-0005-0000-0000-0000BD080000}"/>
    <cellStyle name="Moeda 9 4 7" xfId="7329" xr:uid="{00000000-0005-0000-0000-0000BE080000}"/>
    <cellStyle name="Moeda 9 4 8" xfId="7330" xr:uid="{00000000-0005-0000-0000-0000BF080000}"/>
    <cellStyle name="Moeda 9 4 9" xfId="7331" xr:uid="{00000000-0005-0000-0000-0000C0080000}"/>
    <cellStyle name="Moeda 9 5" xfId="486" xr:uid="{00000000-0005-0000-0000-0000C1080000}"/>
    <cellStyle name="Moeda 9 5 2" xfId="487" xr:uid="{00000000-0005-0000-0000-0000C2080000}"/>
    <cellStyle name="Moeda 9 5 2 2" xfId="819" xr:uid="{00000000-0005-0000-0000-0000C3080000}"/>
    <cellStyle name="Moeda 9 5 2 3" xfId="7332" xr:uid="{00000000-0005-0000-0000-0000C4080000}"/>
    <cellStyle name="Moeda 9 5 2 4" xfId="7333" xr:uid="{00000000-0005-0000-0000-0000C5080000}"/>
    <cellStyle name="Moeda 9 5 2 5" xfId="7334" xr:uid="{00000000-0005-0000-0000-0000C6080000}"/>
    <cellStyle name="Moeda 9 5 2 6" xfId="7335" xr:uid="{00000000-0005-0000-0000-0000C7080000}"/>
    <cellStyle name="Moeda 9 5 2 7" xfId="7336" xr:uid="{00000000-0005-0000-0000-0000C8080000}"/>
    <cellStyle name="Moeda 9 5 2 8" xfId="7337" xr:uid="{00000000-0005-0000-0000-0000C9080000}"/>
    <cellStyle name="Moeda 9 5 3" xfId="1318" xr:uid="{00000000-0005-0000-0000-0000CA080000}"/>
    <cellStyle name="Moeda 9 5 3 2" xfId="2848" xr:uid="{00000000-0005-0000-0000-0000CB080000}"/>
    <cellStyle name="Moeda 9 5 3 3" xfId="2701" xr:uid="{00000000-0005-0000-0000-0000CC080000}"/>
    <cellStyle name="Moeda 9 5 3 4" xfId="2626" xr:uid="{00000000-0005-0000-0000-0000CD080000}"/>
    <cellStyle name="Moeda 9 5 3 5" xfId="2559" xr:uid="{00000000-0005-0000-0000-0000CE080000}"/>
    <cellStyle name="Moeda 9 6" xfId="488" xr:uid="{00000000-0005-0000-0000-0000CF080000}"/>
    <cellStyle name="Moeda 9 6 2" xfId="489" xr:uid="{00000000-0005-0000-0000-0000D0080000}"/>
    <cellStyle name="Moeda 9 6 2 2" xfId="821" xr:uid="{00000000-0005-0000-0000-0000D1080000}"/>
    <cellStyle name="Moeda 9 6 2 3" xfId="7338" xr:uid="{00000000-0005-0000-0000-0000D2080000}"/>
    <cellStyle name="Moeda 9 6 2 4" xfId="7339" xr:uid="{00000000-0005-0000-0000-0000D3080000}"/>
    <cellStyle name="Moeda 9 6 2 5" xfId="7340" xr:uid="{00000000-0005-0000-0000-0000D4080000}"/>
    <cellStyle name="Moeda 9 6 2 6" xfId="7341" xr:uid="{00000000-0005-0000-0000-0000D5080000}"/>
    <cellStyle name="Moeda 9 6 2 7" xfId="7342" xr:uid="{00000000-0005-0000-0000-0000D6080000}"/>
    <cellStyle name="Moeda 9 6 2 8" xfId="7343" xr:uid="{00000000-0005-0000-0000-0000D7080000}"/>
    <cellStyle name="Moeda 9 6 3" xfId="820" xr:uid="{00000000-0005-0000-0000-0000D8080000}"/>
    <cellStyle name="Moeda 9 6 3 2" xfId="1320" xr:uid="{00000000-0005-0000-0000-0000D9080000}"/>
    <cellStyle name="Moeda 9 6 3 2 2" xfId="2850" xr:uid="{00000000-0005-0000-0000-0000DA080000}"/>
    <cellStyle name="Moeda 9 6 3 2 3" xfId="2703" xr:uid="{00000000-0005-0000-0000-0000DB080000}"/>
    <cellStyle name="Moeda 9 6 3 2 4" xfId="2628" xr:uid="{00000000-0005-0000-0000-0000DC080000}"/>
    <cellStyle name="Moeda 9 6 3 2 5" xfId="2561" xr:uid="{00000000-0005-0000-0000-0000DD080000}"/>
    <cellStyle name="Moeda 9 6 4" xfId="1321" xr:uid="{00000000-0005-0000-0000-0000DE080000}"/>
    <cellStyle name="Moeda 9 6 4 2" xfId="2524" xr:uid="{00000000-0005-0000-0000-0000DF080000}"/>
    <cellStyle name="Moeda 9 6 4 3" xfId="2704" xr:uid="{00000000-0005-0000-0000-0000E0080000}"/>
    <cellStyle name="Moeda 9 6 5" xfId="1319" xr:uid="{00000000-0005-0000-0000-0000E1080000}"/>
    <cellStyle name="Moeda 9 6 5 2" xfId="2849" xr:uid="{00000000-0005-0000-0000-0000E2080000}"/>
    <cellStyle name="Moeda 9 6 5 3" xfId="2702" xr:uid="{00000000-0005-0000-0000-0000E3080000}"/>
    <cellStyle name="Moeda 9 6 5 4" xfId="2627" xr:uid="{00000000-0005-0000-0000-0000E4080000}"/>
    <cellStyle name="Moeda 9 6 5 5" xfId="2560" xr:uid="{00000000-0005-0000-0000-0000E5080000}"/>
    <cellStyle name="Moeda 9 6 6" xfId="7344" xr:uid="{00000000-0005-0000-0000-0000E6080000}"/>
    <cellStyle name="Moeda 9 6 7" xfId="7345" xr:uid="{00000000-0005-0000-0000-0000E7080000}"/>
    <cellStyle name="Moeda 9 6 8" xfId="7346" xr:uid="{00000000-0005-0000-0000-0000E8080000}"/>
    <cellStyle name="Moeda 9 6 9" xfId="7347" xr:uid="{00000000-0005-0000-0000-0000E9080000}"/>
    <cellStyle name="Moeda 9 7" xfId="490" xr:uid="{00000000-0005-0000-0000-0000EA080000}"/>
    <cellStyle name="Moeda 9 7 2" xfId="1323" xr:uid="{00000000-0005-0000-0000-0000EB080000}"/>
    <cellStyle name="Moeda 9 7 2 2" xfId="7348" xr:uid="{00000000-0005-0000-0000-0000EC080000}"/>
    <cellStyle name="Moeda 9 7 3" xfId="1322" xr:uid="{00000000-0005-0000-0000-0000ED080000}"/>
    <cellStyle name="Moeda 9 7 3 2" xfId="2851" xr:uid="{00000000-0005-0000-0000-0000EE080000}"/>
    <cellStyle name="Moeda 9 7 3 3" xfId="2705" xr:uid="{00000000-0005-0000-0000-0000EF080000}"/>
    <cellStyle name="Moeda 9 7 3 4" xfId="2629" xr:uid="{00000000-0005-0000-0000-0000F0080000}"/>
    <cellStyle name="Moeda 9 7 3 5" xfId="2562" xr:uid="{00000000-0005-0000-0000-0000F1080000}"/>
    <cellStyle name="Moeda 9 8" xfId="491" xr:uid="{00000000-0005-0000-0000-0000F2080000}"/>
    <cellStyle name="Moeda 9 8 2" xfId="1325" xr:uid="{00000000-0005-0000-0000-0000F3080000}"/>
    <cellStyle name="Moeda 9 8 2 2" xfId="7349" xr:uid="{00000000-0005-0000-0000-0000F4080000}"/>
    <cellStyle name="Moeda 9 8 3" xfId="1326" xr:uid="{00000000-0005-0000-0000-0000F5080000}"/>
    <cellStyle name="Moeda 9 8 4" xfId="1327" xr:uid="{00000000-0005-0000-0000-0000F6080000}"/>
    <cellStyle name="Moeda 9 8 4 2" xfId="2523" xr:uid="{00000000-0005-0000-0000-0000F7080000}"/>
    <cellStyle name="Moeda 9 8 4 3" xfId="2706" xr:uid="{00000000-0005-0000-0000-0000F8080000}"/>
    <cellStyle name="Moeda 9 8 5" xfId="1328" xr:uid="{00000000-0005-0000-0000-0000F9080000}"/>
    <cellStyle name="Moeda 9 9" xfId="492" xr:uid="{00000000-0005-0000-0000-0000FA080000}"/>
    <cellStyle name="Moeda 9 9 2" xfId="1329" xr:uid="{00000000-0005-0000-0000-0000FB080000}"/>
    <cellStyle name="Moeda 9 9 2 2" xfId="2852" xr:uid="{00000000-0005-0000-0000-0000FC080000}"/>
    <cellStyle name="Moeda 9 9 2 3" xfId="2707" xr:uid="{00000000-0005-0000-0000-0000FD080000}"/>
    <cellStyle name="Moeda 9 9 2 4" xfId="2630" xr:uid="{00000000-0005-0000-0000-0000FE080000}"/>
    <cellStyle name="Moeda 9 9 2 5" xfId="2563" xr:uid="{00000000-0005-0000-0000-0000FF080000}"/>
    <cellStyle name="Neutra 2" xfId="428" xr:uid="{00000000-0005-0000-0000-000000090000}"/>
    <cellStyle name="Neutra 2 2" xfId="2949" xr:uid="{00000000-0005-0000-0000-000001090000}"/>
    <cellStyle name="Neutra 2 3" xfId="10647" xr:uid="{00000000-0005-0000-0000-000002090000}"/>
    <cellStyle name="Neutral" xfId="429" xr:uid="{00000000-0005-0000-0000-000003090000}"/>
    <cellStyle name="Normal" xfId="0" builtinId="0"/>
    <cellStyle name="Normal - Style1" xfId="179" xr:uid="{00000000-0005-0000-0000-000005090000}"/>
    <cellStyle name="Normal 10" xfId="180" xr:uid="{00000000-0005-0000-0000-000006090000}"/>
    <cellStyle name="Normal 10 10" xfId="7350" xr:uid="{00000000-0005-0000-0000-000007090000}"/>
    <cellStyle name="Normal 10 2" xfId="493" xr:uid="{00000000-0005-0000-0000-000008090000}"/>
    <cellStyle name="Normal 10 2 2" xfId="822" xr:uid="{00000000-0005-0000-0000-000009090000}"/>
    <cellStyle name="Normal 10 2 2 5 2" xfId="11482" xr:uid="{00000000-0005-0000-0000-00000A090000}"/>
    <cellStyle name="Normal 10 2 3" xfId="7351" xr:uid="{00000000-0005-0000-0000-00000B090000}"/>
    <cellStyle name="Normal 10 2 4" xfId="7352" xr:uid="{00000000-0005-0000-0000-00000C090000}"/>
    <cellStyle name="Normal 10 2 5" xfId="7353" xr:uid="{00000000-0005-0000-0000-00000D090000}"/>
    <cellStyle name="Normal 10 2 6" xfId="7354" xr:uid="{00000000-0005-0000-0000-00000E090000}"/>
    <cellStyle name="Normal 10 2 7" xfId="7355" xr:uid="{00000000-0005-0000-0000-00000F090000}"/>
    <cellStyle name="Normal 10 2 8" xfId="7356" xr:uid="{00000000-0005-0000-0000-000010090000}"/>
    <cellStyle name="Normal 10 3" xfId="751" xr:uid="{00000000-0005-0000-0000-000011090000}"/>
    <cellStyle name="Normal 10 3 2" xfId="1332" xr:uid="{00000000-0005-0000-0000-000012090000}"/>
    <cellStyle name="Normal 10 4" xfId="1333" xr:uid="{00000000-0005-0000-0000-000013090000}"/>
    <cellStyle name="Normal 10 4 2" xfId="7357" xr:uid="{00000000-0005-0000-0000-000014090000}"/>
    <cellStyle name="Normal 10 4 3" xfId="13436" xr:uid="{00000000-0005-0000-0000-000015090000}"/>
    <cellStyle name="Normal 10 5" xfId="1331" xr:uid="{00000000-0005-0000-0000-000016090000}"/>
    <cellStyle name="Normal 10 6" xfId="7358" xr:uid="{00000000-0005-0000-0000-000017090000}"/>
    <cellStyle name="Normal 10 6 2" xfId="12028" xr:uid="{00000000-0005-0000-0000-000018090000}"/>
    <cellStyle name="Normal 10 7" xfId="7359" xr:uid="{00000000-0005-0000-0000-000019090000}"/>
    <cellStyle name="Normal 10 8" xfId="7360" xr:uid="{00000000-0005-0000-0000-00001A090000}"/>
    <cellStyle name="Normal 10 9" xfId="7361" xr:uid="{00000000-0005-0000-0000-00001B090000}"/>
    <cellStyle name="Normal 100" xfId="181" xr:uid="{00000000-0005-0000-0000-00001C090000}"/>
    <cellStyle name="Normal 100 2" xfId="9578" xr:uid="{00000000-0005-0000-0000-00001D090000}"/>
    <cellStyle name="Normal 101" xfId="182" xr:uid="{00000000-0005-0000-0000-00001E090000}"/>
    <cellStyle name="Normal 101 2" xfId="9869" xr:uid="{00000000-0005-0000-0000-00001F090000}"/>
    <cellStyle name="Normal 102" xfId="183" xr:uid="{00000000-0005-0000-0000-000020090000}"/>
    <cellStyle name="Normal 102 2" xfId="9872" xr:uid="{00000000-0005-0000-0000-000021090000}"/>
    <cellStyle name="Normal 103" xfId="184" xr:uid="{00000000-0005-0000-0000-000022090000}"/>
    <cellStyle name="Normal 103 2" xfId="10586" xr:uid="{00000000-0005-0000-0000-000023090000}"/>
    <cellStyle name="Normal 104" xfId="185" xr:uid="{00000000-0005-0000-0000-000024090000}"/>
    <cellStyle name="Normal 104 2" xfId="10591" xr:uid="{00000000-0005-0000-0000-000025090000}"/>
    <cellStyle name="Normal 105" xfId="186" xr:uid="{00000000-0005-0000-0000-000026090000}"/>
    <cellStyle name="Normal 105 2" xfId="10595" xr:uid="{00000000-0005-0000-0000-000027090000}"/>
    <cellStyle name="Normal 106" xfId="187" xr:uid="{00000000-0005-0000-0000-000028090000}"/>
    <cellStyle name="Normal 106 2" xfId="10599" xr:uid="{00000000-0005-0000-0000-000029090000}"/>
    <cellStyle name="Normal 107" xfId="188" xr:uid="{00000000-0005-0000-0000-00002A090000}"/>
    <cellStyle name="Normal 107 2" xfId="10603" xr:uid="{00000000-0005-0000-0000-00002B090000}"/>
    <cellStyle name="Normal 108" xfId="189" xr:uid="{00000000-0005-0000-0000-00002C090000}"/>
    <cellStyle name="Normal 108 2" xfId="10592" xr:uid="{00000000-0005-0000-0000-00002D090000}"/>
    <cellStyle name="Normal 109" xfId="190" xr:uid="{00000000-0005-0000-0000-00002E090000}"/>
    <cellStyle name="Normal 109 2" xfId="10605" xr:uid="{00000000-0005-0000-0000-00002F090000}"/>
    <cellStyle name="Normal 11" xfId="191" xr:uid="{00000000-0005-0000-0000-000030090000}"/>
    <cellStyle name="Normal 11 10" xfId="7362" xr:uid="{00000000-0005-0000-0000-000031090000}"/>
    <cellStyle name="Normal 11 11" xfId="7363" xr:uid="{00000000-0005-0000-0000-000032090000}"/>
    <cellStyle name="Normal 11 2" xfId="192" xr:uid="{00000000-0005-0000-0000-000033090000}"/>
    <cellStyle name="Normal 11 2 2" xfId="753" xr:uid="{00000000-0005-0000-0000-000034090000}"/>
    <cellStyle name="Normal 11 2 3" xfId="7364" xr:uid="{00000000-0005-0000-0000-000035090000}"/>
    <cellStyle name="Normal 11 2 4" xfId="7365" xr:uid="{00000000-0005-0000-0000-000036090000}"/>
    <cellStyle name="Normal 11 2 5" xfId="7366" xr:uid="{00000000-0005-0000-0000-000037090000}"/>
    <cellStyle name="Normal 11 2 6" xfId="7367" xr:uid="{00000000-0005-0000-0000-000038090000}"/>
    <cellStyle name="Normal 11 2 7" xfId="7368" xr:uid="{00000000-0005-0000-0000-000039090000}"/>
    <cellStyle name="Normal 11 2 8" xfId="7369" xr:uid="{00000000-0005-0000-0000-00003A090000}"/>
    <cellStyle name="Normal 11 3" xfId="494" xr:uid="{00000000-0005-0000-0000-00003B090000}"/>
    <cellStyle name="Normal 11 3 2" xfId="823" xr:uid="{00000000-0005-0000-0000-00003C090000}"/>
    <cellStyle name="Normal 11 3 2 2" xfId="7370" xr:uid="{00000000-0005-0000-0000-00003D090000}"/>
    <cellStyle name="Normal 11 3 2 2 2" xfId="7371" xr:uid="{00000000-0005-0000-0000-00003E090000}"/>
    <cellStyle name="Normal 11 3 2 2 3" xfId="7372" xr:uid="{00000000-0005-0000-0000-00003F090000}"/>
    <cellStyle name="Normal 11 3 3" xfId="7373" xr:uid="{00000000-0005-0000-0000-000040090000}"/>
    <cellStyle name="Normal 11 3 4" xfId="7374" xr:uid="{00000000-0005-0000-0000-000041090000}"/>
    <cellStyle name="Normal 11 3 5" xfId="7375" xr:uid="{00000000-0005-0000-0000-000042090000}"/>
    <cellStyle name="Normal 11 3 6" xfId="7376" xr:uid="{00000000-0005-0000-0000-000043090000}"/>
    <cellStyle name="Normal 11 3 7" xfId="7377" xr:uid="{00000000-0005-0000-0000-000044090000}"/>
    <cellStyle name="Normal 11 3 8" xfId="7378" xr:uid="{00000000-0005-0000-0000-000045090000}"/>
    <cellStyle name="Normal 11 4" xfId="752" xr:uid="{00000000-0005-0000-0000-000046090000}"/>
    <cellStyle name="Normal 11 4 2" xfId="1336" xr:uid="{00000000-0005-0000-0000-000047090000}"/>
    <cellStyle name="Normal 11 5" xfId="1337" xr:uid="{00000000-0005-0000-0000-000048090000}"/>
    <cellStyle name="Normal 11 5 2" xfId="7379" xr:uid="{00000000-0005-0000-0000-000049090000}"/>
    <cellStyle name="Normal 11 5 2 2" xfId="7380" xr:uid="{00000000-0005-0000-0000-00004A090000}"/>
    <cellStyle name="Normal 11 5 2 3" xfId="7381" xr:uid="{00000000-0005-0000-0000-00004B090000}"/>
    <cellStyle name="Normal 11 5 3" xfId="7382" xr:uid="{00000000-0005-0000-0000-00004C090000}"/>
    <cellStyle name="Normal 11 5 4" xfId="13437" xr:uid="{00000000-0005-0000-0000-00004D090000}"/>
    <cellStyle name="Normal 11 6" xfId="1335" xr:uid="{00000000-0005-0000-0000-00004E090000}"/>
    <cellStyle name="Normal 11 6 2" xfId="7383" xr:uid="{00000000-0005-0000-0000-00004F090000}"/>
    <cellStyle name="Normal 11 7" xfId="3027" xr:uid="{00000000-0005-0000-0000-000050090000}"/>
    <cellStyle name="Normal 11 7 2" xfId="3030" xr:uid="{00000000-0005-0000-0000-000051090000}"/>
    <cellStyle name="Normal 11 7 3" xfId="7384" xr:uid="{00000000-0005-0000-0000-000052090000}"/>
    <cellStyle name="Normal 11 7 4" xfId="13560" xr:uid="{00000000-0005-0000-0000-000053090000}"/>
    <cellStyle name="Normal 11 8" xfId="7385" xr:uid="{00000000-0005-0000-0000-000054090000}"/>
    <cellStyle name="Normal 11 9" xfId="7386" xr:uid="{00000000-0005-0000-0000-000055090000}"/>
    <cellStyle name="Normal 110" xfId="193" xr:uid="{00000000-0005-0000-0000-000056090000}"/>
    <cellStyle name="Normal 110 2" xfId="10601" xr:uid="{00000000-0005-0000-0000-000057090000}"/>
    <cellStyle name="Normal 111" xfId="194" xr:uid="{00000000-0005-0000-0000-000058090000}"/>
    <cellStyle name="Normal 111 2" xfId="10587" xr:uid="{00000000-0005-0000-0000-000059090000}"/>
    <cellStyle name="Normal 112" xfId="195" xr:uid="{00000000-0005-0000-0000-00005A090000}"/>
    <cellStyle name="Normal 112 2" xfId="10607" xr:uid="{00000000-0005-0000-0000-00005B090000}"/>
    <cellStyle name="Normal 113" xfId="196" xr:uid="{00000000-0005-0000-0000-00005C090000}"/>
    <cellStyle name="Normal 113 2" xfId="10604" xr:uid="{00000000-0005-0000-0000-00005D090000}"/>
    <cellStyle name="Normal 114" xfId="197" xr:uid="{00000000-0005-0000-0000-00005E090000}"/>
    <cellStyle name="Normal 114 2" xfId="10600" xr:uid="{00000000-0005-0000-0000-00005F090000}"/>
    <cellStyle name="Normal 115" xfId="198" xr:uid="{00000000-0005-0000-0000-000060090000}"/>
    <cellStyle name="Normal 115 2" xfId="10594" xr:uid="{00000000-0005-0000-0000-000061090000}"/>
    <cellStyle name="Normal 116" xfId="199" xr:uid="{00000000-0005-0000-0000-000062090000}"/>
    <cellStyle name="Normal 116 2" xfId="10590" xr:uid="{00000000-0005-0000-0000-000063090000}"/>
    <cellStyle name="Normal 117" xfId="200" xr:uid="{00000000-0005-0000-0000-000064090000}"/>
    <cellStyle name="Normal 117 2" xfId="10596" xr:uid="{00000000-0005-0000-0000-000065090000}"/>
    <cellStyle name="Normal 118" xfId="201" xr:uid="{00000000-0005-0000-0000-000066090000}"/>
    <cellStyle name="Normal 118 2" xfId="10589" xr:uid="{00000000-0005-0000-0000-000067090000}"/>
    <cellStyle name="Normal 119" xfId="202" xr:uid="{00000000-0005-0000-0000-000068090000}"/>
    <cellStyle name="Normal 119 2" xfId="10598" xr:uid="{00000000-0005-0000-0000-000069090000}"/>
    <cellStyle name="Normal 12" xfId="203" xr:uid="{00000000-0005-0000-0000-00006A090000}"/>
    <cellStyle name="Normal 12 2" xfId="204" xr:uid="{00000000-0005-0000-0000-00006B090000}"/>
    <cellStyle name="Normal 12 2 2" xfId="755" xr:uid="{00000000-0005-0000-0000-00006C090000}"/>
    <cellStyle name="Normal 12 2 3" xfId="7387" xr:uid="{00000000-0005-0000-0000-00006D090000}"/>
    <cellStyle name="Normal 12 2 4" xfId="7388" xr:uid="{00000000-0005-0000-0000-00006E090000}"/>
    <cellStyle name="Normal 12 2 5" xfId="7389" xr:uid="{00000000-0005-0000-0000-00006F090000}"/>
    <cellStyle name="Normal 12 2 6" xfId="7390" xr:uid="{00000000-0005-0000-0000-000070090000}"/>
    <cellStyle name="Normal 12 2 7" xfId="7391" xr:uid="{00000000-0005-0000-0000-000071090000}"/>
    <cellStyle name="Normal 12 2 8" xfId="7392" xr:uid="{00000000-0005-0000-0000-000072090000}"/>
    <cellStyle name="Normal 12 3" xfId="754" xr:uid="{00000000-0005-0000-0000-000073090000}"/>
    <cellStyle name="Normal 12 3 2" xfId="1340" xr:uid="{00000000-0005-0000-0000-000074090000}"/>
    <cellStyle name="Normal 12 3 2 2" xfId="2854" xr:uid="{00000000-0005-0000-0000-000075090000}"/>
    <cellStyle name="Normal 12 3 2 3" xfId="2709" xr:uid="{00000000-0005-0000-0000-000076090000}"/>
    <cellStyle name="Normal 12 3 2 4" xfId="2632" xr:uid="{00000000-0005-0000-0000-000077090000}"/>
    <cellStyle name="Normal 12 3 2 5" xfId="2565" xr:uid="{00000000-0005-0000-0000-000078090000}"/>
    <cellStyle name="Normal 12 4" xfId="1341" xr:uid="{00000000-0005-0000-0000-000079090000}"/>
    <cellStyle name="Normal 12 4 2" xfId="2522" xr:uid="{00000000-0005-0000-0000-00007A090000}"/>
    <cellStyle name="Normal 12 4 3" xfId="2710" xr:uid="{00000000-0005-0000-0000-00007B090000}"/>
    <cellStyle name="Normal 12 5" xfId="1339" xr:uid="{00000000-0005-0000-0000-00007C090000}"/>
    <cellStyle name="Normal 12 5 2" xfId="2853" xr:uid="{00000000-0005-0000-0000-00007D090000}"/>
    <cellStyle name="Normal 12 5 3" xfId="2708" xr:uid="{00000000-0005-0000-0000-00007E090000}"/>
    <cellStyle name="Normal 12 5 4" xfId="2631" xr:uid="{00000000-0005-0000-0000-00007F090000}"/>
    <cellStyle name="Normal 12 5 5" xfId="2564" xr:uid="{00000000-0005-0000-0000-000080090000}"/>
    <cellStyle name="Normal 12 6" xfId="7393" xr:uid="{00000000-0005-0000-0000-000081090000}"/>
    <cellStyle name="Normal 12 7" xfId="7394" xr:uid="{00000000-0005-0000-0000-000082090000}"/>
    <cellStyle name="Normal 12 8" xfId="7395" xr:uid="{00000000-0005-0000-0000-000083090000}"/>
    <cellStyle name="Normal 12 9" xfId="7396" xr:uid="{00000000-0005-0000-0000-000084090000}"/>
    <cellStyle name="Normal 120" xfId="205" xr:uid="{00000000-0005-0000-0000-000085090000}"/>
    <cellStyle name="Normal 120 2" xfId="10588" xr:uid="{00000000-0005-0000-0000-000086090000}"/>
    <cellStyle name="Normal 121" xfId="206" xr:uid="{00000000-0005-0000-0000-000087090000}"/>
    <cellStyle name="Normal 121 2" xfId="10597" xr:uid="{00000000-0005-0000-0000-000088090000}"/>
    <cellStyle name="Normal 122" xfId="207" xr:uid="{00000000-0005-0000-0000-000089090000}"/>
    <cellStyle name="Normal 122 2" xfId="10606" xr:uid="{00000000-0005-0000-0000-00008A090000}"/>
    <cellStyle name="Normal 123" xfId="208" xr:uid="{00000000-0005-0000-0000-00008B090000}"/>
    <cellStyle name="Normal 123 2" xfId="10593" xr:uid="{00000000-0005-0000-0000-00008C090000}"/>
    <cellStyle name="Normal 124" xfId="209" xr:uid="{00000000-0005-0000-0000-00008D090000}"/>
    <cellStyle name="Normal 124 2" xfId="10608" xr:uid="{00000000-0005-0000-0000-00008E090000}"/>
    <cellStyle name="Normal 125" xfId="360" xr:uid="{00000000-0005-0000-0000-00008F090000}"/>
    <cellStyle name="Normal 125 10" xfId="13388" xr:uid="{00000000-0005-0000-0000-000090090000}"/>
    <cellStyle name="Normal 125 2" xfId="794" xr:uid="{00000000-0005-0000-0000-000091090000}"/>
    <cellStyle name="Normal 125 2 2" xfId="1343" xr:uid="{00000000-0005-0000-0000-000092090000}"/>
    <cellStyle name="Normal 125 3" xfId="1344" xr:uid="{00000000-0005-0000-0000-000093090000}"/>
    <cellStyle name="Normal 125 4" xfId="1345" xr:uid="{00000000-0005-0000-0000-000094090000}"/>
    <cellStyle name="Normal 125 4 2" xfId="7397" xr:uid="{00000000-0005-0000-0000-000095090000}"/>
    <cellStyle name="Normal 125 4 3" xfId="13439" xr:uid="{00000000-0005-0000-0000-000096090000}"/>
    <cellStyle name="Normal 125 5" xfId="1342" xr:uid="{00000000-0005-0000-0000-000097090000}"/>
    <cellStyle name="Normal 125 5 2" xfId="7398" xr:uid="{00000000-0005-0000-0000-000098090000}"/>
    <cellStyle name="Normal 125 5 3" xfId="13438" xr:uid="{00000000-0005-0000-0000-000099090000}"/>
    <cellStyle name="Normal 125 6" xfId="7399" xr:uid="{00000000-0005-0000-0000-00009A090000}"/>
    <cellStyle name="Normal 125 7" xfId="7400" xr:uid="{00000000-0005-0000-0000-00009B090000}"/>
    <cellStyle name="Normal 125 8" xfId="7401" xr:uid="{00000000-0005-0000-0000-00009C090000}"/>
    <cellStyle name="Normal 125 9" xfId="7402" xr:uid="{00000000-0005-0000-0000-00009D090000}"/>
    <cellStyle name="Normal 126" xfId="443" xr:uid="{00000000-0005-0000-0000-00009E090000}"/>
    <cellStyle name="Normal 126 2" xfId="797" xr:uid="{00000000-0005-0000-0000-00009F090000}"/>
    <cellStyle name="Normal 126 2 2" xfId="1347" xr:uid="{00000000-0005-0000-0000-0000A0090000}"/>
    <cellStyle name="Normal 126 3" xfId="1348" xr:uid="{00000000-0005-0000-0000-0000A1090000}"/>
    <cellStyle name="Normal 126 4" xfId="1349" xr:uid="{00000000-0005-0000-0000-0000A2090000}"/>
    <cellStyle name="Normal 126 4 2" xfId="7403" xr:uid="{00000000-0005-0000-0000-0000A3090000}"/>
    <cellStyle name="Normal 126 4 3" xfId="13441" xr:uid="{00000000-0005-0000-0000-0000A4090000}"/>
    <cellStyle name="Normal 126 5" xfId="1346" xr:uid="{00000000-0005-0000-0000-0000A5090000}"/>
    <cellStyle name="Normal 126 5 2" xfId="7404" xr:uid="{00000000-0005-0000-0000-0000A6090000}"/>
    <cellStyle name="Normal 126 5 3" xfId="13440" xr:uid="{00000000-0005-0000-0000-0000A7090000}"/>
    <cellStyle name="Normal 126 6" xfId="7405" xr:uid="{00000000-0005-0000-0000-0000A8090000}"/>
    <cellStyle name="Normal 126 7" xfId="7406" xr:uid="{00000000-0005-0000-0000-0000A9090000}"/>
    <cellStyle name="Normal 126 8" xfId="7407" xr:uid="{00000000-0005-0000-0000-0000AA090000}"/>
    <cellStyle name="Normal 127" xfId="495" xr:uid="{00000000-0005-0000-0000-0000AB090000}"/>
    <cellStyle name="Normal 127 2" xfId="938" xr:uid="{00000000-0005-0000-0000-0000AC090000}"/>
    <cellStyle name="Normal 127 2 2" xfId="1351" xr:uid="{00000000-0005-0000-0000-0000AD090000}"/>
    <cellStyle name="Normal 127 3" xfId="1352" xr:uid="{00000000-0005-0000-0000-0000AE090000}"/>
    <cellStyle name="Normal 127 4" xfId="1353" xr:uid="{00000000-0005-0000-0000-0000AF090000}"/>
    <cellStyle name="Normal 127 5" xfId="1354" xr:uid="{00000000-0005-0000-0000-0000B0090000}"/>
    <cellStyle name="Normal 127 6" xfId="1350" xr:uid="{00000000-0005-0000-0000-0000B1090000}"/>
    <cellStyle name="Normal 128" xfId="496" xr:uid="{00000000-0005-0000-0000-0000B2090000}"/>
    <cellStyle name="Normal 128 2" xfId="939" xr:uid="{00000000-0005-0000-0000-0000B3090000}"/>
    <cellStyle name="Normal 128 2 2" xfId="1356" xr:uid="{00000000-0005-0000-0000-0000B4090000}"/>
    <cellStyle name="Normal 128 3" xfId="1357" xr:uid="{00000000-0005-0000-0000-0000B5090000}"/>
    <cellStyle name="Normal 128 4" xfId="1358" xr:uid="{00000000-0005-0000-0000-0000B6090000}"/>
    <cellStyle name="Normal 128 5" xfId="1359" xr:uid="{00000000-0005-0000-0000-0000B7090000}"/>
    <cellStyle name="Normal 128 6" xfId="1355" xr:uid="{00000000-0005-0000-0000-0000B8090000}"/>
    <cellStyle name="Normal 129" xfId="497" xr:uid="{00000000-0005-0000-0000-0000B9090000}"/>
    <cellStyle name="Normal 129 2" xfId="940" xr:uid="{00000000-0005-0000-0000-0000BA090000}"/>
    <cellStyle name="Normal 129 2 2" xfId="7408" xr:uid="{00000000-0005-0000-0000-0000BB090000}"/>
    <cellStyle name="Normal 13" xfId="210" xr:uid="{00000000-0005-0000-0000-0000BC090000}"/>
    <cellStyle name="Normal 13 10" xfId="7409" xr:uid="{00000000-0005-0000-0000-0000BD090000}"/>
    <cellStyle name="Normal 13 10 2" xfId="9874" xr:uid="{00000000-0005-0000-0000-0000BE090000}"/>
    <cellStyle name="Normal 13 11" xfId="9033" xr:uid="{00000000-0005-0000-0000-0000BF090000}"/>
    <cellStyle name="Normal 13 12" xfId="10659" xr:uid="{00000000-0005-0000-0000-0000C0090000}"/>
    <cellStyle name="Normal 13 13" xfId="10791" xr:uid="{00000000-0005-0000-0000-0000C1090000}"/>
    <cellStyle name="Normal 13 2" xfId="211" xr:uid="{00000000-0005-0000-0000-0000C2090000}"/>
    <cellStyle name="Normal 13 2 10" xfId="10660" xr:uid="{00000000-0005-0000-0000-0000C3090000}"/>
    <cellStyle name="Normal 13 2 11" xfId="10792" xr:uid="{00000000-0005-0000-0000-0000C4090000}"/>
    <cellStyle name="Normal 13 2 2" xfId="1362" xr:uid="{00000000-0005-0000-0000-0000C5090000}"/>
    <cellStyle name="Normal 13 2 2 2" xfId="7410" xr:uid="{00000000-0005-0000-0000-0000C6090000}"/>
    <cellStyle name="Normal 13 2 2 2 2" xfId="9773" xr:uid="{00000000-0005-0000-0000-0000C7090000}"/>
    <cellStyle name="Normal 13 2 2 2 2 2" xfId="9915" xr:uid="{00000000-0005-0000-0000-0000C8090000}"/>
    <cellStyle name="Normal 13 2 2 2 3" xfId="9914" xr:uid="{00000000-0005-0000-0000-0000C9090000}"/>
    <cellStyle name="Normal 13 2 2 2 4" xfId="9359" xr:uid="{00000000-0005-0000-0000-0000CA090000}"/>
    <cellStyle name="Normal 13 2 2 3" xfId="9493" xr:uid="{00000000-0005-0000-0000-0000CB090000}"/>
    <cellStyle name="Normal 13 2 2 3 2" xfId="9916" xr:uid="{00000000-0005-0000-0000-0000CC090000}"/>
    <cellStyle name="Normal 13 2 2 4" xfId="9913" xr:uid="{00000000-0005-0000-0000-0000CD090000}"/>
    <cellStyle name="Normal 13 2 2 5" xfId="10704" xr:uid="{00000000-0005-0000-0000-0000CE090000}"/>
    <cellStyle name="Normal 13 2 2 6" xfId="10836" xr:uid="{00000000-0005-0000-0000-0000CF090000}"/>
    <cellStyle name="Normal 13 2 3" xfId="1363" xr:uid="{00000000-0005-0000-0000-0000D0090000}"/>
    <cellStyle name="Normal 13 2 3 2" xfId="7411" xr:uid="{00000000-0005-0000-0000-0000D1090000}"/>
    <cellStyle name="Normal 13 2 3 2 2" xfId="9814" xr:uid="{00000000-0005-0000-0000-0000D2090000}"/>
    <cellStyle name="Normal 13 2 3 2 2 2" xfId="9919" xr:uid="{00000000-0005-0000-0000-0000D3090000}"/>
    <cellStyle name="Normal 13 2 3 2 3" xfId="9918" xr:uid="{00000000-0005-0000-0000-0000D4090000}"/>
    <cellStyle name="Normal 13 2 3 3" xfId="9533" xr:uid="{00000000-0005-0000-0000-0000D5090000}"/>
    <cellStyle name="Normal 13 2 3 3 2" xfId="9920" xr:uid="{00000000-0005-0000-0000-0000D6090000}"/>
    <cellStyle name="Normal 13 2 3 3 3" xfId="14902" xr:uid="{00000000-0005-0000-0000-0000D7090000}"/>
    <cellStyle name="Normal 13 2 3 3 4" xfId="13442" xr:uid="{00000000-0005-0000-0000-0000D8090000}"/>
    <cellStyle name="Normal 13 2 3 4" xfId="9917" xr:uid="{00000000-0005-0000-0000-0000D9090000}"/>
    <cellStyle name="Normal 13 2 3 5" xfId="10745" xr:uid="{00000000-0005-0000-0000-0000DA090000}"/>
    <cellStyle name="Normal 13 2 3 6" xfId="10875" xr:uid="{00000000-0005-0000-0000-0000DB090000}"/>
    <cellStyle name="Normal 13 2 4" xfId="1364" xr:uid="{00000000-0005-0000-0000-0000DC090000}"/>
    <cellStyle name="Normal 13 2 4 2" xfId="9628" xr:uid="{00000000-0005-0000-0000-0000DD090000}"/>
    <cellStyle name="Normal 13 2 4 2 2" xfId="9922" xr:uid="{00000000-0005-0000-0000-0000DE090000}"/>
    <cellStyle name="Normal 13 2 4 3" xfId="9921" xr:uid="{00000000-0005-0000-0000-0000DF090000}"/>
    <cellStyle name="Normal 13 2 4 4" xfId="9175" xr:uid="{00000000-0005-0000-0000-0000E0090000}"/>
    <cellStyle name="Normal 13 2 5" xfId="1361" xr:uid="{00000000-0005-0000-0000-0000E1090000}"/>
    <cellStyle name="Normal 13 2 5 2" xfId="9731" xr:uid="{00000000-0005-0000-0000-0000E2090000}"/>
    <cellStyle name="Normal 13 2 5 2 2" xfId="9924" xr:uid="{00000000-0005-0000-0000-0000E3090000}"/>
    <cellStyle name="Normal 13 2 5 3" xfId="9923" xr:uid="{00000000-0005-0000-0000-0000E4090000}"/>
    <cellStyle name="Normal 13 2 5 4" xfId="9320" xr:uid="{00000000-0005-0000-0000-0000E5090000}"/>
    <cellStyle name="Normal 13 2 6" xfId="7412" xr:uid="{00000000-0005-0000-0000-0000E6090000}"/>
    <cellStyle name="Normal 13 2 6 2" xfId="9580" xr:uid="{00000000-0005-0000-0000-0000E7090000}"/>
    <cellStyle name="Normal 13 2 6 2 2" xfId="9926" xr:uid="{00000000-0005-0000-0000-0000E8090000}"/>
    <cellStyle name="Normal 13 2 6 3" xfId="9925" xr:uid="{00000000-0005-0000-0000-0000E9090000}"/>
    <cellStyle name="Normal 13 2 6 4" xfId="9102" xr:uid="{00000000-0005-0000-0000-0000EA090000}"/>
    <cellStyle name="Normal 13 2 7" xfId="7413" xr:uid="{00000000-0005-0000-0000-0000EB090000}"/>
    <cellStyle name="Normal 13 2 7 2" xfId="9927" xr:uid="{00000000-0005-0000-0000-0000EC090000}"/>
    <cellStyle name="Normal 13 2 7 3" xfId="9450" xr:uid="{00000000-0005-0000-0000-0000ED090000}"/>
    <cellStyle name="Normal 13 2 8" xfId="7414" xr:uid="{00000000-0005-0000-0000-0000EE090000}"/>
    <cellStyle name="Normal 13 2 8 2" xfId="9875" xr:uid="{00000000-0005-0000-0000-0000EF090000}"/>
    <cellStyle name="Normal 13 2 9" xfId="7415" xr:uid="{00000000-0005-0000-0000-0000F0090000}"/>
    <cellStyle name="Normal 13 2 9 2" xfId="9034" xr:uid="{00000000-0005-0000-0000-0000F1090000}"/>
    <cellStyle name="Normal 13 3" xfId="1365" xr:uid="{00000000-0005-0000-0000-0000F2090000}"/>
    <cellStyle name="Normal 13 3 10" xfId="10661" xr:uid="{00000000-0005-0000-0000-0000F3090000}"/>
    <cellStyle name="Normal 13 3 11" xfId="10793" xr:uid="{00000000-0005-0000-0000-0000F4090000}"/>
    <cellStyle name="Normal 13 3 2" xfId="7416" xr:uid="{00000000-0005-0000-0000-0000F5090000}"/>
    <cellStyle name="Normal 13 3 2 2" xfId="9360" xr:uid="{00000000-0005-0000-0000-0000F6090000}"/>
    <cellStyle name="Normal 13 3 2 2 2" xfId="9774" xr:uid="{00000000-0005-0000-0000-0000F7090000}"/>
    <cellStyle name="Normal 13 3 2 2 2 2" xfId="9930" xr:uid="{00000000-0005-0000-0000-0000F8090000}"/>
    <cellStyle name="Normal 13 3 2 2 3" xfId="9929" xr:uid="{00000000-0005-0000-0000-0000F9090000}"/>
    <cellStyle name="Normal 13 3 2 3" xfId="9494" xr:uid="{00000000-0005-0000-0000-0000FA090000}"/>
    <cellStyle name="Normal 13 3 2 3 2" xfId="9931" xr:uid="{00000000-0005-0000-0000-0000FB090000}"/>
    <cellStyle name="Normal 13 3 2 4" xfId="9928" xr:uid="{00000000-0005-0000-0000-0000FC090000}"/>
    <cellStyle name="Normal 13 3 2 5" xfId="10705" xr:uid="{00000000-0005-0000-0000-0000FD090000}"/>
    <cellStyle name="Normal 13 3 2 6" xfId="10837" xr:uid="{00000000-0005-0000-0000-0000FE090000}"/>
    <cellStyle name="Normal 13 3 2 7" xfId="9221" xr:uid="{00000000-0005-0000-0000-0000FF090000}"/>
    <cellStyle name="Normal 13 3 3" xfId="9277" xr:uid="{00000000-0005-0000-0000-0000000A0000}"/>
    <cellStyle name="Normal 13 3 3 2" xfId="9394" xr:uid="{00000000-0005-0000-0000-0000010A0000}"/>
    <cellStyle name="Normal 13 3 3 2 2" xfId="9815" xr:uid="{00000000-0005-0000-0000-0000020A0000}"/>
    <cellStyle name="Normal 13 3 3 2 2 2" xfId="9934" xr:uid="{00000000-0005-0000-0000-0000030A0000}"/>
    <cellStyle name="Normal 13 3 3 2 3" xfId="9933" xr:uid="{00000000-0005-0000-0000-0000040A0000}"/>
    <cellStyle name="Normal 13 3 3 3" xfId="9534" xr:uid="{00000000-0005-0000-0000-0000050A0000}"/>
    <cellStyle name="Normal 13 3 3 3 2" xfId="9935" xr:uid="{00000000-0005-0000-0000-0000060A0000}"/>
    <cellStyle name="Normal 13 3 3 4" xfId="9932" xr:uid="{00000000-0005-0000-0000-0000070A0000}"/>
    <cellStyle name="Normal 13 3 3 5" xfId="10746" xr:uid="{00000000-0005-0000-0000-0000080A0000}"/>
    <cellStyle name="Normal 13 3 3 6" xfId="10876" xr:uid="{00000000-0005-0000-0000-0000090A0000}"/>
    <cellStyle name="Normal 13 3 4" xfId="9176" xr:uid="{00000000-0005-0000-0000-00000A0A0000}"/>
    <cellStyle name="Normal 13 3 4 2" xfId="9629" xr:uid="{00000000-0005-0000-0000-00000B0A0000}"/>
    <cellStyle name="Normal 13 3 4 2 2" xfId="9937" xr:uid="{00000000-0005-0000-0000-00000C0A0000}"/>
    <cellStyle name="Normal 13 3 4 3" xfId="9936" xr:uid="{00000000-0005-0000-0000-00000D0A0000}"/>
    <cellStyle name="Normal 13 3 5" xfId="9321" xr:uid="{00000000-0005-0000-0000-00000E0A0000}"/>
    <cellStyle name="Normal 13 3 5 2" xfId="9732" xr:uid="{00000000-0005-0000-0000-00000F0A0000}"/>
    <cellStyle name="Normal 13 3 5 2 2" xfId="9939" xr:uid="{00000000-0005-0000-0000-0000100A0000}"/>
    <cellStyle name="Normal 13 3 5 3" xfId="9938" xr:uid="{00000000-0005-0000-0000-0000110A0000}"/>
    <cellStyle name="Normal 13 3 6" xfId="9103" xr:uid="{00000000-0005-0000-0000-0000120A0000}"/>
    <cellStyle name="Normal 13 3 6 2" xfId="9581" xr:uid="{00000000-0005-0000-0000-0000130A0000}"/>
    <cellStyle name="Normal 13 3 6 2 2" xfId="9941" xr:uid="{00000000-0005-0000-0000-0000140A0000}"/>
    <cellStyle name="Normal 13 3 6 3" xfId="9940" xr:uid="{00000000-0005-0000-0000-0000150A0000}"/>
    <cellStyle name="Normal 13 3 7" xfId="9451" xr:uid="{00000000-0005-0000-0000-0000160A0000}"/>
    <cellStyle name="Normal 13 3 7 2" xfId="9942" xr:uid="{00000000-0005-0000-0000-0000170A0000}"/>
    <cellStyle name="Normal 13 3 8" xfId="9876" xr:uid="{00000000-0005-0000-0000-0000180A0000}"/>
    <cellStyle name="Normal 13 3 9" xfId="9035" xr:uid="{00000000-0005-0000-0000-0000190A0000}"/>
    <cellStyle name="Normal 13 4" xfId="1366" xr:uid="{00000000-0005-0000-0000-00001A0A0000}"/>
    <cellStyle name="Normal 13 4 10" xfId="10697" xr:uid="{00000000-0005-0000-0000-00001B0A0000}"/>
    <cellStyle name="Normal 13 4 11" xfId="10829" xr:uid="{00000000-0005-0000-0000-00001C0A0000}"/>
    <cellStyle name="Normal 13 4 2" xfId="2521" xr:uid="{00000000-0005-0000-0000-00001D0A0000}"/>
    <cellStyle name="Normal 13 4 2 2" xfId="9274" xr:uid="{00000000-0005-0000-0000-00001E0A0000}"/>
    <cellStyle name="Normal 13 4 2 2 2" xfId="9727" xr:uid="{00000000-0005-0000-0000-00001F0A0000}"/>
    <cellStyle name="Normal 13 4 2 2 2 2" xfId="9945" xr:uid="{00000000-0005-0000-0000-0000200A0000}"/>
    <cellStyle name="Normal 13 4 2 2 3" xfId="9944" xr:uid="{00000000-0005-0000-0000-0000210A0000}"/>
    <cellStyle name="Normal 13 4 2 3" xfId="9392" xr:uid="{00000000-0005-0000-0000-0000220A0000}"/>
    <cellStyle name="Normal 13 4 2 3 2" xfId="9811" xr:uid="{00000000-0005-0000-0000-0000230A0000}"/>
    <cellStyle name="Normal 13 4 2 3 2 2" xfId="9947" xr:uid="{00000000-0005-0000-0000-0000240A0000}"/>
    <cellStyle name="Normal 13 4 2 3 3" xfId="9946" xr:uid="{00000000-0005-0000-0000-0000250A0000}"/>
    <cellStyle name="Normal 13 4 2 4" xfId="9440" xr:uid="{00000000-0005-0000-0000-0000260A0000}"/>
    <cellStyle name="Normal 13 4 2 4 2" xfId="9859" xr:uid="{00000000-0005-0000-0000-0000270A0000}"/>
    <cellStyle name="Normal 13 4 2 4 2 2" xfId="9949" xr:uid="{00000000-0005-0000-0000-0000280A0000}"/>
    <cellStyle name="Normal 13 4 2 4 3" xfId="9948" xr:uid="{00000000-0005-0000-0000-0000290A0000}"/>
    <cellStyle name="Normal 13 4 2 5" xfId="9530" xr:uid="{00000000-0005-0000-0000-00002A0A0000}"/>
    <cellStyle name="Normal 13 4 2 5 2" xfId="9950" xr:uid="{00000000-0005-0000-0000-00002B0A0000}"/>
    <cellStyle name="Normal 13 4 2 6" xfId="9943" xr:uid="{00000000-0005-0000-0000-00002C0A0000}"/>
    <cellStyle name="Normal 13 4 2 7" xfId="10742" xr:uid="{00000000-0005-0000-0000-00002D0A0000}"/>
    <cellStyle name="Normal 13 4 2 8" xfId="10872" xr:uid="{00000000-0005-0000-0000-00002E0A0000}"/>
    <cellStyle name="Normal 13 4 2 9" xfId="9142" xr:uid="{00000000-0005-0000-0000-00002F0A0000}"/>
    <cellStyle name="Normal 13 4 3" xfId="2712" xr:uid="{00000000-0005-0000-0000-0000300A0000}"/>
    <cellStyle name="Normal 13 4 3 2" xfId="7417" xr:uid="{00000000-0005-0000-0000-0000310A0000}"/>
    <cellStyle name="Normal 13 4 3 2 2" xfId="9728" xr:uid="{00000000-0005-0000-0000-0000320A0000}"/>
    <cellStyle name="Normal 13 4 3 2 2 2" xfId="9953" xr:uid="{00000000-0005-0000-0000-0000330A0000}"/>
    <cellStyle name="Normal 13 4 3 2 3" xfId="9952" xr:uid="{00000000-0005-0000-0000-0000340A0000}"/>
    <cellStyle name="Normal 13 4 3 2 4" xfId="9275" xr:uid="{00000000-0005-0000-0000-0000350A0000}"/>
    <cellStyle name="Normal 13 4 3 3" xfId="7418" xr:uid="{00000000-0005-0000-0000-0000360A0000}"/>
    <cellStyle name="Normal 13 4 3 3 2" xfId="9812" xr:uid="{00000000-0005-0000-0000-0000370A0000}"/>
    <cellStyle name="Normal 13 4 3 3 2 2" xfId="9955" xr:uid="{00000000-0005-0000-0000-0000380A0000}"/>
    <cellStyle name="Normal 13 4 3 3 3" xfId="9954" xr:uid="{00000000-0005-0000-0000-0000390A0000}"/>
    <cellStyle name="Normal 13 4 3 4" xfId="9531" xr:uid="{00000000-0005-0000-0000-00003A0A0000}"/>
    <cellStyle name="Normal 13 4 3 4 2" xfId="9956" xr:uid="{00000000-0005-0000-0000-00003B0A0000}"/>
    <cellStyle name="Normal 13 4 3 5" xfId="9951" xr:uid="{00000000-0005-0000-0000-00003C0A0000}"/>
    <cellStyle name="Normal 13 4 3 6" xfId="10743" xr:uid="{00000000-0005-0000-0000-00003D0A0000}"/>
    <cellStyle name="Normal 13 4 3 7" xfId="10873" xr:uid="{00000000-0005-0000-0000-00003E0A0000}"/>
    <cellStyle name="Normal 13 4 4" xfId="9215" xr:uid="{00000000-0005-0000-0000-00003F0A0000}"/>
    <cellStyle name="Normal 13 4 4 2" xfId="9667" xr:uid="{00000000-0005-0000-0000-0000400A0000}"/>
    <cellStyle name="Normal 13 4 4 2 2" xfId="9958" xr:uid="{00000000-0005-0000-0000-0000410A0000}"/>
    <cellStyle name="Normal 13 4 4 3" xfId="9957" xr:uid="{00000000-0005-0000-0000-0000420A0000}"/>
    <cellStyle name="Normal 13 4 4 4" xfId="14895" xr:uid="{00000000-0005-0000-0000-0000430A0000}"/>
    <cellStyle name="Normal 13 4 4 5" xfId="13443" xr:uid="{00000000-0005-0000-0000-0000440A0000}"/>
    <cellStyle name="Normal 13 4 5" xfId="9352" xr:uid="{00000000-0005-0000-0000-0000450A0000}"/>
    <cellStyle name="Normal 13 4 5 2" xfId="9766" xr:uid="{00000000-0005-0000-0000-0000460A0000}"/>
    <cellStyle name="Normal 13 4 5 2 2" xfId="9960" xr:uid="{00000000-0005-0000-0000-0000470A0000}"/>
    <cellStyle name="Normal 13 4 5 3" xfId="9959" xr:uid="{00000000-0005-0000-0000-0000480A0000}"/>
    <cellStyle name="Normal 13 4 6" xfId="9439" xr:uid="{00000000-0005-0000-0000-0000490A0000}"/>
    <cellStyle name="Normal 13 4 6 2" xfId="9858" xr:uid="{00000000-0005-0000-0000-00004A0A0000}"/>
    <cellStyle name="Normal 13 4 6 2 2" xfId="9962" xr:uid="{00000000-0005-0000-0000-00004B0A0000}"/>
    <cellStyle name="Normal 13 4 6 3" xfId="9961" xr:uid="{00000000-0005-0000-0000-00004C0A0000}"/>
    <cellStyle name="Normal 13 4 7" xfId="9138" xr:uid="{00000000-0005-0000-0000-00004D0A0000}"/>
    <cellStyle name="Normal 13 4 7 2" xfId="9620" xr:uid="{00000000-0005-0000-0000-00004E0A0000}"/>
    <cellStyle name="Normal 13 4 7 2 2" xfId="9964" xr:uid="{00000000-0005-0000-0000-00004F0A0000}"/>
    <cellStyle name="Normal 13 4 7 3" xfId="9963" xr:uid="{00000000-0005-0000-0000-0000500A0000}"/>
    <cellStyle name="Normal 13 4 8" xfId="9486" xr:uid="{00000000-0005-0000-0000-0000510A0000}"/>
    <cellStyle name="Normal 13 4 8 2" xfId="9965" xr:uid="{00000000-0005-0000-0000-0000520A0000}"/>
    <cellStyle name="Normal 13 4 9" xfId="9910" xr:uid="{00000000-0005-0000-0000-0000530A0000}"/>
    <cellStyle name="Normal 13 5" xfId="1367" xr:uid="{00000000-0005-0000-0000-0000540A0000}"/>
    <cellStyle name="Normal 13 5 2" xfId="2520" xr:uid="{00000000-0005-0000-0000-0000550A0000}"/>
    <cellStyle name="Normal 13 5 2 2" xfId="9433" xr:uid="{00000000-0005-0000-0000-0000560A0000}"/>
    <cellStyle name="Normal 13 5 2 2 2" xfId="9854" xr:uid="{00000000-0005-0000-0000-0000570A0000}"/>
    <cellStyle name="Normal 13 5 2 2 2 2" xfId="9969" xr:uid="{00000000-0005-0000-0000-0000580A0000}"/>
    <cellStyle name="Normal 13 5 2 2 3" xfId="9968" xr:uid="{00000000-0005-0000-0000-0000590A0000}"/>
    <cellStyle name="Normal 13 5 2 3" xfId="9573" xr:uid="{00000000-0005-0000-0000-00005A0A0000}"/>
    <cellStyle name="Normal 13 5 2 3 2" xfId="9970" xr:uid="{00000000-0005-0000-0000-00005B0A0000}"/>
    <cellStyle name="Normal 13 5 2 4" xfId="9967" xr:uid="{00000000-0005-0000-0000-00005C0A0000}"/>
    <cellStyle name="Normal 13 5 2 5" xfId="10782" xr:uid="{00000000-0005-0000-0000-00005D0A0000}"/>
    <cellStyle name="Normal 13 5 2 6" xfId="10912" xr:uid="{00000000-0005-0000-0000-00005E0A0000}"/>
    <cellStyle name="Normal 13 5 2 7" xfId="9309" xr:uid="{00000000-0005-0000-0000-00005F0A0000}"/>
    <cellStyle name="Normal 13 5 3" xfId="2713" xr:uid="{00000000-0005-0000-0000-0000600A0000}"/>
    <cellStyle name="Normal 13 5 3 2" xfId="9673" xr:uid="{00000000-0005-0000-0000-0000610A0000}"/>
    <cellStyle name="Normal 13 5 3 2 2" xfId="9972" xr:uid="{00000000-0005-0000-0000-0000620A0000}"/>
    <cellStyle name="Normal 13 5 3 3" xfId="9971" xr:uid="{00000000-0005-0000-0000-0000630A0000}"/>
    <cellStyle name="Normal 13 5 3 4" xfId="9220" xr:uid="{00000000-0005-0000-0000-0000640A0000}"/>
    <cellStyle name="Normal 13 5 4" xfId="9358" xr:uid="{00000000-0005-0000-0000-0000650A0000}"/>
    <cellStyle name="Normal 13 5 4 2" xfId="9772" xr:uid="{00000000-0005-0000-0000-0000660A0000}"/>
    <cellStyle name="Normal 13 5 4 2 2" xfId="9974" xr:uid="{00000000-0005-0000-0000-0000670A0000}"/>
    <cellStyle name="Normal 13 5 4 3" xfId="9973" xr:uid="{00000000-0005-0000-0000-0000680A0000}"/>
    <cellStyle name="Normal 13 5 5" xfId="9492" xr:uid="{00000000-0005-0000-0000-0000690A0000}"/>
    <cellStyle name="Normal 13 5 5 2" xfId="9975" xr:uid="{00000000-0005-0000-0000-00006A0A0000}"/>
    <cellStyle name="Normal 13 5 6" xfId="9966" xr:uid="{00000000-0005-0000-0000-00006B0A0000}"/>
    <cellStyle name="Normal 13 5 7" xfId="10703" xr:uid="{00000000-0005-0000-0000-00006C0A0000}"/>
    <cellStyle name="Normal 13 5 8" xfId="10835" xr:uid="{00000000-0005-0000-0000-00006D0A0000}"/>
    <cellStyle name="Normal 13 5 9" xfId="9143" xr:uid="{00000000-0005-0000-0000-00006E0A0000}"/>
    <cellStyle name="Normal 13 6" xfId="1360" xr:uid="{00000000-0005-0000-0000-00006F0A0000}"/>
    <cellStyle name="Normal 13 6 2" xfId="2855" xr:uid="{00000000-0005-0000-0000-0000700A0000}"/>
    <cellStyle name="Normal 13 6 2 2" xfId="9977" xr:uid="{00000000-0005-0000-0000-0000710A0000}"/>
    <cellStyle name="Normal 13 6 2 3" xfId="9627" xr:uid="{00000000-0005-0000-0000-0000720A0000}"/>
    <cellStyle name="Normal 13 6 3" xfId="2711" xr:uid="{00000000-0005-0000-0000-0000730A0000}"/>
    <cellStyle name="Normal 13 6 3 2" xfId="9976" xr:uid="{00000000-0005-0000-0000-0000740A0000}"/>
    <cellStyle name="Normal 13 6 4" xfId="2633" xr:uid="{00000000-0005-0000-0000-0000750A0000}"/>
    <cellStyle name="Normal 13 6 5" xfId="2566" xr:uid="{00000000-0005-0000-0000-0000760A0000}"/>
    <cellStyle name="Normal 13 6 6" xfId="9174" xr:uid="{00000000-0005-0000-0000-0000770A0000}"/>
    <cellStyle name="Normal 13 7" xfId="7419" xr:uid="{00000000-0005-0000-0000-0000780A0000}"/>
    <cellStyle name="Normal 13 7 2" xfId="9730" xr:uid="{00000000-0005-0000-0000-0000790A0000}"/>
    <cellStyle name="Normal 13 7 2 2" xfId="9979" xr:uid="{00000000-0005-0000-0000-00007A0A0000}"/>
    <cellStyle name="Normal 13 7 3" xfId="9978" xr:uid="{00000000-0005-0000-0000-00007B0A0000}"/>
    <cellStyle name="Normal 13 7 4" xfId="9319" xr:uid="{00000000-0005-0000-0000-00007C0A0000}"/>
    <cellStyle name="Normal 13 8" xfId="7420" xr:uid="{00000000-0005-0000-0000-00007D0A0000}"/>
    <cellStyle name="Normal 13 8 2" xfId="9579" xr:uid="{00000000-0005-0000-0000-00007E0A0000}"/>
    <cellStyle name="Normal 13 8 2 2" xfId="9981" xr:uid="{00000000-0005-0000-0000-00007F0A0000}"/>
    <cellStyle name="Normal 13 8 3" xfId="9980" xr:uid="{00000000-0005-0000-0000-0000800A0000}"/>
    <cellStyle name="Normal 13 8 4" xfId="9101" xr:uid="{00000000-0005-0000-0000-0000810A0000}"/>
    <cellStyle name="Normal 13 9" xfId="7421" xr:uid="{00000000-0005-0000-0000-0000820A0000}"/>
    <cellStyle name="Normal 13 9 2" xfId="9982" xr:uid="{00000000-0005-0000-0000-0000830A0000}"/>
    <cellStyle name="Normal 13 9 3" xfId="9449" xr:uid="{00000000-0005-0000-0000-0000840A0000}"/>
    <cellStyle name="Normal 130" xfId="498" xr:uid="{00000000-0005-0000-0000-0000850A0000}"/>
    <cellStyle name="Normal 130 2" xfId="941" xr:uid="{00000000-0005-0000-0000-0000860A0000}"/>
    <cellStyle name="Normal 130 3" xfId="10602" xr:uid="{00000000-0005-0000-0000-0000870A0000}"/>
    <cellStyle name="Normal 131" xfId="499" xr:uid="{00000000-0005-0000-0000-0000880A0000}"/>
    <cellStyle name="Normal 131 2" xfId="942" xr:uid="{00000000-0005-0000-0000-0000890A0000}"/>
    <cellStyle name="Normal 131 2 2" xfId="1369" xr:uid="{00000000-0005-0000-0000-00008A0A0000}"/>
    <cellStyle name="Normal 131 3" xfId="1370" xr:uid="{00000000-0005-0000-0000-00008B0A0000}"/>
    <cellStyle name="Normal 131 4" xfId="1371" xr:uid="{00000000-0005-0000-0000-00008C0A0000}"/>
    <cellStyle name="Normal 131 5" xfId="1372" xr:uid="{00000000-0005-0000-0000-00008D0A0000}"/>
    <cellStyle name="Normal 131 6" xfId="1368" xr:uid="{00000000-0005-0000-0000-00008E0A0000}"/>
    <cellStyle name="Normal 132" xfId="500" xr:uid="{00000000-0005-0000-0000-00008F0A0000}"/>
    <cellStyle name="Normal 132 2" xfId="943" xr:uid="{00000000-0005-0000-0000-0000900A0000}"/>
    <cellStyle name="Normal 132 3" xfId="9006" xr:uid="{00000000-0005-0000-0000-0000910A0000}"/>
    <cellStyle name="Normal 133" xfId="501" xr:uid="{00000000-0005-0000-0000-0000920A0000}"/>
    <cellStyle name="Normal 133 2" xfId="944" xr:uid="{00000000-0005-0000-0000-0000930A0000}"/>
    <cellStyle name="Normal 133 3" xfId="9064" xr:uid="{00000000-0005-0000-0000-0000940A0000}"/>
    <cellStyle name="Normal 134" xfId="502" xr:uid="{00000000-0005-0000-0000-0000950A0000}"/>
    <cellStyle name="Normal 134 2" xfId="945" xr:uid="{00000000-0005-0000-0000-0000960A0000}"/>
    <cellStyle name="Normal 134 2 2" xfId="1374" xr:uid="{00000000-0005-0000-0000-0000970A0000}"/>
    <cellStyle name="Normal 134 3" xfId="1375" xr:uid="{00000000-0005-0000-0000-0000980A0000}"/>
    <cellStyle name="Normal 134 4" xfId="1376" xr:uid="{00000000-0005-0000-0000-0000990A0000}"/>
    <cellStyle name="Normal 134 5" xfId="1377" xr:uid="{00000000-0005-0000-0000-00009A0A0000}"/>
    <cellStyle name="Normal 134 6" xfId="1373" xr:uid="{00000000-0005-0000-0000-00009B0A0000}"/>
    <cellStyle name="Normal 135" xfId="503" xr:uid="{00000000-0005-0000-0000-00009C0A0000}"/>
    <cellStyle name="Normal 135 2" xfId="946" xr:uid="{00000000-0005-0000-0000-00009D0A0000}"/>
    <cellStyle name="Normal 135 3" xfId="10610" xr:uid="{00000000-0005-0000-0000-00009E0A0000}"/>
    <cellStyle name="Normal 136" xfId="504" xr:uid="{00000000-0005-0000-0000-00009F0A0000}"/>
    <cellStyle name="Normal 136 2" xfId="947" xr:uid="{00000000-0005-0000-0000-0000A00A0000}"/>
    <cellStyle name="Normal 136 3" xfId="10612" xr:uid="{00000000-0005-0000-0000-0000A10A0000}"/>
    <cellStyle name="Normal 137" xfId="505" xr:uid="{00000000-0005-0000-0000-0000A20A0000}"/>
    <cellStyle name="Normal 137 2" xfId="948" xr:uid="{00000000-0005-0000-0000-0000A30A0000}"/>
    <cellStyle name="Normal 137 2 2" xfId="1379" xr:uid="{00000000-0005-0000-0000-0000A40A0000}"/>
    <cellStyle name="Normal 137 3" xfId="1380" xr:uid="{00000000-0005-0000-0000-0000A50A0000}"/>
    <cellStyle name="Normal 137 4" xfId="1381" xr:uid="{00000000-0005-0000-0000-0000A60A0000}"/>
    <cellStyle name="Normal 137 5" xfId="1382" xr:uid="{00000000-0005-0000-0000-0000A70A0000}"/>
    <cellStyle name="Normal 137 6" xfId="1378" xr:uid="{00000000-0005-0000-0000-0000A80A0000}"/>
    <cellStyle name="Normal 138" xfId="506" xr:uid="{00000000-0005-0000-0000-0000A90A0000}"/>
    <cellStyle name="Normal 138 2" xfId="949" xr:uid="{00000000-0005-0000-0000-0000AA0A0000}"/>
    <cellStyle name="Normal 138 3" xfId="10609" xr:uid="{00000000-0005-0000-0000-0000AB0A0000}"/>
    <cellStyle name="Normal 139" xfId="507" xr:uid="{00000000-0005-0000-0000-0000AC0A0000}"/>
    <cellStyle name="Normal 139 2" xfId="950" xr:uid="{00000000-0005-0000-0000-0000AD0A0000}"/>
    <cellStyle name="Normal 139 3" xfId="10611" xr:uid="{00000000-0005-0000-0000-0000AE0A0000}"/>
    <cellStyle name="Normal 14" xfId="212" xr:uid="{00000000-0005-0000-0000-0000AF0A0000}"/>
    <cellStyle name="Normal 14 10" xfId="7422" xr:uid="{00000000-0005-0000-0000-0000B00A0000}"/>
    <cellStyle name="Normal 14 10 2" xfId="9877" xr:uid="{00000000-0005-0000-0000-0000B10A0000}"/>
    <cellStyle name="Normal 14 11" xfId="9036" xr:uid="{00000000-0005-0000-0000-0000B20A0000}"/>
    <cellStyle name="Normal 14 12" xfId="10662" xr:uid="{00000000-0005-0000-0000-0000B30A0000}"/>
    <cellStyle name="Normal 14 13" xfId="10794" xr:uid="{00000000-0005-0000-0000-0000B40A0000}"/>
    <cellStyle name="Normal 14 2" xfId="213" xr:uid="{00000000-0005-0000-0000-0000B50A0000}"/>
    <cellStyle name="Normal 14 2 10" xfId="10663" xr:uid="{00000000-0005-0000-0000-0000B60A0000}"/>
    <cellStyle name="Normal 14 2 11" xfId="10795" xr:uid="{00000000-0005-0000-0000-0000B70A0000}"/>
    <cellStyle name="Normal 14 2 2" xfId="7423" xr:uid="{00000000-0005-0000-0000-0000B80A0000}"/>
    <cellStyle name="Normal 14 2 2 2" xfId="9361" xr:uid="{00000000-0005-0000-0000-0000B90A0000}"/>
    <cellStyle name="Normal 14 2 2 2 2" xfId="9776" xr:uid="{00000000-0005-0000-0000-0000BA0A0000}"/>
    <cellStyle name="Normal 14 2 2 2 2 2" xfId="9985" xr:uid="{00000000-0005-0000-0000-0000BB0A0000}"/>
    <cellStyle name="Normal 14 2 2 2 3" xfId="9984" xr:uid="{00000000-0005-0000-0000-0000BC0A0000}"/>
    <cellStyle name="Normal 14 2 2 3" xfId="9496" xr:uid="{00000000-0005-0000-0000-0000BD0A0000}"/>
    <cellStyle name="Normal 14 2 2 3 2" xfId="9986" xr:uid="{00000000-0005-0000-0000-0000BE0A0000}"/>
    <cellStyle name="Normal 14 2 2 4" xfId="9983" xr:uid="{00000000-0005-0000-0000-0000BF0A0000}"/>
    <cellStyle name="Normal 14 2 2 5" xfId="10707" xr:uid="{00000000-0005-0000-0000-0000C00A0000}"/>
    <cellStyle name="Normal 14 2 2 6" xfId="10839" xr:uid="{00000000-0005-0000-0000-0000C10A0000}"/>
    <cellStyle name="Normal 14 2 2 7" xfId="9222" xr:uid="{00000000-0005-0000-0000-0000C20A0000}"/>
    <cellStyle name="Normal 14 2 3" xfId="7424" xr:uid="{00000000-0005-0000-0000-0000C30A0000}"/>
    <cellStyle name="Normal 14 2 3 2" xfId="9396" xr:uid="{00000000-0005-0000-0000-0000C40A0000}"/>
    <cellStyle name="Normal 14 2 3 2 2" xfId="9817" xr:uid="{00000000-0005-0000-0000-0000C50A0000}"/>
    <cellStyle name="Normal 14 2 3 2 2 2" xfId="9989" xr:uid="{00000000-0005-0000-0000-0000C60A0000}"/>
    <cellStyle name="Normal 14 2 3 2 3" xfId="9988" xr:uid="{00000000-0005-0000-0000-0000C70A0000}"/>
    <cellStyle name="Normal 14 2 3 3" xfId="9536" xr:uid="{00000000-0005-0000-0000-0000C80A0000}"/>
    <cellStyle name="Normal 14 2 3 3 2" xfId="9990" xr:uid="{00000000-0005-0000-0000-0000C90A0000}"/>
    <cellStyle name="Normal 14 2 3 4" xfId="9987" xr:uid="{00000000-0005-0000-0000-0000CA0A0000}"/>
    <cellStyle name="Normal 14 2 3 5" xfId="10748" xr:uid="{00000000-0005-0000-0000-0000CB0A0000}"/>
    <cellStyle name="Normal 14 2 3 6" xfId="10878" xr:uid="{00000000-0005-0000-0000-0000CC0A0000}"/>
    <cellStyle name="Normal 14 2 4" xfId="7425" xr:uid="{00000000-0005-0000-0000-0000CD0A0000}"/>
    <cellStyle name="Normal 14 2 4 2" xfId="9631" xr:uid="{00000000-0005-0000-0000-0000CE0A0000}"/>
    <cellStyle name="Normal 14 2 4 2 2" xfId="9992" xr:uid="{00000000-0005-0000-0000-0000CF0A0000}"/>
    <cellStyle name="Normal 14 2 4 3" xfId="9991" xr:uid="{00000000-0005-0000-0000-0000D00A0000}"/>
    <cellStyle name="Normal 14 2 4 4" xfId="9178" xr:uid="{00000000-0005-0000-0000-0000D10A0000}"/>
    <cellStyle name="Normal 14 2 5" xfId="7426" xr:uid="{00000000-0005-0000-0000-0000D20A0000}"/>
    <cellStyle name="Normal 14 2 5 2" xfId="9734" xr:uid="{00000000-0005-0000-0000-0000D30A0000}"/>
    <cellStyle name="Normal 14 2 5 2 2" xfId="9994" xr:uid="{00000000-0005-0000-0000-0000D40A0000}"/>
    <cellStyle name="Normal 14 2 5 3" xfId="9993" xr:uid="{00000000-0005-0000-0000-0000D50A0000}"/>
    <cellStyle name="Normal 14 2 5 4" xfId="9323" xr:uid="{00000000-0005-0000-0000-0000D60A0000}"/>
    <cellStyle name="Normal 14 2 6" xfId="7427" xr:uid="{00000000-0005-0000-0000-0000D70A0000}"/>
    <cellStyle name="Normal 14 2 6 2" xfId="9583" xr:uid="{00000000-0005-0000-0000-0000D80A0000}"/>
    <cellStyle name="Normal 14 2 6 2 2" xfId="9996" xr:uid="{00000000-0005-0000-0000-0000D90A0000}"/>
    <cellStyle name="Normal 14 2 6 3" xfId="9995" xr:uid="{00000000-0005-0000-0000-0000DA0A0000}"/>
    <cellStyle name="Normal 14 2 6 4" xfId="9105" xr:uid="{00000000-0005-0000-0000-0000DB0A0000}"/>
    <cellStyle name="Normal 14 2 7" xfId="7428" xr:uid="{00000000-0005-0000-0000-0000DC0A0000}"/>
    <cellStyle name="Normal 14 2 7 2" xfId="9997" xr:uid="{00000000-0005-0000-0000-0000DD0A0000}"/>
    <cellStyle name="Normal 14 2 7 3" xfId="9453" xr:uid="{00000000-0005-0000-0000-0000DE0A0000}"/>
    <cellStyle name="Normal 14 2 8" xfId="7429" xr:uid="{00000000-0005-0000-0000-0000DF0A0000}"/>
    <cellStyle name="Normal 14 2 8 2" xfId="9878" xr:uid="{00000000-0005-0000-0000-0000E00A0000}"/>
    <cellStyle name="Normal 14 2 9" xfId="7430" xr:uid="{00000000-0005-0000-0000-0000E10A0000}"/>
    <cellStyle name="Normal 14 2 9 2" xfId="9037" xr:uid="{00000000-0005-0000-0000-0000E20A0000}"/>
    <cellStyle name="Normal 14 3" xfId="1384" xr:uid="{00000000-0005-0000-0000-0000E30A0000}"/>
    <cellStyle name="Normal 14 3 10" xfId="10664" xr:uid="{00000000-0005-0000-0000-0000E40A0000}"/>
    <cellStyle name="Normal 14 3 11" xfId="10796" xr:uid="{00000000-0005-0000-0000-0000E50A0000}"/>
    <cellStyle name="Normal 14 3 2" xfId="7431" xr:uid="{00000000-0005-0000-0000-0000E60A0000}"/>
    <cellStyle name="Normal 14 3 2 2" xfId="9362" xr:uid="{00000000-0005-0000-0000-0000E70A0000}"/>
    <cellStyle name="Normal 14 3 2 2 2" xfId="9777" xr:uid="{00000000-0005-0000-0000-0000E80A0000}"/>
    <cellStyle name="Normal 14 3 2 2 2 2" xfId="10000" xr:uid="{00000000-0005-0000-0000-0000E90A0000}"/>
    <cellStyle name="Normal 14 3 2 2 3" xfId="9999" xr:uid="{00000000-0005-0000-0000-0000EA0A0000}"/>
    <cellStyle name="Normal 14 3 2 3" xfId="9497" xr:uid="{00000000-0005-0000-0000-0000EB0A0000}"/>
    <cellStyle name="Normal 14 3 2 3 2" xfId="10001" xr:uid="{00000000-0005-0000-0000-0000EC0A0000}"/>
    <cellStyle name="Normal 14 3 2 4" xfId="9998" xr:uid="{00000000-0005-0000-0000-0000ED0A0000}"/>
    <cellStyle name="Normal 14 3 2 5" xfId="10708" xr:uid="{00000000-0005-0000-0000-0000EE0A0000}"/>
    <cellStyle name="Normal 14 3 2 6" xfId="10840" xr:uid="{00000000-0005-0000-0000-0000EF0A0000}"/>
    <cellStyle name="Normal 14 3 2 7" xfId="9223" xr:uid="{00000000-0005-0000-0000-0000F00A0000}"/>
    <cellStyle name="Normal 14 3 3" xfId="9279" xr:uid="{00000000-0005-0000-0000-0000F10A0000}"/>
    <cellStyle name="Normal 14 3 3 2" xfId="9397" xr:uid="{00000000-0005-0000-0000-0000F20A0000}"/>
    <cellStyle name="Normal 14 3 3 2 2" xfId="9818" xr:uid="{00000000-0005-0000-0000-0000F30A0000}"/>
    <cellStyle name="Normal 14 3 3 2 2 2" xfId="10004" xr:uid="{00000000-0005-0000-0000-0000F40A0000}"/>
    <cellStyle name="Normal 14 3 3 2 3" xfId="10003" xr:uid="{00000000-0005-0000-0000-0000F50A0000}"/>
    <cellStyle name="Normal 14 3 3 3" xfId="9537" xr:uid="{00000000-0005-0000-0000-0000F60A0000}"/>
    <cellStyle name="Normal 14 3 3 3 2" xfId="10005" xr:uid="{00000000-0005-0000-0000-0000F70A0000}"/>
    <cellStyle name="Normal 14 3 3 4" xfId="10002" xr:uid="{00000000-0005-0000-0000-0000F80A0000}"/>
    <cellStyle name="Normal 14 3 3 5" xfId="10749" xr:uid="{00000000-0005-0000-0000-0000F90A0000}"/>
    <cellStyle name="Normal 14 3 3 6" xfId="10879" xr:uid="{00000000-0005-0000-0000-0000FA0A0000}"/>
    <cellStyle name="Normal 14 3 4" xfId="9179" xr:uid="{00000000-0005-0000-0000-0000FB0A0000}"/>
    <cellStyle name="Normal 14 3 4 2" xfId="9632" xr:uid="{00000000-0005-0000-0000-0000FC0A0000}"/>
    <cellStyle name="Normal 14 3 4 2 2" xfId="10007" xr:uid="{00000000-0005-0000-0000-0000FD0A0000}"/>
    <cellStyle name="Normal 14 3 4 3" xfId="10006" xr:uid="{00000000-0005-0000-0000-0000FE0A0000}"/>
    <cellStyle name="Normal 14 3 5" xfId="9324" xr:uid="{00000000-0005-0000-0000-0000FF0A0000}"/>
    <cellStyle name="Normal 14 3 5 2" xfId="9735" xr:uid="{00000000-0005-0000-0000-0000000B0000}"/>
    <cellStyle name="Normal 14 3 5 2 2" xfId="10009" xr:uid="{00000000-0005-0000-0000-0000010B0000}"/>
    <cellStyle name="Normal 14 3 5 3" xfId="10008" xr:uid="{00000000-0005-0000-0000-0000020B0000}"/>
    <cellStyle name="Normal 14 3 6" xfId="9106" xr:uid="{00000000-0005-0000-0000-0000030B0000}"/>
    <cellStyle name="Normal 14 3 6 2" xfId="9584" xr:uid="{00000000-0005-0000-0000-0000040B0000}"/>
    <cellStyle name="Normal 14 3 6 2 2" xfId="10011" xr:uid="{00000000-0005-0000-0000-0000050B0000}"/>
    <cellStyle name="Normal 14 3 6 3" xfId="10010" xr:uid="{00000000-0005-0000-0000-0000060B0000}"/>
    <cellStyle name="Normal 14 3 7" xfId="9454" xr:uid="{00000000-0005-0000-0000-0000070B0000}"/>
    <cellStyle name="Normal 14 3 7 2" xfId="10012" xr:uid="{00000000-0005-0000-0000-0000080B0000}"/>
    <cellStyle name="Normal 14 3 8" xfId="9879" xr:uid="{00000000-0005-0000-0000-0000090B0000}"/>
    <cellStyle name="Normal 14 3 9" xfId="9038" xr:uid="{00000000-0005-0000-0000-00000A0B0000}"/>
    <cellStyle name="Normal 14 4" xfId="1385" xr:uid="{00000000-0005-0000-0000-00000B0B0000}"/>
    <cellStyle name="Normal 14 4 2" xfId="7432" xr:uid="{00000000-0005-0000-0000-00000C0B0000}"/>
    <cellStyle name="Normal 14 4 2 2" xfId="9775" xr:uid="{00000000-0005-0000-0000-00000D0B0000}"/>
    <cellStyle name="Normal 14 4 2 2 2" xfId="10015" xr:uid="{00000000-0005-0000-0000-00000E0B0000}"/>
    <cellStyle name="Normal 14 4 2 3" xfId="10014" xr:uid="{00000000-0005-0000-0000-00000F0B0000}"/>
    <cellStyle name="Normal 14 4 3" xfId="9495" xr:uid="{00000000-0005-0000-0000-0000100B0000}"/>
    <cellStyle name="Normal 14 4 3 2" xfId="10016" xr:uid="{00000000-0005-0000-0000-0000110B0000}"/>
    <cellStyle name="Normal 14 4 3 3" xfId="14901" xr:uid="{00000000-0005-0000-0000-0000120B0000}"/>
    <cellStyle name="Normal 14 4 3 4" xfId="13444" xr:uid="{00000000-0005-0000-0000-0000130B0000}"/>
    <cellStyle name="Normal 14 4 4" xfId="10013" xr:uid="{00000000-0005-0000-0000-0000140B0000}"/>
    <cellStyle name="Normal 14 4 5" xfId="10706" xr:uid="{00000000-0005-0000-0000-0000150B0000}"/>
    <cellStyle name="Normal 14 4 6" xfId="10838" xr:uid="{00000000-0005-0000-0000-0000160B0000}"/>
    <cellStyle name="Normal 14 5" xfId="1386" xr:uid="{00000000-0005-0000-0000-0000170B0000}"/>
    <cellStyle name="Normal 14 5 2" xfId="2519" xr:uid="{00000000-0005-0000-0000-0000180B0000}"/>
    <cellStyle name="Normal 14 5 2 2" xfId="9816" xr:uid="{00000000-0005-0000-0000-0000190B0000}"/>
    <cellStyle name="Normal 14 5 2 2 2" xfId="10019" xr:uid="{00000000-0005-0000-0000-00001A0B0000}"/>
    <cellStyle name="Normal 14 5 2 3" xfId="10018" xr:uid="{00000000-0005-0000-0000-00001B0B0000}"/>
    <cellStyle name="Normal 14 5 2 4" xfId="9395" xr:uid="{00000000-0005-0000-0000-00001C0B0000}"/>
    <cellStyle name="Normal 14 5 3" xfId="2715" xr:uid="{00000000-0005-0000-0000-00001D0B0000}"/>
    <cellStyle name="Normal 14 5 3 2" xfId="10020" xr:uid="{00000000-0005-0000-0000-00001E0B0000}"/>
    <cellStyle name="Normal 14 5 3 3" xfId="9535" xr:uid="{00000000-0005-0000-0000-00001F0B0000}"/>
    <cellStyle name="Normal 14 5 4" xfId="10017" xr:uid="{00000000-0005-0000-0000-0000200B0000}"/>
    <cellStyle name="Normal 14 5 5" xfId="10747" xr:uid="{00000000-0005-0000-0000-0000210B0000}"/>
    <cellStyle name="Normal 14 5 6" xfId="10877" xr:uid="{00000000-0005-0000-0000-0000220B0000}"/>
    <cellStyle name="Normal 14 5 7" xfId="9278" xr:uid="{00000000-0005-0000-0000-0000230B0000}"/>
    <cellStyle name="Normal 14 6" xfId="1387" xr:uid="{00000000-0005-0000-0000-0000240B0000}"/>
    <cellStyle name="Normal 14 6 2" xfId="2518" xr:uid="{00000000-0005-0000-0000-0000250B0000}"/>
    <cellStyle name="Normal 14 6 2 2" xfId="10022" xr:uid="{00000000-0005-0000-0000-0000260B0000}"/>
    <cellStyle name="Normal 14 6 2 3" xfId="9630" xr:uid="{00000000-0005-0000-0000-0000270B0000}"/>
    <cellStyle name="Normal 14 6 3" xfId="2716" xr:uid="{00000000-0005-0000-0000-0000280B0000}"/>
    <cellStyle name="Normal 14 6 3 2" xfId="10021" xr:uid="{00000000-0005-0000-0000-0000290B0000}"/>
    <cellStyle name="Normal 14 6 4" xfId="9177" xr:uid="{00000000-0005-0000-0000-00002A0B0000}"/>
    <cellStyle name="Normal 14 7" xfId="1383" xr:uid="{00000000-0005-0000-0000-00002B0B0000}"/>
    <cellStyle name="Normal 14 7 2" xfId="2856" xr:uid="{00000000-0005-0000-0000-00002C0B0000}"/>
    <cellStyle name="Normal 14 7 2 2" xfId="10024" xr:uid="{00000000-0005-0000-0000-00002D0B0000}"/>
    <cellStyle name="Normal 14 7 2 3" xfId="9733" xr:uid="{00000000-0005-0000-0000-00002E0B0000}"/>
    <cellStyle name="Normal 14 7 3" xfId="2714" xr:uid="{00000000-0005-0000-0000-00002F0B0000}"/>
    <cellStyle name="Normal 14 7 3 2" xfId="10023" xr:uid="{00000000-0005-0000-0000-0000300B0000}"/>
    <cellStyle name="Normal 14 7 4" xfId="2634" xr:uid="{00000000-0005-0000-0000-0000310B0000}"/>
    <cellStyle name="Normal 14 7 5" xfId="2567" xr:uid="{00000000-0005-0000-0000-0000320B0000}"/>
    <cellStyle name="Normal 14 7 6" xfId="9322" xr:uid="{00000000-0005-0000-0000-0000330B0000}"/>
    <cellStyle name="Normal 14 8" xfId="7433" xr:uid="{00000000-0005-0000-0000-0000340B0000}"/>
    <cellStyle name="Normal 14 8 2" xfId="9582" xr:uid="{00000000-0005-0000-0000-0000350B0000}"/>
    <cellStyle name="Normal 14 8 2 2" xfId="10026" xr:uid="{00000000-0005-0000-0000-0000360B0000}"/>
    <cellStyle name="Normal 14 8 3" xfId="10025" xr:uid="{00000000-0005-0000-0000-0000370B0000}"/>
    <cellStyle name="Normal 14 8 4" xfId="9104" xr:uid="{00000000-0005-0000-0000-0000380B0000}"/>
    <cellStyle name="Normal 14 9" xfId="7434" xr:uid="{00000000-0005-0000-0000-0000390B0000}"/>
    <cellStyle name="Normal 14 9 2" xfId="10027" xr:uid="{00000000-0005-0000-0000-00003A0B0000}"/>
    <cellStyle name="Normal 14 9 3" xfId="9452" xr:uid="{00000000-0005-0000-0000-00003B0B0000}"/>
    <cellStyle name="Normal 140" xfId="508" xr:uid="{00000000-0005-0000-0000-00003C0B0000}"/>
    <cellStyle name="Normal 140 2" xfId="951" xr:uid="{00000000-0005-0000-0000-00003D0B0000}"/>
    <cellStyle name="Normal 140 2 2" xfId="1389" xr:uid="{00000000-0005-0000-0000-00003E0B0000}"/>
    <cellStyle name="Normal 140 3" xfId="1390" xr:uid="{00000000-0005-0000-0000-00003F0B0000}"/>
    <cellStyle name="Normal 140 4" xfId="1391" xr:uid="{00000000-0005-0000-0000-0000400B0000}"/>
    <cellStyle name="Normal 140 5" xfId="1392" xr:uid="{00000000-0005-0000-0000-0000410B0000}"/>
    <cellStyle name="Normal 140 6" xfId="1388" xr:uid="{00000000-0005-0000-0000-0000420B0000}"/>
    <cellStyle name="Normal 141" xfId="509" xr:uid="{00000000-0005-0000-0000-0000430B0000}"/>
    <cellStyle name="Normal 141 2" xfId="1394" xr:uid="{00000000-0005-0000-0000-0000440B0000}"/>
    <cellStyle name="Normal 141 2 2" xfId="7435" xr:uid="{00000000-0005-0000-0000-0000450B0000}"/>
    <cellStyle name="Normal 141 2 2 2" xfId="7436" xr:uid="{00000000-0005-0000-0000-0000460B0000}"/>
    <cellStyle name="Normal 141 2 2 3" xfId="13046" xr:uid="{00000000-0005-0000-0000-0000470B0000}"/>
    <cellStyle name="Normal 141 2 3" xfId="7437" xr:uid="{00000000-0005-0000-0000-0000480B0000}"/>
    <cellStyle name="Normal 141 2 4" xfId="7438" xr:uid="{00000000-0005-0000-0000-0000490B0000}"/>
    <cellStyle name="Normal 141 2 5" xfId="13445" xr:uid="{00000000-0005-0000-0000-00004A0B0000}"/>
    <cellStyle name="Normal 141 3" xfId="1395" xr:uid="{00000000-0005-0000-0000-00004B0B0000}"/>
    <cellStyle name="Normal 141 3 2" xfId="2517" xr:uid="{00000000-0005-0000-0000-00004C0B0000}"/>
    <cellStyle name="Normal 141 3 3" xfId="2717" xr:uid="{00000000-0005-0000-0000-00004D0B0000}"/>
    <cellStyle name="Normal 141 4" xfId="1396" xr:uid="{00000000-0005-0000-0000-00004E0B0000}"/>
    <cellStyle name="Normal 141 5" xfId="1393" xr:uid="{00000000-0005-0000-0000-00004F0B0000}"/>
    <cellStyle name="Normal 142" xfId="510" xr:uid="{00000000-0005-0000-0000-0000500B0000}"/>
    <cellStyle name="Normal 142 2" xfId="1398" xr:uid="{00000000-0005-0000-0000-0000510B0000}"/>
    <cellStyle name="Normal 142 2 2" xfId="7439" xr:uid="{00000000-0005-0000-0000-0000520B0000}"/>
    <cellStyle name="Normal 142 2 2 2" xfId="7440" xr:uid="{00000000-0005-0000-0000-0000530B0000}"/>
    <cellStyle name="Normal 142 2 2 3" xfId="13042" xr:uid="{00000000-0005-0000-0000-0000540B0000}"/>
    <cellStyle name="Normal 142 2 3" xfId="7441" xr:uid="{00000000-0005-0000-0000-0000550B0000}"/>
    <cellStyle name="Normal 142 2 4" xfId="7442" xr:uid="{00000000-0005-0000-0000-0000560B0000}"/>
    <cellStyle name="Normal 142 2 5" xfId="13446" xr:uid="{00000000-0005-0000-0000-0000570B0000}"/>
    <cellStyle name="Normal 142 3" xfId="1399" xr:uid="{00000000-0005-0000-0000-0000580B0000}"/>
    <cellStyle name="Normal 142 3 2" xfId="2516" xr:uid="{00000000-0005-0000-0000-0000590B0000}"/>
    <cellStyle name="Normal 142 3 3" xfId="2718" xr:uid="{00000000-0005-0000-0000-00005A0B0000}"/>
    <cellStyle name="Normal 142 4" xfId="1400" xr:uid="{00000000-0005-0000-0000-00005B0B0000}"/>
    <cellStyle name="Normal 142 5" xfId="1397" xr:uid="{00000000-0005-0000-0000-00005C0B0000}"/>
    <cellStyle name="Normal 143" xfId="511" xr:uid="{00000000-0005-0000-0000-00005D0B0000}"/>
    <cellStyle name="Normal 143 2" xfId="952" xr:uid="{00000000-0005-0000-0000-00005E0B0000}"/>
    <cellStyle name="Normal 143 2 2" xfId="1402" xr:uid="{00000000-0005-0000-0000-00005F0B0000}"/>
    <cellStyle name="Normal 143 3" xfId="1403" xr:uid="{00000000-0005-0000-0000-0000600B0000}"/>
    <cellStyle name="Normal 143 4" xfId="1404" xr:uid="{00000000-0005-0000-0000-0000610B0000}"/>
    <cellStyle name="Normal 143 5" xfId="1405" xr:uid="{00000000-0005-0000-0000-0000620B0000}"/>
    <cellStyle name="Normal 143 6" xfId="1401" xr:uid="{00000000-0005-0000-0000-0000630B0000}"/>
    <cellStyle name="Normal 144" xfId="512" xr:uid="{00000000-0005-0000-0000-0000640B0000}"/>
    <cellStyle name="Normal 144 2" xfId="1407" xr:uid="{00000000-0005-0000-0000-0000650B0000}"/>
    <cellStyle name="Normal 144 2 2" xfId="7443" xr:uid="{00000000-0005-0000-0000-0000660B0000}"/>
    <cellStyle name="Normal 144 2 2 2" xfId="7444" xr:uid="{00000000-0005-0000-0000-0000670B0000}"/>
    <cellStyle name="Normal 144 2 2 3" xfId="12895" xr:uid="{00000000-0005-0000-0000-0000680B0000}"/>
    <cellStyle name="Normal 144 2 3" xfId="7445" xr:uid="{00000000-0005-0000-0000-0000690B0000}"/>
    <cellStyle name="Normal 144 2 4" xfId="7446" xr:uid="{00000000-0005-0000-0000-00006A0B0000}"/>
    <cellStyle name="Normal 144 2 5" xfId="13447" xr:uid="{00000000-0005-0000-0000-00006B0B0000}"/>
    <cellStyle name="Normal 144 3" xfId="1408" xr:uid="{00000000-0005-0000-0000-00006C0B0000}"/>
    <cellStyle name="Normal 144 3 2" xfId="2515" xr:uid="{00000000-0005-0000-0000-00006D0B0000}"/>
    <cellStyle name="Normal 144 3 3" xfId="2719" xr:uid="{00000000-0005-0000-0000-00006E0B0000}"/>
    <cellStyle name="Normal 144 4" xfId="1409" xr:uid="{00000000-0005-0000-0000-00006F0B0000}"/>
    <cellStyle name="Normal 144 5" xfId="1406" xr:uid="{00000000-0005-0000-0000-0000700B0000}"/>
    <cellStyle name="Normal 145" xfId="513" xr:uid="{00000000-0005-0000-0000-0000710B0000}"/>
    <cellStyle name="Normal 145 2" xfId="1411" xr:uid="{00000000-0005-0000-0000-0000720B0000}"/>
    <cellStyle name="Normal 145 2 2" xfId="7447" xr:uid="{00000000-0005-0000-0000-0000730B0000}"/>
    <cellStyle name="Normal 145 2 2 2" xfId="7448" xr:uid="{00000000-0005-0000-0000-0000740B0000}"/>
    <cellStyle name="Normal 145 2 2 3" xfId="13020" xr:uid="{00000000-0005-0000-0000-0000750B0000}"/>
    <cellStyle name="Normal 145 2 3" xfId="7449" xr:uid="{00000000-0005-0000-0000-0000760B0000}"/>
    <cellStyle name="Normal 145 2 4" xfId="7450" xr:uid="{00000000-0005-0000-0000-0000770B0000}"/>
    <cellStyle name="Normal 145 2 5" xfId="13448" xr:uid="{00000000-0005-0000-0000-0000780B0000}"/>
    <cellStyle name="Normal 145 3" xfId="1412" xr:uid="{00000000-0005-0000-0000-0000790B0000}"/>
    <cellStyle name="Normal 145 3 2" xfId="2514" xr:uid="{00000000-0005-0000-0000-00007A0B0000}"/>
    <cellStyle name="Normal 145 3 3" xfId="2720" xr:uid="{00000000-0005-0000-0000-00007B0B0000}"/>
    <cellStyle name="Normal 145 4" xfId="1413" xr:uid="{00000000-0005-0000-0000-00007C0B0000}"/>
    <cellStyle name="Normal 145 5" xfId="1410" xr:uid="{00000000-0005-0000-0000-00007D0B0000}"/>
    <cellStyle name="Normal 146" xfId="514" xr:uid="{00000000-0005-0000-0000-00007E0B0000}"/>
    <cellStyle name="Normal 146 2" xfId="1414" xr:uid="{00000000-0005-0000-0000-00007F0B0000}"/>
    <cellStyle name="Normal 146 2 2" xfId="7451" xr:uid="{00000000-0005-0000-0000-0000800B0000}"/>
    <cellStyle name="Normal 146 3" xfId="1415" xr:uid="{00000000-0005-0000-0000-0000810B0000}"/>
    <cellStyle name="Normal 146 4" xfId="1416" xr:uid="{00000000-0005-0000-0000-0000820B0000}"/>
    <cellStyle name="Normal 146 4 2" xfId="2513" xr:uid="{00000000-0005-0000-0000-0000830B0000}"/>
    <cellStyle name="Normal 146 4 3" xfId="2721" xr:uid="{00000000-0005-0000-0000-0000840B0000}"/>
    <cellStyle name="Normal 146 5" xfId="1417" xr:uid="{00000000-0005-0000-0000-0000850B0000}"/>
    <cellStyle name="Normal 147" xfId="515" xr:uid="{00000000-0005-0000-0000-0000860B0000}"/>
    <cellStyle name="Normal 147 2" xfId="1419" xr:uid="{00000000-0005-0000-0000-0000870B0000}"/>
    <cellStyle name="Normal 147 2 2" xfId="7452" xr:uid="{00000000-0005-0000-0000-0000880B0000}"/>
    <cellStyle name="Normal 147 2 2 2" xfId="7453" xr:uid="{00000000-0005-0000-0000-0000890B0000}"/>
    <cellStyle name="Normal 147 2 2 3" xfId="12374" xr:uid="{00000000-0005-0000-0000-00008A0B0000}"/>
    <cellStyle name="Normal 147 2 3" xfId="7454" xr:uid="{00000000-0005-0000-0000-00008B0B0000}"/>
    <cellStyle name="Normal 147 2 4" xfId="7455" xr:uid="{00000000-0005-0000-0000-00008C0B0000}"/>
    <cellStyle name="Normal 147 2 5" xfId="13449" xr:uid="{00000000-0005-0000-0000-00008D0B0000}"/>
    <cellStyle name="Normal 147 3" xfId="1420" xr:uid="{00000000-0005-0000-0000-00008E0B0000}"/>
    <cellStyle name="Normal 147 3 2" xfId="2512" xr:uid="{00000000-0005-0000-0000-00008F0B0000}"/>
    <cellStyle name="Normal 147 3 3" xfId="2722" xr:uid="{00000000-0005-0000-0000-0000900B0000}"/>
    <cellStyle name="Normal 147 4" xfId="1421" xr:uid="{00000000-0005-0000-0000-0000910B0000}"/>
    <cellStyle name="Normal 147 5" xfId="1418" xr:uid="{00000000-0005-0000-0000-0000920B0000}"/>
    <cellStyle name="Normal 148" xfId="516" xr:uid="{00000000-0005-0000-0000-0000930B0000}"/>
    <cellStyle name="Normal 148 2" xfId="1423" xr:uid="{00000000-0005-0000-0000-0000940B0000}"/>
    <cellStyle name="Normal 148 2 2" xfId="7456" xr:uid="{00000000-0005-0000-0000-0000950B0000}"/>
    <cellStyle name="Normal 148 2 2 2" xfId="7457" xr:uid="{00000000-0005-0000-0000-0000960B0000}"/>
    <cellStyle name="Normal 148 2 2 3" xfId="12903" xr:uid="{00000000-0005-0000-0000-0000970B0000}"/>
    <cellStyle name="Normal 148 2 3" xfId="7458" xr:uid="{00000000-0005-0000-0000-0000980B0000}"/>
    <cellStyle name="Normal 148 2 4" xfId="7459" xr:uid="{00000000-0005-0000-0000-0000990B0000}"/>
    <cellStyle name="Normal 148 2 5" xfId="13450" xr:uid="{00000000-0005-0000-0000-00009A0B0000}"/>
    <cellStyle name="Normal 148 3" xfId="1424" xr:uid="{00000000-0005-0000-0000-00009B0B0000}"/>
    <cellStyle name="Normal 148 3 2" xfId="2511" xr:uid="{00000000-0005-0000-0000-00009C0B0000}"/>
    <cellStyle name="Normal 148 3 3" xfId="2723" xr:uid="{00000000-0005-0000-0000-00009D0B0000}"/>
    <cellStyle name="Normal 148 4" xfId="1425" xr:uid="{00000000-0005-0000-0000-00009E0B0000}"/>
    <cellStyle name="Normal 148 5" xfId="1422" xr:uid="{00000000-0005-0000-0000-00009F0B0000}"/>
    <cellStyle name="Normal 149" xfId="517" xr:uid="{00000000-0005-0000-0000-0000A00B0000}"/>
    <cellStyle name="Normal 149 2" xfId="1426" xr:uid="{00000000-0005-0000-0000-0000A10B0000}"/>
    <cellStyle name="Normal 149 2 2" xfId="7460" xr:uid="{00000000-0005-0000-0000-0000A20B0000}"/>
    <cellStyle name="Normal 149 3" xfId="1427" xr:uid="{00000000-0005-0000-0000-0000A30B0000}"/>
    <cellStyle name="Normal 149 4" xfId="1428" xr:uid="{00000000-0005-0000-0000-0000A40B0000}"/>
    <cellStyle name="Normal 149 4 2" xfId="2510" xr:uid="{00000000-0005-0000-0000-0000A50B0000}"/>
    <cellStyle name="Normal 149 4 3" xfId="2724" xr:uid="{00000000-0005-0000-0000-0000A60B0000}"/>
    <cellStyle name="Normal 149 5" xfId="1429" xr:uid="{00000000-0005-0000-0000-0000A70B0000}"/>
    <cellStyle name="Normal 15" xfId="214" xr:uid="{00000000-0005-0000-0000-0000A80B0000}"/>
    <cellStyle name="Normal 15 2" xfId="215" xr:uid="{00000000-0005-0000-0000-0000A90B0000}"/>
    <cellStyle name="Normal 15 3" xfId="1430" xr:uid="{00000000-0005-0000-0000-0000AA0B0000}"/>
    <cellStyle name="Normal 15 4" xfId="1431" xr:uid="{00000000-0005-0000-0000-0000AB0B0000}"/>
    <cellStyle name="Normal 15 4 2" xfId="1432" xr:uid="{00000000-0005-0000-0000-0000AC0B0000}"/>
    <cellStyle name="Normal 15 4 3" xfId="2725" xr:uid="{00000000-0005-0000-0000-0000AD0B0000}"/>
    <cellStyle name="Normal 15 5" xfId="1433" xr:uid="{00000000-0005-0000-0000-0000AE0B0000}"/>
    <cellStyle name="Normal 150" xfId="518" xr:uid="{00000000-0005-0000-0000-0000AF0B0000}"/>
    <cellStyle name="Normal 150 2" xfId="1435" xr:uid="{00000000-0005-0000-0000-0000B00B0000}"/>
    <cellStyle name="Normal 150 2 2" xfId="7461" xr:uid="{00000000-0005-0000-0000-0000B10B0000}"/>
    <cellStyle name="Normal 150 2 2 2" xfId="7462" xr:uid="{00000000-0005-0000-0000-0000B20B0000}"/>
    <cellStyle name="Normal 150 2 2 3" xfId="11837" xr:uid="{00000000-0005-0000-0000-0000B30B0000}"/>
    <cellStyle name="Normal 150 2 3" xfId="7463" xr:uid="{00000000-0005-0000-0000-0000B40B0000}"/>
    <cellStyle name="Normal 150 2 4" xfId="7464" xr:uid="{00000000-0005-0000-0000-0000B50B0000}"/>
    <cellStyle name="Normal 150 2 5" xfId="13451" xr:uid="{00000000-0005-0000-0000-0000B60B0000}"/>
    <cellStyle name="Normal 150 3" xfId="1436" xr:uid="{00000000-0005-0000-0000-0000B70B0000}"/>
    <cellStyle name="Normal 150 3 2" xfId="2509" xr:uid="{00000000-0005-0000-0000-0000B80B0000}"/>
    <cellStyle name="Normal 150 3 3" xfId="2726" xr:uid="{00000000-0005-0000-0000-0000B90B0000}"/>
    <cellStyle name="Normal 150 4" xfId="1437" xr:uid="{00000000-0005-0000-0000-0000BA0B0000}"/>
    <cellStyle name="Normal 150 5" xfId="1434" xr:uid="{00000000-0005-0000-0000-0000BB0B0000}"/>
    <cellStyle name="Normal 151" xfId="519" xr:uid="{00000000-0005-0000-0000-0000BC0B0000}"/>
    <cellStyle name="Normal 151 2" xfId="1439" xr:uid="{00000000-0005-0000-0000-0000BD0B0000}"/>
    <cellStyle name="Normal 151 2 2" xfId="7465" xr:uid="{00000000-0005-0000-0000-0000BE0B0000}"/>
    <cellStyle name="Normal 151 2 2 2" xfId="7466" xr:uid="{00000000-0005-0000-0000-0000BF0B0000}"/>
    <cellStyle name="Normal 151 2 2 3" xfId="12940" xr:uid="{00000000-0005-0000-0000-0000C00B0000}"/>
    <cellStyle name="Normal 151 2 3" xfId="7467" xr:uid="{00000000-0005-0000-0000-0000C10B0000}"/>
    <cellStyle name="Normal 151 2 4" xfId="7468" xr:uid="{00000000-0005-0000-0000-0000C20B0000}"/>
    <cellStyle name="Normal 151 2 5" xfId="13452" xr:uid="{00000000-0005-0000-0000-0000C30B0000}"/>
    <cellStyle name="Normal 151 3" xfId="1440" xr:uid="{00000000-0005-0000-0000-0000C40B0000}"/>
    <cellStyle name="Normal 151 3 2" xfId="2508" xr:uid="{00000000-0005-0000-0000-0000C50B0000}"/>
    <cellStyle name="Normal 151 3 3" xfId="2727" xr:uid="{00000000-0005-0000-0000-0000C60B0000}"/>
    <cellStyle name="Normal 151 4" xfId="1441" xr:uid="{00000000-0005-0000-0000-0000C70B0000}"/>
    <cellStyle name="Normal 151 5" xfId="1438" xr:uid="{00000000-0005-0000-0000-0000C80B0000}"/>
    <cellStyle name="Normal 152" xfId="520" xr:uid="{00000000-0005-0000-0000-0000C90B0000}"/>
    <cellStyle name="Normal 152 2" xfId="1442" xr:uid="{00000000-0005-0000-0000-0000CA0B0000}"/>
    <cellStyle name="Normal 152 2 2" xfId="7469" xr:uid="{00000000-0005-0000-0000-0000CB0B0000}"/>
    <cellStyle name="Normal 152 3" xfId="1443" xr:uid="{00000000-0005-0000-0000-0000CC0B0000}"/>
    <cellStyle name="Normal 152 4" xfId="1444" xr:uid="{00000000-0005-0000-0000-0000CD0B0000}"/>
    <cellStyle name="Normal 152 4 2" xfId="2507" xr:uid="{00000000-0005-0000-0000-0000CE0B0000}"/>
    <cellStyle name="Normal 152 4 3" xfId="2728" xr:uid="{00000000-0005-0000-0000-0000CF0B0000}"/>
    <cellStyle name="Normal 152 5" xfId="1445" xr:uid="{00000000-0005-0000-0000-0000D00B0000}"/>
    <cellStyle name="Normal 153" xfId="521" xr:uid="{00000000-0005-0000-0000-0000D10B0000}"/>
    <cellStyle name="Normal 153 2" xfId="1447" xr:uid="{00000000-0005-0000-0000-0000D20B0000}"/>
    <cellStyle name="Normal 153 2 2" xfId="7470" xr:uid="{00000000-0005-0000-0000-0000D30B0000}"/>
    <cellStyle name="Normal 153 2 2 2" xfId="7471" xr:uid="{00000000-0005-0000-0000-0000D40B0000}"/>
    <cellStyle name="Normal 153 2 2 3" xfId="12982" xr:uid="{00000000-0005-0000-0000-0000D50B0000}"/>
    <cellStyle name="Normal 153 2 3" xfId="7472" xr:uid="{00000000-0005-0000-0000-0000D60B0000}"/>
    <cellStyle name="Normal 153 2 4" xfId="7473" xr:uid="{00000000-0005-0000-0000-0000D70B0000}"/>
    <cellStyle name="Normal 153 2 5" xfId="13453" xr:uid="{00000000-0005-0000-0000-0000D80B0000}"/>
    <cellStyle name="Normal 153 3" xfId="1448" xr:uid="{00000000-0005-0000-0000-0000D90B0000}"/>
    <cellStyle name="Normal 153 3 2" xfId="2506" xr:uid="{00000000-0005-0000-0000-0000DA0B0000}"/>
    <cellStyle name="Normal 153 3 3" xfId="2729" xr:uid="{00000000-0005-0000-0000-0000DB0B0000}"/>
    <cellStyle name="Normal 153 4" xfId="1449" xr:uid="{00000000-0005-0000-0000-0000DC0B0000}"/>
    <cellStyle name="Normal 153 5" xfId="1446" xr:uid="{00000000-0005-0000-0000-0000DD0B0000}"/>
    <cellStyle name="Normal 154" xfId="522" xr:uid="{00000000-0005-0000-0000-0000DE0B0000}"/>
    <cellStyle name="Normal 154 2" xfId="1451" xr:uid="{00000000-0005-0000-0000-0000DF0B0000}"/>
    <cellStyle name="Normal 154 2 2" xfId="7474" xr:uid="{00000000-0005-0000-0000-0000E00B0000}"/>
    <cellStyle name="Normal 154 2 2 2" xfId="7475" xr:uid="{00000000-0005-0000-0000-0000E10B0000}"/>
    <cellStyle name="Normal 154 2 2 3" xfId="12973" xr:uid="{00000000-0005-0000-0000-0000E20B0000}"/>
    <cellStyle name="Normal 154 2 3" xfId="7476" xr:uid="{00000000-0005-0000-0000-0000E30B0000}"/>
    <cellStyle name="Normal 154 2 4" xfId="7477" xr:uid="{00000000-0005-0000-0000-0000E40B0000}"/>
    <cellStyle name="Normal 154 2 5" xfId="13454" xr:uid="{00000000-0005-0000-0000-0000E50B0000}"/>
    <cellStyle name="Normal 154 3" xfId="1452" xr:uid="{00000000-0005-0000-0000-0000E60B0000}"/>
    <cellStyle name="Normal 154 3 2" xfId="2505" xr:uid="{00000000-0005-0000-0000-0000E70B0000}"/>
    <cellStyle name="Normal 154 3 3" xfId="2730" xr:uid="{00000000-0005-0000-0000-0000E80B0000}"/>
    <cellStyle name="Normal 154 4" xfId="1453" xr:uid="{00000000-0005-0000-0000-0000E90B0000}"/>
    <cellStyle name="Normal 154 5" xfId="1450" xr:uid="{00000000-0005-0000-0000-0000EA0B0000}"/>
    <cellStyle name="Normal 155" xfId="523" xr:uid="{00000000-0005-0000-0000-0000EB0B0000}"/>
    <cellStyle name="Normal 155 2" xfId="1455" xr:uid="{00000000-0005-0000-0000-0000EC0B0000}"/>
    <cellStyle name="Normal 155 2 2" xfId="7478" xr:uid="{00000000-0005-0000-0000-0000ED0B0000}"/>
    <cellStyle name="Normal 155 2 2 2" xfId="7479" xr:uid="{00000000-0005-0000-0000-0000EE0B0000}"/>
    <cellStyle name="Normal 155 2 2 3" xfId="12880" xr:uid="{00000000-0005-0000-0000-0000EF0B0000}"/>
    <cellStyle name="Normal 155 2 3" xfId="7480" xr:uid="{00000000-0005-0000-0000-0000F00B0000}"/>
    <cellStyle name="Normal 155 2 4" xfId="7481" xr:uid="{00000000-0005-0000-0000-0000F10B0000}"/>
    <cellStyle name="Normal 155 2 5" xfId="13455" xr:uid="{00000000-0005-0000-0000-0000F20B0000}"/>
    <cellStyle name="Normal 155 3" xfId="1456" xr:uid="{00000000-0005-0000-0000-0000F30B0000}"/>
    <cellStyle name="Normal 155 4" xfId="1457" xr:uid="{00000000-0005-0000-0000-0000F40B0000}"/>
    <cellStyle name="Normal 155 5" xfId="1458" xr:uid="{00000000-0005-0000-0000-0000F50B0000}"/>
    <cellStyle name="Normal 155 5 2" xfId="2504" xr:uid="{00000000-0005-0000-0000-0000F60B0000}"/>
    <cellStyle name="Normal 155 5 3" xfId="2731" xr:uid="{00000000-0005-0000-0000-0000F70B0000}"/>
    <cellStyle name="Normal 155 6" xfId="1459" xr:uid="{00000000-0005-0000-0000-0000F80B0000}"/>
    <cellStyle name="Normal 155 7" xfId="1454" xr:uid="{00000000-0005-0000-0000-0000F90B0000}"/>
    <cellStyle name="Normal 156" xfId="524" xr:uid="{00000000-0005-0000-0000-0000FA0B0000}"/>
    <cellStyle name="Normal 156 2" xfId="1461" xr:uid="{00000000-0005-0000-0000-0000FB0B0000}"/>
    <cellStyle name="Normal 156 2 2" xfId="7482" xr:uid="{00000000-0005-0000-0000-0000FC0B0000}"/>
    <cellStyle name="Normal 156 2 2 2" xfId="7483" xr:uid="{00000000-0005-0000-0000-0000FD0B0000}"/>
    <cellStyle name="Normal 156 2 2 3" xfId="12375" xr:uid="{00000000-0005-0000-0000-0000FE0B0000}"/>
    <cellStyle name="Normal 156 2 3" xfId="7484" xr:uid="{00000000-0005-0000-0000-0000FF0B0000}"/>
    <cellStyle name="Normal 156 2 4" xfId="7485" xr:uid="{00000000-0005-0000-0000-0000000C0000}"/>
    <cellStyle name="Normal 156 2 5" xfId="13456" xr:uid="{00000000-0005-0000-0000-0000010C0000}"/>
    <cellStyle name="Normal 156 3" xfId="1462" xr:uid="{00000000-0005-0000-0000-0000020C0000}"/>
    <cellStyle name="Normal 156 3 2" xfId="2503" xr:uid="{00000000-0005-0000-0000-0000030C0000}"/>
    <cellStyle name="Normal 156 3 3" xfId="2732" xr:uid="{00000000-0005-0000-0000-0000040C0000}"/>
    <cellStyle name="Normal 156 4" xfId="1463" xr:uid="{00000000-0005-0000-0000-0000050C0000}"/>
    <cellStyle name="Normal 156 5" xfId="1460" xr:uid="{00000000-0005-0000-0000-0000060C0000}"/>
    <cellStyle name="Normal 157" xfId="525" xr:uid="{00000000-0005-0000-0000-0000070C0000}"/>
    <cellStyle name="Normal 157 2" xfId="1464" xr:uid="{00000000-0005-0000-0000-0000080C0000}"/>
    <cellStyle name="Normal 157 2 2" xfId="7486" xr:uid="{00000000-0005-0000-0000-0000090C0000}"/>
    <cellStyle name="Normal 157 3" xfId="1465" xr:uid="{00000000-0005-0000-0000-00000A0C0000}"/>
    <cellStyle name="Normal 157 3 2" xfId="2502" xr:uid="{00000000-0005-0000-0000-00000B0C0000}"/>
    <cellStyle name="Normal 157 3 3" xfId="2733" xr:uid="{00000000-0005-0000-0000-00000C0C0000}"/>
    <cellStyle name="Normal 157 4" xfId="1466" xr:uid="{00000000-0005-0000-0000-00000D0C0000}"/>
    <cellStyle name="Normal 158" xfId="526" xr:uid="{00000000-0005-0000-0000-00000E0C0000}"/>
    <cellStyle name="Normal 158 2" xfId="1467" xr:uid="{00000000-0005-0000-0000-00000F0C0000}"/>
    <cellStyle name="Normal 158 2 2" xfId="7487" xr:uid="{00000000-0005-0000-0000-0000100C0000}"/>
    <cellStyle name="Normal 158 3" xfId="1468" xr:uid="{00000000-0005-0000-0000-0000110C0000}"/>
    <cellStyle name="Normal 158 3 2" xfId="2501" xr:uid="{00000000-0005-0000-0000-0000120C0000}"/>
    <cellStyle name="Normal 158 3 3" xfId="2734" xr:uid="{00000000-0005-0000-0000-0000130C0000}"/>
    <cellStyle name="Normal 158 4" xfId="1469" xr:uid="{00000000-0005-0000-0000-0000140C0000}"/>
    <cellStyle name="Normal 159" xfId="527" xr:uid="{00000000-0005-0000-0000-0000150C0000}"/>
    <cellStyle name="Normal 159 2" xfId="1471" xr:uid="{00000000-0005-0000-0000-0000160C0000}"/>
    <cellStyle name="Normal 159 2 2" xfId="7488" xr:uid="{00000000-0005-0000-0000-0000170C0000}"/>
    <cellStyle name="Normal 159 2 2 2" xfId="7489" xr:uid="{00000000-0005-0000-0000-0000180C0000}"/>
    <cellStyle name="Normal 159 2 2 3" xfId="12979" xr:uid="{00000000-0005-0000-0000-0000190C0000}"/>
    <cellStyle name="Normal 159 2 3" xfId="7490" xr:uid="{00000000-0005-0000-0000-00001A0C0000}"/>
    <cellStyle name="Normal 159 2 4" xfId="7491" xr:uid="{00000000-0005-0000-0000-00001B0C0000}"/>
    <cellStyle name="Normal 159 2 5" xfId="13457" xr:uid="{00000000-0005-0000-0000-00001C0C0000}"/>
    <cellStyle name="Normal 159 3" xfId="1472" xr:uid="{00000000-0005-0000-0000-00001D0C0000}"/>
    <cellStyle name="Normal 159 3 2" xfId="2500" xr:uid="{00000000-0005-0000-0000-00001E0C0000}"/>
    <cellStyle name="Normal 159 3 3" xfId="2735" xr:uid="{00000000-0005-0000-0000-00001F0C0000}"/>
    <cellStyle name="Normal 159 4" xfId="1473" xr:uid="{00000000-0005-0000-0000-0000200C0000}"/>
    <cellStyle name="Normal 159 5" xfId="1470" xr:uid="{00000000-0005-0000-0000-0000210C0000}"/>
    <cellStyle name="Normal 16" xfId="216" xr:uid="{00000000-0005-0000-0000-0000220C0000}"/>
    <cellStyle name="Normal 16 10" xfId="9880" xr:uid="{00000000-0005-0000-0000-0000230C0000}"/>
    <cellStyle name="Normal 16 11" xfId="9039" xr:uid="{00000000-0005-0000-0000-0000240C0000}"/>
    <cellStyle name="Normal 16 12" xfId="10665" xr:uid="{00000000-0005-0000-0000-0000250C0000}"/>
    <cellStyle name="Normal 16 13" xfId="10797" xr:uid="{00000000-0005-0000-0000-0000260C0000}"/>
    <cellStyle name="Normal 16 2" xfId="217" xr:uid="{00000000-0005-0000-0000-0000270C0000}"/>
    <cellStyle name="Normal 16 2 10" xfId="10666" xr:uid="{00000000-0005-0000-0000-0000280C0000}"/>
    <cellStyle name="Normal 16 2 11" xfId="10798" xr:uid="{00000000-0005-0000-0000-0000290C0000}"/>
    <cellStyle name="Normal 16 2 2" xfId="9225" xr:uid="{00000000-0005-0000-0000-00002A0C0000}"/>
    <cellStyle name="Normal 16 2 2 2" xfId="9364" xr:uid="{00000000-0005-0000-0000-00002B0C0000}"/>
    <cellStyle name="Normal 16 2 2 2 2" xfId="9779" xr:uid="{00000000-0005-0000-0000-00002C0C0000}"/>
    <cellStyle name="Normal 16 2 2 2 2 2" xfId="10030" xr:uid="{00000000-0005-0000-0000-00002D0C0000}"/>
    <cellStyle name="Normal 16 2 2 2 3" xfId="10029" xr:uid="{00000000-0005-0000-0000-00002E0C0000}"/>
    <cellStyle name="Normal 16 2 2 3" xfId="9499" xr:uid="{00000000-0005-0000-0000-00002F0C0000}"/>
    <cellStyle name="Normal 16 2 2 3 2" xfId="10031" xr:uid="{00000000-0005-0000-0000-0000300C0000}"/>
    <cellStyle name="Normal 16 2 2 4" xfId="10028" xr:uid="{00000000-0005-0000-0000-0000310C0000}"/>
    <cellStyle name="Normal 16 2 2 5" xfId="10710" xr:uid="{00000000-0005-0000-0000-0000320C0000}"/>
    <cellStyle name="Normal 16 2 2 6" xfId="10842" xr:uid="{00000000-0005-0000-0000-0000330C0000}"/>
    <cellStyle name="Normal 16 2 3" xfId="9281" xr:uid="{00000000-0005-0000-0000-0000340C0000}"/>
    <cellStyle name="Normal 16 2 3 2" xfId="9399" xr:uid="{00000000-0005-0000-0000-0000350C0000}"/>
    <cellStyle name="Normal 16 2 3 2 2" xfId="9820" xr:uid="{00000000-0005-0000-0000-0000360C0000}"/>
    <cellStyle name="Normal 16 2 3 2 2 2" xfId="10034" xr:uid="{00000000-0005-0000-0000-0000370C0000}"/>
    <cellStyle name="Normal 16 2 3 2 3" xfId="10033" xr:uid="{00000000-0005-0000-0000-0000380C0000}"/>
    <cellStyle name="Normal 16 2 3 3" xfId="9539" xr:uid="{00000000-0005-0000-0000-0000390C0000}"/>
    <cellStyle name="Normal 16 2 3 3 2" xfId="10035" xr:uid="{00000000-0005-0000-0000-00003A0C0000}"/>
    <cellStyle name="Normal 16 2 3 4" xfId="10032" xr:uid="{00000000-0005-0000-0000-00003B0C0000}"/>
    <cellStyle name="Normal 16 2 3 5" xfId="10751" xr:uid="{00000000-0005-0000-0000-00003C0C0000}"/>
    <cellStyle name="Normal 16 2 3 6" xfId="10881" xr:uid="{00000000-0005-0000-0000-00003D0C0000}"/>
    <cellStyle name="Normal 16 2 4" xfId="9181" xr:uid="{00000000-0005-0000-0000-00003E0C0000}"/>
    <cellStyle name="Normal 16 2 4 2" xfId="9634" xr:uid="{00000000-0005-0000-0000-00003F0C0000}"/>
    <cellStyle name="Normal 16 2 4 2 2" xfId="10037" xr:uid="{00000000-0005-0000-0000-0000400C0000}"/>
    <cellStyle name="Normal 16 2 4 3" xfId="10036" xr:uid="{00000000-0005-0000-0000-0000410C0000}"/>
    <cellStyle name="Normal 16 2 5" xfId="9326" xr:uid="{00000000-0005-0000-0000-0000420C0000}"/>
    <cellStyle name="Normal 16 2 5 2" xfId="9737" xr:uid="{00000000-0005-0000-0000-0000430C0000}"/>
    <cellStyle name="Normal 16 2 5 2 2" xfId="10039" xr:uid="{00000000-0005-0000-0000-0000440C0000}"/>
    <cellStyle name="Normal 16 2 5 3" xfId="10038" xr:uid="{00000000-0005-0000-0000-0000450C0000}"/>
    <cellStyle name="Normal 16 2 6" xfId="9108" xr:uid="{00000000-0005-0000-0000-0000460C0000}"/>
    <cellStyle name="Normal 16 2 6 2" xfId="9587" xr:uid="{00000000-0005-0000-0000-0000470C0000}"/>
    <cellStyle name="Normal 16 2 6 2 2" xfId="10041" xr:uid="{00000000-0005-0000-0000-0000480C0000}"/>
    <cellStyle name="Normal 16 2 6 3" xfId="10040" xr:uid="{00000000-0005-0000-0000-0000490C0000}"/>
    <cellStyle name="Normal 16 2 7" xfId="9456" xr:uid="{00000000-0005-0000-0000-00004A0C0000}"/>
    <cellStyle name="Normal 16 2 7 2" xfId="10042" xr:uid="{00000000-0005-0000-0000-00004B0C0000}"/>
    <cellStyle name="Normal 16 2 8" xfId="9881" xr:uid="{00000000-0005-0000-0000-00004C0C0000}"/>
    <cellStyle name="Normal 16 2 9" xfId="9040" xr:uid="{00000000-0005-0000-0000-00004D0C0000}"/>
    <cellStyle name="Normal 16 3" xfId="8978" xr:uid="{00000000-0005-0000-0000-00004E0C0000}"/>
    <cellStyle name="Normal 16 3 10" xfId="10667" xr:uid="{00000000-0005-0000-0000-00004F0C0000}"/>
    <cellStyle name="Normal 16 3 11" xfId="10799" xr:uid="{00000000-0005-0000-0000-0000500C0000}"/>
    <cellStyle name="Normal 16 3 2" xfId="9226" xr:uid="{00000000-0005-0000-0000-0000510C0000}"/>
    <cellStyle name="Normal 16 3 2 2" xfId="9365" xr:uid="{00000000-0005-0000-0000-0000520C0000}"/>
    <cellStyle name="Normal 16 3 2 2 2" xfId="9780" xr:uid="{00000000-0005-0000-0000-0000530C0000}"/>
    <cellStyle name="Normal 16 3 2 2 2 2" xfId="10045" xr:uid="{00000000-0005-0000-0000-0000540C0000}"/>
    <cellStyle name="Normal 16 3 2 2 3" xfId="10044" xr:uid="{00000000-0005-0000-0000-0000550C0000}"/>
    <cellStyle name="Normal 16 3 2 3" xfId="9500" xr:uid="{00000000-0005-0000-0000-0000560C0000}"/>
    <cellStyle name="Normal 16 3 2 3 2" xfId="10046" xr:uid="{00000000-0005-0000-0000-0000570C0000}"/>
    <cellStyle name="Normal 16 3 2 4" xfId="10043" xr:uid="{00000000-0005-0000-0000-0000580C0000}"/>
    <cellStyle name="Normal 16 3 2 5" xfId="10711" xr:uid="{00000000-0005-0000-0000-0000590C0000}"/>
    <cellStyle name="Normal 16 3 2 6" xfId="10843" xr:uid="{00000000-0005-0000-0000-00005A0C0000}"/>
    <cellStyle name="Normal 16 3 3" xfId="9282" xr:uid="{00000000-0005-0000-0000-00005B0C0000}"/>
    <cellStyle name="Normal 16 3 3 2" xfId="9400" xr:uid="{00000000-0005-0000-0000-00005C0C0000}"/>
    <cellStyle name="Normal 16 3 3 2 2" xfId="9821" xr:uid="{00000000-0005-0000-0000-00005D0C0000}"/>
    <cellStyle name="Normal 16 3 3 2 2 2" xfId="10049" xr:uid="{00000000-0005-0000-0000-00005E0C0000}"/>
    <cellStyle name="Normal 16 3 3 2 3" xfId="10048" xr:uid="{00000000-0005-0000-0000-00005F0C0000}"/>
    <cellStyle name="Normal 16 3 3 3" xfId="9540" xr:uid="{00000000-0005-0000-0000-0000600C0000}"/>
    <cellStyle name="Normal 16 3 3 3 2" xfId="10050" xr:uid="{00000000-0005-0000-0000-0000610C0000}"/>
    <cellStyle name="Normal 16 3 3 4" xfId="10047" xr:uid="{00000000-0005-0000-0000-0000620C0000}"/>
    <cellStyle name="Normal 16 3 3 5" xfId="10752" xr:uid="{00000000-0005-0000-0000-0000630C0000}"/>
    <cellStyle name="Normal 16 3 3 6" xfId="10882" xr:uid="{00000000-0005-0000-0000-0000640C0000}"/>
    <cellStyle name="Normal 16 3 4" xfId="9182" xr:uid="{00000000-0005-0000-0000-0000650C0000}"/>
    <cellStyle name="Normal 16 3 4 2" xfId="9635" xr:uid="{00000000-0005-0000-0000-0000660C0000}"/>
    <cellStyle name="Normal 16 3 4 2 2" xfId="10052" xr:uid="{00000000-0005-0000-0000-0000670C0000}"/>
    <cellStyle name="Normal 16 3 4 3" xfId="10051" xr:uid="{00000000-0005-0000-0000-0000680C0000}"/>
    <cellStyle name="Normal 16 3 5" xfId="9327" xr:uid="{00000000-0005-0000-0000-0000690C0000}"/>
    <cellStyle name="Normal 16 3 5 2" xfId="9738" xr:uid="{00000000-0005-0000-0000-00006A0C0000}"/>
    <cellStyle name="Normal 16 3 5 2 2" xfId="10054" xr:uid="{00000000-0005-0000-0000-00006B0C0000}"/>
    <cellStyle name="Normal 16 3 5 3" xfId="10053" xr:uid="{00000000-0005-0000-0000-00006C0C0000}"/>
    <cellStyle name="Normal 16 3 6" xfId="9109" xr:uid="{00000000-0005-0000-0000-00006D0C0000}"/>
    <cellStyle name="Normal 16 3 6 2" xfId="9588" xr:uid="{00000000-0005-0000-0000-00006E0C0000}"/>
    <cellStyle name="Normal 16 3 6 2 2" xfId="10056" xr:uid="{00000000-0005-0000-0000-00006F0C0000}"/>
    <cellStyle name="Normal 16 3 6 3" xfId="10055" xr:uid="{00000000-0005-0000-0000-0000700C0000}"/>
    <cellStyle name="Normal 16 3 7" xfId="9457" xr:uid="{00000000-0005-0000-0000-0000710C0000}"/>
    <cellStyle name="Normal 16 3 7 2" xfId="10057" xr:uid="{00000000-0005-0000-0000-0000720C0000}"/>
    <cellStyle name="Normal 16 3 8" xfId="9882" xr:uid="{00000000-0005-0000-0000-0000730C0000}"/>
    <cellStyle name="Normal 16 3 9" xfId="9041" xr:uid="{00000000-0005-0000-0000-0000740C0000}"/>
    <cellStyle name="Normal 16 4" xfId="9224" xr:uid="{00000000-0005-0000-0000-0000750C0000}"/>
    <cellStyle name="Normal 16 4 2" xfId="9363" xr:uid="{00000000-0005-0000-0000-0000760C0000}"/>
    <cellStyle name="Normal 16 4 2 2" xfId="9778" xr:uid="{00000000-0005-0000-0000-0000770C0000}"/>
    <cellStyle name="Normal 16 4 2 2 2" xfId="10060" xr:uid="{00000000-0005-0000-0000-0000780C0000}"/>
    <cellStyle name="Normal 16 4 2 3" xfId="10059" xr:uid="{00000000-0005-0000-0000-0000790C0000}"/>
    <cellStyle name="Normal 16 4 3" xfId="9498" xr:uid="{00000000-0005-0000-0000-00007A0C0000}"/>
    <cellStyle name="Normal 16 4 3 2" xfId="10061" xr:uid="{00000000-0005-0000-0000-00007B0C0000}"/>
    <cellStyle name="Normal 16 4 4" xfId="10058" xr:uid="{00000000-0005-0000-0000-00007C0C0000}"/>
    <cellStyle name="Normal 16 4 5" xfId="10709" xr:uid="{00000000-0005-0000-0000-00007D0C0000}"/>
    <cellStyle name="Normal 16 4 6" xfId="10841" xr:uid="{00000000-0005-0000-0000-00007E0C0000}"/>
    <cellStyle name="Normal 16 5" xfId="9280" xr:uid="{00000000-0005-0000-0000-00007F0C0000}"/>
    <cellStyle name="Normal 16 5 2" xfId="9398" xr:uid="{00000000-0005-0000-0000-0000800C0000}"/>
    <cellStyle name="Normal 16 5 2 2" xfId="9819" xr:uid="{00000000-0005-0000-0000-0000810C0000}"/>
    <cellStyle name="Normal 16 5 2 2 2" xfId="10064" xr:uid="{00000000-0005-0000-0000-0000820C0000}"/>
    <cellStyle name="Normal 16 5 2 3" xfId="10063" xr:uid="{00000000-0005-0000-0000-0000830C0000}"/>
    <cellStyle name="Normal 16 5 3" xfId="9538" xr:uid="{00000000-0005-0000-0000-0000840C0000}"/>
    <cellStyle name="Normal 16 5 3 2" xfId="10065" xr:uid="{00000000-0005-0000-0000-0000850C0000}"/>
    <cellStyle name="Normal 16 5 4" xfId="10062" xr:uid="{00000000-0005-0000-0000-0000860C0000}"/>
    <cellStyle name="Normal 16 5 5" xfId="10750" xr:uid="{00000000-0005-0000-0000-0000870C0000}"/>
    <cellStyle name="Normal 16 5 6" xfId="10880" xr:uid="{00000000-0005-0000-0000-0000880C0000}"/>
    <cellStyle name="Normal 16 6" xfId="9180" xr:uid="{00000000-0005-0000-0000-0000890C0000}"/>
    <cellStyle name="Normal 16 6 2" xfId="9633" xr:uid="{00000000-0005-0000-0000-00008A0C0000}"/>
    <cellStyle name="Normal 16 6 2 2" xfId="10067" xr:uid="{00000000-0005-0000-0000-00008B0C0000}"/>
    <cellStyle name="Normal 16 6 3" xfId="10066" xr:uid="{00000000-0005-0000-0000-00008C0C0000}"/>
    <cellStyle name="Normal 16 7" xfId="9325" xr:uid="{00000000-0005-0000-0000-00008D0C0000}"/>
    <cellStyle name="Normal 16 7 2" xfId="9736" xr:uid="{00000000-0005-0000-0000-00008E0C0000}"/>
    <cellStyle name="Normal 16 7 2 2" xfId="10069" xr:uid="{00000000-0005-0000-0000-00008F0C0000}"/>
    <cellStyle name="Normal 16 7 3" xfId="10068" xr:uid="{00000000-0005-0000-0000-0000900C0000}"/>
    <cellStyle name="Normal 16 8" xfId="9107" xr:uid="{00000000-0005-0000-0000-0000910C0000}"/>
    <cellStyle name="Normal 16 8 2" xfId="9586" xr:uid="{00000000-0005-0000-0000-0000920C0000}"/>
    <cellStyle name="Normal 16 8 2 2" xfId="10071" xr:uid="{00000000-0005-0000-0000-0000930C0000}"/>
    <cellStyle name="Normal 16 8 3" xfId="10070" xr:uid="{00000000-0005-0000-0000-0000940C0000}"/>
    <cellStyle name="Normal 16 9" xfId="9455" xr:uid="{00000000-0005-0000-0000-0000950C0000}"/>
    <cellStyle name="Normal 16 9 2" xfId="10072" xr:uid="{00000000-0005-0000-0000-0000960C0000}"/>
    <cellStyle name="Normal 160" xfId="528" xr:uid="{00000000-0005-0000-0000-0000970C0000}"/>
    <cellStyle name="Normal 160 2" xfId="1475" xr:uid="{00000000-0005-0000-0000-0000980C0000}"/>
    <cellStyle name="Normal 160 2 2" xfId="7492" xr:uid="{00000000-0005-0000-0000-0000990C0000}"/>
    <cellStyle name="Normal 160 2 2 2" xfId="7493" xr:uid="{00000000-0005-0000-0000-00009A0C0000}"/>
    <cellStyle name="Normal 160 2 2 3" xfId="13182" xr:uid="{00000000-0005-0000-0000-00009B0C0000}"/>
    <cellStyle name="Normal 160 2 3" xfId="7494" xr:uid="{00000000-0005-0000-0000-00009C0C0000}"/>
    <cellStyle name="Normal 160 2 4" xfId="7495" xr:uid="{00000000-0005-0000-0000-00009D0C0000}"/>
    <cellStyle name="Normal 160 2 5" xfId="13458" xr:uid="{00000000-0005-0000-0000-00009E0C0000}"/>
    <cellStyle name="Normal 160 3" xfId="1476" xr:uid="{00000000-0005-0000-0000-00009F0C0000}"/>
    <cellStyle name="Normal 160 3 2" xfId="2499" xr:uid="{00000000-0005-0000-0000-0000A00C0000}"/>
    <cellStyle name="Normal 160 3 3" xfId="2736" xr:uid="{00000000-0005-0000-0000-0000A10C0000}"/>
    <cellStyle name="Normal 160 4" xfId="1477" xr:uid="{00000000-0005-0000-0000-0000A20C0000}"/>
    <cellStyle name="Normal 160 5" xfId="1474" xr:uid="{00000000-0005-0000-0000-0000A30C0000}"/>
    <cellStyle name="Normal 161" xfId="529" xr:uid="{00000000-0005-0000-0000-0000A40C0000}"/>
    <cellStyle name="Normal 161 2" xfId="1479" xr:uid="{00000000-0005-0000-0000-0000A50C0000}"/>
    <cellStyle name="Normal 161 2 2" xfId="7496" xr:uid="{00000000-0005-0000-0000-0000A60C0000}"/>
    <cellStyle name="Normal 161 2 2 2" xfId="7497" xr:uid="{00000000-0005-0000-0000-0000A70C0000}"/>
    <cellStyle name="Normal 161 2 2 3" xfId="11538" xr:uid="{00000000-0005-0000-0000-0000A80C0000}"/>
    <cellStyle name="Normal 161 2 3" xfId="7498" xr:uid="{00000000-0005-0000-0000-0000A90C0000}"/>
    <cellStyle name="Normal 161 2 4" xfId="7499" xr:uid="{00000000-0005-0000-0000-0000AA0C0000}"/>
    <cellStyle name="Normal 161 2 5" xfId="13459" xr:uid="{00000000-0005-0000-0000-0000AB0C0000}"/>
    <cellStyle name="Normal 161 3" xfId="1480" xr:uid="{00000000-0005-0000-0000-0000AC0C0000}"/>
    <cellStyle name="Normal 161 3 2" xfId="2498" xr:uid="{00000000-0005-0000-0000-0000AD0C0000}"/>
    <cellStyle name="Normal 161 3 3" xfId="2737" xr:uid="{00000000-0005-0000-0000-0000AE0C0000}"/>
    <cellStyle name="Normal 161 4" xfId="1481" xr:uid="{00000000-0005-0000-0000-0000AF0C0000}"/>
    <cellStyle name="Normal 161 5" xfId="1478" xr:uid="{00000000-0005-0000-0000-0000B00C0000}"/>
    <cellStyle name="Normal 162" xfId="530" xr:uid="{00000000-0005-0000-0000-0000B10C0000}"/>
    <cellStyle name="Normal 162 2" xfId="1483" xr:uid="{00000000-0005-0000-0000-0000B20C0000}"/>
    <cellStyle name="Normal 162 2 2" xfId="7500" xr:uid="{00000000-0005-0000-0000-0000B30C0000}"/>
    <cellStyle name="Normal 162 2 2 2" xfId="7501" xr:uid="{00000000-0005-0000-0000-0000B40C0000}"/>
    <cellStyle name="Normal 162 2 2 3" xfId="12834" xr:uid="{00000000-0005-0000-0000-0000B50C0000}"/>
    <cellStyle name="Normal 162 2 3" xfId="7502" xr:uid="{00000000-0005-0000-0000-0000B60C0000}"/>
    <cellStyle name="Normal 162 2 4" xfId="7503" xr:uid="{00000000-0005-0000-0000-0000B70C0000}"/>
    <cellStyle name="Normal 162 2 5" xfId="13460" xr:uid="{00000000-0005-0000-0000-0000B80C0000}"/>
    <cellStyle name="Normal 162 3" xfId="1484" xr:uid="{00000000-0005-0000-0000-0000B90C0000}"/>
    <cellStyle name="Normal 162 3 2" xfId="2497" xr:uid="{00000000-0005-0000-0000-0000BA0C0000}"/>
    <cellStyle name="Normal 162 3 3" xfId="2738" xr:uid="{00000000-0005-0000-0000-0000BB0C0000}"/>
    <cellStyle name="Normal 162 4" xfId="1485" xr:uid="{00000000-0005-0000-0000-0000BC0C0000}"/>
    <cellStyle name="Normal 162 5" xfId="1482" xr:uid="{00000000-0005-0000-0000-0000BD0C0000}"/>
    <cellStyle name="Normal 162 6" xfId="10613" xr:uid="{00000000-0005-0000-0000-0000BE0C0000}"/>
    <cellStyle name="Normal 163" xfId="531" xr:uid="{00000000-0005-0000-0000-0000BF0C0000}"/>
    <cellStyle name="Normal 163 2" xfId="1487" xr:uid="{00000000-0005-0000-0000-0000C00C0000}"/>
    <cellStyle name="Normal 163 2 2" xfId="7504" xr:uid="{00000000-0005-0000-0000-0000C10C0000}"/>
    <cellStyle name="Normal 163 2 2 2" xfId="7505" xr:uid="{00000000-0005-0000-0000-0000C20C0000}"/>
    <cellStyle name="Normal 163 2 2 3" xfId="13029" xr:uid="{00000000-0005-0000-0000-0000C30C0000}"/>
    <cellStyle name="Normal 163 2 3" xfId="7506" xr:uid="{00000000-0005-0000-0000-0000C40C0000}"/>
    <cellStyle name="Normal 163 2 4" xfId="7507" xr:uid="{00000000-0005-0000-0000-0000C50C0000}"/>
    <cellStyle name="Normal 163 2 5" xfId="13461" xr:uid="{00000000-0005-0000-0000-0000C60C0000}"/>
    <cellStyle name="Normal 163 3" xfId="1488" xr:uid="{00000000-0005-0000-0000-0000C70C0000}"/>
    <cellStyle name="Normal 163 3 2" xfId="2496" xr:uid="{00000000-0005-0000-0000-0000C80C0000}"/>
    <cellStyle name="Normal 163 3 3" xfId="2739" xr:uid="{00000000-0005-0000-0000-0000C90C0000}"/>
    <cellStyle name="Normal 163 4" xfId="1489" xr:uid="{00000000-0005-0000-0000-0000CA0C0000}"/>
    <cellStyle name="Normal 163 5" xfId="1486" xr:uid="{00000000-0005-0000-0000-0000CB0C0000}"/>
    <cellStyle name="Normal 164" xfId="532" xr:uid="{00000000-0005-0000-0000-0000CC0C0000}"/>
    <cellStyle name="Normal 164 2" xfId="1490" xr:uid="{00000000-0005-0000-0000-0000CD0C0000}"/>
    <cellStyle name="Normal 164 2 2" xfId="7508" xr:uid="{00000000-0005-0000-0000-0000CE0C0000}"/>
    <cellStyle name="Normal 164 3" xfId="1491" xr:uid="{00000000-0005-0000-0000-0000CF0C0000}"/>
    <cellStyle name="Normal 164 4" xfId="1492" xr:uid="{00000000-0005-0000-0000-0000D00C0000}"/>
    <cellStyle name="Normal 164 4 2" xfId="2495" xr:uid="{00000000-0005-0000-0000-0000D10C0000}"/>
    <cellStyle name="Normal 164 4 3" xfId="2740" xr:uid="{00000000-0005-0000-0000-0000D20C0000}"/>
    <cellStyle name="Normal 164 5" xfId="1493" xr:uid="{00000000-0005-0000-0000-0000D30C0000}"/>
    <cellStyle name="Normal 165" xfId="533" xr:uid="{00000000-0005-0000-0000-0000D40C0000}"/>
    <cellStyle name="Normal 165 2" xfId="1494" xr:uid="{00000000-0005-0000-0000-0000D50C0000}"/>
    <cellStyle name="Normal 165 2 2" xfId="7509" xr:uid="{00000000-0005-0000-0000-0000D60C0000}"/>
    <cellStyle name="Normal 165 3" xfId="1495" xr:uid="{00000000-0005-0000-0000-0000D70C0000}"/>
    <cellStyle name="Normal 165 4" xfId="1496" xr:uid="{00000000-0005-0000-0000-0000D80C0000}"/>
    <cellStyle name="Normal 165 4 2" xfId="2494" xr:uid="{00000000-0005-0000-0000-0000D90C0000}"/>
    <cellStyle name="Normal 165 4 3" xfId="2741" xr:uid="{00000000-0005-0000-0000-0000DA0C0000}"/>
    <cellStyle name="Normal 165 5" xfId="1497" xr:uid="{00000000-0005-0000-0000-0000DB0C0000}"/>
    <cellStyle name="Normal 166" xfId="534" xr:uid="{00000000-0005-0000-0000-0000DC0C0000}"/>
    <cellStyle name="Normal 166 2" xfId="1499" xr:uid="{00000000-0005-0000-0000-0000DD0C0000}"/>
    <cellStyle name="Normal 166 2 2" xfId="7510" xr:uid="{00000000-0005-0000-0000-0000DE0C0000}"/>
    <cellStyle name="Normal 166 2 2 2" xfId="7511" xr:uid="{00000000-0005-0000-0000-0000DF0C0000}"/>
    <cellStyle name="Normal 166 2 2 3" xfId="12434" xr:uid="{00000000-0005-0000-0000-0000E00C0000}"/>
    <cellStyle name="Normal 166 2 3" xfId="7512" xr:uid="{00000000-0005-0000-0000-0000E10C0000}"/>
    <cellStyle name="Normal 166 2 4" xfId="7513" xr:uid="{00000000-0005-0000-0000-0000E20C0000}"/>
    <cellStyle name="Normal 166 2 5" xfId="13462" xr:uid="{00000000-0005-0000-0000-0000E30C0000}"/>
    <cellStyle name="Normal 166 3" xfId="1500" xr:uid="{00000000-0005-0000-0000-0000E40C0000}"/>
    <cellStyle name="Normal 166 3 2" xfId="2493" xr:uid="{00000000-0005-0000-0000-0000E50C0000}"/>
    <cellStyle name="Normal 166 3 3" xfId="2742" xr:uid="{00000000-0005-0000-0000-0000E60C0000}"/>
    <cellStyle name="Normal 166 4" xfId="1501" xr:uid="{00000000-0005-0000-0000-0000E70C0000}"/>
    <cellStyle name="Normal 166 5" xfId="1498" xr:uid="{00000000-0005-0000-0000-0000E80C0000}"/>
    <cellStyle name="Normal 167" xfId="535" xr:uid="{00000000-0005-0000-0000-0000E90C0000}"/>
    <cellStyle name="Normal 167 2" xfId="1503" xr:uid="{00000000-0005-0000-0000-0000EA0C0000}"/>
    <cellStyle name="Normal 167 2 2" xfId="7514" xr:uid="{00000000-0005-0000-0000-0000EB0C0000}"/>
    <cellStyle name="Normal 167 2 2 2" xfId="7515" xr:uid="{00000000-0005-0000-0000-0000EC0C0000}"/>
    <cellStyle name="Normal 167 2 2 3" xfId="12376" xr:uid="{00000000-0005-0000-0000-0000ED0C0000}"/>
    <cellStyle name="Normal 167 2 3" xfId="7516" xr:uid="{00000000-0005-0000-0000-0000EE0C0000}"/>
    <cellStyle name="Normal 167 2 4" xfId="7517" xr:uid="{00000000-0005-0000-0000-0000EF0C0000}"/>
    <cellStyle name="Normal 167 2 5" xfId="13463" xr:uid="{00000000-0005-0000-0000-0000F00C0000}"/>
    <cellStyle name="Normal 167 3" xfId="1504" xr:uid="{00000000-0005-0000-0000-0000F10C0000}"/>
    <cellStyle name="Normal 167 3 2" xfId="2492" xr:uid="{00000000-0005-0000-0000-0000F20C0000}"/>
    <cellStyle name="Normal 167 3 3" xfId="2743" xr:uid="{00000000-0005-0000-0000-0000F30C0000}"/>
    <cellStyle name="Normal 167 4" xfId="1505" xr:uid="{00000000-0005-0000-0000-0000F40C0000}"/>
    <cellStyle name="Normal 167 5" xfId="1502" xr:uid="{00000000-0005-0000-0000-0000F50C0000}"/>
    <cellStyle name="Normal 168" xfId="536" xr:uid="{00000000-0005-0000-0000-0000F60C0000}"/>
    <cellStyle name="Normal 168 2" xfId="1506" xr:uid="{00000000-0005-0000-0000-0000F70C0000}"/>
    <cellStyle name="Normal 168 2 2" xfId="7518" xr:uid="{00000000-0005-0000-0000-0000F80C0000}"/>
    <cellStyle name="Normal 168 3" xfId="1507" xr:uid="{00000000-0005-0000-0000-0000F90C0000}"/>
    <cellStyle name="Normal 168 4" xfId="1508" xr:uid="{00000000-0005-0000-0000-0000FA0C0000}"/>
    <cellStyle name="Normal 168 4 2" xfId="2491" xr:uid="{00000000-0005-0000-0000-0000FB0C0000}"/>
    <cellStyle name="Normal 168 4 3" xfId="2744" xr:uid="{00000000-0005-0000-0000-0000FC0C0000}"/>
    <cellStyle name="Normal 168 5" xfId="1509" xr:uid="{00000000-0005-0000-0000-0000FD0C0000}"/>
    <cellStyle name="Normal 169" xfId="537" xr:uid="{00000000-0005-0000-0000-0000FE0C0000}"/>
    <cellStyle name="Normal 169 2" xfId="1511" xr:uid="{00000000-0005-0000-0000-0000FF0C0000}"/>
    <cellStyle name="Normal 169 2 2" xfId="7519" xr:uid="{00000000-0005-0000-0000-0000000D0000}"/>
    <cellStyle name="Normal 169 2 2 2" xfId="7520" xr:uid="{00000000-0005-0000-0000-0000010D0000}"/>
    <cellStyle name="Normal 169 2 2 3" xfId="13007" xr:uid="{00000000-0005-0000-0000-0000020D0000}"/>
    <cellStyle name="Normal 169 2 3" xfId="7521" xr:uid="{00000000-0005-0000-0000-0000030D0000}"/>
    <cellStyle name="Normal 169 2 4" xfId="7522" xr:uid="{00000000-0005-0000-0000-0000040D0000}"/>
    <cellStyle name="Normal 169 2 5" xfId="13464" xr:uid="{00000000-0005-0000-0000-0000050D0000}"/>
    <cellStyle name="Normal 169 3" xfId="1512" xr:uid="{00000000-0005-0000-0000-0000060D0000}"/>
    <cellStyle name="Normal 169 3 2" xfId="2490" xr:uid="{00000000-0005-0000-0000-0000070D0000}"/>
    <cellStyle name="Normal 169 3 3" xfId="2745" xr:uid="{00000000-0005-0000-0000-0000080D0000}"/>
    <cellStyle name="Normal 169 4" xfId="1513" xr:uid="{00000000-0005-0000-0000-0000090D0000}"/>
    <cellStyle name="Normal 169 5" xfId="1510" xr:uid="{00000000-0005-0000-0000-00000A0D0000}"/>
    <cellStyle name="Normal 17" xfId="218" xr:uid="{00000000-0005-0000-0000-00000B0D0000}"/>
    <cellStyle name="Normal 17 2" xfId="756" xr:uid="{00000000-0005-0000-0000-00000C0D0000}"/>
    <cellStyle name="Normal 17 2 2" xfId="9674" xr:uid="{00000000-0005-0000-0000-00000D0D0000}"/>
    <cellStyle name="Normal 17 3" xfId="7523" xr:uid="{00000000-0005-0000-0000-00000E0D0000}"/>
    <cellStyle name="Normal 17 4" xfId="7524" xr:uid="{00000000-0005-0000-0000-00000F0D0000}"/>
    <cellStyle name="Normal 17 5" xfId="7525" xr:uid="{00000000-0005-0000-0000-0000100D0000}"/>
    <cellStyle name="Normal 17 6" xfId="7526" xr:uid="{00000000-0005-0000-0000-0000110D0000}"/>
    <cellStyle name="Normal 17 7" xfId="7527" xr:uid="{00000000-0005-0000-0000-0000120D0000}"/>
    <cellStyle name="Normal 17 8" xfId="7528" xr:uid="{00000000-0005-0000-0000-0000130D0000}"/>
    <cellStyle name="Normal 170" xfId="538" xr:uid="{00000000-0005-0000-0000-0000140D0000}"/>
    <cellStyle name="Normal 170 2" xfId="1514" xr:uid="{00000000-0005-0000-0000-0000150D0000}"/>
    <cellStyle name="Normal 170 2 2" xfId="7529" xr:uid="{00000000-0005-0000-0000-0000160D0000}"/>
    <cellStyle name="Normal 170 3" xfId="1515" xr:uid="{00000000-0005-0000-0000-0000170D0000}"/>
    <cellStyle name="Normal 170 4" xfId="1516" xr:uid="{00000000-0005-0000-0000-0000180D0000}"/>
    <cellStyle name="Normal 170 4 2" xfId="2489" xr:uid="{00000000-0005-0000-0000-0000190D0000}"/>
    <cellStyle name="Normal 170 4 3" xfId="2746" xr:uid="{00000000-0005-0000-0000-00001A0D0000}"/>
    <cellStyle name="Normal 170 5" xfId="1517" xr:uid="{00000000-0005-0000-0000-00001B0D0000}"/>
    <cellStyle name="Normal 171" xfId="539" xr:uid="{00000000-0005-0000-0000-00001C0D0000}"/>
    <cellStyle name="Normal 171 2" xfId="1519" xr:uid="{00000000-0005-0000-0000-00001D0D0000}"/>
    <cellStyle name="Normal 171 2 2" xfId="7530" xr:uid="{00000000-0005-0000-0000-00001E0D0000}"/>
    <cellStyle name="Normal 171 2 2 2" xfId="7531" xr:uid="{00000000-0005-0000-0000-00001F0D0000}"/>
    <cellStyle name="Normal 171 2 2 3" xfId="12869" xr:uid="{00000000-0005-0000-0000-0000200D0000}"/>
    <cellStyle name="Normal 171 2 3" xfId="7532" xr:uid="{00000000-0005-0000-0000-0000210D0000}"/>
    <cellStyle name="Normal 171 2 4" xfId="7533" xr:uid="{00000000-0005-0000-0000-0000220D0000}"/>
    <cellStyle name="Normal 171 2 5" xfId="13465" xr:uid="{00000000-0005-0000-0000-0000230D0000}"/>
    <cellStyle name="Normal 171 3" xfId="1520" xr:uid="{00000000-0005-0000-0000-0000240D0000}"/>
    <cellStyle name="Normal 171 3 2" xfId="2488" xr:uid="{00000000-0005-0000-0000-0000250D0000}"/>
    <cellStyle name="Normal 171 3 3" xfId="2747" xr:uid="{00000000-0005-0000-0000-0000260D0000}"/>
    <cellStyle name="Normal 171 4" xfId="1521" xr:uid="{00000000-0005-0000-0000-0000270D0000}"/>
    <cellStyle name="Normal 171 5" xfId="1518" xr:uid="{00000000-0005-0000-0000-0000280D0000}"/>
    <cellStyle name="Normal 172" xfId="540" xr:uid="{00000000-0005-0000-0000-0000290D0000}"/>
    <cellStyle name="Normal 172 2" xfId="1522" xr:uid="{00000000-0005-0000-0000-00002A0D0000}"/>
    <cellStyle name="Normal 172 2 2" xfId="7534" xr:uid="{00000000-0005-0000-0000-00002B0D0000}"/>
    <cellStyle name="Normal 172 3" xfId="1523" xr:uid="{00000000-0005-0000-0000-00002C0D0000}"/>
    <cellStyle name="Normal 172 4" xfId="1524" xr:uid="{00000000-0005-0000-0000-00002D0D0000}"/>
    <cellStyle name="Normal 172 4 2" xfId="2487" xr:uid="{00000000-0005-0000-0000-00002E0D0000}"/>
    <cellStyle name="Normal 172 4 3" xfId="2748" xr:uid="{00000000-0005-0000-0000-00002F0D0000}"/>
    <cellStyle name="Normal 172 5" xfId="1525" xr:uid="{00000000-0005-0000-0000-0000300D0000}"/>
    <cellStyle name="Normal 172 6" xfId="10789" xr:uid="{00000000-0005-0000-0000-0000310D0000}"/>
    <cellStyle name="Normal 173" xfId="541" xr:uid="{00000000-0005-0000-0000-0000320D0000}"/>
    <cellStyle name="Normal 173 2" xfId="1527" xr:uid="{00000000-0005-0000-0000-0000330D0000}"/>
    <cellStyle name="Normal 173 2 2" xfId="7535" xr:uid="{00000000-0005-0000-0000-0000340D0000}"/>
    <cellStyle name="Normal 173 2 2 2" xfId="7536" xr:uid="{00000000-0005-0000-0000-0000350D0000}"/>
    <cellStyle name="Normal 173 2 2 3" xfId="13045" xr:uid="{00000000-0005-0000-0000-0000360D0000}"/>
    <cellStyle name="Normal 173 2 3" xfId="7537" xr:uid="{00000000-0005-0000-0000-0000370D0000}"/>
    <cellStyle name="Normal 173 2 4" xfId="7538" xr:uid="{00000000-0005-0000-0000-0000380D0000}"/>
    <cellStyle name="Normal 173 2 5" xfId="13466" xr:uid="{00000000-0005-0000-0000-0000390D0000}"/>
    <cellStyle name="Normal 173 3" xfId="1528" xr:uid="{00000000-0005-0000-0000-00003A0D0000}"/>
    <cellStyle name="Normal 173 3 2" xfId="2486" xr:uid="{00000000-0005-0000-0000-00003B0D0000}"/>
    <cellStyle name="Normal 173 3 3" xfId="2749" xr:uid="{00000000-0005-0000-0000-00003C0D0000}"/>
    <cellStyle name="Normal 173 4" xfId="1529" xr:uid="{00000000-0005-0000-0000-00003D0D0000}"/>
    <cellStyle name="Normal 173 5" xfId="1526" xr:uid="{00000000-0005-0000-0000-00003E0D0000}"/>
    <cellStyle name="Normal 174" xfId="542" xr:uid="{00000000-0005-0000-0000-00003F0D0000}"/>
    <cellStyle name="Normal 174 2" xfId="1530" xr:uid="{00000000-0005-0000-0000-0000400D0000}"/>
    <cellStyle name="Normal 174 2 2" xfId="7539" xr:uid="{00000000-0005-0000-0000-0000410D0000}"/>
    <cellStyle name="Normal 174 3" xfId="1531" xr:uid="{00000000-0005-0000-0000-0000420D0000}"/>
    <cellStyle name="Normal 174 4" xfId="1532" xr:uid="{00000000-0005-0000-0000-0000430D0000}"/>
    <cellStyle name="Normal 174 4 2" xfId="2485" xr:uid="{00000000-0005-0000-0000-0000440D0000}"/>
    <cellStyle name="Normal 174 4 3" xfId="2750" xr:uid="{00000000-0005-0000-0000-0000450D0000}"/>
    <cellStyle name="Normal 174 5" xfId="1533" xr:uid="{00000000-0005-0000-0000-0000460D0000}"/>
    <cellStyle name="Normal 175" xfId="543" xr:uid="{00000000-0005-0000-0000-0000470D0000}"/>
    <cellStyle name="Normal 176" xfId="544" xr:uid="{00000000-0005-0000-0000-0000480D0000}"/>
    <cellStyle name="Normal 176 2" xfId="1534" xr:uid="{00000000-0005-0000-0000-0000490D0000}"/>
    <cellStyle name="Normal 176 2 2" xfId="7540" xr:uid="{00000000-0005-0000-0000-00004A0D0000}"/>
    <cellStyle name="Normal 176 3" xfId="1535" xr:uid="{00000000-0005-0000-0000-00004B0D0000}"/>
    <cellStyle name="Normal 176 4" xfId="1536" xr:uid="{00000000-0005-0000-0000-00004C0D0000}"/>
    <cellStyle name="Normal 176 4 2" xfId="2484" xr:uid="{00000000-0005-0000-0000-00004D0D0000}"/>
    <cellStyle name="Normal 176 4 3" xfId="2751" xr:uid="{00000000-0005-0000-0000-00004E0D0000}"/>
    <cellStyle name="Normal 176 5" xfId="1537" xr:uid="{00000000-0005-0000-0000-00004F0D0000}"/>
    <cellStyle name="Normal 177" xfId="545" xr:uid="{00000000-0005-0000-0000-0000500D0000}"/>
    <cellStyle name="Normal 177 2" xfId="1539" xr:uid="{00000000-0005-0000-0000-0000510D0000}"/>
    <cellStyle name="Normal 177 2 2" xfId="7541" xr:uid="{00000000-0005-0000-0000-0000520D0000}"/>
    <cellStyle name="Normal 177 2 2 2" xfId="7542" xr:uid="{00000000-0005-0000-0000-0000530D0000}"/>
    <cellStyle name="Normal 177 2 2 3" xfId="11319" xr:uid="{00000000-0005-0000-0000-0000540D0000}"/>
    <cellStyle name="Normal 177 2 3" xfId="7543" xr:uid="{00000000-0005-0000-0000-0000550D0000}"/>
    <cellStyle name="Normal 177 2 4" xfId="7544" xr:uid="{00000000-0005-0000-0000-0000560D0000}"/>
    <cellStyle name="Normal 177 2 5" xfId="13467" xr:uid="{00000000-0005-0000-0000-0000570D0000}"/>
    <cellStyle name="Normal 177 3" xfId="1540" xr:uid="{00000000-0005-0000-0000-0000580D0000}"/>
    <cellStyle name="Normal 177 3 2" xfId="2483" xr:uid="{00000000-0005-0000-0000-0000590D0000}"/>
    <cellStyle name="Normal 177 3 3" xfId="2752" xr:uid="{00000000-0005-0000-0000-00005A0D0000}"/>
    <cellStyle name="Normal 177 4" xfId="1541" xr:uid="{00000000-0005-0000-0000-00005B0D0000}"/>
    <cellStyle name="Normal 177 5" xfId="1538" xr:uid="{00000000-0005-0000-0000-00005C0D0000}"/>
    <cellStyle name="Normal 178" xfId="546" xr:uid="{00000000-0005-0000-0000-00005D0D0000}"/>
    <cellStyle name="Normal 178 2" xfId="1543" xr:uid="{00000000-0005-0000-0000-00005E0D0000}"/>
    <cellStyle name="Normal 178 2 2" xfId="7545" xr:uid="{00000000-0005-0000-0000-00005F0D0000}"/>
    <cellStyle name="Normal 178 2 2 2" xfId="7546" xr:uid="{00000000-0005-0000-0000-0000600D0000}"/>
    <cellStyle name="Normal 178 2 2 3" xfId="13028" xr:uid="{00000000-0005-0000-0000-0000610D0000}"/>
    <cellStyle name="Normal 178 2 3" xfId="7547" xr:uid="{00000000-0005-0000-0000-0000620D0000}"/>
    <cellStyle name="Normal 178 2 4" xfId="7548" xr:uid="{00000000-0005-0000-0000-0000630D0000}"/>
    <cellStyle name="Normal 178 2 5" xfId="13468" xr:uid="{00000000-0005-0000-0000-0000640D0000}"/>
    <cellStyle name="Normal 178 3" xfId="1544" xr:uid="{00000000-0005-0000-0000-0000650D0000}"/>
    <cellStyle name="Normal 178 3 2" xfId="2482" xr:uid="{00000000-0005-0000-0000-0000660D0000}"/>
    <cellStyle name="Normal 178 3 3" xfId="2753" xr:uid="{00000000-0005-0000-0000-0000670D0000}"/>
    <cellStyle name="Normal 178 4" xfId="1545" xr:uid="{00000000-0005-0000-0000-0000680D0000}"/>
    <cellStyle name="Normal 178 5" xfId="1542" xr:uid="{00000000-0005-0000-0000-0000690D0000}"/>
    <cellStyle name="Normal 179" xfId="547" xr:uid="{00000000-0005-0000-0000-00006A0D0000}"/>
    <cellStyle name="Normal 179 2" xfId="1546" xr:uid="{00000000-0005-0000-0000-00006B0D0000}"/>
    <cellStyle name="Normal 179 2 2" xfId="7549" xr:uid="{00000000-0005-0000-0000-00006C0D0000}"/>
    <cellStyle name="Normal 179 3" xfId="1547" xr:uid="{00000000-0005-0000-0000-00006D0D0000}"/>
    <cellStyle name="Normal 179 4" xfId="1548" xr:uid="{00000000-0005-0000-0000-00006E0D0000}"/>
    <cellStyle name="Normal 179 4 2" xfId="2481" xr:uid="{00000000-0005-0000-0000-00006F0D0000}"/>
    <cellStyle name="Normal 179 4 3" xfId="2754" xr:uid="{00000000-0005-0000-0000-0000700D0000}"/>
    <cellStyle name="Normal 179 5" xfId="1549" xr:uid="{00000000-0005-0000-0000-0000710D0000}"/>
    <cellStyle name="Normal 18" xfId="219" xr:uid="{00000000-0005-0000-0000-0000720D0000}"/>
    <cellStyle name="Normal 18 2" xfId="757" xr:uid="{00000000-0005-0000-0000-0000730D0000}"/>
    <cellStyle name="Normal 18 2 2" xfId="9675" xr:uid="{00000000-0005-0000-0000-0000740D0000}"/>
    <cellStyle name="Normal 18 3" xfId="7550" xr:uid="{00000000-0005-0000-0000-0000750D0000}"/>
    <cellStyle name="Normal 18 4" xfId="7551" xr:uid="{00000000-0005-0000-0000-0000760D0000}"/>
    <cellStyle name="Normal 18 5" xfId="7552" xr:uid="{00000000-0005-0000-0000-0000770D0000}"/>
    <cellStyle name="Normal 18 6" xfId="7553" xr:uid="{00000000-0005-0000-0000-0000780D0000}"/>
    <cellStyle name="Normal 18 7" xfId="7554" xr:uid="{00000000-0005-0000-0000-0000790D0000}"/>
    <cellStyle name="Normal 18 8" xfId="7555" xr:uid="{00000000-0005-0000-0000-00007A0D0000}"/>
    <cellStyle name="Normal 180" xfId="548" xr:uid="{00000000-0005-0000-0000-00007B0D0000}"/>
    <cellStyle name="Normal 180 2" xfId="1551" xr:uid="{00000000-0005-0000-0000-00007C0D0000}"/>
    <cellStyle name="Normal 180 2 2" xfId="7556" xr:uid="{00000000-0005-0000-0000-00007D0D0000}"/>
    <cellStyle name="Normal 180 2 2 2" xfId="7557" xr:uid="{00000000-0005-0000-0000-00007E0D0000}"/>
    <cellStyle name="Normal 180 2 2 3" xfId="12931" xr:uid="{00000000-0005-0000-0000-00007F0D0000}"/>
    <cellStyle name="Normal 180 2 3" xfId="7558" xr:uid="{00000000-0005-0000-0000-0000800D0000}"/>
    <cellStyle name="Normal 180 2 4" xfId="7559" xr:uid="{00000000-0005-0000-0000-0000810D0000}"/>
    <cellStyle name="Normal 180 2 5" xfId="13469" xr:uid="{00000000-0005-0000-0000-0000820D0000}"/>
    <cellStyle name="Normal 180 3" xfId="1552" xr:uid="{00000000-0005-0000-0000-0000830D0000}"/>
    <cellStyle name="Normal 180 3 2" xfId="2480" xr:uid="{00000000-0005-0000-0000-0000840D0000}"/>
    <cellStyle name="Normal 180 3 3" xfId="2755" xr:uid="{00000000-0005-0000-0000-0000850D0000}"/>
    <cellStyle name="Normal 180 4" xfId="1553" xr:uid="{00000000-0005-0000-0000-0000860D0000}"/>
    <cellStyle name="Normal 180 5" xfId="1550" xr:uid="{00000000-0005-0000-0000-0000870D0000}"/>
    <cellStyle name="Normal 181" xfId="549" xr:uid="{00000000-0005-0000-0000-0000880D0000}"/>
    <cellStyle name="Normal 181 2" xfId="1555" xr:uid="{00000000-0005-0000-0000-0000890D0000}"/>
    <cellStyle name="Normal 181 2 2" xfId="7560" xr:uid="{00000000-0005-0000-0000-00008A0D0000}"/>
    <cellStyle name="Normal 181 2 2 2" xfId="7561" xr:uid="{00000000-0005-0000-0000-00008B0D0000}"/>
    <cellStyle name="Normal 181 2 2 3" xfId="12377" xr:uid="{00000000-0005-0000-0000-00008C0D0000}"/>
    <cellStyle name="Normal 181 2 3" xfId="7562" xr:uid="{00000000-0005-0000-0000-00008D0D0000}"/>
    <cellStyle name="Normal 181 2 4" xfId="7563" xr:uid="{00000000-0005-0000-0000-00008E0D0000}"/>
    <cellStyle name="Normal 181 2 5" xfId="13470" xr:uid="{00000000-0005-0000-0000-00008F0D0000}"/>
    <cellStyle name="Normal 181 3" xfId="1556" xr:uid="{00000000-0005-0000-0000-0000900D0000}"/>
    <cellStyle name="Normal 181 3 2" xfId="2479" xr:uid="{00000000-0005-0000-0000-0000910D0000}"/>
    <cellStyle name="Normal 181 3 3" xfId="2756" xr:uid="{00000000-0005-0000-0000-0000920D0000}"/>
    <cellStyle name="Normal 181 4" xfId="1557" xr:uid="{00000000-0005-0000-0000-0000930D0000}"/>
    <cellStyle name="Normal 181 5" xfId="1554" xr:uid="{00000000-0005-0000-0000-0000940D0000}"/>
    <cellStyle name="Normal 182" xfId="550" xr:uid="{00000000-0005-0000-0000-0000950D0000}"/>
    <cellStyle name="Normal 182 2" xfId="1558" xr:uid="{00000000-0005-0000-0000-0000960D0000}"/>
    <cellStyle name="Normal 182 2 2" xfId="7564" xr:uid="{00000000-0005-0000-0000-0000970D0000}"/>
    <cellStyle name="Normal 182 3" xfId="1559" xr:uid="{00000000-0005-0000-0000-0000980D0000}"/>
    <cellStyle name="Normal 182 4" xfId="1560" xr:uid="{00000000-0005-0000-0000-0000990D0000}"/>
    <cellStyle name="Normal 182 4 2" xfId="2478" xr:uid="{00000000-0005-0000-0000-00009A0D0000}"/>
    <cellStyle name="Normal 182 4 3" xfId="2757" xr:uid="{00000000-0005-0000-0000-00009B0D0000}"/>
    <cellStyle name="Normal 182 5" xfId="1561" xr:uid="{00000000-0005-0000-0000-00009C0D0000}"/>
    <cellStyle name="Normal 183" xfId="551" xr:uid="{00000000-0005-0000-0000-00009D0D0000}"/>
    <cellStyle name="Normal 183 2" xfId="1563" xr:uid="{00000000-0005-0000-0000-00009E0D0000}"/>
    <cellStyle name="Normal 183 2 2" xfId="7565" xr:uid="{00000000-0005-0000-0000-00009F0D0000}"/>
    <cellStyle name="Normal 183 2 2 2" xfId="7566" xr:uid="{00000000-0005-0000-0000-0000A00D0000}"/>
    <cellStyle name="Normal 183 2 2 3" xfId="13006" xr:uid="{00000000-0005-0000-0000-0000A10D0000}"/>
    <cellStyle name="Normal 183 2 3" xfId="7567" xr:uid="{00000000-0005-0000-0000-0000A20D0000}"/>
    <cellStyle name="Normal 183 2 4" xfId="7568" xr:uid="{00000000-0005-0000-0000-0000A30D0000}"/>
    <cellStyle name="Normal 183 2 5" xfId="13471" xr:uid="{00000000-0005-0000-0000-0000A40D0000}"/>
    <cellStyle name="Normal 183 3" xfId="1564" xr:uid="{00000000-0005-0000-0000-0000A50D0000}"/>
    <cellStyle name="Normal 183 3 2" xfId="2477" xr:uid="{00000000-0005-0000-0000-0000A60D0000}"/>
    <cellStyle name="Normal 183 3 3" xfId="2758" xr:uid="{00000000-0005-0000-0000-0000A70D0000}"/>
    <cellStyle name="Normal 183 4" xfId="1565" xr:uid="{00000000-0005-0000-0000-0000A80D0000}"/>
    <cellStyle name="Normal 183 5" xfId="1562" xr:uid="{00000000-0005-0000-0000-0000A90D0000}"/>
    <cellStyle name="Normal 184" xfId="552" xr:uid="{00000000-0005-0000-0000-0000AA0D0000}"/>
    <cellStyle name="Normal 184 2" xfId="1566" xr:uid="{00000000-0005-0000-0000-0000AB0D0000}"/>
    <cellStyle name="Normal 184 2 2" xfId="7569" xr:uid="{00000000-0005-0000-0000-0000AC0D0000}"/>
    <cellStyle name="Normal 184 3" xfId="1567" xr:uid="{00000000-0005-0000-0000-0000AD0D0000}"/>
    <cellStyle name="Normal 184 4" xfId="1568" xr:uid="{00000000-0005-0000-0000-0000AE0D0000}"/>
    <cellStyle name="Normal 184 4 2" xfId="2476" xr:uid="{00000000-0005-0000-0000-0000AF0D0000}"/>
    <cellStyle name="Normal 184 4 3" xfId="2759" xr:uid="{00000000-0005-0000-0000-0000B00D0000}"/>
    <cellStyle name="Normal 184 5" xfId="1569" xr:uid="{00000000-0005-0000-0000-0000B10D0000}"/>
    <cellStyle name="Normal 185" xfId="553" xr:uid="{00000000-0005-0000-0000-0000B20D0000}"/>
    <cellStyle name="Normal 185 2" xfId="1571" xr:uid="{00000000-0005-0000-0000-0000B30D0000}"/>
    <cellStyle name="Normal 185 2 2" xfId="7570" xr:uid="{00000000-0005-0000-0000-0000B40D0000}"/>
    <cellStyle name="Normal 185 2 2 2" xfId="7571" xr:uid="{00000000-0005-0000-0000-0000B50D0000}"/>
    <cellStyle name="Normal 185 2 2 3" xfId="11161" xr:uid="{00000000-0005-0000-0000-0000B60D0000}"/>
    <cellStyle name="Normal 185 2 3" xfId="7572" xr:uid="{00000000-0005-0000-0000-0000B70D0000}"/>
    <cellStyle name="Normal 185 2 4" xfId="7573" xr:uid="{00000000-0005-0000-0000-0000B80D0000}"/>
    <cellStyle name="Normal 185 2 5" xfId="13472" xr:uid="{00000000-0005-0000-0000-0000B90D0000}"/>
    <cellStyle name="Normal 185 3" xfId="1572" xr:uid="{00000000-0005-0000-0000-0000BA0D0000}"/>
    <cellStyle name="Normal 185 3 2" xfId="2475" xr:uid="{00000000-0005-0000-0000-0000BB0D0000}"/>
    <cellStyle name="Normal 185 3 3" xfId="2760" xr:uid="{00000000-0005-0000-0000-0000BC0D0000}"/>
    <cellStyle name="Normal 185 4" xfId="1573" xr:uid="{00000000-0005-0000-0000-0000BD0D0000}"/>
    <cellStyle name="Normal 185 5" xfId="1570" xr:uid="{00000000-0005-0000-0000-0000BE0D0000}"/>
    <cellStyle name="Normal 186" xfId="554" xr:uid="{00000000-0005-0000-0000-0000BF0D0000}"/>
    <cellStyle name="Normal 186 2" xfId="1574" xr:uid="{00000000-0005-0000-0000-0000C00D0000}"/>
    <cellStyle name="Normal 186 2 2" xfId="7574" xr:uid="{00000000-0005-0000-0000-0000C10D0000}"/>
    <cellStyle name="Normal 186 3" xfId="1575" xr:uid="{00000000-0005-0000-0000-0000C20D0000}"/>
    <cellStyle name="Normal 186 4" xfId="1576" xr:uid="{00000000-0005-0000-0000-0000C30D0000}"/>
    <cellStyle name="Normal 186 4 2" xfId="2474" xr:uid="{00000000-0005-0000-0000-0000C40D0000}"/>
    <cellStyle name="Normal 186 4 3" xfId="2761" xr:uid="{00000000-0005-0000-0000-0000C50D0000}"/>
    <cellStyle name="Normal 186 5" xfId="1577" xr:uid="{00000000-0005-0000-0000-0000C60D0000}"/>
    <cellStyle name="Normal 187" xfId="555" xr:uid="{00000000-0005-0000-0000-0000C70D0000}"/>
    <cellStyle name="Normal 188" xfId="556" xr:uid="{00000000-0005-0000-0000-0000C80D0000}"/>
    <cellStyle name="Normal 188 2" xfId="1579" xr:uid="{00000000-0005-0000-0000-0000C90D0000}"/>
    <cellStyle name="Normal 188 3" xfId="1580" xr:uid="{00000000-0005-0000-0000-0000CA0D0000}"/>
    <cellStyle name="Normal 188 4" xfId="1581" xr:uid="{00000000-0005-0000-0000-0000CB0D0000}"/>
    <cellStyle name="Normal 188 5" xfId="1582" xr:uid="{00000000-0005-0000-0000-0000CC0D0000}"/>
    <cellStyle name="Normal 188 6" xfId="1578" xr:uid="{00000000-0005-0000-0000-0000CD0D0000}"/>
    <cellStyle name="Normal 189" xfId="557" xr:uid="{00000000-0005-0000-0000-0000CE0D0000}"/>
    <cellStyle name="Normal 189 2" xfId="1584" xr:uid="{00000000-0005-0000-0000-0000CF0D0000}"/>
    <cellStyle name="Normal 189 2 2" xfId="7575" xr:uid="{00000000-0005-0000-0000-0000D00D0000}"/>
    <cellStyle name="Normal 189 2 2 2" xfId="7576" xr:uid="{00000000-0005-0000-0000-0000D10D0000}"/>
    <cellStyle name="Normal 189 2 2 3" xfId="12858" xr:uid="{00000000-0005-0000-0000-0000D20D0000}"/>
    <cellStyle name="Normal 189 2 3" xfId="7577" xr:uid="{00000000-0005-0000-0000-0000D30D0000}"/>
    <cellStyle name="Normal 189 2 4" xfId="7578" xr:uid="{00000000-0005-0000-0000-0000D40D0000}"/>
    <cellStyle name="Normal 189 2 5" xfId="13473" xr:uid="{00000000-0005-0000-0000-0000D50D0000}"/>
    <cellStyle name="Normal 189 3" xfId="1585" xr:uid="{00000000-0005-0000-0000-0000D60D0000}"/>
    <cellStyle name="Normal 189 3 2" xfId="2473" xr:uid="{00000000-0005-0000-0000-0000D70D0000}"/>
    <cellStyle name="Normal 189 3 3" xfId="2762" xr:uid="{00000000-0005-0000-0000-0000D80D0000}"/>
    <cellStyle name="Normal 189 4" xfId="1586" xr:uid="{00000000-0005-0000-0000-0000D90D0000}"/>
    <cellStyle name="Normal 189 5" xfId="1583" xr:uid="{00000000-0005-0000-0000-0000DA0D0000}"/>
    <cellStyle name="Normal 19" xfId="220" xr:uid="{00000000-0005-0000-0000-0000DB0D0000}"/>
    <cellStyle name="Normal 19 2" xfId="758" xr:uid="{00000000-0005-0000-0000-0000DC0D0000}"/>
    <cellStyle name="Normal 19 2 2" xfId="9676" xr:uid="{00000000-0005-0000-0000-0000DD0D0000}"/>
    <cellStyle name="Normal 19 3" xfId="7579" xr:uid="{00000000-0005-0000-0000-0000DE0D0000}"/>
    <cellStyle name="Normal 19 4" xfId="7580" xr:uid="{00000000-0005-0000-0000-0000DF0D0000}"/>
    <cellStyle name="Normal 19 5" xfId="7581" xr:uid="{00000000-0005-0000-0000-0000E00D0000}"/>
    <cellStyle name="Normal 19 6" xfId="7582" xr:uid="{00000000-0005-0000-0000-0000E10D0000}"/>
    <cellStyle name="Normal 19 7" xfId="7583" xr:uid="{00000000-0005-0000-0000-0000E20D0000}"/>
    <cellStyle name="Normal 19 8" xfId="7584" xr:uid="{00000000-0005-0000-0000-0000E30D0000}"/>
    <cellStyle name="Normal 190" xfId="558" xr:uid="{00000000-0005-0000-0000-0000E40D0000}"/>
    <cellStyle name="Normal 190 2" xfId="1588" xr:uid="{00000000-0005-0000-0000-0000E50D0000}"/>
    <cellStyle name="Normal 190 3" xfId="1589" xr:uid="{00000000-0005-0000-0000-0000E60D0000}"/>
    <cellStyle name="Normal 190 4" xfId="1590" xr:uid="{00000000-0005-0000-0000-0000E70D0000}"/>
    <cellStyle name="Normal 190 5" xfId="1591" xr:uid="{00000000-0005-0000-0000-0000E80D0000}"/>
    <cellStyle name="Normal 190 6" xfId="1587" xr:uid="{00000000-0005-0000-0000-0000E90D0000}"/>
    <cellStyle name="Normal 191" xfId="559" xr:uid="{00000000-0005-0000-0000-0000EA0D0000}"/>
    <cellStyle name="Normal 192" xfId="560" xr:uid="{00000000-0005-0000-0000-0000EB0D0000}"/>
    <cellStyle name="Normal 192 2" xfId="1593" xr:uid="{00000000-0005-0000-0000-0000EC0D0000}"/>
    <cellStyle name="Normal 192 2 2" xfId="7585" xr:uid="{00000000-0005-0000-0000-0000ED0D0000}"/>
    <cellStyle name="Normal 192 2 2 2" xfId="7586" xr:uid="{00000000-0005-0000-0000-0000EE0D0000}"/>
    <cellStyle name="Normal 192 2 2 3" xfId="12439" xr:uid="{00000000-0005-0000-0000-0000EF0D0000}"/>
    <cellStyle name="Normal 192 2 3" xfId="7587" xr:uid="{00000000-0005-0000-0000-0000F00D0000}"/>
    <cellStyle name="Normal 192 2 4" xfId="7588" xr:uid="{00000000-0005-0000-0000-0000F10D0000}"/>
    <cellStyle name="Normal 192 2 5" xfId="13474" xr:uid="{00000000-0005-0000-0000-0000F20D0000}"/>
    <cellStyle name="Normal 192 3" xfId="1594" xr:uid="{00000000-0005-0000-0000-0000F30D0000}"/>
    <cellStyle name="Normal 192 3 2" xfId="2472" xr:uid="{00000000-0005-0000-0000-0000F40D0000}"/>
    <cellStyle name="Normal 192 3 3" xfId="2763" xr:uid="{00000000-0005-0000-0000-0000F50D0000}"/>
    <cellStyle name="Normal 192 4" xfId="1595" xr:uid="{00000000-0005-0000-0000-0000F60D0000}"/>
    <cellStyle name="Normal 192 5" xfId="1592" xr:uid="{00000000-0005-0000-0000-0000F70D0000}"/>
    <cellStyle name="Normal 193" xfId="561" xr:uid="{00000000-0005-0000-0000-0000F80D0000}"/>
    <cellStyle name="Normal 193 2" xfId="1597" xr:uid="{00000000-0005-0000-0000-0000F90D0000}"/>
    <cellStyle name="Normal 193 3" xfId="1598" xr:uid="{00000000-0005-0000-0000-0000FA0D0000}"/>
    <cellStyle name="Normal 193 4" xfId="1599" xr:uid="{00000000-0005-0000-0000-0000FB0D0000}"/>
    <cellStyle name="Normal 193 5" xfId="1600" xr:uid="{00000000-0005-0000-0000-0000FC0D0000}"/>
    <cellStyle name="Normal 193 6" xfId="1596" xr:uid="{00000000-0005-0000-0000-0000FD0D0000}"/>
    <cellStyle name="Normal 194" xfId="562" xr:uid="{00000000-0005-0000-0000-0000FE0D0000}"/>
    <cellStyle name="Normal 195" xfId="563" xr:uid="{00000000-0005-0000-0000-0000FF0D0000}"/>
    <cellStyle name="Normal 195 2" xfId="1602" xr:uid="{00000000-0005-0000-0000-0000000E0000}"/>
    <cellStyle name="Normal 195 2 2" xfId="7589" xr:uid="{00000000-0005-0000-0000-0000010E0000}"/>
    <cellStyle name="Normal 195 2 2 2" xfId="7590" xr:uid="{00000000-0005-0000-0000-0000020E0000}"/>
    <cellStyle name="Normal 195 2 2 3" xfId="12924" xr:uid="{00000000-0005-0000-0000-0000030E0000}"/>
    <cellStyle name="Normal 195 2 3" xfId="7591" xr:uid="{00000000-0005-0000-0000-0000040E0000}"/>
    <cellStyle name="Normal 195 2 4" xfId="7592" xr:uid="{00000000-0005-0000-0000-0000050E0000}"/>
    <cellStyle name="Normal 195 2 5" xfId="13475" xr:uid="{00000000-0005-0000-0000-0000060E0000}"/>
    <cellStyle name="Normal 195 3" xfId="1603" xr:uid="{00000000-0005-0000-0000-0000070E0000}"/>
    <cellStyle name="Normal 195 3 2" xfId="2471" xr:uid="{00000000-0005-0000-0000-0000080E0000}"/>
    <cellStyle name="Normal 195 3 3" xfId="2764" xr:uid="{00000000-0005-0000-0000-0000090E0000}"/>
    <cellStyle name="Normal 195 4" xfId="1604" xr:uid="{00000000-0005-0000-0000-00000A0E0000}"/>
    <cellStyle name="Normal 195 5" xfId="1601" xr:uid="{00000000-0005-0000-0000-00000B0E0000}"/>
    <cellStyle name="Normal 196" xfId="564" xr:uid="{00000000-0005-0000-0000-00000C0E0000}"/>
    <cellStyle name="Normal 196 2" xfId="1606" xr:uid="{00000000-0005-0000-0000-00000D0E0000}"/>
    <cellStyle name="Normal 196 3" xfId="1607" xr:uid="{00000000-0005-0000-0000-00000E0E0000}"/>
    <cellStyle name="Normal 196 4" xfId="1608" xr:uid="{00000000-0005-0000-0000-00000F0E0000}"/>
    <cellStyle name="Normal 196 5" xfId="1605" xr:uid="{00000000-0005-0000-0000-0000100E0000}"/>
    <cellStyle name="Normal 197" xfId="565" xr:uid="{00000000-0005-0000-0000-0000110E0000}"/>
    <cellStyle name="Normal 198" xfId="658" xr:uid="{00000000-0005-0000-0000-0000120E0000}"/>
    <cellStyle name="Normal 198 2" xfId="1609" xr:uid="{00000000-0005-0000-0000-0000130E0000}"/>
    <cellStyle name="Normal 198 2 2" xfId="7593" xr:uid="{00000000-0005-0000-0000-0000140E0000}"/>
    <cellStyle name="Normal 198 2 3" xfId="13476" xr:uid="{00000000-0005-0000-0000-0000150E0000}"/>
    <cellStyle name="Normal 198 3" xfId="7594" xr:uid="{00000000-0005-0000-0000-0000160E0000}"/>
    <cellStyle name="Normal 198 3 2" xfId="7595" xr:uid="{00000000-0005-0000-0000-0000170E0000}"/>
    <cellStyle name="Normal 198 3 3" xfId="7596" xr:uid="{00000000-0005-0000-0000-0000180E0000}"/>
    <cellStyle name="Normal 198 3 4" xfId="7166" xr:uid="{00000000-0005-0000-0000-0000190E0000}"/>
    <cellStyle name="Normal 199" xfId="679" xr:uid="{00000000-0005-0000-0000-00001A0E0000}"/>
    <cellStyle name="Normal 199 2" xfId="7597" xr:uid="{00000000-0005-0000-0000-00001B0E0000}"/>
    <cellStyle name="Normal 199 2 2" xfId="12586" xr:uid="{00000000-0005-0000-0000-00001C0E0000}"/>
    <cellStyle name="Normal 199 2 3" xfId="12839" xr:uid="{00000000-0005-0000-0000-00001D0E0000}"/>
    <cellStyle name="Normal 199 3" xfId="7598" xr:uid="{00000000-0005-0000-0000-00001E0E0000}"/>
    <cellStyle name="Normal 199 3 2" xfId="7599" xr:uid="{00000000-0005-0000-0000-00001F0E0000}"/>
    <cellStyle name="Normal 199 3 3" xfId="7600" xr:uid="{00000000-0005-0000-0000-0000200E0000}"/>
    <cellStyle name="Normal 2" xfId="3" xr:uid="{00000000-0005-0000-0000-0000210E0000}"/>
    <cellStyle name="Normal 2 10" xfId="1610" xr:uid="{00000000-0005-0000-0000-0000220E0000}"/>
    <cellStyle name="Normal 2 11" xfId="1611" xr:uid="{00000000-0005-0000-0000-0000230E0000}"/>
    <cellStyle name="Normal 2 12" xfId="1612" xr:uid="{00000000-0005-0000-0000-0000240E0000}"/>
    <cellStyle name="Normal 2 13" xfId="1613" xr:uid="{00000000-0005-0000-0000-0000250E0000}"/>
    <cellStyle name="Normal 2 14" xfId="1614" xr:uid="{00000000-0005-0000-0000-0000260E0000}"/>
    <cellStyle name="Normal 2 15" xfId="1615" xr:uid="{00000000-0005-0000-0000-0000270E0000}"/>
    <cellStyle name="Normal 2 16" xfId="7601" xr:uid="{00000000-0005-0000-0000-0000280E0000}"/>
    <cellStyle name="Normal 2 17" xfId="7602" xr:uid="{00000000-0005-0000-0000-0000290E0000}"/>
    <cellStyle name="Normal 2 18" xfId="40" xr:uid="{00000000-0005-0000-0000-00002A0E0000}"/>
    <cellStyle name="Normal 2 2" xfId="41" xr:uid="{00000000-0005-0000-0000-00002B0E0000}"/>
    <cellStyle name="Normal 2 2 10" xfId="14" xr:uid="{00000000-0005-0000-0000-00002C0E0000}"/>
    <cellStyle name="Normal 2 2 11" xfId="1616" xr:uid="{00000000-0005-0000-0000-00002D0E0000}"/>
    <cellStyle name="Normal 2 2 12" xfId="7603" xr:uid="{00000000-0005-0000-0000-00002E0E0000}"/>
    <cellStyle name="Normal 2 2 13" xfId="7604" xr:uid="{00000000-0005-0000-0000-00002F0E0000}"/>
    <cellStyle name="Normal 2 2 2" xfId="42" xr:uid="{00000000-0005-0000-0000-0000300E0000}"/>
    <cellStyle name="Normal 2 2 2 10" xfId="1617" xr:uid="{00000000-0005-0000-0000-0000310E0000}"/>
    <cellStyle name="Normal 2 2 2 11" xfId="7605" xr:uid="{00000000-0005-0000-0000-0000320E0000}"/>
    <cellStyle name="Normal 2 2 2 12" xfId="7606" xr:uid="{00000000-0005-0000-0000-0000330E0000}"/>
    <cellStyle name="Normal 2 2 2 2" xfId="43" xr:uid="{00000000-0005-0000-0000-0000340E0000}"/>
    <cellStyle name="Normal 2 2 2 2 10" xfId="7607" xr:uid="{00000000-0005-0000-0000-0000350E0000}"/>
    <cellStyle name="Normal 2 2 2 2 11" xfId="7608" xr:uid="{00000000-0005-0000-0000-0000360E0000}"/>
    <cellStyle name="Normal 2 2 2 2 2" xfId="650" xr:uid="{00000000-0005-0000-0000-0000370E0000}"/>
    <cellStyle name="Normal 2 2 2 2 3" xfId="1618" xr:uid="{00000000-0005-0000-0000-0000380E0000}"/>
    <cellStyle name="Normal 2 2 2 2 4" xfId="1619" xr:uid="{00000000-0005-0000-0000-0000390E0000}"/>
    <cellStyle name="Normal 2 2 2 2 5" xfId="1620" xr:uid="{00000000-0005-0000-0000-00003A0E0000}"/>
    <cellStyle name="Normal 2 2 2 2 6" xfId="1621" xr:uid="{00000000-0005-0000-0000-00003B0E0000}"/>
    <cellStyle name="Normal 2 2 2 2 7" xfId="1622" xr:uid="{00000000-0005-0000-0000-00003C0E0000}"/>
    <cellStyle name="Normal 2 2 2 2 8" xfId="1623" xr:uid="{00000000-0005-0000-0000-00003D0E0000}"/>
    <cellStyle name="Normal 2 2 2 2 9" xfId="1624" xr:uid="{00000000-0005-0000-0000-00003E0E0000}"/>
    <cellStyle name="Normal 2 2 2 3" xfId="855" xr:uid="{00000000-0005-0000-0000-00003F0E0000}"/>
    <cellStyle name="Normal 2 2 2 3 2" xfId="7609" xr:uid="{00000000-0005-0000-0000-0000400E0000}"/>
    <cellStyle name="Normal 2 2 2 4" xfId="1625" xr:uid="{00000000-0005-0000-0000-0000410E0000}"/>
    <cellStyle name="Normal 2 2 2 5" xfId="1626" xr:uid="{00000000-0005-0000-0000-0000420E0000}"/>
    <cellStyle name="Normal 2 2 2 6" xfId="1627" xr:uid="{00000000-0005-0000-0000-0000430E0000}"/>
    <cellStyle name="Normal 2 2 2 7" xfId="1628" xr:uid="{00000000-0005-0000-0000-0000440E0000}"/>
    <cellStyle name="Normal 2 2 2 8" xfId="1629" xr:uid="{00000000-0005-0000-0000-0000450E0000}"/>
    <cellStyle name="Normal 2 2 2 9" xfId="1630" xr:uid="{00000000-0005-0000-0000-0000460E0000}"/>
    <cellStyle name="Normal 2 2 3" xfId="44" xr:uid="{00000000-0005-0000-0000-0000470E0000}"/>
    <cellStyle name="Normal 2 2 3 10" xfId="13" xr:uid="{00000000-0005-0000-0000-0000480E0000}"/>
    <cellStyle name="Normal 2 2 3 11" xfId="7610" xr:uid="{00000000-0005-0000-0000-0000490E0000}"/>
    <cellStyle name="Normal 2 2 3 12" xfId="7611" xr:uid="{00000000-0005-0000-0000-00004A0E0000}"/>
    <cellStyle name="Normal 2 2 3 13" xfId="10648" xr:uid="{00000000-0005-0000-0000-00004B0E0000}"/>
    <cellStyle name="Normal 2 2 3 2" xfId="91" xr:uid="{00000000-0005-0000-0000-00004C0E0000}"/>
    <cellStyle name="Normal 2 2 3 2 2" xfId="649" xr:uid="{00000000-0005-0000-0000-00004D0E0000}"/>
    <cellStyle name="Normal 2 2 3 2 2 2" xfId="7612" xr:uid="{00000000-0005-0000-0000-00004E0E0000}"/>
    <cellStyle name="Normal 2 2 3 2 3" xfId="2950" xr:uid="{00000000-0005-0000-0000-00004F0E0000}"/>
    <cellStyle name="Normal 2 2 3 2 3 2" xfId="7613" xr:uid="{00000000-0005-0000-0000-0000500E0000}"/>
    <cellStyle name="Normal 2 2 3 2 3 2 2" xfId="11199" xr:uid="{00000000-0005-0000-0000-0000510E0000}"/>
    <cellStyle name="Normal 2 2 3 2 3 2 3" xfId="11090" xr:uid="{00000000-0005-0000-0000-0000520E0000}"/>
    <cellStyle name="Normal 2 2 3 2 3 3" xfId="7614" xr:uid="{00000000-0005-0000-0000-0000530E0000}"/>
    <cellStyle name="Normal 2 2 3 2 3 4" xfId="13546" xr:uid="{00000000-0005-0000-0000-0000540E0000}"/>
    <cellStyle name="Normal 2 2 3 2 4" xfId="7615" xr:uid="{00000000-0005-0000-0000-0000550E0000}"/>
    <cellStyle name="Normal 2 2 3 2 5" xfId="7616" xr:uid="{00000000-0005-0000-0000-0000560E0000}"/>
    <cellStyle name="Normal 2 2 3 2 6" xfId="7617" xr:uid="{00000000-0005-0000-0000-0000570E0000}"/>
    <cellStyle name="Normal 2 2 3 2 7" xfId="7618" xr:uid="{00000000-0005-0000-0000-0000580E0000}"/>
    <cellStyle name="Normal 2 2 3 2 8" xfId="7619" xr:uid="{00000000-0005-0000-0000-0000590E0000}"/>
    <cellStyle name="Normal 2 2 3 3" xfId="856" xr:uid="{00000000-0005-0000-0000-00005A0E0000}"/>
    <cellStyle name="Normal 2 2 3 3 2" xfId="2951" xr:uid="{00000000-0005-0000-0000-00005B0E0000}"/>
    <cellStyle name="Normal 2 2 3 4" xfId="1631" xr:uid="{00000000-0005-0000-0000-00005C0E0000}"/>
    <cellStyle name="Normal 2 2 3 4 2" xfId="2952" xr:uid="{00000000-0005-0000-0000-00005D0E0000}"/>
    <cellStyle name="Normal 2 2 3 5" xfId="1632" xr:uid="{00000000-0005-0000-0000-00005E0E0000}"/>
    <cellStyle name="Normal 2 2 3 5 2" xfId="2953" xr:uid="{00000000-0005-0000-0000-00005F0E0000}"/>
    <cellStyle name="Normal 2 2 3 6" xfId="1633" xr:uid="{00000000-0005-0000-0000-0000600E0000}"/>
    <cellStyle name="Normal 2 2 3 6 2" xfId="2954" xr:uid="{00000000-0005-0000-0000-0000610E0000}"/>
    <cellStyle name="Normal 2 2 3 7" xfId="1634" xr:uid="{00000000-0005-0000-0000-0000620E0000}"/>
    <cellStyle name="Normal 2 2 3 7 2" xfId="2955" xr:uid="{00000000-0005-0000-0000-0000630E0000}"/>
    <cellStyle name="Normal 2 2 3 8" xfId="1635" xr:uid="{00000000-0005-0000-0000-0000640E0000}"/>
    <cellStyle name="Normal 2 2 3 8 2" xfId="7620" xr:uid="{00000000-0005-0000-0000-0000650E0000}"/>
    <cellStyle name="Normal 2 2 3 9" xfId="1636" xr:uid="{00000000-0005-0000-0000-0000660E0000}"/>
    <cellStyle name="Normal 2 2 3 9 2" xfId="2956" xr:uid="{00000000-0005-0000-0000-0000670E0000}"/>
    <cellStyle name="Normal 2 2 3_cálculo da esp das camadas" xfId="2957" xr:uid="{00000000-0005-0000-0000-0000680E0000}"/>
    <cellStyle name="Normal 2 2 4" xfId="1637" xr:uid="{00000000-0005-0000-0000-0000690E0000}"/>
    <cellStyle name="Normal 2 2 4 2" xfId="7621" xr:uid="{00000000-0005-0000-0000-00006A0E0000}"/>
    <cellStyle name="Normal 2 2 5" xfId="1638" xr:uid="{00000000-0005-0000-0000-00006B0E0000}"/>
    <cellStyle name="Normal 2 2 5 2" xfId="7622" xr:uid="{00000000-0005-0000-0000-00006C0E0000}"/>
    <cellStyle name="Normal 2 2 6" xfId="1639" xr:uid="{00000000-0005-0000-0000-00006D0E0000}"/>
    <cellStyle name="Normal 2 2 6 2" xfId="7623" xr:uid="{00000000-0005-0000-0000-00006E0E0000}"/>
    <cellStyle name="Normal 2 2 7" xfId="1640" xr:uid="{00000000-0005-0000-0000-00006F0E0000}"/>
    <cellStyle name="Normal 2 2 7 2" xfId="7624" xr:uid="{00000000-0005-0000-0000-0000700E0000}"/>
    <cellStyle name="Normal 2 2 8" xfId="1641" xr:uid="{00000000-0005-0000-0000-0000710E0000}"/>
    <cellStyle name="Normal 2 2 8 2" xfId="7625" xr:uid="{00000000-0005-0000-0000-0000720E0000}"/>
    <cellStyle name="Normal 2 2 9" xfId="1642" xr:uid="{00000000-0005-0000-0000-0000730E0000}"/>
    <cellStyle name="Normal 2 2 9 2" xfId="7626" xr:uid="{00000000-0005-0000-0000-0000740E0000}"/>
    <cellStyle name="Normal 2 2_cálculo da esp das camadas" xfId="2958" xr:uid="{00000000-0005-0000-0000-0000750E0000}"/>
    <cellStyle name="Normal 2 3" xfId="45" xr:uid="{00000000-0005-0000-0000-0000760E0000}"/>
    <cellStyle name="Normal 2 3 10" xfId="1643" xr:uid="{00000000-0005-0000-0000-0000770E0000}"/>
    <cellStyle name="Normal 2 3 11" xfId="7627" xr:uid="{00000000-0005-0000-0000-0000780E0000}"/>
    <cellStyle name="Normal 2 3 12" xfId="7628" xr:uid="{00000000-0005-0000-0000-0000790E0000}"/>
    <cellStyle name="Normal 2 3 2" xfId="103" xr:uid="{00000000-0005-0000-0000-00007A0E0000}"/>
    <cellStyle name="Normal 2 3 2 10" xfId="7629" xr:uid="{00000000-0005-0000-0000-00007B0E0000}"/>
    <cellStyle name="Normal 2 3 2 11" xfId="7630" xr:uid="{00000000-0005-0000-0000-00007C0E0000}"/>
    <cellStyle name="Normal 2 3 2 2" xfId="724" xr:uid="{00000000-0005-0000-0000-00007D0E0000}"/>
    <cellStyle name="Normal 2 3 2 3" xfId="1644" xr:uid="{00000000-0005-0000-0000-00007E0E0000}"/>
    <cellStyle name="Normal 2 3 2 4" xfId="1645" xr:uid="{00000000-0005-0000-0000-00007F0E0000}"/>
    <cellStyle name="Normal 2 3 2 5" xfId="1646" xr:uid="{00000000-0005-0000-0000-0000800E0000}"/>
    <cellStyle name="Normal 2 3 2 6" xfId="1647" xr:uid="{00000000-0005-0000-0000-0000810E0000}"/>
    <cellStyle name="Normal 2 3 2 7" xfId="1648" xr:uid="{00000000-0005-0000-0000-0000820E0000}"/>
    <cellStyle name="Normal 2 3 2 8" xfId="1649" xr:uid="{00000000-0005-0000-0000-0000830E0000}"/>
    <cellStyle name="Normal 2 3 2 9" xfId="1650" xr:uid="{00000000-0005-0000-0000-0000840E0000}"/>
    <cellStyle name="Normal 2 3 3" xfId="669" xr:uid="{00000000-0005-0000-0000-0000850E0000}"/>
    <cellStyle name="Normal 2 3 4" xfId="1651" xr:uid="{00000000-0005-0000-0000-0000860E0000}"/>
    <cellStyle name="Normal 2 3 5" xfId="1652" xr:uid="{00000000-0005-0000-0000-0000870E0000}"/>
    <cellStyle name="Normal 2 3 6" xfId="1653" xr:uid="{00000000-0005-0000-0000-0000880E0000}"/>
    <cellStyle name="Normal 2 3 7" xfId="1654" xr:uid="{00000000-0005-0000-0000-0000890E0000}"/>
    <cellStyle name="Normal 2 3 8" xfId="1655" xr:uid="{00000000-0005-0000-0000-00008A0E0000}"/>
    <cellStyle name="Normal 2 3 9" xfId="1656" xr:uid="{00000000-0005-0000-0000-00008B0E0000}"/>
    <cellStyle name="Normal 2 4" xfId="46" xr:uid="{00000000-0005-0000-0000-00008C0E0000}"/>
    <cellStyle name="Normal 2 4 10" xfId="1657" xr:uid="{00000000-0005-0000-0000-00008D0E0000}"/>
    <cellStyle name="Normal 2 4 11" xfId="7631" xr:uid="{00000000-0005-0000-0000-00008E0E0000}"/>
    <cellStyle name="Normal 2 4 12" xfId="7632" xr:uid="{00000000-0005-0000-0000-00008F0E0000}"/>
    <cellStyle name="Normal 2 4 13" xfId="10614" xr:uid="{00000000-0005-0000-0000-0000900E0000}"/>
    <cellStyle name="Normal 2 4 2" xfId="104" xr:uid="{00000000-0005-0000-0000-0000910E0000}"/>
    <cellStyle name="Normal 2 4 2 10" xfId="7633" xr:uid="{00000000-0005-0000-0000-0000920E0000}"/>
    <cellStyle name="Normal 2 4 2 11" xfId="7634" xr:uid="{00000000-0005-0000-0000-0000930E0000}"/>
    <cellStyle name="Normal 2 4 2 2" xfId="725" xr:uid="{00000000-0005-0000-0000-0000940E0000}"/>
    <cellStyle name="Normal 2 4 2 3" xfId="1658" xr:uid="{00000000-0005-0000-0000-0000950E0000}"/>
    <cellStyle name="Normal 2 4 2 4" xfId="1659" xr:uid="{00000000-0005-0000-0000-0000960E0000}"/>
    <cellStyle name="Normal 2 4 2 5" xfId="1660" xr:uid="{00000000-0005-0000-0000-0000970E0000}"/>
    <cellStyle name="Normal 2 4 2 6" xfId="1661" xr:uid="{00000000-0005-0000-0000-0000980E0000}"/>
    <cellStyle name="Normal 2 4 2 7" xfId="1662" xr:uid="{00000000-0005-0000-0000-0000990E0000}"/>
    <cellStyle name="Normal 2 4 2 8" xfId="1663" xr:uid="{00000000-0005-0000-0000-00009A0E0000}"/>
    <cellStyle name="Normal 2 4 2 9" xfId="1664" xr:uid="{00000000-0005-0000-0000-00009B0E0000}"/>
    <cellStyle name="Normal 2 4 3" xfId="670" xr:uid="{00000000-0005-0000-0000-00009C0E0000}"/>
    <cellStyle name="Normal 2 4 3 2" xfId="2959" xr:uid="{00000000-0005-0000-0000-00009D0E0000}"/>
    <cellStyle name="Normal 2 4 3 3" xfId="7635" xr:uid="{00000000-0005-0000-0000-00009E0E0000}"/>
    <cellStyle name="Normal 2 4 4" xfId="1665" xr:uid="{00000000-0005-0000-0000-00009F0E0000}"/>
    <cellStyle name="Normal 2 4 5" xfId="1666" xr:uid="{00000000-0005-0000-0000-0000A00E0000}"/>
    <cellStyle name="Normal 2 4 6" xfId="1667" xr:uid="{00000000-0005-0000-0000-0000A10E0000}"/>
    <cellStyle name="Normal 2 4 7" xfId="1668" xr:uid="{00000000-0005-0000-0000-0000A20E0000}"/>
    <cellStyle name="Normal 2 4 8" xfId="1669" xr:uid="{00000000-0005-0000-0000-0000A30E0000}"/>
    <cellStyle name="Normal 2 4 9" xfId="1670" xr:uid="{00000000-0005-0000-0000-0000A40E0000}"/>
    <cellStyle name="Normal 2 5" xfId="47" xr:uid="{00000000-0005-0000-0000-0000A50E0000}"/>
    <cellStyle name="Normal 2 5 10" xfId="1671" xr:uid="{00000000-0005-0000-0000-0000A60E0000}"/>
    <cellStyle name="Normal 2 5 10 2" xfId="7636" xr:uid="{00000000-0005-0000-0000-0000A70E0000}"/>
    <cellStyle name="Normal 2 5 10 3" xfId="13477" xr:uid="{00000000-0005-0000-0000-0000A80E0000}"/>
    <cellStyle name="Normal 2 5 11" xfId="1672" xr:uid="{00000000-0005-0000-0000-0000A90E0000}"/>
    <cellStyle name="Normal 2 5 11 2" xfId="7637" xr:uid="{00000000-0005-0000-0000-0000AA0E0000}"/>
    <cellStyle name="Normal 2 5 11 3" xfId="13478" xr:uid="{00000000-0005-0000-0000-0000AB0E0000}"/>
    <cellStyle name="Normal 2 5 12" xfId="7638" xr:uid="{00000000-0005-0000-0000-0000AC0E0000}"/>
    <cellStyle name="Normal 2 5 13" xfId="7639" xr:uid="{00000000-0005-0000-0000-0000AD0E0000}"/>
    <cellStyle name="Normal 2 5 2" xfId="86" xr:uid="{00000000-0005-0000-0000-0000AE0E0000}"/>
    <cellStyle name="Normal 2 5 2 10" xfId="1673" xr:uid="{00000000-0005-0000-0000-0000AF0E0000}"/>
    <cellStyle name="Normal 2 5 2 10 2" xfId="7640" xr:uid="{00000000-0005-0000-0000-0000B00E0000}"/>
    <cellStyle name="Normal 2 5 2 10 3" xfId="13479" xr:uid="{00000000-0005-0000-0000-0000B10E0000}"/>
    <cellStyle name="Normal 2 5 2 11" xfId="1674" xr:uid="{00000000-0005-0000-0000-0000B20E0000}"/>
    <cellStyle name="Normal 2 5 2 11 2" xfId="7641" xr:uid="{00000000-0005-0000-0000-0000B30E0000}"/>
    <cellStyle name="Normal 2 5 2 11 3" xfId="13480" xr:uid="{00000000-0005-0000-0000-0000B40E0000}"/>
    <cellStyle name="Normal 2 5 2 12" xfId="7642" xr:uid="{00000000-0005-0000-0000-0000B50E0000}"/>
    <cellStyle name="Normal 2 5 2 2" xfId="105" xr:uid="{00000000-0005-0000-0000-0000B60E0000}"/>
    <cellStyle name="Normal 2 5 2 2 10" xfId="7643" xr:uid="{00000000-0005-0000-0000-0000B70E0000}"/>
    <cellStyle name="Normal 2 5 2 2 11" xfId="7644" xr:uid="{00000000-0005-0000-0000-0000B80E0000}"/>
    <cellStyle name="Normal 2 5 2 2 2" xfId="726" xr:uid="{00000000-0005-0000-0000-0000B90E0000}"/>
    <cellStyle name="Normal 2 5 2 2 3" xfId="1675" xr:uid="{00000000-0005-0000-0000-0000BA0E0000}"/>
    <cellStyle name="Normal 2 5 2 2 4" xfId="1676" xr:uid="{00000000-0005-0000-0000-0000BB0E0000}"/>
    <cellStyle name="Normal 2 5 2 2 5" xfId="1677" xr:uid="{00000000-0005-0000-0000-0000BC0E0000}"/>
    <cellStyle name="Normal 2 5 2 2 6" xfId="1678" xr:uid="{00000000-0005-0000-0000-0000BD0E0000}"/>
    <cellStyle name="Normal 2 5 2 2 7" xfId="1679" xr:uid="{00000000-0005-0000-0000-0000BE0E0000}"/>
    <cellStyle name="Normal 2 5 2 2 8" xfId="1680" xr:uid="{00000000-0005-0000-0000-0000BF0E0000}"/>
    <cellStyle name="Normal 2 5 2 2 9" xfId="1681" xr:uid="{00000000-0005-0000-0000-0000C00E0000}"/>
    <cellStyle name="Normal 2 5 2 3" xfId="713" xr:uid="{00000000-0005-0000-0000-0000C10E0000}"/>
    <cellStyle name="Normal 2 5 2 3 2" xfId="1682" xr:uid="{00000000-0005-0000-0000-0000C20E0000}"/>
    <cellStyle name="Normal 2 5 2 4" xfId="1007" xr:uid="{00000000-0005-0000-0000-0000C30E0000}"/>
    <cellStyle name="Normal 2 5 2 5" xfId="1683" xr:uid="{00000000-0005-0000-0000-0000C40E0000}"/>
    <cellStyle name="Normal 2 5 2 5 2" xfId="7645" xr:uid="{00000000-0005-0000-0000-0000C50E0000}"/>
    <cellStyle name="Normal 2 5 2 5 3" xfId="13481" xr:uid="{00000000-0005-0000-0000-0000C60E0000}"/>
    <cellStyle name="Normal 2 5 2 6" xfId="1684" xr:uid="{00000000-0005-0000-0000-0000C70E0000}"/>
    <cellStyle name="Normal 2 5 2 6 2" xfId="7646" xr:uid="{00000000-0005-0000-0000-0000C80E0000}"/>
    <cellStyle name="Normal 2 5 2 6 3" xfId="13482" xr:uid="{00000000-0005-0000-0000-0000C90E0000}"/>
    <cellStyle name="Normal 2 5 2 7" xfId="1685" xr:uid="{00000000-0005-0000-0000-0000CA0E0000}"/>
    <cellStyle name="Normal 2 5 2 7 2" xfId="7647" xr:uid="{00000000-0005-0000-0000-0000CB0E0000}"/>
    <cellStyle name="Normal 2 5 2 7 3" xfId="13483" xr:uid="{00000000-0005-0000-0000-0000CC0E0000}"/>
    <cellStyle name="Normal 2 5 2 8" xfId="1686" xr:uid="{00000000-0005-0000-0000-0000CD0E0000}"/>
    <cellStyle name="Normal 2 5 2 8 2" xfId="7648" xr:uid="{00000000-0005-0000-0000-0000CE0E0000}"/>
    <cellStyle name="Normal 2 5 2 8 3" xfId="13484" xr:uid="{00000000-0005-0000-0000-0000CF0E0000}"/>
    <cellStyle name="Normal 2 5 2 9" xfId="1687" xr:uid="{00000000-0005-0000-0000-0000D00E0000}"/>
    <cellStyle name="Normal 2 5 2 9 2" xfId="7649" xr:uid="{00000000-0005-0000-0000-0000D10E0000}"/>
    <cellStyle name="Normal 2 5 2 9 3" xfId="13485" xr:uid="{00000000-0005-0000-0000-0000D20E0000}"/>
    <cellStyle name="Normal 2 5 3" xfId="106" xr:uid="{00000000-0005-0000-0000-0000D30E0000}"/>
    <cellStyle name="Normal 2 5 3 10" xfId="1688" xr:uid="{00000000-0005-0000-0000-0000D40E0000}"/>
    <cellStyle name="Normal 2 5 3 11" xfId="4442" xr:uid="{00000000-0005-0000-0000-0000D50E0000}"/>
    <cellStyle name="Normal 2 5 3 11 2" xfId="11775" xr:uid="{00000000-0005-0000-0000-0000D60E0000}"/>
    <cellStyle name="Normal 2 5 3 11 2 2" xfId="15086" xr:uid="{00000000-0005-0000-0000-0000D70E0000}"/>
    <cellStyle name="Normal 2 5 3 11 2 3" xfId="13730" xr:uid="{00000000-0005-0000-0000-0000D80E0000}"/>
    <cellStyle name="Normal 2 5 3 12" xfId="7650" xr:uid="{00000000-0005-0000-0000-0000D90E0000}"/>
    <cellStyle name="Normal 2 5 3 13" xfId="7651" xr:uid="{00000000-0005-0000-0000-0000DA0E0000}"/>
    <cellStyle name="Normal 2 5 3 2" xfId="221" xr:uid="{00000000-0005-0000-0000-0000DB0E0000}"/>
    <cellStyle name="Normal 2 5 3 2 10" xfId="1690" xr:uid="{00000000-0005-0000-0000-0000DC0E0000}"/>
    <cellStyle name="Normal 2 5 3 2 11" xfId="1691" xr:uid="{00000000-0005-0000-0000-0000DD0E0000}"/>
    <cellStyle name="Normal 2 5 3 2 11 2" xfId="7652" xr:uid="{00000000-0005-0000-0000-0000DE0E0000}"/>
    <cellStyle name="Normal 2 5 3 2 11 3" xfId="13486" xr:uid="{00000000-0005-0000-0000-0000DF0E0000}"/>
    <cellStyle name="Normal 2 5 3 2 12" xfId="1692" xr:uid="{00000000-0005-0000-0000-0000E00E0000}"/>
    <cellStyle name="Normal 2 5 3 2 13" xfId="1689" xr:uid="{00000000-0005-0000-0000-0000E10E0000}"/>
    <cellStyle name="Normal 2 5 3 2 2" xfId="759" xr:uid="{00000000-0005-0000-0000-0000E20E0000}"/>
    <cellStyle name="Normal 2 5 3 2 2 2" xfId="1693" xr:uid="{00000000-0005-0000-0000-0000E30E0000}"/>
    <cellStyle name="Normal 2 5 3 2 3" xfId="1694" xr:uid="{00000000-0005-0000-0000-0000E40E0000}"/>
    <cellStyle name="Normal 2 5 3 2 3 2" xfId="7653" xr:uid="{00000000-0005-0000-0000-0000E50E0000}"/>
    <cellStyle name="Normal 2 5 3 2 4" xfId="1695" xr:uid="{00000000-0005-0000-0000-0000E60E0000}"/>
    <cellStyle name="Normal 2 5 3 2 5" xfId="1696" xr:uid="{00000000-0005-0000-0000-0000E70E0000}"/>
    <cellStyle name="Normal 2 5 3 2 6" xfId="1697" xr:uid="{00000000-0005-0000-0000-0000E80E0000}"/>
    <cellStyle name="Normal 2 5 3 2 6 2" xfId="7654" xr:uid="{00000000-0005-0000-0000-0000E90E0000}"/>
    <cellStyle name="Normal 2 5 3 2 6 3" xfId="13487" xr:uid="{00000000-0005-0000-0000-0000EA0E0000}"/>
    <cellStyle name="Normal 2 5 3 2 7" xfId="1698" xr:uid="{00000000-0005-0000-0000-0000EB0E0000}"/>
    <cellStyle name="Normal 2 5 3 2 8" xfId="1699" xr:uid="{00000000-0005-0000-0000-0000EC0E0000}"/>
    <cellStyle name="Normal 2 5 3 2 9" xfId="1700" xr:uid="{00000000-0005-0000-0000-0000ED0E0000}"/>
    <cellStyle name="Normal 2 5 3 3" xfId="566" xr:uid="{00000000-0005-0000-0000-0000EE0E0000}"/>
    <cellStyle name="Normal 2 5 3 3 2" xfId="824" xr:uid="{00000000-0005-0000-0000-0000EF0E0000}"/>
    <cellStyle name="Normal 2 5 3 3 3" xfId="7655" xr:uid="{00000000-0005-0000-0000-0000F00E0000}"/>
    <cellStyle name="Normal 2 5 3 3 4" xfId="7656" xr:uid="{00000000-0005-0000-0000-0000F10E0000}"/>
    <cellStyle name="Normal 2 5 3 3 5" xfId="7657" xr:uid="{00000000-0005-0000-0000-0000F20E0000}"/>
    <cellStyle name="Normal 2 5 3 3 6" xfId="7658" xr:uid="{00000000-0005-0000-0000-0000F30E0000}"/>
    <cellStyle name="Normal 2 5 3 3 7" xfId="7659" xr:uid="{00000000-0005-0000-0000-0000F40E0000}"/>
    <cellStyle name="Normal 2 5 3 3 8" xfId="7660" xr:uid="{00000000-0005-0000-0000-0000F50E0000}"/>
    <cellStyle name="Normal 2 5 3 4" xfId="727" xr:uid="{00000000-0005-0000-0000-0000F60E0000}"/>
    <cellStyle name="Normal 2 5 3 4 2" xfId="1701" xr:uid="{00000000-0005-0000-0000-0000F70E0000}"/>
    <cellStyle name="Normal 2 5 3 4 2 2" xfId="7661" xr:uid="{00000000-0005-0000-0000-0000F80E0000}"/>
    <cellStyle name="Normal 2 5 3 4 2 3" xfId="13488" xr:uid="{00000000-0005-0000-0000-0000F90E0000}"/>
    <cellStyle name="Normal 2 5 3 5" xfId="1008" xr:uid="{00000000-0005-0000-0000-0000FA0E0000}"/>
    <cellStyle name="Normal 2 5 3 5 2" xfId="1702" xr:uid="{00000000-0005-0000-0000-0000FB0E0000}"/>
    <cellStyle name="Normal 2 5 3 6" xfId="1703" xr:uid="{00000000-0005-0000-0000-0000FC0E0000}"/>
    <cellStyle name="Normal 2 5 3 7" xfId="1704" xr:uid="{00000000-0005-0000-0000-0000FD0E0000}"/>
    <cellStyle name="Normal 2 5 3 8" xfId="1705" xr:uid="{00000000-0005-0000-0000-0000FE0E0000}"/>
    <cellStyle name="Normal 2 5 3 9" xfId="1706" xr:uid="{00000000-0005-0000-0000-0000FF0E0000}"/>
    <cellStyle name="Normal 2 5 4" xfId="699" xr:uid="{00000000-0005-0000-0000-0000000F0000}"/>
    <cellStyle name="Normal 2 5 4 2" xfId="1708" xr:uid="{00000000-0005-0000-0000-0000010F0000}"/>
    <cellStyle name="Normal 2 5 4 3" xfId="1707" xr:uid="{00000000-0005-0000-0000-0000020F0000}"/>
    <cellStyle name="Normal 2 5 5" xfId="1709" xr:uid="{00000000-0005-0000-0000-0000030F0000}"/>
    <cellStyle name="Normal 2 5 5 2" xfId="7662" xr:uid="{00000000-0005-0000-0000-0000040F0000}"/>
    <cellStyle name="Normal 2 5 5 3" xfId="13489" xr:uid="{00000000-0005-0000-0000-0000050F0000}"/>
    <cellStyle name="Normal 2 5 6" xfId="1710" xr:uid="{00000000-0005-0000-0000-0000060F0000}"/>
    <cellStyle name="Normal 2 5 6 2" xfId="7663" xr:uid="{00000000-0005-0000-0000-0000070F0000}"/>
    <cellStyle name="Normal 2 5 6 3" xfId="13490" xr:uid="{00000000-0005-0000-0000-0000080F0000}"/>
    <cellStyle name="Normal 2 5 7" xfId="1711" xr:uid="{00000000-0005-0000-0000-0000090F0000}"/>
    <cellStyle name="Normal 2 5 7 2" xfId="7664" xr:uid="{00000000-0005-0000-0000-00000A0F0000}"/>
    <cellStyle name="Normal 2 5 7 3" xfId="13491" xr:uid="{00000000-0005-0000-0000-00000B0F0000}"/>
    <cellStyle name="Normal 2 5 8" xfId="1712" xr:uid="{00000000-0005-0000-0000-00000C0F0000}"/>
    <cellStyle name="Normal 2 5 8 2" xfId="7665" xr:uid="{00000000-0005-0000-0000-00000D0F0000}"/>
    <cellStyle name="Normal 2 5 8 3" xfId="13492" xr:uid="{00000000-0005-0000-0000-00000E0F0000}"/>
    <cellStyle name="Normal 2 5 9" xfId="1713" xr:uid="{00000000-0005-0000-0000-00000F0F0000}"/>
    <cellStyle name="Normal 2 5 9 2" xfId="7666" xr:uid="{00000000-0005-0000-0000-0000100F0000}"/>
    <cellStyle name="Normal 2 5 9 3" xfId="13493" xr:uid="{00000000-0005-0000-0000-0000110F0000}"/>
    <cellStyle name="Normal 2 6" xfId="80" xr:uid="{00000000-0005-0000-0000-0000120F0000}"/>
    <cellStyle name="Normal 2 6 10" xfId="1714" xr:uid="{00000000-0005-0000-0000-0000130F0000}"/>
    <cellStyle name="Normal 2 6 11" xfId="1715" xr:uid="{00000000-0005-0000-0000-0000140F0000}"/>
    <cellStyle name="Normal 2 6 12" xfId="7667" xr:uid="{00000000-0005-0000-0000-0000150F0000}"/>
    <cellStyle name="Normal 2 6 13" xfId="7668" xr:uid="{00000000-0005-0000-0000-0000160F0000}"/>
    <cellStyle name="Normal 2 6 2" xfId="81" xr:uid="{00000000-0005-0000-0000-0000170F0000}"/>
    <cellStyle name="Normal 2 6 2 10" xfId="7669" xr:uid="{00000000-0005-0000-0000-0000180F0000}"/>
    <cellStyle name="Normal 2 6 2 11" xfId="7670" xr:uid="{00000000-0005-0000-0000-0000190F0000}"/>
    <cellStyle name="Normal 2 6 2 2" xfId="710" xr:uid="{00000000-0005-0000-0000-00001A0F0000}"/>
    <cellStyle name="Normal 2 6 2 3" xfId="1716" xr:uid="{00000000-0005-0000-0000-00001B0F0000}"/>
    <cellStyle name="Normal 2 6 2 4" xfId="1717" xr:uid="{00000000-0005-0000-0000-00001C0F0000}"/>
    <cellStyle name="Normal 2 6 2 5" xfId="1718" xr:uid="{00000000-0005-0000-0000-00001D0F0000}"/>
    <cellStyle name="Normal 2 6 2 6" xfId="1719" xr:uid="{00000000-0005-0000-0000-00001E0F0000}"/>
    <cellStyle name="Normal 2 6 2 7" xfId="1720" xr:uid="{00000000-0005-0000-0000-00001F0F0000}"/>
    <cellStyle name="Normal 2 6 2 8" xfId="1721" xr:uid="{00000000-0005-0000-0000-0000200F0000}"/>
    <cellStyle name="Normal 2 6 2 9" xfId="1722" xr:uid="{00000000-0005-0000-0000-0000210F0000}"/>
    <cellStyle name="Normal 2 6 3" xfId="107" xr:uid="{00000000-0005-0000-0000-0000220F0000}"/>
    <cellStyle name="Normal 2 6 3 10" xfId="7671" xr:uid="{00000000-0005-0000-0000-0000230F0000}"/>
    <cellStyle name="Normal 2 6 3 11" xfId="7672" xr:uid="{00000000-0005-0000-0000-0000240F0000}"/>
    <cellStyle name="Normal 2 6 3 2" xfId="728" xr:uid="{00000000-0005-0000-0000-0000250F0000}"/>
    <cellStyle name="Normal 2 6 3 3" xfId="1723" xr:uid="{00000000-0005-0000-0000-0000260F0000}"/>
    <cellStyle name="Normal 2 6 3 4" xfId="1724" xr:uid="{00000000-0005-0000-0000-0000270F0000}"/>
    <cellStyle name="Normal 2 6 3 5" xfId="1725" xr:uid="{00000000-0005-0000-0000-0000280F0000}"/>
    <cellStyle name="Normal 2 6 3 6" xfId="1726" xr:uid="{00000000-0005-0000-0000-0000290F0000}"/>
    <cellStyle name="Normal 2 6 3 7" xfId="1727" xr:uid="{00000000-0005-0000-0000-00002A0F0000}"/>
    <cellStyle name="Normal 2 6 3 8" xfId="1728" xr:uid="{00000000-0005-0000-0000-00002B0F0000}"/>
    <cellStyle name="Normal 2 6 3 9" xfId="1729" xr:uid="{00000000-0005-0000-0000-00002C0F0000}"/>
    <cellStyle name="Normal 2 6 4" xfId="709" xr:uid="{00000000-0005-0000-0000-00002D0F0000}"/>
    <cellStyle name="Normal 2 6 5" xfId="1730" xr:uid="{00000000-0005-0000-0000-00002E0F0000}"/>
    <cellStyle name="Normal 2 6 6" xfId="1731" xr:uid="{00000000-0005-0000-0000-00002F0F0000}"/>
    <cellStyle name="Normal 2 6 7" xfId="1732" xr:uid="{00000000-0005-0000-0000-0000300F0000}"/>
    <cellStyle name="Normal 2 6 8" xfId="1733" xr:uid="{00000000-0005-0000-0000-0000310F0000}"/>
    <cellStyle name="Normal 2 6 9" xfId="1734" xr:uid="{00000000-0005-0000-0000-0000320F0000}"/>
    <cellStyle name="Normal 2 7" xfId="451" xr:uid="{00000000-0005-0000-0000-0000330F0000}"/>
    <cellStyle name="Normal 2 7 10" xfId="7673" xr:uid="{00000000-0005-0000-0000-0000340F0000}"/>
    <cellStyle name="Normal 2 7 11" xfId="7674" xr:uid="{00000000-0005-0000-0000-0000350F0000}"/>
    <cellStyle name="Normal 2 7 2" xfId="804" xr:uid="{00000000-0005-0000-0000-0000360F0000}"/>
    <cellStyle name="Normal 2 7 3" xfId="1735" xr:uid="{00000000-0005-0000-0000-0000370F0000}"/>
    <cellStyle name="Normal 2 7 4" xfId="1736" xr:uid="{00000000-0005-0000-0000-0000380F0000}"/>
    <cellStyle name="Normal 2 7 5" xfId="1737" xr:uid="{00000000-0005-0000-0000-0000390F0000}"/>
    <cellStyle name="Normal 2 7 6" xfId="1738" xr:uid="{00000000-0005-0000-0000-00003A0F0000}"/>
    <cellStyle name="Normal 2 7 7" xfId="1739" xr:uid="{00000000-0005-0000-0000-00003B0F0000}"/>
    <cellStyle name="Normal 2 7 8" xfId="1740" xr:uid="{00000000-0005-0000-0000-00003C0F0000}"/>
    <cellStyle name="Normal 2 7 9" xfId="1741" xr:uid="{00000000-0005-0000-0000-00003D0F0000}"/>
    <cellStyle name="Normal 2 8" xfId="668" xr:uid="{00000000-0005-0000-0000-00003E0F0000}"/>
    <cellStyle name="Normal 2 9" xfId="1742" xr:uid="{00000000-0005-0000-0000-00003F0F0000}"/>
    <cellStyle name="Normal 2 9 2" xfId="11551" xr:uid="{00000000-0005-0000-0000-0000400F0000}"/>
    <cellStyle name="Normal 20" xfId="222" xr:uid="{00000000-0005-0000-0000-0000410F0000}"/>
    <cellStyle name="Normal 20 2" xfId="760" xr:uid="{00000000-0005-0000-0000-0000420F0000}"/>
    <cellStyle name="Normal 20 2 2" xfId="9677" xr:uid="{00000000-0005-0000-0000-0000430F0000}"/>
    <cellStyle name="Normal 20 3" xfId="7675" xr:uid="{00000000-0005-0000-0000-0000440F0000}"/>
    <cellStyle name="Normal 20 4" xfId="7676" xr:uid="{00000000-0005-0000-0000-0000450F0000}"/>
    <cellStyle name="Normal 20 5" xfId="7677" xr:uid="{00000000-0005-0000-0000-0000460F0000}"/>
    <cellStyle name="Normal 20 6" xfId="7678" xr:uid="{00000000-0005-0000-0000-0000470F0000}"/>
    <cellStyle name="Normal 20 7" xfId="7679" xr:uid="{00000000-0005-0000-0000-0000480F0000}"/>
    <cellStyle name="Normal 20 8" xfId="7680" xr:uid="{00000000-0005-0000-0000-0000490F0000}"/>
    <cellStyle name="Normal 200" xfId="689" xr:uid="{00000000-0005-0000-0000-00004A0F0000}"/>
    <cellStyle name="Normal 200 2" xfId="7681" xr:uid="{00000000-0005-0000-0000-00004B0F0000}"/>
    <cellStyle name="Normal 200 2 2" xfId="7682" xr:uid="{00000000-0005-0000-0000-00004C0F0000}"/>
    <cellStyle name="Normal 200 2 3" xfId="7683" xr:uid="{00000000-0005-0000-0000-00004D0F0000}"/>
    <cellStyle name="Normal 200 2 4" xfId="11351" xr:uid="{00000000-0005-0000-0000-00004E0F0000}"/>
    <cellStyle name="Normal 200 2 5" xfId="12628" xr:uid="{00000000-0005-0000-0000-00004F0F0000}"/>
    <cellStyle name="Normal 200 3" xfId="7684" xr:uid="{00000000-0005-0000-0000-0000500F0000}"/>
    <cellStyle name="Normal 201" xfId="690" xr:uid="{00000000-0005-0000-0000-0000510F0000}"/>
    <cellStyle name="Normal 201 2" xfId="1743" xr:uid="{00000000-0005-0000-0000-0000520F0000}"/>
    <cellStyle name="Normal 201 2 2" xfId="2857" xr:uid="{00000000-0005-0000-0000-0000530F0000}"/>
    <cellStyle name="Normal 201 2 3" xfId="2765" xr:uid="{00000000-0005-0000-0000-0000540F0000}"/>
    <cellStyle name="Normal 201 2 4" xfId="2635" xr:uid="{00000000-0005-0000-0000-0000550F0000}"/>
    <cellStyle name="Normal 201 2 5" xfId="2568" xr:uid="{00000000-0005-0000-0000-0000560F0000}"/>
    <cellStyle name="Normal 201 3" xfId="11706" xr:uid="{00000000-0005-0000-0000-0000570F0000}"/>
    <cellStyle name="Normal 202" xfId="688" xr:uid="{00000000-0005-0000-0000-0000580F0000}"/>
    <cellStyle name="Normal 202 2" xfId="1744" xr:uid="{00000000-0005-0000-0000-0000590F0000}"/>
    <cellStyle name="Normal 203" xfId="691" xr:uid="{00000000-0005-0000-0000-00005A0F0000}"/>
    <cellStyle name="Normal 203 2" xfId="1745" xr:uid="{00000000-0005-0000-0000-00005B0F0000}"/>
    <cellStyle name="Normal 203 2 2" xfId="2858" xr:uid="{00000000-0005-0000-0000-00005C0F0000}"/>
    <cellStyle name="Normal 203 2 3" xfId="2766" xr:uid="{00000000-0005-0000-0000-00005D0F0000}"/>
    <cellStyle name="Normal 203 2 4" xfId="2636" xr:uid="{00000000-0005-0000-0000-00005E0F0000}"/>
    <cellStyle name="Normal 203 2 5" xfId="2569" xr:uid="{00000000-0005-0000-0000-00005F0F0000}"/>
    <cellStyle name="Normal 203 3" xfId="11695" xr:uid="{00000000-0005-0000-0000-0000600F0000}"/>
    <cellStyle name="Normal 204" xfId="687" xr:uid="{00000000-0005-0000-0000-0000610F0000}"/>
    <cellStyle name="Normal 204 2" xfId="1746" xr:uid="{00000000-0005-0000-0000-0000620F0000}"/>
    <cellStyle name="Normal 205" xfId="692" xr:uid="{00000000-0005-0000-0000-0000630F0000}"/>
    <cellStyle name="Normal 205 2" xfId="1747" xr:uid="{00000000-0005-0000-0000-0000640F0000}"/>
    <cellStyle name="Normal 206" xfId="8" xr:uid="{00000000-0005-0000-0000-0000650F0000}"/>
    <cellStyle name="Normal 206 2" xfId="1748" xr:uid="{00000000-0005-0000-0000-0000660F0000}"/>
    <cellStyle name="Normal 207" xfId="693" xr:uid="{00000000-0005-0000-0000-0000670F0000}"/>
    <cellStyle name="Normal 207 2" xfId="1749" xr:uid="{00000000-0005-0000-0000-0000680F0000}"/>
    <cellStyle name="Normal 208" xfId="659" xr:uid="{00000000-0005-0000-0000-0000690F0000}"/>
    <cellStyle name="Normal 208 2" xfId="1750" xr:uid="{00000000-0005-0000-0000-00006A0F0000}"/>
    <cellStyle name="Normal 209" xfId="694" xr:uid="{00000000-0005-0000-0000-00006B0F0000}"/>
    <cellStyle name="Normal 209 2" xfId="1751" xr:uid="{00000000-0005-0000-0000-00006C0F0000}"/>
    <cellStyle name="Normal 21" xfId="223" xr:uid="{00000000-0005-0000-0000-00006D0F0000}"/>
    <cellStyle name="Normal 21 2" xfId="761" xr:uid="{00000000-0005-0000-0000-00006E0F0000}"/>
    <cellStyle name="Normal 21 2 2" xfId="9678" xr:uid="{00000000-0005-0000-0000-00006F0F0000}"/>
    <cellStyle name="Normal 21 3" xfId="7685" xr:uid="{00000000-0005-0000-0000-0000700F0000}"/>
    <cellStyle name="Normal 21 4" xfId="7686" xr:uid="{00000000-0005-0000-0000-0000710F0000}"/>
    <cellStyle name="Normal 21 5" xfId="7687" xr:uid="{00000000-0005-0000-0000-0000720F0000}"/>
    <cellStyle name="Normal 21 6" xfId="7688" xr:uid="{00000000-0005-0000-0000-0000730F0000}"/>
    <cellStyle name="Normal 21 7" xfId="7689" xr:uid="{00000000-0005-0000-0000-0000740F0000}"/>
    <cellStyle name="Normal 21 8" xfId="7690" xr:uid="{00000000-0005-0000-0000-0000750F0000}"/>
    <cellStyle name="Normal 210" xfId="851" xr:uid="{00000000-0005-0000-0000-0000760F0000}"/>
    <cellStyle name="Normal 210 2" xfId="953" xr:uid="{00000000-0005-0000-0000-0000770F0000}"/>
    <cellStyle name="Normal 210 2 2" xfId="1752" xr:uid="{00000000-0005-0000-0000-0000780F0000}"/>
    <cellStyle name="Normal 211" xfId="954" xr:uid="{00000000-0005-0000-0000-0000790F0000}"/>
    <cellStyle name="Normal 211 2" xfId="955" xr:uid="{00000000-0005-0000-0000-00007A0F0000}"/>
    <cellStyle name="Normal 211 3" xfId="1009" xr:uid="{00000000-0005-0000-0000-00007B0F0000}"/>
    <cellStyle name="Normal 211 4" xfId="1753" xr:uid="{00000000-0005-0000-0000-00007C0F0000}"/>
    <cellStyle name="Normal 211 4 2" xfId="2859" xr:uid="{00000000-0005-0000-0000-00007D0F0000}"/>
    <cellStyle name="Normal 211 4 3" xfId="2767" xr:uid="{00000000-0005-0000-0000-00007E0F0000}"/>
    <cellStyle name="Normal 211 4 4" xfId="2637" xr:uid="{00000000-0005-0000-0000-00007F0F0000}"/>
    <cellStyle name="Normal 211 4 5" xfId="2570" xr:uid="{00000000-0005-0000-0000-0000800F0000}"/>
    <cellStyle name="Normal 211 5" xfId="11762" xr:uid="{00000000-0005-0000-0000-0000810F0000}"/>
    <cellStyle name="Normal 211 5 2" xfId="11256" xr:uid="{00000000-0005-0000-0000-0000820F0000}"/>
    <cellStyle name="Normal 212" xfId="956" xr:uid="{00000000-0005-0000-0000-0000830F0000}"/>
    <cellStyle name="Normal 212 2" xfId="957" xr:uid="{00000000-0005-0000-0000-0000840F0000}"/>
    <cellStyle name="Normal 212 3" xfId="1010" xr:uid="{00000000-0005-0000-0000-0000850F0000}"/>
    <cellStyle name="Normal 212 4" xfId="13123" xr:uid="{00000000-0005-0000-0000-0000860F0000}"/>
    <cellStyle name="Normal 212 4 2" xfId="12476" xr:uid="{00000000-0005-0000-0000-0000870F0000}"/>
    <cellStyle name="Normal 213" xfId="958" xr:uid="{00000000-0005-0000-0000-0000880F0000}"/>
    <cellStyle name="Normal 213 2" xfId="959" xr:uid="{00000000-0005-0000-0000-0000890F0000}"/>
    <cellStyle name="Normal 213 3" xfId="1754" xr:uid="{00000000-0005-0000-0000-00008A0F0000}"/>
    <cellStyle name="Normal 213 4" xfId="13331" xr:uid="{00000000-0005-0000-0000-00008B0F0000}"/>
    <cellStyle name="Normal 213 4 2" xfId="10936" xr:uid="{00000000-0005-0000-0000-00008C0F0000}"/>
    <cellStyle name="Normal 214" xfId="960" xr:uid="{00000000-0005-0000-0000-00008D0F0000}"/>
    <cellStyle name="Normal 214 2" xfId="961" xr:uid="{00000000-0005-0000-0000-00008E0F0000}"/>
    <cellStyle name="Normal 214 3" xfId="1011" xr:uid="{00000000-0005-0000-0000-00008F0F0000}"/>
    <cellStyle name="Normal 214 4" xfId="1755" xr:uid="{00000000-0005-0000-0000-0000900F0000}"/>
    <cellStyle name="Normal 214 4 2" xfId="2860" xr:uid="{00000000-0005-0000-0000-0000910F0000}"/>
    <cellStyle name="Normal 214 4 3" xfId="2768" xr:uid="{00000000-0005-0000-0000-0000920F0000}"/>
    <cellStyle name="Normal 214 4 4" xfId="2638" xr:uid="{00000000-0005-0000-0000-0000930F0000}"/>
    <cellStyle name="Normal 214 4 5" xfId="2571" xr:uid="{00000000-0005-0000-0000-0000940F0000}"/>
    <cellStyle name="Normal 214 5" xfId="12403" xr:uid="{00000000-0005-0000-0000-0000950F0000}"/>
    <cellStyle name="Normal 214 5 2" xfId="11317" xr:uid="{00000000-0005-0000-0000-0000960F0000}"/>
    <cellStyle name="Normal 215" xfId="962" xr:uid="{00000000-0005-0000-0000-0000970F0000}"/>
    <cellStyle name="Normal 215 2" xfId="963" xr:uid="{00000000-0005-0000-0000-0000980F0000}"/>
    <cellStyle name="Normal 215 3" xfId="1756" xr:uid="{00000000-0005-0000-0000-0000990F0000}"/>
    <cellStyle name="Normal 215 4" xfId="13269" xr:uid="{00000000-0005-0000-0000-00009A0F0000}"/>
    <cellStyle name="Normal 215 4 2" xfId="12413" xr:uid="{00000000-0005-0000-0000-00009B0F0000}"/>
    <cellStyle name="Normal 216" xfId="964" xr:uid="{00000000-0005-0000-0000-00009C0F0000}"/>
    <cellStyle name="Normal 216 2" xfId="965" xr:uid="{00000000-0005-0000-0000-00009D0F0000}"/>
    <cellStyle name="Normal 216 3" xfId="1012" xr:uid="{00000000-0005-0000-0000-00009E0F0000}"/>
    <cellStyle name="Normal 216 4" xfId="11572" xr:uid="{00000000-0005-0000-0000-00009F0F0000}"/>
    <cellStyle name="Normal 216 4 2" xfId="12303" xr:uid="{00000000-0005-0000-0000-0000A00F0000}"/>
    <cellStyle name="Normal 217" xfId="966" xr:uid="{00000000-0005-0000-0000-0000A10F0000}"/>
    <cellStyle name="Normal 217 2" xfId="967" xr:uid="{00000000-0005-0000-0000-0000A20F0000}"/>
    <cellStyle name="Normal 217 3" xfId="1757" xr:uid="{00000000-0005-0000-0000-0000A30F0000}"/>
    <cellStyle name="Normal 217 3 2" xfId="2861" xr:uid="{00000000-0005-0000-0000-0000A40F0000}"/>
    <cellStyle name="Normal 217 3 3" xfId="2769" xr:uid="{00000000-0005-0000-0000-0000A50F0000}"/>
    <cellStyle name="Normal 217 3 4" xfId="2639" xr:uid="{00000000-0005-0000-0000-0000A60F0000}"/>
    <cellStyle name="Normal 217 3 5" xfId="2572" xr:uid="{00000000-0005-0000-0000-0000A70F0000}"/>
    <cellStyle name="Normal 217 3 6" xfId="13494" xr:uid="{00000000-0005-0000-0000-0000A80F0000}"/>
    <cellStyle name="Normal 217 3 7" xfId="13395" xr:uid="{00000000-0005-0000-0000-0000A90F0000}"/>
    <cellStyle name="Normal 217 4" xfId="7691" xr:uid="{00000000-0005-0000-0000-0000AA0F0000}"/>
    <cellStyle name="Normal 217 4 2" xfId="12475" xr:uid="{00000000-0005-0000-0000-0000AB0F0000}"/>
    <cellStyle name="Normal 217 4 2 2" xfId="12596" xr:uid="{00000000-0005-0000-0000-0000AC0F0000}"/>
    <cellStyle name="Normal 218" xfId="968" xr:uid="{00000000-0005-0000-0000-0000AD0F0000}"/>
    <cellStyle name="Normal 218 2" xfId="969" xr:uid="{00000000-0005-0000-0000-0000AE0F0000}"/>
    <cellStyle name="Normal 218 3" xfId="1013" xr:uid="{00000000-0005-0000-0000-0000AF0F0000}"/>
    <cellStyle name="Normal 218 4" xfId="11117" xr:uid="{00000000-0005-0000-0000-0000B00F0000}"/>
    <cellStyle name="Normal 218 4 2" xfId="12817" xr:uid="{00000000-0005-0000-0000-0000B10F0000}"/>
    <cellStyle name="Normal 219" xfId="970" xr:uid="{00000000-0005-0000-0000-0000B20F0000}"/>
    <cellStyle name="Normal 219 2" xfId="971" xr:uid="{00000000-0005-0000-0000-0000B30F0000}"/>
    <cellStyle name="Normal 219 3" xfId="1758" xr:uid="{00000000-0005-0000-0000-0000B40F0000}"/>
    <cellStyle name="Normal 219 4" xfId="13308" xr:uid="{00000000-0005-0000-0000-0000B50F0000}"/>
    <cellStyle name="Normal 219 4 2" xfId="11524" xr:uid="{00000000-0005-0000-0000-0000B60F0000}"/>
    <cellStyle name="Normal 22" xfId="224" xr:uid="{00000000-0005-0000-0000-0000B70F0000}"/>
    <cellStyle name="Normal 22 2" xfId="762" xr:uid="{00000000-0005-0000-0000-0000B80F0000}"/>
    <cellStyle name="Normal 22 2 2" xfId="9679" xr:uid="{00000000-0005-0000-0000-0000B90F0000}"/>
    <cellStyle name="Normal 22 3" xfId="7692" xr:uid="{00000000-0005-0000-0000-0000BA0F0000}"/>
    <cellStyle name="Normal 22 4" xfId="7693" xr:uid="{00000000-0005-0000-0000-0000BB0F0000}"/>
    <cellStyle name="Normal 22 5" xfId="7694" xr:uid="{00000000-0005-0000-0000-0000BC0F0000}"/>
    <cellStyle name="Normal 22 6" xfId="7695" xr:uid="{00000000-0005-0000-0000-0000BD0F0000}"/>
    <cellStyle name="Normal 22 7" xfId="7696" xr:uid="{00000000-0005-0000-0000-0000BE0F0000}"/>
    <cellStyle name="Normal 22 8" xfId="7697" xr:uid="{00000000-0005-0000-0000-0000BF0F0000}"/>
    <cellStyle name="Normal 220" xfId="972" xr:uid="{00000000-0005-0000-0000-0000C00F0000}"/>
    <cellStyle name="Normal 220 2" xfId="973" xr:uid="{00000000-0005-0000-0000-0000C10F0000}"/>
    <cellStyle name="Normal 220 3" xfId="1014" xr:uid="{00000000-0005-0000-0000-0000C20F0000}"/>
    <cellStyle name="Normal 220 4" xfId="1759" xr:uid="{00000000-0005-0000-0000-0000C30F0000}"/>
    <cellStyle name="Normal 220 4 2" xfId="2862" xr:uid="{00000000-0005-0000-0000-0000C40F0000}"/>
    <cellStyle name="Normal 220 4 3" xfId="2770" xr:uid="{00000000-0005-0000-0000-0000C50F0000}"/>
    <cellStyle name="Normal 220 4 4" xfId="2640" xr:uid="{00000000-0005-0000-0000-0000C60F0000}"/>
    <cellStyle name="Normal 220 4 5" xfId="2573" xr:uid="{00000000-0005-0000-0000-0000C70F0000}"/>
    <cellStyle name="Normal 220 5" xfId="11647" xr:uid="{00000000-0005-0000-0000-0000C80F0000}"/>
    <cellStyle name="Normal 220 5 2" xfId="11122" xr:uid="{00000000-0005-0000-0000-0000C90F0000}"/>
    <cellStyle name="Normal 221" xfId="974" xr:uid="{00000000-0005-0000-0000-0000CA0F0000}"/>
    <cellStyle name="Normal 221 2" xfId="975" xr:uid="{00000000-0005-0000-0000-0000CB0F0000}"/>
    <cellStyle name="Normal 221 3" xfId="1015" xr:uid="{00000000-0005-0000-0000-0000CC0F0000}"/>
    <cellStyle name="Normal 221 4" xfId="13245" xr:uid="{00000000-0005-0000-0000-0000CD0F0000}"/>
    <cellStyle name="Normal 221 4 2" xfId="13190" xr:uid="{00000000-0005-0000-0000-0000CE0F0000}"/>
    <cellStyle name="Normal 222" xfId="976" xr:uid="{00000000-0005-0000-0000-0000CF0F0000}"/>
    <cellStyle name="Normal 222 2" xfId="977" xr:uid="{00000000-0005-0000-0000-0000D00F0000}"/>
    <cellStyle name="Normal 222 3" xfId="1760" xr:uid="{00000000-0005-0000-0000-0000D10F0000}"/>
    <cellStyle name="Normal 222 4" xfId="11784" xr:uid="{00000000-0005-0000-0000-0000D20F0000}"/>
    <cellStyle name="Normal 222 4 2" xfId="12606" xr:uid="{00000000-0005-0000-0000-0000D30F0000}"/>
    <cellStyle name="Normal 223" xfId="978" xr:uid="{00000000-0005-0000-0000-0000D40F0000}"/>
    <cellStyle name="Normal 223 2" xfId="979" xr:uid="{00000000-0005-0000-0000-0000D50F0000}"/>
    <cellStyle name="Normal 223 3" xfId="1761" xr:uid="{00000000-0005-0000-0000-0000D60F0000}"/>
    <cellStyle name="Normal 223 3 2" xfId="2863" xr:uid="{00000000-0005-0000-0000-0000D70F0000}"/>
    <cellStyle name="Normal 223 3 3" xfId="2771" xr:uid="{00000000-0005-0000-0000-0000D80F0000}"/>
    <cellStyle name="Normal 223 3 4" xfId="2641" xr:uid="{00000000-0005-0000-0000-0000D90F0000}"/>
    <cellStyle name="Normal 223 3 5" xfId="2574" xr:uid="{00000000-0005-0000-0000-0000DA0F0000}"/>
    <cellStyle name="Normal 223 3 6" xfId="13495" xr:uid="{00000000-0005-0000-0000-0000DB0F0000}"/>
    <cellStyle name="Normal 223 3 7" xfId="13396" xr:uid="{00000000-0005-0000-0000-0000DC0F0000}"/>
    <cellStyle name="Normal 223 4" xfId="7698" xr:uid="{00000000-0005-0000-0000-0000DD0F0000}"/>
    <cellStyle name="Normal 223 4 2" xfId="11849" xr:uid="{00000000-0005-0000-0000-0000DE0F0000}"/>
    <cellStyle name="Normal 223 4 2 2" xfId="12062" xr:uid="{00000000-0005-0000-0000-0000DF0F0000}"/>
    <cellStyle name="Normal 224" xfId="980" xr:uid="{00000000-0005-0000-0000-0000E00F0000}"/>
    <cellStyle name="Normal 224 2" xfId="981" xr:uid="{00000000-0005-0000-0000-0000E10F0000}"/>
    <cellStyle name="Normal 224 3" xfId="1762" xr:uid="{00000000-0005-0000-0000-0000E20F0000}"/>
    <cellStyle name="Normal 224 4" xfId="12412" xr:uid="{00000000-0005-0000-0000-0000E30F0000}"/>
    <cellStyle name="Normal 224 4 2" xfId="11495" xr:uid="{00000000-0005-0000-0000-0000E40F0000}"/>
    <cellStyle name="Normal 225" xfId="982" xr:uid="{00000000-0005-0000-0000-0000E50F0000}"/>
    <cellStyle name="Normal 225 2" xfId="983" xr:uid="{00000000-0005-0000-0000-0000E60F0000}"/>
    <cellStyle name="Normal 225 3" xfId="1763" xr:uid="{00000000-0005-0000-0000-0000E70F0000}"/>
    <cellStyle name="Normal 225 4" xfId="13098" xr:uid="{00000000-0005-0000-0000-0000E80F0000}"/>
    <cellStyle name="Normal 225 4 2" xfId="12887" xr:uid="{00000000-0005-0000-0000-0000E90F0000}"/>
    <cellStyle name="Normal 226" xfId="984" xr:uid="{00000000-0005-0000-0000-0000EA0F0000}"/>
    <cellStyle name="Normal 226 2" xfId="985" xr:uid="{00000000-0005-0000-0000-0000EB0F0000}"/>
    <cellStyle name="Normal 226 3" xfId="1016" xr:uid="{00000000-0005-0000-0000-0000EC0F0000}"/>
    <cellStyle name="Normal 226 4" xfId="11316" xr:uid="{00000000-0005-0000-0000-0000ED0F0000}"/>
    <cellStyle name="Normal 226 4 2" xfId="13348" xr:uid="{00000000-0005-0000-0000-0000EE0F0000}"/>
    <cellStyle name="Normal 227" xfId="986" xr:uid="{00000000-0005-0000-0000-0000EF0F0000}"/>
    <cellStyle name="Normal 227 2" xfId="987" xr:uid="{00000000-0005-0000-0000-0000F00F0000}"/>
    <cellStyle name="Normal 227 3" xfId="1764" xr:uid="{00000000-0005-0000-0000-0000F10F0000}"/>
    <cellStyle name="Normal 227 4" xfId="13125" xr:uid="{00000000-0005-0000-0000-0000F20F0000}"/>
    <cellStyle name="Normal 227 4 2" xfId="13284" xr:uid="{00000000-0005-0000-0000-0000F30F0000}"/>
    <cellStyle name="Normal 228" xfId="988" xr:uid="{00000000-0005-0000-0000-0000F40F0000}"/>
    <cellStyle name="Normal 228 2" xfId="989" xr:uid="{00000000-0005-0000-0000-0000F50F0000}"/>
    <cellStyle name="Normal 228 3" xfId="1017" xr:uid="{00000000-0005-0000-0000-0000F60F0000}"/>
    <cellStyle name="Normal 228 4" xfId="1765" xr:uid="{00000000-0005-0000-0000-0000F70F0000}"/>
    <cellStyle name="Normal 228 4 2" xfId="2864" xr:uid="{00000000-0005-0000-0000-0000F80F0000}"/>
    <cellStyle name="Normal 228 4 3" xfId="2772" xr:uid="{00000000-0005-0000-0000-0000F90F0000}"/>
    <cellStyle name="Normal 228 4 4" xfId="2642" xr:uid="{00000000-0005-0000-0000-0000FA0F0000}"/>
    <cellStyle name="Normal 228 4 5" xfId="2575" xr:uid="{00000000-0005-0000-0000-0000FB0F0000}"/>
    <cellStyle name="Normal 228 5" xfId="11908" xr:uid="{00000000-0005-0000-0000-0000FC0F0000}"/>
    <cellStyle name="Normal 228 5 2" xfId="12998" xr:uid="{00000000-0005-0000-0000-0000FD0F0000}"/>
    <cellStyle name="Normal 229" xfId="990" xr:uid="{00000000-0005-0000-0000-0000FE0F0000}"/>
    <cellStyle name="Normal 229 2" xfId="991" xr:uid="{00000000-0005-0000-0000-0000FF0F0000}"/>
    <cellStyle name="Normal 229 3" xfId="1766" xr:uid="{00000000-0005-0000-0000-000000100000}"/>
    <cellStyle name="Normal 229 4" xfId="11573" xr:uid="{00000000-0005-0000-0000-000001100000}"/>
    <cellStyle name="Normal 229 4 2" xfId="12669" xr:uid="{00000000-0005-0000-0000-000002100000}"/>
    <cellStyle name="Normal 23" xfId="225" xr:uid="{00000000-0005-0000-0000-000003100000}"/>
    <cellStyle name="Normal 23 2" xfId="763" xr:uid="{00000000-0005-0000-0000-000004100000}"/>
    <cellStyle name="Normal 23 2 2" xfId="9680" xr:uid="{00000000-0005-0000-0000-000005100000}"/>
    <cellStyle name="Normal 23 3" xfId="7699" xr:uid="{00000000-0005-0000-0000-000006100000}"/>
    <cellStyle name="Normal 23 4" xfId="7700" xr:uid="{00000000-0005-0000-0000-000007100000}"/>
    <cellStyle name="Normal 23 5" xfId="7701" xr:uid="{00000000-0005-0000-0000-000008100000}"/>
    <cellStyle name="Normal 23 6" xfId="7702" xr:uid="{00000000-0005-0000-0000-000009100000}"/>
    <cellStyle name="Normal 23 7" xfId="7703" xr:uid="{00000000-0005-0000-0000-00000A100000}"/>
    <cellStyle name="Normal 23 8" xfId="7704" xr:uid="{00000000-0005-0000-0000-00000B100000}"/>
    <cellStyle name="Normal 230" xfId="857" xr:uid="{00000000-0005-0000-0000-00000C100000}"/>
    <cellStyle name="Normal 230 2" xfId="992" xr:uid="{00000000-0005-0000-0000-00000D100000}"/>
    <cellStyle name="Normal 230 2 2" xfId="1767" xr:uid="{00000000-0005-0000-0000-00000E100000}"/>
    <cellStyle name="Normal 230 3" xfId="1018" xr:uid="{00000000-0005-0000-0000-00000F100000}"/>
    <cellStyle name="Normal 230 4" xfId="11014" xr:uid="{00000000-0005-0000-0000-000010100000}"/>
    <cellStyle name="Normal 230 4 2" xfId="11384" xr:uid="{00000000-0005-0000-0000-000011100000}"/>
    <cellStyle name="Normal 231" xfId="993" xr:uid="{00000000-0005-0000-0000-000012100000}"/>
    <cellStyle name="Normal 231 2" xfId="994" xr:uid="{00000000-0005-0000-0000-000013100000}"/>
    <cellStyle name="Normal 231 3" xfId="1768" xr:uid="{00000000-0005-0000-0000-000014100000}"/>
    <cellStyle name="Normal 231 4" xfId="12385" xr:uid="{00000000-0005-0000-0000-000015100000}"/>
    <cellStyle name="Normal 231 4 2" xfId="12183" xr:uid="{00000000-0005-0000-0000-000016100000}"/>
    <cellStyle name="Normal 232" xfId="995" xr:uid="{00000000-0005-0000-0000-000017100000}"/>
    <cellStyle name="Normal 232 2" xfId="996" xr:uid="{00000000-0005-0000-0000-000018100000}"/>
    <cellStyle name="Normal 232 3" xfId="1769" xr:uid="{00000000-0005-0000-0000-000019100000}"/>
    <cellStyle name="Normal 232 4" xfId="11735" xr:uid="{00000000-0005-0000-0000-00001A100000}"/>
    <cellStyle name="Normal 232 4 2" xfId="12401" xr:uid="{00000000-0005-0000-0000-00001B100000}"/>
    <cellStyle name="Normal 233" xfId="1019" xr:uid="{00000000-0005-0000-0000-00001C100000}"/>
    <cellStyle name="Normal 233 2" xfId="1020" xr:uid="{00000000-0005-0000-0000-00001D100000}"/>
    <cellStyle name="Normal 233 3" xfId="1770" xr:uid="{00000000-0005-0000-0000-00001E100000}"/>
    <cellStyle name="Normal 233 3 2" xfId="2865" xr:uid="{00000000-0005-0000-0000-00001F100000}"/>
    <cellStyle name="Normal 233 3 3" xfId="2773" xr:uid="{00000000-0005-0000-0000-000020100000}"/>
    <cellStyle name="Normal 233 3 4" xfId="2643" xr:uid="{00000000-0005-0000-0000-000021100000}"/>
    <cellStyle name="Normal 233 3 5" xfId="2576" xr:uid="{00000000-0005-0000-0000-000022100000}"/>
    <cellStyle name="Normal 233 3 6" xfId="13496" xr:uid="{00000000-0005-0000-0000-000023100000}"/>
    <cellStyle name="Normal 233 3 7" xfId="13397" xr:uid="{00000000-0005-0000-0000-000024100000}"/>
    <cellStyle name="Normal 233 4" xfId="7705" xr:uid="{00000000-0005-0000-0000-000025100000}"/>
    <cellStyle name="Normal 233 4 2" xfId="12991" xr:uid="{00000000-0005-0000-0000-000026100000}"/>
    <cellStyle name="Normal 233 4 2 2" xfId="12136" xr:uid="{00000000-0005-0000-0000-000027100000}"/>
    <cellStyle name="Normal 234" xfId="1021" xr:uid="{00000000-0005-0000-0000-000028100000}"/>
    <cellStyle name="Normal 234 2" xfId="1022" xr:uid="{00000000-0005-0000-0000-000029100000}"/>
    <cellStyle name="Normal 234 3" xfId="1771" xr:uid="{00000000-0005-0000-0000-00002A100000}"/>
    <cellStyle name="Normal 234 4" xfId="11574" xr:uid="{00000000-0005-0000-0000-00002B100000}"/>
    <cellStyle name="Normal 234 4 2" xfId="12706" xr:uid="{00000000-0005-0000-0000-00002C100000}"/>
    <cellStyle name="Normal 235" xfId="1023" xr:uid="{00000000-0005-0000-0000-00002D100000}"/>
    <cellStyle name="Normal 235 2" xfId="1024" xr:uid="{00000000-0005-0000-0000-00002E100000}"/>
    <cellStyle name="Normal 235 3" xfId="1100" xr:uid="{00000000-0005-0000-0000-00002F100000}"/>
    <cellStyle name="Normal 235 3 2" xfId="2836" xr:uid="{00000000-0005-0000-0000-000030100000}"/>
    <cellStyle name="Normal 235 3 3" xfId="2681" xr:uid="{00000000-0005-0000-0000-000031100000}"/>
    <cellStyle name="Normal 235 3 4" xfId="2614" xr:uid="{00000000-0005-0000-0000-000032100000}"/>
    <cellStyle name="Normal 235 3 5" xfId="2547" xr:uid="{00000000-0005-0000-0000-000033100000}"/>
    <cellStyle name="Normal 235 3 6" xfId="13428" xr:uid="{00000000-0005-0000-0000-000034100000}"/>
    <cellStyle name="Normal 235 3 7" xfId="13398" xr:uid="{00000000-0005-0000-0000-000035100000}"/>
    <cellStyle name="Normal 235 4" xfId="7706" xr:uid="{00000000-0005-0000-0000-000036100000}"/>
    <cellStyle name="Normal 235 4 2" xfId="11015" xr:uid="{00000000-0005-0000-0000-000037100000}"/>
    <cellStyle name="Normal 235 4 2 2" xfId="11119" xr:uid="{00000000-0005-0000-0000-000038100000}"/>
    <cellStyle name="Normal 236" xfId="1025" xr:uid="{00000000-0005-0000-0000-000039100000}"/>
    <cellStyle name="Normal 236 2" xfId="1026" xr:uid="{00000000-0005-0000-0000-00003A100000}"/>
    <cellStyle name="Normal 236 3" xfId="2458" xr:uid="{00000000-0005-0000-0000-00003B100000}"/>
    <cellStyle name="Normal 236 3 2" xfId="2902" xr:uid="{00000000-0005-0000-0000-00003C100000}"/>
    <cellStyle name="Normal 236 3 3" xfId="2835" xr:uid="{00000000-0005-0000-0000-00003D100000}"/>
    <cellStyle name="Normal 236 3 4" xfId="2680" xr:uid="{00000000-0005-0000-0000-00003E100000}"/>
    <cellStyle name="Normal 236 3 5" xfId="2613" xr:uid="{00000000-0005-0000-0000-00003F100000}"/>
    <cellStyle name="Normal 236 4" xfId="11546" xr:uid="{00000000-0005-0000-0000-000040100000}"/>
    <cellStyle name="Normal 236 4 2" xfId="11485" xr:uid="{00000000-0005-0000-0000-000041100000}"/>
    <cellStyle name="Normal 237" xfId="1027" xr:uid="{00000000-0005-0000-0000-000042100000}"/>
    <cellStyle name="Normal 237 2" xfId="2533" xr:uid="{00000000-0005-0000-0000-000043100000}"/>
    <cellStyle name="Normal 237 3" xfId="11983" xr:uid="{00000000-0005-0000-0000-000044100000}"/>
    <cellStyle name="Normal 237 3 2" xfId="11385" xr:uid="{00000000-0005-0000-0000-000045100000}"/>
    <cellStyle name="Normal 238" xfId="1028" xr:uid="{00000000-0005-0000-0000-000046100000}"/>
    <cellStyle name="Normal 238 2" xfId="1029" xr:uid="{00000000-0005-0000-0000-000047100000}"/>
    <cellStyle name="Normal 238 3" xfId="7707" xr:uid="{00000000-0005-0000-0000-000048100000}"/>
    <cellStyle name="Normal 238 3 2" xfId="13164" xr:uid="{00000000-0005-0000-0000-000049100000}"/>
    <cellStyle name="Normal 238 3 2 2" xfId="13327" xr:uid="{00000000-0005-0000-0000-00004A100000}"/>
    <cellStyle name="Normal 239" xfId="1030" xr:uid="{00000000-0005-0000-0000-00004B100000}"/>
    <cellStyle name="Normal 239 2" xfId="2541" xr:uid="{00000000-0005-0000-0000-00004C100000}"/>
    <cellStyle name="Normal 239 3" xfId="11016" xr:uid="{00000000-0005-0000-0000-00004D100000}"/>
    <cellStyle name="Normal 239 3 2" xfId="13265" xr:uid="{00000000-0005-0000-0000-00004E100000}"/>
    <cellStyle name="Normal 24" xfId="226" xr:uid="{00000000-0005-0000-0000-00004F100000}"/>
    <cellStyle name="Normal 24 2" xfId="764" xr:uid="{00000000-0005-0000-0000-000050100000}"/>
    <cellStyle name="Normal 24 2 2" xfId="9681" xr:uid="{00000000-0005-0000-0000-000051100000}"/>
    <cellStyle name="Normal 24 3" xfId="7708" xr:uid="{00000000-0005-0000-0000-000052100000}"/>
    <cellStyle name="Normal 24 4" xfId="7709" xr:uid="{00000000-0005-0000-0000-000053100000}"/>
    <cellStyle name="Normal 24 5" xfId="7710" xr:uid="{00000000-0005-0000-0000-000054100000}"/>
    <cellStyle name="Normal 24 6" xfId="7711" xr:uid="{00000000-0005-0000-0000-000055100000}"/>
    <cellStyle name="Normal 24 7" xfId="7712" xr:uid="{00000000-0005-0000-0000-000056100000}"/>
    <cellStyle name="Normal 24 8" xfId="7713" xr:uid="{00000000-0005-0000-0000-000057100000}"/>
    <cellStyle name="Normal 240" xfId="1031" xr:uid="{00000000-0005-0000-0000-000058100000}"/>
    <cellStyle name="Normal 240 2" xfId="1032" xr:uid="{00000000-0005-0000-0000-000059100000}"/>
    <cellStyle name="Normal 240 3" xfId="7714" xr:uid="{00000000-0005-0000-0000-00005A100000}"/>
    <cellStyle name="Normal 240 3 2" xfId="13126" xr:uid="{00000000-0005-0000-0000-00005B100000}"/>
    <cellStyle name="Normal 240 3 2 2" xfId="12729" xr:uid="{00000000-0005-0000-0000-00005C100000}"/>
    <cellStyle name="Normal 241" xfId="1033" xr:uid="{00000000-0005-0000-0000-00005D100000}"/>
    <cellStyle name="Normal 241 2" xfId="2542" xr:uid="{00000000-0005-0000-0000-00005E100000}"/>
    <cellStyle name="Normal 241 3" xfId="11510" xr:uid="{00000000-0005-0000-0000-00005F100000}"/>
    <cellStyle name="Normal 241 3 2" xfId="12153" xr:uid="{00000000-0005-0000-0000-000060100000}"/>
    <cellStyle name="Normal 242" xfId="1034" xr:uid="{00000000-0005-0000-0000-000061100000}"/>
    <cellStyle name="Normal 242 2" xfId="1035" xr:uid="{00000000-0005-0000-0000-000062100000}"/>
    <cellStyle name="Normal 242 3" xfId="7715" xr:uid="{00000000-0005-0000-0000-000063100000}"/>
    <cellStyle name="Normal 242 3 2" xfId="11463" xr:uid="{00000000-0005-0000-0000-000064100000}"/>
    <cellStyle name="Normal 242 3 2 2" xfId="11295" xr:uid="{00000000-0005-0000-0000-000065100000}"/>
    <cellStyle name="Normal 243" xfId="1036" xr:uid="{00000000-0005-0000-0000-000066100000}"/>
    <cellStyle name="Normal 243 2" xfId="2543" xr:uid="{00000000-0005-0000-0000-000067100000}"/>
    <cellStyle name="Normal 243 3" xfId="12999" xr:uid="{00000000-0005-0000-0000-000068100000}"/>
    <cellStyle name="Normal 243 3 2" xfId="12211" xr:uid="{00000000-0005-0000-0000-000069100000}"/>
    <cellStyle name="Normal 244" xfId="1037" xr:uid="{00000000-0005-0000-0000-00006A100000}"/>
    <cellStyle name="Normal 244 2" xfId="1038" xr:uid="{00000000-0005-0000-0000-00006B100000}"/>
    <cellStyle name="Normal 244 3" xfId="7716" xr:uid="{00000000-0005-0000-0000-00006C100000}"/>
    <cellStyle name="Normal 244 3 2" xfId="13349" xr:uid="{00000000-0005-0000-0000-00006D100000}"/>
    <cellStyle name="Normal 244 3 2 2" xfId="12682" xr:uid="{00000000-0005-0000-0000-00006E100000}"/>
    <cellStyle name="Normal 245" xfId="1039" xr:uid="{00000000-0005-0000-0000-00006F100000}"/>
    <cellStyle name="Normal 245 2" xfId="2544" xr:uid="{00000000-0005-0000-0000-000070100000}"/>
    <cellStyle name="Normal 245 3" xfId="13285" xr:uid="{00000000-0005-0000-0000-000071100000}"/>
    <cellStyle name="Normal 245 3 2" xfId="11489" xr:uid="{00000000-0005-0000-0000-000072100000}"/>
    <cellStyle name="Normal 246" xfId="1040" xr:uid="{00000000-0005-0000-0000-000073100000}"/>
    <cellStyle name="Normal 246 2" xfId="1041" xr:uid="{00000000-0005-0000-0000-000074100000}"/>
    <cellStyle name="Normal 246 3" xfId="7717" xr:uid="{00000000-0005-0000-0000-000075100000}"/>
    <cellStyle name="Normal 246 3 2" xfId="11020" xr:uid="{00000000-0005-0000-0000-000076100000}"/>
    <cellStyle name="Normal 246 3 2 2" xfId="11386" xr:uid="{00000000-0005-0000-0000-000077100000}"/>
    <cellStyle name="Normal 247" xfId="1042" xr:uid="{00000000-0005-0000-0000-000078100000}"/>
    <cellStyle name="Normal 247 2" xfId="11017" xr:uid="{00000000-0005-0000-0000-000079100000}"/>
    <cellStyle name="Normal 247 2 2" xfId="12049" xr:uid="{00000000-0005-0000-0000-00007A100000}"/>
    <cellStyle name="Normal 248" xfId="1043" xr:uid="{00000000-0005-0000-0000-00007B100000}"/>
    <cellStyle name="Normal 248 2" xfId="1044" xr:uid="{00000000-0005-0000-0000-00007C100000}"/>
    <cellStyle name="Normal 248 3" xfId="7718" xr:uid="{00000000-0005-0000-0000-00007D100000}"/>
    <cellStyle name="Normal 248 3 2" xfId="12400" xr:uid="{00000000-0005-0000-0000-00007E100000}"/>
    <cellStyle name="Normal 248 3 2 2" xfId="13304" xr:uid="{00000000-0005-0000-0000-00007F100000}"/>
    <cellStyle name="Normal 249" xfId="1045" xr:uid="{00000000-0005-0000-0000-000080100000}"/>
    <cellStyle name="Normal 249 2" xfId="11019" xr:uid="{00000000-0005-0000-0000-000081100000}"/>
    <cellStyle name="Normal 249 2 2" xfId="13241" xr:uid="{00000000-0005-0000-0000-000082100000}"/>
    <cellStyle name="Normal 25" xfId="227" xr:uid="{00000000-0005-0000-0000-000083100000}"/>
    <cellStyle name="Normal 25 2" xfId="765" xr:uid="{00000000-0005-0000-0000-000084100000}"/>
    <cellStyle name="Normal 25 2 2" xfId="9682" xr:uid="{00000000-0005-0000-0000-000085100000}"/>
    <cellStyle name="Normal 25 3" xfId="7719" xr:uid="{00000000-0005-0000-0000-000086100000}"/>
    <cellStyle name="Normal 25 4" xfId="7720" xr:uid="{00000000-0005-0000-0000-000087100000}"/>
    <cellStyle name="Normal 25 5" xfId="7721" xr:uid="{00000000-0005-0000-0000-000088100000}"/>
    <cellStyle name="Normal 25 6" xfId="7722" xr:uid="{00000000-0005-0000-0000-000089100000}"/>
    <cellStyle name="Normal 25 7" xfId="7723" xr:uid="{00000000-0005-0000-0000-00008A100000}"/>
    <cellStyle name="Normal 25 8" xfId="7724" xr:uid="{00000000-0005-0000-0000-00008B100000}"/>
    <cellStyle name="Normal 250" xfId="1046" xr:uid="{00000000-0005-0000-0000-00008C100000}"/>
    <cellStyle name="Normal 250 2" xfId="1047" xr:uid="{00000000-0005-0000-0000-00008D100000}"/>
    <cellStyle name="Normal 250 3" xfId="11018" xr:uid="{00000000-0005-0000-0000-00008E100000}"/>
    <cellStyle name="Normal 250 3 2" xfId="11929" xr:uid="{00000000-0005-0000-0000-00008F100000}"/>
    <cellStyle name="Normal 251" xfId="1048" xr:uid="{00000000-0005-0000-0000-000090100000}"/>
    <cellStyle name="Normal 251 2" xfId="1049" xr:uid="{00000000-0005-0000-0000-000091100000}"/>
    <cellStyle name="Normal 251 3" xfId="7725" xr:uid="{00000000-0005-0000-0000-000092100000}"/>
    <cellStyle name="Normal 251 3 2" xfId="12363" xr:uid="{00000000-0005-0000-0000-000093100000}"/>
    <cellStyle name="Normal 251 3 2 2" xfId="12917" xr:uid="{00000000-0005-0000-0000-000094100000}"/>
    <cellStyle name="Normal 252" xfId="1050" xr:uid="{00000000-0005-0000-0000-000095100000}"/>
    <cellStyle name="Normal 252 2" xfId="1051" xr:uid="{00000000-0005-0000-0000-000096100000}"/>
    <cellStyle name="Normal 252 3" xfId="7726" xr:uid="{00000000-0005-0000-0000-000097100000}"/>
    <cellStyle name="Normal 252 3 2" xfId="11300" xr:uid="{00000000-0005-0000-0000-000098100000}"/>
    <cellStyle name="Normal 252 3 2 2" xfId="11257" xr:uid="{00000000-0005-0000-0000-000099100000}"/>
    <cellStyle name="Normal 253" xfId="1052" xr:uid="{00000000-0005-0000-0000-00009A100000}"/>
    <cellStyle name="Normal 253 2" xfId="1053" xr:uid="{00000000-0005-0000-0000-00009B100000}"/>
    <cellStyle name="Normal 253 3" xfId="7727" xr:uid="{00000000-0005-0000-0000-00009C100000}"/>
    <cellStyle name="Normal 253 3 2" xfId="11644" xr:uid="{00000000-0005-0000-0000-00009D100000}"/>
    <cellStyle name="Normal 253 3 2 2" xfId="12592" xr:uid="{00000000-0005-0000-0000-00009E100000}"/>
    <cellStyle name="Normal 254" xfId="1054" xr:uid="{00000000-0005-0000-0000-00009F100000}"/>
    <cellStyle name="Normal 254 2" xfId="1055" xr:uid="{00000000-0005-0000-0000-0000A0100000}"/>
    <cellStyle name="Normal 254 3" xfId="12871" xr:uid="{00000000-0005-0000-0000-0000A1100000}"/>
    <cellStyle name="Normal 254 3 2" xfId="12414" xr:uid="{00000000-0005-0000-0000-0000A2100000}"/>
    <cellStyle name="Normal 255" xfId="1056" xr:uid="{00000000-0005-0000-0000-0000A3100000}"/>
    <cellStyle name="Normal 255 2" xfId="1057" xr:uid="{00000000-0005-0000-0000-0000A4100000}"/>
    <cellStyle name="Normal 255 3" xfId="7728" xr:uid="{00000000-0005-0000-0000-0000A5100000}"/>
    <cellStyle name="Normal 255 3 2" xfId="13328" xr:uid="{00000000-0005-0000-0000-0000A6100000}"/>
    <cellStyle name="Normal 255 3 2 2" xfId="11712" xr:uid="{00000000-0005-0000-0000-0000A7100000}"/>
    <cellStyle name="Normal 256" xfId="1058" xr:uid="{00000000-0005-0000-0000-0000A8100000}"/>
    <cellStyle name="Normal 256 2" xfId="7729" xr:uid="{00000000-0005-0000-0000-0000A9100000}"/>
    <cellStyle name="Normal 256 2 2" xfId="13266" xr:uid="{00000000-0005-0000-0000-0000AA100000}"/>
    <cellStyle name="Normal 256 2 2 2" xfId="11163" xr:uid="{00000000-0005-0000-0000-0000AB100000}"/>
    <cellStyle name="Normal 257" xfId="1059" xr:uid="{00000000-0005-0000-0000-0000AC100000}"/>
    <cellStyle name="Normal 257 2" xfId="1060" xr:uid="{00000000-0005-0000-0000-0000AD100000}"/>
    <cellStyle name="Normal 257 3" xfId="7730" xr:uid="{00000000-0005-0000-0000-0000AE100000}"/>
    <cellStyle name="Normal 257 3 2" xfId="13127" xr:uid="{00000000-0005-0000-0000-0000AF100000}"/>
    <cellStyle name="Normal 257 3 2 2" xfId="11139" xr:uid="{00000000-0005-0000-0000-0000B0100000}"/>
    <cellStyle name="Normal 258" xfId="1061" xr:uid="{00000000-0005-0000-0000-0000B1100000}"/>
    <cellStyle name="Normal 258 2" xfId="1062" xr:uid="{00000000-0005-0000-0000-0000B2100000}"/>
    <cellStyle name="Normal 258 3" xfId="7731" xr:uid="{00000000-0005-0000-0000-0000B3100000}"/>
    <cellStyle name="Normal 258 3 2" xfId="11021" xr:uid="{00000000-0005-0000-0000-0000B4100000}"/>
    <cellStyle name="Normal 258 3 2 2" xfId="11318" xr:uid="{00000000-0005-0000-0000-0000B5100000}"/>
    <cellStyle name="Normal 259" xfId="1063" xr:uid="{00000000-0005-0000-0000-0000B6100000}"/>
    <cellStyle name="Normal 259 2" xfId="11129" xr:uid="{00000000-0005-0000-0000-0000B7100000}"/>
    <cellStyle name="Normal 259 2 2" xfId="12039" xr:uid="{00000000-0005-0000-0000-0000B8100000}"/>
    <cellStyle name="Normal 26" xfId="228" xr:uid="{00000000-0005-0000-0000-0000B9100000}"/>
    <cellStyle name="Normal 26 2" xfId="766" xr:uid="{00000000-0005-0000-0000-0000BA100000}"/>
    <cellStyle name="Normal 26 2 2" xfId="9683" xr:uid="{00000000-0005-0000-0000-0000BB100000}"/>
    <cellStyle name="Normal 26 3" xfId="7732" xr:uid="{00000000-0005-0000-0000-0000BC100000}"/>
    <cellStyle name="Normal 26 4" xfId="7733" xr:uid="{00000000-0005-0000-0000-0000BD100000}"/>
    <cellStyle name="Normal 26 5" xfId="7734" xr:uid="{00000000-0005-0000-0000-0000BE100000}"/>
    <cellStyle name="Normal 26 6" xfId="7735" xr:uid="{00000000-0005-0000-0000-0000BF100000}"/>
    <cellStyle name="Normal 26 7" xfId="7736" xr:uid="{00000000-0005-0000-0000-0000C0100000}"/>
    <cellStyle name="Normal 26 8" xfId="7737" xr:uid="{00000000-0005-0000-0000-0000C1100000}"/>
    <cellStyle name="Normal 260" xfId="1064" xr:uid="{00000000-0005-0000-0000-0000C2100000}"/>
    <cellStyle name="Normal 260 2" xfId="1065" xr:uid="{00000000-0005-0000-0000-0000C3100000}"/>
    <cellStyle name="Normal 260 3" xfId="7738" xr:uid="{00000000-0005-0000-0000-0000C4100000}"/>
    <cellStyle name="Normal 260 3 2" xfId="11575" xr:uid="{00000000-0005-0000-0000-0000C5100000}"/>
    <cellStyle name="Normal 260 3 2 2" xfId="11962" xr:uid="{00000000-0005-0000-0000-0000C6100000}"/>
    <cellStyle name="Normal 261" xfId="1066" xr:uid="{00000000-0005-0000-0000-0000C7100000}"/>
    <cellStyle name="Normal 261 2" xfId="7739" xr:uid="{00000000-0005-0000-0000-0000C8100000}"/>
    <cellStyle name="Normal 261 2 2" xfId="11022" xr:uid="{00000000-0005-0000-0000-0000C9100000}"/>
    <cellStyle name="Normal 261 2 2 2" xfId="11507" xr:uid="{00000000-0005-0000-0000-0000CA100000}"/>
    <cellStyle name="Normal 262" xfId="1067" xr:uid="{00000000-0005-0000-0000-0000CB100000}"/>
    <cellStyle name="Normal 262 2" xfId="1068" xr:uid="{00000000-0005-0000-0000-0000CC100000}"/>
    <cellStyle name="Normal 262 3" xfId="7740" xr:uid="{00000000-0005-0000-0000-0000CD100000}"/>
    <cellStyle name="Normal 262 3 2" xfId="11276" xr:uid="{00000000-0005-0000-0000-0000CE100000}"/>
    <cellStyle name="Normal 262 3 2 2" xfId="12913" xr:uid="{00000000-0005-0000-0000-0000CF100000}"/>
    <cellStyle name="Normal 263" xfId="1069" xr:uid="{00000000-0005-0000-0000-0000D0100000}"/>
    <cellStyle name="Normal 263 2" xfId="7741" xr:uid="{00000000-0005-0000-0000-0000D1100000}"/>
    <cellStyle name="Normal 263 2 2" xfId="12425" xr:uid="{00000000-0005-0000-0000-0000D2100000}"/>
    <cellStyle name="Normal 263 2 2 2" xfId="10947" xr:uid="{00000000-0005-0000-0000-0000D3100000}"/>
    <cellStyle name="Normal 264" xfId="1070" xr:uid="{00000000-0005-0000-0000-0000D4100000}"/>
    <cellStyle name="Normal 264 2" xfId="7742" xr:uid="{00000000-0005-0000-0000-0000D5100000}"/>
    <cellStyle name="Normal 264 2 2" xfId="11845" xr:uid="{00000000-0005-0000-0000-0000D6100000}"/>
    <cellStyle name="Normal 264 2 2 2" xfId="11850" xr:uid="{00000000-0005-0000-0000-0000D7100000}"/>
    <cellStyle name="Normal 265" xfId="1071" xr:uid="{00000000-0005-0000-0000-0000D8100000}"/>
    <cellStyle name="Normal 265 2" xfId="12890" xr:uid="{00000000-0005-0000-0000-0000D9100000}"/>
    <cellStyle name="Normal 265 2 2" xfId="10935" xr:uid="{00000000-0005-0000-0000-0000DA100000}"/>
    <cellStyle name="Normal 266" xfId="1072" xr:uid="{00000000-0005-0000-0000-0000DB100000}"/>
    <cellStyle name="Normal 266 2" xfId="11253" xr:uid="{00000000-0005-0000-0000-0000DC100000}"/>
    <cellStyle name="Normal 266 2 2" xfId="12879" xr:uid="{00000000-0005-0000-0000-0000DD100000}"/>
    <cellStyle name="Normal 267" xfId="1073" xr:uid="{00000000-0005-0000-0000-0000DE100000}"/>
    <cellStyle name="Normal 267 2" xfId="7743" xr:uid="{00000000-0005-0000-0000-0000DF100000}"/>
    <cellStyle name="Normal 267 2 2" xfId="11148" xr:uid="{00000000-0005-0000-0000-0000E0100000}"/>
    <cellStyle name="Normal 267 2 2 2" xfId="13283" xr:uid="{00000000-0005-0000-0000-0000E1100000}"/>
    <cellStyle name="Normal 268" xfId="1074" xr:uid="{00000000-0005-0000-0000-0000E2100000}"/>
    <cellStyle name="Normal 268 2" xfId="11023" xr:uid="{00000000-0005-0000-0000-0000E3100000}"/>
    <cellStyle name="Normal 268 2 2" xfId="13347" xr:uid="{00000000-0005-0000-0000-0000E4100000}"/>
    <cellStyle name="Normal 269" xfId="1075" xr:uid="{00000000-0005-0000-0000-0000E5100000}"/>
    <cellStyle name="Normal 269 2" xfId="11274" xr:uid="{00000000-0005-0000-0000-0000E6100000}"/>
    <cellStyle name="Normal 269 2 2" xfId="12386" xr:uid="{00000000-0005-0000-0000-0000E7100000}"/>
    <cellStyle name="Normal 27" xfId="229" xr:uid="{00000000-0005-0000-0000-0000E8100000}"/>
    <cellStyle name="Normal 27 2" xfId="767" xr:uid="{00000000-0005-0000-0000-0000E9100000}"/>
    <cellStyle name="Normal 27 2 2" xfId="9684" xr:uid="{00000000-0005-0000-0000-0000EA100000}"/>
    <cellStyle name="Normal 27 3" xfId="7744" xr:uid="{00000000-0005-0000-0000-0000EB100000}"/>
    <cellStyle name="Normal 27 4" xfId="7745" xr:uid="{00000000-0005-0000-0000-0000EC100000}"/>
    <cellStyle name="Normal 27 5" xfId="7746" xr:uid="{00000000-0005-0000-0000-0000ED100000}"/>
    <cellStyle name="Normal 27 6" xfId="7747" xr:uid="{00000000-0005-0000-0000-0000EE100000}"/>
    <cellStyle name="Normal 27 7" xfId="7748" xr:uid="{00000000-0005-0000-0000-0000EF100000}"/>
    <cellStyle name="Normal 27 8" xfId="7749" xr:uid="{00000000-0005-0000-0000-0000F0100000}"/>
    <cellStyle name="Normal 270" xfId="1076" xr:uid="{00000000-0005-0000-0000-0000F1100000}"/>
    <cellStyle name="Normal 270 2" xfId="7750" xr:uid="{00000000-0005-0000-0000-0000F2100000}"/>
    <cellStyle name="Normal 270 2 2" xfId="11576" xr:uid="{00000000-0005-0000-0000-0000F3100000}"/>
    <cellStyle name="Normal 270 2 2 2" xfId="10948" xr:uid="{00000000-0005-0000-0000-0000F4100000}"/>
    <cellStyle name="Normal 271" xfId="1077" xr:uid="{00000000-0005-0000-0000-0000F5100000}"/>
    <cellStyle name="Normal 271 2" xfId="11013" xr:uid="{00000000-0005-0000-0000-0000F6100000}"/>
    <cellStyle name="Normal 271 2 2" xfId="12797" xr:uid="{00000000-0005-0000-0000-0000F7100000}"/>
    <cellStyle name="Normal 272" xfId="1078" xr:uid="{00000000-0005-0000-0000-0000F8100000}"/>
    <cellStyle name="Normal 272 2" xfId="7751" xr:uid="{00000000-0005-0000-0000-0000F9100000}"/>
    <cellStyle name="Normal 272 2 2" xfId="13128" xr:uid="{00000000-0005-0000-0000-0000FA100000}"/>
    <cellStyle name="Normal 272 2 2 2" xfId="11585" xr:uid="{00000000-0005-0000-0000-0000FB100000}"/>
    <cellStyle name="Normal 273" xfId="1079" xr:uid="{00000000-0005-0000-0000-0000FC100000}"/>
    <cellStyle name="Normal 273 2" xfId="11993" xr:uid="{00000000-0005-0000-0000-0000FD100000}"/>
    <cellStyle name="Normal 273 2 2" xfId="12477" xr:uid="{00000000-0005-0000-0000-0000FE100000}"/>
    <cellStyle name="Normal 274" xfId="1080" xr:uid="{00000000-0005-0000-0000-0000FF100000}"/>
    <cellStyle name="Normal 274 2" xfId="11315" xr:uid="{00000000-0005-0000-0000-000000110000}"/>
    <cellStyle name="Normal 274 2 2" xfId="11041" xr:uid="{00000000-0005-0000-0000-000001110000}"/>
    <cellStyle name="Normal 275" xfId="1081" xr:uid="{00000000-0005-0000-0000-000002110000}"/>
    <cellStyle name="Normal 275 2" xfId="7752" xr:uid="{00000000-0005-0000-0000-000003110000}"/>
    <cellStyle name="Normal 275 2 2" xfId="11577" xr:uid="{00000000-0005-0000-0000-000004110000}"/>
    <cellStyle name="Normal 275 2 2 2" xfId="10949" xr:uid="{00000000-0005-0000-0000-000005110000}"/>
    <cellStyle name="Normal 276" xfId="1082" xr:uid="{00000000-0005-0000-0000-000006110000}"/>
    <cellStyle name="Normal 276 2" xfId="12384" xr:uid="{00000000-0005-0000-0000-000007110000}"/>
    <cellStyle name="Normal 276 2 2" xfId="11074" xr:uid="{00000000-0005-0000-0000-000008110000}"/>
    <cellStyle name="Normal 277" xfId="1004" xr:uid="{00000000-0005-0000-0000-000009110000}"/>
    <cellStyle name="Normal 277 2" xfId="11024" xr:uid="{00000000-0005-0000-0000-00000A110000}"/>
    <cellStyle name="Normal 277 2 2" xfId="11260" xr:uid="{00000000-0005-0000-0000-00000B110000}"/>
    <cellStyle name="Normal 278" xfId="1099" xr:uid="{00000000-0005-0000-0000-00000C110000}"/>
    <cellStyle name="Normal 278 2" xfId="11279" xr:uid="{00000000-0005-0000-0000-00000D110000}"/>
    <cellStyle name="Normal 278 2 2" xfId="11535" xr:uid="{00000000-0005-0000-0000-00000E110000}"/>
    <cellStyle name="Normal 279" xfId="3028" xr:uid="{00000000-0005-0000-0000-00000F110000}"/>
    <cellStyle name="Normal 279 2" xfId="7753" xr:uid="{00000000-0005-0000-0000-000010110000}"/>
    <cellStyle name="Normal 279 2 2" xfId="12992" xr:uid="{00000000-0005-0000-0000-000011110000}"/>
    <cellStyle name="Normal 279 2 2 2" xfId="12914" xr:uid="{00000000-0005-0000-0000-000012110000}"/>
    <cellStyle name="Normal 279 3" xfId="13561" xr:uid="{00000000-0005-0000-0000-000013110000}"/>
    <cellStyle name="Normal 28" xfId="230" xr:uid="{00000000-0005-0000-0000-000014110000}"/>
    <cellStyle name="Normal 28 2" xfId="768" xr:uid="{00000000-0005-0000-0000-000015110000}"/>
    <cellStyle name="Normal 28 2 2" xfId="9685" xr:uid="{00000000-0005-0000-0000-000016110000}"/>
    <cellStyle name="Normal 28 3" xfId="7754" xr:uid="{00000000-0005-0000-0000-000017110000}"/>
    <cellStyle name="Normal 28 4" xfId="7755" xr:uid="{00000000-0005-0000-0000-000018110000}"/>
    <cellStyle name="Normal 28 5" xfId="7756" xr:uid="{00000000-0005-0000-0000-000019110000}"/>
    <cellStyle name="Normal 28 6" xfId="7757" xr:uid="{00000000-0005-0000-0000-00001A110000}"/>
    <cellStyle name="Normal 28 7" xfId="7758" xr:uid="{00000000-0005-0000-0000-00001B110000}"/>
    <cellStyle name="Normal 28 8" xfId="7759" xr:uid="{00000000-0005-0000-0000-00001C110000}"/>
    <cellStyle name="Normal 280" xfId="2945" xr:uid="{00000000-0005-0000-0000-00001D110000}"/>
    <cellStyle name="Normal 280 2" xfId="11025" xr:uid="{00000000-0005-0000-0000-00001E110000}"/>
    <cellStyle name="Normal 280 2 2" xfId="12955" xr:uid="{00000000-0005-0000-0000-00001F110000}"/>
    <cellStyle name="Normal 281" xfId="3029" xr:uid="{00000000-0005-0000-0000-000020110000}"/>
    <cellStyle name="Normal 281 2" xfId="7760" xr:uid="{00000000-0005-0000-0000-000021110000}"/>
    <cellStyle name="Normal 281 2 2" xfId="13129" xr:uid="{00000000-0005-0000-0000-000022110000}"/>
    <cellStyle name="Normal 281 2 2 2" xfId="13326" xr:uid="{00000000-0005-0000-0000-000023110000}"/>
    <cellStyle name="Normal 281 3" xfId="13562" xr:uid="{00000000-0005-0000-0000-000024110000}"/>
    <cellStyle name="Normal 282" xfId="7761" xr:uid="{00000000-0005-0000-0000-000025110000}"/>
    <cellStyle name="Normal 282 2" xfId="13015" xr:uid="{00000000-0005-0000-0000-000026110000}"/>
    <cellStyle name="Normal 282 2 2" xfId="13264" xr:uid="{00000000-0005-0000-0000-000027110000}"/>
    <cellStyle name="Normal 283" xfId="7762" xr:uid="{00000000-0005-0000-0000-000028110000}"/>
    <cellStyle name="Normal 283 2" xfId="7763" xr:uid="{00000000-0005-0000-0000-000029110000}"/>
    <cellStyle name="Normal 283 2 2" xfId="13138" xr:uid="{00000000-0005-0000-0000-00002A110000}"/>
    <cellStyle name="Normal 283 2 3" xfId="13339" xr:uid="{00000000-0005-0000-0000-00002B110000}"/>
    <cellStyle name="Normal 283 2 4" xfId="11578" xr:uid="{00000000-0005-0000-0000-00002C110000}"/>
    <cellStyle name="Normal 283 3" xfId="14046" xr:uid="{00000000-0005-0000-0000-00002D110000}"/>
    <cellStyle name="Normal 284" xfId="7764" xr:uid="{00000000-0005-0000-0000-00002E110000}"/>
    <cellStyle name="Normal 284 2" xfId="12398" xr:uid="{00000000-0005-0000-0000-00002F110000}"/>
    <cellStyle name="Normal 284 2 2" xfId="13137" xr:uid="{00000000-0005-0000-0000-000030110000}"/>
    <cellStyle name="Normal 285" xfId="7765" xr:uid="{00000000-0005-0000-0000-000031110000}"/>
    <cellStyle name="Normal 285 2" xfId="11514" xr:uid="{00000000-0005-0000-0000-000032110000}"/>
    <cellStyle name="Normal 285 2 2" xfId="11522" xr:uid="{00000000-0005-0000-0000-000033110000}"/>
    <cellStyle name="Normal 286" xfId="7766" xr:uid="{00000000-0005-0000-0000-000034110000}"/>
    <cellStyle name="Normal 286 2" xfId="11026" xr:uid="{00000000-0005-0000-0000-000035110000}"/>
    <cellStyle name="Normal 286 2 2" xfId="11296" xr:uid="{00000000-0005-0000-0000-000036110000}"/>
    <cellStyle name="Normal 287" xfId="7767" xr:uid="{00000000-0005-0000-0000-000037110000}"/>
    <cellStyle name="Normal 287 2" xfId="10933" xr:uid="{00000000-0005-0000-0000-000038110000}"/>
    <cellStyle name="Normal 287 2 2" xfId="11042" xr:uid="{00000000-0005-0000-0000-000039110000}"/>
    <cellStyle name="Normal 288" xfId="7768" xr:uid="{00000000-0005-0000-0000-00003A110000}"/>
    <cellStyle name="Normal 288 2" xfId="13130" xr:uid="{00000000-0005-0000-0000-00003B110000}"/>
    <cellStyle name="Normal 288 2 2" xfId="11586" xr:uid="{00000000-0005-0000-0000-00003C110000}"/>
    <cellStyle name="Normal 289" xfId="7769" xr:uid="{00000000-0005-0000-0000-00003D110000}"/>
    <cellStyle name="Normal 289 2" xfId="12888" xr:uid="{00000000-0005-0000-0000-00003E110000}"/>
    <cellStyle name="Normal 289 2 2" xfId="11301" xr:uid="{00000000-0005-0000-0000-00003F110000}"/>
    <cellStyle name="Normal 29" xfId="231" xr:uid="{00000000-0005-0000-0000-000040110000}"/>
    <cellStyle name="Normal 29 2" xfId="769" xr:uid="{00000000-0005-0000-0000-000041110000}"/>
    <cellStyle name="Normal 29 2 2" xfId="9686" xr:uid="{00000000-0005-0000-0000-000042110000}"/>
    <cellStyle name="Normal 29 3" xfId="7770" xr:uid="{00000000-0005-0000-0000-000043110000}"/>
    <cellStyle name="Normal 29 4" xfId="7771" xr:uid="{00000000-0005-0000-0000-000044110000}"/>
    <cellStyle name="Normal 29 5" xfId="7772" xr:uid="{00000000-0005-0000-0000-000045110000}"/>
    <cellStyle name="Normal 29 6" xfId="7773" xr:uid="{00000000-0005-0000-0000-000046110000}"/>
    <cellStyle name="Normal 29 7" xfId="7774" xr:uid="{00000000-0005-0000-0000-000047110000}"/>
    <cellStyle name="Normal 29 8" xfId="7775" xr:uid="{00000000-0005-0000-0000-000048110000}"/>
    <cellStyle name="Normal 290" xfId="7776" xr:uid="{00000000-0005-0000-0000-000049110000}"/>
    <cellStyle name="Normal 290 2" xfId="13330" xr:uid="{00000000-0005-0000-0000-00004A110000}"/>
    <cellStyle name="Normal 290 2 2" xfId="11387" xr:uid="{00000000-0005-0000-0000-00004B110000}"/>
    <cellStyle name="Normal 291" xfId="7777" xr:uid="{00000000-0005-0000-0000-00004C110000}"/>
    <cellStyle name="Normal 291 2" xfId="13268" xr:uid="{00000000-0005-0000-0000-00004D110000}"/>
    <cellStyle name="Normal 291 2 2" xfId="13303" xr:uid="{00000000-0005-0000-0000-00004E110000}"/>
    <cellStyle name="Normal 292" xfId="7778" xr:uid="{00000000-0005-0000-0000-00004F110000}"/>
    <cellStyle name="Normal 292 2" xfId="13132" xr:uid="{00000000-0005-0000-0000-000050110000}"/>
    <cellStyle name="Normal 292 2 2" xfId="13240" xr:uid="{00000000-0005-0000-0000-000051110000}"/>
    <cellStyle name="Normal 293" xfId="7779" xr:uid="{00000000-0005-0000-0000-000052110000}"/>
    <cellStyle name="Normal 293 2" xfId="13131" xr:uid="{00000000-0005-0000-0000-000053110000}"/>
    <cellStyle name="Normal 293 2 2" xfId="11700" xr:uid="{00000000-0005-0000-0000-000054110000}"/>
    <cellStyle name="Normal 294" xfId="7780" xr:uid="{00000000-0005-0000-0000-000055110000}"/>
    <cellStyle name="Normal 294 2" xfId="12404" xr:uid="{00000000-0005-0000-0000-000056110000}"/>
    <cellStyle name="Normal 294 2 2" xfId="11043" xr:uid="{00000000-0005-0000-0000-000057110000}"/>
    <cellStyle name="Normal 295" xfId="7781" xr:uid="{00000000-0005-0000-0000-000058110000}"/>
    <cellStyle name="Normal 295 2" xfId="11580" xr:uid="{00000000-0005-0000-0000-000059110000}"/>
    <cellStyle name="Normal 295 2 2" xfId="12417" xr:uid="{00000000-0005-0000-0000-00005A110000}"/>
    <cellStyle name="Normal 296" xfId="7782" xr:uid="{00000000-0005-0000-0000-00005B110000}"/>
    <cellStyle name="Normal 296 2" xfId="11027" xr:uid="{00000000-0005-0000-0000-00005C110000}"/>
    <cellStyle name="Normal 296 2 2" xfId="13139" xr:uid="{00000000-0005-0000-0000-00005D110000}"/>
    <cellStyle name="Normal 297" xfId="7783" xr:uid="{00000000-0005-0000-0000-00005E110000}"/>
    <cellStyle name="Normal 297 2" xfId="11275" xr:uid="{00000000-0005-0000-0000-00005F110000}"/>
    <cellStyle name="Normal 297 2 2" xfId="11587" xr:uid="{00000000-0005-0000-0000-000060110000}"/>
    <cellStyle name="Normal 298" xfId="7784" xr:uid="{00000000-0005-0000-0000-000061110000}"/>
    <cellStyle name="Normal 298 2" xfId="11303" xr:uid="{00000000-0005-0000-0000-000062110000}"/>
    <cellStyle name="Normal 298 2 2" xfId="12389" xr:uid="{00000000-0005-0000-0000-000063110000}"/>
    <cellStyle name="Normal 299" xfId="2546" xr:uid="{00000000-0005-0000-0000-000064110000}"/>
    <cellStyle name="Normal 299 2" xfId="11484" xr:uid="{00000000-0005-0000-0000-000065110000}"/>
    <cellStyle name="Normal 299 2 2" xfId="11171" xr:uid="{00000000-0005-0000-0000-000066110000}"/>
    <cellStyle name="Normal 3" xfId="17" xr:uid="{00000000-0005-0000-0000-000067110000}"/>
    <cellStyle name="Normal 3 10" xfId="1772" xr:uid="{00000000-0005-0000-0000-000068110000}"/>
    <cellStyle name="Normal 3 11" xfId="1773" xr:uid="{00000000-0005-0000-0000-000069110000}"/>
    <cellStyle name="Normal 3 12" xfId="7785" xr:uid="{00000000-0005-0000-0000-00006A110000}"/>
    <cellStyle name="Normal 3 13" xfId="7786" xr:uid="{00000000-0005-0000-0000-00006B110000}"/>
    <cellStyle name="Normal 3 14" xfId="48" xr:uid="{00000000-0005-0000-0000-00006C110000}"/>
    <cellStyle name="Normal 3 2" xfId="49" xr:uid="{00000000-0005-0000-0000-00006D110000}"/>
    <cellStyle name="Normal 3 2 2" xfId="232" xr:uid="{00000000-0005-0000-0000-00006E110000}"/>
    <cellStyle name="Normal 3 2 2 2" xfId="770" xr:uid="{00000000-0005-0000-0000-00006F110000}"/>
    <cellStyle name="Normal 3 2 2 3" xfId="7787" xr:uid="{00000000-0005-0000-0000-000070110000}"/>
    <cellStyle name="Normal 3 2 2 4" xfId="7788" xr:uid="{00000000-0005-0000-0000-000071110000}"/>
    <cellStyle name="Normal 3 2 2 5" xfId="7789" xr:uid="{00000000-0005-0000-0000-000072110000}"/>
    <cellStyle name="Normal 3 2 2 6" xfId="7790" xr:uid="{00000000-0005-0000-0000-000073110000}"/>
    <cellStyle name="Normal 3 2 2 7" xfId="7791" xr:uid="{00000000-0005-0000-0000-000074110000}"/>
    <cellStyle name="Normal 3 2 2 8" xfId="7792" xr:uid="{00000000-0005-0000-0000-000075110000}"/>
    <cellStyle name="Normal 3 2 3" xfId="233" xr:uid="{00000000-0005-0000-0000-000076110000}"/>
    <cellStyle name="Normal 3 2 3 2" xfId="9183" xr:uid="{00000000-0005-0000-0000-000077110000}"/>
    <cellStyle name="Normal 3 2 4" xfId="2960" xr:uid="{00000000-0005-0000-0000-000078110000}"/>
    <cellStyle name="Normal 3 2 4 2" xfId="7793" xr:uid="{00000000-0005-0000-0000-000079110000}"/>
    <cellStyle name="Normal 3 3" xfId="108" xr:uid="{00000000-0005-0000-0000-00007A110000}"/>
    <cellStyle name="Normal 3 3 10" xfId="3786" xr:uid="{00000000-0005-0000-0000-00007B110000}"/>
    <cellStyle name="Normal 3 3 11" xfId="7794" xr:uid="{00000000-0005-0000-0000-00007C110000}"/>
    <cellStyle name="Normal 3 3 12" xfId="7795" xr:uid="{00000000-0005-0000-0000-00007D110000}"/>
    <cellStyle name="Normal 3 3 2" xfId="234" xr:uid="{00000000-0005-0000-0000-00007E110000}"/>
    <cellStyle name="Normal 3 3 2 2" xfId="1775" xr:uid="{00000000-0005-0000-0000-00007F110000}"/>
    <cellStyle name="Normal 3 3 2 3" xfId="1776" xr:uid="{00000000-0005-0000-0000-000080110000}"/>
    <cellStyle name="Normal 3 3 2 4" xfId="1777" xr:uid="{00000000-0005-0000-0000-000081110000}"/>
    <cellStyle name="Normal 3 3 2 5" xfId="1774" xr:uid="{00000000-0005-0000-0000-000082110000}"/>
    <cellStyle name="Normal 3 3 2 6" xfId="7796" xr:uid="{00000000-0005-0000-0000-000083110000}"/>
    <cellStyle name="Normal 3 3 2 7" xfId="7797" xr:uid="{00000000-0005-0000-0000-000084110000}"/>
    <cellStyle name="Normal 3 3 2 8" xfId="7798" xr:uid="{00000000-0005-0000-0000-000085110000}"/>
    <cellStyle name="Normal 3 3 2 9" xfId="7799" xr:uid="{00000000-0005-0000-0000-000086110000}"/>
    <cellStyle name="Normal 3 3 3" xfId="729" xr:uid="{00000000-0005-0000-0000-000087110000}"/>
    <cellStyle name="Normal 3 3 4" xfId="1778" xr:uid="{00000000-0005-0000-0000-000088110000}"/>
    <cellStyle name="Normal 3 3 5" xfId="1779" xr:uid="{00000000-0005-0000-0000-000089110000}"/>
    <cellStyle name="Normal 3 3 5 2" xfId="1780" xr:uid="{00000000-0005-0000-0000-00008A110000}"/>
    <cellStyle name="Normal 3 3 5 3" xfId="1781" xr:uid="{00000000-0005-0000-0000-00008B110000}"/>
    <cellStyle name="Normal 3 3 5 4" xfId="13497" xr:uid="{00000000-0005-0000-0000-00008C110000}"/>
    <cellStyle name="Normal 3 3 6" xfId="1782" xr:uid="{00000000-0005-0000-0000-00008D110000}"/>
    <cellStyle name="Normal 3 3 7" xfId="1783" xr:uid="{00000000-0005-0000-0000-00008E110000}"/>
    <cellStyle name="Normal 3 3 8" xfId="1784" xr:uid="{00000000-0005-0000-0000-00008F110000}"/>
    <cellStyle name="Normal 3 3 9" xfId="1785" xr:uid="{00000000-0005-0000-0000-000090110000}"/>
    <cellStyle name="Normal 3 4" xfId="671" xr:uid="{00000000-0005-0000-0000-000091110000}"/>
    <cellStyle name="Normal 3 4 2" xfId="2961" xr:uid="{00000000-0005-0000-0000-000092110000}"/>
    <cellStyle name="Normal 3 4 2 2" xfId="9687" xr:uid="{00000000-0005-0000-0000-000093110000}"/>
    <cellStyle name="Normal 3 5" xfId="1786" xr:uid="{00000000-0005-0000-0000-000094110000}"/>
    <cellStyle name="Normal 3 6" xfId="1787" xr:uid="{00000000-0005-0000-0000-000095110000}"/>
    <cellStyle name="Normal 3 7" xfId="1788" xr:uid="{00000000-0005-0000-0000-000096110000}"/>
    <cellStyle name="Normal 3 8" xfId="1789" xr:uid="{00000000-0005-0000-0000-000097110000}"/>
    <cellStyle name="Normal 3 9" xfId="1790" xr:uid="{00000000-0005-0000-0000-000098110000}"/>
    <cellStyle name="Normal 30" xfId="235" xr:uid="{00000000-0005-0000-0000-000099110000}"/>
    <cellStyle name="Normal 30 2" xfId="771" xr:uid="{00000000-0005-0000-0000-00009A110000}"/>
    <cellStyle name="Normal 30 2 2" xfId="9688" xr:uid="{00000000-0005-0000-0000-00009B110000}"/>
    <cellStyle name="Normal 30 3" xfId="7800" xr:uid="{00000000-0005-0000-0000-00009C110000}"/>
    <cellStyle name="Normal 30 4" xfId="7801" xr:uid="{00000000-0005-0000-0000-00009D110000}"/>
    <cellStyle name="Normal 30 5" xfId="7802" xr:uid="{00000000-0005-0000-0000-00009E110000}"/>
    <cellStyle name="Normal 30 6" xfId="7803" xr:uid="{00000000-0005-0000-0000-00009F110000}"/>
    <cellStyle name="Normal 30 7" xfId="7804" xr:uid="{00000000-0005-0000-0000-0000A0110000}"/>
    <cellStyle name="Normal 30 8" xfId="7805" xr:uid="{00000000-0005-0000-0000-0000A1110000}"/>
    <cellStyle name="Normal 300" xfId="7806" xr:uid="{00000000-0005-0000-0000-0000A2110000}"/>
    <cellStyle name="Normal 300 2" xfId="13307" xr:uid="{00000000-0005-0000-0000-0000A3110000}"/>
    <cellStyle name="Normal 300 2 2" xfId="11588" xr:uid="{00000000-0005-0000-0000-0000A4110000}"/>
    <cellStyle name="Normal 301" xfId="7807" xr:uid="{00000000-0005-0000-0000-0000A5110000}"/>
    <cellStyle name="Normal 301 2" xfId="10944" xr:uid="{00000000-0005-0000-0000-0000A6110000}"/>
    <cellStyle name="Normal 301 2 2" xfId="13345" xr:uid="{00000000-0005-0000-0000-0000A7110000}"/>
    <cellStyle name="Normal 302" xfId="7808" xr:uid="{00000000-0005-0000-0000-0000A8110000}"/>
    <cellStyle name="Normal 302 2" xfId="11876" xr:uid="{00000000-0005-0000-0000-0000A9110000}"/>
    <cellStyle name="Normal 302 2 2" xfId="12368" xr:uid="{00000000-0005-0000-0000-0000AA110000}"/>
    <cellStyle name="Normal 303" xfId="7809" xr:uid="{00000000-0005-0000-0000-0000AB110000}"/>
    <cellStyle name="Normal 303 2" xfId="11905" xr:uid="{00000000-0005-0000-0000-0000AC110000}"/>
    <cellStyle name="Normal 303 2 2" xfId="11120" xr:uid="{00000000-0005-0000-0000-0000AD110000}"/>
    <cellStyle name="Normal 304" xfId="7810" xr:uid="{00000000-0005-0000-0000-0000AE110000}"/>
    <cellStyle name="Normal 304 2" xfId="11782" xr:uid="{00000000-0005-0000-0000-0000AF110000}"/>
    <cellStyle name="Normal 304 2 2" xfId="11045" xr:uid="{00000000-0005-0000-0000-0000B0110000}"/>
    <cellStyle name="Normal 305" xfId="7811" xr:uid="{00000000-0005-0000-0000-0000B1110000}"/>
    <cellStyle name="Normal 305 2" xfId="12966" xr:uid="{00000000-0005-0000-0000-0000B2110000}"/>
    <cellStyle name="Normal 305 2 2" xfId="13154" xr:uid="{00000000-0005-0000-0000-0000B3110000}"/>
    <cellStyle name="Normal 306" xfId="7812" xr:uid="{00000000-0005-0000-0000-0000B4110000}"/>
    <cellStyle name="Normal 306 2" xfId="11254" xr:uid="{00000000-0005-0000-0000-0000B5110000}"/>
    <cellStyle name="Normal 306 2 2" xfId="13140" xr:uid="{00000000-0005-0000-0000-0000B6110000}"/>
    <cellStyle name="Normal 307" xfId="7813" xr:uid="{00000000-0005-0000-0000-0000B7110000}"/>
    <cellStyle name="Normal 307 2" xfId="13244" xr:uid="{00000000-0005-0000-0000-0000B8110000}"/>
    <cellStyle name="Normal 307 2 2" xfId="11044" xr:uid="{00000000-0005-0000-0000-0000B9110000}"/>
    <cellStyle name="Normal 308" xfId="7814" xr:uid="{00000000-0005-0000-0000-0000BA110000}"/>
    <cellStyle name="Normal 308 2" xfId="11691" xr:uid="{00000000-0005-0000-0000-0000BB110000}"/>
    <cellStyle name="Normal 308 2 2" xfId="13281" xr:uid="{00000000-0005-0000-0000-0000BC110000}"/>
    <cellStyle name="Normal 309" xfId="7815" xr:uid="{00000000-0005-0000-0000-0000BD110000}"/>
    <cellStyle name="Normal 309 2" xfId="12411" xr:uid="{00000000-0005-0000-0000-0000BE110000}"/>
    <cellStyle name="Normal 309 2 2" xfId="13017" xr:uid="{00000000-0005-0000-0000-0000BF110000}"/>
    <cellStyle name="Normal 31" xfId="236" xr:uid="{00000000-0005-0000-0000-0000C0110000}"/>
    <cellStyle name="Normal 31 2" xfId="772" xr:uid="{00000000-0005-0000-0000-0000C1110000}"/>
    <cellStyle name="Normal 31 2 2" xfId="9689" xr:uid="{00000000-0005-0000-0000-0000C2110000}"/>
    <cellStyle name="Normal 31 3" xfId="7816" xr:uid="{00000000-0005-0000-0000-0000C3110000}"/>
    <cellStyle name="Normal 31 4" xfId="7817" xr:uid="{00000000-0005-0000-0000-0000C4110000}"/>
    <cellStyle name="Normal 31 5" xfId="7818" xr:uid="{00000000-0005-0000-0000-0000C5110000}"/>
    <cellStyle name="Normal 31 6" xfId="7819" xr:uid="{00000000-0005-0000-0000-0000C6110000}"/>
    <cellStyle name="Normal 31 7" xfId="7820" xr:uid="{00000000-0005-0000-0000-0000C7110000}"/>
    <cellStyle name="Normal 31 8" xfId="7821" xr:uid="{00000000-0005-0000-0000-0000C8110000}"/>
    <cellStyle name="Normal 310" xfId="7822" xr:uid="{00000000-0005-0000-0000-0000C9110000}"/>
    <cellStyle name="Normal 310 2" xfId="11029" xr:uid="{00000000-0005-0000-0000-0000CA110000}"/>
    <cellStyle name="Normal 310 2 2" xfId="11590" xr:uid="{00000000-0005-0000-0000-0000CB110000}"/>
    <cellStyle name="Normal 311" xfId="7823" xr:uid="{00000000-0005-0000-0000-0000CC110000}"/>
    <cellStyle name="Normal 311 2" xfId="11028" xr:uid="{00000000-0005-0000-0000-0000CD110000}"/>
    <cellStyle name="Normal 311 2 2" xfId="11589" xr:uid="{00000000-0005-0000-0000-0000CE110000}"/>
    <cellStyle name="Normal 312" xfId="7824" xr:uid="{00000000-0005-0000-0000-0000CF110000}"/>
    <cellStyle name="Normal 312 2" xfId="11377" xr:uid="{00000000-0005-0000-0000-0000D0110000}"/>
    <cellStyle name="Normal 312 2 2" xfId="11291" xr:uid="{00000000-0005-0000-0000-0000D1110000}"/>
    <cellStyle name="Normal 313" xfId="7825" xr:uid="{00000000-0005-0000-0000-0000D2110000}"/>
    <cellStyle name="Normal 313 2" xfId="11981" xr:uid="{00000000-0005-0000-0000-0000D3110000}"/>
    <cellStyle name="Normal 313 2 2" xfId="11046" xr:uid="{00000000-0005-0000-0000-0000D4110000}"/>
    <cellStyle name="Normal 314" xfId="7826" xr:uid="{00000000-0005-0000-0000-0000D5110000}"/>
    <cellStyle name="Normal 315" xfId="7827" xr:uid="{00000000-0005-0000-0000-0000D6110000}"/>
    <cellStyle name="Normal 315 2" xfId="11031" xr:uid="{00000000-0005-0000-0000-0000D7110000}"/>
    <cellStyle name="Normal 316" xfId="7828" xr:uid="{00000000-0005-0000-0000-0000D8110000}"/>
    <cellStyle name="Normal 317" xfId="7829" xr:uid="{00000000-0005-0000-0000-0000D9110000}"/>
    <cellStyle name="Normal 317 2" xfId="11611" xr:uid="{00000000-0005-0000-0000-0000DA110000}"/>
    <cellStyle name="Normal 318" xfId="7830" xr:uid="{00000000-0005-0000-0000-0000DB110000}"/>
    <cellStyle name="Normal 318 2" xfId="11030" xr:uid="{00000000-0005-0000-0000-0000DC110000}"/>
    <cellStyle name="Normal 319" xfId="7831" xr:uid="{00000000-0005-0000-0000-0000DD110000}"/>
    <cellStyle name="Normal 32" xfId="237" xr:uid="{00000000-0005-0000-0000-0000DE110000}"/>
    <cellStyle name="Normal 32 2" xfId="773" xr:uid="{00000000-0005-0000-0000-0000DF110000}"/>
    <cellStyle name="Normal 32 2 2" xfId="9690" xr:uid="{00000000-0005-0000-0000-0000E0110000}"/>
    <cellStyle name="Normal 32 3" xfId="7832" xr:uid="{00000000-0005-0000-0000-0000E1110000}"/>
    <cellStyle name="Normal 32 4" xfId="7833" xr:uid="{00000000-0005-0000-0000-0000E2110000}"/>
    <cellStyle name="Normal 32 5" xfId="7834" xr:uid="{00000000-0005-0000-0000-0000E3110000}"/>
    <cellStyle name="Normal 32 6" xfId="7835" xr:uid="{00000000-0005-0000-0000-0000E4110000}"/>
    <cellStyle name="Normal 32 7" xfId="7836" xr:uid="{00000000-0005-0000-0000-0000E5110000}"/>
    <cellStyle name="Normal 32 8" xfId="7837" xr:uid="{00000000-0005-0000-0000-0000E6110000}"/>
    <cellStyle name="Normal 320" xfId="7838" xr:uid="{00000000-0005-0000-0000-0000E7110000}"/>
    <cellStyle name="Normal 320 2" xfId="11737" xr:uid="{00000000-0005-0000-0000-0000E8110000}"/>
    <cellStyle name="Normal 321" xfId="7839" xr:uid="{00000000-0005-0000-0000-0000E9110000}"/>
    <cellStyle name="Normal 321 2" xfId="11998" xr:uid="{00000000-0005-0000-0000-0000EA110000}"/>
    <cellStyle name="Normal 322" xfId="7840" xr:uid="{00000000-0005-0000-0000-0000EB110000}"/>
    <cellStyle name="Normal 322 2" xfId="13013" xr:uid="{00000000-0005-0000-0000-0000EC110000}"/>
    <cellStyle name="Normal 322 2 2" xfId="13141" xr:uid="{00000000-0005-0000-0000-0000ED110000}"/>
    <cellStyle name="Normal 323" xfId="7841" xr:uid="{00000000-0005-0000-0000-0000EE110000}"/>
    <cellStyle name="Normal 323 2" xfId="11528" xr:uid="{00000000-0005-0000-0000-0000EF110000}"/>
    <cellStyle name="Normal 323 2 2" xfId="13155" xr:uid="{00000000-0005-0000-0000-0000F0110000}"/>
    <cellStyle name="Normal 324" xfId="7842" xr:uid="{00000000-0005-0000-0000-0000F1110000}"/>
    <cellStyle name="Normal 324 2" xfId="13350" xr:uid="{00000000-0005-0000-0000-0000F2110000}"/>
    <cellStyle name="Normal 324 2 2" xfId="11594" xr:uid="{00000000-0005-0000-0000-0000F3110000}"/>
    <cellStyle name="Normal 325" xfId="7843" xr:uid="{00000000-0005-0000-0000-0000F4110000}"/>
    <cellStyle name="Normal 325 2" xfId="11032" xr:uid="{00000000-0005-0000-0000-0000F5110000}"/>
    <cellStyle name="Normal 325 2 2" xfId="11533" xr:uid="{00000000-0005-0000-0000-0000F6110000}"/>
    <cellStyle name="Normal 326" xfId="7844" xr:uid="{00000000-0005-0000-0000-0000F7110000}"/>
    <cellStyle name="Normal 326 2" xfId="11033" xr:uid="{00000000-0005-0000-0000-0000F8110000}"/>
    <cellStyle name="Normal 326 2 2" xfId="11262" xr:uid="{00000000-0005-0000-0000-0000F9110000}"/>
    <cellStyle name="Normal 327" xfId="7845" xr:uid="{00000000-0005-0000-0000-0000FA110000}"/>
    <cellStyle name="Normal 327 2" xfId="11869" xr:uid="{00000000-0005-0000-0000-0000FB110000}"/>
    <cellStyle name="Normal 327 2 2" xfId="13324" xr:uid="{00000000-0005-0000-0000-0000FC110000}"/>
    <cellStyle name="Normal 328" xfId="7846" xr:uid="{00000000-0005-0000-0000-0000FD110000}"/>
    <cellStyle name="Normal 328 2" xfId="12965" xr:uid="{00000000-0005-0000-0000-0000FE110000}"/>
    <cellStyle name="Normal 328 2 2" xfId="13262" xr:uid="{00000000-0005-0000-0000-0000FF110000}"/>
    <cellStyle name="Normal 329" xfId="7847" xr:uid="{00000000-0005-0000-0000-000000120000}"/>
    <cellStyle name="Normal 329 2" xfId="13286" xr:uid="{00000000-0005-0000-0000-000001120000}"/>
    <cellStyle name="Normal 329 2 2" xfId="13142" xr:uid="{00000000-0005-0000-0000-000002120000}"/>
    <cellStyle name="Normal 33" xfId="238" xr:uid="{00000000-0005-0000-0000-000003120000}"/>
    <cellStyle name="Normal 33 2" xfId="774" xr:uid="{00000000-0005-0000-0000-000004120000}"/>
    <cellStyle name="Normal 33 2 2" xfId="9691" xr:uid="{00000000-0005-0000-0000-000005120000}"/>
    <cellStyle name="Normal 33 3" xfId="7848" xr:uid="{00000000-0005-0000-0000-000006120000}"/>
    <cellStyle name="Normal 33 4" xfId="7849" xr:uid="{00000000-0005-0000-0000-000007120000}"/>
    <cellStyle name="Normal 33 5" xfId="7850" xr:uid="{00000000-0005-0000-0000-000008120000}"/>
    <cellStyle name="Normal 33 6" xfId="7851" xr:uid="{00000000-0005-0000-0000-000009120000}"/>
    <cellStyle name="Normal 33 7" xfId="7852" xr:uid="{00000000-0005-0000-0000-00000A120000}"/>
    <cellStyle name="Normal 33 8" xfId="7853" xr:uid="{00000000-0005-0000-0000-00000B120000}"/>
    <cellStyle name="Normal 330" xfId="7854" xr:uid="{00000000-0005-0000-0000-00000C120000}"/>
    <cellStyle name="Normal 330 2" xfId="13133" xr:uid="{00000000-0005-0000-0000-00000D120000}"/>
    <cellStyle name="Normal 330 2 2" xfId="12406" xr:uid="{00000000-0005-0000-0000-00000E120000}"/>
    <cellStyle name="Normal 331" xfId="7855" xr:uid="{00000000-0005-0000-0000-00000F120000}"/>
    <cellStyle name="Normal 331 2" xfId="11034" xr:uid="{00000000-0005-0000-0000-000010120000}"/>
    <cellStyle name="Normal 331 2 2" xfId="11593" xr:uid="{00000000-0005-0000-0000-000011120000}"/>
    <cellStyle name="Normal 332" xfId="7856" xr:uid="{00000000-0005-0000-0000-000012120000}"/>
    <cellStyle name="Normal 332 2" xfId="12399" xr:uid="{00000000-0005-0000-0000-000013120000}"/>
    <cellStyle name="Normal 332 2 2" xfId="11164" xr:uid="{00000000-0005-0000-0000-000014120000}"/>
    <cellStyle name="Normal 333" xfId="7857" xr:uid="{00000000-0005-0000-0000-000015120000}"/>
    <cellStyle name="Normal 333 2" xfId="11581" xr:uid="{00000000-0005-0000-0000-000016120000}"/>
    <cellStyle name="Normal 333 2 2" xfId="11523" xr:uid="{00000000-0005-0000-0000-000017120000}"/>
    <cellStyle name="Normal 334" xfId="7858" xr:uid="{00000000-0005-0000-0000-000018120000}"/>
    <cellStyle name="Normal 334 2" xfId="11035" xr:uid="{00000000-0005-0000-0000-000019120000}"/>
    <cellStyle name="Normal 334 2 2" xfId="12427" xr:uid="{00000000-0005-0000-0000-00001A120000}"/>
    <cellStyle name="Normal 335" xfId="7859" xr:uid="{00000000-0005-0000-0000-00001B120000}"/>
    <cellStyle name="Normal 335 2" xfId="12362" xr:uid="{00000000-0005-0000-0000-00001C120000}"/>
    <cellStyle name="Normal 335 2 2" xfId="12893" xr:uid="{00000000-0005-0000-0000-00001D120000}"/>
    <cellStyle name="Normal 336" xfId="7860" xr:uid="{00000000-0005-0000-0000-00001E120000}"/>
    <cellStyle name="Normal 336 2" xfId="11500" xr:uid="{00000000-0005-0000-0000-00001F120000}"/>
    <cellStyle name="Normal 336 2 2" xfId="13034" xr:uid="{00000000-0005-0000-0000-000020120000}"/>
    <cellStyle name="Normal 337" xfId="7861" xr:uid="{00000000-0005-0000-0000-000021120000}"/>
    <cellStyle name="Normal 337 2" xfId="11688" xr:uid="{00000000-0005-0000-0000-000022120000}"/>
    <cellStyle name="Normal 337 2 2" xfId="10925" xr:uid="{00000000-0005-0000-0000-000023120000}"/>
    <cellStyle name="Normal 338" xfId="7862" xr:uid="{00000000-0005-0000-0000-000024120000}"/>
    <cellStyle name="Normal 338 2" xfId="11378" xr:uid="{00000000-0005-0000-0000-000025120000}"/>
    <cellStyle name="Normal 338 2 2" xfId="11595" xr:uid="{00000000-0005-0000-0000-000026120000}"/>
    <cellStyle name="Normal 339" xfId="7863" xr:uid="{00000000-0005-0000-0000-000027120000}"/>
    <cellStyle name="Normal 339 2" xfId="11379" xr:uid="{00000000-0005-0000-0000-000028120000}"/>
    <cellStyle name="Normal 339 2 2" xfId="12415" xr:uid="{00000000-0005-0000-0000-000029120000}"/>
    <cellStyle name="Normal 34" xfId="239" xr:uid="{00000000-0005-0000-0000-00002A120000}"/>
    <cellStyle name="Normal 34 2" xfId="775" xr:uid="{00000000-0005-0000-0000-00002B120000}"/>
    <cellStyle name="Normal 34 2 2" xfId="9692" xr:uid="{00000000-0005-0000-0000-00002C120000}"/>
    <cellStyle name="Normal 34 3" xfId="7864" xr:uid="{00000000-0005-0000-0000-00002D120000}"/>
    <cellStyle name="Normal 34 4" xfId="7865" xr:uid="{00000000-0005-0000-0000-00002E120000}"/>
    <cellStyle name="Normal 34 5" xfId="7866" xr:uid="{00000000-0005-0000-0000-00002F120000}"/>
    <cellStyle name="Normal 34 6" xfId="7867" xr:uid="{00000000-0005-0000-0000-000030120000}"/>
    <cellStyle name="Normal 34 7" xfId="7868" xr:uid="{00000000-0005-0000-0000-000031120000}"/>
    <cellStyle name="Normal 34 8" xfId="7869" xr:uid="{00000000-0005-0000-0000-000032120000}"/>
    <cellStyle name="Normal 340" xfId="7870" xr:uid="{00000000-0005-0000-0000-000033120000}"/>
    <cellStyle name="Normal 340 2" xfId="11380" xr:uid="{00000000-0005-0000-0000-000034120000}"/>
    <cellStyle name="Normal 340 2 2" xfId="11597" xr:uid="{00000000-0005-0000-0000-000035120000}"/>
    <cellStyle name="Normal 341" xfId="7871" xr:uid="{00000000-0005-0000-0000-000036120000}"/>
    <cellStyle name="Normal 341 2" xfId="13329" xr:uid="{00000000-0005-0000-0000-000037120000}"/>
    <cellStyle name="Normal 341 2 2" xfId="11596" xr:uid="{00000000-0005-0000-0000-000038120000}"/>
    <cellStyle name="Normal 342" xfId="7872" xr:uid="{00000000-0005-0000-0000-000039120000}"/>
    <cellStyle name="Normal 342 2" xfId="11381" xr:uid="{00000000-0005-0000-0000-00003A120000}"/>
    <cellStyle name="Normal 342 2 2" xfId="12387" xr:uid="{00000000-0005-0000-0000-00003B120000}"/>
    <cellStyle name="Normal 343" xfId="7873" xr:uid="{00000000-0005-0000-0000-00003C120000}"/>
    <cellStyle name="Normal 343 2" xfId="13267" xr:uid="{00000000-0005-0000-0000-00003D120000}"/>
    <cellStyle name="Normal 343 2 2" xfId="11314" xr:uid="{00000000-0005-0000-0000-00003E120000}"/>
    <cellStyle name="Normal 344" xfId="7874" xr:uid="{00000000-0005-0000-0000-00003F120000}"/>
    <cellStyle name="Normal 344 2" xfId="12023" xr:uid="{00000000-0005-0000-0000-000040120000}"/>
    <cellStyle name="Normal 344 2 2" xfId="11592" xr:uid="{00000000-0005-0000-0000-000041120000}"/>
    <cellStyle name="Normal 345" xfId="7875" xr:uid="{00000000-0005-0000-0000-000042120000}"/>
    <cellStyle name="Normal 345 2" xfId="11583" xr:uid="{00000000-0005-0000-0000-000043120000}"/>
    <cellStyle name="Normal 345 2 2" xfId="11598" xr:uid="{00000000-0005-0000-0000-000044120000}"/>
    <cellStyle name="Normal 346" xfId="7876" xr:uid="{00000000-0005-0000-0000-000045120000}"/>
    <cellStyle name="Normal 346 2" xfId="11943" xr:uid="{00000000-0005-0000-0000-000046120000}"/>
    <cellStyle name="Normal 346 2 2" xfId="11492" xr:uid="{00000000-0005-0000-0000-000047120000}"/>
    <cellStyle name="Normal 347" xfId="7877" xr:uid="{00000000-0005-0000-0000-000048120000}"/>
    <cellStyle name="Normal 347 2" xfId="10916" xr:uid="{00000000-0005-0000-0000-000049120000}"/>
    <cellStyle name="Normal 347 2 2" xfId="12993" xr:uid="{00000000-0005-0000-0000-00004A120000}"/>
    <cellStyle name="Normal 348" xfId="7878" xr:uid="{00000000-0005-0000-0000-00004B120000}"/>
    <cellStyle name="Normal 348 2" xfId="12577" xr:uid="{00000000-0005-0000-0000-00004C120000}"/>
    <cellStyle name="Normal 348 2 2" xfId="10951" xr:uid="{00000000-0005-0000-0000-00004D120000}"/>
    <cellStyle name="Normal 349" xfId="7879" xr:uid="{00000000-0005-0000-0000-00004E120000}"/>
    <cellStyle name="Normal 349 2" xfId="11304" xr:uid="{00000000-0005-0000-0000-00004F120000}"/>
    <cellStyle name="Normal 349 2 2" xfId="10950" xr:uid="{00000000-0005-0000-0000-000050120000}"/>
    <cellStyle name="Normal 35" xfId="240" xr:uid="{00000000-0005-0000-0000-000051120000}"/>
    <cellStyle name="Normal 35 2" xfId="776" xr:uid="{00000000-0005-0000-0000-000052120000}"/>
    <cellStyle name="Normal 35 2 2" xfId="9693" xr:uid="{00000000-0005-0000-0000-000053120000}"/>
    <cellStyle name="Normal 35 3" xfId="7880" xr:uid="{00000000-0005-0000-0000-000054120000}"/>
    <cellStyle name="Normal 35 4" xfId="7881" xr:uid="{00000000-0005-0000-0000-000055120000}"/>
    <cellStyle name="Normal 35 5" xfId="7882" xr:uid="{00000000-0005-0000-0000-000056120000}"/>
    <cellStyle name="Normal 35 6" xfId="7883" xr:uid="{00000000-0005-0000-0000-000057120000}"/>
    <cellStyle name="Normal 35 7" xfId="7884" xr:uid="{00000000-0005-0000-0000-000058120000}"/>
    <cellStyle name="Normal 35 8" xfId="7885" xr:uid="{00000000-0005-0000-0000-000059120000}"/>
    <cellStyle name="Normal 350" xfId="7886" xr:uid="{00000000-0005-0000-0000-00005A120000}"/>
    <cellStyle name="Normal 350 2" xfId="11038" xr:uid="{00000000-0005-0000-0000-00005B120000}"/>
    <cellStyle name="Normal 350 2 2" xfId="12379" xr:uid="{00000000-0005-0000-0000-00005C120000}"/>
    <cellStyle name="Normal 351" xfId="7887" xr:uid="{00000000-0005-0000-0000-00005D120000}"/>
    <cellStyle name="Normal 351 2" xfId="10917" xr:uid="{00000000-0005-0000-0000-00005E120000}"/>
    <cellStyle name="Normal 351 2 2" xfId="11537" xr:uid="{00000000-0005-0000-0000-00005F120000}"/>
    <cellStyle name="Normal 352" xfId="7888" xr:uid="{00000000-0005-0000-0000-000060120000}"/>
    <cellStyle name="Normal 352 2" xfId="10934" xr:uid="{00000000-0005-0000-0000-000061120000}"/>
    <cellStyle name="Normal 352 2 2" xfId="13346" xr:uid="{00000000-0005-0000-0000-000062120000}"/>
    <cellStyle name="Normal 353" xfId="7889" xr:uid="{00000000-0005-0000-0000-000063120000}"/>
    <cellStyle name="Normal 353 2" xfId="12578" xr:uid="{00000000-0005-0000-0000-000064120000}"/>
    <cellStyle name="Normal 353 2 2" xfId="13282" xr:uid="{00000000-0005-0000-0000-000065120000}"/>
    <cellStyle name="Normal 354" xfId="7890" xr:uid="{00000000-0005-0000-0000-000066120000}"/>
    <cellStyle name="Normal 354 2" xfId="11919" xr:uid="{00000000-0005-0000-0000-000067120000}"/>
    <cellStyle name="Normal 354 2 2" xfId="11165" xr:uid="{00000000-0005-0000-0000-000068120000}"/>
    <cellStyle name="Normal 355" xfId="7891" xr:uid="{00000000-0005-0000-0000-000069120000}"/>
    <cellStyle name="Normal 355 2" xfId="12580" xr:uid="{00000000-0005-0000-0000-00006A120000}"/>
    <cellStyle name="Normal 355 2 2" xfId="10918" xr:uid="{00000000-0005-0000-0000-00006B120000}"/>
    <cellStyle name="Normal 356" xfId="7892" xr:uid="{00000000-0005-0000-0000-00006C120000}"/>
    <cellStyle name="Normal 356 2" xfId="7893" xr:uid="{00000000-0005-0000-0000-00006D120000}"/>
    <cellStyle name="Normal 356 3" xfId="7894" xr:uid="{00000000-0005-0000-0000-00006E120000}"/>
    <cellStyle name="Normal 356 3 2" xfId="7895" xr:uid="{00000000-0005-0000-0000-00006F120000}"/>
    <cellStyle name="Normal 356 4" xfId="13306" xr:uid="{00000000-0005-0000-0000-000070120000}"/>
    <cellStyle name="Normal 356 4 2" xfId="11292" xr:uid="{00000000-0005-0000-0000-000071120000}"/>
    <cellStyle name="Normal 357" xfId="7896" xr:uid="{00000000-0005-0000-0000-000072120000}"/>
    <cellStyle name="Normal 357 2" xfId="7897" xr:uid="{00000000-0005-0000-0000-000073120000}"/>
    <cellStyle name="Normal 357 3" xfId="7898" xr:uid="{00000000-0005-0000-0000-000074120000}"/>
    <cellStyle name="Normal 357 3 2" xfId="7899" xr:uid="{00000000-0005-0000-0000-000075120000}"/>
    <cellStyle name="Normal 357 4" xfId="11829" xr:uid="{00000000-0005-0000-0000-000076120000}"/>
    <cellStyle name="Normal 357 4 2" xfId="10953" xr:uid="{00000000-0005-0000-0000-000077120000}"/>
    <cellStyle name="Normal 358" xfId="7900" xr:uid="{00000000-0005-0000-0000-000078120000}"/>
    <cellStyle name="Normal 358 2" xfId="13243" xr:uid="{00000000-0005-0000-0000-000079120000}"/>
    <cellStyle name="Normal 358 2 2" xfId="10952" xr:uid="{00000000-0005-0000-0000-00007A120000}"/>
    <cellStyle name="Normal 359" xfId="7901" xr:uid="{00000000-0005-0000-0000-00007B120000}"/>
    <cellStyle name="Normal 359 2" xfId="12579" xr:uid="{00000000-0005-0000-0000-00007C120000}"/>
    <cellStyle name="Normal 359 2 2" xfId="11261" xr:uid="{00000000-0005-0000-0000-00007D120000}"/>
    <cellStyle name="Normal 36" xfId="241" xr:uid="{00000000-0005-0000-0000-00007E120000}"/>
    <cellStyle name="Normal 36 2" xfId="777" xr:uid="{00000000-0005-0000-0000-00007F120000}"/>
    <cellStyle name="Normal 36 2 2" xfId="9694" xr:uid="{00000000-0005-0000-0000-000080120000}"/>
    <cellStyle name="Normal 36 3" xfId="7902" xr:uid="{00000000-0005-0000-0000-000081120000}"/>
    <cellStyle name="Normal 36 4" xfId="7903" xr:uid="{00000000-0005-0000-0000-000082120000}"/>
    <cellStyle name="Normal 36 5" xfId="7904" xr:uid="{00000000-0005-0000-0000-000083120000}"/>
    <cellStyle name="Normal 36 6" xfId="7905" xr:uid="{00000000-0005-0000-0000-000084120000}"/>
    <cellStyle name="Normal 36 7" xfId="7906" xr:uid="{00000000-0005-0000-0000-000085120000}"/>
    <cellStyle name="Normal 36 8" xfId="7907" xr:uid="{00000000-0005-0000-0000-000086120000}"/>
    <cellStyle name="Normal 360" xfId="7908" xr:uid="{00000000-0005-0000-0000-000087120000}"/>
    <cellStyle name="Normal 360 2" xfId="12921" xr:uid="{00000000-0005-0000-0000-000088120000}"/>
    <cellStyle name="Normal 360 2 2" xfId="11299" xr:uid="{00000000-0005-0000-0000-000089120000}"/>
    <cellStyle name="Normal 361" xfId="7909" xr:uid="{00000000-0005-0000-0000-00008A120000}"/>
    <cellStyle name="Normal 361 2" xfId="13305" xr:uid="{00000000-0005-0000-0000-00008B120000}"/>
    <cellStyle name="Normal 361 2 2" xfId="13000" xr:uid="{00000000-0005-0000-0000-00008C120000}"/>
    <cellStyle name="Normal 362" xfId="7910" xr:uid="{00000000-0005-0000-0000-00008D120000}"/>
    <cellStyle name="Normal 362 2" xfId="11382" xr:uid="{00000000-0005-0000-0000-00008E120000}"/>
    <cellStyle name="Normal 362 2 2" xfId="13325" xr:uid="{00000000-0005-0000-0000-00008F120000}"/>
    <cellStyle name="Normal 363" xfId="7911" xr:uid="{00000000-0005-0000-0000-000090120000}"/>
    <cellStyle name="Normal 363 2" xfId="13033" xr:uid="{00000000-0005-0000-0000-000091120000}"/>
    <cellStyle name="Normal 363 2 2" xfId="10954" xr:uid="{00000000-0005-0000-0000-000092120000}"/>
    <cellStyle name="Normal 364" xfId="7912" xr:uid="{00000000-0005-0000-0000-000093120000}"/>
    <cellStyle name="Normal 364 2" xfId="11792" xr:uid="{00000000-0005-0000-0000-000094120000}"/>
    <cellStyle name="Normal 364 2 2" xfId="10955" xr:uid="{00000000-0005-0000-0000-000095120000}"/>
    <cellStyle name="Normal 365" xfId="7913" xr:uid="{00000000-0005-0000-0000-000096120000}"/>
    <cellStyle name="Normal 365 2" xfId="11383" xr:uid="{00000000-0005-0000-0000-000097120000}"/>
    <cellStyle name="Normal 365 2 2" xfId="11048" xr:uid="{00000000-0005-0000-0000-000098120000}"/>
    <cellStyle name="Normal 366" xfId="7914" xr:uid="{00000000-0005-0000-0000-000099120000}"/>
    <cellStyle name="Normal 366 2" xfId="13242" xr:uid="{00000000-0005-0000-0000-00009A120000}"/>
    <cellStyle name="Normal 366 2 2" xfId="13263" xr:uid="{00000000-0005-0000-0000-00009B120000}"/>
    <cellStyle name="Normal 367" xfId="7915" xr:uid="{00000000-0005-0000-0000-00009C120000}"/>
    <cellStyle name="Normal 367 2" xfId="11155" xr:uid="{00000000-0005-0000-0000-00009D120000}"/>
    <cellStyle name="Normal 367 2 2" xfId="12405" xr:uid="{00000000-0005-0000-0000-00009E120000}"/>
    <cellStyle name="Normal 368" xfId="7916" xr:uid="{00000000-0005-0000-0000-00009F120000}"/>
    <cellStyle name="Normal 368 2" xfId="11255" xr:uid="{00000000-0005-0000-0000-0000A0120000}"/>
    <cellStyle name="Normal 368 2 2" xfId="10956" xr:uid="{00000000-0005-0000-0000-0000A1120000}"/>
    <cellStyle name="Normal 369" xfId="7917" xr:uid="{00000000-0005-0000-0000-0000A2120000}"/>
    <cellStyle name="Normal 369 2" xfId="11477" xr:uid="{00000000-0005-0000-0000-0000A3120000}"/>
    <cellStyle name="Normal 369 2 2" xfId="11277" xr:uid="{00000000-0005-0000-0000-0000A4120000}"/>
    <cellStyle name="Normal 37" xfId="242" xr:uid="{00000000-0005-0000-0000-0000A5120000}"/>
    <cellStyle name="Normal 37 10" xfId="9042" xr:uid="{00000000-0005-0000-0000-0000A6120000}"/>
    <cellStyle name="Normal 37 11" xfId="10668" xr:uid="{00000000-0005-0000-0000-0000A7120000}"/>
    <cellStyle name="Normal 37 12" xfId="10800" xr:uid="{00000000-0005-0000-0000-0000A8120000}"/>
    <cellStyle name="Normal 37 2" xfId="243" xr:uid="{00000000-0005-0000-0000-0000A9120000}"/>
    <cellStyle name="Normal 37 2 10" xfId="10669" xr:uid="{00000000-0005-0000-0000-0000AA120000}"/>
    <cellStyle name="Normal 37 2 11" xfId="10801" xr:uid="{00000000-0005-0000-0000-0000AB120000}"/>
    <cellStyle name="Normal 37 2 2" xfId="9228" xr:uid="{00000000-0005-0000-0000-0000AC120000}"/>
    <cellStyle name="Normal 37 2 2 2" xfId="9367" xr:uid="{00000000-0005-0000-0000-0000AD120000}"/>
    <cellStyle name="Normal 37 2 2 2 2" xfId="9782" xr:uid="{00000000-0005-0000-0000-0000AE120000}"/>
    <cellStyle name="Normal 37 2 2 2 2 2" xfId="10075" xr:uid="{00000000-0005-0000-0000-0000AF120000}"/>
    <cellStyle name="Normal 37 2 2 2 3" xfId="10074" xr:uid="{00000000-0005-0000-0000-0000B0120000}"/>
    <cellStyle name="Normal 37 2 2 3" xfId="9502" xr:uid="{00000000-0005-0000-0000-0000B1120000}"/>
    <cellStyle name="Normal 37 2 2 3 2" xfId="10076" xr:uid="{00000000-0005-0000-0000-0000B2120000}"/>
    <cellStyle name="Normal 37 2 2 4" xfId="10073" xr:uid="{00000000-0005-0000-0000-0000B3120000}"/>
    <cellStyle name="Normal 37 2 2 5" xfId="10714" xr:uid="{00000000-0005-0000-0000-0000B4120000}"/>
    <cellStyle name="Normal 37 2 2 6" xfId="10845" xr:uid="{00000000-0005-0000-0000-0000B5120000}"/>
    <cellStyle name="Normal 37 2 3" xfId="9284" xr:uid="{00000000-0005-0000-0000-0000B6120000}"/>
    <cellStyle name="Normal 37 2 3 2" xfId="9402" xr:uid="{00000000-0005-0000-0000-0000B7120000}"/>
    <cellStyle name="Normal 37 2 3 2 2" xfId="9823" xr:uid="{00000000-0005-0000-0000-0000B8120000}"/>
    <cellStyle name="Normal 37 2 3 2 2 2" xfId="10079" xr:uid="{00000000-0005-0000-0000-0000B9120000}"/>
    <cellStyle name="Normal 37 2 3 2 3" xfId="10078" xr:uid="{00000000-0005-0000-0000-0000BA120000}"/>
    <cellStyle name="Normal 37 2 3 3" xfId="9542" xr:uid="{00000000-0005-0000-0000-0000BB120000}"/>
    <cellStyle name="Normal 37 2 3 3 2" xfId="10080" xr:uid="{00000000-0005-0000-0000-0000BC120000}"/>
    <cellStyle name="Normal 37 2 3 4" xfId="10077" xr:uid="{00000000-0005-0000-0000-0000BD120000}"/>
    <cellStyle name="Normal 37 2 3 5" xfId="10754" xr:uid="{00000000-0005-0000-0000-0000BE120000}"/>
    <cellStyle name="Normal 37 2 3 6" xfId="10884" xr:uid="{00000000-0005-0000-0000-0000BF120000}"/>
    <cellStyle name="Normal 37 2 4" xfId="9185" xr:uid="{00000000-0005-0000-0000-0000C0120000}"/>
    <cellStyle name="Normal 37 2 4 2" xfId="9637" xr:uid="{00000000-0005-0000-0000-0000C1120000}"/>
    <cellStyle name="Normal 37 2 4 2 2" xfId="10082" xr:uid="{00000000-0005-0000-0000-0000C2120000}"/>
    <cellStyle name="Normal 37 2 4 3" xfId="10081" xr:uid="{00000000-0005-0000-0000-0000C3120000}"/>
    <cellStyle name="Normal 37 2 5" xfId="9329" xr:uid="{00000000-0005-0000-0000-0000C4120000}"/>
    <cellStyle name="Normal 37 2 5 2" xfId="9740" xr:uid="{00000000-0005-0000-0000-0000C5120000}"/>
    <cellStyle name="Normal 37 2 5 2 2" xfId="10084" xr:uid="{00000000-0005-0000-0000-0000C6120000}"/>
    <cellStyle name="Normal 37 2 5 3" xfId="10083" xr:uid="{00000000-0005-0000-0000-0000C7120000}"/>
    <cellStyle name="Normal 37 2 6" xfId="9111" xr:uid="{00000000-0005-0000-0000-0000C8120000}"/>
    <cellStyle name="Normal 37 2 6 2" xfId="9590" xr:uid="{00000000-0005-0000-0000-0000C9120000}"/>
    <cellStyle name="Normal 37 2 6 2 2" xfId="10086" xr:uid="{00000000-0005-0000-0000-0000CA120000}"/>
    <cellStyle name="Normal 37 2 6 3" xfId="10085" xr:uid="{00000000-0005-0000-0000-0000CB120000}"/>
    <cellStyle name="Normal 37 2 7" xfId="9459" xr:uid="{00000000-0005-0000-0000-0000CC120000}"/>
    <cellStyle name="Normal 37 2 7 2" xfId="10087" xr:uid="{00000000-0005-0000-0000-0000CD120000}"/>
    <cellStyle name="Normal 37 2 8" xfId="9884" xr:uid="{00000000-0005-0000-0000-0000CE120000}"/>
    <cellStyle name="Normal 37 2 9" xfId="9043" xr:uid="{00000000-0005-0000-0000-0000CF120000}"/>
    <cellStyle name="Normal 37 3" xfId="9227" xr:uid="{00000000-0005-0000-0000-0000D0120000}"/>
    <cellStyle name="Normal 37 3 2" xfId="9366" xr:uid="{00000000-0005-0000-0000-0000D1120000}"/>
    <cellStyle name="Normal 37 3 2 2" xfId="9781" xr:uid="{00000000-0005-0000-0000-0000D2120000}"/>
    <cellStyle name="Normal 37 3 2 2 2" xfId="10090" xr:uid="{00000000-0005-0000-0000-0000D3120000}"/>
    <cellStyle name="Normal 37 3 2 3" xfId="10089" xr:uid="{00000000-0005-0000-0000-0000D4120000}"/>
    <cellStyle name="Normal 37 3 3" xfId="9501" xr:uid="{00000000-0005-0000-0000-0000D5120000}"/>
    <cellStyle name="Normal 37 3 3 2" xfId="10091" xr:uid="{00000000-0005-0000-0000-0000D6120000}"/>
    <cellStyle name="Normal 37 3 4" xfId="10088" xr:uid="{00000000-0005-0000-0000-0000D7120000}"/>
    <cellStyle name="Normal 37 3 5" xfId="10713" xr:uid="{00000000-0005-0000-0000-0000D8120000}"/>
    <cellStyle name="Normal 37 3 6" xfId="10844" xr:uid="{00000000-0005-0000-0000-0000D9120000}"/>
    <cellStyle name="Normal 37 4" xfId="9283" xr:uid="{00000000-0005-0000-0000-0000DA120000}"/>
    <cellStyle name="Normal 37 4 2" xfId="9401" xr:uid="{00000000-0005-0000-0000-0000DB120000}"/>
    <cellStyle name="Normal 37 4 2 2" xfId="9822" xr:uid="{00000000-0005-0000-0000-0000DC120000}"/>
    <cellStyle name="Normal 37 4 2 2 2" xfId="10094" xr:uid="{00000000-0005-0000-0000-0000DD120000}"/>
    <cellStyle name="Normal 37 4 2 3" xfId="10093" xr:uid="{00000000-0005-0000-0000-0000DE120000}"/>
    <cellStyle name="Normal 37 4 3" xfId="9541" xr:uid="{00000000-0005-0000-0000-0000DF120000}"/>
    <cellStyle name="Normal 37 4 3 2" xfId="10095" xr:uid="{00000000-0005-0000-0000-0000E0120000}"/>
    <cellStyle name="Normal 37 4 4" xfId="10092" xr:uid="{00000000-0005-0000-0000-0000E1120000}"/>
    <cellStyle name="Normal 37 4 5" xfId="10753" xr:uid="{00000000-0005-0000-0000-0000E2120000}"/>
    <cellStyle name="Normal 37 4 6" xfId="10883" xr:uid="{00000000-0005-0000-0000-0000E3120000}"/>
    <cellStyle name="Normal 37 5" xfId="9184" xr:uid="{00000000-0005-0000-0000-0000E4120000}"/>
    <cellStyle name="Normal 37 5 2" xfId="9636" xr:uid="{00000000-0005-0000-0000-0000E5120000}"/>
    <cellStyle name="Normal 37 5 2 2" xfId="10097" xr:uid="{00000000-0005-0000-0000-0000E6120000}"/>
    <cellStyle name="Normal 37 5 3" xfId="10096" xr:uid="{00000000-0005-0000-0000-0000E7120000}"/>
    <cellStyle name="Normal 37 6" xfId="9328" xr:uid="{00000000-0005-0000-0000-0000E8120000}"/>
    <cellStyle name="Normal 37 6 2" xfId="9739" xr:uid="{00000000-0005-0000-0000-0000E9120000}"/>
    <cellStyle name="Normal 37 6 2 2" xfId="10099" xr:uid="{00000000-0005-0000-0000-0000EA120000}"/>
    <cellStyle name="Normal 37 6 3" xfId="10098" xr:uid="{00000000-0005-0000-0000-0000EB120000}"/>
    <cellStyle name="Normal 37 7" xfId="9110" xr:uid="{00000000-0005-0000-0000-0000EC120000}"/>
    <cellStyle name="Normal 37 7 2" xfId="9589" xr:uid="{00000000-0005-0000-0000-0000ED120000}"/>
    <cellStyle name="Normal 37 7 2 2" xfId="10101" xr:uid="{00000000-0005-0000-0000-0000EE120000}"/>
    <cellStyle name="Normal 37 7 3" xfId="10100" xr:uid="{00000000-0005-0000-0000-0000EF120000}"/>
    <cellStyle name="Normal 37 8" xfId="9458" xr:uid="{00000000-0005-0000-0000-0000F0120000}"/>
    <cellStyle name="Normal 37 8 2" xfId="10102" xr:uid="{00000000-0005-0000-0000-0000F1120000}"/>
    <cellStyle name="Normal 37 9" xfId="9883" xr:uid="{00000000-0005-0000-0000-0000F2120000}"/>
    <cellStyle name="Normal 370" xfId="7918" xr:uid="{00000000-0005-0000-0000-0000F3120000}"/>
    <cellStyle name="Normal 370 2" xfId="11039" xr:uid="{00000000-0005-0000-0000-0000F4120000}"/>
    <cellStyle name="Normal 370 2 2" xfId="12426" xr:uid="{00000000-0005-0000-0000-0000F5120000}"/>
    <cellStyle name="Normal 371" xfId="7919" xr:uid="{00000000-0005-0000-0000-0000F6120000}"/>
    <cellStyle name="Normal 371 2" xfId="13135" xr:uid="{00000000-0005-0000-0000-0000F7120000}"/>
    <cellStyle name="Normal 371 2 2" xfId="13004" xr:uid="{00000000-0005-0000-0000-0000F8120000}"/>
    <cellStyle name="Normal 372" xfId="7920" xr:uid="{00000000-0005-0000-0000-0000F9120000}"/>
    <cellStyle name="Normal 372 2" xfId="12390" xr:uid="{00000000-0005-0000-0000-0000FA120000}"/>
    <cellStyle name="Normal 372 2 2" xfId="13302" xr:uid="{00000000-0005-0000-0000-0000FB120000}"/>
    <cellStyle name="Normal 373" xfId="7921" xr:uid="{00000000-0005-0000-0000-0000FC120000}"/>
    <cellStyle name="Normal 373 2" xfId="13114" xr:uid="{00000000-0005-0000-0000-0000FD120000}"/>
    <cellStyle name="Normal 373 2 2" xfId="13239" xr:uid="{00000000-0005-0000-0000-0000FE120000}"/>
    <cellStyle name="Normal 374" xfId="7922" xr:uid="{00000000-0005-0000-0000-0000FF120000}"/>
    <cellStyle name="Normal 374 2" xfId="13136" xr:uid="{00000000-0005-0000-0000-000000130000}"/>
    <cellStyle name="Normal 374 2 2" xfId="11173" xr:uid="{00000000-0005-0000-0000-000001130000}"/>
    <cellStyle name="Normal 375" xfId="7923" xr:uid="{00000000-0005-0000-0000-000002130000}"/>
    <cellStyle name="Normal 375 2" xfId="11584" xr:uid="{00000000-0005-0000-0000-000003130000}"/>
    <cellStyle name="Normal 375 2 2" xfId="13032" xr:uid="{00000000-0005-0000-0000-000004130000}"/>
    <cellStyle name="Normal 376" xfId="7924" xr:uid="{00000000-0005-0000-0000-000005130000}"/>
    <cellStyle name="Normal 376 2" xfId="12369" xr:uid="{00000000-0005-0000-0000-000006130000}"/>
    <cellStyle name="Normal 376 2 2" xfId="11258" xr:uid="{00000000-0005-0000-0000-000007130000}"/>
    <cellStyle name="Normal 377" xfId="7925" xr:uid="{00000000-0005-0000-0000-000008130000}"/>
    <cellStyle name="Normal 377 2" xfId="13175" xr:uid="{00000000-0005-0000-0000-000009130000}"/>
    <cellStyle name="Normal 377 2 2" xfId="10957" xr:uid="{00000000-0005-0000-0000-00000A130000}"/>
    <cellStyle name="Normal 378" xfId="7926" xr:uid="{00000000-0005-0000-0000-00000B130000}"/>
    <cellStyle name="Normal 378 2" xfId="10945" xr:uid="{00000000-0005-0000-0000-00000C130000}"/>
    <cellStyle name="Normal 378 2 2" xfId="12416" xr:uid="{00000000-0005-0000-0000-00000D130000}"/>
    <cellStyle name="Normal 379" xfId="7927" xr:uid="{00000000-0005-0000-0000-00000E130000}"/>
    <cellStyle name="Normal 379 2" xfId="11040" xr:uid="{00000000-0005-0000-0000-00000F130000}"/>
    <cellStyle name="Normal 379 2 2" xfId="10959" xr:uid="{00000000-0005-0000-0000-000010130000}"/>
    <cellStyle name="Normal 38" xfId="244" xr:uid="{00000000-0005-0000-0000-000011130000}"/>
    <cellStyle name="Normal 38 10" xfId="10670" xr:uid="{00000000-0005-0000-0000-000012130000}"/>
    <cellStyle name="Normal 38 11" xfId="10802" xr:uid="{00000000-0005-0000-0000-000013130000}"/>
    <cellStyle name="Normal 38 12" xfId="8973" xr:uid="{00000000-0005-0000-0000-000014130000}"/>
    <cellStyle name="Normal 38 2" xfId="778" xr:uid="{00000000-0005-0000-0000-000015130000}"/>
    <cellStyle name="Normal 38 2 2" xfId="9368" xr:uid="{00000000-0005-0000-0000-000016130000}"/>
    <cellStyle name="Normal 38 2 2 2" xfId="9783" xr:uid="{00000000-0005-0000-0000-000017130000}"/>
    <cellStyle name="Normal 38 2 2 2 2" xfId="10105" xr:uid="{00000000-0005-0000-0000-000018130000}"/>
    <cellStyle name="Normal 38 2 2 3" xfId="10104" xr:uid="{00000000-0005-0000-0000-000019130000}"/>
    <cellStyle name="Normal 38 2 3" xfId="9503" xr:uid="{00000000-0005-0000-0000-00001A130000}"/>
    <cellStyle name="Normal 38 2 3 2" xfId="10106" xr:uid="{00000000-0005-0000-0000-00001B130000}"/>
    <cellStyle name="Normal 38 2 4" xfId="10103" xr:uid="{00000000-0005-0000-0000-00001C130000}"/>
    <cellStyle name="Normal 38 2 5" xfId="10715" xr:uid="{00000000-0005-0000-0000-00001D130000}"/>
    <cellStyle name="Normal 38 2 6" xfId="10846" xr:uid="{00000000-0005-0000-0000-00001E130000}"/>
    <cellStyle name="Normal 38 2 7" xfId="9229" xr:uid="{00000000-0005-0000-0000-00001F130000}"/>
    <cellStyle name="Normal 38 3" xfId="7928" xr:uid="{00000000-0005-0000-0000-000020130000}"/>
    <cellStyle name="Normal 38 3 2" xfId="9403" xr:uid="{00000000-0005-0000-0000-000021130000}"/>
    <cellStyle name="Normal 38 3 2 2" xfId="9824" xr:uid="{00000000-0005-0000-0000-000022130000}"/>
    <cellStyle name="Normal 38 3 2 2 2" xfId="10109" xr:uid="{00000000-0005-0000-0000-000023130000}"/>
    <cellStyle name="Normal 38 3 2 3" xfId="10108" xr:uid="{00000000-0005-0000-0000-000024130000}"/>
    <cellStyle name="Normal 38 3 3" xfId="9543" xr:uid="{00000000-0005-0000-0000-000025130000}"/>
    <cellStyle name="Normal 38 3 3 2" xfId="10110" xr:uid="{00000000-0005-0000-0000-000026130000}"/>
    <cellStyle name="Normal 38 3 4" xfId="10107" xr:uid="{00000000-0005-0000-0000-000027130000}"/>
    <cellStyle name="Normal 38 3 5" xfId="10755" xr:uid="{00000000-0005-0000-0000-000028130000}"/>
    <cellStyle name="Normal 38 3 6" xfId="10885" xr:uid="{00000000-0005-0000-0000-000029130000}"/>
    <cellStyle name="Normal 38 3 7" xfId="9285" xr:uid="{00000000-0005-0000-0000-00002A130000}"/>
    <cellStyle name="Normal 38 4" xfId="7929" xr:uid="{00000000-0005-0000-0000-00002B130000}"/>
    <cellStyle name="Normal 38 4 2" xfId="9638" xr:uid="{00000000-0005-0000-0000-00002C130000}"/>
    <cellStyle name="Normal 38 4 2 2" xfId="10112" xr:uid="{00000000-0005-0000-0000-00002D130000}"/>
    <cellStyle name="Normal 38 4 3" xfId="10111" xr:uid="{00000000-0005-0000-0000-00002E130000}"/>
    <cellStyle name="Normal 38 4 4" xfId="9186" xr:uid="{00000000-0005-0000-0000-00002F130000}"/>
    <cellStyle name="Normal 38 5" xfId="7930" xr:uid="{00000000-0005-0000-0000-000030130000}"/>
    <cellStyle name="Normal 38 5 2" xfId="9741" xr:uid="{00000000-0005-0000-0000-000031130000}"/>
    <cellStyle name="Normal 38 5 2 2" xfId="10114" xr:uid="{00000000-0005-0000-0000-000032130000}"/>
    <cellStyle name="Normal 38 5 3" xfId="10113" xr:uid="{00000000-0005-0000-0000-000033130000}"/>
    <cellStyle name="Normal 38 5 4" xfId="9330" xr:uid="{00000000-0005-0000-0000-000034130000}"/>
    <cellStyle name="Normal 38 6" xfId="7931" xr:uid="{00000000-0005-0000-0000-000035130000}"/>
    <cellStyle name="Normal 38 6 2" xfId="9591" xr:uid="{00000000-0005-0000-0000-000036130000}"/>
    <cellStyle name="Normal 38 6 2 2" xfId="10116" xr:uid="{00000000-0005-0000-0000-000037130000}"/>
    <cellStyle name="Normal 38 6 3" xfId="10115" xr:uid="{00000000-0005-0000-0000-000038130000}"/>
    <cellStyle name="Normal 38 6 4" xfId="9112" xr:uid="{00000000-0005-0000-0000-000039130000}"/>
    <cellStyle name="Normal 38 7" xfId="7932" xr:uid="{00000000-0005-0000-0000-00003A130000}"/>
    <cellStyle name="Normal 38 7 2" xfId="10117" xr:uid="{00000000-0005-0000-0000-00003B130000}"/>
    <cellStyle name="Normal 38 7 3" xfId="9460" xr:uid="{00000000-0005-0000-0000-00003C130000}"/>
    <cellStyle name="Normal 38 8" xfId="7933" xr:uid="{00000000-0005-0000-0000-00003D130000}"/>
    <cellStyle name="Normal 38 8 2" xfId="9885" xr:uid="{00000000-0005-0000-0000-00003E130000}"/>
    <cellStyle name="Normal 38 9" xfId="9044" xr:uid="{00000000-0005-0000-0000-00003F130000}"/>
    <cellStyle name="Normal 380" xfId="7934" xr:uid="{00000000-0005-0000-0000-000040130000}"/>
    <cellStyle name="Normal 380 2" xfId="11283" xr:uid="{00000000-0005-0000-0000-000041130000}"/>
    <cellStyle name="Normal 380 2 2" xfId="10958" xr:uid="{00000000-0005-0000-0000-000042130000}"/>
    <cellStyle name="Normal 381" xfId="7935" xr:uid="{00000000-0005-0000-0000-000043130000}"/>
    <cellStyle name="Normal 381 2" xfId="13016" xr:uid="{00000000-0005-0000-0000-000044130000}"/>
    <cellStyle name="Normal 381 2 2" xfId="12388" xr:uid="{00000000-0005-0000-0000-000045130000}"/>
    <cellStyle name="Normal 382" xfId="7936" xr:uid="{00000000-0005-0000-0000-000046130000}"/>
    <cellStyle name="Normal 382 2" xfId="13344" xr:uid="{00000000-0005-0000-0000-000047130000}"/>
    <cellStyle name="Normal 382 2 2" xfId="11082" xr:uid="{00000000-0005-0000-0000-000048130000}"/>
    <cellStyle name="Normal 383" xfId="7937" xr:uid="{00000000-0005-0000-0000-000049130000}"/>
    <cellStyle name="Normal 383 2" xfId="13280" xr:uid="{00000000-0005-0000-0000-00004A130000}"/>
    <cellStyle name="Normal 383 2 2" xfId="10960" xr:uid="{00000000-0005-0000-0000-00004B130000}"/>
    <cellStyle name="Normal 384" xfId="7938" xr:uid="{00000000-0005-0000-0000-00004C130000}"/>
    <cellStyle name="Normal 384 2" xfId="12746" xr:uid="{00000000-0005-0000-0000-00004D130000}"/>
    <cellStyle name="Normal 384 2 2" xfId="11049" xr:uid="{00000000-0005-0000-0000-00004E130000}"/>
    <cellStyle name="Normal 385" xfId="7939" xr:uid="{00000000-0005-0000-0000-00004F130000}"/>
    <cellStyle name="Normal 385 2" xfId="10946" xr:uid="{00000000-0005-0000-0000-000050130000}"/>
    <cellStyle name="Normal 385 2 2" xfId="12367" xr:uid="{00000000-0005-0000-0000-000051130000}"/>
    <cellStyle name="Normal 386" xfId="7940" xr:uid="{00000000-0005-0000-0000-000052130000}"/>
    <cellStyle name="Normal 386 2" xfId="11553" xr:uid="{00000000-0005-0000-0000-000053130000}"/>
    <cellStyle name="Normal 386 2 2" xfId="12990" xr:uid="{00000000-0005-0000-0000-000054130000}"/>
    <cellStyle name="Normal 387" xfId="7941" xr:uid="{00000000-0005-0000-0000-000055130000}"/>
    <cellStyle name="Normal 387 2" xfId="12231" xr:uid="{00000000-0005-0000-0000-000056130000}"/>
    <cellStyle name="Normal 387 2 2" xfId="10962" xr:uid="{00000000-0005-0000-0000-000057130000}"/>
    <cellStyle name="Normal 388" xfId="7942" xr:uid="{00000000-0005-0000-0000-000058130000}"/>
    <cellStyle name="Normal 388 2" xfId="11818" xr:uid="{00000000-0005-0000-0000-000059130000}"/>
    <cellStyle name="Normal 388 2 2" xfId="10961" xr:uid="{00000000-0005-0000-0000-00005A130000}"/>
    <cellStyle name="Normal 389" xfId="7943" xr:uid="{00000000-0005-0000-0000-00005B130000}"/>
    <cellStyle name="Normal 389 2" xfId="11263" xr:uid="{00000000-0005-0000-0000-00005C130000}"/>
    <cellStyle name="Normal 389 2 2" xfId="12380" xr:uid="{00000000-0005-0000-0000-00005D130000}"/>
    <cellStyle name="Normal 39" xfId="245" xr:uid="{00000000-0005-0000-0000-00005E130000}"/>
    <cellStyle name="Normal 39 2" xfId="9230" xr:uid="{00000000-0005-0000-0000-00005F130000}"/>
    <cellStyle name="Normal 39 2 2" xfId="9695" xr:uid="{00000000-0005-0000-0000-000060130000}"/>
    <cellStyle name="Normal 39 3" xfId="9149" xr:uid="{00000000-0005-0000-0000-000061130000}"/>
    <cellStyle name="Normal 39 4" xfId="9076" xr:uid="{00000000-0005-0000-0000-000062130000}"/>
    <cellStyle name="Normal 39 5" xfId="9008" xr:uid="{00000000-0005-0000-0000-000063130000}"/>
    <cellStyle name="Normal 39 6" xfId="8980" xr:uid="{00000000-0005-0000-0000-000064130000}"/>
    <cellStyle name="Normal 390" xfId="7944" xr:uid="{00000000-0005-0000-0000-000065130000}"/>
    <cellStyle name="Normal 391" xfId="7945" xr:uid="{00000000-0005-0000-0000-000066130000}"/>
    <cellStyle name="Normal 392" xfId="7946" xr:uid="{00000000-0005-0000-0000-000067130000}"/>
    <cellStyle name="Normal 393" xfId="7947" xr:uid="{00000000-0005-0000-0000-000068130000}"/>
    <cellStyle name="Normal 394" xfId="7948" xr:uid="{00000000-0005-0000-0000-000069130000}"/>
    <cellStyle name="Normal 395" xfId="7949" xr:uid="{00000000-0005-0000-0000-00006A130000}"/>
    <cellStyle name="Normal 396" xfId="7950" xr:uid="{00000000-0005-0000-0000-00006B130000}"/>
    <cellStyle name="Normal 397" xfId="7951" xr:uid="{00000000-0005-0000-0000-00006C130000}"/>
    <cellStyle name="Normal 398" xfId="7952" xr:uid="{00000000-0005-0000-0000-00006D130000}"/>
    <cellStyle name="Normal 399" xfId="7953" xr:uid="{00000000-0005-0000-0000-00006E130000}"/>
    <cellStyle name="Normal 4" xfId="18" xr:uid="{00000000-0005-0000-0000-00006F130000}"/>
    <cellStyle name="Normal 4 10" xfId="1791" xr:uid="{00000000-0005-0000-0000-000070130000}"/>
    <cellStyle name="Normal 4 11" xfId="7954" xr:uid="{00000000-0005-0000-0000-000071130000}"/>
    <cellStyle name="Normal 4 12" xfId="7955" xr:uid="{00000000-0005-0000-0000-000072130000}"/>
    <cellStyle name="Normal 4 13" xfId="50" xr:uid="{00000000-0005-0000-0000-000073130000}"/>
    <cellStyle name="Normal 4 2" xfId="109" xr:uid="{00000000-0005-0000-0000-000074130000}"/>
    <cellStyle name="Normal 4 2 10" xfId="2962" xr:uid="{00000000-0005-0000-0000-000075130000}"/>
    <cellStyle name="Normal 4 2 10 2" xfId="4466" xr:uid="{00000000-0005-0000-0000-000076130000}"/>
    <cellStyle name="Normal 4 2 10 2 2" xfId="13090" xr:uid="{00000000-0005-0000-0000-000077130000}"/>
    <cellStyle name="Normal 4 2 10 3" xfId="7956" xr:uid="{00000000-0005-0000-0000-000078130000}"/>
    <cellStyle name="Normal 4 2 10 4" xfId="13547" xr:uid="{00000000-0005-0000-0000-000079130000}"/>
    <cellStyle name="Normal 4 2 11" xfId="7957" xr:uid="{00000000-0005-0000-0000-00007A130000}"/>
    <cellStyle name="Normal 4 2 12" xfId="7958" xr:uid="{00000000-0005-0000-0000-00007B130000}"/>
    <cellStyle name="Normal 4 2 2" xfId="246" xr:uid="{00000000-0005-0000-0000-00007C130000}"/>
    <cellStyle name="Normal 4 2 2 2" xfId="1793" xr:uid="{00000000-0005-0000-0000-00007D130000}"/>
    <cellStyle name="Normal 4 2 2 2 2" xfId="7959" xr:uid="{00000000-0005-0000-0000-00007E130000}"/>
    <cellStyle name="Normal 4 2 2 3" xfId="1794" xr:uid="{00000000-0005-0000-0000-00007F130000}"/>
    <cellStyle name="Normal 4 2 2 3 2" xfId="7960" xr:uid="{00000000-0005-0000-0000-000080130000}"/>
    <cellStyle name="Normal 4 2 2 4" xfId="1795" xr:uid="{00000000-0005-0000-0000-000081130000}"/>
    <cellStyle name="Normal 4 2 2 5" xfId="1792" xr:uid="{00000000-0005-0000-0000-000082130000}"/>
    <cellStyle name="Normal 4 2 2 6" xfId="2963" xr:uid="{00000000-0005-0000-0000-000083130000}"/>
    <cellStyle name="Normal 4 2 2 6 2" xfId="7961" xr:uid="{00000000-0005-0000-0000-000084130000}"/>
    <cellStyle name="Normal 4 2 2 6 2 2" xfId="12588" xr:uid="{00000000-0005-0000-0000-000085130000}"/>
    <cellStyle name="Normal 4 2 2 6 2 3" xfId="12458" xr:uid="{00000000-0005-0000-0000-000086130000}"/>
    <cellStyle name="Normal 4 2 2 6 3" xfId="7962" xr:uid="{00000000-0005-0000-0000-000087130000}"/>
    <cellStyle name="Normal 4 2 2 6 4" xfId="13548" xr:uid="{00000000-0005-0000-0000-000088130000}"/>
    <cellStyle name="Normal 4 2 2 7" xfId="7963" xr:uid="{00000000-0005-0000-0000-000089130000}"/>
    <cellStyle name="Normal 4 2 2 8" xfId="7964" xr:uid="{00000000-0005-0000-0000-00008A130000}"/>
    <cellStyle name="Normal 4 2 2 9" xfId="7965" xr:uid="{00000000-0005-0000-0000-00008B130000}"/>
    <cellStyle name="Normal 4 2 3" xfId="730" xr:uid="{00000000-0005-0000-0000-00008C130000}"/>
    <cellStyle name="Normal 4 2 3 2" xfId="7966" xr:uid="{00000000-0005-0000-0000-00008D130000}"/>
    <cellStyle name="Normal 4 2 4" xfId="1796" xr:uid="{00000000-0005-0000-0000-00008E130000}"/>
    <cellStyle name="Normal 4 2 4 2" xfId="7967" xr:uid="{00000000-0005-0000-0000-00008F130000}"/>
    <cellStyle name="Normal 4 2 5" xfId="1797" xr:uid="{00000000-0005-0000-0000-000090130000}"/>
    <cellStyle name="Normal 4 2 5 2" xfId="1798" xr:uid="{00000000-0005-0000-0000-000091130000}"/>
    <cellStyle name="Normal 4 2 5 3" xfId="1799" xr:uid="{00000000-0005-0000-0000-000092130000}"/>
    <cellStyle name="Normal 4 2 5 4" xfId="13498" xr:uid="{00000000-0005-0000-0000-000093130000}"/>
    <cellStyle name="Normal 4 2 6" xfId="1800" xr:uid="{00000000-0005-0000-0000-000094130000}"/>
    <cellStyle name="Normal 4 2 6 2" xfId="7968" xr:uid="{00000000-0005-0000-0000-000095130000}"/>
    <cellStyle name="Normal 4 2 7" xfId="1801" xr:uid="{00000000-0005-0000-0000-000096130000}"/>
    <cellStyle name="Normal 4 2 8" xfId="1802" xr:uid="{00000000-0005-0000-0000-000097130000}"/>
    <cellStyle name="Normal 4 2 9" xfId="1803" xr:uid="{00000000-0005-0000-0000-000098130000}"/>
    <cellStyle name="Normal 4 3" xfId="247" xr:uid="{00000000-0005-0000-0000-000099130000}"/>
    <cellStyle name="Normal 4 3 2" xfId="779" xr:uid="{00000000-0005-0000-0000-00009A130000}"/>
    <cellStyle name="Normal 4 3 2 2" xfId="7969" xr:uid="{00000000-0005-0000-0000-00009B130000}"/>
    <cellStyle name="Normal 4 3 3" xfId="2964" xr:uid="{00000000-0005-0000-0000-00009C130000}"/>
    <cellStyle name="Normal 4 3 3 2" xfId="7970" xr:uid="{00000000-0005-0000-0000-00009D130000}"/>
    <cellStyle name="Normal 4 3 3 2 2" xfId="13340" xr:uid="{00000000-0005-0000-0000-00009E130000}"/>
    <cellStyle name="Normal 4 3 3 2 3" xfId="11352" xr:uid="{00000000-0005-0000-0000-00009F130000}"/>
    <cellStyle name="Normal 4 3 3 3" xfId="7971" xr:uid="{00000000-0005-0000-0000-0000A0130000}"/>
    <cellStyle name="Normal 4 3 3 4" xfId="13549" xr:uid="{00000000-0005-0000-0000-0000A1130000}"/>
    <cellStyle name="Normal 4 3 4" xfId="7972" xr:uid="{00000000-0005-0000-0000-0000A2130000}"/>
    <cellStyle name="Normal 4 3 5" xfId="7973" xr:uid="{00000000-0005-0000-0000-0000A3130000}"/>
    <cellStyle name="Normal 4 3 6" xfId="7974" xr:uid="{00000000-0005-0000-0000-0000A4130000}"/>
    <cellStyle name="Normal 4 3 7" xfId="7975" xr:uid="{00000000-0005-0000-0000-0000A5130000}"/>
    <cellStyle name="Normal 4 3 8" xfId="7976" xr:uid="{00000000-0005-0000-0000-0000A6130000}"/>
    <cellStyle name="Normal 4 3 9" xfId="9231" xr:uid="{00000000-0005-0000-0000-0000A7130000}"/>
    <cellStyle name="Normal 4 4" xfId="672" xr:uid="{00000000-0005-0000-0000-0000A8130000}"/>
    <cellStyle name="Normal 4 4 2" xfId="2965" xr:uid="{00000000-0005-0000-0000-0000A9130000}"/>
    <cellStyle name="Normal 4 5" xfId="1804" xr:uid="{00000000-0005-0000-0000-0000AA130000}"/>
    <cellStyle name="Normal 4 5 2" xfId="10616" xr:uid="{00000000-0005-0000-0000-0000AB130000}"/>
    <cellStyle name="Normal 4 6" xfId="1805" xr:uid="{00000000-0005-0000-0000-0000AC130000}"/>
    <cellStyle name="Normal 4 7" xfId="1806" xr:uid="{00000000-0005-0000-0000-0000AD130000}"/>
    <cellStyle name="Normal 4 8" xfId="1807" xr:uid="{00000000-0005-0000-0000-0000AE130000}"/>
    <cellStyle name="Normal 4 9" xfId="1808" xr:uid="{00000000-0005-0000-0000-0000AF130000}"/>
    <cellStyle name="Normal 40" xfId="248" xr:uid="{00000000-0005-0000-0000-0000B0130000}"/>
    <cellStyle name="Normal 40 2" xfId="9232" xr:uid="{00000000-0005-0000-0000-0000B1130000}"/>
    <cellStyle name="Normal 40 2 2" xfId="9696" xr:uid="{00000000-0005-0000-0000-0000B2130000}"/>
    <cellStyle name="Normal 40 3" xfId="9150" xr:uid="{00000000-0005-0000-0000-0000B3130000}"/>
    <cellStyle name="Normal 40 4" xfId="9077" xr:uid="{00000000-0005-0000-0000-0000B4130000}"/>
    <cellStyle name="Normal 40 5" xfId="9009" xr:uid="{00000000-0005-0000-0000-0000B5130000}"/>
    <cellStyle name="Normal 40 6" xfId="8981" xr:uid="{00000000-0005-0000-0000-0000B6130000}"/>
    <cellStyle name="Normal 400" xfId="7977" xr:uid="{00000000-0005-0000-0000-0000B7130000}"/>
    <cellStyle name="Normal 401" xfId="7978" xr:uid="{00000000-0005-0000-0000-0000B8130000}"/>
    <cellStyle name="Normal 402" xfId="7979" xr:uid="{00000000-0005-0000-0000-0000B9130000}"/>
    <cellStyle name="Normal 403" xfId="7980" xr:uid="{00000000-0005-0000-0000-0000BA130000}"/>
    <cellStyle name="Normal 404" xfId="7981" xr:uid="{00000000-0005-0000-0000-0000BB130000}"/>
    <cellStyle name="Normal 405" xfId="7982" xr:uid="{00000000-0005-0000-0000-0000BC130000}"/>
    <cellStyle name="Normal 406" xfId="7983" xr:uid="{00000000-0005-0000-0000-0000BD130000}"/>
    <cellStyle name="Normal 407" xfId="7984" xr:uid="{00000000-0005-0000-0000-0000BE130000}"/>
    <cellStyle name="Normal 408" xfId="7985" xr:uid="{00000000-0005-0000-0000-0000BF130000}"/>
    <cellStyle name="Normal 409" xfId="2545" xr:uid="{00000000-0005-0000-0000-0000C0130000}"/>
    <cellStyle name="Normal 409 2" xfId="7986" xr:uid="{00000000-0005-0000-0000-0000C1130000}"/>
    <cellStyle name="Normal 409 3" xfId="13544" xr:uid="{00000000-0005-0000-0000-0000C2130000}"/>
    <cellStyle name="Normal 41" xfId="249" xr:uid="{00000000-0005-0000-0000-0000C3130000}"/>
    <cellStyle name="Normal 41 2" xfId="9233" xr:uid="{00000000-0005-0000-0000-0000C4130000}"/>
    <cellStyle name="Normal 41 2 2" xfId="9697" xr:uid="{00000000-0005-0000-0000-0000C5130000}"/>
    <cellStyle name="Normal 41 3" xfId="9151" xr:uid="{00000000-0005-0000-0000-0000C6130000}"/>
    <cellStyle name="Normal 41 4" xfId="9078" xr:uid="{00000000-0005-0000-0000-0000C7130000}"/>
    <cellStyle name="Normal 41 5" xfId="9010" xr:uid="{00000000-0005-0000-0000-0000C8130000}"/>
    <cellStyle name="Normal 41 6" xfId="8982" xr:uid="{00000000-0005-0000-0000-0000C9130000}"/>
    <cellStyle name="Normal 410" xfId="7987" xr:uid="{00000000-0005-0000-0000-0000CA130000}"/>
    <cellStyle name="Normal 411" xfId="7988" xr:uid="{00000000-0005-0000-0000-0000CB130000}"/>
    <cellStyle name="Normal 412" xfId="7989" xr:uid="{00000000-0005-0000-0000-0000CC130000}"/>
    <cellStyle name="Normal 413" xfId="7990" xr:uid="{00000000-0005-0000-0000-0000CD130000}"/>
    <cellStyle name="Normal 414" xfId="7991" xr:uid="{00000000-0005-0000-0000-0000CE130000}"/>
    <cellStyle name="Normal 415" xfId="7992" xr:uid="{00000000-0005-0000-0000-0000CF130000}"/>
    <cellStyle name="Normal 416" xfId="7993" xr:uid="{00000000-0005-0000-0000-0000D0130000}"/>
    <cellStyle name="Normal 417" xfId="7994" xr:uid="{00000000-0005-0000-0000-0000D1130000}"/>
    <cellStyle name="Normal 418" xfId="7995" xr:uid="{00000000-0005-0000-0000-0000D2130000}"/>
    <cellStyle name="Normal 419" xfId="7996" xr:uid="{00000000-0005-0000-0000-0000D3130000}"/>
    <cellStyle name="Normal 42" xfId="250" xr:uid="{00000000-0005-0000-0000-0000D4130000}"/>
    <cellStyle name="Normal 42 2" xfId="9234" xr:uid="{00000000-0005-0000-0000-0000D5130000}"/>
    <cellStyle name="Normal 42 2 2" xfId="9698" xr:uid="{00000000-0005-0000-0000-0000D6130000}"/>
    <cellStyle name="Normal 42 3" xfId="9152" xr:uid="{00000000-0005-0000-0000-0000D7130000}"/>
    <cellStyle name="Normal 42 4" xfId="9079" xr:uid="{00000000-0005-0000-0000-0000D8130000}"/>
    <cellStyle name="Normal 42 5" xfId="9011" xr:uid="{00000000-0005-0000-0000-0000D9130000}"/>
    <cellStyle name="Normal 42 6" xfId="8983" xr:uid="{00000000-0005-0000-0000-0000DA130000}"/>
    <cellStyle name="Normal 420" xfId="7997" xr:uid="{00000000-0005-0000-0000-0000DB130000}"/>
    <cellStyle name="Normal 421" xfId="7998" xr:uid="{00000000-0005-0000-0000-0000DC130000}"/>
    <cellStyle name="Normal 422" xfId="7999" xr:uid="{00000000-0005-0000-0000-0000DD130000}"/>
    <cellStyle name="Normal 423" xfId="8000" xr:uid="{00000000-0005-0000-0000-0000DE130000}"/>
    <cellStyle name="Normal 424" xfId="8001" xr:uid="{00000000-0005-0000-0000-0000DF130000}"/>
    <cellStyle name="Normal 425" xfId="8002" xr:uid="{00000000-0005-0000-0000-0000E0130000}"/>
    <cellStyle name="Normal 426" xfId="8003" xr:uid="{00000000-0005-0000-0000-0000E1130000}"/>
    <cellStyle name="Normal 427" xfId="8004" xr:uid="{00000000-0005-0000-0000-0000E2130000}"/>
    <cellStyle name="Normal 428" xfId="8005" xr:uid="{00000000-0005-0000-0000-0000E3130000}"/>
    <cellStyle name="Normal 429" xfId="8006" xr:uid="{00000000-0005-0000-0000-0000E4130000}"/>
    <cellStyle name="Normal 43" xfId="251" xr:uid="{00000000-0005-0000-0000-0000E5130000}"/>
    <cellStyle name="Normal 43 2" xfId="9235" xr:uid="{00000000-0005-0000-0000-0000E6130000}"/>
    <cellStyle name="Normal 43 2 2" xfId="9699" xr:uid="{00000000-0005-0000-0000-0000E7130000}"/>
    <cellStyle name="Normal 43 3" xfId="9153" xr:uid="{00000000-0005-0000-0000-0000E8130000}"/>
    <cellStyle name="Normal 43 4" xfId="9080" xr:uid="{00000000-0005-0000-0000-0000E9130000}"/>
    <cellStyle name="Normal 43 5" xfId="9012" xr:uid="{00000000-0005-0000-0000-0000EA130000}"/>
    <cellStyle name="Normal 43 6" xfId="8984" xr:uid="{00000000-0005-0000-0000-0000EB130000}"/>
    <cellStyle name="Normal 430" xfId="8007" xr:uid="{00000000-0005-0000-0000-0000EC130000}"/>
    <cellStyle name="Normal 431" xfId="8008" xr:uid="{00000000-0005-0000-0000-0000ED130000}"/>
    <cellStyle name="Normal 432" xfId="8009" xr:uid="{00000000-0005-0000-0000-0000EE130000}"/>
    <cellStyle name="Normal 433" xfId="8010" xr:uid="{00000000-0005-0000-0000-0000EF130000}"/>
    <cellStyle name="Normal 434" xfId="8011" xr:uid="{00000000-0005-0000-0000-0000F0130000}"/>
    <cellStyle name="Normal 435" xfId="8012" xr:uid="{00000000-0005-0000-0000-0000F1130000}"/>
    <cellStyle name="Normal 436" xfId="8013" xr:uid="{00000000-0005-0000-0000-0000F2130000}"/>
    <cellStyle name="Normal 437" xfId="8014" xr:uid="{00000000-0005-0000-0000-0000F3130000}"/>
    <cellStyle name="Normal 438" xfId="8015" xr:uid="{00000000-0005-0000-0000-0000F4130000}"/>
    <cellStyle name="Normal 439" xfId="8016" xr:uid="{00000000-0005-0000-0000-0000F5130000}"/>
    <cellStyle name="Normal 44" xfId="252" xr:uid="{00000000-0005-0000-0000-0000F6130000}"/>
    <cellStyle name="Normal 44 2" xfId="9236" xr:uid="{00000000-0005-0000-0000-0000F7130000}"/>
    <cellStyle name="Normal 44 2 2" xfId="9700" xr:uid="{00000000-0005-0000-0000-0000F8130000}"/>
    <cellStyle name="Normal 44 3" xfId="9154" xr:uid="{00000000-0005-0000-0000-0000F9130000}"/>
    <cellStyle name="Normal 44 4" xfId="9081" xr:uid="{00000000-0005-0000-0000-0000FA130000}"/>
    <cellStyle name="Normal 44 5" xfId="9013" xr:uid="{00000000-0005-0000-0000-0000FB130000}"/>
    <cellStyle name="Normal 44 6" xfId="8985" xr:uid="{00000000-0005-0000-0000-0000FC130000}"/>
    <cellStyle name="Normal 440" xfId="8017" xr:uid="{00000000-0005-0000-0000-0000FD130000}"/>
    <cellStyle name="Normal 441" xfId="8018" xr:uid="{00000000-0005-0000-0000-0000FE130000}"/>
    <cellStyle name="Normal 442" xfId="8019" xr:uid="{00000000-0005-0000-0000-0000FF130000}"/>
    <cellStyle name="Normal 443" xfId="8020" xr:uid="{00000000-0005-0000-0000-000000140000}"/>
    <cellStyle name="Normal 444" xfId="8021" xr:uid="{00000000-0005-0000-0000-000001140000}"/>
    <cellStyle name="Normal 445" xfId="8022" xr:uid="{00000000-0005-0000-0000-000002140000}"/>
    <cellStyle name="Normal 446" xfId="8023" xr:uid="{00000000-0005-0000-0000-000003140000}"/>
    <cellStyle name="Normal 447" xfId="8024" xr:uid="{00000000-0005-0000-0000-000004140000}"/>
    <cellStyle name="Normal 448" xfId="8025" xr:uid="{00000000-0005-0000-0000-000005140000}"/>
    <cellStyle name="Normal 449" xfId="8026" xr:uid="{00000000-0005-0000-0000-000006140000}"/>
    <cellStyle name="Normal 45" xfId="253" xr:uid="{00000000-0005-0000-0000-000007140000}"/>
    <cellStyle name="Normal 45 2" xfId="9237" xr:uid="{00000000-0005-0000-0000-000008140000}"/>
    <cellStyle name="Normal 45 2 2" xfId="9701" xr:uid="{00000000-0005-0000-0000-000009140000}"/>
    <cellStyle name="Normal 45 3" xfId="9155" xr:uid="{00000000-0005-0000-0000-00000A140000}"/>
    <cellStyle name="Normal 45 4" xfId="9082" xr:uid="{00000000-0005-0000-0000-00000B140000}"/>
    <cellStyle name="Normal 45 5" xfId="9014" xr:uid="{00000000-0005-0000-0000-00000C140000}"/>
    <cellStyle name="Normal 45 6" xfId="8986" xr:uid="{00000000-0005-0000-0000-00000D140000}"/>
    <cellStyle name="Normal 450" xfId="8027" xr:uid="{00000000-0005-0000-0000-00000E140000}"/>
    <cellStyle name="Normal 451" xfId="997" xr:uid="{00000000-0005-0000-0000-00000F140000}"/>
    <cellStyle name="Normal 452" xfId="8028" xr:uid="{00000000-0005-0000-0000-000010140000}"/>
    <cellStyle name="Normal 453" xfId="8029" xr:uid="{00000000-0005-0000-0000-000011140000}"/>
    <cellStyle name="Normal 454" xfId="8030" xr:uid="{00000000-0005-0000-0000-000012140000}"/>
    <cellStyle name="Normal 455" xfId="8031" xr:uid="{00000000-0005-0000-0000-000013140000}"/>
    <cellStyle name="Normal 456" xfId="8971" xr:uid="{00000000-0005-0000-0000-000014140000}"/>
    <cellStyle name="Normal 457" xfId="15846" xr:uid="{00000000-0005-0000-0000-000015140000}"/>
    <cellStyle name="Normal 458" xfId="15847" xr:uid="{00000000-0005-0000-0000-000016140000}"/>
    <cellStyle name="Normal 459" xfId="15848" xr:uid="{00000000-0005-0000-0000-000017140000}"/>
    <cellStyle name="Normal 46" xfId="254" xr:uid="{00000000-0005-0000-0000-000018140000}"/>
    <cellStyle name="Normal 46 2" xfId="9238" xr:uid="{00000000-0005-0000-0000-000019140000}"/>
    <cellStyle name="Normal 46 2 2" xfId="9702" xr:uid="{00000000-0005-0000-0000-00001A140000}"/>
    <cellStyle name="Normal 46 3" xfId="9156" xr:uid="{00000000-0005-0000-0000-00001B140000}"/>
    <cellStyle name="Normal 46 4" xfId="9083" xr:uid="{00000000-0005-0000-0000-00001C140000}"/>
    <cellStyle name="Normal 46 5" xfId="9015" xr:uid="{00000000-0005-0000-0000-00001D140000}"/>
    <cellStyle name="Normal 46 6" xfId="8987" xr:uid="{00000000-0005-0000-0000-00001E140000}"/>
    <cellStyle name="Normal 460" xfId="15849" xr:uid="{00000000-0005-0000-0000-00001F140000}"/>
    <cellStyle name="Normal 461" xfId="15850" xr:uid="{00000000-0005-0000-0000-000020140000}"/>
    <cellStyle name="Normal 462" xfId="15851" xr:uid="{00000000-0005-0000-0000-000021140000}"/>
    <cellStyle name="Normal 463" xfId="15852" xr:uid="{00000000-0005-0000-0000-000022140000}"/>
    <cellStyle name="Normal 464" xfId="15853" xr:uid="{00000000-0005-0000-0000-000023140000}"/>
    <cellStyle name="Normal 465" xfId="15854" xr:uid="{00000000-0005-0000-0000-000024140000}"/>
    <cellStyle name="Normal 466" xfId="15855" xr:uid="{00000000-0005-0000-0000-000025140000}"/>
    <cellStyle name="Normal 467" xfId="23848" xr:uid="{00000000-0005-0000-0000-000026140000}"/>
    <cellStyle name="Normal 468" xfId="23849" xr:uid="{4CA42C45-D0AE-42F7-9E58-CCF36AF7A0E7}"/>
    <cellStyle name="Normal 47" xfId="255" xr:uid="{00000000-0005-0000-0000-000027140000}"/>
    <cellStyle name="Normal 47 2" xfId="9239" xr:uid="{00000000-0005-0000-0000-000028140000}"/>
    <cellStyle name="Normal 47 2 2" xfId="9703" xr:uid="{00000000-0005-0000-0000-000029140000}"/>
    <cellStyle name="Normal 47 3" xfId="9157" xr:uid="{00000000-0005-0000-0000-00002A140000}"/>
    <cellStyle name="Normal 47 4" xfId="9084" xr:uid="{00000000-0005-0000-0000-00002B140000}"/>
    <cellStyle name="Normal 47 5" xfId="9016" xr:uid="{00000000-0005-0000-0000-00002C140000}"/>
    <cellStyle name="Normal 47 6" xfId="8988" xr:uid="{00000000-0005-0000-0000-00002D140000}"/>
    <cellStyle name="Normal 48" xfId="256" xr:uid="{00000000-0005-0000-0000-00002E140000}"/>
    <cellStyle name="Normal 48 2" xfId="9240" xr:uid="{00000000-0005-0000-0000-00002F140000}"/>
    <cellStyle name="Normal 48 2 2" xfId="9704" xr:uid="{00000000-0005-0000-0000-000030140000}"/>
    <cellStyle name="Normal 48 3" xfId="9158" xr:uid="{00000000-0005-0000-0000-000031140000}"/>
    <cellStyle name="Normal 48 4" xfId="9085" xr:uid="{00000000-0005-0000-0000-000032140000}"/>
    <cellStyle name="Normal 48 5" xfId="9017" xr:uid="{00000000-0005-0000-0000-000033140000}"/>
    <cellStyle name="Normal 48 6" xfId="8989" xr:uid="{00000000-0005-0000-0000-000034140000}"/>
    <cellStyle name="Normal 49" xfId="257" xr:uid="{00000000-0005-0000-0000-000035140000}"/>
    <cellStyle name="Normal 49 2" xfId="9241" xr:uid="{00000000-0005-0000-0000-000036140000}"/>
    <cellStyle name="Normal 49 2 2" xfId="9705" xr:uid="{00000000-0005-0000-0000-000037140000}"/>
    <cellStyle name="Normal 49 3" xfId="9159" xr:uid="{00000000-0005-0000-0000-000038140000}"/>
    <cellStyle name="Normal 49 4" xfId="9086" xr:uid="{00000000-0005-0000-0000-000039140000}"/>
    <cellStyle name="Normal 49 5" xfId="9018" xr:uid="{00000000-0005-0000-0000-00003A140000}"/>
    <cellStyle name="Normal 49 6" xfId="8990" xr:uid="{00000000-0005-0000-0000-00003B140000}"/>
    <cellStyle name="Normal 5" xfId="51" xr:uid="{00000000-0005-0000-0000-00003C140000}"/>
    <cellStyle name="Normal 5 10" xfId="9461" xr:uid="{00000000-0005-0000-0000-00003D140000}"/>
    <cellStyle name="Normal 5 10 2" xfId="10118" xr:uid="{00000000-0005-0000-0000-00003E140000}"/>
    <cellStyle name="Normal 5 11" xfId="9886" xr:uid="{00000000-0005-0000-0000-00003F140000}"/>
    <cellStyle name="Normal 5 12" xfId="9045" xr:uid="{00000000-0005-0000-0000-000040140000}"/>
    <cellStyle name="Normal 5 13" xfId="10649" xr:uid="{00000000-0005-0000-0000-000041140000}"/>
    <cellStyle name="Normal 5 14" xfId="10671" xr:uid="{00000000-0005-0000-0000-000042140000}"/>
    <cellStyle name="Normal 5 15" xfId="10803" xr:uid="{00000000-0005-0000-0000-000043140000}"/>
    <cellStyle name="Normal 5 2" xfId="52" xr:uid="{00000000-0005-0000-0000-000044140000}"/>
    <cellStyle name="Normal 5 2 10" xfId="9887" xr:uid="{00000000-0005-0000-0000-000045140000}"/>
    <cellStyle name="Normal 5 2 11" xfId="9046" xr:uid="{00000000-0005-0000-0000-000046140000}"/>
    <cellStyle name="Normal 5 2 12" xfId="10672" xr:uid="{00000000-0005-0000-0000-000047140000}"/>
    <cellStyle name="Normal 5 2 13" xfId="10804" xr:uid="{00000000-0005-0000-0000-000048140000}"/>
    <cellStyle name="Normal 5 2 2" xfId="89" xr:uid="{00000000-0005-0000-0000-000049140000}"/>
    <cellStyle name="Normal 5 2 2 10" xfId="1809" xr:uid="{00000000-0005-0000-0000-00004A140000}"/>
    <cellStyle name="Normal 5 2 2 10 2" xfId="10673" xr:uid="{00000000-0005-0000-0000-00004B140000}"/>
    <cellStyle name="Normal 5 2 2 11" xfId="1810" xr:uid="{00000000-0005-0000-0000-00004C140000}"/>
    <cellStyle name="Normal 5 2 2 11 2" xfId="10805" xr:uid="{00000000-0005-0000-0000-00004D140000}"/>
    <cellStyle name="Normal 5 2 2 12" xfId="1811" xr:uid="{00000000-0005-0000-0000-00004E140000}"/>
    <cellStyle name="Normal 5 2 2 13" xfId="8032" xr:uid="{00000000-0005-0000-0000-00004F140000}"/>
    <cellStyle name="Normal 5 2 2 14" xfId="8033" xr:uid="{00000000-0005-0000-0000-000050140000}"/>
    <cellStyle name="Normal 5 2 2 2" xfId="110" xr:uid="{00000000-0005-0000-0000-000051140000}"/>
    <cellStyle name="Normal 5 2 2 2 10" xfId="8034" xr:uid="{00000000-0005-0000-0000-000052140000}"/>
    <cellStyle name="Normal 5 2 2 2 11" xfId="8035" xr:uid="{00000000-0005-0000-0000-000053140000}"/>
    <cellStyle name="Normal 5 2 2 2 12" xfId="9242" xr:uid="{00000000-0005-0000-0000-000054140000}"/>
    <cellStyle name="Normal 5 2 2 2 2" xfId="731" xr:uid="{00000000-0005-0000-0000-000055140000}"/>
    <cellStyle name="Normal 5 2 2 2 2 2" xfId="9785" xr:uid="{00000000-0005-0000-0000-000056140000}"/>
    <cellStyle name="Normal 5 2 2 2 2 2 2" xfId="10121" xr:uid="{00000000-0005-0000-0000-000057140000}"/>
    <cellStyle name="Normal 5 2 2 2 2 3" xfId="10120" xr:uid="{00000000-0005-0000-0000-000058140000}"/>
    <cellStyle name="Normal 5 2 2 2 2 4" xfId="9369" xr:uid="{00000000-0005-0000-0000-000059140000}"/>
    <cellStyle name="Normal 5 2 2 2 3" xfId="1812" xr:uid="{00000000-0005-0000-0000-00005A140000}"/>
    <cellStyle name="Normal 5 2 2 2 3 2" xfId="10122" xr:uid="{00000000-0005-0000-0000-00005B140000}"/>
    <cellStyle name="Normal 5 2 2 2 3 3" xfId="9506" xr:uid="{00000000-0005-0000-0000-00005C140000}"/>
    <cellStyle name="Normal 5 2 2 2 4" xfId="1813" xr:uid="{00000000-0005-0000-0000-00005D140000}"/>
    <cellStyle name="Normal 5 2 2 2 4 2" xfId="10119" xr:uid="{00000000-0005-0000-0000-00005E140000}"/>
    <cellStyle name="Normal 5 2 2 2 5" xfId="1814" xr:uid="{00000000-0005-0000-0000-00005F140000}"/>
    <cellStyle name="Normal 5 2 2 2 5 2" xfId="10718" xr:uid="{00000000-0005-0000-0000-000060140000}"/>
    <cellStyle name="Normal 5 2 2 2 6" xfId="1815" xr:uid="{00000000-0005-0000-0000-000061140000}"/>
    <cellStyle name="Normal 5 2 2 2 6 2" xfId="10849" xr:uid="{00000000-0005-0000-0000-000062140000}"/>
    <cellStyle name="Normal 5 2 2 2 7" xfId="1816" xr:uid="{00000000-0005-0000-0000-000063140000}"/>
    <cellStyle name="Normal 5 2 2 2 8" xfId="1817" xr:uid="{00000000-0005-0000-0000-000064140000}"/>
    <cellStyle name="Normal 5 2 2 2 9" xfId="1818" xr:uid="{00000000-0005-0000-0000-000065140000}"/>
    <cellStyle name="Normal 5 2 2 3" xfId="452" xr:uid="{00000000-0005-0000-0000-000066140000}"/>
    <cellStyle name="Normal 5 2 2 3 2" xfId="9406" xr:uid="{00000000-0005-0000-0000-000067140000}"/>
    <cellStyle name="Normal 5 2 2 3 2 2" xfId="9827" xr:uid="{00000000-0005-0000-0000-000068140000}"/>
    <cellStyle name="Normal 5 2 2 3 2 2 2" xfId="10125" xr:uid="{00000000-0005-0000-0000-000069140000}"/>
    <cellStyle name="Normal 5 2 2 3 2 3" xfId="10124" xr:uid="{00000000-0005-0000-0000-00006A140000}"/>
    <cellStyle name="Normal 5 2 2 3 3" xfId="9546" xr:uid="{00000000-0005-0000-0000-00006B140000}"/>
    <cellStyle name="Normal 5 2 2 3 3 2" xfId="10126" xr:uid="{00000000-0005-0000-0000-00006C140000}"/>
    <cellStyle name="Normal 5 2 2 3 4" xfId="10123" xr:uid="{00000000-0005-0000-0000-00006D140000}"/>
    <cellStyle name="Normal 5 2 2 3 5" xfId="10758" xr:uid="{00000000-0005-0000-0000-00006E140000}"/>
    <cellStyle name="Normal 5 2 2 3 6" xfId="10888" xr:uid="{00000000-0005-0000-0000-00006F140000}"/>
    <cellStyle name="Normal 5 2 2 4" xfId="453" xr:uid="{00000000-0005-0000-0000-000070140000}"/>
    <cellStyle name="Normal 5 2 2 4 2" xfId="1820" xr:uid="{00000000-0005-0000-0000-000071140000}"/>
    <cellStyle name="Normal 5 2 2 4 2 2" xfId="10127" xr:uid="{00000000-0005-0000-0000-000072140000}"/>
    <cellStyle name="Normal 5 2 2 4 2 3" xfId="9641" xr:uid="{00000000-0005-0000-0000-000073140000}"/>
    <cellStyle name="Normal 5 2 2 4 3" xfId="1821" xr:uid="{00000000-0005-0000-0000-000074140000}"/>
    <cellStyle name="Normal 5 2 2 4 4" xfId="1822" xr:uid="{00000000-0005-0000-0000-000075140000}"/>
    <cellStyle name="Normal 5 2 2 4 5" xfId="1819" xr:uid="{00000000-0005-0000-0000-000076140000}"/>
    <cellStyle name="Normal 5 2 2 4 6" xfId="8036" xr:uid="{00000000-0005-0000-0000-000077140000}"/>
    <cellStyle name="Normal 5 2 2 4 7" xfId="8037" xr:uid="{00000000-0005-0000-0000-000078140000}"/>
    <cellStyle name="Normal 5 2 2 4 8" xfId="8038" xr:uid="{00000000-0005-0000-0000-000079140000}"/>
    <cellStyle name="Normal 5 2 2 4 9" xfId="8039" xr:uid="{00000000-0005-0000-0000-00007A140000}"/>
    <cellStyle name="Normal 5 2 2 5" xfId="1083" xr:uid="{00000000-0005-0000-0000-00007B140000}"/>
    <cellStyle name="Normal 5 2 2 5 2" xfId="9744" xr:uid="{00000000-0005-0000-0000-00007C140000}"/>
    <cellStyle name="Normal 5 2 2 5 2 2" xfId="10129" xr:uid="{00000000-0005-0000-0000-00007D140000}"/>
    <cellStyle name="Normal 5 2 2 5 3" xfId="10128" xr:uid="{00000000-0005-0000-0000-00007E140000}"/>
    <cellStyle name="Normal 5 2 2 6" xfId="1823" xr:uid="{00000000-0005-0000-0000-00007F140000}"/>
    <cellStyle name="Normal 5 2 2 6 2" xfId="9594" xr:uid="{00000000-0005-0000-0000-000080140000}"/>
    <cellStyle name="Normal 5 2 2 6 2 2" xfId="10131" xr:uid="{00000000-0005-0000-0000-000081140000}"/>
    <cellStyle name="Normal 5 2 2 6 3" xfId="10130" xr:uid="{00000000-0005-0000-0000-000082140000}"/>
    <cellStyle name="Normal 5 2 2 6 4" xfId="9115" xr:uid="{00000000-0005-0000-0000-000083140000}"/>
    <cellStyle name="Normal 5 2 2 7" xfId="1824" xr:uid="{00000000-0005-0000-0000-000084140000}"/>
    <cellStyle name="Normal 5 2 2 7 2" xfId="10132" xr:uid="{00000000-0005-0000-0000-000085140000}"/>
    <cellStyle name="Normal 5 2 2 7 3" xfId="9463" xr:uid="{00000000-0005-0000-0000-000086140000}"/>
    <cellStyle name="Normal 5 2 2 8" xfId="1825" xr:uid="{00000000-0005-0000-0000-000087140000}"/>
    <cellStyle name="Normal 5 2 2 8 2" xfId="9888" xr:uid="{00000000-0005-0000-0000-000088140000}"/>
    <cellStyle name="Normal 5 2 2 9" xfId="1826" xr:uid="{00000000-0005-0000-0000-000089140000}"/>
    <cellStyle name="Normal 5 2 2 9 2" xfId="9047" xr:uid="{00000000-0005-0000-0000-00008A140000}"/>
    <cellStyle name="Normal 5 2 3" xfId="111" xr:uid="{00000000-0005-0000-0000-00008B140000}"/>
    <cellStyle name="Normal 5 2 3 10" xfId="10674" xr:uid="{00000000-0005-0000-0000-00008C140000}"/>
    <cellStyle name="Normal 5 2 3 11" xfId="10806" xr:uid="{00000000-0005-0000-0000-00008D140000}"/>
    <cellStyle name="Normal 5 2 3 2" xfId="258" xr:uid="{00000000-0005-0000-0000-00008E140000}"/>
    <cellStyle name="Normal 5 2 3 2 2" xfId="780" xr:uid="{00000000-0005-0000-0000-00008F140000}"/>
    <cellStyle name="Normal 5 2 3 2 2 2" xfId="1828" xr:uid="{00000000-0005-0000-0000-000090140000}"/>
    <cellStyle name="Normal 5 2 3 2 2 2 2" xfId="10134" xr:uid="{00000000-0005-0000-0000-000091140000}"/>
    <cellStyle name="Normal 5 2 3 2 2 3" xfId="10133" xr:uid="{00000000-0005-0000-0000-000092140000}"/>
    <cellStyle name="Normal 5 2 3 2 3" xfId="1829" xr:uid="{00000000-0005-0000-0000-000093140000}"/>
    <cellStyle name="Normal 5 2 3 2 3 2" xfId="10135" xr:uid="{00000000-0005-0000-0000-000094140000}"/>
    <cellStyle name="Normal 5 2 3 2 3 3" xfId="9507" xr:uid="{00000000-0005-0000-0000-000095140000}"/>
    <cellStyle name="Normal 5 2 3 2 4" xfId="1830" xr:uid="{00000000-0005-0000-0000-000096140000}"/>
    <cellStyle name="Normal 5 2 3 2 5" xfId="1827" xr:uid="{00000000-0005-0000-0000-000097140000}"/>
    <cellStyle name="Normal 5 2 3 2 6" xfId="8040" xr:uid="{00000000-0005-0000-0000-000098140000}"/>
    <cellStyle name="Normal 5 2 3 2 7" xfId="8041" xr:uid="{00000000-0005-0000-0000-000099140000}"/>
    <cellStyle name="Normal 5 2 3 2 8" xfId="8042" xr:uid="{00000000-0005-0000-0000-00009A140000}"/>
    <cellStyle name="Normal 5 2 3 2 9" xfId="8043" xr:uid="{00000000-0005-0000-0000-00009B140000}"/>
    <cellStyle name="Normal 5 2 3 3" xfId="567" xr:uid="{00000000-0005-0000-0000-00009C140000}"/>
    <cellStyle name="Normal 5 2 3 3 2" xfId="825" xr:uid="{00000000-0005-0000-0000-00009D140000}"/>
    <cellStyle name="Normal 5 2 3 3 2 2" xfId="9828" xr:uid="{00000000-0005-0000-0000-00009E140000}"/>
    <cellStyle name="Normal 5 2 3 3 2 2 2" xfId="10138" xr:uid="{00000000-0005-0000-0000-00009F140000}"/>
    <cellStyle name="Normal 5 2 3 3 2 3" xfId="10137" xr:uid="{00000000-0005-0000-0000-0000A0140000}"/>
    <cellStyle name="Normal 5 2 3 3 2 4" xfId="9407" xr:uid="{00000000-0005-0000-0000-0000A1140000}"/>
    <cellStyle name="Normal 5 2 3 3 3" xfId="8044" xr:uid="{00000000-0005-0000-0000-0000A2140000}"/>
    <cellStyle name="Normal 5 2 3 3 3 2" xfId="10139" xr:uid="{00000000-0005-0000-0000-0000A3140000}"/>
    <cellStyle name="Normal 5 2 3 3 3 3" xfId="9547" xr:uid="{00000000-0005-0000-0000-0000A4140000}"/>
    <cellStyle name="Normal 5 2 3 3 4" xfId="8045" xr:uid="{00000000-0005-0000-0000-0000A5140000}"/>
    <cellStyle name="Normal 5 2 3 3 4 2" xfId="10136" xr:uid="{00000000-0005-0000-0000-0000A6140000}"/>
    <cellStyle name="Normal 5 2 3 3 5" xfId="8046" xr:uid="{00000000-0005-0000-0000-0000A7140000}"/>
    <cellStyle name="Normal 5 2 3 3 5 2" xfId="10759" xr:uid="{00000000-0005-0000-0000-0000A8140000}"/>
    <cellStyle name="Normal 5 2 3 3 6" xfId="8047" xr:uid="{00000000-0005-0000-0000-0000A9140000}"/>
    <cellStyle name="Normal 5 2 3 3 6 2" xfId="10889" xr:uid="{00000000-0005-0000-0000-0000AA140000}"/>
    <cellStyle name="Normal 5 2 3 3 7" xfId="8048" xr:uid="{00000000-0005-0000-0000-0000AB140000}"/>
    <cellStyle name="Normal 5 2 3 3 8" xfId="8049" xr:uid="{00000000-0005-0000-0000-0000AC140000}"/>
    <cellStyle name="Normal 5 2 3 3 9" xfId="9287" xr:uid="{00000000-0005-0000-0000-0000AD140000}"/>
    <cellStyle name="Normal 5 2 3 4" xfId="4254" xr:uid="{00000000-0005-0000-0000-0000AE140000}"/>
    <cellStyle name="Normal 5 2 3 4 2" xfId="9642" xr:uid="{00000000-0005-0000-0000-0000AF140000}"/>
    <cellStyle name="Normal 5 2 3 4 2 2" xfId="10141" xr:uid="{00000000-0005-0000-0000-0000B0140000}"/>
    <cellStyle name="Normal 5 2 3 4 2 3" xfId="11975" xr:uid="{00000000-0005-0000-0000-0000B1140000}"/>
    <cellStyle name="Normal 5 2 3 4 2 4" xfId="10929" xr:uid="{00000000-0005-0000-0000-0000B2140000}"/>
    <cellStyle name="Normal 5 2 3 4 3" xfId="10140" xr:uid="{00000000-0005-0000-0000-0000B3140000}"/>
    <cellStyle name="Normal 5 2 3 5" xfId="8050" xr:uid="{00000000-0005-0000-0000-0000B4140000}"/>
    <cellStyle name="Normal 5 2 3 5 2" xfId="9745" xr:uid="{00000000-0005-0000-0000-0000B5140000}"/>
    <cellStyle name="Normal 5 2 3 5 2 2" xfId="10143" xr:uid="{00000000-0005-0000-0000-0000B6140000}"/>
    <cellStyle name="Normal 5 2 3 5 3" xfId="10142" xr:uid="{00000000-0005-0000-0000-0000B7140000}"/>
    <cellStyle name="Normal 5 2 3 6" xfId="9116" xr:uid="{00000000-0005-0000-0000-0000B8140000}"/>
    <cellStyle name="Normal 5 2 3 6 2" xfId="9595" xr:uid="{00000000-0005-0000-0000-0000B9140000}"/>
    <cellStyle name="Normal 5 2 3 6 2 2" xfId="10145" xr:uid="{00000000-0005-0000-0000-0000BA140000}"/>
    <cellStyle name="Normal 5 2 3 6 3" xfId="10144" xr:uid="{00000000-0005-0000-0000-0000BB140000}"/>
    <cellStyle name="Normal 5 2 3 7" xfId="9464" xr:uid="{00000000-0005-0000-0000-0000BC140000}"/>
    <cellStyle name="Normal 5 2 3 7 2" xfId="10146" xr:uid="{00000000-0005-0000-0000-0000BD140000}"/>
    <cellStyle name="Normal 5 2 3 8" xfId="9889" xr:uid="{00000000-0005-0000-0000-0000BE140000}"/>
    <cellStyle name="Normal 5 2 3 9" xfId="9048" xr:uid="{00000000-0005-0000-0000-0000BF140000}"/>
    <cellStyle name="Normal 5 2 4" xfId="141" xr:uid="{00000000-0005-0000-0000-0000C0140000}"/>
    <cellStyle name="Normal 5 2 4 10" xfId="2966" xr:uid="{00000000-0005-0000-0000-0000C1140000}"/>
    <cellStyle name="Normal 5 2 4 10 2" xfId="8051" xr:uid="{00000000-0005-0000-0000-0000C2140000}"/>
    <cellStyle name="Normal 5 2 4 10 2 2" xfId="13276" xr:uid="{00000000-0005-0000-0000-0000C3140000}"/>
    <cellStyle name="Normal 5 2 4 10 2 3" xfId="11543" xr:uid="{00000000-0005-0000-0000-0000C4140000}"/>
    <cellStyle name="Normal 5 2 4 10 3" xfId="8052" xr:uid="{00000000-0005-0000-0000-0000C5140000}"/>
    <cellStyle name="Normal 5 2 4 10 4" xfId="13550" xr:uid="{00000000-0005-0000-0000-0000C6140000}"/>
    <cellStyle name="Normal 5 2 4 11" xfId="8053" xr:uid="{00000000-0005-0000-0000-0000C7140000}"/>
    <cellStyle name="Normal 5 2 4 2" xfId="746" xr:uid="{00000000-0005-0000-0000-0000C8140000}"/>
    <cellStyle name="Normal 5 2 4 2 2" xfId="8054" xr:uid="{00000000-0005-0000-0000-0000C9140000}"/>
    <cellStyle name="Normal 5 2 4 2 2 2" xfId="10148" xr:uid="{00000000-0005-0000-0000-0000CA140000}"/>
    <cellStyle name="Normal 5 2 4 2 3" xfId="10147" xr:uid="{00000000-0005-0000-0000-0000CB140000}"/>
    <cellStyle name="Normal 5 2 4 3" xfId="1831" xr:uid="{00000000-0005-0000-0000-0000CC140000}"/>
    <cellStyle name="Normal 5 2 4 3 2" xfId="10149" xr:uid="{00000000-0005-0000-0000-0000CD140000}"/>
    <cellStyle name="Normal 5 2 4 3 3" xfId="9505" xr:uid="{00000000-0005-0000-0000-0000CE140000}"/>
    <cellStyle name="Normal 5 2 4 4" xfId="1832" xr:uid="{00000000-0005-0000-0000-0000CF140000}"/>
    <cellStyle name="Normal 5 2 4 4 2" xfId="8055" xr:uid="{00000000-0005-0000-0000-0000D0140000}"/>
    <cellStyle name="Normal 5 2 4 5" xfId="1833" xr:uid="{00000000-0005-0000-0000-0000D1140000}"/>
    <cellStyle name="Normal 5 2 4 5 2" xfId="10717" xr:uid="{00000000-0005-0000-0000-0000D2140000}"/>
    <cellStyle name="Normal 5 2 4 6" xfId="1834" xr:uid="{00000000-0005-0000-0000-0000D3140000}"/>
    <cellStyle name="Normal 5 2 4 6 2" xfId="10848" xr:uid="{00000000-0005-0000-0000-0000D4140000}"/>
    <cellStyle name="Normal 5 2 4 7" xfId="1835" xr:uid="{00000000-0005-0000-0000-0000D5140000}"/>
    <cellStyle name="Normal 5 2 4 8" xfId="1836" xr:uid="{00000000-0005-0000-0000-0000D6140000}"/>
    <cellStyle name="Normal 5 2 4 9" xfId="1837" xr:uid="{00000000-0005-0000-0000-0000D7140000}"/>
    <cellStyle name="Normal 5 2 5" xfId="454" xr:uid="{00000000-0005-0000-0000-0000D8140000}"/>
    <cellStyle name="Normal 5 2 5 2" xfId="9405" xr:uid="{00000000-0005-0000-0000-0000D9140000}"/>
    <cellStyle name="Normal 5 2 5 2 2" xfId="9826" xr:uid="{00000000-0005-0000-0000-0000DA140000}"/>
    <cellStyle name="Normal 5 2 5 2 2 2" xfId="10152" xr:uid="{00000000-0005-0000-0000-0000DB140000}"/>
    <cellStyle name="Normal 5 2 5 2 3" xfId="10151" xr:uid="{00000000-0005-0000-0000-0000DC140000}"/>
    <cellStyle name="Normal 5 2 5 3" xfId="9545" xr:uid="{00000000-0005-0000-0000-0000DD140000}"/>
    <cellStyle name="Normal 5 2 5 3 2" xfId="10153" xr:uid="{00000000-0005-0000-0000-0000DE140000}"/>
    <cellStyle name="Normal 5 2 5 4" xfId="10150" xr:uid="{00000000-0005-0000-0000-0000DF140000}"/>
    <cellStyle name="Normal 5 2 5 5" xfId="10757" xr:uid="{00000000-0005-0000-0000-0000E0140000}"/>
    <cellStyle name="Normal 5 2 5 6" xfId="10887" xr:uid="{00000000-0005-0000-0000-0000E1140000}"/>
    <cellStyle name="Normal 5 2 6" xfId="700" xr:uid="{00000000-0005-0000-0000-0000E2140000}"/>
    <cellStyle name="Normal 5 2 6 2" xfId="9640" xr:uid="{00000000-0005-0000-0000-0000E3140000}"/>
    <cellStyle name="Normal 5 2 6 2 2" xfId="10155" xr:uid="{00000000-0005-0000-0000-0000E4140000}"/>
    <cellStyle name="Normal 5 2 6 3" xfId="10154" xr:uid="{00000000-0005-0000-0000-0000E5140000}"/>
    <cellStyle name="Normal 5 2 6 4" xfId="9188" xr:uid="{00000000-0005-0000-0000-0000E6140000}"/>
    <cellStyle name="Normal 5 2 7" xfId="8056" xr:uid="{00000000-0005-0000-0000-0000E7140000}"/>
    <cellStyle name="Normal 5 2 7 2" xfId="9743" xr:uid="{00000000-0005-0000-0000-0000E8140000}"/>
    <cellStyle name="Normal 5 2 7 2 2" xfId="10157" xr:uid="{00000000-0005-0000-0000-0000E9140000}"/>
    <cellStyle name="Normal 5 2 7 3" xfId="10156" xr:uid="{00000000-0005-0000-0000-0000EA140000}"/>
    <cellStyle name="Normal 5 2 7 4" xfId="9332" xr:uid="{00000000-0005-0000-0000-0000EB140000}"/>
    <cellStyle name="Normal 5 2 8" xfId="8057" xr:uid="{00000000-0005-0000-0000-0000EC140000}"/>
    <cellStyle name="Normal 5 2 8 2" xfId="9593" xr:uid="{00000000-0005-0000-0000-0000ED140000}"/>
    <cellStyle name="Normal 5 2 8 2 2" xfId="10159" xr:uid="{00000000-0005-0000-0000-0000EE140000}"/>
    <cellStyle name="Normal 5 2 8 3" xfId="10158" xr:uid="{00000000-0005-0000-0000-0000EF140000}"/>
    <cellStyle name="Normal 5 2 8 4" xfId="9114" xr:uid="{00000000-0005-0000-0000-0000F0140000}"/>
    <cellStyle name="Normal 5 2 9" xfId="9462" xr:uid="{00000000-0005-0000-0000-0000F1140000}"/>
    <cellStyle name="Normal 5 2 9 2" xfId="10160" xr:uid="{00000000-0005-0000-0000-0000F2140000}"/>
    <cellStyle name="Normal 5 3" xfId="87" xr:uid="{00000000-0005-0000-0000-0000F3140000}"/>
    <cellStyle name="Normal 5 3 10" xfId="1838" xr:uid="{00000000-0005-0000-0000-0000F4140000}"/>
    <cellStyle name="Normal 5 3 10 2" xfId="10675" xr:uid="{00000000-0005-0000-0000-0000F5140000}"/>
    <cellStyle name="Normal 5 3 11" xfId="8058" xr:uid="{00000000-0005-0000-0000-0000F6140000}"/>
    <cellStyle name="Normal 5 3 11 2" xfId="10807" xr:uid="{00000000-0005-0000-0000-0000F7140000}"/>
    <cellStyle name="Normal 5 3 12" xfId="8059" xr:uid="{00000000-0005-0000-0000-0000F8140000}"/>
    <cellStyle name="Normal 5 3 2" xfId="112" xr:uid="{00000000-0005-0000-0000-0000F9140000}"/>
    <cellStyle name="Normal 5 3 2 2" xfId="455" xr:uid="{00000000-0005-0000-0000-0000FA140000}"/>
    <cellStyle name="Normal 5 3 2 2 2" xfId="9786" xr:uid="{00000000-0005-0000-0000-0000FB140000}"/>
    <cellStyle name="Normal 5 3 2 2 2 2" xfId="10163" xr:uid="{00000000-0005-0000-0000-0000FC140000}"/>
    <cellStyle name="Normal 5 3 2 2 3" xfId="10162" xr:uid="{00000000-0005-0000-0000-0000FD140000}"/>
    <cellStyle name="Normal 5 3 2 3" xfId="9508" xr:uid="{00000000-0005-0000-0000-0000FE140000}"/>
    <cellStyle name="Normal 5 3 2 3 2" xfId="10164" xr:uid="{00000000-0005-0000-0000-0000FF140000}"/>
    <cellStyle name="Normal 5 3 2 4" xfId="10161" xr:uid="{00000000-0005-0000-0000-000000150000}"/>
    <cellStyle name="Normal 5 3 2 5" xfId="10719" xr:uid="{00000000-0005-0000-0000-000001150000}"/>
    <cellStyle name="Normal 5 3 2 6" xfId="10850" xr:uid="{00000000-0005-0000-0000-000002150000}"/>
    <cellStyle name="Normal 5 3 3" xfId="714" xr:uid="{00000000-0005-0000-0000-000003150000}"/>
    <cellStyle name="Normal 5 3 3 2" xfId="9408" xr:uid="{00000000-0005-0000-0000-000004150000}"/>
    <cellStyle name="Normal 5 3 3 2 2" xfId="9829" xr:uid="{00000000-0005-0000-0000-000005150000}"/>
    <cellStyle name="Normal 5 3 3 2 2 2" xfId="10167" xr:uid="{00000000-0005-0000-0000-000006150000}"/>
    <cellStyle name="Normal 5 3 3 2 3" xfId="10166" xr:uid="{00000000-0005-0000-0000-000007150000}"/>
    <cellStyle name="Normal 5 3 3 3" xfId="9548" xr:uid="{00000000-0005-0000-0000-000008150000}"/>
    <cellStyle name="Normal 5 3 3 3 2" xfId="10168" xr:uid="{00000000-0005-0000-0000-000009150000}"/>
    <cellStyle name="Normal 5 3 3 4" xfId="10165" xr:uid="{00000000-0005-0000-0000-00000A150000}"/>
    <cellStyle name="Normal 5 3 3 5" xfId="10760" xr:uid="{00000000-0005-0000-0000-00000B150000}"/>
    <cellStyle name="Normal 5 3 3 6" xfId="10890" xr:uid="{00000000-0005-0000-0000-00000C150000}"/>
    <cellStyle name="Normal 5 3 3 7" xfId="9288" xr:uid="{00000000-0005-0000-0000-00000D150000}"/>
    <cellStyle name="Normal 5 3 4" xfId="1839" xr:uid="{00000000-0005-0000-0000-00000E150000}"/>
    <cellStyle name="Normal 5 3 4 2" xfId="9643" xr:uid="{00000000-0005-0000-0000-00000F150000}"/>
    <cellStyle name="Normal 5 3 4 2 2" xfId="10170" xr:uid="{00000000-0005-0000-0000-000010150000}"/>
    <cellStyle name="Normal 5 3 4 3" xfId="10169" xr:uid="{00000000-0005-0000-0000-000011150000}"/>
    <cellStyle name="Normal 5 3 4 4" xfId="9189" xr:uid="{00000000-0005-0000-0000-000012150000}"/>
    <cellStyle name="Normal 5 3 5" xfId="1840" xr:uid="{00000000-0005-0000-0000-000013150000}"/>
    <cellStyle name="Normal 5 3 5 2" xfId="9746" xr:uid="{00000000-0005-0000-0000-000014150000}"/>
    <cellStyle name="Normal 5 3 5 2 2" xfId="10172" xr:uid="{00000000-0005-0000-0000-000015150000}"/>
    <cellStyle name="Normal 5 3 5 3" xfId="10171" xr:uid="{00000000-0005-0000-0000-000016150000}"/>
    <cellStyle name="Normal 5 3 5 4" xfId="9333" xr:uid="{00000000-0005-0000-0000-000017150000}"/>
    <cellStyle name="Normal 5 3 6" xfId="1841" xr:uid="{00000000-0005-0000-0000-000018150000}"/>
    <cellStyle name="Normal 5 3 6 2" xfId="9596" xr:uid="{00000000-0005-0000-0000-000019150000}"/>
    <cellStyle name="Normal 5 3 6 2 2" xfId="10174" xr:uid="{00000000-0005-0000-0000-00001A150000}"/>
    <cellStyle name="Normal 5 3 6 3" xfId="10173" xr:uid="{00000000-0005-0000-0000-00001B150000}"/>
    <cellStyle name="Normal 5 3 6 4" xfId="9117" xr:uid="{00000000-0005-0000-0000-00001C150000}"/>
    <cellStyle name="Normal 5 3 7" xfId="1842" xr:uid="{00000000-0005-0000-0000-00001D150000}"/>
    <cellStyle name="Normal 5 3 7 2" xfId="10175" xr:uid="{00000000-0005-0000-0000-00001E150000}"/>
    <cellStyle name="Normal 5 3 7 3" xfId="9465" xr:uid="{00000000-0005-0000-0000-00001F150000}"/>
    <cellStyle name="Normal 5 3 8" xfId="1843" xr:uid="{00000000-0005-0000-0000-000020150000}"/>
    <cellStyle name="Normal 5 3 8 2" xfId="9890" xr:uid="{00000000-0005-0000-0000-000021150000}"/>
    <cellStyle name="Normal 5 3 9" xfId="1844" xr:uid="{00000000-0005-0000-0000-000022150000}"/>
    <cellStyle name="Normal 5 3 9 2" xfId="9049" xr:uid="{00000000-0005-0000-0000-000023150000}"/>
    <cellStyle name="Normal 5 4" xfId="259" xr:uid="{00000000-0005-0000-0000-000024150000}"/>
    <cellStyle name="Normal 5 4 10" xfId="10676" xr:uid="{00000000-0005-0000-0000-000025150000}"/>
    <cellStyle name="Normal 5 4 11" xfId="10808" xr:uid="{00000000-0005-0000-0000-000026150000}"/>
    <cellStyle name="Normal 5 4 2" xfId="456" xr:uid="{00000000-0005-0000-0000-000027150000}"/>
    <cellStyle name="Normal 5 4 2 2" xfId="9370" xr:uid="{00000000-0005-0000-0000-000028150000}"/>
    <cellStyle name="Normal 5 4 2 2 2" xfId="9787" xr:uid="{00000000-0005-0000-0000-000029150000}"/>
    <cellStyle name="Normal 5 4 2 2 2 2" xfId="10178" xr:uid="{00000000-0005-0000-0000-00002A150000}"/>
    <cellStyle name="Normal 5 4 2 2 3" xfId="10177" xr:uid="{00000000-0005-0000-0000-00002B150000}"/>
    <cellStyle name="Normal 5 4 2 3" xfId="9509" xr:uid="{00000000-0005-0000-0000-00002C150000}"/>
    <cellStyle name="Normal 5 4 2 3 2" xfId="10179" xr:uid="{00000000-0005-0000-0000-00002D150000}"/>
    <cellStyle name="Normal 5 4 2 4" xfId="10176" xr:uid="{00000000-0005-0000-0000-00002E150000}"/>
    <cellStyle name="Normal 5 4 2 5" xfId="10720" xr:uid="{00000000-0005-0000-0000-00002F150000}"/>
    <cellStyle name="Normal 5 4 2 6" xfId="10851" xr:uid="{00000000-0005-0000-0000-000030150000}"/>
    <cellStyle name="Normal 5 4 3" xfId="9289" xr:uid="{00000000-0005-0000-0000-000031150000}"/>
    <cellStyle name="Normal 5 4 3 2" xfId="9409" xr:uid="{00000000-0005-0000-0000-000032150000}"/>
    <cellStyle name="Normal 5 4 3 2 2" xfId="9830" xr:uid="{00000000-0005-0000-0000-000033150000}"/>
    <cellStyle name="Normal 5 4 3 2 2 2" xfId="10182" xr:uid="{00000000-0005-0000-0000-000034150000}"/>
    <cellStyle name="Normal 5 4 3 2 3" xfId="10181" xr:uid="{00000000-0005-0000-0000-000035150000}"/>
    <cellStyle name="Normal 5 4 3 3" xfId="9549" xr:uid="{00000000-0005-0000-0000-000036150000}"/>
    <cellStyle name="Normal 5 4 3 3 2" xfId="10183" xr:uid="{00000000-0005-0000-0000-000037150000}"/>
    <cellStyle name="Normal 5 4 3 4" xfId="10180" xr:uid="{00000000-0005-0000-0000-000038150000}"/>
    <cellStyle name="Normal 5 4 3 5" xfId="10761" xr:uid="{00000000-0005-0000-0000-000039150000}"/>
    <cellStyle name="Normal 5 4 3 6" xfId="10891" xr:uid="{00000000-0005-0000-0000-00003A150000}"/>
    <cellStyle name="Normal 5 4 4" xfId="9190" xr:uid="{00000000-0005-0000-0000-00003B150000}"/>
    <cellStyle name="Normal 5 4 4 2" xfId="9644" xr:uid="{00000000-0005-0000-0000-00003C150000}"/>
    <cellStyle name="Normal 5 4 4 2 2" xfId="10185" xr:uid="{00000000-0005-0000-0000-00003D150000}"/>
    <cellStyle name="Normal 5 4 4 3" xfId="10184" xr:uid="{00000000-0005-0000-0000-00003E150000}"/>
    <cellStyle name="Normal 5 4 5" xfId="9334" xr:uid="{00000000-0005-0000-0000-00003F150000}"/>
    <cellStyle name="Normal 5 4 5 2" xfId="9747" xr:uid="{00000000-0005-0000-0000-000040150000}"/>
    <cellStyle name="Normal 5 4 5 2 2" xfId="10187" xr:uid="{00000000-0005-0000-0000-000041150000}"/>
    <cellStyle name="Normal 5 4 5 3" xfId="10186" xr:uid="{00000000-0005-0000-0000-000042150000}"/>
    <cellStyle name="Normal 5 4 6" xfId="9118" xr:uid="{00000000-0005-0000-0000-000043150000}"/>
    <cellStyle name="Normal 5 4 6 2" xfId="9597" xr:uid="{00000000-0005-0000-0000-000044150000}"/>
    <cellStyle name="Normal 5 4 6 2 2" xfId="10189" xr:uid="{00000000-0005-0000-0000-000045150000}"/>
    <cellStyle name="Normal 5 4 6 3" xfId="10188" xr:uid="{00000000-0005-0000-0000-000046150000}"/>
    <cellStyle name="Normal 5 4 7" xfId="9466" xr:uid="{00000000-0005-0000-0000-000047150000}"/>
    <cellStyle name="Normal 5 4 7 2" xfId="10190" xr:uid="{00000000-0005-0000-0000-000048150000}"/>
    <cellStyle name="Normal 5 4 8" xfId="9891" xr:uid="{00000000-0005-0000-0000-000049150000}"/>
    <cellStyle name="Normal 5 4 9" xfId="9050" xr:uid="{00000000-0005-0000-0000-00004A150000}"/>
    <cellStyle name="Normal 5 5" xfId="457" xr:uid="{00000000-0005-0000-0000-00004B150000}"/>
    <cellStyle name="Normal 5 5 2" xfId="458" xr:uid="{00000000-0005-0000-0000-00004C150000}"/>
    <cellStyle name="Normal 5 5 2 2" xfId="9784" xr:uid="{00000000-0005-0000-0000-00004D150000}"/>
    <cellStyle name="Normal 5 5 2 2 2" xfId="10193" xr:uid="{00000000-0005-0000-0000-00004E150000}"/>
    <cellStyle name="Normal 5 5 2 3" xfId="10192" xr:uid="{00000000-0005-0000-0000-00004F150000}"/>
    <cellStyle name="Normal 5 5 3" xfId="9504" xr:uid="{00000000-0005-0000-0000-000050150000}"/>
    <cellStyle name="Normal 5 5 3 2" xfId="10194" xr:uid="{00000000-0005-0000-0000-000051150000}"/>
    <cellStyle name="Normal 5 5 4" xfId="10191" xr:uid="{00000000-0005-0000-0000-000052150000}"/>
    <cellStyle name="Normal 5 5 5" xfId="10716" xr:uid="{00000000-0005-0000-0000-000053150000}"/>
    <cellStyle name="Normal 5 5 6" xfId="10847" xr:uid="{00000000-0005-0000-0000-000054150000}"/>
    <cellStyle name="Normal 5 6" xfId="459" xr:uid="{00000000-0005-0000-0000-000055150000}"/>
    <cellStyle name="Normal 5 6 2" xfId="9404" xr:uid="{00000000-0005-0000-0000-000056150000}"/>
    <cellStyle name="Normal 5 6 2 2" xfId="9825" xr:uid="{00000000-0005-0000-0000-000057150000}"/>
    <cellStyle name="Normal 5 6 2 2 2" xfId="10197" xr:uid="{00000000-0005-0000-0000-000058150000}"/>
    <cellStyle name="Normal 5 6 2 3" xfId="10196" xr:uid="{00000000-0005-0000-0000-000059150000}"/>
    <cellStyle name="Normal 5 6 3" xfId="9544" xr:uid="{00000000-0005-0000-0000-00005A150000}"/>
    <cellStyle name="Normal 5 6 3 2" xfId="10198" xr:uid="{00000000-0005-0000-0000-00005B150000}"/>
    <cellStyle name="Normal 5 6 4" xfId="10195" xr:uid="{00000000-0005-0000-0000-00005C150000}"/>
    <cellStyle name="Normal 5 6 5" xfId="10756" xr:uid="{00000000-0005-0000-0000-00005D150000}"/>
    <cellStyle name="Normal 5 6 6" xfId="10886" xr:uid="{00000000-0005-0000-0000-00005E150000}"/>
    <cellStyle name="Normal 5 7" xfId="9187" xr:uid="{00000000-0005-0000-0000-00005F150000}"/>
    <cellStyle name="Normal 5 7 2" xfId="9639" xr:uid="{00000000-0005-0000-0000-000060150000}"/>
    <cellStyle name="Normal 5 7 2 2" xfId="10200" xr:uid="{00000000-0005-0000-0000-000061150000}"/>
    <cellStyle name="Normal 5 7 3" xfId="10199" xr:uid="{00000000-0005-0000-0000-000062150000}"/>
    <cellStyle name="Normal 5 8" xfId="9331" xr:uid="{00000000-0005-0000-0000-000063150000}"/>
    <cellStyle name="Normal 5 8 2" xfId="9742" xr:uid="{00000000-0005-0000-0000-000064150000}"/>
    <cellStyle name="Normal 5 8 2 2" xfId="10202" xr:uid="{00000000-0005-0000-0000-000065150000}"/>
    <cellStyle name="Normal 5 8 3" xfId="10201" xr:uid="{00000000-0005-0000-0000-000066150000}"/>
    <cellStyle name="Normal 5 9" xfId="9113" xr:uid="{00000000-0005-0000-0000-000067150000}"/>
    <cellStyle name="Normal 5 9 2" xfId="9592" xr:uid="{00000000-0005-0000-0000-000068150000}"/>
    <cellStyle name="Normal 5 9 2 2" xfId="10204" xr:uid="{00000000-0005-0000-0000-000069150000}"/>
    <cellStyle name="Normal 5 9 3" xfId="10203" xr:uid="{00000000-0005-0000-0000-00006A150000}"/>
    <cellStyle name="Normal 50" xfId="260" xr:uid="{00000000-0005-0000-0000-00006B150000}"/>
    <cellStyle name="Normal 50 2" xfId="9243" xr:uid="{00000000-0005-0000-0000-00006C150000}"/>
    <cellStyle name="Normal 50 2 2" xfId="9706" xr:uid="{00000000-0005-0000-0000-00006D150000}"/>
    <cellStyle name="Normal 50 3" xfId="9160" xr:uid="{00000000-0005-0000-0000-00006E150000}"/>
    <cellStyle name="Normal 50 4" xfId="9087" xr:uid="{00000000-0005-0000-0000-00006F150000}"/>
    <cellStyle name="Normal 50 5" xfId="9019" xr:uid="{00000000-0005-0000-0000-000070150000}"/>
    <cellStyle name="Normal 50 6" xfId="8991" xr:uid="{00000000-0005-0000-0000-000071150000}"/>
    <cellStyle name="Normal 51" xfId="261" xr:uid="{00000000-0005-0000-0000-000072150000}"/>
    <cellStyle name="Normal 51 2" xfId="9244" xr:uid="{00000000-0005-0000-0000-000073150000}"/>
    <cellStyle name="Normal 51 2 2" xfId="9707" xr:uid="{00000000-0005-0000-0000-000074150000}"/>
    <cellStyle name="Normal 51 3" xfId="9161" xr:uid="{00000000-0005-0000-0000-000075150000}"/>
    <cellStyle name="Normal 51 4" xfId="9088" xr:uid="{00000000-0005-0000-0000-000076150000}"/>
    <cellStyle name="Normal 51 5" xfId="9020" xr:uid="{00000000-0005-0000-0000-000077150000}"/>
    <cellStyle name="Normal 51 6" xfId="8992" xr:uid="{00000000-0005-0000-0000-000078150000}"/>
    <cellStyle name="Normal 52" xfId="262" xr:uid="{00000000-0005-0000-0000-000079150000}"/>
    <cellStyle name="Normal 52 2" xfId="9245" xr:uid="{00000000-0005-0000-0000-00007A150000}"/>
    <cellStyle name="Normal 52 2 2" xfId="9708" xr:uid="{00000000-0005-0000-0000-00007B150000}"/>
    <cellStyle name="Normal 52 3" xfId="9162" xr:uid="{00000000-0005-0000-0000-00007C150000}"/>
    <cellStyle name="Normal 52 4" xfId="9089" xr:uid="{00000000-0005-0000-0000-00007D150000}"/>
    <cellStyle name="Normal 52 5" xfId="9021" xr:uid="{00000000-0005-0000-0000-00007E150000}"/>
    <cellStyle name="Normal 52 6" xfId="8993" xr:uid="{00000000-0005-0000-0000-00007F150000}"/>
    <cellStyle name="Normal 53" xfId="263" xr:uid="{00000000-0005-0000-0000-000080150000}"/>
    <cellStyle name="Normal 53 2" xfId="9246" xr:uid="{00000000-0005-0000-0000-000081150000}"/>
    <cellStyle name="Normal 53 2 2" xfId="9709" xr:uid="{00000000-0005-0000-0000-000082150000}"/>
    <cellStyle name="Normal 53 3" xfId="9163" xr:uid="{00000000-0005-0000-0000-000083150000}"/>
    <cellStyle name="Normal 53 4" xfId="9090" xr:uid="{00000000-0005-0000-0000-000084150000}"/>
    <cellStyle name="Normal 53 5" xfId="9022" xr:uid="{00000000-0005-0000-0000-000085150000}"/>
    <cellStyle name="Normal 53 6" xfId="8994" xr:uid="{00000000-0005-0000-0000-000086150000}"/>
    <cellStyle name="Normal 54" xfId="264" xr:uid="{00000000-0005-0000-0000-000087150000}"/>
    <cellStyle name="Normal 54 2" xfId="9247" xr:uid="{00000000-0005-0000-0000-000088150000}"/>
    <cellStyle name="Normal 54 2 2" xfId="9710" xr:uid="{00000000-0005-0000-0000-000089150000}"/>
    <cellStyle name="Normal 54 3" xfId="9164" xr:uid="{00000000-0005-0000-0000-00008A150000}"/>
    <cellStyle name="Normal 54 4" xfId="9091" xr:uid="{00000000-0005-0000-0000-00008B150000}"/>
    <cellStyle name="Normal 54 5" xfId="9023" xr:uid="{00000000-0005-0000-0000-00008C150000}"/>
    <cellStyle name="Normal 54 6" xfId="8995" xr:uid="{00000000-0005-0000-0000-00008D150000}"/>
    <cellStyle name="Normal 55" xfId="265" xr:uid="{00000000-0005-0000-0000-00008E150000}"/>
    <cellStyle name="Normal 55 2" xfId="9248" xr:uid="{00000000-0005-0000-0000-00008F150000}"/>
    <cellStyle name="Normal 55 2 2" xfId="9711" xr:uid="{00000000-0005-0000-0000-000090150000}"/>
    <cellStyle name="Normal 55 3" xfId="9165" xr:uid="{00000000-0005-0000-0000-000091150000}"/>
    <cellStyle name="Normal 55 4" xfId="9092" xr:uid="{00000000-0005-0000-0000-000092150000}"/>
    <cellStyle name="Normal 55 5" xfId="9024" xr:uid="{00000000-0005-0000-0000-000093150000}"/>
    <cellStyle name="Normal 55 6" xfId="8996" xr:uid="{00000000-0005-0000-0000-000094150000}"/>
    <cellStyle name="Normal 56" xfId="266" xr:uid="{00000000-0005-0000-0000-000095150000}"/>
    <cellStyle name="Normal 56 2" xfId="9249" xr:uid="{00000000-0005-0000-0000-000096150000}"/>
    <cellStyle name="Normal 56 2 2" xfId="9712" xr:uid="{00000000-0005-0000-0000-000097150000}"/>
    <cellStyle name="Normal 56 3" xfId="9166" xr:uid="{00000000-0005-0000-0000-000098150000}"/>
    <cellStyle name="Normal 56 4" xfId="9093" xr:uid="{00000000-0005-0000-0000-000099150000}"/>
    <cellStyle name="Normal 56 5" xfId="9025" xr:uid="{00000000-0005-0000-0000-00009A150000}"/>
    <cellStyle name="Normal 56 6" xfId="8997" xr:uid="{00000000-0005-0000-0000-00009B150000}"/>
    <cellStyle name="Normal 57" xfId="267" xr:uid="{00000000-0005-0000-0000-00009C150000}"/>
    <cellStyle name="Normal 57 2" xfId="9250" xr:uid="{00000000-0005-0000-0000-00009D150000}"/>
    <cellStyle name="Normal 57 2 2" xfId="9713" xr:uid="{00000000-0005-0000-0000-00009E150000}"/>
    <cellStyle name="Normal 57 3" xfId="9167" xr:uid="{00000000-0005-0000-0000-00009F150000}"/>
    <cellStyle name="Normal 57 4" xfId="9094" xr:uid="{00000000-0005-0000-0000-0000A0150000}"/>
    <cellStyle name="Normal 57 5" xfId="9026" xr:uid="{00000000-0005-0000-0000-0000A1150000}"/>
    <cellStyle name="Normal 57 6" xfId="8998" xr:uid="{00000000-0005-0000-0000-0000A2150000}"/>
    <cellStyle name="Normal 58" xfId="268" xr:uid="{00000000-0005-0000-0000-0000A3150000}"/>
    <cellStyle name="Normal 58 2" xfId="9251" xr:uid="{00000000-0005-0000-0000-0000A4150000}"/>
    <cellStyle name="Normal 58 2 2" xfId="9714" xr:uid="{00000000-0005-0000-0000-0000A5150000}"/>
    <cellStyle name="Normal 58 3" xfId="9168" xr:uid="{00000000-0005-0000-0000-0000A6150000}"/>
    <cellStyle name="Normal 58 4" xfId="9095" xr:uid="{00000000-0005-0000-0000-0000A7150000}"/>
    <cellStyle name="Normal 58 5" xfId="9027" xr:uid="{00000000-0005-0000-0000-0000A8150000}"/>
    <cellStyle name="Normal 58 6" xfId="8999" xr:uid="{00000000-0005-0000-0000-0000A9150000}"/>
    <cellStyle name="Normal 59" xfId="269" xr:uid="{00000000-0005-0000-0000-0000AA150000}"/>
    <cellStyle name="Normal 59 2" xfId="9252" xr:uid="{00000000-0005-0000-0000-0000AB150000}"/>
    <cellStyle name="Normal 59 2 2" xfId="9715" xr:uid="{00000000-0005-0000-0000-0000AC150000}"/>
    <cellStyle name="Normal 59 3" xfId="9169" xr:uid="{00000000-0005-0000-0000-0000AD150000}"/>
    <cellStyle name="Normal 59 4" xfId="9096" xr:uid="{00000000-0005-0000-0000-0000AE150000}"/>
    <cellStyle name="Normal 59 5" xfId="9028" xr:uid="{00000000-0005-0000-0000-0000AF150000}"/>
    <cellStyle name="Normal 59 6" xfId="9000" xr:uid="{00000000-0005-0000-0000-0000B0150000}"/>
    <cellStyle name="Normal 6" xfId="20" xr:uid="{00000000-0005-0000-0000-0000B1150000}"/>
    <cellStyle name="Normal 6 10" xfId="9075" xr:uid="{00000000-0005-0000-0000-0000B2150000}"/>
    <cellStyle name="Normal 6 10 2" xfId="9577" xr:uid="{00000000-0005-0000-0000-0000B3150000}"/>
    <cellStyle name="Normal 6 10 2 2" xfId="10206" xr:uid="{00000000-0005-0000-0000-0000B4150000}"/>
    <cellStyle name="Normal 6 10 3" xfId="10205" xr:uid="{00000000-0005-0000-0000-0000B5150000}"/>
    <cellStyle name="Normal 6 11" xfId="9448" xr:uid="{00000000-0005-0000-0000-0000B6150000}"/>
    <cellStyle name="Normal 6 11 2" xfId="10207" xr:uid="{00000000-0005-0000-0000-0000B7150000}"/>
    <cellStyle name="Normal 6 12" xfId="9873" xr:uid="{00000000-0005-0000-0000-0000B8150000}"/>
    <cellStyle name="Normal 6 13" xfId="9007" xr:uid="{00000000-0005-0000-0000-0000B9150000}"/>
    <cellStyle name="Normal 6 14" xfId="10658" xr:uid="{00000000-0005-0000-0000-0000BA150000}"/>
    <cellStyle name="Normal 6 15" xfId="10790" xr:uid="{00000000-0005-0000-0000-0000BB150000}"/>
    <cellStyle name="Normal 6 2" xfId="114" xr:uid="{00000000-0005-0000-0000-0000BC150000}"/>
    <cellStyle name="Normal 6 2 10" xfId="9467" xr:uid="{00000000-0005-0000-0000-0000BD150000}"/>
    <cellStyle name="Normal 6 2 10 2" xfId="10208" xr:uid="{00000000-0005-0000-0000-0000BE150000}"/>
    <cellStyle name="Normal 6 2 11" xfId="9892" xr:uid="{00000000-0005-0000-0000-0000BF150000}"/>
    <cellStyle name="Normal 6 2 12" xfId="9051" xr:uid="{00000000-0005-0000-0000-0000C0150000}"/>
    <cellStyle name="Normal 6 2 13" xfId="10677" xr:uid="{00000000-0005-0000-0000-0000C1150000}"/>
    <cellStyle name="Normal 6 2 14" xfId="10809" xr:uid="{00000000-0005-0000-0000-0000C2150000}"/>
    <cellStyle name="Normal 6 2 2" xfId="270" xr:uid="{00000000-0005-0000-0000-0000C3150000}"/>
    <cellStyle name="Normal 6 2 2 10" xfId="9893" xr:uid="{00000000-0005-0000-0000-0000C4150000}"/>
    <cellStyle name="Normal 6 2 2 11" xfId="9052" xr:uid="{00000000-0005-0000-0000-0000C5150000}"/>
    <cellStyle name="Normal 6 2 2 12" xfId="10678" xr:uid="{00000000-0005-0000-0000-0000C6150000}"/>
    <cellStyle name="Normal 6 2 2 13" xfId="10810" xr:uid="{00000000-0005-0000-0000-0000C7150000}"/>
    <cellStyle name="Normal 6 2 2 2" xfId="271" xr:uid="{00000000-0005-0000-0000-0000C8150000}"/>
    <cellStyle name="Normal 6 2 2 2 10" xfId="10679" xr:uid="{00000000-0005-0000-0000-0000C9150000}"/>
    <cellStyle name="Normal 6 2 2 2 11" xfId="10811" xr:uid="{00000000-0005-0000-0000-0000CA150000}"/>
    <cellStyle name="Normal 6 2 2 2 2" xfId="9255" xr:uid="{00000000-0005-0000-0000-0000CB150000}"/>
    <cellStyle name="Normal 6 2 2 2 2 2" xfId="9374" xr:uid="{00000000-0005-0000-0000-0000CC150000}"/>
    <cellStyle name="Normal 6 2 2 2 2 2 2" xfId="9791" xr:uid="{00000000-0005-0000-0000-0000CD150000}"/>
    <cellStyle name="Normal 6 2 2 2 2 2 2 2" xfId="10211" xr:uid="{00000000-0005-0000-0000-0000CE150000}"/>
    <cellStyle name="Normal 6 2 2 2 2 2 3" xfId="10210" xr:uid="{00000000-0005-0000-0000-0000CF150000}"/>
    <cellStyle name="Normal 6 2 2 2 2 3" xfId="9512" xr:uid="{00000000-0005-0000-0000-0000D0150000}"/>
    <cellStyle name="Normal 6 2 2 2 2 3 2" xfId="10212" xr:uid="{00000000-0005-0000-0000-0000D1150000}"/>
    <cellStyle name="Normal 6 2 2 2 2 4" xfId="10209" xr:uid="{00000000-0005-0000-0000-0000D2150000}"/>
    <cellStyle name="Normal 6 2 2 2 2 5" xfId="10723" xr:uid="{00000000-0005-0000-0000-0000D3150000}"/>
    <cellStyle name="Normal 6 2 2 2 2 6" xfId="10854" xr:uid="{00000000-0005-0000-0000-0000D4150000}"/>
    <cellStyle name="Normal 6 2 2 2 3" xfId="9292" xr:uid="{00000000-0005-0000-0000-0000D5150000}"/>
    <cellStyle name="Normal 6 2 2 2 3 2" xfId="9412" xr:uid="{00000000-0005-0000-0000-0000D6150000}"/>
    <cellStyle name="Normal 6 2 2 2 3 2 2" xfId="9833" xr:uid="{00000000-0005-0000-0000-0000D7150000}"/>
    <cellStyle name="Normal 6 2 2 2 3 2 2 2" xfId="10215" xr:uid="{00000000-0005-0000-0000-0000D8150000}"/>
    <cellStyle name="Normal 6 2 2 2 3 2 3" xfId="10214" xr:uid="{00000000-0005-0000-0000-0000D9150000}"/>
    <cellStyle name="Normal 6 2 2 2 3 3" xfId="9552" xr:uid="{00000000-0005-0000-0000-0000DA150000}"/>
    <cellStyle name="Normal 6 2 2 2 3 3 2" xfId="10216" xr:uid="{00000000-0005-0000-0000-0000DB150000}"/>
    <cellStyle name="Normal 6 2 2 2 3 4" xfId="10213" xr:uid="{00000000-0005-0000-0000-0000DC150000}"/>
    <cellStyle name="Normal 6 2 2 2 3 5" xfId="10764" xr:uid="{00000000-0005-0000-0000-0000DD150000}"/>
    <cellStyle name="Normal 6 2 2 2 3 6" xfId="10894" xr:uid="{00000000-0005-0000-0000-0000DE150000}"/>
    <cellStyle name="Normal 6 2 2 2 4" xfId="9193" xr:uid="{00000000-0005-0000-0000-0000DF150000}"/>
    <cellStyle name="Normal 6 2 2 2 4 2" xfId="9647" xr:uid="{00000000-0005-0000-0000-0000E0150000}"/>
    <cellStyle name="Normal 6 2 2 2 4 2 2" xfId="10218" xr:uid="{00000000-0005-0000-0000-0000E1150000}"/>
    <cellStyle name="Normal 6 2 2 2 4 3" xfId="10217" xr:uid="{00000000-0005-0000-0000-0000E2150000}"/>
    <cellStyle name="Normal 6 2 2 2 5" xfId="9337" xr:uid="{00000000-0005-0000-0000-0000E3150000}"/>
    <cellStyle name="Normal 6 2 2 2 5 2" xfId="9750" xr:uid="{00000000-0005-0000-0000-0000E4150000}"/>
    <cellStyle name="Normal 6 2 2 2 5 2 2" xfId="10220" xr:uid="{00000000-0005-0000-0000-0000E5150000}"/>
    <cellStyle name="Normal 6 2 2 2 5 3" xfId="10219" xr:uid="{00000000-0005-0000-0000-0000E6150000}"/>
    <cellStyle name="Normal 6 2 2 2 6" xfId="9121" xr:uid="{00000000-0005-0000-0000-0000E7150000}"/>
    <cellStyle name="Normal 6 2 2 2 6 2" xfId="9600" xr:uid="{00000000-0005-0000-0000-0000E8150000}"/>
    <cellStyle name="Normal 6 2 2 2 6 2 2" xfId="10222" xr:uid="{00000000-0005-0000-0000-0000E9150000}"/>
    <cellStyle name="Normal 6 2 2 2 6 3" xfId="10221" xr:uid="{00000000-0005-0000-0000-0000EA150000}"/>
    <cellStyle name="Normal 6 2 2 2 7" xfId="9469" xr:uid="{00000000-0005-0000-0000-0000EB150000}"/>
    <cellStyle name="Normal 6 2 2 2 7 2" xfId="10223" xr:uid="{00000000-0005-0000-0000-0000EC150000}"/>
    <cellStyle name="Normal 6 2 2 2 8" xfId="9894" xr:uid="{00000000-0005-0000-0000-0000ED150000}"/>
    <cellStyle name="Normal 6 2 2 2 9" xfId="9053" xr:uid="{00000000-0005-0000-0000-0000EE150000}"/>
    <cellStyle name="Normal 6 2 2 3" xfId="8975" xr:uid="{00000000-0005-0000-0000-0000EF150000}"/>
    <cellStyle name="Normal 6 2 2 3 10" xfId="10680" xr:uid="{00000000-0005-0000-0000-0000F0150000}"/>
    <cellStyle name="Normal 6 2 2 3 11" xfId="10812" xr:uid="{00000000-0005-0000-0000-0000F1150000}"/>
    <cellStyle name="Normal 6 2 2 3 2" xfId="9256" xr:uid="{00000000-0005-0000-0000-0000F2150000}"/>
    <cellStyle name="Normal 6 2 2 3 2 2" xfId="9375" xr:uid="{00000000-0005-0000-0000-0000F3150000}"/>
    <cellStyle name="Normal 6 2 2 3 2 2 2" xfId="9792" xr:uid="{00000000-0005-0000-0000-0000F4150000}"/>
    <cellStyle name="Normal 6 2 2 3 2 2 2 2" xfId="10226" xr:uid="{00000000-0005-0000-0000-0000F5150000}"/>
    <cellStyle name="Normal 6 2 2 3 2 2 3" xfId="10225" xr:uid="{00000000-0005-0000-0000-0000F6150000}"/>
    <cellStyle name="Normal 6 2 2 3 2 3" xfId="9513" xr:uid="{00000000-0005-0000-0000-0000F7150000}"/>
    <cellStyle name="Normal 6 2 2 3 2 3 2" xfId="10227" xr:uid="{00000000-0005-0000-0000-0000F8150000}"/>
    <cellStyle name="Normal 6 2 2 3 2 4" xfId="10224" xr:uid="{00000000-0005-0000-0000-0000F9150000}"/>
    <cellStyle name="Normal 6 2 2 3 2 5" xfId="10724" xr:uid="{00000000-0005-0000-0000-0000FA150000}"/>
    <cellStyle name="Normal 6 2 2 3 2 6" xfId="10855" xr:uid="{00000000-0005-0000-0000-0000FB150000}"/>
    <cellStyle name="Normal 6 2 2 3 3" xfId="9293" xr:uid="{00000000-0005-0000-0000-0000FC150000}"/>
    <cellStyle name="Normal 6 2 2 3 3 2" xfId="9413" xr:uid="{00000000-0005-0000-0000-0000FD150000}"/>
    <cellStyle name="Normal 6 2 2 3 3 2 2" xfId="9834" xr:uid="{00000000-0005-0000-0000-0000FE150000}"/>
    <cellStyle name="Normal 6 2 2 3 3 2 2 2" xfId="10230" xr:uid="{00000000-0005-0000-0000-0000FF150000}"/>
    <cellStyle name="Normal 6 2 2 3 3 2 3" xfId="10229" xr:uid="{00000000-0005-0000-0000-000000160000}"/>
    <cellStyle name="Normal 6 2 2 3 3 3" xfId="9553" xr:uid="{00000000-0005-0000-0000-000001160000}"/>
    <cellStyle name="Normal 6 2 2 3 3 3 2" xfId="10231" xr:uid="{00000000-0005-0000-0000-000002160000}"/>
    <cellStyle name="Normal 6 2 2 3 3 4" xfId="10228" xr:uid="{00000000-0005-0000-0000-000003160000}"/>
    <cellStyle name="Normal 6 2 2 3 3 5" xfId="10765" xr:uid="{00000000-0005-0000-0000-000004160000}"/>
    <cellStyle name="Normal 6 2 2 3 3 6" xfId="10895" xr:uid="{00000000-0005-0000-0000-000005160000}"/>
    <cellStyle name="Normal 6 2 2 3 4" xfId="9194" xr:uid="{00000000-0005-0000-0000-000006160000}"/>
    <cellStyle name="Normal 6 2 2 3 4 2" xfId="9648" xr:uid="{00000000-0005-0000-0000-000007160000}"/>
    <cellStyle name="Normal 6 2 2 3 4 2 2" xfId="10233" xr:uid="{00000000-0005-0000-0000-000008160000}"/>
    <cellStyle name="Normal 6 2 2 3 4 3" xfId="10232" xr:uid="{00000000-0005-0000-0000-000009160000}"/>
    <cellStyle name="Normal 6 2 2 3 5" xfId="9338" xr:uid="{00000000-0005-0000-0000-00000A160000}"/>
    <cellStyle name="Normal 6 2 2 3 5 2" xfId="9751" xr:uid="{00000000-0005-0000-0000-00000B160000}"/>
    <cellStyle name="Normal 6 2 2 3 5 2 2" xfId="10235" xr:uid="{00000000-0005-0000-0000-00000C160000}"/>
    <cellStyle name="Normal 6 2 2 3 5 3" xfId="10234" xr:uid="{00000000-0005-0000-0000-00000D160000}"/>
    <cellStyle name="Normal 6 2 2 3 6" xfId="9122" xr:uid="{00000000-0005-0000-0000-00000E160000}"/>
    <cellStyle name="Normal 6 2 2 3 6 2" xfId="9601" xr:uid="{00000000-0005-0000-0000-00000F160000}"/>
    <cellStyle name="Normal 6 2 2 3 6 2 2" xfId="10237" xr:uid="{00000000-0005-0000-0000-000010160000}"/>
    <cellStyle name="Normal 6 2 2 3 6 3" xfId="10236" xr:uid="{00000000-0005-0000-0000-000011160000}"/>
    <cellStyle name="Normal 6 2 2 3 7" xfId="9470" xr:uid="{00000000-0005-0000-0000-000012160000}"/>
    <cellStyle name="Normal 6 2 2 3 7 2" xfId="10238" xr:uid="{00000000-0005-0000-0000-000013160000}"/>
    <cellStyle name="Normal 6 2 2 3 8" xfId="9895" xr:uid="{00000000-0005-0000-0000-000014160000}"/>
    <cellStyle name="Normal 6 2 2 3 9" xfId="9054" xr:uid="{00000000-0005-0000-0000-000015160000}"/>
    <cellStyle name="Normal 6 2 2 4" xfId="9254" xr:uid="{00000000-0005-0000-0000-000016160000}"/>
    <cellStyle name="Normal 6 2 2 4 2" xfId="9373" xr:uid="{00000000-0005-0000-0000-000017160000}"/>
    <cellStyle name="Normal 6 2 2 4 2 2" xfId="9790" xr:uid="{00000000-0005-0000-0000-000018160000}"/>
    <cellStyle name="Normal 6 2 2 4 2 2 2" xfId="10241" xr:uid="{00000000-0005-0000-0000-000019160000}"/>
    <cellStyle name="Normal 6 2 2 4 2 3" xfId="10240" xr:uid="{00000000-0005-0000-0000-00001A160000}"/>
    <cellStyle name="Normal 6 2 2 4 3" xfId="9511" xr:uid="{00000000-0005-0000-0000-00001B160000}"/>
    <cellStyle name="Normal 6 2 2 4 3 2" xfId="10242" xr:uid="{00000000-0005-0000-0000-00001C160000}"/>
    <cellStyle name="Normal 6 2 2 4 4" xfId="10239" xr:uid="{00000000-0005-0000-0000-00001D160000}"/>
    <cellStyle name="Normal 6 2 2 4 5" xfId="10722" xr:uid="{00000000-0005-0000-0000-00001E160000}"/>
    <cellStyle name="Normal 6 2 2 4 6" xfId="10853" xr:uid="{00000000-0005-0000-0000-00001F160000}"/>
    <cellStyle name="Normal 6 2 2 5" xfId="9291" xr:uid="{00000000-0005-0000-0000-000020160000}"/>
    <cellStyle name="Normal 6 2 2 5 2" xfId="9411" xr:uid="{00000000-0005-0000-0000-000021160000}"/>
    <cellStyle name="Normal 6 2 2 5 2 2" xfId="9832" xr:uid="{00000000-0005-0000-0000-000022160000}"/>
    <cellStyle name="Normal 6 2 2 5 2 2 2" xfId="10245" xr:uid="{00000000-0005-0000-0000-000023160000}"/>
    <cellStyle name="Normal 6 2 2 5 2 3" xfId="10244" xr:uid="{00000000-0005-0000-0000-000024160000}"/>
    <cellStyle name="Normal 6 2 2 5 3" xfId="9551" xr:uid="{00000000-0005-0000-0000-000025160000}"/>
    <cellStyle name="Normal 6 2 2 5 3 2" xfId="10246" xr:uid="{00000000-0005-0000-0000-000026160000}"/>
    <cellStyle name="Normal 6 2 2 5 4" xfId="10243" xr:uid="{00000000-0005-0000-0000-000027160000}"/>
    <cellStyle name="Normal 6 2 2 5 5" xfId="10763" xr:uid="{00000000-0005-0000-0000-000028160000}"/>
    <cellStyle name="Normal 6 2 2 5 6" xfId="10893" xr:uid="{00000000-0005-0000-0000-000029160000}"/>
    <cellStyle name="Normal 6 2 2 6" xfId="9192" xr:uid="{00000000-0005-0000-0000-00002A160000}"/>
    <cellStyle name="Normal 6 2 2 6 2" xfId="9646" xr:uid="{00000000-0005-0000-0000-00002B160000}"/>
    <cellStyle name="Normal 6 2 2 6 2 2" xfId="10248" xr:uid="{00000000-0005-0000-0000-00002C160000}"/>
    <cellStyle name="Normal 6 2 2 6 3" xfId="10247" xr:uid="{00000000-0005-0000-0000-00002D160000}"/>
    <cellStyle name="Normal 6 2 2 7" xfId="9336" xr:uid="{00000000-0005-0000-0000-00002E160000}"/>
    <cellStyle name="Normal 6 2 2 7 2" xfId="9749" xr:uid="{00000000-0005-0000-0000-00002F160000}"/>
    <cellStyle name="Normal 6 2 2 7 2 2" xfId="10250" xr:uid="{00000000-0005-0000-0000-000030160000}"/>
    <cellStyle name="Normal 6 2 2 7 3" xfId="10249" xr:uid="{00000000-0005-0000-0000-000031160000}"/>
    <cellStyle name="Normal 6 2 2 8" xfId="9120" xr:uid="{00000000-0005-0000-0000-000032160000}"/>
    <cellStyle name="Normal 6 2 2 8 2" xfId="9599" xr:uid="{00000000-0005-0000-0000-000033160000}"/>
    <cellStyle name="Normal 6 2 2 8 2 2" xfId="10252" xr:uid="{00000000-0005-0000-0000-000034160000}"/>
    <cellStyle name="Normal 6 2 2 8 3" xfId="10251" xr:uid="{00000000-0005-0000-0000-000035160000}"/>
    <cellStyle name="Normal 6 2 2 9" xfId="9468" xr:uid="{00000000-0005-0000-0000-000036160000}"/>
    <cellStyle name="Normal 6 2 2 9 2" xfId="10253" xr:uid="{00000000-0005-0000-0000-000037160000}"/>
    <cellStyle name="Normal 6 2 3" xfId="272" xr:uid="{00000000-0005-0000-0000-000038160000}"/>
    <cellStyle name="Normal 6 2 3 10" xfId="10681" xr:uid="{00000000-0005-0000-0000-000039160000}"/>
    <cellStyle name="Normal 6 2 3 11" xfId="10813" xr:uid="{00000000-0005-0000-0000-00003A160000}"/>
    <cellStyle name="Normal 6 2 3 2" xfId="8060" xr:uid="{00000000-0005-0000-0000-00003B160000}"/>
    <cellStyle name="Normal 6 2 3 2 2" xfId="9376" xr:uid="{00000000-0005-0000-0000-00003C160000}"/>
    <cellStyle name="Normal 6 2 3 2 2 2" xfId="9793" xr:uid="{00000000-0005-0000-0000-00003D160000}"/>
    <cellStyle name="Normal 6 2 3 2 2 2 2" xfId="10256" xr:uid="{00000000-0005-0000-0000-00003E160000}"/>
    <cellStyle name="Normal 6 2 3 2 2 3" xfId="10255" xr:uid="{00000000-0005-0000-0000-00003F160000}"/>
    <cellStyle name="Normal 6 2 3 2 3" xfId="9514" xr:uid="{00000000-0005-0000-0000-000040160000}"/>
    <cellStyle name="Normal 6 2 3 2 3 2" xfId="10257" xr:uid="{00000000-0005-0000-0000-000041160000}"/>
    <cellStyle name="Normal 6 2 3 2 4" xfId="10254" xr:uid="{00000000-0005-0000-0000-000042160000}"/>
    <cellStyle name="Normal 6 2 3 2 5" xfId="10725" xr:uid="{00000000-0005-0000-0000-000043160000}"/>
    <cellStyle name="Normal 6 2 3 2 6" xfId="10856" xr:uid="{00000000-0005-0000-0000-000044160000}"/>
    <cellStyle name="Normal 6 2 3 2 7" xfId="9257" xr:uid="{00000000-0005-0000-0000-000045160000}"/>
    <cellStyle name="Normal 6 2 3 3" xfId="9294" xr:uid="{00000000-0005-0000-0000-000046160000}"/>
    <cellStyle name="Normal 6 2 3 3 2" xfId="9414" xr:uid="{00000000-0005-0000-0000-000047160000}"/>
    <cellStyle name="Normal 6 2 3 3 2 2" xfId="9835" xr:uid="{00000000-0005-0000-0000-000048160000}"/>
    <cellStyle name="Normal 6 2 3 3 2 2 2" xfId="10260" xr:uid="{00000000-0005-0000-0000-000049160000}"/>
    <cellStyle name="Normal 6 2 3 3 2 3" xfId="10259" xr:uid="{00000000-0005-0000-0000-00004A160000}"/>
    <cellStyle name="Normal 6 2 3 3 3" xfId="9554" xr:uid="{00000000-0005-0000-0000-00004B160000}"/>
    <cellStyle name="Normal 6 2 3 3 3 2" xfId="10261" xr:uid="{00000000-0005-0000-0000-00004C160000}"/>
    <cellStyle name="Normal 6 2 3 3 4" xfId="10258" xr:uid="{00000000-0005-0000-0000-00004D160000}"/>
    <cellStyle name="Normal 6 2 3 3 5" xfId="10766" xr:uid="{00000000-0005-0000-0000-00004E160000}"/>
    <cellStyle name="Normal 6 2 3 3 6" xfId="10896" xr:uid="{00000000-0005-0000-0000-00004F160000}"/>
    <cellStyle name="Normal 6 2 3 4" xfId="9195" xr:uid="{00000000-0005-0000-0000-000050160000}"/>
    <cellStyle name="Normal 6 2 3 4 2" xfId="9649" xr:uid="{00000000-0005-0000-0000-000051160000}"/>
    <cellStyle name="Normal 6 2 3 4 2 2" xfId="10263" xr:uid="{00000000-0005-0000-0000-000052160000}"/>
    <cellStyle name="Normal 6 2 3 4 3" xfId="10262" xr:uid="{00000000-0005-0000-0000-000053160000}"/>
    <cellStyle name="Normal 6 2 3 5" xfId="9339" xr:uid="{00000000-0005-0000-0000-000054160000}"/>
    <cellStyle name="Normal 6 2 3 5 2" xfId="9752" xr:uid="{00000000-0005-0000-0000-000055160000}"/>
    <cellStyle name="Normal 6 2 3 5 2 2" xfId="10265" xr:uid="{00000000-0005-0000-0000-000056160000}"/>
    <cellStyle name="Normal 6 2 3 5 3" xfId="10264" xr:uid="{00000000-0005-0000-0000-000057160000}"/>
    <cellStyle name="Normal 6 2 3 6" xfId="9123" xr:uid="{00000000-0005-0000-0000-000058160000}"/>
    <cellStyle name="Normal 6 2 3 6 2" xfId="9602" xr:uid="{00000000-0005-0000-0000-000059160000}"/>
    <cellStyle name="Normal 6 2 3 6 2 2" xfId="10267" xr:uid="{00000000-0005-0000-0000-00005A160000}"/>
    <cellStyle name="Normal 6 2 3 6 3" xfId="10266" xr:uid="{00000000-0005-0000-0000-00005B160000}"/>
    <cellStyle name="Normal 6 2 3 7" xfId="9471" xr:uid="{00000000-0005-0000-0000-00005C160000}"/>
    <cellStyle name="Normal 6 2 3 7 2" xfId="10268" xr:uid="{00000000-0005-0000-0000-00005D160000}"/>
    <cellStyle name="Normal 6 2 3 8" xfId="9896" xr:uid="{00000000-0005-0000-0000-00005E160000}"/>
    <cellStyle name="Normal 6 2 3 9" xfId="9055" xr:uid="{00000000-0005-0000-0000-00005F160000}"/>
    <cellStyle name="Normal 6 2 4" xfId="445" xr:uid="{00000000-0005-0000-0000-000060160000}"/>
    <cellStyle name="Normal 6 2 4 10" xfId="10682" xr:uid="{00000000-0005-0000-0000-000061160000}"/>
    <cellStyle name="Normal 6 2 4 11" xfId="10814" xr:uid="{00000000-0005-0000-0000-000062160000}"/>
    <cellStyle name="Normal 6 2 4 2" xfId="798" xr:uid="{00000000-0005-0000-0000-000063160000}"/>
    <cellStyle name="Normal 6 2 4 2 2" xfId="8061" xr:uid="{00000000-0005-0000-0000-000064160000}"/>
    <cellStyle name="Normal 6 2 4 2 2 2" xfId="9794" xr:uid="{00000000-0005-0000-0000-000065160000}"/>
    <cellStyle name="Normal 6 2 4 2 2 2 2" xfId="10271" xr:uid="{00000000-0005-0000-0000-000066160000}"/>
    <cellStyle name="Normal 6 2 4 2 2 3" xfId="10270" xr:uid="{00000000-0005-0000-0000-000067160000}"/>
    <cellStyle name="Normal 6 2 4 2 3" xfId="9515" xr:uid="{00000000-0005-0000-0000-000068160000}"/>
    <cellStyle name="Normal 6 2 4 2 3 2" xfId="10272" xr:uid="{00000000-0005-0000-0000-000069160000}"/>
    <cellStyle name="Normal 6 2 4 2 4" xfId="10269" xr:uid="{00000000-0005-0000-0000-00006A160000}"/>
    <cellStyle name="Normal 6 2 4 2 5" xfId="10726" xr:uid="{00000000-0005-0000-0000-00006B160000}"/>
    <cellStyle name="Normal 6 2 4 2 6" xfId="10857" xr:uid="{00000000-0005-0000-0000-00006C160000}"/>
    <cellStyle name="Normal 6 2 4 3" xfId="8062" xr:uid="{00000000-0005-0000-0000-00006D160000}"/>
    <cellStyle name="Normal 6 2 4 3 2" xfId="9415" xr:uid="{00000000-0005-0000-0000-00006E160000}"/>
    <cellStyle name="Normal 6 2 4 3 2 2" xfId="9836" xr:uid="{00000000-0005-0000-0000-00006F160000}"/>
    <cellStyle name="Normal 6 2 4 3 2 2 2" xfId="10275" xr:uid="{00000000-0005-0000-0000-000070160000}"/>
    <cellStyle name="Normal 6 2 4 3 2 3" xfId="10274" xr:uid="{00000000-0005-0000-0000-000071160000}"/>
    <cellStyle name="Normal 6 2 4 3 3" xfId="9555" xr:uid="{00000000-0005-0000-0000-000072160000}"/>
    <cellStyle name="Normal 6 2 4 3 3 2" xfId="10276" xr:uid="{00000000-0005-0000-0000-000073160000}"/>
    <cellStyle name="Normal 6 2 4 3 4" xfId="10273" xr:uid="{00000000-0005-0000-0000-000074160000}"/>
    <cellStyle name="Normal 6 2 4 3 5" xfId="10767" xr:uid="{00000000-0005-0000-0000-000075160000}"/>
    <cellStyle name="Normal 6 2 4 3 6" xfId="10897" xr:uid="{00000000-0005-0000-0000-000076160000}"/>
    <cellStyle name="Normal 6 2 4 3 7" xfId="9295" xr:uid="{00000000-0005-0000-0000-000077160000}"/>
    <cellStyle name="Normal 6 2 4 4" xfId="8063" xr:uid="{00000000-0005-0000-0000-000078160000}"/>
    <cellStyle name="Normal 6 2 4 4 2" xfId="9650" xr:uid="{00000000-0005-0000-0000-000079160000}"/>
    <cellStyle name="Normal 6 2 4 4 2 2" xfId="10278" xr:uid="{00000000-0005-0000-0000-00007A160000}"/>
    <cellStyle name="Normal 6 2 4 4 3" xfId="10277" xr:uid="{00000000-0005-0000-0000-00007B160000}"/>
    <cellStyle name="Normal 6 2 4 4 4" xfId="9196" xr:uid="{00000000-0005-0000-0000-00007C160000}"/>
    <cellStyle name="Normal 6 2 4 5" xfId="8064" xr:uid="{00000000-0005-0000-0000-00007D160000}"/>
    <cellStyle name="Normal 6 2 4 5 2" xfId="9753" xr:uid="{00000000-0005-0000-0000-00007E160000}"/>
    <cellStyle name="Normal 6 2 4 5 2 2" xfId="10280" xr:uid="{00000000-0005-0000-0000-00007F160000}"/>
    <cellStyle name="Normal 6 2 4 5 3" xfId="10279" xr:uid="{00000000-0005-0000-0000-000080160000}"/>
    <cellStyle name="Normal 6 2 4 5 4" xfId="9340" xr:uid="{00000000-0005-0000-0000-000081160000}"/>
    <cellStyle name="Normal 6 2 4 6" xfId="8065" xr:uid="{00000000-0005-0000-0000-000082160000}"/>
    <cellStyle name="Normal 6 2 4 6 2" xfId="9603" xr:uid="{00000000-0005-0000-0000-000083160000}"/>
    <cellStyle name="Normal 6 2 4 6 2 2" xfId="10282" xr:uid="{00000000-0005-0000-0000-000084160000}"/>
    <cellStyle name="Normal 6 2 4 6 3" xfId="10281" xr:uid="{00000000-0005-0000-0000-000085160000}"/>
    <cellStyle name="Normal 6 2 4 6 4" xfId="9124" xr:uid="{00000000-0005-0000-0000-000086160000}"/>
    <cellStyle name="Normal 6 2 4 7" xfId="8066" xr:uid="{00000000-0005-0000-0000-000087160000}"/>
    <cellStyle name="Normal 6 2 4 7 2" xfId="10283" xr:uid="{00000000-0005-0000-0000-000088160000}"/>
    <cellStyle name="Normal 6 2 4 7 3" xfId="9472" xr:uid="{00000000-0005-0000-0000-000089160000}"/>
    <cellStyle name="Normal 6 2 4 8" xfId="8067" xr:uid="{00000000-0005-0000-0000-00008A160000}"/>
    <cellStyle name="Normal 6 2 4 8 2" xfId="9897" xr:uid="{00000000-0005-0000-0000-00008B160000}"/>
    <cellStyle name="Normal 6 2 4 9" xfId="9056" xr:uid="{00000000-0005-0000-0000-00008C160000}"/>
    <cellStyle name="Normal 6 2 5" xfId="9253" xr:uid="{00000000-0005-0000-0000-00008D160000}"/>
    <cellStyle name="Normal 6 2 5 2" xfId="9372" xr:uid="{00000000-0005-0000-0000-00008E160000}"/>
    <cellStyle name="Normal 6 2 5 2 2" xfId="9789" xr:uid="{00000000-0005-0000-0000-00008F160000}"/>
    <cellStyle name="Normal 6 2 5 2 2 2" xfId="10286" xr:uid="{00000000-0005-0000-0000-000090160000}"/>
    <cellStyle name="Normal 6 2 5 2 3" xfId="10285" xr:uid="{00000000-0005-0000-0000-000091160000}"/>
    <cellStyle name="Normal 6 2 5 3" xfId="9510" xr:uid="{00000000-0005-0000-0000-000092160000}"/>
    <cellStyle name="Normal 6 2 5 3 2" xfId="10287" xr:uid="{00000000-0005-0000-0000-000093160000}"/>
    <cellStyle name="Normal 6 2 5 4" xfId="10284" xr:uid="{00000000-0005-0000-0000-000094160000}"/>
    <cellStyle name="Normal 6 2 5 5" xfId="10721" xr:uid="{00000000-0005-0000-0000-000095160000}"/>
    <cellStyle name="Normal 6 2 5 6" xfId="10852" xr:uid="{00000000-0005-0000-0000-000096160000}"/>
    <cellStyle name="Normal 6 2 6" xfId="9290" xr:uid="{00000000-0005-0000-0000-000097160000}"/>
    <cellStyle name="Normal 6 2 6 2" xfId="9410" xr:uid="{00000000-0005-0000-0000-000098160000}"/>
    <cellStyle name="Normal 6 2 6 2 2" xfId="9831" xr:uid="{00000000-0005-0000-0000-000099160000}"/>
    <cellStyle name="Normal 6 2 6 2 2 2" xfId="10290" xr:uid="{00000000-0005-0000-0000-00009A160000}"/>
    <cellStyle name="Normal 6 2 6 2 3" xfId="10289" xr:uid="{00000000-0005-0000-0000-00009B160000}"/>
    <cellStyle name="Normal 6 2 6 3" xfId="9550" xr:uid="{00000000-0005-0000-0000-00009C160000}"/>
    <cellStyle name="Normal 6 2 6 3 2" xfId="10291" xr:uid="{00000000-0005-0000-0000-00009D160000}"/>
    <cellStyle name="Normal 6 2 6 4" xfId="10288" xr:uid="{00000000-0005-0000-0000-00009E160000}"/>
    <cellStyle name="Normal 6 2 6 5" xfId="10762" xr:uid="{00000000-0005-0000-0000-00009F160000}"/>
    <cellStyle name="Normal 6 2 6 6" xfId="10892" xr:uid="{00000000-0005-0000-0000-0000A0160000}"/>
    <cellStyle name="Normal 6 2 7" xfId="9191" xr:uid="{00000000-0005-0000-0000-0000A1160000}"/>
    <cellStyle name="Normal 6 2 7 2" xfId="9645" xr:uid="{00000000-0005-0000-0000-0000A2160000}"/>
    <cellStyle name="Normal 6 2 7 2 2" xfId="10293" xr:uid="{00000000-0005-0000-0000-0000A3160000}"/>
    <cellStyle name="Normal 6 2 7 3" xfId="10292" xr:uid="{00000000-0005-0000-0000-0000A4160000}"/>
    <cellStyle name="Normal 6 2 8" xfId="9335" xr:uid="{00000000-0005-0000-0000-0000A5160000}"/>
    <cellStyle name="Normal 6 2 8 2" xfId="9748" xr:uid="{00000000-0005-0000-0000-0000A6160000}"/>
    <cellStyle name="Normal 6 2 8 2 2" xfId="10295" xr:uid="{00000000-0005-0000-0000-0000A7160000}"/>
    <cellStyle name="Normal 6 2 8 3" xfId="10294" xr:uid="{00000000-0005-0000-0000-0000A8160000}"/>
    <cellStyle name="Normal 6 2 9" xfId="9119" xr:uid="{00000000-0005-0000-0000-0000A9160000}"/>
    <cellStyle name="Normal 6 2 9 2" xfId="9598" xr:uid="{00000000-0005-0000-0000-0000AA160000}"/>
    <cellStyle name="Normal 6 2 9 2 2" xfId="10297" xr:uid="{00000000-0005-0000-0000-0000AB160000}"/>
    <cellStyle name="Normal 6 2 9 3" xfId="10296" xr:uid="{00000000-0005-0000-0000-0000AC160000}"/>
    <cellStyle name="Normal 6 3" xfId="9" xr:uid="{00000000-0005-0000-0000-0000AD160000}"/>
    <cellStyle name="Normal 6 3 10" xfId="998" xr:uid="{00000000-0005-0000-0000-0000AE160000}"/>
    <cellStyle name="Normal 6 3 10 2" xfId="9898" xr:uid="{00000000-0005-0000-0000-0000AF160000}"/>
    <cellStyle name="Normal 6 3 11" xfId="1845" xr:uid="{00000000-0005-0000-0000-0000B0160000}"/>
    <cellStyle name="Normal 6 3 11 2" xfId="9057" xr:uid="{00000000-0005-0000-0000-0000B1160000}"/>
    <cellStyle name="Normal 6 3 12" xfId="8068" xr:uid="{00000000-0005-0000-0000-0000B2160000}"/>
    <cellStyle name="Normal 6 3 12 2" xfId="10683" xr:uid="{00000000-0005-0000-0000-0000B3160000}"/>
    <cellStyle name="Normal 6 3 13" xfId="8069" xr:uid="{00000000-0005-0000-0000-0000B4160000}"/>
    <cellStyle name="Normal 6 3 13 2" xfId="10815" xr:uid="{00000000-0005-0000-0000-0000B5160000}"/>
    <cellStyle name="Normal 6 3 2" xfId="273" xr:uid="{00000000-0005-0000-0000-0000B6160000}"/>
    <cellStyle name="Normal 6 3 2 10" xfId="1847" xr:uid="{00000000-0005-0000-0000-0000B7160000}"/>
    <cellStyle name="Normal 6 3 2 10 2" xfId="10684" xr:uid="{00000000-0005-0000-0000-0000B8160000}"/>
    <cellStyle name="Normal 6 3 2 11" xfId="1848" xr:uid="{00000000-0005-0000-0000-0000B9160000}"/>
    <cellStyle name="Normal 6 3 2 11 2" xfId="10816" xr:uid="{00000000-0005-0000-0000-0000BA160000}"/>
    <cellStyle name="Normal 6 3 2 12" xfId="1846" xr:uid="{00000000-0005-0000-0000-0000BB160000}"/>
    <cellStyle name="Normal 6 3 2 2" xfId="568" xr:uid="{00000000-0005-0000-0000-0000BC160000}"/>
    <cellStyle name="Normal 6 3 2 2 2" xfId="1850" xr:uid="{00000000-0005-0000-0000-0000BD160000}"/>
    <cellStyle name="Normal 6 3 2 2 2 2" xfId="9796" xr:uid="{00000000-0005-0000-0000-0000BE160000}"/>
    <cellStyle name="Normal 6 3 2 2 2 2 2" xfId="10300" xr:uid="{00000000-0005-0000-0000-0000BF160000}"/>
    <cellStyle name="Normal 6 3 2 2 2 3" xfId="10299" xr:uid="{00000000-0005-0000-0000-0000C0160000}"/>
    <cellStyle name="Normal 6 3 2 2 2 4" xfId="9378" xr:uid="{00000000-0005-0000-0000-0000C1160000}"/>
    <cellStyle name="Normal 6 3 2 2 3" xfId="1851" xr:uid="{00000000-0005-0000-0000-0000C2160000}"/>
    <cellStyle name="Normal 6 3 2 2 3 2" xfId="10301" xr:uid="{00000000-0005-0000-0000-0000C3160000}"/>
    <cellStyle name="Normal 6 3 2 2 4" xfId="1852" xr:uid="{00000000-0005-0000-0000-0000C4160000}"/>
    <cellStyle name="Normal 6 3 2 2 4 2" xfId="10298" xr:uid="{00000000-0005-0000-0000-0000C5160000}"/>
    <cellStyle name="Normal 6 3 2 2 5" xfId="1849" xr:uid="{00000000-0005-0000-0000-0000C6160000}"/>
    <cellStyle name="Normal 6 3 2 2 5 2" xfId="10728" xr:uid="{00000000-0005-0000-0000-0000C7160000}"/>
    <cellStyle name="Normal 6 3 2 2 6" xfId="8070" xr:uid="{00000000-0005-0000-0000-0000C8160000}"/>
    <cellStyle name="Normal 6 3 2 2 6 2" xfId="10859" xr:uid="{00000000-0005-0000-0000-0000C9160000}"/>
    <cellStyle name="Normal 6 3 2 2 7" xfId="8071" xr:uid="{00000000-0005-0000-0000-0000CA160000}"/>
    <cellStyle name="Normal 6 3 2 2 8" xfId="8072" xr:uid="{00000000-0005-0000-0000-0000CB160000}"/>
    <cellStyle name="Normal 6 3 2 2 9" xfId="8073" xr:uid="{00000000-0005-0000-0000-0000CC160000}"/>
    <cellStyle name="Normal 6 3 2 3" xfId="1853" xr:uid="{00000000-0005-0000-0000-0000CD160000}"/>
    <cellStyle name="Normal 6 3 2 3 2" xfId="9417" xr:uid="{00000000-0005-0000-0000-0000CE160000}"/>
    <cellStyle name="Normal 6 3 2 3 2 2" xfId="9838" xr:uid="{00000000-0005-0000-0000-0000CF160000}"/>
    <cellStyle name="Normal 6 3 2 3 2 2 2" xfId="10304" xr:uid="{00000000-0005-0000-0000-0000D0160000}"/>
    <cellStyle name="Normal 6 3 2 3 2 3" xfId="10303" xr:uid="{00000000-0005-0000-0000-0000D1160000}"/>
    <cellStyle name="Normal 6 3 2 3 3" xfId="9557" xr:uid="{00000000-0005-0000-0000-0000D2160000}"/>
    <cellStyle name="Normal 6 3 2 3 3 2" xfId="10305" xr:uid="{00000000-0005-0000-0000-0000D3160000}"/>
    <cellStyle name="Normal 6 3 2 3 4" xfId="10302" xr:uid="{00000000-0005-0000-0000-0000D4160000}"/>
    <cellStyle name="Normal 6 3 2 3 5" xfId="10769" xr:uid="{00000000-0005-0000-0000-0000D5160000}"/>
    <cellStyle name="Normal 6 3 2 3 6" xfId="10899" xr:uid="{00000000-0005-0000-0000-0000D6160000}"/>
    <cellStyle name="Normal 6 3 2 3 7" xfId="9297" xr:uid="{00000000-0005-0000-0000-0000D7160000}"/>
    <cellStyle name="Normal 6 3 2 4" xfId="1854" xr:uid="{00000000-0005-0000-0000-0000D8160000}"/>
    <cellStyle name="Normal 6 3 2 4 2" xfId="9652" xr:uid="{00000000-0005-0000-0000-0000D9160000}"/>
    <cellStyle name="Normal 6 3 2 4 2 2" xfId="10307" xr:uid="{00000000-0005-0000-0000-0000DA160000}"/>
    <cellStyle name="Normal 6 3 2 4 3" xfId="10306" xr:uid="{00000000-0005-0000-0000-0000DB160000}"/>
    <cellStyle name="Normal 6 3 2 4 4" xfId="9198" xr:uid="{00000000-0005-0000-0000-0000DC160000}"/>
    <cellStyle name="Normal 6 3 2 5" xfId="1855" xr:uid="{00000000-0005-0000-0000-0000DD160000}"/>
    <cellStyle name="Normal 6 3 2 5 2" xfId="1856" xr:uid="{00000000-0005-0000-0000-0000DE160000}"/>
    <cellStyle name="Normal 6 3 2 5 2 2" xfId="10309" xr:uid="{00000000-0005-0000-0000-0000DF160000}"/>
    <cellStyle name="Normal 6 3 2 5 3" xfId="1857" xr:uid="{00000000-0005-0000-0000-0000E0160000}"/>
    <cellStyle name="Normal 6 3 2 5 3 2" xfId="10308" xr:uid="{00000000-0005-0000-0000-0000E1160000}"/>
    <cellStyle name="Normal 6 3 2 5 4" xfId="13499" xr:uid="{00000000-0005-0000-0000-0000E2160000}"/>
    <cellStyle name="Normal 6 3 2 6" xfId="1858" xr:uid="{00000000-0005-0000-0000-0000E3160000}"/>
    <cellStyle name="Normal 6 3 2 6 2" xfId="8074" xr:uid="{00000000-0005-0000-0000-0000E4160000}"/>
    <cellStyle name="Normal 6 3 2 6 2 2" xfId="10311" xr:uid="{00000000-0005-0000-0000-0000E5160000}"/>
    <cellStyle name="Normal 6 3 2 6 3" xfId="10310" xr:uid="{00000000-0005-0000-0000-0000E6160000}"/>
    <cellStyle name="Normal 6 3 2 6 3 2" xfId="14908" xr:uid="{00000000-0005-0000-0000-0000E7160000}"/>
    <cellStyle name="Normal 6 3 2 6 3 3" xfId="13500" xr:uid="{00000000-0005-0000-0000-0000E8160000}"/>
    <cellStyle name="Normal 6 3 2 7" xfId="1859" xr:uid="{00000000-0005-0000-0000-0000E9160000}"/>
    <cellStyle name="Normal 6 3 2 7 2" xfId="10312" xr:uid="{00000000-0005-0000-0000-0000EA160000}"/>
    <cellStyle name="Normal 6 3 2 7 3" xfId="9474" xr:uid="{00000000-0005-0000-0000-0000EB160000}"/>
    <cellStyle name="Normal 6 3 2 8" xfId="1860" xr:uid="{00000000-0005-0000-0000-0000EC160000}"/>
    <cellStyle name="Normal 6 3 2 8 2" xfId="9899" xr:uid="{00000000-0005-0000-0000-0000ED160000}"/>
    <cellStyle name="Normal 6 3 2 9" xfId="1861" xr:uid="{00000000-0005-0000-0000-0000EE160000}"/>
    <cellStyle name="Normal 6 3 2 9 2" xfId="9058" xr:uid="{00000000-0005-0000-0000-0000EF160000}"/>
    <cellStyle name="Normal 6 3 3" xfId="274" xr:uid="{00000000-0005-0000-0000-0000F0160000}"/>
    <cellStyle name="Normal 6 3 3 10" xfId="10685" xr:uid="{00000000-0005-0000-0000-0000F1160000}"/>
    <cellStyle name="Normal 6 3 3 11" xfId="10817" xr:uid="{00000000-0005-0000-0000-0000F2160000}"/>
    <cellStyle name="Normal 6 3 3 2" xfId="9259" xr:uid="{00000000-0005-0000-0000-0000F3160000}"/>
    <cellStyle name="Normal 6 3 3 2 2" xfId="9379" xr:uid="{00000000-0005-0000-0000-0000F4160000}"/>
    <cellStyle name="Normal 6 3 3 2 2 2" xfId="9797" xr:uid="{00000000-0005-0000-0000-0000F5160000}"/>
    <cellStyle name="Normal 6 3 3 2 2 2 2" xfId="10315" xr:uid="{00000000-0005-0000-0000-0000F6160000}"/>
    <cellStyle name="Normal 6 3 3 2 2 3" xfId="10314" xr:uid="{00000000-0005-0000-0000-0000F7160000}"/>
    <cellStyle name="Normal 6 3 3 2 3" xfId="9517" xr:uid="{00000000-0005-0000-0000-0000F8160000}"/>
    <cellStyle name="Normal 6 3 3 2 3 2" xfId="10316" xr:uid="{00000000-0005-0000-0000-0000F9160000}"/>
    <cellStyle name="Normal 6 3 3 2 4" xfId="10313" xr:uid="{00000000-0005-0000-0000-0000FA160000}"/>
    <cellStyle name="Normal 6 3 3 2 5" xfId="10729" xr:uid="{00000000-0005-0000-0000-0000FB160000}"/>
    <cellStyle name="Normal 6 3 3 2 6" xfId="10860" xr:uid="{00000000-0005-0000-0000-0000FC160000}"/>
    <cellStyle name="Normal 6 3 3 3" xfId="9298" xr:uid="{00000000-0005-0000-0000-0000FD160000}"/>
    <cellStyle name="Normal 6 3 3 3 2" xfId="9418" xr:uid="{00000000-0005-0000-0000-0000FE160000}"/>
    <cellStyle name="Normal 6 3 3 3 2 2" xfId="9839" xr:uid="{00000000-0005-0000-0000-0000FF160000}"/>
    <cellStyle name="Normal 6 3 3 3 2 2 2" xfId="10319" xr:uid="{00000000-0005-0000-0000-000000170000}"/>
    <cellStyle name="Normal 6 3 3 3 2 3" xfId="10318" xr:uid="{00000000-0005-0000-0000-000001170000}"/>
    <cellStyle name="Normal 6 3 3 3 3" xfId="9558" xr:uid="{00000000-0005-0000-0000-000002170000}"/>
    <cellStyle name="Normal 6 3 3 3 3 2" xfId="10320" xr:uid="{00000000-0005-0000-0000-000003170000}"/>
    <cellStyle name="Normal 6 3 3 3 4" xfId="10317" xr:uid="{00000000-0005-0000-0000-000004170000}"/>
    <cellStyle name="Normal 6 3 3 3 5" xfId="10770" xr:uid="{00000000-0005-0000-0000-000005170000}"/>
    <cellStyle name="Normal 6 3 3 3 6" xfId="10900" xr:uid="{00000000-0005-0000-0000-000006170000}"/>
    <cellStyle name="Normal 6 3 3 4" xfId="9199" xr:uid="{00000000-0005-0000-0000-000007170000}"/>
    <cellStyle name="Normal 6 3 3 4 2" xfId="9653" xr:uid="{00000000-0005-0000-0000-000008170000}"/>
    <cellStyle name="Normal 6 3 3 4 2 2" xfId="10322" xr:uid="{00000000-0005-0000-0000-000009170000}"/>
    <cellStyle name="Normal 6 3 3 4 3" xfId="10321" xr:uid="{00000000-0005-0000-0000-00000A170000}"/>
    <cellStyle name="Normal 6 3 3 5" xfId="9342" xr:uid="{00000000-0005-0000-0000-00000B170000}"/>
    <cellStyle name="Normal 6 3 3 5 2" xfId="9755" xr:uid="{00000000-0005-0000-0000-00000C170000}"/>
    <cellStyle name="Normal 6 3 3 5 2 2" xfId="10324" xr:uid="{00000000-0005-0000-0000-00000D170000}"/>
    <cellStyle name="Normal 6 3 3 5 3" xfId="10323" xr:uid="{00000000-0005-0000-0000-00000E170000}"/>
    <cellStyle name="Normal 6 3 3 6" xfId="9126" xr:uid="{00000000-0005-0000-0000-00000F170000}"/>
    <cellStyle name="Normal 6 3 3 6 2" xfId="9605" xr:uid="{00000000-0005-0000-0000-000010170000}"/>
    <cellStyle name="Normal 6 3 3 6 2 2" xfId="10326" xr:uid="{00000000-0005-0000-0000-000011170000}"/>
    <cellStyle name="Normal 6 3 3 6 3" xfId="10325" xr:uid="{00000000-0005-0000-0000-000012170000}"/>
    <cellStyle name="Normal 6 3 3 7" xfId="9475" xr:uid="{00000000-0005-0000-0000-000013170000}"/>
    <cellStyle name="Normal 6 3 3 7 2" xfId="10327" xr:uid="{00000000-0005-0000-0000-000014170000}"/>
    <cellStyle name="Normal 6 3 3 8" xfId="9900" xr:uid="{00000000-0005-0000-0000-000015170000}"/>
    <cellStyle name="Normal 6 3 3 9" xfId="9059" xr:uid="{00000000-0005-0000-0000-000016170000}"/>
    <cellStyle name="Normal 6 3 4" xfId="732" xr:uid="{00000000-0005-0000-0000-000017170000}"/>
    <cellStyle name="Normal 6 3 4 2" xfId="9377" xr:uid="{00000000-0005-0000-0000-000018170000}"/>
    <cellStyle name="Normal 6 3 4 2 2" xfId="9795" xr:uid="{00000000-0005-0000-0000-000019170000}"/>
    <cellStyle name="Normal 6 3 4 2 2 2" xfId="10330" xr:uid="{00000000-0005-0000-0000-00001A170000}"/>
    <cellStyle name="Normal 6 3 4 2 3" xfId="10329" xr:uid="{00000000-0005-0000-0000-00001B170000}"/>
    <cellStyle name="Normal 6 3 4 3" xfId="9516" xr:uid="{00000000-0005-0000-0000-00001C170000}"/>
    <cellStyle name="Normal 6 3 4 3 2" xfId="10331" xr:uid="{00000000-0005-0000-0000-00001D170000}"/>
    <cellStyle name="Normal 6 3 4 4" xfId="10328" xr:uid="{00000000-0005-0000-0000-00001E170000}"/>
    <cellStyle name="Normal 6 3 4 5" xfId="10727" xr:uid="{00000000-0005-0000-0000-00001F170000}"/>
    <cellStyle name="Normal 6 3 4 6" xfId="10858" xr:uid="{00000000-0005-0000-0000-000020170000}"/>
    <cellStyle name="Normal 6 3 4 7" xfId="9258" xr:uid="{00000000-0005-0000-0000-000021170000}"/>
    <cellStyle name="Normal 6 3 5" xfId="1862" xr:uid="{00000000-0005-0000-0000-000022170000}"/>
    <cellStyle name="Normal 6 3 5 2" xfId="9416" xr:uid="{00000000-0005-0000-0000-000023170000}"/>
    <cellStyle name="Normal 6 3 5 2 2" xfId="9837" xr:uid="{00000000-0005-0000-0000-000024170000}"/>
    <cellStyle name="Normal 6 3 5 2 2 2" xfId="10334" xr:uid="{00000000-0005-0000-0000-000025170000}"/>
    <cellStyle name="Normal 6 3 5 2 3" xfId="10333" xr:uid="{00000000-0005-0000-0000-000026170000}"/>
    <cellStyle name="Normal 6 3 5 3" xfId="9556" xr:uid="{00000000-0005-0000-0000-000027170000}"/>
    <cellStyle name="Normal 6 3 5 3 2" xfId="10335" xr:uid="{00000000-0005-0000-0000-000028170000}"/>
    <cellStyle name="Normal 6 3 5 4" xfId="10332" xr:uid="{00000000-0005-0000-0000-000029170000}"/>
    <cellStyle name="Normal 6 3 5 5" xfId="10768" xr:uid="{00000000-0005-0000-0000-00002A170000}"/>
    <cellStyle name="Normal 6 3 5 6" xfId="10898" xr:uid="{00000000-0005-0000-0000-00002B170000}"/>
    <cellStyle name="Normal 6 3 5 7" xfId="9296" xr:uid="{00000000-0005-0000-0000-00002C170000}"/>
    <cellStyle name="Normal 6 3 6" xfId="1863" xr:uid="{00000000-0005-0000-0000-00002D170000}"/>
    <cellStyle name="Normal 6 3 6 2" xfId="9651" xr:uid="{00000000-0005-0000-0000-00002E170000}"/>
    <cellStyle name="Normal 6 3 6 2 2" xfId="10337" xr:uid="{00000000-0005-0000-0000-00002F170000}"/>
    <cellStyle name="Normal 6 3 6 3" xfId="10336" xr:uid="{00000000-0005-0000-0000-000030170000}"/>
    <cellStyle name="Normal 6 3 6 4" xfId="9197" xr:uid="{00000000-0005-0000-0000-000031170000}"/>
    <cellStyle name="Normal 6 3 7" xfId="1864" xr:uid="{00000000-0005-0000-0000-000032170000}"/>
    <cellStyle name="Normal 6 3 7 2" xfId="9754" xr:uid="{00000000-0005-0000-0000-000033170000}"/>
    <cellStyle name="Normal 6 3 7 2 2" xfId="10339" xr:uid="{00000000-0005-0000-0000-000034170000}"/>
    <cellStyle name="Normal 6 3 7 3" xfId="10338" xr:uid="{00000000-0005-0000-0000-000035170000}"/>
    <cellStyle name="Normal 6 3 7 4" xfId="9341" xr:uid="{00000000-0005-0000-0000-000036170000}"/>
    <cellStyle name="Normal 6 3 8" xfId="1865" xr:uid="{00000000-0005-0000-0000-000037170000}"/>
    <cellStyle name="Normal 6 3 8 2" xfId="9604" xr:uid="{00000000-0005-0000-0000-000038170000}"/>
    <cellStyle name="Normal 6 3 8 2 2" xfId="10341" xr:uid="{00000000-0005-0000-0000-000039170000}"/>
    <cellStyle name="Normal 6 3 8 3" xfId="10340" xr:uid="{00000000-0005-0000-0000-00003A170000}"/>
    <cellStyle name="Normal 6 3 8 4" xfId="9125" xr:uid="{00000000-0005-0000-0000-00003B170000}"/>
    <cellStyle name="Normal 6 3 9" xfId="1866" xr:uid="{00000000-0005-0000-0000-00003C170000}"/>
    <cellStyle name="Normal 6 3 9 2" xfId="10342" xr:uid="{00000000-0005-0000-0000-00003D170000}"/>
    <cellStyle name="Normal 6 3 9 3" xfId="9473" xr:uid="{00000000-0005-0000-0000-00003E170000}"/>
    <cellStyle name="Normal 6 4" xfId="115" xr:uid="{00000000-0005-0000-0000-00003F170000}"/>
    <cellStyle name="Normal 6 4 10" xfId="1867" xr:uid="{00000000-0005-0000-0000-000040170000}"/>
    <cellStyle name="Normal 6 4 10 2" xfId="10686" xr:uid="{00000000-0005-0000-0000-000041170000}"/>
    <cellStyle name="Normal 6 4 11" xfId="1868" xr:uid="{00000000-0005-0000-0000-000042170000}"/>
    <cellStyle name="Normal 6 4 11 2" xfId="10818" xr:uid="{00000000-0005-0000-0000-000043170000}"/>
    <cellStyle name="Normal 6 4 12" xfId="8075" xr:uid="{00000000-0005-0000-0000-000044170000}"/>
    <cellStyle name="Normal 6 4 13" xfId="8076" xr:uid="{00000000-0005-0000-0000-000045170000}"/>
    <cellStyle name="Normal 6 4 2" xfId="275" xr:uid="{00000000-0005-0000-0000-000046170000}"/>
    <cellStyle name="Normal 6 4 2 2" xfId="460" xr:uid="{00000000-0005-0000-0000-000047170000}"/>
    <cellStyle name="Normal 6 4 2 2 2" xfId="9798" xr:uid="{00000000-0005-0000-0000-000048170000}"/>
    <cellStyle name="Normal 6 4 2 2 2 2" xfId="10345" xr:uid="{00000000-0005-0000-0000-000049170000}"/>
    <cellStyle name="Normal 6 4 2 2 3" xfId="10344" xr:uid="{00000000-0005-0000-0000-00004A170000}"/>
    <cellStyle name="Normal 6 4 2 3" xfId="9518" xr:uid="{00000000-0005-0000-0000-00004B170000}"/>
    <cellStyle name="Normal 6 4 2 3 2" xfId="10346" xr:uid="{00000000-0005-0000-0000-00004C170000}"/>
    <cellStyle name="Normal 6 4 2 4" xfId="10343" xr:uid="{00000000-0005-0000-0000-00004D170000}"/>
    <cellStyle name="Normal 6 4 2 5" xfId="10730" xr:uid="{00000000-0005-0000-0000-00004E170000}"/>
    <cellStyle name="Normal 6 4 2 6" xfId="10861" xr:uid="{00000000-0005-0000-0000-00004F170000}"/>
    <cellStyle name="Normal 6 4 3" xfId="461" xr:uid="{00000000-0005-0000-0000-000050170000}"/>
    <cellStyle name="Normal 6 4 3 10" xfId="8077" xr:uid="{00000000-0005-0000-0000-000051170000}"/>
    <cellStyle name="Normal 6 4 3 11" xfId="8078" xr:uid="{00000000-0005-0000-0000-000052170000}"/>
    <cellStyle name="Normal 6 4 3 12" xfId="9299" xr:uid="{00000000-0005-0000-0000-000053170000}"/>
    <cellStyle name="Normal 6 4 3 2" xfId="805" xr:uid="{00000000-0005-0000-0000-000054170000}"/>
    <cellStyle name="Normal 6 4 3 2 2" xfId="9840" xr:uid="{00000000-0005-0000-0000-000055170000}"/>
    <cellStyle name="Normal 6 4 3 2 2 2" xfId="10349" xr:uid="{00000000-0005-0000-0000-000056170000}"/>
    <cellStyle name="Normal 6 4 3 2 3" xfId="10348" xr:uid="{00000000-0005-0000-0000-000057170000}"/>
    <cellStyle name="Normal 6 4 3 2 4" xfId="9419" xr:uid="{00000000-0005-0000-0000-000058170000}"/>
    <cellStyle name="Normal 6 4 3 3" xfId="1869" xr:uid="{00000000-0005-0000-0000-000059170000}"/>
    <cellStyle name="Normal 6 4 3 3 2" xfId="10350" xr:uid="{00000000-0005-0000-0000-00005A170000}"/>
    <cellStyle name="Normal 6 4 3 3 3" xfId="9559" xr:uid="{00000000-0005-0000-0000-00005B170000}"/>
    <cellStyle name="Normal 6 4 3 4" xfId="1870" xr:uid="{00000000-0005-0000-0000-00005C170000}"/>
    <cellStyle name="Normal 6 4 3 4 2" xfId="10347" xr:uid="{00000000-0005-0000-0000-00005D170000}"/>
    <cellStyle name="Normal 6 4 3 5" xfId="1871" xr:uid="{00000000-0005-0000-0000-00005E170000}"/>
    <cellStyle name="Normal 6 4 3 5 2" xfId="10771" xr:uid="{00000000-0005-0000-0000-00005F170000}"/>
    <cellStyle name="Normal 6 4 3 6" xfId="1872" xr:uid="{00000000-0005-0000-0000-000060170000}"/>
    <cellStyle name="Normal 6 4 3 6 2" xfId="10901" xr:uid="{00000000-0005-0000-0000-000061170000}"/>
    <cellStyle name="Normal 6 4 3 7" xfId="1873" xr:uid="{00000000-0005-0000-0000-000062170000}"/>
    <cellStyle name="Normal 6 4 3 8" xfId="1874" xr:uid="{00000000-0005-0000-0000-000063170000}"/>
    <cellStyle name="Normal 6 4 3 9" xfId="1875" xr:uid="{00000000-0005-0000-0000-000064170000}"/>
    <cellStyle name="Normal 6 4 4" xfId="569" xr:uid="{00000000-0005-0000-0000-000065170000}"/>
    <cellStyle name="Normal 6 4 4 2" xfId="826" xr:uid="{00000000-0005-0000-0000-000066170000}"/>
    <cellStyle name="Normal 6 4 4 2 2" xfId="10352" xr:uid="{00000000-0005-0000-0000-000067170000}"/>
    <cellStyle name="Normal 6 4 4 2 3" xfId="9654" xr:uid="{00000000-0005-0000-0000-000068170000}"/>
    <cellStyle name="Normal 6 4 4 3" xfId="8079" xr:uid="{00000000-0005-0000-0000-000069170000}"/>
    <cellStyle name="Normal 6 4 4 3 2" xfId="10351" xr:uid="{00000000-0005-0000-0000-00006A170000}"/>
    <cellStyle name="Normal 6 4 4 4" xfId="8080" xr:uid="{00000000-0005-0000-0000-00006B170000}"/>
    <cellStyle name="Normal 6 4 4 5" xfId="8081" xr:uid="{00000000-0005-0000-0000-00006C170000}"/>
    <cellStyle name="Normal 6 4 4 6" xfId="8082" xr:uid="{00000000-0005-0000-0000-00006D170000}"/>
    <cellStyle name="Normal 6 4 4 7" xfId="8083" xr:uid="{00000000-0005-0000-0000-00006E170000}"/>
    <cellStyle name="Normal 6 4 4 8" xfId="8084" xr:uid="{00000000-0005-0000-0000-00006F170000}"/>
    <cellStyle name="Normal 6 4 4 9" xfId="9200" xr:uid="{00000000-0005-0000-0000-000070170000}"/>
    <cellStyle name="Normal 6 4 5" xfId="1876" xr:uid="{00000000-0005-0000-0000-000071170000}"/>
    <cellStyle name="Normal 6 4 5 2" xfId="9756" xr:uid="{00000000-0005-0000-0000-000072170000}"/>
    <cellStyle name="Normal 6 4 5 2 2" xfId="10354" xr:uid="{00000000-0005-0000-0000-000073170000}"/>
    <cellStyle name="Normal 6 4 5 3" xfId="10353" xr:uid="{00000000-0005-0000-0000-000074170000}"/>
    <cellStyle name="Normal 6 4 5 4" xfId="9343" xr:uid="{00000000-0005-0000-0000-000075170000}"/>
    <cellStyle name="Normal 6 4 6" xfId="1877" xr:uid="{00000000-0005-0000-0000-000076170000}"/>
    <cellStyle name="Normal 6 4 6 2" xfId="9606" xr:uid="{00000000-0005-0000-0000-000077170000}"/>
    <cellStyle name="Normal 6 4 6 2 2" xfId="10356" xr:uid="{00000000-0005-0000-0000-000078170000}"/>
    <cellStyle name="Normal 6 4 6 3" xfId="10355" xr:uid="{00000000-0005-0000-0000-000079170000}"/>
    <cellStyle name="Normal 6 4 6 4" xfId="9127" xr:uid="{00000000-0005-0000-0000-00007A170000}"/>
    <cellStyle name="Normal 6 4 7" xfId="1878" xr:uid="{00000000-0005-0000-0000-00007B170000}"/>
    <cellStyle name="Normal 6 4 7 2" xfId="10357" xr:uid="{00000000-0005-0000-0000-00007C170000}"/>
    <cellStyle name="Normal 6 4 7 3" xfId="9476" xr:uid="{00000000-0005-0000-0000-00007D170000}"/>
    <cellStyle name="Normal 6 4 8" xfId="1879" xr:uid="{00000000-0005-0000-0000-00007E170000}"/>
    <cellStyle name="Normal 6 4 8 2" xfId="9901" xr:uid="{00000000-0005-0000-0000-00007F170000}"/>
    <cellStyle name="Normal 6 4 9" xfId="1880" xr:uid="{00000000-0005-0000-0000-000080170000}"/>
    <cellStyle name="Normal 6 4 9 2" xfId="9060" xr:uid="{00000000-0005-0000-0000-000081170000}"/>
    <cellStyle name="Normal 6 5" xfId="113" xr:uid="{00000000-0005-0000-0000-000082170000}"/>
    <cellStyle name="Normal 6 5 10" xfId="10687" xr:uid="{00000000-0005-0000-0000-000083170000}"/>
    <cellStyle name="Normal 6 5 11" xfId="10819" xr:uid="{00000000-0005-0000-0000-000084170000}"/>
    <cellStyle name="Normal 6 5 2" xfId="462" xr:uid="{00000000-0005-0000-0000-000085170000}"/>
    <cellStyle name="Normal 6 5 2 2" xfId="9380" xr:uid="{00000000-0005-0000-0000-000086170000}"/>
    <cellStyle name="Normal 6 5 2 2 2" xfId="9799" xr:uid="{00000000-0005-0000-0000-000087170000}"/>
    <cellStyle name="Normal 6 5 2 2 2 2" xfId="10360" xr:uid="{00000000-0005-0000-0000-000088170000}"/>
    <cellStyle name="Normal 6 5 2 2 3" xfId="10359" xr:uid="{00000000-0005-0000-0000-000089170000}"/>
    <cellStyle name="Normal 6 5 2 3" xfId="9519" xr:uid="{00000000-0005-0000-0000-00008A170000}"/>
    <cellStyle name="Normal 6 5 2 3 2" xfId="10361" xr:uid="{00000000-0005-0000-0000-00008B170000}"/>
    <cellStyle name="Normal 6 5 2 4" xfId="10358" xr:uid="{00000000-0005-0000-0000-00008C170000}"/>
    <cellStyle name="Normal 6 5 2 5" xfId="10731" xr:uid="{00000000-0005-0000-0000-00008D170000}"/>
    <cellStyle name="Normal 6 5 2 6" xfId="10862" xr:uid="{00000000-0005-0000-0000-00008E170000}"/>
    <cellStyle name="Normal 6 5 3" xfId="9300" xr:uid="{00000000-0005-0000-0000-00008F170000}"/>
    <cellStyle name="Normal 6 5 3 2" xfId="9420" xr:uid="{00000000-0005-0000-0000-000090170000}"/>
    <cellStyle name="Normal 6 5 3 2 2" xfId="9841" xr:uid="{00000000-0005-0000-0000-000091170000}"/>
    <cellStyle name="Normal 6 5 3 2 2 2" xfId="10364" xr:uid="{00000000-0005-0000-0000-000092170000}"/>
    <cellStyle name="Normal 6 5 3 2 3" xfId="10363" xr:uid="{00000000-0005-0000-0000-000093170000}"/>
    <cellStyle name="Normal 6 5 3 3" xfId="9560" xr:uid="{00000000-0005-0000-0000-000094170000}"/>
    <cellStyle name="Normal 6 5 3 3 2" xfId="10365" xr:uid="{00000000-0005-0000-0000-000095170000}"/>
    <cellStyle name="Normal 6 5 3 4" xfId="10362" xr:uid="{00000000-0005-0000-0000-000096170000}"/>
    <cellStyle name="Normal 6 5 3 5" xfId="10772" xr:uid="{00000000-0005-0000-0000-000097170000}"/>
    <cellStyle name="Normal 6 5 3 6" xfId="10902" xr:uid="{00000000-0005-0000-0000-000098170000}"/>
    <cellStyle name="Normal 6 5 4" xfId="9201" xr:uid="{00000000-0005-0000-0000-000099170000}"/>
    <cellStyle name="Normal 6 5 4 2" xfId="9655" xr:uid="{00000000-0005-0000-0000-00009A170000}"/>
    <cellStyle name="Normal 6 5 4 2 2" xfId="10367" xr:uid="{00000000-0005-0000-0000-00009B170000}"/>
    <cellStyle name="Normal 6 5 4 3" xfId="10366" xr:uid="{00000000-0005-0000-0000-00009C170000}"/>
    <cellStyle name="Normal 6 5 5" xfId="9344" xr:uid="{00000000-0005-0000-0000-00009D170000}"/>
    <cellStyle name="Normal 6 5 5 2" xfId="9757" xr:uid="{00000000-0005-0000-0000-00009E170000}"/>
    <cellStyle name="Normal 6 5 5 2 2" xfId="10369" xr:uid="{00000000-0005-0000-0000-00009F170000}"/>
    <cellStyle name="Normal 6 5 5 3" xfId="10368" xr:uid="{00000000-0005-0000-0000-0000A0170000}"/>
    <cellStyle name="Normal 6 5 6" xfId="9128" xr:uid="{00000000-0005-0000-0000-0000A1170000}"/>
    <cellStyle name="Normal 6 5 6 2" xfId="9607" xr:uid="{00000000-0005-0000-0000-0000A2170000}"/>
    <cellStyle name="Normal 6 5 6 2 2" xfId="10371" xr:uid="{00000000-0005-0000-0000-0000A3170000}"/>
    <cellStyle name="Normal 6 5 6 3" xfId="10370" xr:uid="{00000000-0005-0000-0000-0000A4170000}"/>
    <cellStyle name="Normal 6 5 7" xfId="9477" xr:uid="{00000000-0005-0000-0000-0000A5170000}"/>
    <cellStyle name="Normal 6 5 7 2" xfId="10372" xr:uid="{00000000-0005-0000-0000-0000A6170000}"/>
    <cellStyle name="Normal 6 5 8" xfId="9902" xr:uid="{00000000-0005-0000-0000-0000A7170000}"/>
    <cellStyle name="Normal 6 5 9" xfId="9061" xr:uid="{00000000-0005-0000-0000-0000A8170000}"/>
    <cellStyle name="Normal 6 6" xfId="140" xr:uid="{00000000-0005-0000-0000-0000A9170000}"/>
    <cellStyle name="Normal 6 6 10" xfId="8085" xr:uid="{00000000-0005-0000-0000-0000AA170000}"/>
    <cellStyle name="Normal 6 6 2" xfId="276" xr:uid="{00000000-0005-0000-0000-0000AB170000}"/>
    <cellStyle name="Normal 6 6 2 2" xfId="781" xr:uid="{00000000-0005-0000-0000-0000AC170000}"/>
    <cellStyle name="Normal 6 6 2 2 2" xfId="10375" xr:uid="{00000000-0005-0000-0000-0000AD170000}"/>
    <cellStyle name="Normal 6 6 2 2 3" xfId="9788" xr:uid="{00000000-0005-0000-0000-0000AE170000}"/>
    <cellStyle name="Normal 6 6 2 3" xfId="8086" xr:uid="{00000000-0005-0000-0000-0000AF170000}"/>
    <cellStyle name="Normal 6 6 2 3 2" xfId="10374" xr:uid="{00000000-0005-0000-0000-0000B0170000}"/>
    <cellStyle name="Normal 6 6 2 4" xfId="8087" xr:uid="{00000000-0005-0000-0000-0000B1170000}"/>
    <cellStyle name="Normal 6 6 2 5" xfId="8088" xr:uid="{00000000-0005-0000-0000-0000B2170000}"/>
    <cellStyle name="Normal 6 6 2 6" xfId="8089" xr:uid="{00000000-0005-0000-0000-0000B3170000}"/>
    <cellStyle name="Normal 6 6 2 7" xfId="8090" xr:uid="{00000000-0005-0000-0000-0000B4170000}"/>
    <cellStyle name="Normal 6 6 2 8" xfId="8091" xr:uid="{00000000-0005-0000-0000-0000B5170000}"/>
    <cellStyle name="Normal 6 6 2 9" xfId="9371" xr:uid="{00000000-0005-0000-0000-0000B6170000}"/>
    <cellStyle name="Normal 6 6 3" xfId="1882" xr:uid="{00000000-0005-0000-0000-0000B7170000}"/>
    <cellStyle name="Normal 6 6 3 2" xfId="8092" xr:uid="{00000000-0005-0000-0000-0000B8170000}"/>
    <cellStyle name="Normal 6 6 3 2 2" xfId="13022" xr:uid="{00000000-0005-0000-0000-0000B9170000}"/>
    <cellStyle name="Normal 6 6 3 2 3" xfId="11731" xr:uid="{00000000-0005-0000-0000-0000BA170000}"/>
    <cellStyle name="Normal 6 6 3 3" xfId="8093" xr:uid="{00000000-0005-0000-0000-0000BB170000}"/>
    <cellStyle name="Normal 6 6 3 4" xfId="8094" xr:uid="{00000000-0005-0000-0000-0000BC170000}"/>
    <cellStyle name="Normal 6 6 3 5" xfId="13501" xr:uid="{00000000-0005-0000-0000-0000BD170000}"/>
    <cellStyle name="Normal 6 6 4" xfId="1883" xr:uid="{00000000-0005-0000-0000-0000BE170000}"/>
    <cellStyle name="Normal 6 6 4 2" xfId="2470" xr:uid="{00000000-0005-0000-0000-0000BF170000}"/>
    <cellStyle name="Normal 6 6 4 2 2" xfId="8095" xr:uid="{00000000-0005-0000-0000-0000C0170000}"/>
    <cellStyle name="Normal 6 6 4 2 3" xfId="8096" xr:uid="{00000000-0005-0000-0000-0000C1170000}"/>
    <cellStyle name="Normal 6 6 4 3" xfId="2774" xr:uid="{00000000-0005-0000-0000-0000C2170000}"/>
    <cellStyle name="Normal 6 6 4 4" xfId="10373" xr:uid="{00000000-0005-0000-0000-0000C3170000}"/>
    <cellStyle name="Normal 6 6 5" xfId="1884" xr:uid="{00000000-0005-0000-0000-0000C4170000}"/>
    <cellStyle name="Normal 6 6 6" xfId="1881" xr:uid="{00000000-0005-0000-0000-0000C5170000}"/>
    <cellStyle name="Normal 6 6 7" xfId="8097" xr:uid="{00000000-0005-0000-0000-0000C6170000}"/>
    <cellStyle name="Normal 6 6 8" xfId="8098" xr:uid="{00000000-0005-0000-0000-0000C7170000}"/>
    <cellStyle name="Normal 6 6 9" xfId="8099" xr:uid="{00000000-0005-0000-0000-0000C8170000}"/>
    <cellStyle name="Normal 6 7" xfId="277" xr:uid="{00000000-0005-0000-0000-0000C9170000}"/>
    <cellStyle name="Normal 6 7 10" xfId="9276" xr:uid="{00000000-0005-0000-0000-0000CA170000}"/>
    <cellStyle name="Normal 6 7 2" xfId="570" xr:uid="{00000000-0005-0000-0000-0000CB170000}"/>
    <cellStyle name="Normal 6 7 2 2" xfId="827" xr:uid="{00000000-0005-0000-0000-0000CC170000}"/>
    <cellStyle name="Normal 6 7 2 2 2" xfId="1886" xr:uid="{00000000-0005-0000-0000-0000CD170000}"/>
    <cellStyle name="Normal 6 7 2 2 2 2" xfId="2867" xr:uid="{00000000-0005-0000-0000-0000CE170000}"/>
    <cellStyle name="Normal 6 7 2 2 2 3" xfId="2776" xr:uid="{00000000-0005-0000-0000-0000CF170000}"/>
    <cellStyle name="Normal 6 7 2 2 2 4" xfId="2645" xr:uid="{00000000-0005-0000-0000-0000D0170000}"/>
    <cellStyle name="Normal 6 7 2 2 2 5" xfId="2578" xr:uid="{00000000-0005-0000-0000-0000D1170000}"/>
    <cellStyle name="Normal 6 7 2 2 2 6" xfId="10378" xr:uid="{00000000-0005-0000-0000-0000D2170000}"/>
    <cellStyle name="Normal 6 7 2 2 3" xfId="9813" xr:uid="{00000000-0005-0000-0000-0000D3170000}"/>
    <cellStyle name="Normal 6 7 2 3" xfId="1887" xr:uid="{00000000-0005-0000-0000-0000D4170000}"/>
    <cellStyle name="Normal 6 7 2 3 2" xfId="10377" xr:uid="{00000000-0005-0000-0000-0000D5170000}"/>
    <cellStyle name="Normal 6 7 2 4" xfId="1888" xr:uid="{00000000-0005-0000-0000-0000D6170000}"/>
    <cellStyle name="Normal 6 7 2 4 2" xfId="2469" xr:uid="{00000000-0005-0000-0000-0000D7170000}"/>
    <cellStyle name="Normal 6 7 2 4 3" xfId="2777" xr:uid="{00000000-0005-0000-0000-0000D8170000}"/>
    <cellStyle name="Normal 6 7 2 5" xfId="1885" xr:uid="{00000000-0005-0000-0000-0000D9170000}"/>
    <cellStyle name="Normal 6 7 2 5 2" xfId="2866" xr:uid="{00000000-0005-0000-0000-0000DA170000}"/>
    <cellStyle name="Normal 6 7 2 5 3" xfId="2775" xr:uid="{00000000-0005-0000-0000-0000DB170000}"/>
    <cellStyle name="Normal 6 7 2 5 4" xfId="2644" xr:uid="{00000000-0005-0000-0000-0000DC170000}"/>
    <cellStyle name="Normal 6 7 2 5 5" xfId="2577" xr:uid="{00000000-0005-0000-0000-0000DD170000}"/>
    <cellStyle name="Normal 6 7 2 6" xfId="8100" xr:uid="{00000000-0005-0000-0000-0000DE170000}"/>
    <cellStyle name="Normal 6 7 2 7" xfId="8101" xr:uid="{00000000-0005-0000-0000-0000DF170000}"/>
    <cellStyle name="Normal 6 7 2 8" xfId="8102" xr:uid="{00000000-0005-0000-0000-0000E0170000}"/>
    <cellStyle name="Normal 6 7 2 9" xfId="9393" xr:uid="{00000000-0005-0000-0000-0000E1170000}"/>
    <cellStyle name="Normal 6 7 3" xfId="782" xr:uid="{00000000-0005-0000-0000-0000E2170000}"/>
    <cellStyle name="Normal 6 7 3 2" xfId="8103" xr:uid="{00000000-0005-0000-0000-0000E3170000}"/>
    <cellStyle name="Normal 6 7 3 2 2" xfId="8104" xr:uid="{00000000-0005-0000-0000-0000E4170000}"/>
    <cellStyle name="Normal 6 7 3 2 3" xfId="8105" xr:uid="{00000000-0005-0000-0000-0000E5170000}"/>
    <cellStyle name="Normal 6 7 3 2 4" xfId="10379" xr:uid="{00000000-0005-0000-0000-0000E6170000}"/>
    <cellStyle name="Normal 6 7 3 3" xfId="9532" xr:uid="{00000000-0005-0000-0000-0000E7170000}"/>
    <cellStyle name="Normal 6 7 4" xfId="8106" xr:uid="{00000000-0005-0000-0000-0000E8170000}"/>
    <cellStyle name="Normal 6 7 4 2" xfId="10376" xr:uid="{00000000-0005-0000-0000-0000E9170000}"/>
    <cellStyle name="Normal 6 7 5" xfId="8107" xr:uid="{00000000-0005-0000-0000-0000EA170000}"/>
    <cellStyle name="Normal 6 7 5 2" xfId="10744" xr:uid="{00000000-0005-0000-0000-0000EB170000}"/>
    <cellStyle name="Normal 6 7 6" xfId="8108" xr:uid="{00000000-0005-0000-0000-0000EC170000}"/>
    <cellStyle name="Normal 6 7 6 2" xfId="10874" xr:uid="{00000000-0005-0000-0000-0000ED170000}"/>
    <cellStyle name="Normal 6 7 7" xfId="8109" xr:uid="{00000000-0005-0000-0000-0000EE170000}"/>
    <cellStyle name="Normal 6 7 8" xfId="8110" xr:uid="{00000000-0005-0000-0000-0000EF170000}"/>
    <cellStyle name="Normal 6 7 9" xfId="8111" xr:uid="{00000000-0005-0000-0000-0000F0170000}"/>
    <cellStyle name="Normal 6 8" xfId="571" xr:uid="{00000000-0005-0000-0000-0000F1170000}"/>
    <cellStyle name="Normal 6 8 2" xfId="572" xr:uid="{00000000-0005-0000-0000-0000F2170000}"/>
    <cellStyle name="Normal 6 8 2 2" xfId="828" xr:uid="{00000000-0005-0000-0000-0000F3170000}"/>
    <cellStyle name="Normal 6 8 2 2 2" xfId="1890" xr:uid="{00000000-0005-0000-0000-0000F4170000}"/>
    <cellStyle name="Normal 6 8 2 2 2 2" xfId="2869" xr:uid="{00000000-0005-0000-0000-0000F5170000}"/>
    <cellStyle name="Normal 6 8 2 2 2 3" xfId="2779" xr:uid="{00000000-0005-0000-0000-0000F6170000}"/>
    <cellStyle name="Normal 6 8 2 2 2 4" xfId="2647" xr:uid="{00000000-0005-0000-0000-0000F7170000}"/>
    <cellStyle name="Normal 6 8 2 2 2 5" xfId="2580" xr:uid="{00000000-0005-0000-0000-0000F8170000}"/>
    <cellStyle name="Normal 6 8 2 2 3" xfId="10381" xr:uid="{00000000-0005-0000-0000-0000F9170000}"/>
    <cellStyle name="Normal 6 8 2 3" xfId="1891" xr:uid="{00000000-0005-0000-0000-0000FA170000}"/>
    <cellStyle name="Normal 6 8 2 4" xfId="1892" xr:uid="{00000000-0005-0000-0000-0000FB170000}"/>
    <cellStyle name="Normal 6 8 2 4 2" xfId="2468" xr:uid="{00000000-0005-0000-0000-0000FC170000}"/>
    <cellStyle name="Normal 6 8 2 4 3" xfId="2780" xr:uid="{00000000-0005-0000-0000-0000FD170000}"/>
    <cellStyle name="Normal 6 8 2 5" xfId="1889" xr:uid="{00000000-0005-0000-0000-0000FE170000}"/>
    <cellStyle name="Normal 6 8 2 5 2" xfId="2868" xr:uid="{00000000-0005-0000-0000-0000FF170000}"/>
    <cellStyle name="Normal 6 8 2 5 3" xfId="2778" xr:uid="{00000000-0005-0000-0000-000000180000}"/>
    <cellStyle name="Normal 6 8 2 5 4" xfId="2646" xr:uid="{00000000-0005-0000-0000-000001180000}"/>
    <cellStyle name="Normal 6 8 2 5 5" xfId="2579" xr:uid="{00000000-0005-0000-0000-000002180000}"/>
    <cellStyle name="Normal 6 8 2 6" xfId="8112" xr:uid="{00000000-0005-0000-0000-000003180000}"/>
    <cellStyle name="Normal 6 8 2 7" xfId="8113" xr:uid="{00000000-0005-0000-0000-000004180000}"/>
    <cellStyle name="Normal 6 8 2 8" xfId="8114" xr:uid="{00000000-0005-0000-0000-000005180000}"/>
    <cellStyle name="Normal 6 8 2 9" xfId="9626" xr:uid="{00000000-0005-0000-0000-000006180000}"/>
    <cellStyle name="Normal 6 8 3" xfId="8115" xr:uid="{00000000-0005-0000-0000-000007180000}"/>
    <cellStyle name="Normal 6 8 3 2" xfId="8116" xr:uid="{00000000-0005-0000-0000-000008180000}"/>
    <cellStyle name="Normal 6 8 3 3" xfId="8117" xr:uid="{00000000-0005-0000-0000-000009180000}"/>
    <cellStyle name="Normal 6 8 3 4" xfId="10380" xr:uid="{00000000-0005-0000-0000-00000A180000}"/>
    <cellStyle name="Normal 6 8 4" xfId="9148" xr:uid="{00000000-0005-0000-0000-00000B180000}"/>
    <cellStyle name="Normal 6 9" xfId="858" xr:uid="{00000000-0005-0000-0000-00000C180000}"/>
    <cellStyle name="Normal 6 9 2" xfId="8118" xr:uid="{00000000-0005-0000-0000-00000D180000}"/>
    <cellStyle name="Normal 6 9 2 2" xfId="10383" xr:uid="{00000000-0005-0000-0000-00000E180000}"/>
    <cellStyle name="Normal 6 9 2 3" xfId="9729" xr:uid="{00000000-0005-0000-0000-00000F180000}"/>
    <cellStyle name="Normal 6 9 3" xfId="10382" xr:uid="{00000000-0005-0000-0000-000010180000}"/>
    <cellStyle name="Normal 6 9 4" xfId="9318" xr:uid="{00000000-0005-0000-0000-000011180000}"/>
    <cellStyle name="Normal 60" xfId="278" xr:uid="{00000000-0005-0000-0000-000012180000}"/>
    <cellStyle name="Normal 60 2" xfId="9260" xr:uid="{00000000-0005-0000-0000-000013180000}"/>
    <cellStyle name="Normal 60 2 2" xfId="9716" xr:uid="{00000000-0005-0000-0000-000014180000}"/>
    <cellStyle name="Normal 60 3" xfId="9170" xr:uid="{00000000-0005-0000-0000-000015180000}"/>
    <cellStyle name="Normal 60 4" xfId="9097" xr:uid="{00000000-0005-0000-0000-000016180000}"/>
    <cellStyle name="Normal 60 5" xfId="9029" xr:uid="{00000000-0005-0000-0000-000017180000}"/>
    <cellStyle name="Normal 60 6" xfId="9001" xr:uid="{00000000-0005-0000-0000-000018180000}"/>
    <cellStyle name="Normal 61" xfId="279" xr:uid="{00000000-0005-0000-0000-000019180000}"/>
    <cellStyle name="Normal 61 2" xfId="9261" xr:uid="{00000000-0005-0000-0000-00001A180000}"/>
    <cellStyle name="Normal 61 2 2" xfId="9717" xr:uid="{00000000-0005-0000-0000-00001B180000}"/>
    <cellStyle name="Normal 61 3" xfId="9171" xr:uid="{00000000-0005-0000-0000-00001C180000}"/>
    <cellStyle name="Normal 61 4" xfId="9098" xr:uid="{00000000-0005-0000-0000-00001D180000}"/>
    <cellStyle name="Normal 61 5" xfId="9030" xr:uid="{00000000-0005-0000-0000-00001E180000}"/>
    <cellStyle name="Normal 61 6" xfId="9002" xr:uid="{00000000-0005-0000-0000-00001F180000}"/>
    <cellStyle name="Normal 62" xfId="280" xr:uid="{00000000-0005-0000-0000-000020180000}"/>
    <cellStyle name="Normal 62 2" xfId="9262" xr:uid="{00000000-0005-0000-0000-000021180000}"/>
    <cellStyle name="Normal 62 2 2" xfId="9718" xr:uid="{00000000-0005-0000-0000-000022180000}"/>
    <cellStyle name="Normal 62 3" xfId="9172" xr:uid="{00000000-0005-0000-0000-000023180000}"/>
    <cellStyle name="Normal 62 4" xfId="9099" xr:uid="{00000000-0005-0000-0000-000024180000}"/>
    <cellStyle name="Normal 62 5" xfId="9031" xr:uid="{00000000-0005-0000-0000-000025180000}"/>
    <cellStyle name="Normal 62 6" xfId="9003" xr:uid="{00000000-0005-0000-0000-000026180000}"/>
    <cellStyle name="Normal 63" xfId="281" xr:uid="{00000000-0005-0000-0000-000027180000}"/>
    <cellStyle name="Normal 63 2" xfId="9263" xr:uid="{00000000-0005-0000-0000-000028180000}"/>
    <cellStyle name="Normal 63 2 2" xfId="9719" xr:uid="{00000000-0005-0000-0000-000029180000}"/>
    <cellStyle name="Normal 63 3" xfId="9173" xr:uid="{00000000-0005-0000-0000-00002A180000}"/>
    <cellStyle name="Normal 63 4" xfId="9100" xr:uid="{00000000-0005-0000-0000-00002B180000}"/>
    <cellStyle name="Normal 63 5" xfId="9032" xr:uid="{00000000-0005-0000-0000-00002C180000}"/>
    <cellStyle name="Normal 63 6" xfId="9004" xr:uid="{00000000-0005-0000-0000-00002D180000}"/>
    <cellStyle name="Normal 64" xfId="282" xr:uid="{00000000-0005-0000-0000-00002E180000}"/>
    <cellStyle name="Normal 64 10" xfId="10831" xr:uid="{00000000-0005-0000-0000-00002F180000}"/>
    <cellStyle name="Normal 64 11" xfId="9005" xr:uid="{00000000-0005-0000-0000-000030180000}"/>
    <cellStyle name="Normal 64 2" xfId="9072" xr:uid="{00000000-0005-0000-0000-000031180000}"/>
    <cellStyle name="Normal 64 2 2" xfId="9623" xr:uid="{00000000-0005-0000-0000-000032180000}"/>
    <cellStyle name="Normal 64 3" xfId="9217" xr:uid="{00000000-0005-0000-0000-000033180000}"/>
    <cellStyle name="Normal 64 3 2" xfId="9669" xr:uid="{00000000-0005-0000-0000-000034180000}"/>
    <cellStyle name="Normal 64 3 2 2" xfId="10385" xr:uid="{00000000-0005-0000-0000-000035180000}"/>
    <cellStyle name="Normal 64 3 3" xfId="10384" xr:uid="{00000000-0005-0000-0000-000036180000}"/>
    <cellStyle name="Normal 64 4" xfId="9354" xr:uid="{00000000-0005-0000-0000-000037180000}"/>
    <cellStyle name="Normal 64 4 2" xfId="9768" xr:uid="{00000000-0005-0000-0000-000038180000}"/>
    <cellStyle name="Normal 64 4 2 2" xfId="10387" xr:uid="{00000000-0005-0000-0000-000039180000}"/>
    <cellStyle name="Normal 64 4 3" xfId="10386" xr:uid="{00000000-0005-0000-0000-00003A180000}"/>
    <cellStyle name="Normal 64 5" xfId="9140" xr:uid="{00000000-0005-0000-0000-00003B180000}"/>
    <cellStyle name="Normal 64 5 2" xfId="9622" xr:uid="{00000000-0005-0000-0000-00003C180000}"/>
    <cellStyle name="Normal 64 5 2 2" xfId="10389" xr:uid="{00000000-0005-0000-0000-00003D180000}"/>
    <cellStyle name="Normal 64 5 3" xfId="10388" xr:uid="{00000000-0005-0000-0000-00003E180000}"/>
    <cellStyle name="Normal 64 6" xfId="9488" xr:uid="{00000000-0005-0000-0000-00003F180000}"/>
    <cellStyle name="Normal 64 6 2" xfId="10390" xr:uid="{00000000-0005-0000-0000-000040180000}"/>
    <cellStyle name="Normal 64 7" xfId="9912" xr:uid="{00000000-0005-0000-0000-000041180000}"/>
    <cellStyle name="Normal 64 8" xfId="9071" xr:uid="{00000000-0005-0000-0000-000042180000}"/>
    <cellStyle name="Normal 64 9" xfId="10699" xr:uid="{00000000-0005-0000-0000-000043180000}"/>
    <cellStyle name="Normal 65" xfId="283" xr:uid="{00000000-0005-0000-0000-000044180000}"/>
    <cellStyle name="Normal 65 2" xfId="9312" xr:uid="{00000000-0005-0000-0000-000045180000}"/>
    <cellStyle name="Normal 65 2 2" xfId="9436" xr:uid="{00000000-0005-0000-0000-000046180000}"/>
    <cellStyle name="Normal 65 2 2 2" xfId="9857" xr:uid="{00000000-0005-0000-0000-000047180000}"/>
    <cellStyle name="Normal 65 2 2 2 2" xfId="10393" xr:uid="{00000000-0005-0000-0000-000048180000}"/>
    <cellStyle name="Normal 65 2 2 3" xfId="10392" xr:uid="{00000000-0005-0000-0000-000049180000}"/>
    <cellStyle name="Normal 65 2 3" xfId="9576" xr:uid="{00000000-0005-0000-0000-00004A180000}"/>
    <cellStyle name="Normal 65 2 3 2" xfId="10394" xr:uid="{00000000-0005-0000-0000-00004B180000}"/>
    <cellStyle name="Normal 65 2 4" xfId="10391" xr:uid="{00000000-0005-0000-0000-00004C180000}"/>
    <cellStyle name="Normal 65 2 5" xfId="10785" xr:uid="{00000000-0005-0000-0000-00004D180000}"/>
    <cellStyle name="Normal 65 2 6" xfId="10915" xr:uid="{00000000-0005-0000-0000-00004E180000}"/>
    <cellStyle name="Normal 65 3" xfId="9624" xr:uid="{00000000-0005-0000-0000-00004F180000}"/>
    <cellStyle name="Normal 65 4" xfId="9073" xr:uid="{00000000-0005-0000-0000-000050180000}"/>
    <cellStyle name="Normal 66" xfId="284" xr:uid="{00000000-0005-0000-0000-000051180000}"/>
    <cellStyle name="Normal 66 2" xfId="9273" xr:uid="{00000000-0005-0000-0000-000052180000}"/>
    <cellStyle name="Normal 66 2 2" xfId="10787" xr:uid="{00000000-0005-0000-0000-000053180000}"/>
    <cellStyle name="Normal 66 3" xfId="9219" xr:uid="{00000000-0005-0000-0000-000054180000}"/>
    <cellStyle name="Normal 66 3 2" xfId="9671" xr:uid="{00000000-0005-0000-0000-000055180000}"/>
    <cellStyle name="Normal 66 3 2 2" xfId="10396" xr:uid="{00000000-0005-0000-0000-000056180000}"/>
    <cellStyle name="Normal 66 3 3" xfId="10395" xr:uid="{00000000-0005-0000-0000-000057180000}"/>
    <cellStyle name="Normal 66 4" xfId="9356" xr:uid="{00000000-0005-0000-0000-000058180000}"/>
    <cellStyle name="Normal 66 4 2" xfId="9770" xr:uid="{00000000-0005-0000-0000-000059180000}"/>
    <cellStyle name="Normal 66 4 2 2" xfId="10398" xr:uid="{00000000-0005-0000-0000-00005A180000}"/>
    <cellStyle name="Normal 66 4 3" xfId="10397" xr:uid="{00000000-0005-0000-0000-00005B180000}"/>
    <cellStyle name="Normal 66 5" xfId="9490" xr:uid="{00000000-0005-0000-0000-00005C180000}"/>
    <cellStyle name="Normal 66 5 2" xfId="10399" xr:uid="{00000000-0005-0000-0000-00005D180000}"/>
    <cellStyle name="Normal 66 6" xfId="10701" xr:uid="{00000000-0005-0000-0000-00005E180000}"/>
    <cellStyle name="Normal 66 7" xfId="10833" xr:uid="{00000000-0005-0000-0000-00005F180000}"/>
    <cellStyle name="Normal 66 8" xfId="9141" xr:uid="{00000000-0005-0000-0000-000060180000}"/>
    <cellStyle name="Normal 67" xfId="285" xr:uid="{00000000-0005-0000-0000-000061180000}"/>
    <cellStyle name="Normal 67 2" xfId="9357" xr:uid="{00000000-0005-0000-0000-000062180000}"/>
    <cellStyle name="Normal 67 2 2" xfId="9771" xr:uid="{00000000-0005-0000-0000-000063180000}"/>
    <cellStyle name="Normal 67 2 2 2" xfId="10402" xr:uid="{00000000-0005-0000-0000-000064180000}"/>
    <cellStyle name="Normal 67 2 3" xfId="10401" xr:uid="{00000000-0005-0000-0000-000065180000}"/>
    <cellStyle name="Normal 67 3" xfId="9491" xr:uid="{00000000-0005-0000-0000-000066180000}"/>
    <cellStyle name="Normal 67 3 2" xfId="10403" xr:uid="{00000000-0005-0000-0000-000067180000}"/>
    <cellStyle name="Normal 67 4" xfId="10400" xr:uid="{00000000-0005-0000-0000-000068180000}"/>
    <cellStyle name="Normal 67 5" xfId="10702" xr:uid="{00000000-0005-0000-0000-000069180000}"/>
    <cellStyle name="Normal 67 6" xfId="10788" xr:uid="{00000000-0005-0000-0000-00006A180000}"/>
    <cellStyle name="Normal 67 7" xfId="10834" xr:uid="{00000000-0005-0000-0000-00006B180000}"/>
    <cellStyle name="Normal 68" xfId="286" xr:uid="{00000000-0005-0000-0000-00006C180000}"/>
    <cellStyle name="Normal 68 2" xfId="10691" xr:uid="{00000000-0005-0000-0000-00006D180000}"/>
    <cellStyle name="Normal 68 3" xfId="9286" xr:uid="{00000000-0005-0000-0000-00006E180000}"/>
    <cellStyle name="Normal 69" xfId="287" xr:uid="{00000000-0005-0000-0000-00006F180000}"/>
    <cellStyle name="Normal 69 2" xfId="10712" xr:uid="{00000000-0005-0000-0000-000070180000}"/>
    <cellStyle name="Normal 69 3" xfId="9146" xr:uid="{00000000-0005-0000-0000-000071180000}"/>
    <cellStyle name="Normal 7" xfId="82" xr:uid="{00000000-0005-0000-0000-000072180000}"/>
    <cellStyle name="Normal 7 10" xfId="8119" xr:uid="{00000000-0005-0000-0000-000073180000}"/>
    <cellStyle name="Normal 7 11" xfId="8120" xr:uid="{00000000-0005-0000-0000-000074180000}"/>
    <cellStyle name="Normal 7 2" xfId="288" xr:uid="{00000000-0005-0000-0000-000075180000}"/>
    <cellStyle name="Normal 7 2 2" xfId="783" xr:uid="{00000000-0005-0000-0000-000076180000}"/>
    <cellStyle name="Normal 7 2 2 2" xfId="8121" xr:uid="{00000000-0005-0000-0000-000077180000}"/>
    <cellStyle name="Normal 7 2 2 2 2" xfId="9721" xr:uid="{00000000-0005-0000-0000-000078180000}"/>
    <cellStyle name="Normal 7 2 3" xfId="2967" xr:uid="{00000000-0005-0000-0000-000079180000}"/>
    <cellStyle name="Normal 7 2 3 2" xfId="8122" xr:uid="{00000000-0005-0000-0000-00007A180000}"/>
    <cellStyle name="Normal 7 2 3 2 2" xfId="12335" xr:uid="{00000000-0005-0000-0000-00007B180000}"/>
    <cellStyle name="Normal 7 2 3 2 3" xfId="11460" xr:uid="{00000000-0005-0000-0000-00007C180000}"/>
    <cellStyle name="Normal 7 2 3 3" xfId="8123" xr:uid="{00000000-0005-0000-0000-00007D180000}"/>
    <cellStyle name="Normal 7 2 3 4" xfId="13551" xr:uid="{00000000-0005-0000-0000-00007E180000}"/>
    <cellStyle name="Normal 7 2 4" xfId="8124" xr:uid="{00000000-0005-0000-0000-00007F180000}"/>
    <cellStyle name="Normal 7 2 5" xfId="8125" xr:uid="{00000000-0005-0000-0000-000080180000}"/>
    <cellStyle name="Normal 7 2 6" xfId="8126" xr:uid="{00000000-0005-0000-0000-000081180000}"/>
    <cellStyle name="Normal 7 2 7" xfId="8127" xr:uid="{00000000-0005-0000-0000-000082180000}"/>
    <cellStyle name="Normal 7 2 8" xfId="8128" xr:uid="{00000000-0005-0000-0000-000083180000}"/>
    <cellStyle name="Normal 7 3" xfId="711" xr:uid="{00000000-0005-0000-0000-000084180000}"/>
    <cellStyle name="Normal 7 3 2" xfId="2968" xr:uid="{00000000-0005-0000-0000-000085180000}"/>
    <cellStyle name="Normal 7 3 2 2" xfId="9720" xr:uid="{00000000-0005-0000-0000-000086180000}"/>
    <cellStyle name="Normal 7 4" xfId="1893" xr:uid="{00000000-0005-0000-0000-000087180000}"/>
    <cellStyle name="Normal 7 4 2" xfId="2969" xr:uid="{00000000-0005-0000-0000-000088180000}"/>
    <cellStyle name="Normal 7 5" xfId="1894" xr:uid="{00000000-0005-0000-0000-000089180000}"/>
    <cellStyle name="Normal 7 5 2" xfId="2970" xr:uid="{00000000-0005-0000-0000-00008A180000}"/>
    <cellStyle name="Normal 7 6" xfId="1895" xr:uid="{00000000-0005-0000-0000-00008B180000}"/>
    <cellStyle name="Normal 7 6 2" xfId="2971" xr:uid="{00000000-0005-0000-0000-00008C180000}"/>
    <cellStyle name="Normal 7 7" xfId="1896" xr:uid="{00000000-0005-0000-0000-00008D180000}"/>
    <cellStyle name="Normal 7 7 2" xfId="2972" xr:uid="{00000000-0005-0000-0000-00008E180000}"/>
    <cellStyle name="Normal 7 8" xfId="1897" xr:uid="{00000000-0005-0000-0000-00008F180000}"/>
    <cellStyle name="Normal 7 8 2" xfId="2973" xr:uid="{00000000-0005-0000-0000-000090180000}"/>
    <cellStyle name="Normal 7 9" xfId="1898" xr:uid="{00000000-0005-0000-0000-000091180000}"/>
    <cellStyle name="Normal 7_cálculo da esp das camadas" xfId="2974" xr:uid="{00000000-0005-0000-0000-000092180000}"/>
    <cellStyle name="Normal 70" xfId="289" xr:uid="{00000000-0005-0000-0000-000093180000}"/>
    <cellStyle name="Normal 70 2" xfId="9214" xr:uid="{00000000-0005-0000-0000-000094180000}"/>
    <cellStyle name="Normal 71" xfId="290" xr:uid="{00000000-0005-0000-0000-000095180000}"/>
    <cellStyle name="Normal 71 2" xfId="9313" xr:uid="{00000000-0005-0000-0000-000096180000}"/>
    <cellStyle name="Normal 72" xfId="291" xr:uid="{00000000-0005-0000-0000-000097180000}"/>
    <cellStyle name="Normal 72 2" xfId="9314" xr:uid="{00000000-0005-0000-0000-000098180000}"/>
    <cellStyle name="Normal 73" xfId="292" xr:uid="{00000000-0005-0000-0000-000099180000}"/>
    <cellStyle name="Normal 73 2" xfId="9147" xr:uid="{00000000-0005-0000-0000-00009A180000}"/>
    <cellStyle name="Normal 74" xfId="293" xr:uid="{00000000-0005-0000-0000-00009B180000}"/>
    <cellStyle name="Normal 74 2" xfId="9316" xr:uid="{00000000-0005-0000-0000-00009C180000}"/>
    <cellStyle name="Normal 75" xfId="294" xr:uid="{00000000-0005-0000-0000-00009D180000}"/>
    <cellStyle name="Normal 75 2" xfId="9315" xr:uid="{00000000-0005-0000-0000-00009E180000}"/>
    <cellStyle name="Normal 76" xfId="295" xr:uid="{00000000-0005-0000-0000-00009F180000}"/>
    <cellStyle name="Normal 76 2" xfId="9317" xr:uid="{00000000-0005-0000-0000-0000A0180000}"/>
    <cellStyle name="Normal 77" xfId="296" xr:uid="{00000000-0005-0000-0000-0000A1180000}"/>
    <cellStyle name="Normal 77 2" xfId="9383" xr:uid="{00000000-0005-0000-0000-0000A2180000}"/>
    <cellStyle name="Normal 78" xfId="297" xr:uid="{00000000-0005-0000-0000-0000A3180000}"/>
    <cellStyle name="Normal 78 2" xfId="9437" xr:uid="{00000000-0005-0000-0000-0000A4180000}"/>
    <cellStyle name="Normal 79" xfId="298" xr:uid="{00000000-0005-0000-0000-0000A5180000}"/>
    <cellStyle name="Normal 79 2" xfId="9438" xr:uid="{00000000-0005-0000-0000-0000A6180000}"/>
    <cellStyle name="Normal 8" xfId="88" xr:uid="{00000000-0005-0000-0000-0000A7180000}"/>
    <cellStyle name="Normal 8 10" xfId="8129" xr:uid="{00000000-0005-0000-0000-0000A8180000}"/>
    <cellStyle name="Normal 8 11" xfId="8130" xr:uid="{00000000-0005-0000-0000-0000A9180000}"/>
    <cellStyle name="Normal 8 2" xfId="299" xr:uid="{00000000-0005-0000-0000-0000AA180000}"/>
    <cellStyle name="Normal 8 2 2" xfId="784" xr:uid="{00000000-0005-0000-0000-0000AB180000}"/>
    <cellStyle name="Normal 8 2 2 2" xfId="9722" xr:uid="{00000000-0005-0000-0000-0000AC180000}"/>
    <cellStyle name="Normal 8 2 3" xfId="8131" xr:uid="{00000000-0005-0000-0000-0000AD180000}"/>
    <cellStyle name="Normal 8 2 4" xfId="8132" xr:uid="{00000000-0005-0000-0000-0000AE180000}"/>
    <cellStyle name="Normal 8 2 5" xfId="8133" xr:uid="{00000000-0005-0000-0000-0000AF180000}"/>
    <cellStyle name="Normal 8 2 6" xfId="8134" xr:uid="{00000000-0005-0000-0000-0000B0180000}"/>
    <cellStyle name="Normal 8 2 7" xfId="8135" xr:uid="{00000000-0005-0000-0000-0000B1180000}"/>
    <cellStyle name="Normal 8 2 8" xfId="8136" xr:uid="{00000000-0005-0000-0000-0000B2180000}"/>
    <cellStyle name="Normal 8 3" xfId="715" xr:uid="{00000000-0005-0000-0000-0000B3180000}"/>
    <cellStyle name="Normal 8 3 2" xfId="8137" xr:uid="{00000000-0005-0000-0000-0000B4180000}"/>
    <cellStyle name="Normal 8 4" xfId="1899" xr:uid="{00000000-0005-0000-0000-0000B5180000}"/>
    <cellStyle name="Normal 8 4 2" xfId="8138" xr:uid="{00000000-0005-0000-0000-0000B6180000}"/>
    <cellStyle name="Normal 8 5" xfId="1900" xr:uid="{00000000-0005-0000-0000-0000B7180000}"/>
    <cellStyle name="Normal 8 5 2" xfId="2975" xr:uid="{00000000-0005-0000-0000-0000B8180000}"/>
    <cellStyle name="Normal 8 5 2 2" xfId="8139" xr:uid="{00000000-0005-0000-0000-0000B9180000}"/>
    <cellStyle name="Normal 8 5 3" xfId="8140" xr:uid="{00000000-0005-0000-0000-0000BA180000}"/>
    <cellStyle name="Normal 8 6" xfId="1901" xr:uid="{00000000-0005-0000-0000-0000BB180000}"/>
    <cellStyle name="Normal 8 7" xfId="1902" xr:uid="{00000000-0005-0000-0000-0000BC180000}"/>
    <cellStyle name="Normal 8 8" xfId="1903" xr:uid="{00000000-0005-0000-0000-0000BD180000}"/>
    <cellStyle name="Normal 8 9" xfId="1904" xr:uid="{00000000-0005-0000-0000-0000BE180000}"/>
    <cellStyle name="Normal 80" xfId="300" xr:uid="{00000000-0005-0000-0000-0000BF180000}"/>
    <cellStyle name="Normal 80 2" xfId="9074" xr:uid="{00000000-0005-0000-0000-0000C0180000}"/>
    <cellStyle name="Normal 81" xfId="301" xr:uid="{00000000-0005-0000-0000-0000C1180000}"/>
    <cellStyle name="Normal 81 2" xfId="9137" xr:uid="{00000000-0005-0000-0000-0000C2180000}"/>
    <cellStyle name="Normal 82" xfId="302" xr:uid="{00000000-0005-0000-0000-0000C3180000}"/>
    <cellStyle name="Normal 82 2" xfId="9445" xr:uid="{00000000-0005-0000-0000-0000C4180000}"/>
    <cellStyle name="Normal 83" xfId="303" xr:uid="{00000000-0005-0000-0000-0000C5180000}"/>
    <cellStyle name="Normal 83 2" xfId="9446" xr:uid="{00000000-0005-0000-0000-0000C6180000}"/>
    <cellStyle name="Normal 84" xfId="304" xr:uid="{00000000-0005-0000-0000-0000C7180000}"/>
    <cellStyle name="Normal 84 2" xfId="9444" xr:uid="{00000000-0005-0000-0000-0000C8180000}"/>
    <cellStyle name="Normal 85" xfId="305" xr:uid="{00000000-0005-0000-0000-0000C9180000}"/>
    <cellStyle name="Normal 85 2" xfId="9443" xr:uid="{00000000-0005-0000-0000-0000CA180000}"/>
    <cellStyle name="Normal 86" xfId="306" xr:uid="{00000000-0005-0000-0000-0000CB180000}"/>
    <cellStyle name="Normal 86 2" xfId="9442" xr:uid="{00000000-0005-0000-0000-0000CC180000}"/>
    <cellStyle name="Normal 87" xfId="307" xr:uid="{00000000-0005-0000-0000-0000CD180000}"/>
    <cellStyle name="Normal 87 2" xfId="9447" xr:uid="{00000000-0005-0000-0000-0000CE180000}"/>
    <cellStyle name="Normal 88" xfId="308" xr:uid="{00000000-0005-0000-0000-0000CF180000}"/>
    <cellStyle name="Normal 88 2" xfId="9865" xr:uid="{00000000-0005-0000-0000-0000D0180000}"/>
    <cellStyle name="Normal 89" xfId="309" xr:uid="{00000000-0005-0000-0000-0000D1180000}"/>
    <cellStyle name="Normal 89 2" xfId="9866" xr:uid="{00000000-0005-0000-0000-0000D2180000}"/>
    <cellStyle name="Normal 9" xfId="310" xr:uid="{00000000-0005-0000-0000-0000D3180000}"/>
    <cellStyle name="Normal 9 10" xfId="8141" xr:uid="{00000000-0005-0000-0000-0000D4180000}"/>
    <cellStyle name="Normal 9 2" xfId="573" xr:uid="{00000000-0005-0000-0000-0000D5180000}"/>
    <cellStyle name="Normal 9 2 2" xfId="829" xr:uid="{00000000-0005-0000-0000-0000D6180000}"/>
    <cellStyle name="Normal 9 2 3" xfId="8142" xr:uid="{00000000-0005-0000-0000-0000D7180000}"/>
    <cellStyle name="Normal 9 2 4" xfId="8143" xr:uid="{00000000-0005-0000-0000-0000D8180000}"/>
    <cellStyle name="Normal 9 2 5" xfId="8144" xr:uid="{00000000-0005-0000-0000-0000D9180000}"/>
    <cellStyle name="Normal 9 2 6" xfId="8145" xr:uid="{00000000-0005-0000-0000-0000DA180000}"/>
    <cellStyle name="Normal 9 2 7" xfId="8146" xr:uid="{00000000-0005-0000-0000-0000DB180000}"/>
    <cellStyle name="Normal 9 2 8" xfId="8147" xr:uid="{00000000-0005-0000-0000-0000DC180000}"/>
    <cellStyle name="Normal 9 3" xfId="785" xr:uid="{00000000-0005-0000-0000-0000DD180000}"/>
    <cellStyle name="Normal 9 3 2" xfId="1906" xr:uid="{00000000-0005-0000-0000-0000DE180000}"/>
    <cellStyle name="Normal 9 3 2 2" xfId="8148" xr:uid="{00000000-0005-0000-0000-0000DF180000}"/>
    <cellStyle name="Normal 9 3 2 3" xfId="13502" xr:uid="{00000000-0005-0000-0000-0000E0180000}"/>
    <cellStyle name="Normal 9 4" xfId="1907" xr:uid="{00000000-0005-0000-0000-0000E1180000}"/>
    <cellStyle name="Normal 9 4 2" xfId="8149" xr:uid="{00000000-0005-0000-0000-0000E2180000}"/>
    <cellStyle name="Normal 9 4 3" xfId="8150" xr:uid="{00000000-0005-0000-0000-0000E3180000}"/>
    <cellStyle name="Normal 9 5" xfId="1905" xr:uid="{00000000-0005-0000-0000-0000E4180000}"/>
    <cellStyle name="Normal 9 5 2" xfId="8151" xr:uid="{00000000-0005-0000-0000-0000E5180000}"/>
    <cellStyle name="Normal 9 6" xfId="2976" xr:uid="{00000000-0005-0000-0000-0000E6180000}"/>
    <cellStyle name="Normal 9 6 2" xfId="8152" xr:uid="{00000000-0005-0000-0000-0000E7180000}"/>
    <cellStyle name="Normal 9 6 3" xfId="8153" xr:uid="{00000000-0005-0000-0000-0000E8180000}"/>
    <cellStyle name="Normal 9 6 3 2" xfId="11680" xr:uid="{00000000-0005-0000-0000-0000E9180000}"/>
    <cellStyle name="Normal 9 6 3 3" xfId="11158" xr:uid="{00000000-0005-0000-0000-0000EA180000}"/>
    <cellStyle name="Normal 9 6 4" xfId="8154" xr:uid="{00000000-0005-0000-0000-0000EB180000}"/>
    <cellStyle name="Normal 9 6 5" xfId="13552" xr:uid="{00000000-0005-0000-0000-0000EC180000}"/>
    <cellStyle name="Normal 9 7" xfId="8155" xr:uid="{00000000-0005-0000-0000-0000ED180000}"/>
    <cellStyle name="Normal 9 8" xfId="8156" xr:uid="{00000000-0005-0000-0000-0000EE180000}"/>
    <cellStyle name="Normal 9 9" xfId="8157" xr:uid="{00000000-0005-0000-0000-0000EF180000}"/>
    <cellStyle name="Normal 90" xfId="311" xr:uid="{00000000-0005-0000-0000-0000F0180000}"/>
    <cellStyle name="Normal 90 2" xfId="9864" xr:uid="{00000000-0005-0000-0000-0000F1180000}"/>
    <cellStyle name="Normal 91" xfId="312" xr:uid="{00000000-0005-0000-0000-0000F2180000}"/>
    <cellStyle name="Normal 91 2" xfId="9608" xr:uid="{00000000-0005-0000-0000-0000F3180000}"/>
    <cellStyle name="Normal 92" xfId="313" xr:uid="{00000000-0005-0000-0000-0000F4180000}"/>
    <cellStyle name="Normal 92 2" xfId="9863" xr:uid="{00000000-0005-0000-0000-0000F5180000}"/>
    <cellStyle name="Normal 93" xfId="314" xr:uid="{00000000-0005-0000-0000-0000F6180000}"/>
    <cellStyle name="Normal 93 2" xfId="9861" xr:uid="{00000000-0005-0000-0000-0000F7180000}"/>
    <cellStyle name="Normal 94" xfId="315" xr:uid="{00000000-0005-0000-0000-0000F8180000}"/>
    <cellStyle name="Normal 94 2" xfId="9585" xr:uid="{00000000-0005-0000-0000-0000F9180000}"/>
    <cellStyle name="Normal 95" xfId="316" xr:uid="{00000000-0005-0000-0000-0000FA180000}"/>
    <cellStyle name="Normal 95 2" xfId="9870" xr:uid="{00000000-0005-0000-0000-0000FB180000}"/>
    <cellStyle name="Normal 96" xfId="317" xr:uid="{00000000-0005-0000-0000-0000FC180000}"/>
    <cellStyle name="Normal 96 2" xfId="9862" xr:uid="{00000000-0005-0000-0000-0000FD180000}"/>
    <cellStyle name="Normal 97" xfId="318" xr:uid="{00000000-0005-0000-0000-0000FE180000}"/>
    <cellStyle name="Normal 97 2" xfId="9868" xr:uid="{00000000-0005-0000-0000-0000FF180000}"/>
    <cellStyle name="Normal 98" xfId="319" xr:uid="{00000000-0005-0000-0000-000000190000}"/>
    <cellStyle name="Normal 98 2" xfId="9867" xr:uid="{00000000-0005-0000-0000-000001190000}"/>
    <cellStyle name="Normal 99" xfId="320" xr:uid="{00000000-0005-0000-0000-000002190000}"/>
    <cellStyle name="Normal 99 2" xfId="9871" xr:uid="{00000000-0005-0000-0000-000003190000}"/>
    <cellStyle name="Normal_Pesquisa no referencial 10 de maio de 2013" xfId="7" xr:uid="{00000000-0005-0000-0000-000004190000}"/>
    <cellStyle name="Normal_RAÇÃO" xfId="12" xr:uid="{00000000-0005-0000-0000-000005190000}"/>
    <cellStyle name="Normal1" xfId="321" xr:uid="{00000000-0005-0000-0000-000006190000}"/>
    <cellStyle name="Normal2" xfId="322" xr:uid="{00000000-0005-0000-0000-000007190000}"/>
    <cellStyle name="Normal2 10" xfId="13374" xr:uid="{00000000-0005-0000-0000-000008190000}"/>
    <cellStyle name="Normal2 11" xfId="15863" xr:uid="{00000000-0005-0000-0000-000009190000}"/>
    <cellStyle name="Normal2 2" xfId="4988" xr:uid="{00000000-0005-0000-0000-00000A190000}"/>
    <cellStyle name="Normal2 2 2" xfId="7073" xr:uid="{00000000-0005-0000-0000-00000B190000}"/>
    <cellStyle name="Normal2 2 2 2" xfId="8881" xr:uid="{00000000-0005-0000-0000-00000C190000}"/>
    <cellStyle name="Normal2 2 2 2 2" xfId="14859" xr:uid="{00000000-0005-0000-0000-00000D190000}"/>
    <cellStyle name="Normal2 2 2 2 3" xfId="14816" xr:uid="{00000000-0005-0000-0000-00000E190000}"/>
    <cellStyle name="Normal2 2 2 2 4" xfId="14217" xr:uid="{00000000-0005-0000-0000-00000F190000}"/>
    <cellStyle name="Normal2 2 2 3" xfId="13953" xr:uid="{00000000-0005-0000-0000-000010190000}"/>
    <cellStyle name="Normal2 2 3" xfId="7106" xr:uid="{00000000-0005-0000-0000-000011190000}"/>
    <cellStyle name="Normal2 2 3 2" xfId="8913" xr:uid="{00000000-0005-0000-0000-000012190000}"/>
    <cellStyle name="Normal2 2 3 2 2" xfId="14868" xr:uid="{00000000-0005-0000-0000-000013190000}"/>
    <cellStyle name="Normal2 2 3 2 3" xfId="14326" xr:uid="{00000000-0005-0000-0000-000014190000}"/>
    <cellStyle name="Normal2 2 3 2 4" xfId="14249" xr:uid="{00000000-0005-0000-0000-000015190000}"/>
    <cellStyle name="Normal2 2 3 3" xfId="13986" xr:uid="{00000000-0005-0000-0000-000016190000}"/>
    <cellStyle name="Normal2 2 4" xfId="6991" xr:uid="{00000000-0005-0000-0000-000017190000}"/>
    <cellStyle name="Normal2 2 4 2" xfId="8814" xr:uid="{00000000-0005-0000-0000-000018190000}"/>
    <cellStyle name="Normal2 2 4 2 2" xfId="14829" xr:uid="{00000000-0005-0000-0000-000019190000}"/>
    <cellStyle name="Normal2 2 4 2 3" xfId="14345" xr:uid="{00000000-0005-0000-0000-00001A190000}"/>
    <cellStyle name="Normal2 2 4 2 4" xfId="14150" xr:uid="{00000000-0005-0000-0000-00001B190000}"/>
    <cellStyle name="Normal2 2 4 3" xfId="13873" xr:uid="{00000000-0005-0000-0000-00001C190000}"/>
    <cellStyle name="Normal2 2 5" xfId="7131" xr:uid="{00000000-0005-0000-0000-00001D190000}"/>
    <cellStyle name="Normal2 2 5 2" xfId="8938" xr:uid="{00000000-0005-0000-0000-00001E190000}"/>
    <cellStyle name="Normal2 2 5 2 2" xfId="14878" xr:uid="{00000000-0005-0000-0000-00001F190000}"/>
    <cellStyle name="Normal2 2 5 2 3" xfId="14307" xr:uid="{00000000-0005-0000-0000-000020190000}"/>
    <cellStyle name="Normal2 2 5 2 4" xfId="14274" xr:uid="{00000000-0005-0000-0000-000021190000}"/>
    <cellStyle name="Normal2 2 5 3" xfId="14011" xr:uid="{00000000-0005-0000-0000-000022190000}"/>
    <cellStyle name="Normal2 2 6" xfId="7153" xr:uid="{00000000-0005-0000-0000-000023190000}"/>
    <cellStyle name="Normal2 2 6 2" xfId="8960" xr:uid="{00000000-0005-0000-0000-000024190000}"/>
    <cellStyle name="Normal2 2 6 2 2" xfId="14887" xr:uid="{00000000-0005-0000-0000-000025190000}"/>
    <cellStyle name="Normal2 2 6 2 3" xfId="14681" xr:uid="{00000000-0005-0000-0000-000026190000}"/>
    <cellStyle name="Normal2 2 6 2 4" xfId="14296" xr:uid="{00000000-0005-0000-0000-000027190000}"/>
    <cellStyle name="Normal2 2 6 3" xfId="14033" xr:uid="{00000000-0005-0000-0000-000028190000}"/>
    <cellStyle name="Normal2 2 7" xfId="8719" xr:uid="{00000000-0005-0000-0000-000029190000}"/>
    <cellStyle name="Normal2 2 7 2" xfId="14793" xr:uid="{00000000-0005-0000-0000-00002A190000}"/>
    <cellStyle name="Normal2 2 7 3" xfId="14351" xr:uid="{00000000-0005-0000-0000-00002B190000}"/>
    <cellStyle name="Normal2 2 7 4" xfId="14055" xr:uid="{00000000-0005-0000-0000-00002C190000}"/>
    <cellStyle name="Normal2 2 8" xfId="13744" xr:uid="{00000000-0005-0000-0000-00002D190000}"/>
    <cellStyle name="Normal2 2 9" xfId="18023" xr:uid="{00000000-0005-0000-0000-00002E190000}"/>
    <cellStyle name="Normal2 3" xfId="6900" xr:uid="{00000000-0005-0000-0000-00002F190000}"/>
    <cellStyle name="Normal2 3 2" xfId="8737" xr:uid="{00000000-0005-0000-0000-000030190000}"/>
    <cellStyle name="Normal2 3 2 2" xfId="14804" xr:uid="{00000000-0005-0000-0000-000031190000}"/>
    <cellStyle name="Normal2 3 2 3" xfId="14348" xr:uid="{00000000-0005-0000-0000-000032190000}"/>
    <cellStyle name="Normal2 3 2 4" xfId="14073" xr:uid="{00000000-0005-0000-0000-000033190000}"/>
    <cellStyle name="Normal2 3 3" xfId="13787" xr:uid="{00000000-0005-0000-0000-000034190000}"/>
    <cellStyle name="Normal2 4" xfId="7026" xr:uid="{00000000-0005-0000-0000-000035190000}"/>
    <cellStyle name="Normal2 4 2" xfId="8841" xr:uid="{00000000-0005-0000-0000-000036190000}"/>
    <cellStyle name="Normal2 4 2 2" xfId="14843" xr:uid="{00000000-0005-0000-0000-000037190000}"/>
    <cellStyle name="Normal2 4 2 3" xfId="14330" xr:uid="{00000000-0005-0000-0000-000038190000}"/>
    <cellStyle name="Normal2 4 2 4" xfId="14177" xr:uid="{00000000-0005-0000-0000-000039190000}"/>
    <cellStyle name="Normal2 4 3" xfId="13908" xr:uid="{00000000-0005-0000-0000-00003A190000}"/>
    <cellStyle name="Normal2 5" xfId="6924" xr:uid="{00000000-0005-0000-0000-00003B190000}"/>
    <cellStyle name="Normal2 5 2" xfId="8757" xr:uid="{00000000-0005-0000-0000-00003C190000}"/>
    <cellStyle name="Normal2 5 2 2" xfId="14812" xr:uid="{00000000-0005-0000-0000-00003D190000}"/>
    <cellStyle name="Normal2 5 2 3" xfId="14651" xr:uid="{00000000-0005-0000-0000-00003E190000}"/>
    <cellStyle name="Normal2 5 2 4" xfId="14093" xr:uid="{00000000-0005-0000-0000-00003F190000}"/>
    <cellStyle name="Normal2 5 3" xfId="13809" xr:uid="{00000000-0005-0000-0000-000040190000}"/>
    <cellStyle name="Normal2 6" xfId="6933" xr:uid="{00000000-0005-0000-0000-000041190000}"/>
    <cellStyle name="Normal2 6 2" xfId="8765" xr:uid="{00000000-0005-0000-0000-000042190000}"/>
    <cellStyle name="Normal2 6 2 2" xfId="14815" xr:uid="{00000000-0005-0000-0000-000043190000}"/>
    <cellStyle name="Normal2 6 2 3" xfId="14705" xr:uid="{00000000-0005-0000-0000-000044190000}"/>
    <cellStyle name="Normal2 6 2 4" xfId="14101" xr:uid="{00000000-0005-0000-0000-000045190000}"/>
    <cellStyle name="Normal2 6 3" xfId="13818" xr:uid="{00000000-0005-0000-0000-000046190000}"/>
    <cellStyle name="Normal2 7" xfId="7048" xr:uid="{00000000-0005-0000-0000-000047190000}"/>
    <cellStyle name="Normal2 7 2" xfId="8859" xr:uid="{00000000-0005-0000-0000-000048190000}"/>
    <cellStyle name="Normal2 7 2 2" xfId="14851" xr:uid="{00000000-0005-0000-0000-000049190000}"/>
    <cellStyle name="Normal2 7 2 3" xfId="14645" xr:uid="{00000000-0005-0000-0000-00004A190000}"/>
    <cellStyle name="Normal2 7 2 4" xfId="14195" xr:uid="{00000000-0005-0000-0000-00004B190000}"/>
    <cellStyle name="Normal2 7 3" xfId="13929" xr:uid="{00000000-0005-0000-0000-00004C190000}"/>
    <cellStyle name="Normal2 8" xfId="8715" xr:uid="{00000000-0005-0000-0000-00004D190000}"/>
    <cellStyle name="Normal2 8 2" xfId="14789" xr:uid="{00000000-0005-0000-0000-00004E190000}"/>
    <cellStyle name="Normal2 8 3" xfId="14725" xr:uid="{00000000-0005-0000-0000-00004F190000}"/>
    <cellStyle name="Normal2 8 4" xfId="14051" xr:uid="{00000000-0005-0000-0000-000050190000}"/>
    <cellStyle name="Normal2 9" xfId="13193" xr:uid="{00000000-0005-0000-0000-000051190000}"/>
    <cellStyle name="Normal2 9 2" xfId="15844" xr:uid="{00000000-0005-0000-0000-000052190000}"/>
    <cellStyle name="Normal2 9 3" xfId="15782" xr:uid="{00000000-0005-0000-0000-000053190000}"/>
    <cellStyle name="Normal3" xfId="323" xr:uid="{00000000-0005-0000-0000-000054190000}"/>
    <cellStyle name="Normal3 10" xfId="13375" xr:uid="{00000000-0005-0000-0000-000055190000}"/>
    <cellStyle name="Normal3 11" xfId="15864" xr:uid="{00000000-0005-0000-0000-000056190000}"/>
    <cellStyle name="Normal3 2" xfId="4998" xr:uid="{00000000-0005-0000-0000-000057190000}"/>
    <cellStyle name="Normal3 2 2" xfId="7083" xr:uid="{00000000-0005-0000-0000-000058190000}"/>
    <cellStyle name="Normal3 2 2 2" xfId="8891" xr:uid="{00000000-0005-0000-0000-000059190000}"/>
    <cellStyle name="Normal3 2 2 2 2" xfId="14863" xr:uid="{00000000-0005-0000-0000-00005A190000}"/>
    <cellStyle name="Normal3 2 2 2 3" xfId="14649" xr:uid="{00000000-0005-0000-0000-00005B190000}"/>
    <cellStyle name="Normal3 2 2 2 4" xfId="14227" xr:uid="{00000000-0005-0000-0000-00005C190000}"/>
    <cellStyle name="Normal3 2 2 3" xfId="13963" xr:uid="{00000000-0005-0000-0000-00005D190000}"/>
    <cellStyle name="Normal3 2 3" xfId="7116" xr:uid="{00000000-0005-0000-0000-00005E190000}"/>
    <cellStyle name="Normal3 2 3 2" xfId="8923" xr:uid="{00000000-0005-0000-0000-00005F190000}"/>
    <cellStyle name="Normal3 2 3 2 2" xfId="14872" xr:uid="{00000000-0005-0000-0000-000060190000}"/>
    <cellStyle name="Normal3 2 3 2 3" xfId="14624" xr:uid="{00000000-0005-0000-0000-000061190000}"/>
    <cellStyle name="Normal3 2 3 2 4" xfId="14259" xr:uid="{00000000-0005-0000-0000-000062190000}"/>
    <cellStyle name="Normal3 2 3 3" xfId="13996" xr:uid="{00000000-0005-0000-0000-000063190000}"/>
    <cellStyle name="Normal3 2 4" xfId="7119" xr:uid="{00000000-0005-0000-0000-000064190000}"/>
    <cellStyle name="Normal3 2 4 2" xfId="8926" xr:uid="{00000000-0005-0000-0000-000065190000}"/>
    <cellStyle name="Normal3 2 4 2 2" xfId="14873" xr:uid="{00000000-0005-0000-0000-000066190000}"/>
    <cellStyle name="Normal3 2 4 2 3" xfId="14671" xr:uid="{00000000-0005-0000-0000-000067190000}"/>
    <cellStyle name="Normal3 2 4 2 4" xfId="14262" xr:uid="{00000000-0005-0000-0000-000068190000}"/>
    <cellStyle name="Normal3 2 4 3" xfId="13999" xr:uid="{00000000-0005-0000-0000-000069190000}"/>
    <cellStyle name="Normal3 2 5" xfId="7141" xr:uid="{00000000-0005-0000-0000-00006A190000}"/>
    <cellStyle name="Normal3 2 5 2" xfId="8948" xr:uid="{00000000-0005-0000-0000-00006B190000}"/>
    <cellStyle name="Normal3 2 5 2 2" xfId="14882" xr:uid="{00000000-0005-0000-0000-00006C190000}"/>
    <cellStyle name="Normal3 2 5 2 3" xfId="14806" xr:uid="{00000000-0005-0000-0000-00006D190000}"/>
    <cellStyle name="Normal3 2 5 2 4" xfId="14284" xr:uid="{00000000-0005-0000-0000-00006E190000}"/>
    <cellStyle name="Normal3 2 5 3" xfId="14021" xr:uid="{00000000-0005-0000-0000-00006F190000}"/>
    <cellStyle name="Normal3 2 6" xfId="7163" xr:uid="{00000000-0005-0000-0000-000070190000}"/>
    <cellStyle name="Normal3 2 6 2" xfId="8970" xr:uid="{00000000-0005-0000-0000-000071190000}"/>
    <cellStyle name="Normal3 2 6 2 2" xfId="14891" xr:uid="{00000000-0005-0000-0000-000072190000}"/>
    <cellStyle name="Normal3 2 6 2 3" xfId="14678" xr:uid="{00000000-0005-0000-0000-000073190000}"/>
    <cellStyle name="Normal3 2 6 2 4" xfId="14306" xr:uid="{00000000-0005-0000-0000-000074190000}"/>
    <cellStyle name="Normal3 2 6 3" xfId="14043" xr:uid="{00000000-0005-0000-0000-000075190000}"/>
    <cellStyle name="Normal3 2 7" xfId="8721" xr:uid="{00000000-0005-0000-0000-000076190000}"/>
    <cellStyle name="Normal3 2 7 2" xfId="14795" xr:uid="{00000000-0005-0000-0000-000077190000}"/>
    <cellStyle name="Normal3 2 7 3" xfId="14722" xr:uid="{00000000-0005-0000-0000-000078190000}"/>
    <cellStyle name="Normal3 2 7 4" xfId="14057" xr:uid="{00000000-0005-0000-0000-000079190000}"/>
    <cellStyle name="Normal3 2 8" xfId="13753" xr:uid="{00000000-0005-0000-0000-00007A190000}"/>
    <cellStyle name="Normal3 2 9" xfId="18033" xr:uid="{00000000-0005-0000-0000-00007B190000}"/>
    <cellStyle name="Normal3 3" xfId="6901" xr:uid="{00000000-0005-0000-0000-00007C190000}"/>
    <cellStyle name="Normal3 3 2" xfId="8738" xr:uid="{00000000-0005-0000-0000-00007D190000}"/>
    <cellStyle name="Normal3 3 2 2" xfId="14805" xr:uid="{00000000-0005-0000-0000-00007E190000}"/>
    <cellStyle name="Normal3 3 2 3" xfId="14375" xr:uid="{00000000-0005-0000-0000-00007F190000}"/>
    <cellStyle name="Normal3 3 2 4" xfId="14074" xr:uid="{00000000-0005-0000-0000-000080190000}"/>
    <cellStyle name="Normal3 3 3" xfId="13788" xr:uid="{00000000-0005-0000-0000-000081190000}"/>
    <cellStyle name="Normal3 4" xfId="6953" xr:uid="{00000000-0005-0000-0000-000082190000}"/>
    <cellStyle name="Normal3 4 2" xfId="8783" xr:uid="{00000000-0005-0000-0000-000083190000}"/>
    <cellStyle name="Normal3 4 2 2" xfId="14819" xr:uid="{00000000-0005-0000-0000-000084190000}"/>
    <cellStyle name="Normal3 4 2 3" xfId="14639" xr:uid="{00000000-0005-0000-0000-000085190000}"/>
    <cellStyle name="Normal3 4 2 4" xfId="14119" xr:uid="{00000000-0005-0000-0000-000086190000}"/>
    <cellStyle name="Normal3 4 3" xfId="13837" xr:uid="{00000000-0005-0000-0000-000087190000}"/>
    <cellStyle name="Normal3 5" xfId="6882" xr:uid="{00000000-0005-0000-0000-000088190000}"/>
    <cellStyle name="Normal3 5 2" xfId="8723" xr:uid="{00000000-0005-0000-0000-000089190000}"/>
    <cellStyle name="Normal3 5 2 2" xfId="14797" xr:uid="{00000000-0005-0000-0000-00008A190000}"/>
    <cellStyle name="Normal3 5 2 3" xfId="14720" xr:uid="{00000000-0005-0000-0000-00008B190000}"/>
    <cellStyle name="Normal3 5 2 4" xfId="14059" xr:uid="{00000000-0005-0000-0000-00008C190000}"/>
    <cellStyle name="Normal3 5 3" xfId="13769" xr:uid="{00000000-0005-0000-0000-00008D190000}"/>
    <cellStyle name="Normal3 6" xfId="6918" xr:uid="{00000000-0005-0000-0000-00008E190000}"/>
    <cellStyle name="Normal3 6 2" xfId="8753" xr:uid="{00000000-0005-0000-0000-00008F190000}"/>
    <cellStyle name="Normal3 6 2 2" xfId="14811" xr:uid="{00000000-0005-0000-0000-000090190000}"/>
    <cellStyle name="Normal3 6 2 3" xfId="14708" xr:uid="{00000000-0005-0000-0000-000091190000}"/>
    <cellStyle name="Normal3 6 2 4" xfId="14089" xr:uid="{00000000-0005-0000-0000-000092190000}"/>
    <cellStyle name="Normal3 6 3" xfId="13803" xr:uid="{00000000-0005-0000-0000-000093190000}"/>
    <cellStyle name="Normal3 7" xfId="7014" xr:uid="{00000000-0005-0000-0000-000094190000}"/>
    <cellStyle name="Normal3 7 2" xfId="8832" xr:uid="{00000000-0005-0000-0000-000095190000}"/>
    <cellStyle name="Normal3 7 2 2" xfId="14838" xr:uid="{00000000-0005-0000-0000-000096190000}"/>
    <cellStyle name="Normal3 7 2 3" xfId="14336" xr:uid="{00000000-0005-0000-0000-000097190000}"/>
    <cellStyle name="Normal3 7 2 4" xfId="14168" xr:uid="{00000000-0005-0000-0000-000098190000}"/>
    <cellStyle name="Normal3 7 3" xfId="13896" xr:uid="{00000000-0005-0000-0000-000099190000}"/>
    <cellStyle name="Normal3 8" xfId="8716" xr:uid="{00000000-0005-0000-0000-00009A190000}"/>
    <cellStyle name="Normal3 8 2" xfId="14790" xr:uid="{00000000-0005-0000-0000-00009B190000}"/>
    <cellStyle name="Normal3 8 3" xfId="14724" xr:uid="{00000000-0005-0000-0000-00009C190000}"/>
    <cellStyle name="Normal3 8 4" xfId="14052" xr:uid="{00000000-0005-0000-0000-00009D190000}"/>
    <cellStyle name="Normal3 9" xfId="13194" xr:uid="{00000000-0005-0000-0000-00009E190000}"/>
    <cellStyle name="Normal3 9 2" xfId="15845" xr:uid="{00000000-0005-0000-0000-00009F190000}"/>
    <cellStyle name="Normal3 9 3" xfId="15783" xr:uid="{00000000-0005-0000-0000-0000A0190000}"/>
    <cellStyle name="Nota 2" xfId="10" xr:uid="{00000000-0005-0000-0000-0000A1190000}"/>
    <cellStyle name="Nota 2 10" xfId="7043" xr:uid="{00000000-0005-0000-0000-0000A2190000}"/>
    <cellStyle name="Nota 2 10 2" xfId="12202" xr:uid="{00000000-0005-0000-0000-0000A3190000}"/>
    <cellStyle name="Nota 2 10 2 2" xfId="15279" xr:uid="{00000000-0005-0000-0000-0000A4190000}"/>
    <cellStyle name="Nota 2 10 3" xfId="13071" xr:uid="{00000000-0005-0000-0000-0000A5190000}"/>
    <cellStyle name="Nota 2 10 3 2" xfId="15739" xr:uid="{00000000-0005-0000-0000-0000A6190000}"/>
    <cellStyle name="Nota 2 10 4" xfId="11517" xr:uid="{00000000-0005-0000-0000-0000A7190000}"/>
    <cellStyle name="Nota 2 10 5" xfId="14396" xr:uid="{00000000-0005-0000-0000-0000A8190000}"/>
    <cellStyle name="Nota 2 10 6" xfId="13924" xr:uid="{00000000-0005-0000-0000-0000A9190000}"/>
    <cellStyle name="Nota 2 11" xfId="10650" xr:uid="{00000000-0005-0000-0000-0000AA190000}"/>
    <cellStyle name="Nota 2 11 2" xfId="13145" xr:uid="{00000000-0005-0000-0000-0000AB190000}"/>
    <cellStyle name="Nota 2 11 2 2" xfId="15761" xr:uid="{00000000-0005-0000-0000-0000AC190000}"/>
    <cellStyle name="Nota 2 11 3" xfId="13366" xr:uid="{00000000-0005-0000-0000-0000AD190000}"/>
    <cellStyle name="Nota 2 12" xfId="13199" xr:uid="{00000000-0005-0000-0000-0000AE190000}"/>
    <cellStyle name="Nota 2 12 2" xfId="13354" xr:uid="{00000000-0005-0000-0000-0000AF190000}"/>
    <cellStyle name="Nota 2 12 2 2" xfId="15812" xr:uid="{00000000-0005-0000-0000-0000B0190000}"/>
    <cellStyle name="Nota 2 12 3" xfId="15787" xr:uid="{00000000-0005-0000-0000-0000B1190000}"/>
    <cellStyle name="Nota 2 13" xfId="11053" xr:uid="{00000000-0005-0000-0000-0000B2190000}"/>
    <cellStyle name="Nota 2 13 2" xfId="14937" xr:uid="{00000000-0005-0000-0000-0000B3190000}"/>
    <cellStyle name="Nota 2 14" xfId="11699" xr:uid="{00000000-0005-0000-0000-0000B4190000}"/>
    <cellStyle name="Nota 2 14 2" xfId="15077" xr:uid="{00000000-0005-0000-0000-0000B5190000}"/>
    <cellStyle name="Nota 2 15" xfId="11633" xr:uid="{00000000-0005-0000-0000-0000B6190000}"/>
    <cellStyle name="Nota 2 16" xfId="14608" xr:uid="{00000000-0005-0000-0000-0000B7190000}"/>
    <cellStyle name="Nota 2 17" xfId="13380" xr:uid="{00000000-0005-0000-0000-0000B8190000}"/>
    <cellStyle name="Nota 2 18" xfId="15874" xr:uid="{00000000-0005-0000-0000-0000B9190000}"/>
    <cellStyle name="Nota 2 19" xfId="430" xr:uid="{00000000-0005-0000-0000-0000BA190000}"/>
    <cellStyle name="Nota 2 2" xfId="796" xr:uid="{00000000-0005-0000-0000-0000BB190000}"/>
    <cellStyle name="Nota 2 2 10" xfId="13204" xr:uid="{00000000-0005-0000-0000-0000BC190000}"/>
    <cellStyle name="Nota 2 2 10 2" xfId="13356" xr:uid="{00000000-0005-0000-0000-0000BD190000}"/>
    <cellStyle name="Nota 2 2 10 2 2" xfId="15814" xr:uid="{00000000-0005-0000-0000-0000BE190000}"/>
    <cellStyle name="Nota 2 2 10 3" xfId="15792" xr:uid="{00000000-0005-0000-0000-0000BF190000}"/>
    <cellStyle name="Nota 2 2 11" xfId="11137" xr:uid="{00000000-0005-0000-0000-0000C0190000}"/>
    <cellStyle name="Nota 2 2 11 2" xfId="14960" xr:uid="{00000000-0005-0000-0000-0000C1190000}"/>
    <cellStyle name="Nota 2 2 12" xfId="11473" xr:uid="{00000000-0005-0000-0000-0000C2190000}"/>
    <cellStyle name="Nota 2 2 12 2" xfId="15037" xr:uid="{00000000-0005-0000-0000-0000C3190000}"/>
    <cellStyle name="Nota 2 2 13" xfId="12004" xr:uid="{00000000-0005-0000-0000-0000C4190000}"/>
    <cellStyle name="Nota 2 2 14" xfId="14408" xr:uid="{00000000-0005-0000-0000-0000C5190000}"/>
    <cellStyle name="Nota 2 2 15" xfId="13385" xr:uid="{00000000-0005-0000-0000-0000C6190000}"/>
    <cellStyle name="Nota 2 2 16" xfId="15911" xr:uid="{00000000-0005-0000-0000-0000C7190000}"/>
    <cellStyle name="Nota 2 2 2" xfId="4986" xr:uid="{00000000-0005-0000-0000-0000C8190000}"/>
    <cellStyle name="Nota 2 2 2 10" xfId="11632" xr:uid="{00000000-0005-0000-0000-0000C9190000}"/>
    <cellStyle name="Nota 2 2 2 10 2" xfId="15061" xr:uid="{00000000-0005-0000-0000-0000CA190000}"/>
    <cellStyle name="Nota 2 2 2 11" xfId="11448" xr:uid="{00000000-0005-0000-0000-0000CB190000}"/>
    <cellStyle name="Nota 2 2 2 12" xfId="15716" xr:uid="{00000000-0005-0000-0000-0000CC190000}"/>
    <cellStyle name="Nota 2 2 2 13" xfId="13742" xr:uid="{00000000-0005-0000-0000-0000CD190000}"/>
    <cellStyle name="Nota 2 2 2 14" xfId="18021" xr:uid="{00000000-0005-0000-0000-0000CE190000}"/>
    <cellStyle name="Nota 2 2 2 2" xfId="7071" xr:uid="{00000000-0005-0000-0000-0000CF190000}"/>
    <cellStyle name="Nota 2 2 2 2 2" xfId="8879" xr:uid="{00000000-0005-0000-0000-0000D0190000}"/>
    <cellStyle name="Nota 2 2 2 2 2 2" xfId="12744" xr:uid="{00000000-0005-0000-0000-0000D1190000}"/>
    <cellStyle name="Nota 2 2 2 2 2 2 2" xfId="15595" xr:uid="{00000000-0005-0000-0000-0000D2190000}"/>
    <cellStyle name="Nota 2 2 2 2 2 3" xfId="10981" xr:uid="{00000000-0005-0000-0000-0000D3190000}"/>
    <cellStyle name="Nota 2 2 2 2 2 3 2" xfId="14930" xr:uid="{00000000-0005-0000-0000-0000D4190000}"/>
    <cellStyle name="Nota 2 2 2 2 2 4" xfId="12538" xr:uid="{00000000-0005-0000-0000-0000D5190000}"/>
    <cellStyle name="Nota 2 2 2 2 2 5" xfId="14830" xr:uid="{00000000-0005-0000-0000-0000D6190000}"/>
    <cellStyle name="Nota 2 2 2 2 2 6" xfId="14215" xr:uid="{00000000-0005-0000-0000-0000D7190000}"/>
    <cellStyle name="Nota 2 2 2 2 3" xfId="12229" xr:uid="{00000000-0005-0000-0000-0000D8190000}"/>
    <cellStyle name="Nota 2 2 2 2 3 2" xfId="15304" xr:uid="{00000000-0005-0000-0000-0000D9190000}"/>
    <cellStyle name="Nota 2 2 2 2 4" xfId="12838" xr:uid="{00000000-0005-0000-0000-0000DA190000}"/>
    <cellStyle name="Nota 2 2 2 2 4 2" xfId="15682" xr:uid="{00000000-0005-0000-0000-0000DB190000}"/>
    <cellStyle name="Nota 2 2 2 2 5" xfId="12981" xr:uid="{00000000-0005-0000-0000-0000DC190000}"/>
    <cellStyle name="Nota 2 2 2 2 6" xfId="14594" xr:uid="{00000000-0005-0000-0000-0000DD190000}"/>
    <cellStyle name="Nota 2 2 2 2 7" xfId="13951" xr:uid="{00000000-0005-0000-0000-0000DE190000}"/>
    <cellStyle name="Nota 2 2 2 3" xfId="6960" xr:uid="{00000000-0005-0000-0000-0000DF190000}"/>
    <cellStyle name="Nota 2 2 2 3 2" xfId="8789" xr:uid="{00000000-0005-0000-0000-0000E0190000}"/>
    <cellStyle name="Nota 2 2 2 3 2 2" xfId="12658" xr:uid="{00000000-0005-0000-0000-0000E1190000}"/>
    <cellStyle name="Nota 2 2 2 3 2 2 2" xfId="15514" xr:uid="{00000000-0005-0000-0000-0000E2190000}"/>
    <cellStyle name="Nota 2 2 2 3 2 3" xfId="11345" xr:uid="{00000000-0005-0000-0000-0000E3190000}"/>
    <cellStyle name="Nota 2 2 2 3 2 3 2" xfId="15010" xr:uid="{00000000-0005-0000-0000-0000E4190000}"/>
    <cellStyle name="Nota 2 2 2 3 2 4" xfId="11657" xr:uid="{00000000-0005-0000-0000-0000E5190000}"/>
    <cellStyle name="Nota 2 2 2 3 2 5" xfId="14664" xr:uid="{00000000-0005-0000-0000-0000E6190000}"/>
    <cellStyle name="Nota 2 2 2 3 2 6" xfId="14125" xr:uid="{00000000-0005-0000-0000-0000E7190000}"/>
    <cellStyle name="Nota 2 2 2 3 3" xfId="12123" xr:uid="{00000000-0005-0000-0000-0000E8190000}"/>
    <cellStyle name="Nota 2 2 2 3 3 2" xfId="15203" xr:uid="{00000000-0005-0000-0000-0000E9190000}"/>
    <cellStyle name="Nota 2 2 2 3 4" xfId="12920" xr:uid="{00000000-0005-0000-0000-0000EA190000}"/>
    <cellStyle name="Nota 2 2 2 3 4 2" xfId="15706" xr:uid="{00000000-0005-0000-0000-0000EB190000}"/>
    <cellStyle name="Nota 2 2 2 3 5" xfId="11710" xr:uid="{00000000-0005-0000-0000-0000EC190000}"/>
    <cellStyle name="Nota 2 2 2 3 6" xfId="14559" xr:uid="{00000000-0005-0000-0000-0000ED190000}"/>
    <cellStyle name="Nota 2 2 2 3 7" xfId="13844" xr:uid="{00000000-0005-0000-0000-0000EE190000}"/>
    <cellStyle name="Nota 2 2 2 4" xfId="7104" xr:uid="{00000000-0005-0000-0000-0000EF190000}"/>
    <cellStyle name="Nota 2 2 2 4 2" xfId="8911" xr:uid="{00000000-0005-0000-0000-0000F0190000}"/>
    <cellStyle name="Nota 2 2 2 4 2 2" xfId="12774" xr:uid="{00000000-0005-0000-0000-0000F1190000}"/>
    <cellStyle name="Nota 2 2 2 4 2 2 2" xfId="15624" xr:uid="{00000000-0005-0000-0000-0000F2190000}"/>
    <cellStyle name="Nota 2 2 2 4 2 3" xfId="11330" xr:uid="{00000000-0005-0000-0000-0000F3190000}"/>
    <cellStyle name="Nota 2 2 2 4 2 3 2" xfId="14995" xr:uid="{00000000-0005-0000-0000-0000F4190000}"/>
    <cellStyle name="Nota 2 2 2 4 2 4" xfId="11458" xr:uid="{00000000-0005-0000-0000-0000F5190000}"/>
    <cellStyle name="Nota 2 2 2 4 2 5" xfId="14328" xr:uid="{00000000-0005-0000-0000-0000F6190000}"/>
    <cellStyle name="Nota 2 2 2 4 2 6" xfId="14247" xr:uid="{00000000-0005-0000-0000-0000F7190000}"/>
    <cellStyle name="Nota 2 2 2 4 3" xfId="12260" xr:uid="{00000000-0005-0000-0000-0000F8190000}"/>
    <cellStyle name="Nota 2 2 2 4 3 2" xfId="15334" xr:uid="{00000000-0005-0000-0000-0000F9190000}"/>
    <cellStyle name="Nota 2 2 2 4 4" xfId="13067" xr:uid="{00000000-0005-0000-0000-0000FA190000}"/>
    <cellStyle name="Nota 2 2 2 4 4 2" xfId="15735" xr:uid="{00000000-0005-0000-0000-0000FB190000}"/>
    <cellStyle name="Nota 2 2 2 4 5" xfId="11242" xr:uid="{00000000-0005-0000-0000-0000FC190000}"/>
    <cellStyle name="Nota 2 2 2 4 6" xfId="14739" xr:uid="{00000000-0005-0000-0000-0000FD190000}"/>
    <cellStyle name="Nota 2 2 2 4 7" xfId="13984" xr:uid="{00000000-0005-0000-0000-0000FE190000}"/>
    <cellStyle name="Nota 2 2 2 5" xfId="6937" xr:uid="{00000000-0005-0000-0000-0000FF190000}"/>
    <cellStyle name="Nota 2 2 2 5 2" xfId="8769" xr:uid="{00000000-0005-0000-0000-0000001A0000}"/>
    <cellStyle name="Nota 2 2 2 5 2 2" xfId="12639" xr:uid="{00000000-0005-0000-0000-0000011A0000}"/>
    <cellStyle name="Nota 2 2 2 5 2 2 2" xfId="15495" xr:uid="{00000000-0005-0000-0000-0000021A0000}"/>
    <cellStyle name="Nota 2 2 2 5 2 3" xfId="13148" xr:uid="{00000000-0005-0000-0000-0000031A0000}"/>
    <cellStyle name="Nota 2 2 2 5 2 3 2" xfId="15763" xr:uid="{00000000-0005-0000-0000-0000041A0000}"/>
    <cellStyle name="Nota 2 2 2 5 2 4" xfId="11848" xr:uid="{00000000-0005-0000-0000-0000051A0000}"/>
    <cellStyle name="Nota 2 2 2 5 2 5" xfId="14648" xr:uid="{00000000-0005-0000-0000-0000061A0000}"/>
    <cellStyle name="Nota 2 2 2 5 2 6" xfId="14105" xr:uid="{00000000-0005-0000-0000-0000071A0000}"/>
    <cellStyle name="Nota 2 2 2 5 3" xfId="12101" xr:uid="{00000000-0005-0000-0000-0000081A0000}"/>
    <cellStyle name="Nota 2 2 2 5 3 2" xfId="15181" xr:uid="{00000000-0005-0000-0000-0000091A0000}"/>
    <cellStyle name="Nota 2 2 2 5 4" xfId="13084" xr:uid="{00000000-0005-0000-0000-00000A1A0000}"/>
    <cellStyle name="Nota 2 2 2 5 4 2" xfId="15752" xr:uid="{00000000-0005-0000-0000-00000B1A0000}"/>
    <cellStyle name="Nota 2 2 2 5 5" xfId="13235" xr:uid="{00000000-0005-0000-0000-00000C1A0000}"/>
    <cellStyle name="Nota 2 2 2 5 6" xfId="14535" xr:uid="{00000000-0005-0000-0000-00000D1A0000}"/>
    <cellStyle name="Nota 2 2 2 5 7" xfId="13822" xr:uid="{00000000-0005-0000-0000-00000E1A0000}"/>
    <cellStyle name="Nota 2 2 2 6" xfId="7129" xr:uid="{00000000-0005-0000-0000-00000F1A0000}"/>
    <cellStyle name="Nota 2 2 2 6 2" xfId="8936" xr:uid="{00000000-0005-0000-0000-0000101A0000}"/>
    <cellStyle name="Nota 2 2 2 6 2 2" xfId="12795" xr:uid="{00000000-0005-0000-0000-0000111A0000}"/>
    <cellStyle name="Nota 2 2 2 6 2 2 2" xfId="15645" xr:uid="{00000000-0005-0000-0000-0000121A0000}"/>
    <cellStyle name="Nota 2 2 2 6 2 3" xfId="12445" xr:uid="{00000000-0005-0000-0000-0000131A0000}"/>
    <cellStyle name="Nota 2 2 2 6 2 3 2" xfId="15409" xr:uid="{00000000-0005-0000-0000-0000141A0000}"/>
    <cellStyle name="Nota 2 2 2 6 2 4" xfId="11977" xr:uid="{00000000-0005-0000-0000-0000151A0000}"/>
    <cellStyle name="Nota 2 2 2 6 2 5" xfId="14356" xr:uid="{00000000-0005-0000-0000-0000161A0000}"/>
    <cellStyle name="Nota 2 2 2 6 2 6" xfId="14272" xr:uid="{00000000-0005-0000-0000-0000171A0000}"/>
    <cellStyle name="Nota 2 2 2 6 3" xfId="12281" xr:uid="{00000000-0005-0000-0000-0000181A0000}"/>
    <cellStyle name="Nota 2 2 2 6 3 2" xfId="15355" xr:uid="{00000000-0005-0000-0000-0000191A0000}"/>
    <cellStyle name="Nota 2 2 2 6 4" xfId="12545" xr:uid="{00000000-0005-0000-0000-00001A1A0000}"/>
    <cellStyle name="Nota 2 2 2 6 4 2" xfId="15433" xr:uid="{00000000-0005-0000-0000-00001B1A0000}"/>
    <cellStyle name="Nota 2 2 2 6 5" xfId="11138" xr:uid="{00000000-0005-0000-0000-00001C1A0000}"/>
    <cellStyle name="Nota 2 2 2 6 6" xfId="14734" xr:uid="{00000000-0005-0000-0000-00001D1A0000}"/>
    <cellStyle name="Nota 2 2 2 6 7" xfId="14009" xr:uid="{00000000-0005-0000-0000-00001E1A0000}"/>
    <cellStyle name="Nota 2 2 2 7" xfId="7151" xr:uid="{00000000-0005-0000-0000-00001F1A0000}"/>
    <cellStyle name="Nota 2 2 2 7 2" xfId="8958" xr:uid="{00000000-0005-0000-0000-0000201A0000}"/>
    <cellStyle name="Nota 2 2 2 7 2 2" xfId="12815" xr:uid="{00000000-0005-0000-0000-0000211A0000}"/>
    <cellStyle name="Nota 2 2 2 7 2 2 2" xfId="15664" xr:uid="{00000000-0005-0000-0000-0000221A0000}"/>
    <cellStyle name="Nota 2 2 2 7 2 3" xfId="11084" xr:uid="{00000000-0005-0000-0000-0000231A0000}"/>
    <cellStyle name="Nota 2 2 2 7 2 3 2" xfId="14949" xr:uid="{00000000-0005-0000-0000-0000241A0000}"/>
    <cellStyle name="Nota 2 2 2 7 2 4" xfId="11427" xr:uid="{00000000-0005-0000-0000-0000251A0000}"/>
    <cellStyle name="Nota 2 2 2 7 2 5" xfId="14688" xr:uid="{00000000-0005-0000-0000-0000261A0000}"/>
    <cellStyle name="Nota 2 2 2 7 2 6" xfId="14294" xr:uid="{00000000-0005-0000-0000-0000271A0000}"/>
    <cellStyle name="Nota 2 2 2 7 3" xfId="12301" xr:uid="{00000000-0005-0000-0000-0000281A0000}"/>
    <cellStyle name="Nota 2 2 2 7 3 2" xfId="15374" xr:uid="{00000000-0005-0000-0000-0000291A0000}"/>
    <cellStyle name="Nota 2 2 2 7 4" xfId="12830" xr:uid="{00000000-0005-0000-0000-00002A1A0000}"/>
    <cellStyle name="Nota 2 2 2 7 4 2" xfId="15677" xr:uid="{00000000-0005-0000-0000-00002B1A0000}"/>
    <cellStyle name="Nota 2 2 2 7 5" xfId="12508" xr:uid="{00000000-0005-0000-0000-00002C1A0000}"/>
    <cellStyle name="Nota 2 2 2 7 6" xfId="14732" xr:uid="{00000000-0005-0000-0000-00002D1A0000}"/>
    <cellStyle name="Nota 2 2 2 7 7" xfId="14031" xr:uid="{00000000-0005-0000-0000-00002E1A0000}"/>
    <cellStyle name="Nota 2 2 2 8" xfId="7058" xr:uid="{00000000-0005-0000-0000-00002F1A0000}"/>
    <cellStyle name="Nota 2 2 2 8 2" xfId="12216" xr:uid="{00000000-0005-0000-0000-0000301A0000}"/>
    <cellStyle name="Nota 2 2 2 8 2 2" xfId="15292" xr:uid="{00000000-0005-0000-0000-0000311A0000}"/>
    <cellStyle name="Nota 2 2 2 8 3" xfId="11435" xr:uid="{00000000-0005-0000-0000-0000321A0000}"/>
    <cellStyle name="Nota 2 2 2 8 3 2" xfId="15026" xr:uid="{00000000-0005-0000-0000-0000331A0000}"/>
    <cellStyle name="Nota 2 2 2 8 4" xfId="12410" xr:uid="{00000000-0005-0000-0000-0000341A0000}"/>
    <cellStyle name="Nota 2 2 2 8 5" xfId="14486" xr:uid="{00000000-0005-0000-0000-0000351A0000}"/>
    <cellStyle name="Nota 2 2 2 8 6" xfId="13939" xr:uid="{00000000-0005-0000-0000-0000361A0000}"/>
    <cellStyle name="Nota 2 2 2 9" xfId="11816" xr:uid="{00000000-0005-0000-0000-0000371A0000}"/>
    <cellStyle name="Nota 2 2 2 9 2" xfId="11539" xr:uid="{00000000-0005-0000-0000-0000381A0000}"/>
    <cellStyle name="Nota 2 2 3" xfId="6921" xr:uid="{00000000-0005-0000-0000-0000391A0000}"/>
    <cellStyle name="Nota 2 2 3 2" xfId="8755" xr:uid="{00000000-0005-0000-0000-00003A1A0000}"/>
    <cellStyle name="Nota 2 2 3 2 2" xfId="12626" xr:uid="{00000000-0005-0000-0000-00003B1A0000}"/>
    <cellStyle name="Nota 2 2 3 2 2 2" xfId="15483" xr:uid="{00000000-0005-0000-0000-00003C1A0000}"/>
    <cellStyle name="Nota 2 2 3 2 3" xfId="13178" xr:uid="{00000000-0005-0000-0000-00003D1A0000}"/>
    <cellStyle name="Nota 2 2 3 2 3 2" xfId="15773" xr:uid="{00000000-0005-0000-0000-00003E1A0000}"/>
    <cellStyle name="Nota 2 2 3 2 4" xfId="12892" xr:uid="{00000000-0005-0000-0000-00003F1A0000}"/>
    <cellStyle name="Nota 2 2 3 2 5" xfId="14701" xr:uid="{00000000-0005-0000-0000-0000401A0000}"/>
    <cellStyle name="Nota 2 2 3 2 6" xfId="14091" xr:uid="{00000000-0005-0000-0000-0000411A0000}"/>
    <cellStyle name="Nota 2 2 3 3" xfId="12087" xr:uid="{00000000-0005-0000-0000-0000421A0000}"/>
    <cellStyle name="Nota 2 2 3 3 2" xfId="15167" xr:uid="{00000000-0005-0000-0000-0000431A0000}"/>
    <cellStyle name="Nota 2 2 3 4" xfId="13150" xr:uid="{00000000-0005-0000-0000-0000441A0000}"/>
    <cellStyle name="Nota 2 2 3 4 2" xfId="15765" xr:uid="{00000000-0005-0000-0000-0000451A0000}"/>
    <cellStyle name="Nota 2 2 3 5" xfId="11894" xr:uid="{00000000-0005-0000-0000-0000461A0000}"/>
    <cellStyle name="Nota 2 2 3 6" xfId="14561" xr:uid="{00000000-0005-0000-0000-0000471A0000}"/>
    <cellStyle name="Nota 2 2 3 7" xfId="13806" xr:uid="{00000000-0005-0000-0000-0000481A0000}"/>
    <cellStyle name="Nota 2 2 4" xfId="6938" xr:uid="{00000000-0005-0000-0000-0000491A0000}"/>
    <cellStyle name="Nota 2 2 4 2" xfId="8770" xr:uid="{00000000-0005-0000-0000-00004A1A0000}"/>
    <cellStyle name="Nota 2 2 4 2 2" xfId="12640" xr:uid="{00000000-0005-0000-0000-00004B1A0000}"/>
    <cellStyle name="Nota 2 2 4 2 2 2" xfId="15496" xr:uid="{00000000-0005-0000-0000-00004C1A0000}"/>
    <cellStyle name="Nota 2 2 4 2 3" xfId="12835" xr:uid="{00000000-0005-0000-0000-00004D1A0000}"/>
    <cellStyle name="Nota 2 2 4 2 3 2" xfId="15680" xr:uid="{00000000-0005-0000-0000-00004E1A0000}"/>
    <cellStyle name="Nota 2 2 4 2 4" xfId="11828" xr:uid="{00000000-0005-0000-0000-00004F1A0000}"/>
    <cellStyle name="Nota 2 2 4 2 5" xfId="14867" xr:uid="{00000000-0005-0000-0000-0000501A0000}"/>
    <cellStyle name="Nota 2 2 4 2 6" xfId="14106" xr:uid="{00000000-0005-0000-0000-0000511A0000}"/>
    <cellStyle name="Nota 2 2 4 3" xfId="12102" xr:uid="{00000000-0005-0000-0000-0000521A0000}"/>
    <cellStyle name="Nota 2 2 4 3 2" xfId="15182" xr:uid="{00000000-0005-0000-0000-0000531A0000}"/>
    <cellStyle name="Nota 2 2 4 4" xfId="12960" xr:uid="{00000000-0005-0000-0000-0000541A0000}"/>
    <cellStyle name="Nota 2 2 4 4 2" xfId="15713" xr:uid="{00000000-0005-0000-0000-0000551A0000}"/>
    <cellStyle name="Nota 2 2 4 5" xfId="11996" xr:uid="{00000000-0005-0000-0000-0000561A0000}"/>
    <cellStyle name="Nota 2 2 4 6" xfId="14389" xr:uid="{00000000-0005-0000-0000-0000571A0000}"/>
    <cellStyle name="Nota 2 2 4 7" xfId="13823" xr:uid="{00000000-0005-0000-0000-0000581A0000}"/>
    <cellStyle name="Nota 2 2 5" xfId="7049" xr:uid="{00000000-0005-0000-0000-0000591A0000}"/>
    <cellStyle name="Nota 2 2 5 2" xfId="8860" xr:uid="{00000000-0005-0000-0000-00005A1A0000}"/>
    <cellStyle name="Nota 2 2 5 2 2" xfId="12725" xr:uid="{00000000-0005-0000-0000-00005B1A0000}"/>
    <cellStyle name="Nota 2 2 5 2 2 2" xfId="15577" xr:uid="{00000000-0005-0000-0000-00005C1A0000}"/>
    <cellStyle name="Nota 2 2 5 2 3" xfId="12453" xr:uid="{00000000-0005-0000-0000-00005D1A0000}"/>
    <cellStyle name="Nota 2 2 5 2 3 2" xfId="15417" xr:uid="{00000000-0005-0000-0000-00005E1A0000}"/>
    <cellStyle name="Nota 2 2 5 2 4" xfId="12926" xr:uid="{00000000-0005-0000-0000-00005F1A0000}"/>
    <cellStyle name="Nota 2 2 5 2 5" xfId="14807" xr:uid="{00000000-0005-0000-0000-0000601A0000}"/>
    <cellStyle name="Nota 2 2 5 2 6" xfId="14196" xr:uid="{00000000-0005-0000-0000-0000611A0000}"/>
    <cellStyle name="Nota 2 2 5 3" xfId="12207" xr:uid="{00000000-0005-0000-0000-0000621A0000}"/>
    <cellStyle name="Nota 2 2 5 3 2" xfId="15284" xr:uid="{00000000-0005-0000-0000-0000631A0000}"/>
    <cellStyle name="Nota 2 2 5 4" xfId="13072" xr:uid="{00000000-0005-0000-0000-0000641A0000}"/>
    <cellStyle name="Nota 2 2 5 4 2" xfId="15740" xr:uid="{00000000-0005-0000-0000-0000651A0000}"/>
    <cellStyle name="Nota 2 2 5 5" xfId="12397" xr:uid="{00000000-0005-0000-0000-0000661A0000}"/>
    <cellStyle name="Nota 2 2 5 6" xfId="14754" xr:uid="{00000000-0005-0000-0000-0000671A0000}"/>
    <cellStyle name="Nota 2 2 5 7" xfId="13930" xr:uid="{00000000-0005-0000-0000-0000681A0000}"/>
    <cellStyle name="Nota 2 2 6" xfId="6965" xr:uid="{00000000-0005-0000-0000-0000691A0000}"/>
    <cellStyle name="Nota 2 2 6 2" xfId="8794" xr:uid="{00000000-0005-0000-0000-00006A1A0000}"/>
    <cellStyle name="Nota 2 2 6 2 2" xfId="12663" xr:uid="{00000000-0005-0000-0000-00006B1A0000}"/>
    <cellStyle name="Nota 2 2 6 2 2 2" xfId="15519" xr:uid="{00000000-0005-0000-0000-00006C1A0000}"/>
    <cellStyle name="Nota 2 2 6 2 3" xfId="11343" xr:uid="{00000000-0005-0000-0000-00006D1A0000}"/>
    <cellStyle name="Nota 2 2 6 2 3 2" xfId="15008" xr:uid="{00000000-0005-0000-0000-00006E1A0000}"/>
    <cellStyle name="Nota 2 2 6 2 4" xfId="11058" xr:uid="{00000000-0005-0000-0000-00006F1A0000}"/>
    <cellStyle name="Nota 2 2 6 2 5" xfId="14625" xr:uid="{00000000-0005-0000-0000-0000701A0000}"/>
    <cellStyle name="Nota 2 2 6 2 6" xfId="14130" xr:uid="{00000000-0005-0000-0000-0000711A0000}"/>
    <cellStyle name="Nota 2 2 6 3" xfId="12128" xr:uid="{00000000-0005-0000-0000-0000721A0000}"/>
    <cellStyle name="Nota 2 2 6 3 2" xfId="15208" xr:uid="{00000000-0005-0000-0000-0000731A0000}"/>
    <cellStyle name="Nota 2 2 6 4" xfId="10938" xr:uid="{00000000-0005-0000-0000-0000741A0000}"/>
    <cellStyle name="Nota 2 2 6 4 2" xfId="14927" xr:uid="{00000000-0005-0000-0000-0000751A0000}"/>
    <cellStyle name="Nota 2 2 6 5" xfId="13230" xr:uid="{00000000-0005-0000-0000-0000761A0000}"/>
    <cellStyle name="Nota 2 2 6 6" xfId="14776" xr:uid="{00000000-0005-0000-0000-0000771A0000}"/>
    <cellStyle name="Nota 2 2 6 7" xfId="13847" xr:uid="{00000000-0005-0000-0000-0000781A0000}"/>
    <cellStyle name="Nota 2 2 7" xfId="6980" xr:uid="{00000000-0005-0000-0000-0000791A0000}"/>
    <cellStyle name="Nota 2 2 7 2" xfId="8806" xr:uid="{00000000-0005-0000-0000-00007A1A0000}"/>
    <cellStyle name="Nota 2 2 7 2 2" xfId="12675" xr:uid="{00000000-0005-0000-0000-00007B1A0000}"/>
    <cellStyle name="Nota 2 2 7 2 2 2" xfId="15530" xr:uid="{00000000-0005-0000-0000-00007C1A0000}"/>
    <cellStyle name="Nota 2 2 7 2 3" xfId="12455" xr:uid="{00000000-0005-0000-0000-00007D1A0000}"/>
    <cellStyle name="Nota 2 2 7 2 3 2" xfId="15419" xr:uid="{00000000-0005-0000-0000-00007E1A0000}"/>
    <cellStyle name="Nota 2 2 7 2 4" xfId="11925" xr:uid="{00000000-0005-0000-0000-00007F1A0000}"/>
    <cellStyle name="Nota 2 2 7 2 5" xfId="14579" xr:uid="{00000000-0005-0000-0000-0000801A0000}"/>
    <cellStyle name="Nota 2 2 7 2 6" xfId="14142" xr:uid="{00000000-0005-0000-0000-0000811A0000}"/>
    <cellStyle name="Nota 2 2 7 3" xfId="12143" xr:uid="{00000000-0005-0000-0000-0000821A0000}"/>
    <cellStyle name="Nota 2 2 7 3 2" xfId="15222" xr:uid="{00000000-0005-0000-0000-0000831A0000}"/>
    <cellStyle name="Nota 2 2 7 4" xfId="13076" xr:uid="{00000000-0005-0000-0000-0000841A0000}"/>
    <cellStyle name="Nota 2 2 7 4 2" xfId="15744" xr:uid="{00000000-0005-0000-0000-0000851A0000}"/>
    <cellStyle name="Nota 2 2 7 5" xfId="13095" xr:uid="{00000000-0005-0000-0000-0000861A0000}"/>
    <cellStyle name="Nota 2 2 7 6" xfId="14524" xr:uid="{00000000-0005-0000-0000-0000871A0000}"/>
    <cellStyle name="Nota 2 2 7 7" xfId="13862" xr:uid="{00000000-0005-0000-0000-0000881A0000}"/>
    <cellStyle name="Nota 2 2 8" xfId="6946" xr:uid="{00000000-0005-0000-0000-0000891A0000}"/>
    <cellStyle name="Nota 2 2 8 2" xfId="8777" xr:uid="{00000000-0005-0000-0000-00008A1A0000}"/>
    <cellStyle name="Nota 2 2 8 2 2" xfId="12647" xr:uid="{00000000-0005-0000-0000-00008B1A0000}"/>
    <cellStyle name="Nota 2 2 8 2 2 2" xfId="15503" xr:uid="{00000000-0005-0000-0000-00008C1A0000}"/>
    <cellStyle name="Nota 2 2 8 2 3" xfId="11349" xr:uid="{00000000-0005-0000-0000-00008D1A0000}"/>
    <cellStyle name="Nota 2 2 8 2 3 2" xfId="15014" xr:uid="{00000000-0005-0000-0000-00008E1A0000}"/>
    <cellStyle name="Nota 2 2 8 2 4" xfId="12518" xr:uid="{00000000-0005-0000-0000-00008F1A0000}"/>
    <cellStyle name="Nota 2 2 8 2 5" xfId="14679" xr:uid="{00000000-0005-0000-0000-0000901A0000}"/>
    <cellStyle name="Nota 2 2 8 2 6" xfId="14113" xr:uid="{00000000-0005-0000-0000-0000911A0000}"/>
    <cellStyle name="Nota 2 2 8 3" xfId="12110" xr:uid="{00000000-0005-0000-0000-0000921A0000}"/>
    <cellStyle name="Nota 2 2 8 3 2" xfId="15190" xr:uid="{00000000-0005-0000-0000-0000931A0000}"/>
    <cellStyle name="Nota 2 2 8 4" xfId="13189" xr:uid="{00000000-0005-0000-0000-0000941A0000}"/>
    <cellStyle name="Nota 2 2 8 4 2" xfId="15779" xr:uid="{00000000-0005-0000-0000-0000951A0000}"/>
    <cellStyle name="Nota 2 2 8 5" xfId="13229" xr:uid="{00000000-0005-0000-0000-0000961A0000}"/>
    <cellStyle name="Nota 2 2 8 6" xfId="14386" xr:uid="{00000000-0005-0000-0000-0000971A0000}"/>
    <cellStyle name="Nota 2 2 8 7" xfId="13830" xr:uid="{00000000-0005-0000-0000-0000981A0000}"/>
    <cellStyle name="Nota 2 2 9" xfId="7047" xr:uid="{00000000-0005-0000-0000-0000991A0000}"/>
    <cellStyle name="Nota 2 2 9 2" xfId="12206" xr:uid="{00000000-0005-0000-0000-00009A1A0000}"/>
    <cellStyle name="Nota 2 2 9 2 2" xfId="15283" xr:uid="{00000000-0005-0000-0000-00009B1A0000}"/>
    <cellStyle name="Nota 2 2 9 3" xfId="12548" xr:uid="{00000000-0005-0000-0000-00009C1A0000}"/>
    <cellStyle name="Nota 2 2 9 3 2" xfId="15436" xr:uid="{00000000-0005-0000-0000-00009D1A0000}"/>
    <cellStyle name="Nota 2 2 9 4" xfId="11232" xr:uid="{00000000-0005-0000-0000-00009E1A0000}"/>
    <cellStyle name="Nota 2 2 9 5" xfId="14755" xr:uid="{00000000-0005-0000-0000-00009F1A0000}"/>
    <cellStyle name="Nota 2 2 9 6" xfId="13928" xr:uid="{00000000-0005-0000-0000-0000A01A0000}"/>
    <cellStyle name="Nota 2 3" xfId="4992" xr:uid="{00000000-0005-0000-0000-0000A11A0000}"/>
    <cellStyle name="Nota 2 3 10" xfId="11631" xr:uid="{00000000-0005-0000-0000-0000A21A0000}"/>
    <cellStyle name="Nota 2 3 10 2" xfId="15060" xr:uid="{00000000-0005-0000-0000-0000A31A0000}"/>
    <cellStyle name="Nota 2 3 11" xfId="11635" xr:uid="{00000000-0005-0000-0000-0000A41A0000}"/>
    <cellStyle name="Nota 2 3 12" xfId="14617" xr:uid="{00000000-0005-0000-0000-0000A51A0000}"/>
    <cellStyle name="Nota 2 3 13" xfId="13399" xr:uid="{00000000-0005-0000-0000-0000A61A0000}"/>
    <cellStyle name="Nota 2 3 14" xfId="18027" xr:uid="{00000000-0005-0000-0000-0000A71A0000}"/>
    <cellStyle name="Nota 2 3 2" xfId="7077" xr:uid="{00000000-0005-0000-0000-0000A81A0000}"/>
    <cellStyle name="Nota 2 3 2 2" xfId="8885" xr:uid="{00000000-0005-0000-0000-0000A91A0000}"/>
    <cellStyle name="Nota 2 3 2 2 2" xfId="12749" xr:uid="{00000000-0005-0000-0000-0000AA1A0000}"/>
    <cellStyle name="Nota 2 3 2 2 2 2" xfId="15599" xr:uid="{00000000-0005-0000-0000-0000AB1A0000}"/>
    <cellStyle name="Nota 2 3 2 2 3" xfId="11333" xr:uid="{00000000-0005-0000-0000-0000AC1A0000}"/>
    <cellStyle name="Nota 2 3 2 2 3 2" xfId="14998" xr:uid="{00000000-0005-0000-0000-0000AD1A0000}"/>
    <cellStyle name="Nota 2 3 2 2 4" xfId="12051" xr:uid="{00000000-0005-0000-0000-0000AE1A0000}"/>
    <cellStyle name="Nota 2 3 2 2 5" xfId="14636" xr:uid="{00000000-0005-0000-0000-0000AF1A0000}"/>
    <cellStyle name="Nota 2 3 2 2 6" xfId="14221" xr:uid="{00000000-0005-0000-0000-0000B01A0000}"/>
    <cellStyle name="Nota 2 3 2 3" xfId="12234" xr:uid="{00000000-0005-0000-0000-0000B11A0000}"/>
    <cellStyle name="Nota 2 3 2 3 2" xfId="15308" xr:uid="{00000000-0005-0000-0000-0000B21A0000}"/>
    <cellStyle name="Nota 2 3 2 4" xfId="11434" xr:uid="{00000000-0005-0000-0000-0000B31A0000}"/>
    <cellStyle name="Nota 2 3 2 4 2" xfId="15025" xr:uid="{00000000-0005-0000-0000-0000B41A0000}"/>
    <cellStyle name="Nota 2 3 2 5" xfId="11754" xr:uid="{00000000-0005-0000-0000-0000B51A0000}"/>
    <cellStyle name="Nota 2 3 2 6" xfId="14478" xr:uid="{00000000-0005-0000-0000-0000B61A0000}"/>
    <cellStyle name="Nota 2 3 2 7" xfId="13957" xr:uid="{00000000-0005-0000-0000-0000B71A0000}"/>
    <cellStyle name="Nota 2 3 3" xfId="7090" xr:uid="{00000000-0005-0000-0000-0000B81A0000}"/>
    <cellStyle name="Nota 2 3 3 2" xfId="8897" xr:uid="{00000000-0005-0000-0000-0000B91A0000}"/>
    <cellStyle name="Nota 2 3 3 2 2" xfId="12760" xr:uid="{00000000-0005-0000-0000-0000BA1A0000}"/>
    <cellStyle name="Nota 2 3 3 2 2 2" xfId="15610" xr:uid="{00000000-0005-0000-0000-0000BB1A0000}"/>
    <cellStyle name="Nota 2 3 3 2 3" xfId="12450" xr:uid="{00000000-0005-0000-0000-0000BC1A0000}"/>
    <cellStyle name="Nota 2 3 3 2 3 2" xfId="15414" xr:uid="{00000000-0005-0000-0000-0000BD1A0000}"/>
    <cellStyle name="Nota 2 3 3 2 4" xfId="12539" xr:uid="{00000000-0005-0000-0000-0000BE1A0000}"/>
    <cellStyle name="Nota 2 3 3 2 5" xfId="14571" xr:uid="{00000000-0005-0000-0000-0000BF1A0000}"/>
    <cellStyle name="Nota 2 3 3 2 6" xfId="14233" xr:uid="{00000000-0005-0000-0000-0000C01A0000}"/>
    <cellStyle name="Nota 2 3 3 3" xfId="12246" xr:uid="{00000000-0005-0000-0000-0000C11A0000}"/>
    <cellStyle name="Nota 2 3 3 3 2" xfId="15320" xr:uid="{00000000-0005-0000-0000-0000C21A0000}"/>
    <cellStyle name="Nota 2 3 3 4" xfId="12546" xr:uid="{00000000-0005-0000-0000-0000C31A0000}"/>
    <cellStyle name="Nota 2 3 3 4 2" xfId="15434" xr:uid="{00000000-0005-0000-0000-0000C41A0000}"/>
    <cellStyle name="Nota 2 3 3 5" xfId="12983" xr:uid="{00000000-0005-0000-0000-0000C51A0000}"/>
    <cellStyle name="Nota 2 3 3 6" xfId="14471" xr:uid="{00000000-0005-0000-0000-0000C61A0000}"/>
    <cellStyle name="Nota 2 3 3 7" xfId="13970" xr:uid="{00000000-0005-0000-0000-0000C71A0000}"/>
    <cellStyle name="Nota 2 3 4" xfId="7110" xr:uid="{00000000-0005-0000-0000-0000C81A0000}"/>
    <cellStyle name="Nota 2 3 4 2" xfId="8917" xr:uid="{00000000-0005-0000-0000-0000C91A0000}"/>
    <cellStyle name="Nota 2 3 4 2 2" xfId="12778" xr:uid="{00000000-0005-0000-0000-0000CA1A0000}"/>
    <cellStyle name="Nota 2 3 4 2 2 2" xfId="15628" xr:uid="{00000000-0005-0000-0000-0000CB1A0000}"/>
    <cellStyle name="Nota 2 3 4 2 3" xfId="11329" xr:uid="{00000000-0005-0000-0000-0000CC1A0000}"/>
    <cellStyle name="Nota 2 3 4 2 3 2" xfId="14994" xr:uid="{00000000-0005-0000-0000-0000CD1A0000}"/>
    <cellStyle name="Nota 2 3 4 2 4" xfId="11505" xr:uid="{00000000-0005-0000-0000-0000CE1A0000}"/>
    <cellStyle name="Nota 2 3 4 2 5" xfId="14592" xr:uid="{00000000-0005-0000-0000-0000CF1A0000}"/>
    <cellStyle name="Nota 2 3 4 2 6" xfId="14253" xr:uid="{00000000-0005-0000-0000-0000D01A0000}"/>
    <cellStyle name="Nota 2 3 4 3" xfId="12264" xr:uid="{00000000-0005-0000-0000-0000D11A0000}"/>
    <cellStyle name="Nota 2 3 4 3 2" xfId="15338" xr:uid="{00000000-0005-0000-0000-0000D21A0000}"/>
    <cellStyle name="Nota 2 3 4 4" xfId="11431" xr:uid="{00000000-0005-0000-0000-0000D31A0000}"/>
    <cellStyle name="Nota 2 3 4 4 2" xfId="15022" xr:uid="{00000000-0005-0000-0000-0000D41A0000}"/>
    <cellStyle name="Nota 2 3 4 5" xfId="12882" xr:uid="{00000000-0005-0000-0000-0000D51A0000}"/>
    <cellStyle name="Nota 2 3 4 6" xfId="14314" xr:uid="{00000000-0005-0000-0000-0000D61A0000}"/>
    <cellStyle name="Nota 2 3 4 7" xfId="13990" xr:uid="{00000000-0005-0000-0000-0000D71A0000}"/>
    <cellStyle name="Nota 2 3 5" xfId="7117" xr:uid="{00000000-0005-0000-0000-0000D81A0000}"/>
    <cellStyle name="Nota 2 3 5 2" xfId="8924" xr:uid="{00000000-0005-0000-0000-0000D91A0000}"/>
    <cellStyle name="Nota 2 3 5 2 2" xfId="12784" xr:uid="{00000000-0005-0000-0000-0000DA1A0000}"/>
    <cellStyle name="Nota 2 3 5 2 2 2" xfId="15634" xr:uid="{00000000-0005-0000-0000-0000DB1A0000}"/>
    <cellStyle name="Nota 2 3 5 2 3" xfId="12447" xr:uid="{00000000-0005-0000-0000-0000DC1A0000}"/>
    <cellStyle name="Nota 2 3 5 2 3 2" xfId="15411" xr:uid="{00000000-0005-0000-0000-0000DD1A0000}"/>
    <cellStyle name="Nota 2 3 5 2 4" xfId="11673" xr:uid="{00000000-0005-0000-0000-0000DE1A0000}"/>
    <cellStyle name="Nota 2 3 5 2 5" xfId="14706" xr:uid="{00000000-0005-0000-0000-0000DF1A0000}"/>
    <cellStyle name="Nota 2 3 5 2 6" xfId="14260" xr:uid="{00000000-0005-0000-0000-0000E01A0000}"/>
    <cellStyle name="Nota 2 3 5 3" xfId="12270" xr:uid="{00000000-0005-0000-0000-0000E11A0000}"/>
    <cellStyle name="Nota 2 3 5 3 2" xfId="15344" xr:uid="{00000000-0005-0000-0000-0000E21A0000}"/>
    <cellStyle name="Nota 2 3 5 4" xfId="12919" xr:uid="{00000000-0005-0000-0000-0000E31A0000}"/>
    <cellStyle name="Nota 2 3 5 4 2" xfId="15705" xr:uid="{00000000-0005-0000-0000-0000E41A0000}"/>
    <cellStyle name="Nota 2 3 5 5" xfId="11246" xr:uid="{00000000-0005-0000-0000-0000E51A0000}"/>
    <cellStyle name="Nota 2 3 5 6" xfId="14736" xr:uid="{00000000-0005-0000-0000-0000E61A0000}"/>
    <cellStyle name="Nota 2 3 5 7" xfId="13997" xr:uid="{00000000-0005-0000-0000-0000E71A0000}"/>
    <cellStyle name="Nota 2 3 6" xfId="7135" xr:uid="{00000000-0005-0000-0000-0000E81A0000}"/>
    <cellStyle name="Nota 2 3 6 2" xfId="8942" xr:uid="{00000000-0005-0000-0000-0000E91A0000}"/>
    <cellStyle name="Nota 2 3 6 2 2" xfId="12800" xr:uid="{00000000-0005-0000-0000-0000EA1A0000}"/>
    <cellStyle name="Nota 2 3 6 2 2 2" xfId="15649" xr:uid="{00000000-0005-0000-0000-0000EB1A0000}"/>
    <cellStyle name="Nota 2 3 6 2 3" xfId="11325" xr:uid="{00000000-0005-0000-0000-0000EC1A0000}"/>
    <cellStyle name="Nota 2 3 6 2 3 2" xfId="14990" xr:uid="{00000000-0005-0000-0000-0000ED1A0000}"/>
    <cellStyle name="Nota 2 3 6 2 4" xfId="11696" xr:uid="{00000000-0005-0000-0000-0000EE1A0000}"/>
    <cellStyle name="Nota 2 3 6 2 5" xfId="14817" xr:uid="{00000000-0005-0000-0000-0000EF1A0000}"/>
    <cellStyle name="Nota 2 3 6 2 6" xfId="14278" xr:uid="{00000000-0005-0000-0000-0000F01A0000}"/>
    <cellStyle name="Nota 2 3 6 3" xfId="12286" xr:uid="{00000000-0005-0000-0000-0000F11A0000}"/>
    <cellStyle name="Nota 2 3 6 3 2" xfId="15359" xr:uid="{00000000-0005-0000-0000-0000F21A0000}"/>
    <cellStyle name="Nota 2 3 6 4" xfId="11429" xr:uid="{00000000-0005-0000-0000-0000F31A0000}"/>
    <cellStyle name="Nota 2 3 6 4 2" xfId="15020" xr:uid="{00000000-0005-0000-0000-0000F41A0000}"/>
    <cellStyle name="Nota 2 3 6 5" xfId="11513" xr:uid="{00000000-0005-0000-0000-0000F51A0000}"/>
    <cellStyle name="Nota 2 3 6 6" xfId="14453" xr:uid="{00000000-0005-0000-0000-0000F61A0000}"/>
    <cellStyle name="Nota 2 3 6 7" xfId="14015" xr:uid="{00000000-0005-0000-0000-0000F71A0000}"/>
    <cellStyle name="Nota 2 3 7" xfId="7157" xr:uid="{00000000-0005-0000-0000-0000F81A0000}"/>
    <cellStyle name="Nota 2 3 7 2" xfId="8964" xr:uid="{00000000-0005-0000-0000-0000F91A0000}"/>
    <cellStyle name="Nota 2 3 7 2 2" xfId="12820" xr:uid="{00000000-0005-0000-0000-0000FA1A0000}"/>
    <cellStyle name="Nota 2 3 7 2 2 2" xfId="15668" xr:uid="{00000000-0005-0000-0000-0000FB1A0000}"/>
    <cellStyle name="Nota 2 3 7 2 3" xfId="12443" xr:uid="{00000000-0005-0000-0000-0000FC1A0000}"/>
    <cellStyle name="Nota 2 3 7 2 3 2" xfId="15407" xr:uid="{00000000-0005-0000-0000-0000FD1A0000}"/>
    <cellStyle name="Nota 2 3 7 2 4" xfId="11451" xr:uid="{00000000-0005-0000-0000-0000FE1A0000}"/>
    <cellStyle name="Nota 2 3 7 2 5" xfId="14675" xr:uid="{00000000-0005-0000-0000-0000FF1A0000}"/>
    <cellStyle name="Nota 2 3 7 2 6" xfId="14300" xr:uid="{00000000-0005-0000-0000-0000001B0000}"/>
    <cellStyle name="Nota 2 3 7 3" xfId="12306" xr:uid="{00000000-0005-0000-0000-0000011B0000}"/>
    <cellStyle name="Nota 2 3 7 3 2" xfId="15378" xr:uid="{00000000-0005-0000-0000-0000021B0000}"/>
    <cellStyle name="Nota 2 3 7 4" xfId="12826" xr:uid="{00000000-0005-0000-0000-0000031B0000}"/>
    <cellStyle name="Nota 2 3 7 4 2" xfId="15674" xr:uid="{00000000-0005-0000-0000-0000041B0000}"/>
    <cellStyle name="Nota 2 3 7 5" xfId="11854" xr:uid="{00000000-0005-0000-0000-0000051B0000}"/>
    <cellStyle name="Nota 2 3 7 6" xfId="14581" xr:uid="{00000000-0005-0000-0000-0000061B0000}"/>
    <cellStyle name="Nota 2 3 7 7" xfId="14037" xr:uid="{00000000-0005-0000-0000-0000071B0000}"/>
    <cellStyle name="Nota 2 3 8" xfId="6889" xr:uid="{00000000-0005-0000-0000-0000081B0000}"/>
    <cellStyle name="Nota 2 3 8 2" xfId="12058" xr:uid="{00000000-0005-0000-0000-0000091B0000}"/>
    <cellStyle name="Nota 2 3 8 2 2" xfId="15143" xr:uid="{00000000-0005-0000-0000-00000A1B0000}"/>
    <cellStyle name="Nota 2 3 8 3" xfId="13087" xr:uid="{00000000-0005-0000-0000-00000B1B0000}"/>
    <cellStyle name="Nota 2 3 8 3 2" xfId="15755" xr:uid="{00000000-0005-0000-0000-00000C1B0000}"/>
    <cellStyle name="Nota 2 3 8 4" xfId="11215" xr:uid="{00000000-0005-0000-0000-00000D1B0000}"/>
    <cellStyle name="Nota 2 3 8 5" xfId="14425" xr:uid="{00000000-0005-0000-0000-00000E1B0000}"/>
    <cellStyle name="Nota 2 3 8 6" xfId="13776" xr:uid="{00000000-0005-0000-0000-00000F1B0000}"/>
    <cellStyle name="Nota 2 3 9" xfId="11821" xr:uid="{00000000-0005-0000-0000-0000101B0000}"/>
    <cellStyle name="Nota 2 3 9 2" xfId="15100" xr:uid="{00000000-0005-0000-0000-0000111B0000}"/>
    <cellStyle name="Nota 2 4" xfId="6906" xr:uid="{00000000-0005-0000-0000-0000121B0000}"/>
    <cellStyle name="Nota 2 4 2" xfId="8743" xr:uid="{00000000-0005-0000-0000-0000131B0000}"/>
    <cellStyle name="Nota 2 4 2 2" xfId="12615" xr:uid="{00000000-0005-0000-0000-0000141B0000}"/>
    <cellStyle name="Nota 2 4 2 2 2" xfId="15472" xr:uid="{00000000-0005-0000-0000-0000151B0000}"/>
    <cellStyle name="Nota 2 4 2 3" xfId="12942" xr:uid="{00000000-0005-0000-0000-0000161B0000}"/>
    <cellStyle name="Nota 2 4 2 3 2" xfId="15711" xr:uid="{00000000-0005-0000-0000-0000171B0000}"/>
    <cellStyle name="Nota 2 4 2 4" xfId="12014" xr:uid="{00000000-0005-0000-0000-0000181B0000}"/>
    <cellStyle name="Nota 2 4 2 5" xfId="14818" xr:uid="{00000000-0005-0000-0000-0000191B0000}"/>
    <cellStyle name="Nota 2 4 2 6" xfId="14079" xr:uid="{00000000-0005-0000-0000-00001A1B0000}"/>
    <cellStyle name="Nota 2 4 3" xfId="12073" xr:uid="{00000000-0005-0000-0000-00001B1B0000}"/>
    <cellStyle name="Nota 2 4 3 2" xfId="15154" xr:uid="{00000000-0005-0000-0000-00001C1B0000}"/>
    <cellStyle name="Nota 2 4 4" xfId="13086" xr:uid="{00000000-0005-0000-0000-00001D1B0000}"/>
    <cellStyle name="Nota 2 4 4 2" xfId="15754" xr:uid="{00000000-0005-0000-0000-00001E1B0000}"/>
    <cellStyle name="Nota 2 4 5" xfId="11841" xr:uid="{00000000-0005-0000-0000-00001F1B0000}"/>
    <cellStyle name="Nota 2 4 6" xfId="14558" xr:uid="{00000000-0005-0000-0000-0000201B0000}"/>
    <cellStyle name="Nota 2 4 7" xfId="13400" xr:uid="{00000000-0005-0000-0000-0000211B0000}"/>
    <cellStyle name="Nota 2 5" xfId="6911" xr:uid="{00000000-0005-0000-0000-0000221B0000}"/>
    <cellStyle name="Nota 2 5 2" xfId="8748" xr:uid="{00000000-0005-0000-0000-0000231B0000}"/>
    <cellStyle name="Nota 2 5 2 2" xfId="12620" xr:uid="{00000000-0005-0000-0000-0000241B0000}"/>
    <cellStyle name="Nota 2 5 2 2 2" xfId="15477" xr:uid="{00000000-0005-0000-0000-0000251B0000}"/>
    <cellStyle name="Nota 2 5 2 3" xfId="13051" xr:uid="{00000000-0005-0000-0000-0000261B0000}"/>
    <cellStyle name="Nota 2 5 2 3 2" xfId="15727" xr:uid="{00000000-0005-0000-0000-0000271B0000}"/>
    <cellStyle name="Nota 2 5 2 4" xfId="13065" xr:uid="{00000000-0005-0000-0000-0000281B0000}"/>
    <cellStyle name="Nota 2 5 2 5" xfId="14631" xr:uid="{00000000-0005-0000-0000-0000291B0000}"/>
    <cellStyle name="Nota 2 5 2 6" xfId="14084" xr:uid="{00000000-0005-0000-0000-00002A1B0000}"/>
    <cellStyle name="Nota 2 5 3" xfId="12078" xr:uid="{00000000-0005-0000-0000-00002B1B0000}"/>
    <cellStyle name="Nota 2 5 3 2" xfId="15158" xr:uid="{00000000-0005-0000-0000-00002C1B0000}"/>
    <cellStyle name="Nota 2 5 4" xfId="13158" xr:uid="{00000000-0005-0000-0000-00002D1B0000}"/>
    <cellStyle name="Nota 2 5 4 2" xfId="15767" xr:uid="{00000000-0005-0000-0000-00002E1B0000}"/>
    <cellStyle name="Nota 2 5 5" xfId="11904" xr:uid="{00000000-0005-0000-0000-00002F1B0000}"/>
    <cellStyle name="Nota 2 5 6" xfId="14418" xr:uid="{00000000-0005-0000-0000-0000301B0000}"/>
    <cellStyle name="Nota 2 5 7" xfId="13401" xr:uid="{00000000-0005-0000-0000-0000311B0000}"/>
    <cellStyle name="Nota 2 6" xfId="6962" xr:uid="{00000000-0005-0000-0000-0000321B0000}"/>
    <cellStyle name="Nota 2 6 2" xfId="8791" xr:uid="{00000000-0005-0000-0000-0000331B0000}"/>
    <cellStyle name="Nota 2 6 2 2" xfId="12660" xr:uid="{00000000-0005-0000-0000-0000341B0000}"/>
    <cellStyle name="Nota 2 6 2 2 2" xfId="15516" xr:uid="{00000000-0005-0000-0000-0000351B0000}"/>
    <cellStyle name="Nota 2 6 2 3" xfId="11344" xr:uid="{00000000-0005-0000-0000-0000361B0000}"/>
    <cellStyle name="Nota 2 6 2 3 2" xfId="15009" xr:uid="{00000000-0005-0000-0000-0000371B0000}"/>
    <cellStyle name="Nota 2 6 2 4" xfId="12525" xr:uid="{00000000-0005-0000-0000-0000381B0000}"/>
    <cellStyle name="Nota 2 6 2 5" xfId="14670" xr:uid="{00000000-0005-0000-0000-0000391B0000}"/>
    <cellStyle name="Nota 2 6 2 6" xfId="14127" xr:uid="{00000000-0005-0000-0000-00003A1B0000}"/>
    <cellStyle name="Nota 2 6 3" xfId="12125" xr:uid="{00000000-0005-0000-0000-00003B1B0000}"/>
    <cellStyle name="Nota 2 6 3 2" xfId="15205" xr:uid="{00000000-0005-0000-0000-00003C1B0000}"/>
    <cellStyle name="Nota 2 6 4" xfId="13079" xr:uid="{00000000-0005-0000-0000-00003D1B0000}"/>
    <cellStyle name="Nota 2 6 4 2" xfId="15747" xr:uid="{00000000-0005-0000-0000-00003E1B0000}"/>
    <cellStyle name="Nota 2 6 5" xfId="11745" xr:uid="{00000000-0005-0000-0000-00003F1B0000}"/>
    <cellStyle name="Nota 2 6 6" xfId="14384" xr:uid="{00000000-0005-0000-0000-0000401B0000}"/>
    <cellStyle name="Nota 2 6 7" xfId="13402" xr:uid="{00000000-0005-0000-0000-0000411B0000}"/>
    <cellStyle name="Nota 2 7" xfId="6941" xr:uid="{00000000-0005-0000-0000-0000421B0000}"/>
    <cellStyle name="Nota 2 7 2" xfId="8772" xr:uid="{00000000-0005-0000-0000-0000431B0000}"/>
    <cellStyle name="Nota 2 7 2 2" xfId="12642" xr:uid="{00000000-0005-0000-0000-0000441B0000}"/>
    <cellStyle name="Nota 2 7 2 2 2" xfId="15498" xr:uid="{00000000-0005-0000-0000-0000451B0000}"/>
    <cellStyle name="Nota 2 7 2 3" xfId="10982" xr:uid="{00000000-0005-0000-0000-0000461B0000}"/>
    <cellStyle name="Nota 2 7 2 3 2" xfId="14931" xr:uid="{00000000-0005-0000-0000-0000471B0000}"/>
    <cellStyle name="Nota 2 7 2 4" xfId="12395" xr:uid="{00000000-0005-0000-0000-0000481B0000}"/>
    <cellStyle name="Nota 2 7 2 5" xfId="14858" xr:uid="{00000000-0005-0000-0000-0000491B0000}"/>
    <cellStyle name="Nota 2 7 2 6" xfId="14108" xr:uid="{00000000-0005-0000-0000-00004A1B0000}"/>
    <cellStyle name="Nota 2 7 3" xfId="12105" xr:uid="{00000000-0005-0000-0000-00004B1B0000}"/>
    <cellStyle name="Nota 2 7 3 2" xfId="15185" xr:uid="{00000000-0005-0000-0000-00004C1B0000}"/>
    <cellStyle name="Nota 2 7 4" xfId="13081" xr:uid="{00000000-0005-0000-0000-00004D1B0000}"/>
    <cellStyle name="Nota 2 7 4 2" xfId="15749" xr:uid="{00000000-0005-0000-0000-00004E1B0000}"/>
    <cellStyle name="Nota 2 7 5" xfId="11979" xr:uid="{00000000-0005-0000-0000-00004F1B0000}"/>
    <cellStyle name="Nota 2 7 6" xfId="14533" xr:uid="{00000000-0005-0000-0000-0000501B0000}"/>
    <cellStyle name="Nota 2 7 7" xfId="13403" xr:uid="{00000000-0005-0000-0000-0000511B0000}"/>
    <cellStyle name="Nota 2 8" xfId="6961" xr:uid="{00000000-0005-0000-0000-0000521B0000}"/>
    <cellStyle name="Nota 2 8 2" xfId="8790" xr:uid="{00000000-0005-0000-0000-0000531B0000}"/>
    <cellStyle name="Nota 2 8 2 2" xfId="12659" xr:uid="{00000000-0005-0000-0000-0000541B0000}"/>
    <cellStyle name="Nota 2 8 2 2 2" xfId="15515" xr:uid="{00000000-0005-0000-0000-0000551B0000}"/>
    <cellStyle name="Nota 2 8 2 3" xfId="11089" xr:uid="{00000000-0005-0000-0000-0000561B0000}"/>
    <cellStyle name="Nota 2 8 2 3 2" xfId="14954" xr:uid="{00000000-0005-0000-0000-0000571B0000}"/>
    <cellStyle name="Nota 2 8 2 4" xfId="12010" xr:uid="{00000000-0005-0000-0000-0000581B0000}"/>
    <cellStyle name="Nota 2 8 2 5" xfId="14638" xr:uid="{00000000-0005-0000-0000-0000591B0000}"/>
    <cellStyle name="Nota 2 8 2 6" xfId="14126" xr:uid="{00000000-0005-0000-0000-00005A1B0000}"/>
    <cellStyle name="Nota 2 8 3" xfId="12124" xr:uid="{00000000-0005-0000-0000-00005B1B0000}"/>
    <cellStyle name="Nota 2 8 3 2" xfId="15204" xr:uid="{00000000-0005-0000-0000-00005C1B0000}"/>
    <cellStyle name="Nota 2 8 4" xfId="13078" xr:uid="{00000000-0005-0000-0000-00005D1B0000}"/>
    <cellStyle name="Nota 2 8 4 2" xfId="15746" xr:uid="{00000000-0005-0000-0000-00005E1B0000}"/>
    <cellStyle name="Nota 2 8 5" xfId="12854" xr:uid="{00000000-0005-0000-0000-00005F1B0000}"/>
    <cellStyle name="Nota 2 8 6" xfId="14528" xr:uid="{00000000-0005-0000-0000-0000601B0000}"/>
    <cellStyle name="Nota 2 8 7" xfId="13404" xr:uid="{00000000-0005-0000-0000-0000611B0000}"/>
    <cellStyle name="Nota 2 9" xfId="6920" xr:uid="{00000000-0005-0000-0000-0000621B0000}"/>
    <cellStyle name="Nota 2 9 2" xfId="8754" xr:uid="{00000000-0005-0000-0000-0000631B0000}"/>
    <cellStyle name="Nota 2 9 2 2" xfId="12625" xr:uid="{00000000-0005-0000-0000-0000641B0000}"/>
    <cellStyle name="Nota 2 9 2 2 2" xfId="15482" xr:uid="{00000000-0005-0000-0000-0000651B0000}"/>
    <cellStyle name="Nota 2 9 2 3" xfId="12876" xr:uid="{00000000-0005-0000-0000-0000661B0000}"/>
    <cellStyle name="Nota 2 9 2 3 2" xfId="15695" xr:uid="{00000000-0005-0000-0000-0000671B0000}"/>
    <cellStyle name="Nota 2 9 2 4" xfId="13226" xr:uid="{00000000-0005-0000-0000-0000681B0000}"/>
    <cellStyle name="Nota 2 9 2 5" xfId="14881" xr:uid="{00000000-0005-0000-0000-0000691B0000}"/>
    <cellStyle name="Nota 2 9 2 6" xfId="14090" xr:uid="{00000000-0005-0000-0000-00006A1B0000}"/>
    <cellStyle name="Nota 2 9 3" xfId="12086" xr:uid="{00000000-0005-0000-0000-00006B1B0000}"/>
    <cellStyle name="Nota 2 9 3 2" xfId="15166" xr:uid="{00000000-0005-0000-0000-00006C1B0000}"/>
    <cellStyle name="Nota 2 9 4" xfId="13172" xr:uid="{00000000-0005-0000-0000-00006D1B0000}"/>
    <cellStyle name="Nota 2 9 4 2" xfId="15772" xr:uid="{00000000-0005-0000-0000-00006E1B0000}"/>
    <cellStyle name="Nota 2 9 5" xfId="11643" xr:uid="{00000000-0005-0000-0000-00006F1B0000}"/>
    <cellStyle name="Nota 2 9 6" xfId="14557" xr:uid="{00000000-0005-0000-0000-0000701B0000}"/>
    <cellStyle name="Nota 2 9 7" xfId="13805" xr:uid="{00000000-0005-0000-0000-0000711B0000}"/>
    <cellStyle name="Nota 3" xfId="999" xr:uid="{00000000-0005-0000-0000-0000721B0000}"/>
    <cellStyle name="Nota 3 10" xfId="6883" xr:uid="{00000000-0005-0000-0000-0000731B0000}"/>
    <cellStyle name="Nota 3 10 2" xfId="12052" xr:uid="{00000000-0005-0000-0000-0000741B0000}"/>
    <cellStyle name="Nota 3 10 2 2" xfId="15137" xr:uid="{00000000-0005-0000-0000-0000751B0000}"/>
    <cellStyle name="Nota 3 10 3" xfId="11063" xr:uid="{00000000-0005-0000-0000-0000761B0000}"/>
    <cellStyle name="Nota 3 10 3 2" xfId="14944" xr:uid="{00000000-0005-0000-0000-0000771B0000}"/>
    <cellStyle name="Nota 3 10 4" xfId="11157" xr:uid="{00000000-0005-0000-0000-0000781B0000}"/>
    <cellStyle name="Nota 3 10 5" xfId="14355" xr:uid="{00000000-0005-0000-0000-0000791B0000}"/>
    <cellStyle name="Nota 3 10 6" xfId="13770" xr:uid="{00000000-0005-0000-0000-00007A1B0000}"/>
    <cellStyle name="Nota 3 11" xfId="13205" xr:uid="{00000000-0005-0000-0000-00007B1B0000}"/>
    <cellStyle name="Nota 3 11 2" xfId="13357" xr:uid="{00000000-0005-0000-0000-00007C1B0000}"/>
    <cellStyle name="Nota 3 11 2 2" xfId="15815" xr:uid="{00000000-0005-0000-0000-00007D1B0000}"/>
    <cellStyle name="Nota 3 11 3" xfId="15793" xr:uid="{00000000-0005-0000-0000-00007E1B0000}"/>
    <cellStyle name="Nota 3 12" xfId="11179" xr:uid="{00000000-0005-0000-0000-00007F1B0000}"/>
    <cellStyle name="Nota 3 12 2" xfId="14964" xr:uid="{00000000-0005-0000-0000-0000801B0000}"/>
    <cellStyle name="Nota 3 13" xfId="11662" xr:uid="{00000000-0005-0000-0000-0000811B0000}"/>
    <cellStyle name="Nota 3 13 2" xfId="15069" xr:uid="{00000000-0005-0000-0000-0000821B0000}"/>
    <cellStyle name="Nota 3 14" xfId="12899" xr:uid="{00000000-0005-0000-0000-0000831B0000}"/>
    <cellStyle name="Nota 3 15" xfId="14585" xr:uid="{00000000-0005-0000-0000-0000841B0000}"/>
    <cellStyle name="Nota 3 16" xfId="13386" xr:uid="{00000000-0005-0000-0000-0000851B0000}"/>
    <cellStyle name="Nota 3 17" xfId="15990" xr:uid="{00000000-0005-0000-0000-0000861B0000}"/>
    <cellStyle name="Nota 3 2" xfId="1000" xr:uid="{00000000-0005-0000-0000-0000871B0000}"/>
    <cellStyle name="Nota 3 2 10" xfId="13206" xr:uid="{00000000-0005-0000-0000-0000881B0000}"/>
    <cellStyle name="Nota 3 2 10 2" xfId="13358" xr:uid="{00000000-0005-0000-0000-0000891B0000}"/>
    <cellStyle name="Nota 3 2 10 2 2" xfId="15816" xr:uid="{00000000-0005-0000-0000-00008A1B0000}"/>
    <cellStyle name="Nota 3 2 10 3" xfId="15794" xr:uid="{00000000-0005-0000-0000-00008B1B0000}"/>
    <cellStyle name="Nota 3 2 11" xfId="11180" xr:uid="{00000000-0005-0000-0000-00008C1B0000}"/>
    <cellStyle name="Nota 3 2 11 2" xfId="14965" xr:uid="{00000000-0005-0000-0000-00008D1B0000}"/>
    <cellStyle name="Nota 3 2 12" xfId="11490" xr:uid="{00000000-0005-0000-0000-00008E1B0000}"/>
    <cellStyle name="Nota 3 2 12 2" xfId="15042" xr:uid="{00000000-0005-0000-0000-00008F1B0000}"/>
    <cellStyle name="Nota 3 2 13" xfId="11446" xr:uid="{00000000-0005-0000-0000-0000901B0000}"/>
    <cellStyle name="Nota 3 2 14" xfId="14405" xr:uid="{00000000-0005-0000-0000-0000911B0000}"/>
    <cellStyle name="Nota 3 2 15" xfId="13387" xr:uid="{00000000-0005-0000-0000-0000921B0000}"/>
    <cellStyle name="Nota 3 2 16" xfId="15991" xr:uid="{00000000-0005-0000-0000-0000931B0000}"/>
    <cellStyle name="Nota 3 2 2" xfId="4993" xr:uid="{00000000-0005-0000-0000-0000941B0000}"/>
    <cellStyle name="Nota 3 2 2 10" xfId="11443" xr:uid="{00000000-0005-0000-0000-0000951B0000}"/>
    <cellStyle name="Nota 3 2 2 10 2" xfId="15032" xr:uid="{00000000-0005-0000-0000-0000961B0000}"/>
    <cellStyle name="Nota 3 2 2 11" xfId="12910" xr:uid="{00000000-0005-0000-0000-0000971B0000}"/>
    <cellStyle name="Nota 3 2 2 12" xfId="14593" xr:uid="{00000000-0005-0000-0000-0000981B0000}"/>
    <cellStyle name="Nota 3 2 2 13" xfId="13748" xr:uid="{00000000-0005-0000-0000-0000991B0000}"/>
    <cellStyle name="Nota 3 2 2 14" xfId="18028" xr:uid="{00000000-0005-0000-0000-00009A1B0000}"/>
    <cellStyle name="Nota 3 2 2 2" xfId="7078" xr:uid="{00000000-0005-0000-0000-00009B1B0000}"/>
    <cellStyle name="Nota 3 2 2 2 2" xfId="8886" xr:uid="{00000000-0005-0000-0000-00009C1B0000}"/>
    <cellStyle name="Nota 3 2 2 2 2 2" xfId="12750" xr:uid="{00000000-0005-0000-0000-00009D1B0000}"/>
    <cellStyle name="Nota 3 2 2 2 2 2 2" xfId="15600" xr:uid="{00000000-0005-0000-0000-00009E1B0000}"/>
    <cellStyle name="Nota 3 2 2 2 2 3" xfId="12451" xr:uid="{00000000-0005-0000-0000-00009F1B0000}"/>
    <cellStyle name="Nota 3 2 2 2 2 3 2" xfId="15415" xr:uid="{00000000-0005-0000-0000-0000A01B0000}"/>
    <cellStyle name="Nota 3 2 2 2 2 4" xfId="12018" xr:uid="{00000000-0005-0000-0000-0000A11B0000}"/>
    <cellStyle name="Nota 3 2 2 2 2 5" xfId="14889" xr:uid="{00000000-0005-0000-0000-0000A21B0000}"/>
    <cellStyle name="Nota 3 2 2 2 2 6" xfId="14222" xr:uid="{00000000-0005-0000-0000-0000A31B0000}"/>
    <cellStyle name="Nota 3 2 2 2 3" xfId="12235" xr:uid="{00000000-0005-0000-0000-0000A41B0000}"/>
    <cellStyle name="Nota 3 2 2 2 3 2" xfId="15309" xr:uid="{00000000-0005-0000-0000-0000A51B0000}"/>
    <cellStyle name="Nota 3 2 2 2 4" xfId="12850" xr:uid="{00000000-0005-0000-0000-0000A61B0000}"/>
    <cellStyle name="Nota 3 2 2 2 4 2" xfId="15688" xr:uid="{00000000-0005-0000-0000-0000A71B0000}"/>
    <cellStyle name="Nota 3 2 2 2 5" xfId="13272" xr:uid="{00000000-0005-0000-0000-0000A81B0000}"/>
    <cellStyle name="Nota 3 2 2 2 6" xfId="14747" xr:uid="{00000000-0005-0000-0000-0000A91B0000}"/>
    <cellStyle name="Nota 3 2 2 2 7" xfId="13958" xr:uid="{00000000-0005-0000-0000-0000AA1B0000}"/>
    <cellStyle name="Nota 3 2 2 3" xfId="7091" xr:uid="{00000000-0005-0000-0000-0000AB1B0000}"/>
    <cellStyle name="Nota 3 2 2 3 2" xfId="8898" xr:uid="{00000000-0005-0000-0000-0000AC1B0000}"/>
    <cellStyle name="Nota 3 2 2 3 2 2" xfId="12761" xr:uid="{00000000-0005-0000-0000-0000AD1B0000}"/>
    <cellStyle name="Nota 3 2 2 3 2 2 2" xfId="15611" xr:uid="{00000000-0005-0000-0000-0000AE1B0000}"/>
    <cellStyle name="Nota 3 2 2 3 2 3" xfId="11331" xr:uid="{00000000-0005-0000-0000-0000AF1B0000}"/>
    <cellStyle name="Nota 3 2 2 3 2 3 2" xfId="14996" xr:uid="{00000000-0005-0000-0000-0000B01B0000}"/>
    <cellStyle name="Nota 3 2 2 3 2 4" xfId="12540" xr:uid="{00000000-0005-0000-0000-0000B11B0000}"/>
    <cellStyle name="Nota 3 2 2 3 2 5" xfId="14365" xr:uid="{00000000-0005-0000-0000-0000B21B0000}"/>
    <cellStyle name="Nota 3 2 2 3 2 6" xfId="14234" xr:uid="{00000000-0005-0000-0000-0000B31B0000}"/>
    <cellStyle name="Nota 3 2 2 3 3" xfId="12247" xr:uid="{00000000-0005-0000-0000-0000B41B0000}"/>
    <cellStyle name="Nota 3 2 2 3 3 2" xfId="15321" xr:uid="{00000000-0005-0000-0000-0000B51B0000}"/>
    <cellStyle name="Nota 3 2 2 3 4" xfId="11432" xr:uid="{00000000-0005-0000-0000-0000B61B0000}"/>
    <cellStyle name="Nota 3 2 2 3 4 2" xfId="15023" xr:uid="{00000000-0005-0000-0000-0000B71B0000}"/>
    <cellStyle name="Nota 3 2 2 3 5" xfId="11667" xr:uid="{00000000-0005-0000-0000-0000B81B0000}"/>
    <cellStyle name="Nota 3 2 2 3 6" xfId="14470" xr:uid="{00000000-0005-0000-0000-0000B91B0000}"/>
    <cellStyle name="Nota 3 2 2 3 7" xfId="13971" xr:uid="{00000000-0005-0000-0000-0000BA1B0000}"/>
    <cellStyle name="Nota 3 2 2 4" xfId="7111" xr:uid="{00000000-0005-0000-0000-0000BB1B0000}"/>
    <cellStyle name="Nota 3 2 2 4 2" xfId="8918" xr:uid="{00000000-0005-0000-0000-0000BC1B0000}"/>
    <cellStyle name="Nota 3 2 2 4 2 2" xfId="12779" xr:uid="{00000000-0005-0000-0000-0000BD1B0000}"/>
    <cellStyle name="Nota 3 2 2 4 2 2 2" xfId="15629" xr:uid="{00000000-0005-0000-0000-0000BE1B0000}"/>
    <cellStyle name="Nota 3 2 2 4 2 3" xfId="11085" xr:uid="{00000000-0005-0000-0000-0000BF1B0000}"/>
    <cellStyle name="Nota 3 2 2 4 2 3 2" xfId="14950" xr:uid="{00000000-0005-0000-0000-0000C01B0000}"/>
    <cellStyle name="Nota 3 2 2 4 2 4" xfId="11694" xr:uid="{00000000-0005-0000-0000-0000C11B0000}"/>
    <cellStyle name="Nota 3 2 2 4 2 5" xfId="14409" xr:uid="{00000000-0005-0000-0000-0000C21B0000}"/>
    <cellStyle name="Nota 3 2 2 4 2 6" xfId="14254" xr:uid="{00000000-0005-0000-0000-0000C31B0000}"/>
    <cellStyle name="Nota 3 2 2 4 3" xfId="12265" xr:uid="{00000000-0005-0000-0000-0000C41B0000}"/>
    <cellStyle name="Nota 3 2 2 4 3 2" xfId="15339" xr:uid="{00000000-0005-0000-0000-0000C51B0000}"/>
    <cellStyle name="Nota 3 2 2 4 4" xfId="13179" xr:uid="{00000000-0005-0000-0000-0000C61B0000}"/>
    <cellStyle name="Nota 3 2 2 4 4 2" xfId="15774" xr:uid="{00000000-0005-0000-0000-0000C71B0000}"/>
    <cellStyle name="Nota 3 2 2 4 5" xfId="11932" xr:uid="{00000000-0005-0000-0000-0000C81B0000}"/>
    <cellStyle name="Nota 3 2 2 4 6" xfId="14465" xr:uid="{00000000-0005-0000-0000-0000C91B0000}"/>
    <cellStyle name="Nota 3 2 2 4 7" xfId="13991" xr:uid="{00000000-0005-0000-0000-0000CA1B0000}"/>
    <cellStyle name="Nota 3 2 2 5" xfId="6954" xr:uid="{00000000-0005-0000-0000-0000CB1B0000}"/>
    <cellStyle name="Nota 3 2 2 5 2" xfId="8784" xr:uid="{00000000-0005-0000-0000-0000CC1B0000}"/>
    <cellStyle name="Nota 3 2 2 5 2 2" xfId="12653" xr:uid="{00000000-0005-0000-0000-0000CD1B0000}"/>
    <cellStyle name="Nota 3 2 2 5 2 2 2" xfId="15509" xr:uid="{00000000-0005-0000-0000-0000CE1B0000}"/>
    <cellStyle name="Nota 3 2 2 5 2 3" xfId="11347" xr:uid="{00000000-0005-0000-0000-0000CF1B0000}"/>
    <cellStyle name="Nota 3 2 2 5 2 3 2" xfId="15012" xr:uid="{00000000-0005-0000-0000-0000D01B0000}"/>
    <cellStyle name="Nota 3 2 2 5 2 4" xfId="12520" xr:uid="{00000000-0005-0000-0000-0000D11B0000}"/>
    <cellStyle name="Nota 3 2 2 5 2 5" xfId="14834" xr:uid="{00000000-0005-0000-0000-0000D21B0000}"/>
    <cellStyle name="Nota 3 2 2 5 2 6" xfId="14120" xr:uid="{00000000-0005-0000-0000-0000D31B0000}"/>
    <cellStyle name="Nota 3 2 2 5 3" xfId="12117" xr:uid="{00000000-0005-0000-0000-0000D41B0000}"/>
    <cellStyle name="Nota 3 2 2 5 3 2" xfId="15197" xr:uid="{00000000-0005-0000-0000-0000D51B0000}"/>
    <cellStyle name="Nota 3 2 2 5 4" xfId="12898" xr:uid="{00000000-0005-0000-0000-0000D61B0000}"/>
    <cellStyle name="Nota 3 2 2 5 4 2" xfId="15700" xr:uid="{00000000-0005-0000-0000-0000D71B0000}"/>
    <cellStyle name="Nota 3 2 2 5 5" xfId="11959" xr:uid="{00000000-0005-0000-0000-0000D81B0000}"/>
    <cellStyle name="Nota 3 2 2 5 6" xfId="14385" xr:uid="{00000000-0005-0000-0000-0000D91B0000}"/>
    <cellStyle name="Nota 3 2 2 5 7" xfId="13838" xr:uid="{00000000-0005-0000-0000-0000DA1B0000}"/>
    <cellStyle name="Nota 3 2 2 6" xfId="7136" xr:uid="{00000000-0005-0000-0000-0000DB1B0000}"/>
    <cellStyle name="Nota 3 2 2 6 2" xfId="8943" xr:uid="{00000000-0005-0000-0000-0000DC1B0000}"/>
    <cellStyle name="Nota 3 2 2 6 2 2" xfId="12801" xr:uid="{00000000-0005-0000-0000-0000DD1B0000}"/>
    <cellStyle name="Nota 3 2 2 6 2 2 2" xfId="15650" xr:uid="{00000000-0005-0000-0000-0000DE1B0000}"/>
    <cellStyle name="Nota 3 2 2 6 2 3" xfId="11324" xr:uid="{00000000-0005-0000-0000-0000DF1B0000}"/>
    <cellStyle name="Nota 3 2 2 6 2 3 2" xfId="14989" xr:uid="{00000000-0005-0000-0000-0000E01B0000}"/>
    <cellStyle name="Nota 3 2 2 6 2 4" xfId="11902" xr:uid="{00000000-0005-0000-0000-0000E11B0000}"/>
    <cellStyle name="Nota 3 2 2 6 2 5" xfId="14642" xr:uid="{00000000-0005-0000-0000-0000E21B0000}"/>
    <cellStyle name="Nota 3 2 2 6 2 6" xfId="14279" xr:uid="{00000000-0005-0000-0000-0000E31B0000}"/>
    <cellStyle name="Nota 3 2 2 6 3" xfId="12287" xr:uid="{00000000-0005-0000-0000-0000E41B0000}"/>
    <cellStyle name="Nota 3 2 2 6 3 2" xfId="15360" xr:uid="{00000000-0005-0000-0000-0000E51B0000}"/>
    <cellStyle name="Nota 3 2 2 6 4" xfId="10930" xr:uid="{00000000-0005-0000-0000-0000E61B0000}"/>
    <cellStyle name="Nota 3 2 2 6 4 2" xfId="14925" xr:uid="{00000000-0005-0000-0000-0000E71B0000}"/>
    <cellStyle name="Nota 3 2 2 6 5" xfId="10923" xr:uid="{00000000-0005-0000-0000-0000E81B0000}"/>
    <cellStyle name="Nota 3 2 2 6 6" xfId="14452" xr:uid="{00000000-0005-0000-0000-0000E91B0000}"/>
    <cellStyle name="Nota 3 2 2 6 7" xfId="14016" xr:uid="{00000000-0005-0000-0000-0000EA1B0000}"/>
    <cellStyle name="Nota 3 2 2 7" xfId="7158" xr:uid="{00000000-0005-0000-0000-0000EB1B0000}"/>
    <cellStyle name="Nota 3 2 2 7 2" xfId="8965" xr:uid="{00000000-0005-0000-0000-0000EC1B0000}"/>
    <cellStyle name="Nota 3 2 2 7 2 2" xfId="12821" xr:uid="{00000000-0005-0000-0000-0000ED1B0000}"/>
    <cellStyle name="Nota 3 2 2 7 2 2 2" xfId="15669" xr:uid="{00000000-0005-0000-0000-0000EE1B0000}"/>
    <cellStyle name="Nota 3 2 2 7 2 3" xfId="12442" xr:uid="{00000000-0005-0000-0000-0000EF1B0000}"/>
    <cellStyle name="Nota 3 2 2 7 2 3 2" xfId="15406" xr:uid="{00000000-0005-0000-0000-0000F01B0000}"/>
    <cellStyle name="Nota 3 2 2 7 2 4" xfId="11678" xr:uid="{00000000-0005-0000-0000-0000F11B0000}"/>
    <cellStyle name="Nota 3 2 2 7 2 5" xfId="14810" xr:uid="{00000000-0005-0000-0000-0000F21B0000}"/>
    <cellStyle name="Nota 3 2 2 7 2 6" xfId="14301" xr:uid="{00000000-0005-0000-0000-0000F31B0000}"/>
    <cellStyle name="Nota 3 2 2 7 3" xfId="12307" xr:uid="{00000000-0005-0000-0000-0000F41B0000}"/>
    <cellStyle name="Nota 3 2 2 7 3 2" xfId="15379" xr:uid="{00000000-0005-0000-0000-0000F51B0000}"/>
    <cellStyle name="Nota 3 2 2 7 4" xfId="12829" xr:uid="{00000000-0005-0000-0000-0000F61B0000}"/>
    <cellStyle name="Nota 3 2 2 7 4 2" xfId="15676" xr:uid="{00000000-0005-0000-0000-0000F71B0000}"/>
    <cellStyle name="Nota 3 2 2 7 5" xfId="12510" xr:uid="{00000000-0005-0000-0000-0000F81B0000}"/>
    <cellStyle name="Nota 3 2 2 7 6" xfId="14731" xr:uid="{00000000-0005-0000-0000-0000F91B0000}"/>
    <cellStyle name="Nota 3 2 2 7 7" xfId="14038" xr:uid="{00000000-0005-0000-0000-0000FA1B0000}"/>
    <cellStyle name="Nota 3 2 2 8" xfId="6958" xr:uid="{00000000-0005-0000-0000-0000FB1B0000}"/>
    <cellStyle name="Nota 3 2 2 8 2" xfId="12121" xr:uid="{00000000-0005-0000-0000-0000FC1B0000}"/>
    <cellStyle name="Nota 3 2 2 8 2 2" xfId="15201" xr:uid="{00000000-0005-0000-0000-0000FD1B0000}"/>
    <cellStyle name="Nota 3 2 2 8 3" xfId="13077" xr:uid="{00000000-0005-0000-0000-0000FE1B0000}"/>
    <cellStyle name="Nota 3 2 2 8 3 2" xfId="15745" xr:uid="{00000000-0005-0000-0000-0000FF1B0000}"/>
    <cellStyle name="Nota 3 2 2 8 4" xfId="11884" xr:uid="{00000000-0005-0000-0000-0000001C0000}"/>
    <cellStyle name="Nota 3 2 2 8 5" xfId="14550" xr:uid="{00000000-0005-0000-0000-0000011C0000}"/>
    <cellStyle name="Nota 3 2 2 8 6" xfId="13842" xr:uid="{00000000-0005-0000-0000-0000021C0000}"/>
    <cellStyle name="Nota 3 2 2 9" xfId="11822" xr:uid="{00000000-0005-0000-0000-0000031C0000}"/>
    <cellStyle name="Nota 3 2 2 9 2" xfId="11403" xr:uid="{00000000-0005-0000-0000-0000041C0000}"/>
    <cellStyle name="Nota 3 2 3" xfId="6927" xr:uid="{00000000-0005-0000-0000-0000051C0000}"/>
    <cellStyle name="Nota 3 2 3 2" xfId="8760" xr:uid="{00000000-0005-0000-0000-0000061C0000}"/>
    <cellStyle name="Nota 3 2 3 2 2" xfId="12631" xr:uid="{00000000-0005-0000-0000-0000071C0000}"/>
    <cellStyle name="Nota 3 2 3 2 2 2" xfId="15487" xr:uid="{00000000-0005-0000-0000-0000081C0000}"/>
    <cellStyle name="Nota 3 2 3 2 3" xfId="13048" xr:uid="{00000000-0005-0000-0000-0000091C0000}"/>
    <cellStyle name="Nota 3 2 3 2 3 2" xfId="15724" xr:uid="{00000000-0005-0000-0000-00000A1C0000}"/>
    <cellStyle name="Nota 3 2 3 2 4" xfId="13223" xr:uid="{00000000-0005-0000-0000-00000B1C0000}"/>
    <cellStyle name="Nota 3 2 3 2 5" xfId="14862" xr:uid="{00000000-0005-0000-0000-00000C1C0000}"/>
    <cellStyle name="Nota 3 2 3 2 6" xfId="14096" xr:uid="{00000000-0005-0000-0000-00000D1C0000}"/>
    <cellStyle name="Nota 3 2 3 3" xfId="12092" xr:uid="{00000000-0005-0000-0000-00000E1C0000}"/>
    <cellStyle name="Nota 3 2 3 3 2" xfId="15172" xr:uid="{00000000-0005-0000-0000-00000F1C0000}"/>
    <cellStyle name="Nota 3 2 3 4" xfId="12909" xr:uid="{00000000-0005-0000-0000-0000101C0000}"/>
    <cellStyle name="Nota 3 2 3 4 2" xfId="15703" xr:uid="{00000000-0005-0000-0000-0000111C0000}"/>
    <cellStyle name="Nota 3 2 3 5" xfId="12844" xr:uid="{00000000-0005-0000-0000-0000121C0000}"/>
    <cellStyle name="Nota 3 2 3 6" xfId="14412" xr:uid="{00000000-0005-0000-0000-0000131C0000}"/>
    <cellStyle name="Nota 3 2 3 7" xfId="13812" xr:uid="{00000000-0005-0000-0000-0000141C0000}"/>
    <cellStyle name="Nota 3 2 4" xfId="6949" xr:uid="{00000000-0005-0000-0000-0000151C0000}"/>
    <cellStyle name="Nota 3 2 4 2" xfId="8780" xr:uid="{00000000-0005-0000-0000-0000161C0000}"/>
    <cellStyle name="Nota 3 2 4 2 2" xfId="12650" xr:uid="{00000000-0005-0000-0000-0000171C0000}"/>
    <cellStyle name="Nota 3 2 4 2 2 2" xfId="15506" xr:uid="{00000000-0005-0000-0000-0000181C0000}"/>
    <cellStyle name="Nota 3 2 4 2 3" xfId="12457" xr:uid="{00000000-0005-0000-0000-0000191C0000}"/>
    <cellStyle name="Nota 3 2 4 2 3 2" xfId="15421" xr:uid="{00000000-0005-0000-0000-00001A1C0000}"/>
    <cellStyle name="Nota 3 2 4 2 4" xfId="11877" xr:uid="{00000000-0005-0000-0000-00001B1C0000}"/>
    <cellStyle name="Nota 3 2 4 2 5" xfId="14836" xr:uid="{00000000-0005-0000-0000-00001C1C0000}"/>
    <cellStyle name="Nota 3 2 4 2 6" xfId="14116" xr:uid="{00000000-0005-0000-0000-00001D1C0000}"/>
    <cellStyle name="Nota 3 2 4 3" xfId="12113" xr:uid="{00000000-0005-0000-0000-00001E1C0000}"/>
    <cellStyle name="Nota 3 2 4 3 2" xfId="15193" xr:uid="{00000000-0005-0000-0000-00001F1C0000}"/>
    <cellStyle name="Nota 3 2 4 4" xfId="13080" xr:uid="{00000000-0005-0000-0000-0000201C0000}"/>
    <cellStyle name="Nota 3 2 4 4 2" xfId="15748" xr:uid="{00000000-0005-0000-0000-0000211C0000}"/>
    <cellStyle name="Nota 3 2 4 5" xfId="11659" xr:uid="{00000000-0005-0000-0000-0000221C0000}"/>
    <cellStyle name="Nota 3 2 4 6" xfId="14547" xr:uid="{00000000-0005-0000-0000-0000231C0000}"/>
    <cellStyle name="Nota 3 2 4 7" xfId="13833" xr:uid="{00000000-0005-0000-0000-0000241C0000}"/>
    <cellStyle name="Nota 3 2 5" xfId="6968" xr:uid="{00000000-0005-0000-0000-0000251C0000}"/>
    <cellStyle name="Nota 3 2 5 2" xfId="8797" xr:uid="{00000000-0005-0000-0000-0000261C0000}"/>
    <cellStyle name="Nota 3 2 5 2 2" xfId="12666" xr:uid="{00000000-0005-0000-0000-0000271C0000}"/>
    <cellStyle name="Nota 3 2 5 2 2 2" xfId="15522" xr:uid="{00000000-0005-0000-0000-0000281C0000}"/>
    <cellStyle name="Nota 3 2 5 2 3" xfId="11088" xr:uid="{00000000-0005-0000-0000-0000291C0000}"/>
    <cellStyle name="Nota 3 2 5 2 3 2" xfId="14953" xr:uid="{00000000-0005-0000-0000-00002A1C0000}"/>
    <cellStyle name="Nota 3 2 5 2 4" xfId="11622" xr:uid="{00000000-0005-0000-0000-00002B1C0000}"/>
    <cellStyle name="Nota 3 2 5 2 5" xfId="14623" xr:uid="{00000000-0005-0000-0000-00002C1C0000}"/>
    <cellStyle name="Nota 3 2 5 2 6" xfId="14133" xr:uid="{00000000-0005-0000-0000-00002D1C0000}"/>
    <cellStyle name="Nota 3 2 5 3" xfId="12131" xr:uid="{00000000-0005-0000-0000-00002E1C0000}"/>
    <cellStyle name="Nota 3 2 5 3 2" xfId="15211" xr:uid="{00000000-0005-0000-0000-00002F1C0000}"/>
    <cellStyle name="Nota 3 2 5 4" xfId="12554" xr:uid="{00000000-0005-0000-0000-0000301C0000}"/>
    <cellStyle name="Nota 3 2 5 4 2" xfId="15442" xr:uid="{00000000-0005-0000-0000-0000311C0000}"/>
    <cellStyle name="Nota 3 2 5 5" xfId="13228" xr:uid="{00000000-0005-0000-0000-0000321C0000}"/>
    <cellStyle name="Nota 3 2 5 6" xfId="14774" xr:uid="{00000000-0005-0000-0000-0000331C0000}"/>
    <cellStyle name="Nota 3 2 5 7" xfId="13850" xr:uid="{00000000-0005-0000-0000-0000341C0000}"/>
    <cellStyle name="Nota 3 2 6" xfId="6898" xr:uid="{00000000-0005-0000-0000-0000351C0000}"/>
    <cellStyle name="Nota 3 2 6 2" xfId="8736" xr:uid="{00000000-0005-0000-0000-0000361C0000}"/>
    <cellStyle name="Nota 3 2 6 2 2" xfId="12610" xr:uid="{00000000-0005-0000-0000-0000371C0000}"/>
    <cellStyle name="Nota 3 2 6 2 2 2" xfId="15467" xr:uid="{00000000-0005-0000-0000-0000381C0000}"/>
    <cellStyle name="Nota 3 2 6 2 3" xfId="12847" xr:uid="{00000000-0005-0000-0000-0000391C0000}"/>
    <cellStyle name="Nota 3 2 6 2 3 2" xfId="15685" xr:uid="{00000000-0005-0000-0000-00003A1C0000}"/>
    <cellStyle name="Nota 3 2 6 2 4" xfId="13062" xr:uid="{00000000-0005-0000-0000-00003B1C0000}"/>
    <cellStyle name="Nota 3 2 6 2 5" xfId="14398" xr:uid="{00000000-0005-0000-0000-00003C1C0000}"/>
    <cellStyle name="Nota 3 2 6 2 6" xfId="14072" xr:uid="{00000000-0005-0000-0000-00003D1C0000}"/>
    <cellStyle name="Nota 3 2 6 3" xfId="12067" xr:uid="{00000000-0005-0000-0000-00003E1C0000}"/>
    <cellStyle name="Nota 3 2 6 3 2" xfId="15151" xr:uid="{00000000-0005-0000-0000-00003F1C0000}"/>
    <cellStyle name="Nota 3 2 6 4" xfId="12945" xr:uid="{00000000-0005-0000-0000-0000401C0000}"/>
    <cellStyle name="Nota 3 2 6 4 2" xfId="15712" xr:uid="{00000000-0005-0000-0000-0000411C0000}"/>
    <cellStyle name="Nota 3 2 6 5" xfId="11218" xr:uid="{00000000-0005-0000-0000-0000421C0000}"/>
    <cellStyle name="Nota 3 2 6 6" xfId="14434" xr:uid="{00000000-0005-0000-0000-0000431C0000}"/>
    <cellStyle name="Nota 3 2 6 7" xfId="13785" xr:uid="{00000000-0005-0000-0000-0000441C0000}"/>
    <cellStyle name="Nota 3 2 7" xfId="6934" xr:uid="{00000000-0005-0000-0000-0000451C0000}"/>
    <cellStyle name="Nota 3 2 7 2" xfId="8766" xr:uid="{00000000-0005-0000-0000-0000461C0000}"/>
    <cellStyle name="Nota 3 2 7 2 2" xfId="12636" xr:uid="{00000000-0005-0000-0000-0000471C0000}"/>
    <cellStyle name="Nota 3 2 7 2 2 2" xfId="15492" xr:uid="{00000000-0005-0000-0000-0000481C0000}"/>
    <cellStyle name="Nota 3 2 7 2 3" xfId="13149" xr:uid="{00000000-0005-0000-0000-0000491C0000}"/>
    <cellStyle name="Nota 3 2 7 2 3 2" xfId="15764" xr:uid="{00000000-0005-0000-0000-00004A1C0000}"/>
    <cellStyle name="Nota 3 2 7 2 4" xfId="13219" xr:uid="{00000000-0005-0000-0000-00004B1C0000}"/>
    <cellStyle name="Nota 3 2 7 2 5" xfId="14877" xr:uid="{00000000-0005-0000-0000-00004C1C0000}"/>
    <cellStyle name="Nota 3 2 7 2 6" xfId="14102" xr:uid="{00000000-0005-0000-0000-00004D1C0000}"/>
    <cellStyle name="Nota 3 2 7 3" xfId="12098" xr:uid="{00000000-0005-0000-0000-00004E1C0000}"/>
    <cellStyle name="Nota 3 2 7 3 2" xfId="15178" xr:uid="{00000000-0005-0000-0000-00004F1C0000}"/>
    <cellStyle name="Nota 3 2 7 4" xfId="11439" xr:uid="{00000000-0005-0000-0000-0000501C0000}"/>
    <cellStyle name="Nota 3 2 7 4 2" xfId="15030" xr:uid="{00000000-0005-0000-0000-0000511C0000}"/>
    <cellStyle name="Nota 3 2 7 5" xfId="11307" xr:uid="{00000000-0005-0000-0000-0000521C0000}"/>
    <cellStyle name="Nota 3 2 7 6" xfId="14779" xr:uid="{00000000-0005-0000-0000-0000531C0000}"/>
    <cellStyle name="Nota 3 2 7 7" xfId="13819" xr:uid="{00000000-0005-0000-0000-0000541C0000}"/>
    <cellStyle name="Nota 3 2 8" xfId="6925" xr:uid="{00000000-0005-0000-0000-0000551C0000}"/>
    <cellStyle name="Nota 3 2 8 2" xfId="8758" xr:uid="{00000000-0005-0000-0000-0000561C0000}"/>
    <cellStyle name="Nota 3 2 8 2 2" xfId="12629" xr:uid="{00000000-0005-0000-0000-0000571C0000}"/>
    <cellStyle name="Nota 3 2 8 2 2 2" xfId="15485" xr:uid="{00000000-0005-0000-0000-0000581C0000}"/>
    <cellStyle name="Nota 3 2 8 2 3" xfId="13049" xr:uid="{00000000-0005-0000-0000-0000591C0000}"/>
    <cellStyle name="Nota 3 2 8 2 3 2" xfId="15725" xr:uid="{00000000-0005-0000-0000-00005A1C0000}"/>
    <cellStyle name="Nota 3 2 8 2 4" xfId="13225" xr:uid="{00000000-0005-0000-0000-00005B1C0000}"/>
    <cellStyle name="Nota 3 2 8 2 5" xfId="14871" xr:uid="{00000000-0005-0000-0000-00005C1C0000}"/>
    <cellStyle name="Nota 3 2 8 2 6" xfId="14094" xr:uid="{00000000-0005-0000-0000-00005D1C0000}"/>
    <cellStyle name="Nota 3 2 8 3" xfId="12090" xr:uid="{00000000-0005-0000-0000-00005E1C0000}"/>
    <cellStyle name="Nota 3 2 8 3 2" xfId="15170" xr:uid="{00000000-0005-0000-0000-00005F1C0000}"/>
    <cellStyle name="Nota 3 2 8 4" xfId="12986" xr:uid="{00000000-0005-0000-0000-0000601C0000}"/>
    <cellStyle name="Nota 3 2 8 4 2" xfId="15718" xr:uid="{00000000-0005-0000-0000-0000611C0000}"/>
    <cellStyle name="Nota 3 2 8 5" xfId="13254" xr:uid="{00000000-0005-0000-0000-0000621C0000}"/>
    <cellStyle name="Nota 3 2 8 6" xfId="14413" xr:uid="{00000000-0005-0000-0000-0000631C0000}"/>
    <cellStyle name="Nota 3 2 8 7" xfId="13810" xr:uid="{00000000-0005-0000-0000-0000641C0000}"/>
    <cellStyle name="Nota 3 2 9" xfId="6986" xr:uid="{00000000-0005-0000-0000-0000651C0000}"/>
    <cellStyle name="Nota 3 2 9 2" xfId="12149" xr:uid="{00000000-0005-0000-0000-0000661C0000}"/>
    <cellStyle name="Nota 3 2 9 2 2" xfId="15228" xr:uid="{00000000-0005-0000-0000-0000671C0000}"/>
    <cellStyle name="Nota 3 2 9 3" xfId="13075" xr:uid="{00000000-0005-0000-0000-0000681C0000}"/>
    <cellStyle name="Nota 3 2 9 3 2" xfId="15743" xr:uid="{00000000-0005-0000-0000-0000691C0000}"/>
    <cellStyle name="Nota 3 2 9 4" xfId="11787" xr:uid="{00000000-0005-0000-0000-00006A1C0000}"/>
    <cellStyle name="Nota 3 2 9 5" xfId="14769" xr:uid="{00000000-0005-0000-0000-00006B1C0000}"/>
    <cellStyle name="Nota 3 2 9 6" xfId="13868" xr:uid="{00000000-0005-0000-0000-00006C1C0000}"/>
    <cellStyle name="Nota 3 3" xfId="4980" xr:uid="{00000000-0005-0000-0000-00006D1C0000}"/>
    <cellStyle name="Nota 3 3 10" xfId="11621" xr:uid="{00000000-0005-0000-0000-00006E1C0000}"/>
    <cellStyle name="Nota 3 3 10 2" xfId="15057" xr:uid="{00000000-0005-0000-0000-00006F1C0000}"/>
    <cellStyle name="Nota 3 3 11" xfId="11972" xr:uid="{00000000-0005-0000-0000-0000701C0000}"/>
    <cellStyle name="Nota 3 3 12" xfId="14597" xr:uid="{00000000-0005-0000-0000-0000711C0000}"/>
    <cellStyle name="Nota 3 3 13" xfId="13405" xr:uid="{00000000-0005-0000-0000-0000721C0000}"/>
    <cellStyle name="Nota 3 3 14" xfId="18015" xr:uid="{00000000-0005-0000-0000-0000731C0000}"/>
    <cellStyle name="Nota 3 3 2" xfId="7065" xr:uid="{00000000-0005-0000-0000-0000741C0000}"/>
    <cellStyle name="Nota 3 3 2 2" xfId="8873" xr:uid="{00000000-0005-0000-0000-0000751C0000}"/>
    <cellStyle name="Nota 3 3 2 2 2" xfId="12738" xr:uid="{00000000-0005-0000-0000-0000761C0000}"/>
    <cellStyle name="Nota 3 3 2 2 2 2" xfId="15589" xr:uid="{00000000-0005-0000-0000-0000771C0000}"/>
    <cellStyle name="Nota 3 3 2 2 3" xfId="11087" xr:uid="{00000000-0005-0000-0000-0000781C0000}"/>
    <cellStyle name="Nota 3 3 2 2 3 2" xfId="14952" xr:uid="{00000000-0005-0000-0000-0000791C0000}"/>
    <cellStyle name="Nota 3 3 2 2 4" xfId="11422" xr:uid="{00000000-0005-0000-0000-00007A1C0000}"/>
    <cellStyle name="Nota 3 3 2 2 5" xfId="14600" xr:uid="{00000000-0005-0000-0000-00007B1C0000}"/>
    <cellStyle name="Nota 3 3 2 2 6" xfId="14209" xr:uid="{00000000-0005-0000-0000-00007C1C0000}"/>
    <cellStyle name="Nota 3 3 2 3" xfId="12223" xr:uid="{00000000-0005-0000-0000-00007D1C0000}"/>
    <cellStyle name="Nota 3 3 2 3 2" xfId="15299" xr:uid="{00000000-0005-0000-0000-00007E1C0000}"/>
    <cellStyle name="Nota 3 3 2 4" xfId="11436" xr:uid="{00000000-0005-0000-0000-00007F1C0000}"/>
    <cellStyle name="Nota 3 3 2 4 2" xfId="15027" xr:uid="{00000000-0005-0000-0000-0000801C0000}"/>
    <cellStyle name="Nota 3 3 2 5" xfId="11856" xr:uid="{00000000-0005-0000-0000-0000811C0000}"/>
    <cellStyle name="Nota 3 3 2 6" xfId="14751" xr:uid="{00000000-0005-0000-0000-0000821C0000}"/>
    <cellStyle name="Nota 3 3 2 7" xfId="13406" xr:uid="{00000000-0005-0000-0000-0000831C0000}"/>
    <cellStyle name="Nota 3 3 3" xfId="7031" xr:uid="{00000000-0005-0000-0000-0000841C0000}"/>
    <cellStyle name="Nota 3 3 3 2" xfId="8846" xr:uid="{00000000-0005-0000-0000-0000851C0000}"/>
    <cellStyle name="Nota 3 3 3 2 2" xfId="12712" xr:uid="{00000000-0005-0000-0000-0000861C0000}"/>
    <cellStyle name="Nota 3 3 3 2 2 2" xfId="15565" xr:uid="{00000000-0005-0000-0000-0000871C0000}"/>
    <cellStyle name="Nota 3 3 3 2 3" xfId="11481" xr:uid="{00000000-0005-0000-0000-0000881C0000}"/>
    <cellStyle name="Nota 3 3 3 2 3 2" xfId="15041" xr:uid="{00000000-0005-0000-0000-0000891C0000}"/>
    <cellStyle name="Nota 3 3 3 2 4" xfId="12037" xr:uid="{00000000-0005-0000-0000-00008A1C0000}"/>
    <cellStyle name="Nota 3 3 3 2 5" xfId="14576" xr:uid="{00000000-0005-0000-0000-00008B1C0000}"/>
    <cellStyle name="Nota 3 3 3 2 6" xfId="14182" xr:uid="{00000000-0005-0000-0000-00008C1C0000}"/>
    <cellStyle name="Nota 3 3 3 3" xfId="12191" xr:uid="{00000000-0005-0000-0000-00008D1C0000}"/>
    <cellStyle name="Nota 3 3 3 3 2" xfId="15268" xr:uid="{00000000-0005-0000-0000-00008E1C0000}"/>
    <cellStyle name="Nota 3 3 3 4" xfId="12551" xr:uid="{00000000-0005-0000-0000-00008F1C0000}"/>
    <cellStyle name="Nota 3 3 3 4 2" xfId="15439" xr:uid="{00000000-0005-0000-0000-0000901C0000}"/>
    <cellStyle name="Nota 3 3 3 5" xfId="11461" xr:uid="{00000000-0005-0000-0000-0000911C0000}"/>
    <cellStyle name="Nota 3 3 3 6" xfId="14497" xr:uid="{00000000-0005-0000-0000-0000921C0000}"/>
    <cellStyle name="Nota 3 3 3 7" xfId="13407" xr:uid="{00000000-0005-0000-0000-0000931C0000}"/>
    <cellStyle name="Nota 3 3 4" xfId="7098" xr:uid="{00000000-0005-0000-0000-0000941C0000}"/>
    <cellStyle name="Nota 3 3 4 2" xfId="8905" xr:uid="{00000000-0005-0000-0000-0000951C0000}"/>
    <cellStyle name="Nota 3 3 4 2 2" xfId="12768" xr:uid="{00000000-0005-0000-0000-0000961C0000}"/>
    <cellStyle name="Nota 3 3 4 2 2 2" xfId="15618" xr:uid="{00000000-0005-0000-0000-0000971C0000}"/>
    <cellStyle name="Nota 3 3 4 2 3" xfId="12449" xr:uid="{00000000-0005-0000-0000-0000981C0000}"/>
    <cellStyle name="Nota 3 3 4 2 3 2" xfId="15413" xr:uid="{00000000-0005-0000-0000-0000991C0000}"/>
    <cellStyle name="Nota 3 3 4 2 4" xfId="12283" xr:uid="{00000000-0005-0000-0000-00009A1C0000}"/>
    <cellStyle name="Nota 3 3 4 2 5" xfId="14567" xr:uid="{00000000-0005-0000-0000-00009B1C0000}"/>
    <cellStyle name="Nota 3 3 4 2 6" xfId="14241" xr:uid="{00000000-0005-0000-0000-00009C1C0000}"/>
    <cellStyle name="Nota 3 3 4 3" xfId="12254" xr:uid="{00000000-0005-0000-0000-00009D1C0000}"/>
    <cellStyle name="Nota 3 3 4 3 2" xfId="15328" xr:uid="{00000000-0005-0000-0000-00009E1C0000}"/>
    <cellStyle name="Nota 3 3 4 4" xfId="13188" xr:uid="{00000000-0005-0000-0000-00009F1C0000}"/>
    <cellStyle name="Nota 3 3 4 4 2" xfId="15778" xr:uid="{00000000-0005-0000-0000-0000A01C0000}"/>
    <cellStyle name="Nota 3 3 4 5" xfId="13124" xr:uid="{00000000-0005-0000-0000-0000A11C0000}"/>
    <cellStyle name="Nota 3 3 4 6" xfId="14742" xr:uid="{00000000-0005-0000-0000-0000A21C0000}"/>
    <cellStyle name="Nota 3 3 4 7" xfId="13978" xr:uid="{00000000-0005-0000-0000-0000A31C0000}"/>
    <cellStyle name="Nota 3 3 5" xfId="6916" xr:uid="{00000000-0005-0000-0000-0000A41C0000}"/>
    <cellStyle name="Nota 3 3 5 2" xfId="8751" xr:uid="{00000000-0005-0000-0000-0000A51C0000}"/>
    <cellStyle name="Nota 3 3 5 2 2" xfId="12623" xr:uid="{00000000-0005-0000-0000-0000A61C0000}"/>
    <cellStyle name="Nota 3 3 5 2 2 2" xfId="15480" xr:uid="{00000000-0005-0000-0000-0000A71C0000}"/>
    <cellStyle name="Nota 3 3 5 2 3" xfId="13050" xr:uid="{00000000-0005-0000-0000-0000A81C0000}"/>
    <cellStyle name="Nota 3 3 5 2 3 2" xfId="15726" xr:uid="{00000000-0005-0000-0000-0000A91C0000}"/>
    <cellStyle name="Nota 3 3 5 2 4" xfId="12907" xr:uid="{00000000-0005-0000-0000-0000AA1C0000}"/>
    <cellStyle name="Nota 3 3 5 2 5" xfId="14680" xr:uid="{00000000-0005-0000-0000-0000AB1C0000}"/>
    <cellStyle name="Nota 3 3 5 2 6" xfId="14087" xr:uid="{00000000-0005-0000-0000-0000AC1C0000}"/>
    <cellStyle name="Nota 3 3 5 3" xfId="12083" xr:uid="{00000000-0005-0000-0000-0000AD1C0000}"/>
    <cellStyle name="Nota 3 3 5 3 2" xfId="15163" xr:uid="{00000000-0005-0000-0000-0000AE1C0000}"/>
    <cellStyle name="Nota 3 3 5 4" xfId="13085" xr:uid="{00000000-0005-0000-0000-0000AF1C0000}"/>
    <cellStyle name="Nota 3 3 5 4 2" xfId="15753" xr:uid="{00000000-0005-0000-0000-0000B01C0000}"/>
    <cellStyle name="Nota 3 3 5 5" xfId="12044" xr:uid="{00000000-0005-0000-0000-0000B11C0000}"/>
    <cellStyle name="Nota 3 3 5 6" xfId="14415" xr:uid="{00000000-0005-0000-0000-0000B21C0000}"/>
    <cellStyle name="Nota 3 3 5 7" xfId="13801" xr:uid="{00000000-0005-0000-0000-0000B31C0000}"/>
    <cellStyle name="Nota 3 3 6" xfId="7123" xr:uid="{00000000-0005-0000-0000-0000B41C0000}"/>
    <cellStyle name="Nota 3 3 6 2" xfId="8930" xr:uid="{00000000-0005-0000-0000-0000B51C0000}"/>
    <cellStyle name="Nota 3 3 6 2 2" xfId="12789" xr:uid="{00000000-0005-0000-0000-0000B61C0000}"/>
    <cellStyle name="Nota 3 3 6 2 2 2" xfId="15639" xr:uid="{00000000-0005-0000-0000-0000B71C0000}"/>
    <cellStyle name="Nota 3 3 6 2 3" xfId="11326" xr:uid="{00000000-0005-0000-0000-0000B81C0000}"/>
    <cellStyle name="Nota 3 3 6 2 3 2" xfId="14991" xr:uid="{00000000-0005-0000-0000-0000B91C0000}"/>
    <cellStyle name="Nota 3 3 6 2 4" xfId="11671" xr:uid="{00000000-0005-0000-0000-0000BA1C0000}"/>
    <cellStyle name="Nota 3 3 6 2 5" xfId="14325" xr:uid="{00000000-0005-0000-0000-0000BB1C0000}"/>
    <cellStyle name="Nota 3 3 6 2 6" xfId="14266" xr:uid="{00000000-0005-0000-0000-0000BC1C0000}"/>
    <cellStyle name="Nota 3 3 6 3" xfId="12275" xr:uid="{00000000-0005-0000-0000-0000BD1C0000}"/>
    <cellStyle name="Nota 3 3 6 3 2" xfId="15349" xr:uid="{00000000-0005-0000-0000-0000BE1C0000}"/>
    <cellStyle name="Nota 3 3 6 4" xfId="12967" xr:uid="{00000000-0005-0000-0000-0000BF1C0000}"/>
    <cellStyle name="Nota 3 3 6 4 2" xfId="15714" xr:uid="{00000000-0005-0000-0000-0000C01C0000}"/>
    <cellStyle name="Nota 3 3 6 5" xfId="12352" xr:uid="{00000000-0005-0000-0000-0000C11C0000}"/>
    <cellStyle name="Nota 3 3 6 6" xfId="14457" xr:uid="{00000000-0005-0000-0000-0000C21C0000}"/>
    <cellStyle name="Nota 3 3 6 7" xfId="14003" xr:uid="{00000000-0005-0000-0000-0000C31C0000}"/>
    <cellStyle name="Nota 3 3 7" xfId="7145" xr:uid="{00000000-0005-0000-0000-0000C41C0000}"/>
    <cellStyle name="Nota 3 3 7 2" xfId="8952" xr:uid="{00000000-0005-0000-0000-0000C51C0000}"/>
    <cellStyle name="Nota 3 3 7 2 2" xfId="12809" xr:uid="{00000000-0005-0000-0000-0000C61C0000}"/>
    <cellStyle name="Nota 3 3 7 2 2 2" xfId="15658" xr:uid="{00000000-0005-0000-0000-0000C71C0000}"/>
    <cellStyle name="Nota 3 3 7 2 3" xfId="11322" xr:uid="{00000000-0005-0000-0000-0000C81C0000}"/>
    <cellStyle name="Nota 3 3 7 2 3 2" xfId="14987" xr:uid="{00000000-0005-0000-0000-0000C91C0000}"/>
    <cellStyle name="Nota 3 3 7 2 4" xfId="12568" xr:uid="{00000000-0005-0000-0000-0000CA1C0000}"/>
    <cellStyle name="Nota 3 3 7 2 5" xfId="14702" xr:uid="{00000000-0005-0000-0000-0000CB1C0000}"/>
    <cellStyle name="Nota 3 3 7 2 6" xfId="14288" xr:uid="{00000000-0005-0000-0000-0000CC1C0000}"/>
    <cellStyle name="Nota 3 3 7 3" xfId="12295" xr:uid="{00000000-0005-0000-0000-0000CD1C0000}"/>
    <cellStyle name="Nota 3 3 7 3 2" xfId="15368" xr:uid="{00000000-0005-0000-0000-0000CE1C0000}"/>
    <cellStyle name="Nota 3 3 7 4" xfId="12837" xr:uid="{00000000-0005-0000-0000-0000CF1C0000}"/>
    <cellStyle name="Nota 3 3 7 4 2" xfId="15681" xr:uid="{00000000-0005-0000-0000-0000D01C0000}"/>
    <cellStyle name="Nota 3 3 7 5" xfId="11252" xr:uid="{00000000-0005-0000-0000-0000D11C0000}"/>
    <cellStyle name="Nota 3 3 7 6" xfId="14444" xr:uid="{00000000-0005-0000-0000-0000D21C0000}"/>
    <cellStyle name="Nota 3 3 7 7" xfId="14025" xr:uid="{00000000-0005-0000-0000-0000D31C0000}"/>
    <cellStyle name="Nota 3 3 8" xfId="7024" xr:uid="{00000000-0005-0000-0000-0000D41C0000}"/>
    <cellStyle name="Nota 3 3 8 2" xfId="12185" xr:uid="{00000000-0005-0000-0000-0000D51C0000}"/>
    <cellStyle name="Nota 3 3 8 2 2" xfId="15262" xr:uid="{00000000-0005-0000-0000-0000D61C0000}"/>
    <cellStyle name="Nota 3 3 8 3" xfId="13074" xr:uid="{00000000-0005-0000-0000-0000D71C0000}"/>
    <cellStyle name="Nota 3 3 8 3 2" xfId="15742" xr:uid="{00000000-0005-0000-0000-0000D81C0000}"/>
    <cellStyle name="Nota 3 3 8 4" xfId="11552" xr:uid="{00000000-0005-0000-0000-0000D91C0000}"/>
    <cellStyle name="Nota 3 3 8 5" xfId="14762" xr:uid="{00000000-0005-0000-0000-0000DA1C0000}"/>
    <cellStyle name="Nota 3 3 8 6" xfId="13906" xr:uid="{00000000-0005-0000-0000-0000DB1C0000}"/>
    <cellStyle name="Nota 3 3 9" xfId="11810" xr:uid="{00000000-0005-0000-0000-0000DC1C0000}"/>
    <cellStyle name="Nota 3 3 9 2" xfId="15095" xr:uid="{00000000-0005-0000-0000-0000DD1C0000}"/>
    <cellStyle name="Nota 3 4" xfId="6926" xr:uid="{00000000-0005-0000-0000-0000DE1C0000}"/>
    <cellStyle name="Nota 3 4 2" xfId="8759" xr:uid="{00000000-0005-0000-0000-0000DF1C0000}"/>
    <cellStyle name="Nota 3 4 2 2" xfId="12630" xr:uid="{00000000-0005-0000-0000-0000E01C0000}"/>
    <cellStyle name="Nota 3 4 2 2 2" xfId="15486" xr:uid="{00000000-0005-0000-0000-0000E11C0000}"/>
    <cellStyle name="Nota 3 4 2 3" xfId="12918" xr:uid="{00000000-0005-0000-0000-0000E21C0000}"/>
    <cellStyle name="Nota 3 4 2 3 2" xfId="15704" xr:uid="{00000000-0005-0000-0000-0000E31C0000}"/>
    <cellStyle name="Nota 3 4 2 4" xfId="11961" xr:uid="{00000000-0005-0000-0000-0000E41C0000}"/>
    <cellStyle name="Nota 3 4 2 5" xfId="14694" xr:uid="{00000000-0005-0000-0000-0000E51C0000}"/>
    <cellStyle name="Nota 3 4 2 6" xfId="14095" xr:uid="{00000000-0005-0000-0000-0000E61C0000}"/>
    <cellStyle name="Nota 3 4 3" xfId="12091" xr:uid="{00000000-0005-0000-0000-0000E71C0000}"/>
    <cellStyle name="Nota 3 4 3 2" xfId="15171" xr:uid="{00000000-0005-0000-0000-0000E81C0000}"/>
    <cellStyle name="Nota 3 4 4" xfId="11440" xr:uid="{00000000-0005-0000-0000-0000E91C0000}"/>
    <cellStyle name="Nota 3 4 4 2" xfId="15031" xr:uid="{00000000-0005-0000-0000-0000EA1C0000}"/>
    <cellStyle name="Nota 3 4 5" xfId="11759" xr:uid="{00000000-0005-0000-0000-0000EB1C0000}"/>
    <cellStyle name="Nota 3 4 6" xfId="14536" xr:uid="{00000000-0005-0000-0000-0000EC1C0000}"/>
    <cellStyle name="Nota 3 4 7" xfId="13811" xr:uid="{00000000-0005-0000-0000-0000ED1C0000}"/>
    <cellStyle name="Nota 3 5" xfId="6956" xr:uid="{00000000-0005-0000-0000-0000EE1C0000}"/>
    <cellStyle name="Nota 3 5 2" xfId="8786" xr:uid="{00000000-0005-0000-0000-0000EF1C0000}"/>
    <cellStyle name="Nota 3 5 2 2" xfId="12655" xr:uid="{00000000-0005-0000-0000-0000F01C0000}"/>
    <cellStyle name="Nota 3 5 2 2 2" xfId="15511" xr:uid="{00000000-0005-0000-0000-0000F11C0000}"/>
    <cellStyle name="Nota 3 5 2 3" xfId="11478" xr:uid="{00000000-0005-0000-0000-0000F21C0000}"/>
    <cellStyle name="Nota 3 5 2 3 2" xfId="15038" xr:uid="{00000000-0005-0000-0000-0000F31C0000}"/>
    <cellStyle name="Nota 3 5 2 4" xfId="12522" xr:uid="{00000000-0005-0000-0000-0000F41C0000}"/>
    <cellStyle name="Nota 3 5 2 5" xfId="14844" xr:uid="{00000000-0005-0000-0000-0000F51C0000}"/>
    <cellStyle name="Nota 3 5 2 6" xfId="14122" xr:uid="{00000000-0005-0000-0000-0000F61C0000}"/>
    <cellStyle name="Nota 3 5 3" xfId="12119" xr:uid="{00000000-0005-0000-0000-0000F71C0000}"/>
    <cellStyle name="Nota 3 5 3 2" xfId="15199" xr:uid="{00000000-0005-0000-0000-0000F81C0000}"/>
    <cellStyle name="Nota 3 5 4" xfId="13180" xr:uid="{00000000-0005-0000-0000-0000F91C0000}"/>
    <cellStyle name="Nota 3 5 4 2" xfId="15775" xr:uid="{00000000-0005-0000-0000-0000FA1C0000}"/>
    <cellStyle name="Nota 3 5 5" xfId="12009" xr:uid="{00000000-0005-0000-0000-0000FB1C0000}"/>
    <cellStyle name="Nota 3 5 6" xfId="14382" xr:uid="{00000000-0005-0000-0000-0000FC1C0000}"/>
    <cellStyle name="Nota 3 5 7" xfId="13840" xr:uid="{00000000-0005-0000-0000-0000FD1C0000}"/>
    <cellStyle name="Nota 3 6" xfId="7050" xr:uid="{00000000-0005-0000-0000-0000FE1C0000}"/>
    <cellStyle name="Nota 3 6 2" xfId="8861" xr:uid="{00000000-0005-0000-0000-0000FF1C0000}"/>
    <cellStyle name="Nota 3 6 2 2" xfId="12726" xr:uid="{00000000-0005-0000-0000-0000001D0000}"/>
    <cellStyle name="Nota 3 6 2 2 2" xfId="15578" xr:uid="{00000000-0005-0000-0000-0000011D0000}"/>
    <cellStyle name="Nota 3 6 2 3" xfId="11336" xr:uid="{00000000-0005-0000-0000-0000021D0000}"/>
    <cellStyle name="Nota 3 6 2 3 2" xfId="15001" xr:uid="{00000000-0005-0000-0000-0000031D0000}"/>
    <cellStyle name="Nota 3 6 2 4" xfId="11476" xr:uid="{00000000-0005-0000-0000-0000041D0000}"/>
    <cellStyle name="Nota 3 6 2 5" xfId="14630" xr:uid="{00000000-0005-0000-0000-0000051D0000}"/>
    <cellStyle name="Nota 3 6 2 6" xfId="14197" xr:uid="{00000000-0005-0000-0000-0000061D0000}"/>
    <cellStyle name="Nota 3 6 3" xfId="12208" xr:uid="{00000000-0005-0000-0000-0000071D0000}"/>
    <cellStyle name="Nota 3 6 3 2" xfId="15285" xr:uid="{00000000-0005-0000-0000-0000081D0000}"/>
    <cellStyle name="Nota 3 6 4" xfId="13073" xr:uid="{00000000-0005-0000-0000-0000091D0000}"/>
    <cellStyle name="Nota 3 6 4 2" xfId="15741" xr:uid="{00000000-0005-0000-0000-00000A1D0000}"/>
    <cellStyle name="Nota 3 6 5" xfId="11231" xr:uid="{00000000-0005-0000-0000-00000B1D0000}"/>
    <cellStyle name="Nota 3 6 6" xfId="14404" xr:uid="{00000000-0005-0000-0000-00000C1D0000}"/>
    <cellStyle name="Nota 3 6 7" xfId="13931" xr:uid="{00000000-0005-0000-0000-00000D1D0000}"/>
    <cellStyle name="Nota 3 7" xfId="6936" xr:uid="{00000000-0005-0000-0000-00000E1D0000}"/>
    <cellStyle name="Nota 3 7 2" xfId="8768" xr:uid="{00000000-0005-0000-0000-00000F1D0000}"/>
    <cellStyle name="Nota 3 7 2 2" xfId="12638" xr:uid="{00000000-0005-0000-0000-0000101D0000}"/>
    <cellStyle name="Nota 3 7 2 2 2" xfId="15494" xr:uid="{00000000-0005-0000-0000-0000111D0000}"/>
    <cellStyle name="Nota 3 7 2 3" xfId="13168" xr:uid="{00000000-0005-0000-0000-0000121D0000}"/>
    <cellStyle name="Nota 3 7 2 3 2" xfId="15769" xr:uid="{00000000-0005-0000-0000-0000131D0000}"/>
    <cellStyle name="Nota 3 7 2 4" xfId="11681" xr:uid="{00000000-0005-0000-0000-0000141D0000}"/>
    <cellStyle name="Nota 3 7 2 5" xfId="14823" xr:uid="{00000000-0005-0000-0000-0000151D0000}"/>
    <cellStyle name="Nota 3 7 2 6" xfId="14104" xr:uid="{00000000-0005-0000-0000-0000161D0000}"/>
    <cellStyle name="Nota 3 7 3" xfId="12100" xr:uid="{00000000-0005-0000-0000-0000171D0000}"/>
    <cellStyle name="Nota 3 7 3 2" xfId="15180" xr:uid="{00000000-0005-0000-0000-0000181D0000}"/>
    <cellStyle name="Nota 3 7 4" xfId="13083" xr:uid="{00000000-0005-0000-0000-0000191D0000}"/>
    <cellStyle name="Nota 3 7 4 2" xfId="15751" xr:uid="{00000000-0005-0000-0000-00001A1D0000}"/>
    <cellStyle name="Nota 3 7 5" xfId="13296" xr:uid="{00000000-0005-0000-0000-00001B1D0000}"/>
    <cellStyle name="Nota 3 7 6" xfId="14354" xr:uid="{00000000-0005-0000-0000-00001C1D0000}"/>
    <cellStyle name="Nota 3 7 7" xfId="13821" xr:uid="{00000000-0005-0000-0000-00001D1D0000}"/>
    <cellStyle name="Nota 3 8" xfId="6885" xr:uid="{00000000-0005-0000-0000-00001E1D0000}"/>
    <cellStyle name="Nota 3 8 2" xfId="8725" xr:uid="{00000000-0005-0000-0000-00001F1D0000}"/>
    <cellStyle name="Nota 3 8 2 2" xfId="12599" xr:uid="{00000000-0005-0000-0000-0000201D0000}"/>
    <cellStyle name="Nota 3 8 2 2 2" xfId="15457" xr:uid="{00000000-0005-0000-0000-0000211D0000}"/>
    <cellStyle name="Nota 3 8 2 3" xfId="12866" xr:uid="{00000000-0005-0000-0000-0000221D0000}"/>
    <cellStyle name="Nota 3 8 2 3 2" xfId="15692" xr:uid="{00000000-0005-0000-0000-0000231D0000}"/>
    <cellStyle name="Nota 3 8 2 4" xfId="12878" xr:uid="{00000000-0005-0000-0000-0000241D0000}"/>
    <cellStyle name="Nota 3 8 2 5" xfId="14718" xr:uid="{00000000-0005-0000-0000-0000251D0000}"/>
    <cellStyle name="Nota 3 8 2 6" xfId="14061" xr:uid="{00000000-0005-0000-0000-0000261D0000}"/>
    <cellStyle name="Nota 3 8 3" xfId="12054" xr:uid="{00000000-0005-0000-0000-0000271D0000}"/>
    <cellStyle name="Nota 3 8 3 2" xfId="15139" xr:uid="{00000000-0005-0000-0000-0000281D0000}"/>
    <cellStyle name="Nota 3 8 4" xfId="12987" xr:uid="{00000000-0005-0000-0000-0000291D0000}"/>
    <cellStyle name="Nota 3 8 4 2" xfId="15719" xr:uid="{00000000-0005-0000-0000-00002A1D0000}"/>
    <cellStyle name="Nota 3 8 5" xfId="12943" xr:uid="{00000000-0005-0000-0000-00002B1D0000}"/>
    <cellStyle name="Nota 3 8 6" xfId="14427" xr:uid="{00000000-0005-0000-0000-00002C1D0000}"/>
    <cellStyle name="Nota 3 8 7" xfId="13772" xr:uid="{00000000-0005-0000-0000-00002D1D0000}"/>
    <cellStyle name="Nota 3 9" xfId="7019" xr:uid="{00000000-0005-0000-0000-00002E1D0000}"/>
    <cellStyle name="Nota 3 9 2" xfId="8836" xr:uid="{00000000-0005-0000-0000-00002F1D0000}"/>
    <cellStyle name="Nota 3 9 2 2" xfId="12703" xr:uid="{00000000-0005-0000-0000-0000301D0000}"/>
    <cellStyle name="Nota 3 9 2 2 2" xfId="15557" xr:uid="{00000000-0005-0000-0000-0000311D0000}"/>
    <cellStyle name="Nota 3 9 2 3" xfId="11480" xr:uid="{00000000-0005-0000-0000-0000321D0000}"/>
    <cellStyle name="Nota 3 9 2 3 2" xfId="15040" xr:uid="{00000000-0005-0000-0000-0000331D0000}"/>
    <cellStyle name="Nota 3 9 2 4" xfId="11677" xr:uid="{00000000-0005-0000-0000-0000341D0000}"/>
    <cellStyle name="Nota 3 9 2 5" xfId="14333" xr:uid="{00000000-0005-0000-0000-0000351D0000}"/>
    <cellStyle name="Nota 3 9 2 6" xfId="14172" xr:uid="{00000000-0005-0000-0000-0000361D0000}"/>
    <cellStyle name="Nota 3 9 3" xfId="12180" xr:uid="{00000000-0005-0000-0000-0000371D0000}"/>
    <cellStyle name="Nota 3 9 3 2" xfId="15258" xr:uid="{00000000-0005-0000-0000-0000381D0000}"/>
    <cellStyle name="Nota 3 9 4" xfId="10940" xr:uid="{00000000-0005-0000-0000-0000391D0000}"/>
    <cellStyle name="Nota 3 9 4 2" xfId="14928" xr:uid="{00000000-0005-0000-0000-00003A1D0000}"/>
    <cellStyle name="Nota 3 9 5" xfId="13019" xr:uid="{00000000-0005-0000-0000-00003B1D0000}"/>
    <cellStyle name="Nota 3 9 6" xfId="14502" xr:uid="{00000000-0005-0000-0000-00003C1D0000}"/>
    <cellStyle name="Nota 3 9 7" xfId="13901" xr:uid="{00000000-0005-0000-0000-00003D1D0000}"/>
    <cellStyle name="Nota 4" xfId="12428" xr:uid="{00000000-0005-0000-0000-00003E1D0000}"/>
    <cellStyle name="Nota 4 2" xfId="12947" xr:uid="{00000000-0005-0000-0000-00003F1D0000}"/>
    <cellStyle name="Note" xfId="431" xr:uid="{00000000-0005-0000-0000-0000401D0000}"/>
    <cellStyle name="Note 10" xfId="6998" xr:uid="{00000000-0005-0000-0000-0000411D0000}"/>
    <cellStyle name="Note 10 2" xfId="12160" xr:uid="{00000000-0005-0000-0000-0000421D0000}"/>
    <cellStyle name="Note 10 2 2" xfId="15238" xr:uid="{00000000-0005-0000-0000-0000431D0000}"/>
    <cellStyle name="Note 10 3" xfId="11062" xr:uid="{00000000-0005-0000-0000-0000441D0000}"/>
    <cellStyle name="Note 10 3 2" xfId="14943" xr:uid="{00000000-0005-0000-0000-0000451D0000}"/>
    <cellStyle name="Note 10 4" xfId="10976" xr:uid="{00000000-0005-0000-0000-0000461D0000}"/>
    <cellStyle name="Note 10 5" xfId="14513" xr:uid="{00000000-0005-0000-0000-0000471D0000}"/>
    <cellStyle name="Note 10 6" xfId="13880" xr:uid="{00000000-0005-0000-0000-0000481D0000}"/>
    <cellStyle name="Note 11" xfId="13200" xr:uid="{00000000-0005-0000-0000-0000491D0000}"/>
    <cellStyle name="Note 11 2" xfId="13355" xr:uid="{00000000-0005-0000-0000-00004A1D0000}"/>
    <cellStyle name="Note 11 2 2" xfId="15813" xr:uid="{00000000-0005-0000-0000-00004B1D0000}"/>
    <cellStyle name="Note 11 3" xfId="15788" xr:uid="{00000000-0005-0000-0000-00004C1D0000}"/>
    <cellStyle name="Note 12" xfId="11054" xr:uid="{00000000-0005-0000-0000-00004D1D0000}"/>
    <cellStyle name="Note 12 2" xfId="14938" xr:uid="{00000000-0005-0000-0000-00004E1D0000}"/>
    <cellStyle name="Note 13" xfId="11875" xr:uid="{00000000-0005-0000-0000-00004F1D0000}"/>
    <cellStyle name="Note 13 2" xfId="15115" xr:uid="{00000000-0005-0000-0000-0000501D0000}"/>
    <cellStyle name="Note 14" xfId="11773" xr:uid="{00000000-0005-0000-0000-0000511D0000}"/>
    <cellStyle name="Note 15" xfId="14620" xr:uid="{00000000-0005-0000-0000-0000521D0000}"/>
    <cellStyle name="Note 16" xfId="13381" xr:uid="{00000000-0005-0000-0000-0000531D0000}"/>
    <cellStyle name="Note 17" xfId="15875" xr:uid="{00000000-0005-0000-0000-0000541D0000}"/>
    <cellStyle name="Note 2" xfId="2977" xr:uid="{00000000-0005-0000-0000-0000551D0000}"/>
    <cellStyle name="Note 2 10" xfId="13209" xr:uid="{00000000-0005-0000-0000-0000561D0000}"/>
    <cellStyle name="Note 2 10 2" xfId="13359" xr:uid="{00000000-0005-0000-0000-0000571D0000}"/>
    <cellStyle name="Note 2 10 2 2" xfId="15817" xr:uid="{00000000-0005-0000-0000-0000581D0000}"/>
    <cellStyle name="Note 2 10 3" xfId="15797" xr:uid="{00000000-0005-0000-0000-0000591D0000}"/>
    <cellStyle name="Note 2 11" xfId="11602" xr:uid="{00000000-0005-0000-0000-00005A1D0000}"/>
    <cellStyle name="Note 2 11 2" xfId="15051" xr:uid="{00000000-0005-0000-0000-00005B1D0000}"/>
    <cellStyle name="Note 2 12" xfId="11895" xr:uid="{00000000-0005-0000-0000-00005C1D0000}"/>
    <cellStyle name="Note 2 12 2" xfId="15118" xr:uid="{00000000-0005-0000-0000-00005D1D0000}"/>
    <cellStyle name="Note 2 13" xfId="11969" xr:uid="{00000000-0005-0000-0000-00005E1D0000}"/>
    <cellStyle name="Note 2 14" xfId="14583" xr:uid="{00000000-0005-0000-0000-00005F1D0000}"/>
    <cellStyle name="Note 2 15" xfId="13408" xr:uid="{00000000-0005-0000-0000-0000601D0000}"/>
    <cellStyle name="Note 2 16" xfId="16065" xr:uid="{00000000-0005-0000-0000-0000611D0000}"/>
    <cellStyle name="Note 2 2" xfId="4994" xr:uid="{00000000-0005-0000-0000-0000621D0000}"/>
    <cellStyle name="Note 2 2 10" xfId="11968" xr:uid="{00000000-0005-0000-0000-0000631D0000}"/>
    <cellStyle name="Note 2 2 10 2" xfId="15131" xr:uid="{00000000-0005-0000-0000-0000641D0000}"/>
    <cellStyle name="Note 2 2 11" xfId="12868" xr:uid="{00000000-0005-0000-0000-0000651D0000}"/>
    <cellStyle name="Note 2 2 12" xfId="14610" xr:uid="{00000000-0005-0000-0000-0000661D0000}"/>
    <cellStyle name="Note 2 2 13" xfId="13749" xr:uid="{00000000-0005-0000-0000-0000671D0000}"/>
    <cellStyle name="Note 2 2 14" xfId="18029" xr:uid="{00000000-0005-0000-0000-0000681D0000}"/>
    <cellStyle name="Note 2 2 2" xfId="7079" xr:uid="{00000000-0005-0000-0000-0000691D0000}"/>
    <cellStyle name="Note 2 2 2 2" xfId="8887" xr:uid="{00000000-0005-0000-0000-00006A1D0000}"/>
    <cellStyle name="Note 2 2 2 2 2" xfId="12751" xr:uid="{00000000-0005-0000-0000-00006B1D0000}"/>
    <cellStyle name="Note 2 2 2 2 2 2" xfId="15601" xr:uid="{00000000-0005-0000-0000-00006C1D0000}"/>
    <cellStyle name="Note 2 2 2 2 3" xfId="11332" xr:uid="{00000000-0005-0000-0000-00006D1D0000}"/>
    <cellStyle name="Note 2 2 2 2 3 2" xfId="14997" xr:uid="{00000000-0005-0000-0000-00006E1D0000}"/>
    <cellStyle name="Note 2 2 2 2 4" xfId="11445" xr:uid="{00000000-0005-0000-0000-00006F1D0000}"/>
    <cellStyle name="Note 2 2 2 2 5" xfId="14707" xr:uid="{00000000-0005-0000-0000-0000701D0000}"/>
    <cellStyle name="Note 2 2 2 2 6" xfId="14223" xr:uid="{00000000-0005-0000-0000-0000711D0000}"/>
    <cellStyle name="Note 2 2 2 3" xfId="12236" xr:uid="{00000000-0005-0000-0000-0000721D0000}"/>
    <cellStyle name="Note 2 2 2 3 2" xfId="15310" xr:uid="{00000000-0005-0000-0000-0000731D0000}"/>
    <cellStyle name="Note 2 2 2 4" xfId="13069" xr:uid="{00000000-0005-0000-0000-0000741D0000}"/>
    <cellStyle name="Note 2 2 2 4 2" xfId="15737" xr:uid="{00000000-0005-0000-0000-0000751D0000}"/>
    <cellStyle name="Note 2 2 2 5" xfId="12350" xr:uid="{00000000-0005-0000-0000-0000761D0000}"/>
    <cellStyle name="Note 2 2 2 6" xfId="14477" xr:uid="{00000000-0005-0000-0000-0000771D0000}"/>
    <cellStyle name="Note 2 2 2 7" xfId="13959" xr:uid="{00000000-0005-0000-0000-0000781D0000}"/>
    <cellStyle name="Note 2 2 3" xfId="7092" xr:uid="{00000000-0005-0000-0000-0000791D0000}"/>
    <cellStyle name="Note 2 2 3 2" xfId="8899" xr:uid="{00000000-0005-0000-0000-00007A1D0000}"/>
    <cellStyle name="Note 2 2 3 2 2" xfId="12762" xr:uid="{00000000-0005-0000-0000-00007B1D0000}"/>
    <cellStyle name="Note 2 2 3 2 2 2" xfId="15612" xr:uid="{00000000-0005-0000-0000-00007C1D0000}"/>
    <cellStyle name="Note 2 2 3 2 3" xfId="11086" xr:uid="{00000000-0005-0000-0000-00007D1D0000}"/>
    <cellStyle name="Note 2 2 3 2 3 2" xfId="14951" xr:uid="{00000000-0005-0000-0000-00007E1D0000}"/>
    <cellStyle name="Note 2 2 3 2 4" xfId="12541" xr:uid="{00000000-0005-0000-0000-00007F1D0000}"/>
    <cellStyle name="Note 2 2 3 2 5" xfId="14570" xr:uid="{00000000-0005-0000-0000-0000801D0000}"/>
    <cellStyle name="Note 2 2 3 2 6" xfId="14235" xr:uid="{00000000-0005-0000-0000-0000811D0000}"/>
    <cellStyle name="Note 2 2 3 3" xfId="12248" xr:uid="{00000000-0005-0000-0000-0000821D0000}"/>
    <cellStyle name="Note 2 2 3 3 2" xfId="15322" xr:uid="{00000000-0005-0000-0000-0000831D0000}"/>
    <cellStyle name="Note 2 2 3 4" xfId="11433" xr:uid="{00000000-0005-0000-0000-0000841D0000}"/>
    <cellStyle name="Note 2 2 3 4 2" xfId="15024" xr:uid="{00000000-0005-0000-0000-0000851D0000}"/>
    <cellStyle name="Note 2 2 3 5" xfId="12840" xr:uid="{00000000-0005-0000-0000-0000861D0000}"/>
    <cellStyle name="Note 2 2 3 6" xfId="14469" xr:uid="{00000000-0005-0000-0000-0000871D0000}"/>
    <cellStyle name="Note 2 2 3 7" xfId="13972" xr:uid="{00000000-0005-0000-0000-0000881D0000}"/>
    <cellStyle name="Note 2 2 4" xfId="7112" xr:uid="{00000000-0005-0000-0000-0000891D0000}"/>
    <cellStyle name="Note 2 2 4 2" xfId="8919" xr:uid="{00000000-0005-0000-0000-00008A1D0000}"/>
    <cellStyle name="Note 2 2 4 2 2" xfId="12780" xr:uid="{00000000-0005-0000-0000-00008B1D0000}"/>
    <cellStyle name="Note 2 2 4 2 2 2" xfId="15630" xr:uid="{00000000-0005-0000-0000-00008C1D0000}"/>
    <cellStyle name="Note 2 2 4 2 3" xfId="11328" xr:uid="{00000000-0005-0000-0000-00008D1D0000}"/>
    <cellStyle name="Note 2 2 4 2 3 2" xfId="14993" xr:uid="{00000000-0005-0000-0000-00008E1D0000}"/>
    <cellStyle name="Note 2 2 4 2 4" xfId="11970" xr:uid="{00000000-0005-0000-0000-00008F1D0000}"/>
    <cellStyle name="Note 2 2 4 2 5" xfId="14677" xr:uid="{00000000-0005-0000-0000-0000901D0000}"/>
    <cellStyle name="Note 2 2 4 2 6" xfId="14255" xr:uid="{00000000-0005-0000-0000-0000911D0000}"/>
    <cellStyle name="Note 2 2 4 3" xfId="12266" xr:uid="{00000000-0005-0000-0000-0000921D0000}"/>
    <cellStyle name="Note 2 2 4 3 2" xfId="15340" xr:uid="{00000000-0005-0000-0000-0000931D0000}"/>
    <cellStyle name="Note 2 2 4 4" xfId="11430" xr:uid="{00000000-0005-0000-0000-0000941D0000}"/>
    <cellStyle name="Note 2 2 4 4 2" xfId="15021" xr:uid="{00000000-0005-0000-0000-0000951D0000}"/>
    <cellStyle name="Note 2 2 4 5" xfId="13310" xr:uid="{00000000-0005-0000-0000-0000961D0000}"/>
    <cellStyle name="Note 2 2 4 6" xfId="14464" xr:uid="{00000000-0005-0000-0000-0000971D0000}"/>
    <cellStyle name="Note 2 2 4 7" xfId="13992" xr:uid="{00000000-0005-0000-0000-0000981D0000}"/>
    <cellStyle name="Note 2 2 5" xfId="7044" xr:uid="{00000000-0005-0000-0000-0000991D0000}"/>
    <cellStyle name="Note 2 2 5 2" xfId="8856" xr:uid="{00000000-0005-0000-0000-00009A1D0000}"/>
    <cellStyle name="Note 2 2 5 2 2" xfId="12722" xr:uid="{00000000-0005-0000-0000-00009B1D0000}"/>
    <cellStyle name="Note 2 2 5 2 2 2" xfId="15574" xr:uid="{00000000-0005-0000-0000-00009C1D0000}"/>
    <cellStyle name="Note 2 2 5 2 3" xfId="11337" xr:uid="{00000000-0005-0000-0000-00009D1D0000}"/>
    <cellStyle name="Note 2 2 5 2 3 2" xfId="15002" xr:uid="{00000000-0005-0000-0000-00009E1D0000}"/>
    <cellStyle name="Note 2 2 5 2 4" xfId="12532" xr:uid="{00000000-0005-0000-0000-00009F1D0000}"/>
    <cellStyle name="Note 2 2 5 2 5" xfId="14849" xr:uid="{00000000-0005-0000-0000-0000A01D0000}"/>
    <cellStyle name="Note 2 2 5 2 6" xfId="14192" xr:uid="{00000000-0005-0000-0000-0000A11D0000}"/>
    <cellStyle name="Note 2 2 5 3" xfId="12203" xr:uid="{00000000-0005-0000-0000-0000A21D0000}"/>
    <cellStyle name="Note 2 2 5 3 2" xfId="15280" xr:uid="{00000000-0005-0000-0000-0000A31D0000}"/>
    <cellStyle name="Note 2 2 5 4" xfId="12549" xr:uid="{00000000-0005-0000-0000-0000A41D0000}"/>
    <cellStyle name="Note 2 2 5 4 2" xfId="15437" xr:uid="{00000000-0005-0000-0000-0000A51D0000}"/>
    <cellStyle name="Note 2 2 5 5" xfId="12432" xr:uid="{00000000-0005-0000-0000-0000A61D0000}"/>
    <cellStyle name="Note 2 2 5 6" xfId="14758" xr:uid="{00000000-0005-0000-0000-0000A71D0000}"/>
    <cellStyle name="Note 2 2 5 7" xfId="13925" xr:uid="{00000000-0005-0000-0000-0000A81D0000}"/>
    <cellStyle name="Note 2 2 6" xfId="7137" xr:uid="{00000000-0005-0000-0000-0000A91D0000}"/>
    <cellStyle name="Note 2 2 6 2" xfId="8944" xr:uid="{00000000-0005-0000-0000-0000AA1D0000}"/>
    <cellStyle name="Note 2 2 6 2 2" xfId="12802" xr:uid="{00000000-0005-0000-0000-0000AB1D0000}"/>
    <cellStyle name="Note 2 2 6 2 2 2" xfId="15651" xr:uid="{00000000-0005-0000-0000-0000AC1D0000}"/>
    <cellStyle name="Note 2 2 6 2 3" xfId="11323" xr:uid="{00000000-0005-0000-0000-0000AD1D0000}"/>
    <cellStyle name="Note 2 2 6 2 3 2" xfId="14988" xr:uid="{00000000-0005-0000-0000-0000AE1D0000}"/>
    <cellStyle name="Note 2 2 6 2 4" xfId="11506" xr:uid="{00000000-0005-0000-0000-0000AF1D0000}"/>
    <cellStyle name="Note 2 2 6 2 5" xfId="14820" xr:uid="{00000000-0005-0000-0000-0000B01D0000}"/>
    <cellStyle name="Note 2 2 6 2 6" xfId="14280" xr:uid="{00000000-0005-0000-0000-0000B11D0000}"/>
    <cellStyle name="Note 2 2 6 3" xfId="12288" xr:uid="{00000000-0005-0000-0000-0000B21D0000}"/>
    <cellStyle name="Note 2 2 6 3 2" xfId="15361" xr:uid="{00000000-0005-0000-0000-0000B31D0000}"/>
    <cellStyle name="Note 2 2 6 4" xfId="13170" xr:uid="{00000000-0005-0000-0000-0000B41D0000}"/>
    <cellStyle name="Note 2 2 6 4 2" xfId="15770" xr:uid="{00000000-0005-0000-0000-0000B51D0000}"/>
    <cellStyle name="Note 2 2 6 5" xfId="11250" xr:uid="{00000000-0005-0000-0000-0000B61D0000}"/>
    <cellStyle name="Note 2 2 6 6" xfId="14451" xr:uid="{00000000-0005-0000-0000-0000B71D0000}"/>
    <cellStyle name="Note 2 2 6 7" xfId="14017" xr:uid="{00000000-0005-0000-0000-0000B81D0000}"/>
    <cellStyle name="Note 2 2 7" xfId="7159" xr:uid="{00000000-0005-0000-0000-0000B91D0000}"/>
    <cellStyle name="Note 2 2 7 2" xfId="8966" xr:uid="{00000000-0005-0000-0000-0000BA1D0000}"/>
    <cellStyle name="Note 2 2 7 2 2" xfId="12822" xr:uid="{00000000-0005-0000-0000-0000BB1D0000}"/>
    <cellStyle name="Note 2 2 7 2 2 2" xfId="15670" xr:uid="{00000000-0005-0000-0000-0000BC1D0000}"/>
    <cellStyle name="Note 2 2 7 2 3" xfId="12441" xr:uid="{00000000-0005-0000-0000-0000BD1D0000}"/>
    <cellStyle name="Note 2 2 7 2 3 2" xfId="15405" xr:uid="{00000000-0005-0000-0000-0000BE1D0000}"/>
    <cellStyle name="Note 2 2 7 2 4" xfId="11879" xr:uid="{00000000-0005-0000-0000-0000BF1D0000}"/>
    <cellStyle name="Note 2 2 7 2 5" xfId="14635" xr:uid="{00000000-0005-0000-0000-0000C01D0000}"/>
    <cellStyle name="Note 2 2 7 2 6" xfId="14302" xr:uid="{00000000-0005-0000-0000-0000C11D0000}"/>
    <cellStyle name="Note 2 2 7 3" xfId="12308" xr:uid="{00000000-0005-0000-0000-0000C21D0000}"/>
    <cellStyle name="Note 2 2 7 3 2" xfId="15380" xr:uid="{00000000-0005-0000-0000-0000C31D0000}"/>
    <cellStyle name="Note 2 2 7 4" xfId="12843" xr:uid="{00000000-0005-0000-0000-0000C41D0000}"/>
    <cellStyle name="Note 2 2 7 4 2" xfId="15684" xr:uid="{00000000-0005-0000-0000-0000C51D0000}"/>
    <cellStyle name="Note 2 2 7 5" xfId="13111" xr:uid="{00000000-0005-0000-0000-0000C61D0000}"/>
    <cellStyle name="Note 2 2 7 6" xfId="14440" xr:uid="{00000000-0005-0000-0000-0000C71D0000}"/>
    <cellStyle name="Note 2 2 7 7" xfId="14039" xr:uid="{00000000-0005-0000-0000-0000C81D0000}"/>
    <cellStyle name="Note 2 2 8" xfId="7023" xr:uid="{00000000-0005-0000-0000-0000C91D0000}"/>
    <cellStyle name="Note 2 2 8 2" xfId="12184" xr:uid="{00000000-0005-0000-0000-0000CA1D0000}"/>
    <cellStyle name="Note 2 2 8 2 2" xfId="15261" xr:uid="{00000000-0005-0000-0000-0000CB1D0000}"/>
    <cellStyle name="Note 2 2 8 3" xfId="12908" xr:uid="{00000000-0005-0000-0000-0000CC1D0000}"/>
    <cellStyle name="Note 2 2 8 3 2" xfId="15702" xr:uid="{00000000-0005-0000-0000-0000CD1D0000}"/>
    <cellStyle name="Note 2 2 8 4" xfId="11797" xr:uid="{00000000-0005-0000-0000-0000CE1D0000}"/>
    <cellStyle name="Note 2 2 8 5" xfId="14500" xr:uid="{00000000-0005-0000-0000-0000CF1D0000}"/>
    <cellStyle name="Note 2 2 8 6" xfId="13905" xr:uid="{00000000-0005-0000-0000-0000D01D0000}"/>
    <cellStyle name="Note 2 2 9" xfId="11823" xr:uid="{00000000-0005-0000-0000-0000D11D0000}"/>
    <cellStyle name="Note 2 2 9 2" xfId="11111" xr:uid="{00000000-0005-0000-0000-0000D21D0000}"/>
    <cellStyle name="Note 2 3" xfId="7001" xr:uid="{00000000-0005-0000-0000-0000D31D0000}"/>
    <cellStyle name="Note 2 3 2" xfId="8822" xr:uid="{00000000-0005-0000-0000-0000D41D0000}"/>
    <cellStyle name="Note 2 3 2 2" xfId="12690" xr:uid="{00000000-0005-0000-0000-0000D51D0000}"/>
    <cellStyle name="Note 2 3 2 2 2" xfId="15544" xr:uid="{00000000-0005-0000-0000-0000D61D0000}"/>
    <cellStyle name="Note 2 3 2 3" xfId="11340" xr:uid="{00000000-0005-0000-0000-0000D71D0000}"/>
    <cellStyle name="Note 2 3 2 3 2" xfId="15005" xr:uid="{00000000-0005-0000-0000-0000D81D0000}"/>
    <cellStyle name="Note 2 3 2 4" xfId="12855" xr:uid="{00000000-0005-0000-0000-0000D91D0000}"/>
    <cellStyle name="Note 2 3 2 5" xfId="14369" xr:uid="{00000000-0005-0000-0000-0000DA1D0000}"/>
    <cellStyle name="Note 2 3 2 6" xfId="14158" xr:uid="{00000000-0005-0000-0000-0000DB1D0000}"/>
    <cellStyle name="Note 2 3 3" xfId="12163" xr:uid="{00000000-0005-0000-0000-0000DC1D0000}"/>
    <cellStyle name="Note 2 3 3 2" xfId="15241" xr:uid="{00000000-0005-0000-0000-0000DD1D0000}"/>
    <cellStyle name="Note 2 3 4" xfId="11438" xr:uid="{00000000-0005-0000-0000-0000DE1D0000}"/>
    <cellStyle name="Note 2 3 4 2" xfId="15029" xr:uid="{00000000-0005-0000-0000-0000DF1D0000}"/>
    <cellStyle name="Note 2 3 5" xfId="11973" xr:uid="{00000000-0005-0000-0000-0000E01D0000}"/>
    <cellStyle name="Note 2 3 6" xfId="14510" xr:uid="{00000000-0005-0000-0000-0000E11D0000}"/>
    <cellStyle name="Note 2 3 7" xfId="13883" xr:uid="{00000000-0005-0000-0000-0000E21D0000}"/>
    <cellStyle name="Note 2 4" xfId="7057" xr:uid="{00000000-0005-0000-0000-0000E31D0000}"/>
    <cellStyle name="Note 2 4 2" xfId="8867" xr:uid="{00000000-0005-0000-0000-0000E41D0000}"/>
    <cellStyle name="Note 2 4 2 2" xfId="12732" xr:uid="{00000000-0005-0000-0000-0000E51D0000}"/>
    <cellStyle name="Note 2 4 2 2 2" xfId="15583" xr:uid="{00000000-0005-0000-0000-0000E61D0000}"/>
    <cellStyle name="Note 2 4 2 3" xfId="11335" xr:uid="{00000000-0005-0000-0000-0000E71D0000}"/>
    <cellStyle name="Note 2 4 2 3 2" xfId="15000" xr:uid="{00000000-0005-0000-0000-0000E81D0000}"/>
    <cellStyle name="Note 2 4 2 4" xfId="11769" xr:uid="{00000000-0005-0000-0000-0000E91D0000}"/>
    <cellStyle name="Note 2 4 2 5" xfId="14840" xr:uid="{00000000-0005-0000-0000-0000EA1D0000}"/>
    <cellStyle name="Note 2 4 2 6" xfId="14203" xr:uid="{00000000-0005-0000-0000-0000EB1D0000}"/>
    <cellStyle name="Note 2 4 3" xfId="12215" xr:uid="{00000000-0005-0000-0000-0000EC1D0000}"/>
    <cellStyle name="Note 2 4 3 2" xfId="15291" xr:uid="{00000000-0005-0000-0000-0000ED1D0000}"/>
    <cellStyle name="Note 2 4 4" xfId="12547" xr:uid="{00000000-0005-0000-0000-0000EE1D0000}"/>
    <cellStyle name="Note 2 4 4 2" xfId="15435" xr:uid="{00000000-0005-0000-0000-0000EF1D0000}"/>
    <cellStyle name="Note 2 4 5" xfId="11234" xr:uid="{00000000-0005-0000-0000-0000F01D0000}"/>
    <cellStyle name="Note 2 4 6" xfId="14487" xr:uid="{00000000-0005-0000-0000-0000F11D0000}"/>
    <cellStyle name="Note 2 4 7" xfId="13938" xr:uid="{00000000-0005-0000-0000-0000F21D0000}"/>
    <cellStyle name="Note 2 5" xfId="6989" xr:uid="{00000000-0005-0000-0000-0000F31D0000}"/>
    <cellStyle name="Note 2 5 2" xfId="8812" xr:uid="{00000000-0005-0000-0000-0000F41D0000}"/>
    <cellStyle name="Note 2 5 2 2" xfId="12681" xr:uid="{00000000-0005-0000-0000-0000F51D0000}"/>
    <cellStyle name="Note 2 5 2 2 2" xfId="15536" xr:uid="{00000000-0005-0000-0000-0000F61D0000}"/>
    <cellStyle name="Note 2 5 2 3" xfId="11479" xr:uid="{00000000-0005-0000-0000-0000F71D0000}"/>
    <cellStyle name="Note 2 5 2 3 2" xfId="15039" xr:uid="{00000000-0005-0000-0000-0000F81D0000}"/>
    <cellStyle name="Note 2 5 2 4" xfId="11711" xr:uid="{00000000-0005-0000-0000-0000F91D0000}"/>
    <cellStyle name="Note 2 5 2 5" xfId="14372" xr:uid="{00000000-0005-0000-0000-0000FA1D0000}"/>
    <cellStyle name="Note 2 5 2 6" xfId="14148" xr:uid="{00000000-0005-0000-0000-0000FB1D0000}"/>
    <cellStyle name="Note 2 5 3" xfId="12152" xr:uid="{00000000-0005-0000-0000-0000FC1D0000}"/>
    <cellStyle name="Note 2 5 3 2" xfId="15231" xr:uid="{00000000-0005-0000-0000-0000FD1D0000}"/>
    <cellStyle name="Note 2 5 4" xfId="13187" xr:uid="{00000000-0005-0000-0000-0000FE1D0000}"/>
    <cellStyle name="Note 2 5 4 2" xfId="15777" xr:uid="{00000000-0005-0000-0000-0000FF1D0000}"/>
    <cellStyle name="Note 2 5 5" xfId="12001" xr:uid="{00000000-0005-0000-0000-0000001E0000}"/>
    <cellStyle name="Note 2 5 6" xfId="14519" xr:uid="{00000000-0005-0000-0000-0000011E0000}"/>
    <cellStyle name="Note 2 5 7" xfId="13871" xr:uid="{00000000-0005-0000-0000-0000021E0000}"/>
    <cellStyle name="Note 2 6" xfId="6997" xr:uid="{00000000-0005-0000-0000-0000031E0000}"/>
    <cellStyle name="Note 2 6 2" xfId="8819" xr:uid="{00000000-0005-0000-0000-0000041E0000}"/>
    <cellStyle name="Note 2 6 2 2" xfId="12687" xr:uid="{00000000-0005-0000-0000-0000051E0000}"/>
    <cellStyle name="Note 2 6 2 2 2" xfId="15541" xr:uid="{00000000-0005-0000-0000-0000061E0000}"/>
    <cellStyle name="Note 2 6 2 3" xfId="12454" xr:uid="{00000000-0005-0000-0000-0000071E0000}"/>
    <cellStyle name="Note 2 6 2 3 2" xfId="15418" xr:uid="{00000000-0005-0000-0000-0000081E0000}"/>
    <cellStyle name="Note 2 6 2 4" xfId="11748" xr:uid="{00000000-0005-0000-0000-0000091E0000}"/>
    <cellStyle name="Note 2 6 2 5" xfId="14371" xr:uid="{00000000-0005-0000-0000-00000A1E0000}"/>
    <cellStyle name="Note 2 6 2 6" xfId="14155" xr:uid="{00000000-0005-0000-0000-00000B1E0000}"/>
    <cellStyle name="Note 2 6 3" xfId="12159" xr:uid="{00000000-0005-0000-0000-00000C1E0000}"/>
    <cellStyle name="Note 2 6 3 2" xfId="15237" xr:uid="{00000000-0005-0000-0000-00000D1E0000}"/>
    <cellStyle name="Note 2 6 4" xfId="12897" xr:uid="{00000000-0005-0000-0000-00000E1E0000}"/>
    <cellStyle name="Note 2 6 4 2" xfId="15699" xr:uid="{00000000-0005-0000-0000-00000F1E0000}"/>
    <cellStyle name="Note 2 6 5" xfId="11924" xr:uid="{00000000-0005-0000-0000-0000101E0000}"/>
    <cellStyle name="Note 2 6 6" xfId="14514" xr:uid="{00000000-0005-0000-0000-0000111E0000}"/>
    <cellStyle name="Note 2 6 7" xfId="13879" xr:uid="{00000000-0005-0000-0000-0000121E0000}"/>
    <cellStyle name="Note 2 7" xfId="7061" xr:uid="{00000000-0005-0000-0000-0000131E0000}"/>
    <cellStyle name="Note 2 7 2" xfId="8869" xr:uid="{00000000-0005-0000-0000-0000141E0000}"/>
    <cellStyle name="Note 2 7 2 2" xfId="12734" xr:uid="{00000000-0005-0000-0000-0000151E0000}"/>
    <cellStyle name="Note 2 7 2 2 2" xfId="15585" xr:uid="{00000000-0005-0000-0000-0000161E0000}"/>
    <cellStyle name="Note 2 7 2 3" xfId="12452" xr:uid="{00000000-0005-0000-0000-0000171E0000}"/>
    <cellStyle name="Note 2 7 2 3 2" xfId="15416" xr:uid="{00000000-0005-0000-0000-0000181E0000}"/>
    <cellStyle name="Note 2 7 2 4" xfId="12534" xr:uid="{00000000-0005-0000-0000-0000191E0000}"/>
    <cellStyle name="Note 2 7 2 5" xfId="14865" xr:uid="{00000000-0005-0000-0000-00001A1E0000}"/>
    <cellStyle name="Note 2 7 2 6" xfId="14205" xr:uid="{00000000-0005-0000-0000-00001B1E0000}"/>
    <cellStyle name="Note 2 7 3" xfId="12219" xr:uid="{00000000-0005-0000-0000-00001C1E0000}"/>
    <cellStyle name="Note 2 7 3 2" xfId="15295" xr:uid="{00000000-0005-0000-0000-00001D1E0000}"/>
    <cellStyle name="Note 2 7 4" xfId="13070" xr:uid="{00000000-0005-0000-0000-00001E1E0000}"/>
    <cellStyle name="Note 2 7 4 2" xfId="15738" xr:uid="{00000000-0005-0000-0000-00001F1E0000}"/>
    <cellStyle name="Note 2 7 5" xfId="11289" xr:uid="{00000000-0005-0000-0000-0000201E0000}"/>
    <cellStyle name="Note 2 7 6" xfId="14484" xr:uid="{00000000-0005-0000-0000-0000211E0000}"/>
    <cellStyle name="Note 2 7 7" xfId="13942" xr:uid="{00000000-0005-0000-0000-0000221E0000}"/>
    <cellStyle name="Note 2 8" xfId="7118" xr:uid="{00000000-0005-0000-0000-0000231E0000}"/>
    <cellStyle name="Note 2 8 2" xfId="8925" xr:uid="{00000000-0005-0000-0000-0000241E0000}"/>
    <cellStyle name="Note 2 8 2 2" xfId="12785" xr:uid="{00000000-0005-0000-0000-0000251E0000}"/>
    <cellStyle name="Note 2 8 2 2 2" xfId="15635" xr:uid="{00000000-0005-0000-0000-0000261E0000}"/>
    <cellStyle name="Note 2 8 2 3" xfId="12446" xr:uid="{00000000-0005-0000-0000-0000271E0000}"/>
    <cellStyle name="Note 2 8 2 3 2" xfId="15410" xr:uid="{00000000-0005-0000-0000-0000281E0000}"/>
    <cellStyle name="Note 2 8 2 4" xfId="11761" xr:uid="{00000000-0005-0000-0000-0000291E0000}"/>
    <cellStyle name="Note 2 8 2 5" xfId="14699" xr:uid="{00000000-0005-0000-0000-00002A1E0000}"/>
    <cellStyle name="Note 2 8 2 6" xfId="14261" xr:uid="{00000000-0005-0000-0000-00002B1E0000}"/>
    <cellStyle name="Note 2 8 3" xfId="12271" xr:uid="{00000000-0005-0000-0000-00002C1E0000}"/>
    <cellStyle name="Note 2 8 3 2" xfId="15345" xr:uid="{00000000-0005-0000-0000-00002D1E0000}"/>
    <cellStyle name="Note 2 8 4" xfId="13066" xr:uid="{00000000-0005-0000-0000-00002E1E0000}"/>
    <cellStyle name="Note 2 8 4 2" xfId="15734" xr:uid="{00000000-0005-0000-0000-00002F1E0000}"/>
    <cellStyle name="Note 2 8 5" xfId="10975" xr:uid="{00000000-0005-0000-0000-0000301E0000}"/>
    <cellStyle name="Note 2 8 6" xfId="14582" xr:uid="{00000000-0005-0000-0000-0000311E0000}"/>
    <cellStyle name="Note 2 8 7" xfId="13998" xr:uid="{00000000-0005-0000-0000-0000321E0000}"/>
    <cellStyle name="Note 2 9" xfId="7003" xr:uid="{00000000-0005-0000-0000-0000331E0000}"/>
    <cellStyle name="Note 2 9 2" xfId="12165" xr:uid="{00000000-0005-0000-0000-0000341E0000}"/>
    <cellStyle name="Note 2 9 2 2" xfId="15243" xr:uid="{00000000-0005-0000-0000-0000351E0000}"/>
    <cellStyle name="Note 2 9 3" xfId="11437" xr:uid="{00000000-0005-0000-0000-0000361E0000}"/>
    <cellStyle name="Note 2 9 3 2" xfId="15028" xr:uid="{00000000-0005-0000-0000-0000371E0000}"/>
    <cellStyle name="Note 2 9 4" xfId="11222" xr:uid="{00000000-0005-0000-0000-0000381E0000}"/>
    <cellStyle name="Note 2 9 5" xfId="14767" xr:uid="{00000000-0005-0000-0000-0000391E0000}"/>
    <cellStyle name="Note 2 9 6" xfId="13885" xr:uid="{00000000-0005-0000-0000-00003A1E0000}"/>
    <cellStyle name="Note 3" xfId="4981" xr:uid="{00000000-0005-0000-0000-00003B1E0000}"/>
    <cellStyle name="Note 3 10" xfId="11105" xr:uid="{00000000-0005-0000-0000-00003C1E0000}"/>
    <cellStyle name="Note 3 10 2" xfId="14956" xr:uid="{00000000-0005-0000-0000-00003D1E0000}"/>
    <cellStyle name="Note 3 11" xfId="12043" xr:uid="{00000000-0005-0000-0000-00003E1E0000}"/>
    <cellStyle name="Note 3 12" xfId="14587" xr:uid="{00000000-0005-0000-0000-00003F1E0000}"/>
    <cellStyle name="Note 3 13" xfId="13409" xr:uid="{00000000-0005-0000-0000-0000401E0000}"/>
    <cellStyle name="Note 3 14" xfId="18016" xr:uid="{00000000-0005-0000-0000-0000411E0000}"/>
    <cellStyle name="Note 3 2" xfId="7066" xr:uid="{00000000-0005-0000-0000-0000421E0000}"/>
    <cellStyle name="Note 3 2 2" xfId="8874" xr:uid="{00000000-0005-0000-0000-0000431E0000}"/>
    <cellStyle name="Note 3 2 2 2" xfId="12739" xr:uid="{00000000-0005-0000-0000-0000441E0000}"/>
    <cellStyle name="Note 3 2 2 2 2" xfId="15590" xr:uid="{00000000-0005-0000-0000-0000451E0000}"/>
    <cellStyle name="Note 3 2 2 3" xfId="11334" xr:uid="{00000000-0005-0000-0000-0000461E0000}"/>
    <cellStyle name="Note 3 2 2 3 2" xfId="14999" xr:uid="{00000000-0005-0000-0000-0000471E0000}"/>
    <cellStyle name="Note 3 2 2 4" xfId="12537" xr:uid="{00000000-0005-0000-0000-0000481E0000}"/>
    <cellStyle name="Note 3 2 2 5" xfId="14628" xr:uid="{00000000-0005-0000-0000-0000491E0000}"/>
    <cellStyle name="Note 3 2 2 6" xfId="14210" xr:uid="{00000000-0005-0000-0000-00004A1E0000}"/>
    <cellStyle name="Note 3 2 3" xfId="12224" xr:uid="{00000000-0005-0000-0000-00004B1E0000}"/>
    <cellStyle name="Note 3 2 3 2" xfId="11724" xr:uid="{00000000-0005-0000-0000-00004C1E0000}"/>
    <cellStyle name="Note 3 2 4" xfId="11135" xr:uid="{00000000-0005-0000-0000-00004D1E0000}"/>
    <cellStyle name="Note 3 2 4 2" xfId="14959" xr:uid="{00000000-0005-0000-0000-00004E1E0000}"/>
    <cellStyle name="Note 3 2 5" xfId="11462" xr:uid="{00000000-0005-0000-0000-00004F1E0000}"/>
    <cellStyle name="Note 3 2 6" xfId="14482" xr:uid="{00000000-0005-0000-0000-0000501E0000}"/>
    <cellStyle name="Note 3 2 7" xfId="13946" xr:uid="{00000000-0005-0000-0000-0000511E0000}"/>
    <cellStyle name="Note 3 3" xfId="6978" xr:uid="{00000000-0005-0000-0000-0000521E0000}"/>
    <cellStyle name="Note 3 3 2" xfId="8804" xr:uid="{00000000-0005-0000-0000-0000531E0000}"/>
    <cellStyle name="Note 3 3 2 2" xfId="12673" xr:uid="{00000000-0005-0000-0000-0000541E0000}"/>
    <cellStyle name="Note 3 3 2 2 2" xfId="15528" xr:uid="{00000000-0005-0000-0000-0000551E0000}"/>
    <cellStyle name="Note 3 3 2 3" xfId="12456" xr:uid="{00000000-0005-0000-0000-0000561E0000}"/>
    <cellStyle name="Note 3 3 2 3 2" xfId="15420" xr:uid="{00000000-0005-0000-0000-0000571E0000}"/>
    <cellStyle name="Note 3 3 2 4" xfId="11887" xr:uid="{00000000-0005-0000-0000-0000581E0000}"/>
    <cellStyle name="Note 3 3 2 5" xfId="14580" xr:uid="{00000000-0005-0000-0000-0000591E0000}"/>
    <cellStyle name="Note 3 3 2 6" xfId="14140" xr:uid="{00000000-0005-0000-0000-00005A1E0000}"/>
    <cellStyle name="Note 3 3 3" xfId="12141" xr:uid="{00000000-0005-0000-0000-00005B1E0000}"/>
    <cellStyle name="Note 3 3 3 2" xfId="15220" xr:uid="{00000000-0005-0000-0000-00005C1E0000}"/>
    <cellStyle name="Note 3 3 4" xfId="12553" xr:uid="{00000000-0005-0000-0000-00005D1E0000}"/>
    <cellStyle name="Note 3 3 4 2" xfId="15441" xr:uid="{00000000-0005-0000-0000-00005E1E0000}"/>
    <cellStyle name="Note 3 3 5" xfId="11616" xr:uid="{00000000-0005-0000-0000-00005F1E0000}"/>
    <cellStyle name="Note 3 3 6" xfId="14526" xr:uid="{00000000-0005-0000-0000-0000601E0000}"/>
    <cellStyle name="Note 3 3 7" xfId="13860" xr:uid="{00000000-0005-0000-0000-0000611E0000}"/>
    <cellStyle name="Note 3 4" xfId="7099" xr:uid="{00000000-0005-0000-0000-0000621E0000}"/>
    <cellStyle name="Note 3 4 2" xfId="8906" xr:uid="{00000000-0005-0000-0000-0000631E0000}"/>
    <cellStyle name="Note 3 4 2 2" xfId="12769" xr:uid="{00000000-0005-0000-0000-0000641E0000}"/>
    <cellStyle name="Note 3 4 2 2 2" xfId="15619" xr:uid="{00000000-0005-0000-0000-0000651E0000}"/>
    <cellStyle name="Note 3 4 2 3" xfId="12448" xr:uid="{00000000-0005-0000-0000-0000661E0000}"/>
    <cellStyle name="Note 3 4 2 3 2" xfId="15412" xr:uid="{00000000-0005-0000-0000-0000671E0000}"/>
    <cellStyle name="Note 3 4 2 4" xfId="11913" xr:uid="{00000000-0005-0000-0000-0000681E0000}"/>
    <cellStyle name="Note 3 4 2 5" xfId="14361" xr:uid="{00000000-0005-0000-0000-0000691E0000}"/>
    <cellStyle name="Note 3 4 2 6" xfId="14242" xr:uid="{00000000-0005-0000-0000-00006A1E0000}"/>
    <cellStyle name="Note 3 4 3" xfId="12255" xr:uid="{00000000-0005-0000-0000-00006B1E0000}"/>
    <cellStyle name="Note 3 4 3 2" xfId="15329" xr:uid="{00000000-0005-0000-0000-00006C1E0000}"/>
    <cellStyle name="Note 3 4 4" xfId="13163" xr:uid="{00000000-0005-0000-0000-00006D1E0000}"/>
    <cellStyle name="Note 3 4 4 2" xfId="15768" xr:uid="{00000000-0005-0000-0000-00006E1E0000}"/>
    <cellStyle name="Note 3 4 5" xfId="11241" xr:uid="{00000000-0005-0000-0000-00006F1E0000}"/>
    <cellStyle name="Note 3 4 6" xfId="14741" xr:uid="{00000000-0005-0000-0000-0000701E0000}"/>
    <cellStyle name="Note 3 4 7" xfId="13979" xr:uid="{00000000-0005-0000-0000-0000711E0000}"/>
    <cellStyle name="Note 3 5" xfId="7006" xr:uid="{00000000-0005-0000-0000-0000721E0000}"/>
    <cellStyle name="Note 3 5 2" xfId="8826" xr:uid="{00000000-0005-0000-0000-0000731E0000}"/>
    <cellStyle name="Note 3 5 2 2" xfId="12694" xr:uid="{00000000-0005-0000-0000-0000741E0000}"/>
    <cellStyle name="Note 3 5 2 2 2" xfId="15548" xr:uid="{00000000-0005-0000-0000-0000751E0000}"/>
    <cellStyle name="Note 3 5 2 3" xfId="11341" xr:uid="{00000000-0005-0000-0000-0000761E0000}"/>
    <cellStyle name="Note 3 5 2 3 2" xfId="15006" xr:uid="{00000000-0005-0000-0000-0000771E0000}"/>
    <cellStyle name="Note 3 5 2 4" xfId="11453" xr:uid="{00000000-0005-0000-0000-0000781E0000}"/>
    <cellStyle name="Note 3 5 2 5" xfId="14341" xr:uid="{00000000-0005-0000-0000-0000791E0000}"/>
    <cellStyle name="Note 3 5 2 6" xfId="14162" xr:uid="{00000000-0005-0000-0000-00007A1E0000}"/>
    <cellStyle name="Note 3 5 3" xfId="12168" xr:uid="{00000000-0005-0000-0000-00007B1E0000}"/>
    <cellStyle name="Note 3 5 3 2" xfId="15246" xr:uid="{00000000-0005-0000-0000-00007C1E0000}"/>
    <cellStyle name="Note 3 5 4" xfId="12552" xr:uid="{00000000-0005-0000-0000-00007D1E0000}"/>
    <cellStyle name="Note 3 5 4 2" xfId="15440" xr:uid="{00000000-0005-0000-0000-00007E1E0000}"/>
    <cellStyle name="Note 3 5 5" xfId="12916" xr:uid="{00000000-0005-0000-0000-00007F1E0000}"/>
    <cellStyle name="Note 3 5 6" xfId="14509" xr:uid="{00000000-0005-0000-0000-0000801E0000}"/>
    <cellStyle name="Note 3 5 7" xfId="13888" xr:uid="{00000000-0005-0000-0000-0000811E0000}"/>
    <cellStyle name="Note 3 6" xfId="7124" xr:uid="{00000000-0005-0000-0000-0000821E0000}"/>
    <cellStyle name="Note 3 6 2" xfId="8931" xr:uid="{00000000-0005-0000-0000-0000831E0000}"/>
    <cellStyle name="Note 3 6 2 2" xfId="12790" xr:uid="{00000000-0005-0000-0000-0000841E0000}"/>
    <cellStyle name="Note 3 6 2 2 2" xfId="15640" xr:uid="{00000000-0005-0000-0000-0000851E0000}"/>
    <cellStyle name="Note 3 6 2 3" xfId="11327" xr:uid="{00000000-0005-0000-0000-0000861E0000}"/>
    <cellStyle name="Note 3 6 2 3 2" xfId="14992" xr:uid="{00000000-0005-0000-0000-0000871E0000}"/>
    <cellStyle name="Note 3 6 2 4" xfId="11799" xr:uid="{00000000-0005-0000-0000-0000881E0000}"/>
    <cellStyle name="Note 3 6 2 5" xfId="14324" xr:uid="{00000000-0005-0000-0000-0000891E0000}"/>
    <cellStyle name="Note 3 6 2 6" xfId="14267" xr:uid="{00000000-0005-0000-0000-00008A1E0000}"/>
    <cellStyle name="Note 3 6 3" xfId="12276" xr:uid="{00000000-0005-0000-0000-00008B1E0000}"/>
    <cellStyle name="Note 3 6 3 2" xfId="15350" xr:uid="{00000000-0005-0000-0000-00008C1E0000}"/>
    <cellStyle name="Note 3 6 4" xfId="11124" xr:uid="{00000000-0005-0000-0000-00008D1E0000}"/>
    <cellStyle name="Note 3 6 4 2" xfId="14958" xr:uid="{00000000-0005-0000-0000-00008E1E0000}"/>
    <cellStyle name="Note 3 6 5" xfId="11247" xr:uid="{00000000-0005-0000-0000-00008F1E0000}"/>
    <cellStyle name="Note 3 6 6" xfId="14456" xr:uid="{00000000-0005-0000-0000-0000901E0000}"/>
    <cellStyle name="Note 3 6 7" xfId="14004" xr:uid="{00000000-0005-0000-0000-0000911E0000}"/>
    <cellStyle name="Note 3 7" xfId="7146" xr:uid="{00000000-0005-0000-0000-0000921E0000}"/>
    <cellStyle name="Note 3 7 2" xfId="8953" xr:uid="{00000000-0005-0000-0000-0000931E0000}"/>
    <cellStyle name="Note 3 7 2 2" xfId="12810" xr:uid="{00000000-0005-0000-0000-0000941E0000}"/>
    <cellStyle name="Note 3 7 2 2 2" xfId="15659" xr:uid="{00000000-0005-0000-0000-0000951E0000}"/>
    <cellStyle name="Note 3 7 2 3" xfId="12444" xr:uid="{00000000-0005-0000-0000-0000961E0000}"/>
    <cellStyle name="Note 3 7 2 3 2" xfId="15408" xr:uid="{00000000-0005-0000-0000-0000971E0000}"/>
    <cellStyle name="Note 3 7 2 4" xfId="11642" xr:uid="{00000000-0005-0000-0000-0000981E0000}"/>
    <cellStyle name="Note 3 7 2 5" xfId="14874" xr:uid="{00000000-0005-0000-0000-0000991E0000}"/>
    <cellStyle name="Note 3 7 2 6" xfId="14289" xr:uid="{00000000-0005-0000-0000-00009A1E0000}"/>
    <cellStyle name="Note 3 7 3" xfId="12296" xr:uid="{00000000-0005-0000-0000-00009B1E0000}"/>
    <cellStyle name="Note 3 7 3 2" xfId="15369" xr:uid="{00000000-0005-0000-0000-00009C1E0000}"/>
    <cellStyle name="Note 3 7 4" xfId="12985" xr:uid="{00000000-0005-0000-0000-00009D1E0000}"/>
    <cellStyle name="Note 3 7 4 2" xfId="15717" xr:uid="{00000000-0005-0000-0000-00009E1E0000}"/>
    <cellStyle name="Note 3 7 5" xfId="13110" xr:uid="{00000000-0005-0000-0000-00009F1E0000}"/>
    <cellStyle name="Note 3 7 6" xfId="14443" xr:uid="{00000000-0005-0000-0000-0000A01E0000}"/>
    <cellStyle name="Note 3 7 7" xfId="14026" xr:uid="{00000000-0005-0000-0000-0000A11E0000}"/>
    <cellStyle name="Note 3 8" xfId="7084" xr:uid="{00000000-0005-0000-0000-0000A21E0000}"/>
    <cellStyle name="Note 3 8 2" xfId="12240" xr:uid="{00000000-0005-0000-0000-0000A31E0000}"/>
    <cellStyle name="Note 3 8 2 2" xfId="15314" xr:uid="{00000000-0005-0000-0000-0000A41E0000}"/>
    <cellStyle name="Note 3 8 3" xfId="13068" xr:uid="{00000000-0005-0000-0000-0000A51E0000}"/>
    <cellStyle name="Note 3 8 3 2" xfId="15736" xr:uid="{00000000-0005-0000-0000-0000A61E0000}"/>
    <cellStyle name="Note 3 8 4" xfId="11271" xr:uid="{00000000-0005-0000-0000-0000A71E0000}"/>
    <cellStyle name="Note 3 8 5" xfId="14429" xr:uid="{00000000-0005-0000-0000-0000A81E0000}"/>
    <cellStyle name="Note 3 8 6" xfId="13964" xr:uid="{00000000-0005-0000-0000-0000A91E0000}"/>
    <cellStyle name="Note 3 9" xfId="11811" xr:uid="{00000000-0005-0000-0000-0000AA1E0000}"/>
    <cellStyle name="Note 3 9 2" xfId="11401" xr:uid="{00000000-0005-0000-0000-0000AB1E0000}"/>
    <cellStyle name="Note 3 9 3" xfId="15096" xr:uid="{00000000-0005-0000-0000-0000AC1E0000}"/>
    <cellStyle name="Note 3 9 4" xfId="13737" xr:uid="{00000000-0005-0000-0000-0000AD1E0000}"/>
    <cellStyle name="Note 4" xfId="6907" xr:uid="{00000000-0005-0000-0000-0000AE1E0000}"/>
    <cellStyle name="Note 4 2" xfId="8744" xr:uid="{00000000-0005-0000-0000-0000AF1E0000}"/>
    <cellStyle name="Note 4 2 2" xfId="12616" xr:uid="{00000000-0005-0000-0000-0000B01E0000}"/>
    <cellStyle name="Note 4 2 2 2" xfId="15473" xr:uid="{00000000-0005-0000-0000-0000B11E0000}"/>
    <cellStyle name="Note 4 2 3" xfId="12861" xr:uid="{00000000-0005-0000-0000-0000B21E0000}"/>
    <cellStyle name="Note 4 2 3 2" xfId="15690" xr:uid="{00000000-0005-0000-0000-0000B31E0000}"/>
    <cellStyle name="Note 4 2 4" xfId="13064" xr:uid="{00000000-0005-0000-0000-0000B41E0000}"/>
    <cellStyle name="Note 4 2 5" xfId="14643" xr:uid="{00000000-0005-0000-0000-0000B51E0000}"/>
    <cellStyle name="Note 4 2 6" xfId="14080" xr:uid="{00000000-0005-0000-0000-0000B61E0000}"/>
    <cellStyle name="Note 4 3" xfId="12074" xr:uid="{00000000-0005-0000-0000-0000B71E0000}"/>
    <cellStyle name="Note 4 3 2" xfId="12382" xr:uid="{00000000-0005-0000-0000-0000B81E0000}"/>
    <cellStyle name="Note 4 4" xfId="12975" xr:uid="{00000000-0005-0000-0000-0000B91E0000}"/>
    <cellStyle name="Note 4 4 2" xfId="15715" xr:uid="{00000000-0005-0000-0000-0000BA1E0000}"/>
    <cellStyle name="Note 4 5" xfId="11893" xr:uid="{00000000-0005-0000-0000-0000BB1E0000}"/>
    <cellStyle name="Note 4 6" xfId="14562" xr:uid="{00000000-0005-0000-0000-0000BC1E0000}"/>
    <cellStyle name="Note 4 7" xfId="13793" xr:uid="{00000000-0005-0000-0000-0000BD1E0000}"/>
    <cellStyle name="Note 5" xfId="6957" xr:uid="{00000000-0005-0000-0000-0000BE1E0000}"/>
    <cellStyle name="Note 5 2" xfId="8787" xr:uid="{00000000-0005-0000-0000-0000BF1E0000}"/>
    <cellStyle name="Note 5 2 2" xfId="12656" xr:uid="{00000000-0005-0000-0000-0000C01E0000}"/>
    <cellStyle name="Note 5 2 2 2" xfId="15512" xr:uid="{00000000-0005-0000-0000-0000C11E0000}"/>
    <cellStyle name="Note 5 2 3" xfId="11346" xr:uid="{00000000-0005-0000-0000-0000C21E0000}"/>
    <cellStyle name="Note 5 2 3 2" xfId="15011" xr:uid="{00000000-0005-0000-0000-0000C31E0000}"/>
    <cellStyle name="Note 5 2 4" xfId="12523" xr:uid="{00000000-0005-0000-0000-0000C41E0000}"/>
    <cellStyle name="Note 5 2 5" xfId="14669" xr:uid="{00000000-0005-0000-0000-0000C51E0000}"/>
    <cellStyle name="Note 5 2 6" xfId="14123" xr:uid="{00000000-0005-0000-0000-0000C61E0000}"/>
    <cellStyle name="Note 5 3" xfId="12120" xr:uid="{00000000-0005-0000-0000-0000C71E0000}"/>
    <cellStyle name="Note 5 3 2" xfId="15200" xr:uid="{00000000-0005-0000-0000-0000C81E0000}"/>
    <cellStyle name="Note 5 4" xfId="13157" xr:uid="{00000000-0005-0000-0000-0000C91E0000}"/>
    <cellStyle name="Note 5 4 2" xfId="15766" xr:uid="{00000000-0005-0000-0000-0000CA1E0000}"/>
    <cellStyle name="Note 5 5" xfId="10990" xr:uid="{00000000-0005-0000-0000-0000CB1E0000}"/>
    <cellStyle name="Note 5 6" xfId="14546" xr:uid="{00000000-0005-0000-0000-0000CC1E0000}"/>
    <cellStyle name="Note 5 7" xfId="13841" xr:uid="{00000000-0005-0000-0000-0000CD1E0000}"/>
    <cellStyle name="Note 6" xfId="6967" xr:uid="{00000000-0005-0000-0000-0000CE1E0000}"/>
    <cellStyle name="Note 6 2" xfId="8796" xr:uid="{00000000-0005-0000-0000-0000CF1E0000}"/>
    <cellStyle name="Note 6 2 2" xfId="12665" xr:uid="{00000000-0005-0000-0000-0000D01E0000}"/>
    <cellStyle name="Note 6 2 2 2" xfId="15521" xr:uid="{00000000-0005-0000-0000-0000D11E0000}"/>
    <cellStyle name="Note 6 2 3" xfId="11342" xr:uid="{00000000-0005-0000-0000-0000D21E0000}"/>
    <cellStyle name="Note 6 2 3 2" xfId="15007" xr:uid="{00000000-0005-0000-0000-0000D31E0000}"/>
    <cellStyle name="Note 6 2 4" xfId="13231" xr:uid="{00000000-0005-0000-0000-0000D41E0000}"/>
    <cellStyle name="Note 6 2 5" xfId="14697" xr:uid="{00000000-0005-0000-0000-0000D51E0000}"/>
    <cellStyle name="Note 6 2 6" xfId="14132" xr:uid="{00000000-0005-0000-0000-0000D61E0000}"/>
    <cellStyle name="Note 6 3" xfId="12130" xr:uid="{00000000-0005-0000-0000-0000D71E0000}"/>
    <cellStyle name="Note 6 3 2" xfId="15210" xr:uid="{00000000-0005-0000-0000-0000D81E0000}"/>
    <cellStyle name="Note 6 4" xfId="13171" xr:uid="{00000000-0005-0000-0000-0000D91E0000}"/>
    <cellStyle name="Note 6 4 2" xfId="15771" xr:uid="{00000000-0005-0000-0000-0000DA1E0000}"/>
    <cellStyle name="Note 6 5" xfId="11767" xr:uid="{00000000-0005-0000-0000-0000DB1E0000}"/>
    <cellStyle name="Note 6 6" xfId="14383" xr:uid="{00000000-0005-0000-0000-0000DC1E0000}"/>
    <cellStyle name="Note 6 7" xfId="13849" xr:uid="{00000000-0005-0000-0000-0000DD1E0000}"/>
    <cellStyle name="Note 7" xfId="6942" xr:uid="{00000000-0005-0000-0000-0000DE1E0000}"/>
    <cellStyle name="Note 7 2" xfId="8773" xr:uid="{00000000-0005-0000-0000-0000DF1E0000}"/>
    <cellStyle name="Note 7 2 2" xfId="12643" xr:uid="{00000000-0005-0000-0000-0000E01E0000}"/>
    <cellStyle name="Note 7 2 2 2" xfId="15499" xr:uid="{00000000-0005-0000-0000-0000E11E0000}"/>
    <cellStyle name="Note 7 2 3" xfId="11348" xr:uid="{00000000-0005-0000-0000-0000E21E0000}"/>
    <cellStyle name="Note 7 2 3 2" xfId="15013" xr:uid="{00000000-0005-0000-0000-0000E31E0000}"/>
    <cellStyle name="Note 7 2 4" xfId="13183" xr:uid="{00000000-0005-0000-0000-0000E41E0000}"/>
    <cellStyle name="Note 7 2 5" xfId="14684" xr:uid="{00000000-0005-0000-0000-0000E51E0000}"/>
    <cellStyle name="Note 7 2 6" xfId="14109" xr:uid="{00000000-0005-0000-0000-0000E61E0000}"/>
    <cellStyle name="Note 7 3" xfId="12106" xr:uid="{00000000-0005-0000-0000-0000E71E0000}"/>
    <cellStyle name="Note 7 3 2" xfId="15186" xr:uid="{00000000-0005-0000-0000-0000E81E0000}"/>
    <cellStyle name="Note 7 4" xfId="13082" xr:uid="{00000000-0005-0000-0000-0000E91E0000}"/>
    <cellStyle name="Note 7 4 2" xfId="15750" xr:uid="{00000000-0005-0000-0000-0000EA1E0000}"/>
    <cellStyle name="Note 7 5" xfId="13038" xr:uid="{00000000-0005-0000-0000-0000EB1E0000}"/>
    <cellStyle name="Note 7 6" xfId="14388" xr:uid="{00000000-0005-0000-0000-0000EC1E0000}"/>
    <cellStyle name="Note 7 7" xfId="13826" xr:uid="{00000000-0005-0000-0000-0000ED1E0000}"/>
    <cellStyle name="Note 8" xfId="7027" xr:uid="{00000000-0005-0000-0000-0000EE1E0000}"/>
    <cellStyle name="Note 8 2" xfId="8842" xr:uid="{00000000-0005-0000-0000-0000EF1E0000}"/>
    <cellStyle name="Note 8 2 2" xfId="12708" xr:uid="{00000000-0005-0000-0000-0000F01E0000}"/>
    <cellStyle name="Note 8 2 2 2" xfId="15561" xr:uid="{00000000-0005-0000-0000-0000F11E0000}"/>
    <cellStyle name="Note 8 2 3" xfId="11339" xr:uid="{00000000-0005-0000-0000-0000F21E0000}"/>
    <cellStyle name="Note 8 2 3 2" xfId="15004" xr:uid="{00000000-0005-0000-0000-0000F31E0000}"/>
    <cellStyle name="Note 8 2 4" xfId="12526" xr:uid="{00000000-0005-0000-0000-0000F41E0000}"/>
    <cellStyle name="Note 8 2 5" xfId="14329" xr:uid="{00000000-0005-0000-0000-0000F51E0000}"/>
    <cellStyle name="Note 8 2 6" xfId="14178" xr:uid="{00000000-0005-0000-0000-0000F61E0000}"/>
    <cellStyle name="Note 8 3" xfId="12187" xr:uid="{00000000-0005-0000-0000-0000F71E0000}"/>
    <cellStyle name="Note 8 3 2" xfId="15264" xr:uid="{00000000-0005-0000-0000-0000F81E0000}"/>
    <cellStyle name="Note 8 4" xfId="12851" xr:uid="{00000000-0005-0000-0000-0000F91E0000}"/>
    <cellStyle name="Note 8 4 2" xfId="15689" xr:uid="{00000000-0005-0000-0000-0000FA1E0000}"/>
    <cellStyle name="Note 8 5" xfId="11885" xr:uid="{00000000-0005-0000-0000-0000FB1E0000}"/>
    <cellStyle name="Note 8 6" xfId="14499" xr:uid="{00000000-0005-0000-0000-0000FC1E0000}"/>
    <cellStyle name="Note 8 7" xfId="13909" xr:uid="{00000000-0005-0000-0000-0000FD1E0000}"/>
    <cellStyle name="Note 9" xfId="7040" xr:uid="{00000000-0005-0000-0000-0000FE1E0000}"/>
    <cellStyle name="Note 9 2" xfId="8853" xr:uid="{00000000-0005-0000-0000-0000FF1E0000}"/>
    <cellStyle name="Note 9 2 2" xfId="12719" xr:uid="{00000000-0005-0000-0000-0000001F0000}"/>
    <cellStyle name="Note 9 2 2 2" xfId="15571" xr:uid="{00000000-0005-0000-0000-0000011F0000}"/>
    <cellStyle name="Note 9 2 3" xfId="11338" xr:uid="{00000000-0005-0000-0000-0000021F0000}"/>
    <cellStyle name="Note 9 2 3 2" xfId="15003" xr:uid="{00000000-0005-0000-0000-0000031F0000}"/>
    <cellStyle name="Note 9 2 4" xfId="12529" xr:uid="{00000000-0005-0000-0000-0000041F0000}"/>
    <cellStyle name="Note 9 2 5" xfId="14626" xr:uid="{00000000-0005-0000-0000-0000051F0000}"/>
    <cellStyle name="Note 9 2 6" xfId="14189" xr:uid="{00000000-0005-0000-0000-0000061F0000}"/>
    <cellStyle name="Note 9 3" xfId="12199" xr:uid="{00000000-0005-0000-0000-0000071F0000}"/>
    <cellStyle name="Note 9 3 2" xfId="15276" xr:uid="{00000000-0005-0000-0000-0000081F0000}"/>
    <cellStyle name="Note 9 4" xfId="12550" xr:uid="{00000000-0005-0000-0000-0000091F0000}"/>
    <cellStyle name="Note 9 4 2" xfId="15438" xr:uid="{00000000-0005-0000-0000-00000A1F0000}"/>
    <cellStyle name="Note 9 5" xfId="11230" xr:uid="{00000000-0005-0000-0000-00000B1F0000}"/>
    <cellStyle name="Note 9 6" xfId="14430" xr:uid="{00000000-0005-0000-0000-00000C1F0000}"/>
    <cellStyle name="Note 9 7" xfId="13921" xr:uid="{00000000-0005-0000-0000-00000D1F0000}"/>
    <cellStyle name="Numero" xfId="2978" xr:uid="{00000000-0005-0000-0000-00000E1F0000}"/>
    <cellStyle name="Numero 2" xfId="8158" xr:uid="{00000000-0005-0000-0000-00000F1F0000}"/>
    <cellStyle name="Output" xfId="432" xr:uid="{00000000-0005-0000-0000-0000101F0000}"/>
    <cellStyle name="Output 10" xfId="13201" xr:uid="{00000000-0005-0000-0000-0000111F0000}"/>
    <cellStyle name="Output 10 2" xfId="15789" xr:uid="{00000000-0005-0000-0000-0000121F0000}"/>
    <cellStyle name="Output 11" xfId="11055" xr:uid="{00000000-0005-0000-0000-0000131F0000}"/>
    <cellStyle name="Output 11 2" xfId="14939" xr:uid="{00000000-0005-0000-0000-0000141F0000}"/>
    <cellStyle name="Output 12" xfId="11455" xr:uid="{00000000-0005-0000-0000-0000151F0000}"/>
    <cellStyle name="Output 12 2" xfId="15035" xr:uid="{00000000-0005-0000-0000-0000161F0000}"/>
    <cellStyle name="Output 13" xfId="14615" xr:uid="{00000000-0005-0000-0000-0000171F0000}"/>
    <cellStyle name="Output 14" xfId="13382" xr:uid="{00000000-0005-0000-0000-0000181F0000}"/>
    <cellStyle name="Output 15" xfId="15876" xr:uid="{00000000-0005-0000-0000-0000191F0000}"/>
    <cellStyle name="Output 2" xfId="4987" xr:uid="{00000000-0005-0000-0000-00001A1F0000}"/>
    <cellStyle name="Output 2 10" xfId="11817" xr:uid="{00000000-0005-0000-0000-00001B1F0000}"/>
    <cellStyle name="Output 2 10 2" xfId="11516" xr:uid="{00000000-0005-0000-0000-00001C1F0000}"/>
    <cellStyle name="Output 2 10 2 2" xfId="15043" xr:uid="{00000000-0005-0000-0000-00001D1F0000}"/>
    <cellStyle name="Output 2 10 3" xfId="15099" xr:uid="{00000000-0005-0000-0000-00001E1F0000}"/>
    <cellStyle name="Output 2 11" xfId="11855" xr:uid="{00000000-0005-0000-0000-00001F1F0000}"/>
    <cellStyle name="Output 2 11 2" xfId="15106" xr:uid="{00000000-0005-0000-0000-0000201F0000}"/>
    <cellStyle name="Output 2 12" xfId="14784" xr:uid="{00000000-0005-0000-0000-0000211F0000}"/>
    <cellStyle name="Output 2 13" xfId="13743" xr:uid="{00000000-0005-0000-0000-0000221F0000}"/>
    <cellStyle name="Output 2 14" xfId="18022" xr:uid="{00000000-0005-0000-0000-0000231F0000}"/>
    <cellStyle name="Output 2 2" xfId="7072" xr:uid="{00000000-0005-0000-0000-0000241F0000}"/>
    <cellStyle name="Output 2 2 2" xfId="8880" xr:uid="{00000000-0005-0000-0000-0000251F0000}"/>
    <cellStyle name="Output 2 2 2 2" xfId="12745" xr:uid="{00000000-0005-0000-0000-0000261F0000}"/>
    <cellStyle name="Output 2 2 2 2 2" xfId="15596" xr:uid="{00000000-0005-0000-0000-0000271F0000}"/>
    <cellStyle name="Output 2 2 2 3" xfId="11424" xr:uid="{00000000-0005-0000-0000-0000281F0000}"/>
    <cellStyle name="Output 2 2 2 3 2" xfId="15017" xr:uid="{00000000-0005-0000-0000-0000291F0000}"/>
    <cellStyle name="Output 2 2 2 4" xfId="14655" xr:uid="{00000000-0005-0000-0000-00002A1F0000}"/>
    <cellStyle name="Output 2 2 2 5" xfId="14216" xr:uid="{00000000-0005-0000-0000-00002B1F0000}"/>
    <cellStyle name="Output 2 2 3" xfId="12230" xr:uid="{00000000-0005-0000-0000-00002C1F0000}"/>
    <cellStyle name="Output 2 2 3 2" xfId="15305" xr:uid="{00000000-0005-0000-0000-00002D1F0000}"/>
    <cellStyle name="Output 2 2 4" xfId="11237" xr:uid="{00000000-0005-0000-0000-00002E1F0000}"/>
    <cellStyle name="Output 2 2 4 2" xfId="14973" xr:uid="{00000000-0005-0000-0000-00002F1F0000}"/>
    <cellStyle name="Output 2 2 5" xfId="14480" xr:uid="{00000000-0005-0000-0000-0000301F0000}"/>
    <cellStyle name="Output 2 2 6" xfId="13952" xr:uid="{00000000-0005-0000-0000-0000311F0000}"/>
    <cellStyle name="Output 2 3" xfId="7087" xr:uid="{00000000-0005-0000-0000-0000321F0000}"/>
    <cellStyle name="Output 2 3 2" xfId="8894" xr:uid="{00000000-0005-0000-0000-0000331F0000}"/>
    <cellStyle name="Output 2 3 2 2" xfId="12757" xr:uid="{00000000-0005-0000-0000-0000341F0000}"/>
    <cellStyle name="Output 2 3 2 2 2" xfId="15607" xr:uid="{00000000-0005-0000-0000-0000351F0000}"/>
    <cellStyle name="Output 2 3 2 3" xfId="11729" xr:uid="{00000000-0005-0000-0000-0000361F0000}"/>
    <cellStyle name="Output 2 3 2 3 2" xfId="15082" xr:uid="{00000000-0005-0000-0000-0000371F0000}"/>
    <cellStyle name="Output 2 3 2 4" xfId="14861" xr:uid="{00000000-0005-0000-0000-0000381F0000}"/>
    <cellStyle name="Output 2 3 2 5" xfId="14230" xr:uid="{00000000-0005-0000-0000-0000391F0000}"/>
    <cellStyle name="Output 2 3 3" xfId="12243" xr:uid="{00000000-0005-0000-0000-00003A1F0000}"/>
    <cellStyle name="Output 2 3 3 2" xfId="15317" xr:uid="{00000000-0005-0000-0000-00003B1F0000}"/>
    <cellStyle name="Output 2 3 4" xfId="11059" xr:uid="{00000000-0005-0000-0000-00003C1F0000}"/>
    <cellStyle name="Output 2 3 4 2" xfId="14942" xr:uid="{00000000-0005-0000-0000-00003D1F0000}"/>
    <cellStyle name="Output 2 3 5" xfId="14474" xr:uid="{00000000-0005-0000-0000-00003E1F0000}"/>
    <cellStyle name="Output 2 3 6" xfId="13967" xr:uid="{00000000-0005-0000-0000-00003F1F0000}"/>
    <cellStyle name="Output 2 4" xfId="6884" xr:uid="{00000000-0005-0000-0000-0000401F0000}"/>
    <cellStyle name="Output 2 4 2" xfId="8724" xr:uid="{00000000-0005-0000-0000-0000411F0000}"/>
    <cellStyle name="Output 2 4 2 2" xfId="12598" xr:uid="{00000000-0005-0000-0000-0000421F0000}"/>
    <cellStyle name="Output 2 4 2 2 2" xfId="15456" xr:uid="{00000000-0005-0000-0000-0000431F0000}"/>
    <cellStyle name="Output 2 4 2 3" xfId="13186" xr:uid="{00000000-0005-0000-0000-0000441F0000}"/>
    <cellStyle name="Output 2 4 2 3 2" xfId="15776" xr:uid="{00000000-0005-0000-0000-0000451F0000}"/>
    <cellStyle name="Output 2 4 2 4" xfId="14719" xr:uid="{00000000-0005-0000-0000-0000461F0000}"/>
    <cellStyle name="Output 2 4 2 5" xfId="14060" xr:uid="{00000000-0005-0000-0000-0000471F0000}"/>
    <cellStyle name="Output 2 4 3" xfId="12053" xr:uid="{00000000-0005-0000-0000-0000481F0000}"/>
    <cellStyle name="Output 2 4 3 2" xfId="15138" xr:uid="{00000000-0005-0000-0000-0000491F0000}"/>
    <cellStyle name="Output 2 4 4" xfId="13039" xr:uid="{00000000-0005-0000-0000-00004A1F0000}"/>
    <cellStyle name="Output 2 4 4 2" xfId="15723" xr:uid="{00000000-0005-0000-0000-00004B1F0000}"/>
    <cellStyle name="Output 2 4 5" xfId="14541" xr:uid="{00000000-0005-0000-0000-00004C1F0000}"/>
    <cellStyle name="Output 2 4 6" xfId="13771" xr:uid="{00000000-0005-0000-0000-00004D1F0000}"/>
    <cellStyle name="Output 2 5" xfId="7105" xr:uid="{00000000-0005-0000-0000-00004E1F0000}"/>
    <cellStyle name="Output 2 5 2" xfId="8912" xr:uid="{00000000-0005-0000-0000-00004F1F0000}"/>
    <cellStyle name="Output 2 5 2 2" xfId="12775" xr:uid="{00000000-0005-0000-0000-0000501F0000}"/>
    <cellStyle name="Output 2 5 2 2 2" xfId="15625" xr:uid="{00000000-0005-0000-0000-0000511F0000}"/>
    <cellStyle name="Output 2 5 2 3" xfId="11561" xr:uid="{00000000-0005-0000-0000-0000521F0000}"/>
    <cellStyle name="Output 2 5 2 3 2" xfId="15046" xr:uid="{00000000-0005-0000-0000-0000531F0000}"/>
    <cellStyle name="Output 2 5 2 4" xfId="14327" xr:uid="{00000000-0005-0000-0000-0000541F0000}"/>
    <cellStyle name="Output 2 5 2 5" xfId="14248" xr:uid="{00000000-0005-0000-0000-0000551F0000}"/>
    <cellStyle name="Output 2 5 3" xfId="12261" xr:uid="{00000000-0005-0000-0000-0000561F0000}"/>
    <cellStyle name="Output 2 5 3 2" xfId="15335" xr:uid="{00000000-0005-0000-0000-0000571F0000}"/>
    <cellStyle name="Output 2 5 4" xfId="11272" xr:uid="{00000000-0005-0000-0000-0000581F0000}"/>
    <cellStyle name="Output 2 5 4 2" xfId="14980" xr:uid="{00000000-0005-0000-0000-0000591F0000}"/>
    <cellStyle name="Output 2 5 5" xfId="14738" xr:uid="{00000000-0005-0000-0000-00005A1F0000}"/>
    <cellStyle name="Output 2 5 6" xfId="13985" xr:uid="{00000000-0005-0000-0000-00005B1F0000}"/>
    <cellStyle name="Output 2 6" xfId="7007" xr:uid="{00000000-0005-0000-0000-00005C1F0000}"/>
    <cellStyle name="Output 2 6 2" xfId="8827" xr:uid="{00000000-0005-0000-0000-00005D1F0000}"/>
    <cellStyle name="Output 2 6 2 2" xfId="12695" xr:uid="{00000000-0005-0000-0000-00005E1F0000}"/>
    <cellStyle name="Output 2 6 2 2 2" xfId="15549" xr:uid="{00000000-0005-0000-0000-00005F1F0000}"/>
    <cellStyle name="Output 2 6 2 3" xfId="11682" xr:uid="{00000000-0005-0000-0000-0000601F0000}"/>
    <cellStyle name="Output 2 6 2 3 2" xfId="15076" xr:uid="{00000000-0005-0000-0000-0000611F0000}"/>
    <cellStyle name="Output 2 6 2 4" xfId="14340" xr:uid="{00000000-0005-0000-0000-0000621F0000}"/>
    <cellStyle name="Output 2 6 2 5" xfId="14163" xr:uid="{00000000-0005-0000-0000-0000631F0000}"/>
    <cellStyle name="Output 2 6 3" xfId="12169" xr:uid="{00000000-0005-0000-0000-0000641F0000}"/>
    <cellStyle name="Output 2 6 3 2" xfId="15247" xr:uid="{00000000-0005-0000-0000-0000651F0000}"/>
    <cellStyle name="Output 2 6 4" xfId="11224" xr:uid="{00000000-0005-0000-0000-0000661F0000}"/>
    <cellStyle name="Output 2 6 4 2" xfId="14969" xr:uid="{00000000-0005-0000-0000-0000671F0000}"/>
    <cellStyle name="Output 2 6 5" xfId="14508" xr:uid="{00000000-0005-0000-0000-0000681F0000}"/>
    <cellStyle name="Output 2 6 6" xfId="13889" xr:uid="{00000000-0005-0000-0000-0000691F0000}"/>
    <cellStyle name="Output 2 7" xfId="7130" xr:uid="{00000000-0005-0000-0000-00006A1F0000}"/>
    <cellStyle name="Output 2 7 2" xfId="8937" xr:uid="{00000000-0005-0000-0000-00006B1F0000}"/>
    <cellStyle name="Output 2 7 2 2" xfId="12796" xr:uid="{00000000-0005-0000-0000-00006C1F0000}"/>
    <cellStyle name="Output 2 7 2 2 2" xfId="15646" xr:uid="{00000000-0005-0000-0000-00006D1F0000}"/>
    <cellStyle name="Output 2 7 2 3" xfId="11624" xr:uid="{00000000-0005-0000-0000-00006E1F0000}"/>
    <cellStyle name="Output 2 7 2 3 2" xfId="15058" xr:uid="{00000000-0005-0000-0000-00006F1F0000}"/>
    <cellStyle name="Output 2 7 2 4" xfId="14308" xr:uid="{00000000-0005-0000-0000-0000701F0000}"/>
    <cellStyle name="Output 2 7 2 5" xfId="14273" xr:uid="{00000000-0005-0000-0000-0000711F0000}"/>
    <cellStyle name="Output 2 7 3" xfId="12282" xr:uid="{00000000-0005-0000-0000-0000721F0000}"/>
    <cellStyle name="Output 2 7 3 2" xfId="15356" xr:uid="{00000000-0005-0000-0000-0000731F0000}"/>
    <cellStyle name="Output 2 7 4" xfId="12937" xr:uid="{00000000-0005-0000-0000-0000741F0000}"/>
    <cellStyle name="Output 2 7 4 2" xfId="15708" xr:uid="{00000000-0005-0000-0000-0000751F0000}"/>
    <cellStyle name="Output 2 7 5" xfId="14320" xr:uid="{00000000-0005-0000-0000-0000761F0000}"/>
    <cellStyle name="Output 2 7 6" xfId="14010" xr:uid="{00000000-0005-0000-0000-0000771F0000}"/>
    <cellStyle name="Output 2 8" xfId="7152" xr:uid="{00000000-0005-0000-0000-0000781F0000}"/>
    <cellStyle name="Output 2 8 2" xfId="8959" xr:uid="{00000000-0005-0000-0000-0000791F0000}"/>
    <cellStyle name="Output 2 8 2 2" xfId="12816" xr:uid="{00000000-0005-0000-0000-00007A1F0000}"/>
    <cellStyle name="Output 2 8 2 2 2" xfId="15665" xr:uid="{00000000-0005-0000-0000-00007B1F0000}"/>
    <cellStyle name="Output 2 8 2 3" xfId="11428" xr:uid="{00000000-0005-0000-0000-00007C1F0000}"/>
    <cellStyle name="Output 2 8 2 3 2" xfId="15019" xr:uid="{00000000-0005-0000-0000-00007D1F0000}"/>
    <cellStyle name="Output 2 8 2 4" xfId="14855" xr:uid="{00000000-0005-0000-0000-00007E1F0000}"/>
    <cellStyle name="Output 2 8 2 5" xfId="14295" xr:uid="{00000000-0005-0000-0000-00007F1F0000}"/>
    <cellStyle name="Output 2 8 3" xfId="12302" xr:uid="{00000000-0005-0000-0000-0000801F0000}"/>
    <cellStyle name="Output 2 8 3 2" xfId="15375" xr:uid="{00000000-0005-0000-0000-0000811F0000}"/>
    <cellStyle name="Output 2 8 4" xfId="13294" xr:uid="{00000000-0005-0000-0000-0000821F0000}"/>
    <cellStyle name="Output 2 8 4 2" xfId="15807" xr:uid="{00000000-0005-0000-0000-0000831F0000}"/>
    <cellStyle name="Output 2 8 5" xfId="14319" xr:uid="{00000000-0005-0000-0000-0000841F0000}"/>
    <cellStyle name="Output 2 8 6" xfId="14032" xr:uid="{00000000-0005-0000-0000-0000851F0000}"/>
    <cellStyle name="Output 2 9" xfId="6951" xr:uid="{00000000-0005-0000-0000-0000861F0000}"/>
    <cellStyle name="Output 2 9 2" xfId="12115" xr:uid="{00000000-0005-0000-0000-0000871F0000}"/>
    <cellStyle name="Output 2 9 2 2" xfId="15195" xr:uid="{00000000-0005-0000-0000-0000881F0000}"/>
    <cellStyle name="Output 2 9 3" xfId="11786" xr:uid="{00000000-0005-0000-0000-0000891F0000}"/>
    <cellStyle name="Output 2 9 3 2" xfId="15089" xr:uid="{00000000-0005-0000-0000-00008A1F0000}"/>
    <cellStyle name="Output 2 9 4" xfId="14556" xr:uid="{00000000-0005-0000-0000-00008B1F0000}"/>
    <cellStyle name="Output 2 9 5" xfId="13835" xr:uid="{00000000-0005-0000-0000-00008C1F0000}"/>
    <cellStyle name="Output 3" xfId="6908" xr:uid="{00000000-0005-0000-0000-00008D1F0000}"/>
    <cellStyle name="Output 3 2" xfId="8745" xr:uid="{00000000-0005-0000-0000-00008E1F0000}"/>
    <cellStyle name="Output 3 2 2" xfId="12617" xr:uid="{00000000-0005-0000-0000-00008F1F0000}"/>
    <cellStyle name="Output 3 2 2 2" xfId="15474" xr:uid="{00000000-0005-0000-0000-0000901F0000}"/>
    <cellStyle name="Output 3 2 3" xfId="13063" xr:uid="{00000000-0005-0000-0000-0000911F0000}"/>
    <cellStyle name="Output 3 2 3 2" xfId="15733" xr:uid="{00000000-0005-0000-0000-0000921F0000}"/>
    <cellStyle name="Output 3 2 4" xfId="14835" xr:uid="{00000000-0005-0000-0000-0000931F0000}"/>
    <cellStyle name="Output 3 2 5" xfId="14081" xr:uid="{00000000-0005-0000-0000-0000941F0000}"/>
    <cellStyle name="Output 3 3" xfId="12075" xr:uid="{00000000-0005-0000-0000-0000951F0000}"/>
    <cellStyle name="Output 3 3 2" xfId="13057" xr:uid="{00000000-0005-0000-0000-0000961F0000}"/>
    <cellStyle name="Output 3 3 2 2" xfId="15730" xr:uid="{00000000-0005-0000-0000-0000971F0000}"/>
    <cellStyle name="Output 3 3 3" xfId="15155" xr:uid="{00000000-0005-0000-0000-0000981F0000}"/>
    <cellStyle name="Output 3 4" xfId="11942" xr:uid="{00000000-0005-0000-0000-0000991F0000}"/>
    <cellStyle name="Output 3 4 2" xfId="15126" xr:uid="{00000000-0005-0000-0000-00009A1F0000}"/>
    <cellStyle name="Output 3 5" xfId="14539" xr:uid="{00000000-0005-0000-0000-00009B1F0000}"/>
    <cellStyle name="Output 3 6" xfId="13794" xr:uid="{00000000-0005-0000-0000-00009C1F0000}"/>
    <cellStyle name="Output 4" xfId="6947" xr:uid="{00000000-0005-0000-0000-00009D1F0000}"/>
    <cellStyle name="Output 4 2" xfId="8778" xr:uid="{00000000-0005-0000-0000-00009E1F0000}"/>
    <cellStyle name="Output 4 2 2" xfId="12648" xr:uid="{00000000-0005-0000-0000-00009F1F0000}"/>
    <cellStyle name="Output 4 2 2 2" xfId="15504" xr:uid="{00000000-0005-0000-0000-0000A01F0000}"/>
    <cellStyle name="Output 4 2 3" xfId="11950" xr:uid="{00000000-0005-0000-0000-0000A11F0000}"/>
    <cellStyle name="Output 4 2 3 2" xfId="15128" xr:uid="{00000000-0005-0000-0000-0000A21F0000}"/>
    <cellStyle name="Output 4 2 4" xfId="14833" xr:uid="{00000000-0005-0000-0000-0000A31F0000}"/>
    <cellStyle name="Output 4 2 5" xfId="14114" xr:uid="{00000000-0005-0000-0000-0000A41F0000}"/>
    <cellStyle name="Output 4 3" xfId="12111" xr:uid="{00000000-0005-0000-0000-0000A51F0000}"/>
    <cellStyle name="Output 4 3 2" xfId="15191" xr:uid="{00000000-0005-0000-0000-0000A61F0000}"/>
    <cellStyle name="Output 4 4" xfId="11604" xr:uid="{00000000-0005-0000-0000-0000A71F0000}"/>
    <cellStyle name="Output 4 4 2" xfId="15053" xr:uid="{00000000-0005-0000-0000-0000A81F0000}"/>
    <cellStyle name="Output 4 5" xfId="14530" xr:uid="{00000000-0005-0000-0000-0000A91F0000}"/>
    <cellStyle name="Output 4 6" xfId="13831" xr:uid="{00000000-0005-0000-0000-0000AA1F0000}"/>
    <cellStyle name="Output 5" xfId="7045" xr:uid="{00000000-0005-0000-0000-0000AB1F0000}"/>
    <cellStyle name="Output 5 2" xfId="8857" xr:uid="{00000000-0005-0000-0000-0000AC1F0000}"/>
    <cellStyle name="Output 5 2 2" xfId="12723" xr:uid="{00000000-0005-0000-0000-0000AD1F0000}"/>
    <cellStyle name="Output 5 2 2 2" xfId="15575" xr:uid="{00000000-0005-0000-0000-0000AE1F0000}"/>
    <cellStyle name="Output 5 2 3" xfId="12533" xr:uid="{00000000-0005-0000-0000-0000AF1F0000}"/>
    <cellStyle name="Output 5 2 3 2" xfId="15429" xr:uid="{00000000-0005-0000-0000-0000B01F0000}"/>
    <cellStyle name="Output 5 2 4" xfId="14674" xr:uid="{00000000-0005-0000-0000-0000B11F0000}"/>
    <cellStyle name="Output 5 2 5" xfId="14193" xr:uid="{00000000-0005-0000-0000-0000B21F0000}"/>
    <cellStyle name="Output 5 3" xfId="12204" xr:uid="{00000000-0005-0000-0000-0000B31F0000}"/>
    <cellStyle name="Output 5 3 2" xfId="15281" xr:uid="{00000000-0005-0000-0000-0000B41F0000}"/>
    <cellStyle name="Output 5 4" xfId="13353" xr:uid="{00000000-0005-0000-0000-0000B51F0000}"/>
    <cellStyle name="Output 5 4 2" xfId="15811" xr:uid="{00000000-0005-0000-0000-0000B61F0000}"/>
    <cellStyle name="Output 5 5" xfId="14757" xr:uid="{00000000-0005-0000-0000-0000B71F0000}"/>
    <cellStyle name="Output 5 6" xfId="13926" xr:uid="{00000000-0005-0000-0000-0000B81F0000}"/>
    <cellStyle name="Output 6" xfId="7059" xr:uid="{00000000-0005-0000-0000-0000B91F0000}"/>
    <cellStyle name="Output 6 2" xfId="8868" xr:uid="{00000000-0005-0000-0000-0000BA1F0000}"/>
    <cellStyle name="Output 6 2 2" xfId="12733" xr:uid="{00000000-0005-0000-0000-0000BB1F0000}"/>
    <cellStyle name="Output 6 2 2 2" xfId="15584" xr:uid="{00000000-0005-0000-0000-0000BC1F0000}"/>
    <cellStyle name="Output 6 2 3" xfId="11679" xr:uid="{00000000-0005-0000-0000-0000BD1F0000}"/>
    <cellStyle name="Output 6 2 3 2" xfId="15075" xr:uid="{00000000-0005-0000-0000-0000BE1F0000}"/>
    <cellStyle name="Output 6 2 4" xfId="14666" xr:uid="{00000000-0005-0000-0000-0000BF1F0000}"/>
    <cellStyle name="Output 6 2 5" xfId="14204" xr:uid="{00000000-0005-0000-0000-0000C01F0000}"/>
    <cellStyle name="Output 6 3" xfId="12217" xr:uid="{00000000-0005-0000-0000-0000C11F0000}"/>
    <cellStyle name="Output 6 3 2" xfId="15293" xr:uid="{00000000-0005-0000-0000-0000C21F0000}"/>
    <cellStyle name="Output 6 4" xfId="10922" xr:uid="{00000000-0005-0000-0000-0000C31F0000}"/>
    <cellStyle name="Output 6 4 2" xfId="14924" xr:uid="{00000000-0005-0000-0000-0000C41F0000}"/>
    <cellStyle name="Output 6 5" xfId="14752" xr:uid="{00000000-0005-0000-0000-0000C51F0000}"/>
    <cellStyle name="Output 6 6" xfId="13940" xr:uid="{00000000-0005-0000-0000-0000C61F0000}"/>
    <cellStyle name="Output 7" xfId="7054" xr:uid="{00000000-0005-0000-0000-0000C71F0000}"/>
    <cellStyle name="Output 7 2" xfId="8865" xr:uid="{00000000-0005-0000-0000-0000C81F0000}"/>
    <cellStyle name="Output 7 2 2" xfId="12730" xr:uid="{00000000-0005-0000-0000-0000C91F0000}"/>
    <cellStyle name="Output 7 2 2 2" xfId="15581" xr:uid="{00000000-0005-0000-0000-0000CA1F0000}"/>
    <cellStyle name="Output 7 2 3" xfId="10937" xr:uid="{00000000-0005-0000-0000-0000CB1F0000}"/>
    <cellStyle name="Output 7 2 3 2" xfId="14926" xr:uid="{00000000-0005-0000-0000-0000CC1F0000}"/>
    <cellStyle name="Output 7 2 4" xfId="14875" xr:uid="{00000000-0005-0000-0000-0000CD1F0000}"/>
    <cellStyle name="Output 7 2 5" xfId="14201" xr:uid="{00000000-0005-0000-0000-0000CE1F0000}"/>
    <cellStyle name="Output 7 3" xfId="12212" xr:uid="{00000000-0005-0000-0000-0000CF1F0000}"/>
    <cellStyle name="Output 7 3 2" xfId="15288" xr:uid="{00000000-0005-0000-0000-0000D01F0000}"/>
    <cellStyle name="Output 7 4" xfId="12573" xr:uid="{00000000-0005-0000-0000-0000D11F0000}"/>
    <cellStyle name="Output 7 4 2" xfId="15448" xr:uid="{00000000-0005-0000-0000-0000D21F0000}"/>
    <cellStyle name="Output 7 5" xfId="14489" xr:uid="{00000000-0005-0000-0000-0000D31F0000}"/>
    <cellStyle name="Output 7 6" xfId="13935" xr:uid="{00000000-0005-0000-0000-0000D41F0000}"/>
    <cellStyle name="Output 8" xfId="6945" xr:uid="{00000000-0005-0000-0000-0000D51F0000}"/>
    <cellStyle name="Output 8 2" xfId="8776" xr:uid="{00000000-0005-0000-0000-0000D61F0000}"/>
    <cellStyle name="Output 8 2 2" xfId="12646" xr:uid="{00000000-0005-0000-0000-0000D71F0000}"/>
    <cellStyle name="Output 8 2 2 2" xfId="15502" xr:uid="{00000000-0005-0000-0000-0000D81F0000}"/>
    <cellStyle name="Output 8 2 3" xfId="12517" xr:uid="{00000000-0005-0000-0000-0000D91F0000}"/>
    <cellStyle name="Output 8 2 3 2" xfId="15425" xr:uid="{00000000-0005-0000-0000-0000DA1F0000}"/>
    <cellStyle name="Output 8 2 4" xfId="14652" xr:uid="{00000000-0005-0000-0000-0000DB1F0000}"/>
    <cellStyle name="Output 8 2 5" xfId="14112" xr:uid="{00000000-0005-0000-0000-0000DC1F0000}"/>
    <cellStyle name="Output 8 3" xfId="12109" xr:uid="{00000000-0005-0000-0000-0000DD1F0000}"/>
    <cellStyle name="Output 8 3 2" xfId="15189" xr:uid="{00000000-0005-0000-0000-0000DE1F0000}"/>
    <cellStyle name="Output 8 4" xfId="12590" xr:uid="{00000000-0005-0000-0000-0000DF1F0000}"/>
    <cellStyle name="Output 8 4 2" xfId="15450" xr:uid="{00000000-0005-0000-0000-0000E01F0000}"/>
    <cellStyle name="Output 8 5" xfId="14531" xr:uid="{00000000-0005-0000-0000-0000E11F0000}"/>
    <cellStyle name="Output 8 6" xfId="13829" xr:uid="{00000000-0005-0000-0000-0000E21F0000}"/>
    <cellStyle name="Output 9" xfId="7018" xr:uid="{00000000-0005-0000-0000-0000E31F0000}"/>
    <cellStyle name="Output 9 2" xfId="12179" xr:uid="{00000000-0005-0000-0000-0000E41F0000}"/>
    <cellStyle name="Output 9 2 2" xfId="15257" xr:uid="{00000000-0005-0000-0000-0000E51F0000}"/>
    <cellStyle name="Output 9 3" xfId="12906" xr:uid="{00000000-0005-0000-0000-0000E61F0000}"/>
    <cellStyle name="Output 9 3 2" xfId="15701" xr:uid="{00000000-0005-0000-0000-0000E71F0000}"/>
    <cellStyle name="Output 9 4" xfId="14763" xr:uid="{00000000-0005-0000-0000-0000E81F0000}"/>
    <cellStyle name="Output 9 5" xfId="13900" xr:uid="{00000000-0005-0000-0000-0000E91F0000}"/>
    <cellStyle name="Percent [2]" xfId="324" xr:uid="{00000000-0005-0000-0000-0000EA1F0000}"/>
    <cellStyle name="Percent [2] 2" xfId="786" xr:uid="{00000000-0005-0000-0000-0000EB1F0000}"/>
    <cellStyle name="Percent [2] 2 2" xfId="9723" xr:uid="{00000000-0005-0000-0000-0000EC1F0000}"/>
    <cellStyle name="Percent [2] 3" xfId="8159" xr:uid="{00000000-0005-0000-0000-0000ED1F0000}"/>
    <cellStyle name="Percent [2] 4" xfId="8160" xr:uid="{00000000-0005-0000-0000-0000EE1F0000}"/>
    <cellStyle name="Percent [2] 5" xfId="8161" xr:uid="{00000000-0005-0000-0000-0000EF1F0000}"/>
    <cellStyle name="Percent [2] 6" xfId="8162" xr:uid="{00000000-0005-0000-0000-0000F01F0000}"/>
    <cellStyle name="Percent [2] 7" xfId="8163" xr:uid="{00000000-0005-0000-0000-0000F11F0000}"/>
    <cellStyle name="Percent [2] 8" xfId="8164" xr:uid="{00000000-0005-0000-0000-0000F21F0000}"/>
    <cellStyle name="Percent_Sheet1" xfId="325" xr:uid="{00000000-0005-0000-0000-0000F31F0000}"/>
    <cellStyle name="Percentual" xfId="326" xr:uid="{00000000-0005-0000-0000-0000F41F0000}"/>
    <cellStyle name="Ponto" xfId="327" xr:uid="{00000000-0005-0000-0000-0000F51F0000}"/>
    <cellStyle name="Porcentagem" xfId="2" builtinId="5"/>
    <cellStyle name="Porcentagem 10" xfId="1908" xr:uid="{00000000-0005-0000-0000-0000F71F0000}"/>
    <cellStyle name="Porcentagem 11" xfId="1909" xr:uid="{00000000-0005-0000-0000-0000F81F0000}"/>
    <cellStyle name="Porcentagem 12" xfId="1910" xr:uid="{00000000-0005-0000-0000-0000F91F0000}"/>
    <cellStyle name="Porcentagem 13" xfId="1911" xr:uid="{00000000-0005-0000-0000-0000FA1F0000}"/>
    <cellStyle name="Porcentagem 14" xfId="1912" xr:uid="{00000000-0005-0000-0000-0000FB1F0000}"/>
    <cellStyle name="Porcentagem 15" xfId="1913" xr:uid="{00000000-0005-0000-0000-0000FC1F0000}"/>
    <cellStyle name="Porcentagem 2" xfId="5" xr:uid="{00000000-0005-0000-0000-0000FD1F0000}"/>
    <cellStyle name="Porcentagem 2 10" xfId="657" xr:uid="{00000000-0005-0000-0000-0000FE1F0000}"/>
    <cellStyle name="Porcentagem 2 11" xfId="1914" xr:uid="{00000000-0005-0000-0000-0000FF1F0000}"/>
    <cellStyle name="Porcentagem 2 12" xfId="1915" xr:uid="{00000000-0005-0000-0000-000000200000}"/>
    <cellStyle name="Porcentagem 2 13" xfId="8165" xr:uid="{00000000-0005-0000-0000-000001200000}"/>
    <cellStyle name="Porcentagem 2 14" xfId="8166" xr:uid="{00000000-0005-0000-0000-000002200000}"/>
    <cellStyle name="Porcentagem 2 2" xfId="54" xr:uid="{00000000-0005-0000-0000-000003200000}"/>
    <cellStyle name="Porcentagem 2 2 10" xfId="1916" xr:uid="{00000000-0005-0000-0000-000004200000}"/>
    <cellStyle name="Porcentagem 2 2 11" xfId="8167" xr:uid="{00000000-0005-0000-0000-000005200000}"/>
    <cellStyle name="Porcentagem 2 2 12" xfId="8168" xr:uid="{00000000-0005-0000-0000-000006200000}"/>
    <cellStyle name="Porcentagem 2 2 2" xfId="116" xr:uid="{00000000-0005-0000-0000-000007200000}"/>
    <cellStyle name="Porcentagem 2 2 2 10" xfId="8169" xr:uid="{00000000-0005-0000-0000-000008200000}"/>
    <cellStyle name="Porcentagem 2 2 2 11" xfId="8170" xr:uid="{00000000-0005-0000-0000-000009200000}"/>
    <cellStyle name="Porcentagem 2 2 2 2" xfId="653" xr:uid="{00000000-0005-0000-0000-00000A200000}"/>
    <cellStyle name="Porcentagem 2 2 2 3" xfId="1917" xr:uid="{00000000-0005-0000-0000-00000B200000}"/>
    <cellStyle name="Porcentagem 2 2 2 4" xfId="1918" xr:uid="{00000000-0005-0000-0000-00000C200000}"/>
    <cellStyle name="Porcentagem 2 2 2 5" xfId="1919" xr:uid="{00000000-0005-0000-0000-00000D200000}"/>
    <cellStyle name="Porcentagem 2 2 2 6" xfId="1920" xr:uid="{00000000-0005-0000-0000-00000E200000}"/>
    <cellStyle name="Porcentagem 2 2 2 7" xfId="1921" xr:uid="{00000000-0005-0000-0000-00000F200000}"/>
    <cellStyle name="Porcentagem 2 2 2 8" xfId="1922" xr:uid="{00000000-0005-0000-0000-000010200000}"/>
    <cellStyle name="Porcentagem 2 2 2 9" xfId="1923" xr:uid="{00000000-0005-0000-0000-000011200000}"/>
    <cellStyle name="Porcentagem 2 2 3" xfId="859" xr:uid="{00000000-0005-0000-0000-000012200000}"/>
    <cellStyle name="Porcentagem 2 2 4" xfId="1924" xr:uid="{00000000-0005-0000-0000-000013200000}"/>
    <cellStyle name="Porcentagem 2 2 5" xfId="1925" xr:uid="{00000000-0005-0000-0000-000014200000}"/>
    <cellStyle name="Porcentagem 2 2 6" xfId="1926" xr:uid="{00000000-0005-0000-0000-000015200000}"/>
    <cellStyle name="Porcentagem 2 2 7" xfId="1927" xr:uid="{00000000-0005-0000-0000-000016200000}"/>
    <cellStyle name="Porcentagem 2 2 8" xfId="1928" xr:uid="{00000000-0005-0000-0000-000017200000}"/>
    <cellStyle name="Porcentagem 2 2 9" xfId="1929" xr:uid="{00000000-0005-0000-0000-000018200000}"/>
    <cellStyle name="Porcentagem 2 3" xfId="55" xr:uid="{00000000-0005-0000-0000-000019200000}"/>
    <cellStyle name="Porcentagem 2 3 10" xfId="8171" xr:uid="{00000000-0005-0000-0000-00001A200000}"/>
    <cellStyle name="Porcentagem 2 3 11" xfId="8172" xr:uid="{00000000-0005-0000-0000-00001B200000}"/>
    <cellStyle name="Porcentagem 2 3 2" xfId="701" xr:uid="{00000000-0005-0000-0000-00001C200000}"/>
    <cellStyle name="Porcentagem 2 3 2 2" xfId="8173" xr:uid="{00000000-0005-0000-0000-00001D200000}"/>
    <cellStyle name="Porcentagem 2 3 3" xfId="1930" xr:uid="{00000000-0005-0000-0000-00001E200000}"/>
    <cellStyle name="Porcentagem 2 3 4" xfId="1931" xr:uid="{00000000-0005-0000-0000-00001F200000}"/>
    <cellStyle name="Porcentagem 2 3 5" xfId="1932" xr:uid="{00000000-0005-0000-0000-000020200000}"/>
    <cellStyle name="Porcentagem 2 3 6" xfId="1933" xr:uid="{00000000-0005-0000-0000-000021200000}"/>
    <cellStyle name="Porcentagem 2 3 7" xfId="1934" xr:uid="{00000000-0005-0000-0000-000022200000}"/>
    <cellStyle name="Porcentagem 2 3 8" xfId="1935" xr:uid="{00000000-0005-0000-0000-000023200000}"/>
    <cellStyle name="Porcentagem 2 3 9" xfId="1936" xr:uid="{00000000-0005-0000-0000-000024200000}"/>
    <cellStyle name="Porcentagem 2 4" xfId="56" xr:uid="{00000000-0005-0000-0000-000025200000}"/>
    <cellStyle name="Porcentagem 2 4 10" xfId="1937" xr:uid="{00000000-0005-0000-0000-000026200000}"/>
    <cellStyle name="Porcentagem 2 4 11" xfId="8174" xr:uid="{00000000-0005-0000-0000-000027200000}"/>
    <cellStyle name="Porcentagem 2 4 12" xfId="8175" xr:uid="{00000000-0005-0000-0000-000028200000}"/>
    <cellStyle name="Porcentagem 2 4 2" xfId="94" xr:uid="{00000000-0005-0000-0000-000029200000}"/>
    <cellStyle name="Porcentagem 2 4 2 10" xfId="8176" xr:uid="{00000000-0005-0000-0000-00002A200000}"/>
    <cellStyle name="Porcentagem 2 4 2 11" xfId="8177" xr:uid="{00000000-0005-0000-0000-00002B200000}"/>
    <cellStyle name="Porcentagem 2 4 2 2" xfId="717" xr:uid="{00000000-0005-0000-0000-00002C200000}"/>
    <cellStyle name="Porcentagem 2 4 2 3" xfId="1938" xr:uid="{00000000-0005-0000-0000-00002D200000}"/>
    <cellStyle name="Porcentagem 2 4 2 4" xfId="1939" xr:uid="{00000000-0005-0000-0000-00002E200000}"/>
    <cellStyle name="Porcentagem 2 4 2 5" xfId="1940" xr:uid="{00000000-0005-0000-0000-00002F200000}"/>
    <cellStyle name="Porcentagem 2 4 2 6" xfId="1941" xr:uid="{00000000-0005-0000-0000-000030200000}"/>
    <cellStyle name="Porcentagem 2 4 2 7" xfId="1942" xr:uid="{00000000-0005-0000-0000-000031200000}"/>
    <cellStyle name="Porcentagem 2 4 2 8" xfId="1943" xr:uid="{00000000-0005-0000-0000-000032200000}"/>
    <cellStyle name="Porcentagem 2 4 2 9" xfId="1944" xr:uid="{00000000-0005-0000-0000-000033200000}"/>
    <cellStyle name="Porcentagem 2 4 3" xfId="702" xr:uid="{00000000-0005-0000-0000-000034200000}"/>
    <cellStyle name="Porcentagem 2 4 4" xfId="1945" xr:uid="{00000000-0005-0000-0000-000035200000}"/>
    <cellStyle name="Porcentagem 2 4 5" xfId="1946" xr:uid="{00000000-0005-0000-0000-000036200000}"/>
    <cellStyle name="Porcentagem 2 4 6" xfId="1947" xr:uid="{00000000-0005-0000-0000-000037200000}"/>
    <cellStyle name="Porcentagem 2 4 7" xfId="1948" xr:uid="{00000000-0005-0000-0000-000038200000}"/>
    <cellStyle name="Porcentagem 2 4 8" xfId="1949" xr:uid="{00000000-0005-0000-0000-000039200000}"/>
    <cellStyle name="Porcentagem 2 4 9" xfId="1950" xr:uid="{00000000-0005-0000-0000-00003A200000}"/>
    <cellStyle name="Porcentagem 2 5" xfId="860" xr:uid="{00000000-0005-0000-0000-00003B200000}"/>
    <cellStyle name="Porcentagem 2 5 2" xfId="8178" xr:uid="{00000000-0005-0000-0000-00003C200000}"/>
    <cellStyle name="Porcentagem 2 6" xfId="1951" xr:uid="{00000000-0005-0000-0000-00003D200000}"/>
    <cellStyle name="Porcentagem 2 7" xfId="1952" xr:uid="{00000000-0005-0000-0000-00003E200000}"/>
    <cellStyle name="Porcentagem 2 8" xfId="1953" xr:uid="{00000000-0005-0000-0000-00003F200000}"/>
    <cellStyle name="Porcentagem 2 9" xfId="1954" xr:uid="{00000000-0005-0000-0000-000040200000}"/>
    <cellStyle name="Porcentagem 3" xfId="57" xr:uid="{00000000-0005-0000-0000-000041200000}"/>
    <cellStyle name="Porcentagem 3 10" xfId="1955" xr:uid="{00000000-0005-0000-0000-000042200000}"/>
    <cellStyle name="Porcentagem 3 11" xfId="1956" xr:uid="{00000000-0005-0000-0000-000043200000}"/>
    <cellStyle name="Porcentagem 3 12" xfId="1957" xr:uid="{00000000-0005-0000-0000-000044200000}"/>
    <cellStyle name="Porcentagem 3 13" xfId="8179" xr:uid="{00000000-0005-0000-0000-000045200000}"/>
    <cellStyle name="Porcentagem 3 14" xfId="8180" xr:uid="{00000000-0005-0000-0000-000046200000}"/>
    <cellStyle name="Porcentagem 3 2" xfId="58" xr:uid="{00000000-0005-0000-0000-000047200000}"/>
    <cellStyle name="Porcentagem 3 2 10" xfId="1958" xr:uid="{00000000-0005-0000-0000-000048200000}"/>
    <cellStyle name="Porcentagem 3 2 11" xfId="1959" xr:uid="{00000000-0005-0000-0000-000049200000}"/>
    <cellStyle name="Porcentagem 3 2 12" xfId="8181" xr:uid="{00000000-0005-0000-0000-00004A200000}"/>
    <cellStyle name="Porcentagem 3 2 13" xfId="8182" xr:uid="{00000000-0005-0000-0000-00004B200000}"/>
    <cellStyle name="Porcentagem 3 2 2" xfId="59" xr:uid="{00000000-0005-0000-0000-00004C200000}"/>
    <cellStyle name="Porcentagem 3 2 2 10" xfId="8183" xr:uid="{00000000-0005-0000-0000-00004D200000}"/>
    <cellStyle name="Porcentagem 3 2 2 11" xfId="8184" xr:uid="{00000000-0005-0000-0000-00004E200000}"/>
    <cellStyle name="Porcentagem 3 2 2 2" xfId="703" xr:uid="{00000000-0005-0000-0000-00004F200000}"/>
    <cellStyle name="Porcentagem 3 2 2 3" xfId="1960" xr:uid="{00000000-0005-0000-0000-000050200000}"/>
    <cellStyle name="Porcentagem 3 2 2 4" xfId="1961" xr:uid="{00000000-0005-0000-0000-000051200000}"/>
    <cellStyle name="Porcentagem 3 2 2 5" xfId="1962" xr:uid="{00000000-0005-0000-0000-000052200000}"/>
    <cellStyle name="Porcentagem 3 2 2 6" xfId="1963" xr:uid="{00000000-0005-0000-0000-000053200000}"/>
    <cellStyle name="Porcentagem 3 2 2 7" xfId="1964" xr:uid="{00000000-0005-0000-0000-000054200000}"/>
    <cellStyle name="Porcentagem 3 2 2 8" xfId="1965" xr:uid="{00000000-0005-0000-0000-000055200000}"/>
    <cellStyle name="Porcentagem 3 2 2 9" xfId="1966" xr:uid="{00000000-0005-0000-0000-000056200000}"/>
    <cellStyle name="Porcentagem 3 2 3" xfId="117" xr:uid="{00000000-0005-0000-0000-000057200000}"/>
    <cellStyle name="Porcentagem 3 2 3 10" xfId="1967" xr:uid="{00000000-0005-0000-0000-000058200000}"/>
    <cellStyle name="Porcentagem 3 2 3 10 2" xfId="1968" xr:uid="{00000000-0005-0000-0000-000059200000}"/>
    <cellStyle name="Porcentagem 3 2 3 10 3" xfId="8185" xr:uid="{00000000-0005-0000-0000-00005A200000}"/>
    <cellStyle name="Porcentagem 3 2 3 10 4" xfId="13503" xr:uid="{00000000-0005-0000-0000-00005B200000}"/>
    <cellStyle name="Porcentagem 3 2 3 11" xfId="3747" xr:uid="{00000000-0005-0000-0000-00005C200000}"/>
    <cellStyle name="Porcentagem 3 2 3 12" xfId="8186" xr:uid="{00000000-0005-0000-0000-00005D200000}"/>
    <cellStyle name="Porcentagem 3 2 3 2" xfId="328" xr:uid="{00000000-0005-0000-0000-00005E200000}"/>
    <cellStyle name="Porcentagem 3 2 3 2 10" xfId="8187" xr:uid="{00000000-0005-0000-0000-00005F200000}"/>
    <cellStyle name="Porcentagem 3 2 3 2 11" xfId="8188" xr:uid="{00000000-0005-0000-0000-000060200000}"/>
    <cellStyle name="Porcentagem 3 2 3 2 12" xfId="8189" xr:uid="{00000000-0005-0000-0000-000061200000}"/>
    <cellStyle name="Porcentagem 3 2 3 2 12 2" xfId="8190" xr:uid="{00000000-0005-0000-0000-000062200000}"/>
    <cellStyle name="Porcentagem 3 2 3 2 13" xfId="8191" xr:uid="{00000000-0005-0000-0000-000063200000}"/>
    <cellStyle name="Porcentagem 3 2 3 2 13 2" xfId="8192" xr:uid="{00000000-0005-0000-0000-000064200000}"/>
    <cellStyle name="Porcentagem 3 2 3 2 14" xfId="8193" xr:uid="{00000000-0005-0000-0000-000065200000}"/>
    <cellStyle name="Porcentagem 3 2 3 2 15" xfId="8194" xr:uid="{00000000-0005-0000-0000-000066200000}"/>
    <cellStyle name="Porcentagem 3 2 3 2 2" xfId="574" xr:uid="{00000000-0005-0000-0000-000067200000}"/>
    <cellStyle name="Porcentagem 3 2 3 2 3" xfId="1084" xr:uid="{00000000-0005-0000-0000-000068200000}"/>
    <cellStyle name="Porcentagem 3 2 3 2 3 2" xfId="1970" xr:uid="{00000000-0005-0000-0000-000069200000}"/>
    <cellStyle name="Porcentagem 3 2 3 2 4" xfId="1971" xr:uid="{00000000-0005-0000-0000-00006A200000}"/>
    <cellStyle name="Porcentagem 3 2 3 2 4 2" xfId="8195" xr:uid="{00000000-0005-0000-0000-00006B200000}"/>
    <cellStyle name="Porcentagem 3 2 3 2 5" xfId="1972" xr:uid="{00000000-0005-0000-0000-00006C200000}"/>
    <cellStyle name="Porcentagem 3 2 3 2 5 2" xfId="8196" xr:uid="{00000000-0005-0000-0000-00006D200000}"/>
    <cellStyle name="Porcentagem 3 2 3 2 5 3" xfId="8197" xr:uid="{00000000-0005-0000-0000-00006E200000}"/>
    <cellStyle name="Porcentagem 3 2 3 2 5 4" xfId="13504" xr:uid="{00000000-0005-0000-0000-00006F200000}"/>
    <cellStyle name="Porcentagem 3 2 3 2 6" xfId="1969" xr:uid="{00000000-0005-0000-0000-000070200000}"/>
    <cellStyle name="Porcentagem 3 2 3 2 7" xfId="8198" xr:uid="{00000000-0005-0000-0000-000071200000}"/>
    <cellStyle name="Porcentagem 3 2 3 2 8" xfId="8199" xr:uid="{00000000-0005-0000-0000-000072200000}"/>
    <cellStyle name="Porcentagem 3 2 3 2 8 2" xfId="8200" xr:uid="{00000000-0005-0000-0000-000073200000}"/>
    <cellStyle name="Porcentagem 3 2 3 2 9" xfId="8201" xr:uid="{00000000-0005-0000-0000-000074200000}"/>
    <cellStyle name="Porcentagem 3 2 3 2 9 2" xfId="8202" xr:uid="{00000000-0005-0000-0000-000075200000}"/>
    <cellStyle name="Porcentagem 3 2 3 3" xfId="733" xr:uid="{00000000-0005-0000-0000-000076200000}"/>
    <cellStyle name="Porcentagem 3 2 3 4" xfId="1973" xr:uid="{00000000-0005-0000-0000-000077200000}"/>
    <cellStyle name="Porcentagem 3 2 3 5" xfId="1974" xr:uid="{00000000-0005-0000-0000-000078200000}"/>
    <cellStyle name="Porcentagem 3 2 3 5 2" xfId="1975" xr:uid="{00000000-0005-0000-0000-000079200000}"/>
    <cellStyle name="Porcentagem 3 2 3 5 2 2" xfId="1976" xr:uid="{00000000-0005-0000-0000-00007A200000}"/>
    <cellStyle name="Porcentagem 3 2 3 5 3" xfId="1977" xr:uid="{00000000-0005-0000-0000-00007B200000}"/>
    <cellStyle name="Porcentagem 3 2 3 5 4" xfId="1978" xr:uid="{00000000-0005-0000-0000-00007C200000}"/>
    <cellStyle name="Porcentagem 3 2 3 5 5" xfId="13505" xr:uid="{00000000-0005-0000-0000-00007D200000}"/>
    <cellStyle name="Porcentagem 3 2 3 6" xfId="1979" xr:uid="{00000000-0005-0000-0000-00007E200000}"/>
    <cellStyle name="Porcentagem 3 2 3 7" xfId="1980" xr:uid="{00000000-0005-0000-0000-00007F200000}"/>
    <cellStyle name="Porcentagem 3 2 3 8" xfId="1981" xr:uid="{00000000-0005-0000-0000-000080200000}"/>
    <cellStyle name="Porcentagem 3 2 3 9" xfId="1982" xr:uid="{00000000-0005-0000-0000-000081200000}"/>
    <cellStyle name="Porcentagem 3 2 4" xfId="329" xr:uid="{00000000-0005-0000-0000-000082200000}"/>
    <cellStyle name="Porcentagem 3 2 4 2" xfId="787" xr:uid="{00000000-0005-0000-0000-000083200000}"/>
    <cellStyle name="Porcentagem 3 2 4 3" xfId="8203" xr:uid="{00000000-0005-0000-0000-000084200000}"/>
    <cellStyle name="Porcentagem 3 2 4 4" xfId="8204" xr:uid="{00000000-0005-0000-0000-000085200000}"/>
    <cellStyle name="Porcentagem 3 2 4 5" xfId="8205" xr:uid="{00000000-0005-0000-0000-000086200000}"/>
    <cellStyle name="Porcentagem 3 2 4 6" xfId="8206" xr:uid="{00000000-0005-0000-0000-000087200000}"/>
    <cellStyle name="Porcentagem 3 2 4 7" xfId="8207" xr:uid="{00000000-0005-0000-0000-000088200000}"/>
    <cellStyle name="Porcentagem 3 2 4 8" xfId="8208" xr:uid="{00000000-0005-0000-0000-000089200000}"/>
    <cellStyle name="Porcentagem 3 2 5" xfId="674" xr:uid="{00000000-0005-0000-0000-00008A200000}"/>
    <cellStyle name="Porcentagem 3 2 6" xfId="1983" xr:uid="{00000000-0005-0000-0000-00008B200000}"/>
    <cellStyle name="Porcentagem 3 2 7" xfId="1984" xr:uid="{00000000-0005-0000-0000-00008C200000}"/>
    <cellStyle name="Porcentagem 3 2 8" xfId="1985" xr:uid="{00000000-0005-0000-0000-00008D200000}"/>
    <cellStyle name="Porcentagem 3 2 9" xfId="1986" xr:uid="{00000000-0005-0000-0000-00008E200000}"/>
    <cellStyle name="Porcentagem 3 3" xfId="60" xr:uid="{00000000-0005-0000-0000-00008F200000}"/>
    <cellStyle name="Porcentagem 3 3 10" xfId="8209" xr:uid="{00000000-0005-0000-0000-000090200000}"/>
    <cellStyle name="Porcentagem 3 3 11" xfId="8210" xr:uid="{00000000-0005-0000-0000-000091200000}"/>
    <cellStyle name="Porcentagem 3 3 12" xfId="9264" xr:uid="{00000000-0005-0000-0000-000092200000}"/>
    <cellStyle name="Porcentagem 3 3 2" xfId="704" xr:uid="{00000000-0005-0000-0000-000093200000}"/>
    <cellStyle name="Porcentagem 3 3 2 2" xfId="8211" xr:uid="{00000000-0005-0000-0000-000094200000}"/>
    <cellStyle name="Porcentagem 3 3 3" xfId="1987" xr:uid="{00000000-0005-0000-0000-000095200000}"/>
    <cellStyle name="Porcentagem 3 3 3 2" xfId="2979" xr:uid="{00000000-0005-0000-0000-000096200000}"/>
    <cellStyle name="Porcentagem 3 3 4" xfId="1988" xr:uid="{00000000-0005-0000-0000-000097200000}"/>
    <cellStyle name="Porcentagem 3 3 5" xfId="1989" xr:uid="{00000000-0005-0000-0000-000098200000}"/>
    <cellStyle name="Porcentagem 3 3 6" xfId="1990" xr:uid="{00000000-0005-0000-0000-000099200000}"/>
    <cellStyle name="Porcentagem 3 3 7" xfId="1991" xr:uid="{00000000-0005-0000-0000-00009A200000}"/>
    <cellStyle name="Porcentagem 3 3 8" xfId="1992" xr:uid="{00000000-0005-0000-0000-00009B200000}"/>
    <cellStyle name="Porcentagem 3 3 9" xfId="1993" xr:uid="{00000000-0005-0000-0000-00009C200000}"/>
    <cellStyle name="Porcentagem 3 4" xfId="118" xr:uid="{00000000-0005-0000-0000-00009D200000}"/>
    <cellStyle name="Porcentagem 3 4 10" xfId="4069" xr:uid="{00000000-0005-0000-0000-00009E200000}"/>
    <cellStyle name="Porcentagem 3 4 11" xfId="8212" xr:uid="{00000000-0005-0000-0000-00009F200000}"/>
    <cellStyle name="Porcentagem 3 4 12" xfId="8213" xr:uid="{00000000-0005-0000-0000-0000A0200000}"/>
    <cellStyle name="Porcentagem 3 4 2" xfId="330" xr:uid="{00000000-0005-0000-0000-0000A1200000}"/>
    <cellStyle name="Porcentagem 3 4 2 2" xfId="1995" xr:uid="{00000000-0005-0000-0000-0000A2200000}"/>
    <cellStyle name="Porcentagem 3 4 2 3" xfId="1996" xr:uid="{00000000-0005-0000-0000-0000A3200000}"/>
    <cellStyle name="Porcentagem 3 4 2 4" xfId="1997" xr:uid="{00000000-0005-0000-0000-0000A4200000}"/>
    <cellStyle name="Porcentagem 3 4 2 5" xfId="1994" xr:uid="{00000000-0005-0000-0000-0000A5200000}"/>
    <cellStyle name="Porcentagem 3 4 2 6" xfId="8214" xr:uid="{00000000-0005-0000-0000-0000A6200000}"/>
    <cellStyle name="Porcentagem 3 4 2 7" xfId="8215" xr:uid="{00000000-0005-0000-0000-0000A7200000}"/>
    <cellStyle name="Porcentagem 3 4 2 8" xfId="8216" xr:uid="{00000000-0005-0000-0000-0000A8200000}"/>
    <cellStyle name="Porcentagem 3 4 2 9" xfId="8217" xr:uid="{00000000-0005-0000-0000-0000A9200000}"/>
    <cellStyle name="Porcentagem 3 4 3" xfId="734" xr:uid="{00000000-0005-0000-0000-0000AA200000}"/>
    <cellStyle name="Porcentagem 3 4 3 2" xfId="8218" xr:uid="{00000000-0005-0000-0000-0000AB200000}"/>
    <cellStyle name="Porcentagem 3 4 4" xfId="1998" xr:uid="{00000000-0005-0000-0000-0000AC200000}"/>
    <cellStyle name="Porcentagem 3 4 5" xfId="1999" xr:uid="{00000000-0005-0000-0000-0000AD200000}"/>
    <cellStyle name="Porcentagem 3 4 5 2" xfId="2000" xr:uid="{00000000-0005-0000-0000-0000AE200000}"/>
    <cellStyle name="Porcentagem 3 4 5 3" xfId="2001" xr:uid="{00000000-0005-0000-0000-0000AF200000}"/>
    <cellStyle name="Porcentagem 3 4 5 4" xfId="13506" xr:uid="{00000000-0005-0000-0000-0000B0200000}"/>
    <cellStyle name="Porcentagem 3 4 6" xfId="2002" xr:uid="{00000000-0005-0000-0000-0000B1200000}"/>
    <cellStyle name="Porcentagem 3 4 7" xfId="2003" xr:uid="{00000000-0005-0000-0000-0000B2200000}"/>
    <cellStyle name="Porcentagem 3 4 8" xfId="2004" xr:uid="{00000000-0005-0000-0000-0000B3200000}"/>
    <cellStyle name="Porcentagem 3 4 9" xfId="2005" xr:uid="{00000000-0005-0000-0000-0000B4200000}"/>
    <cellStyle name="Porcentagem 3 5" xfId="331" xr:uid="{00000000-0005-0000-0000-0000B5200000}"/>
    <cellStyle name="Porcentagem 3 5 2" xfId="788" xr:uid="{00000000-0005-0000-0000-0000B6200000}"/>
    <cellStyle name="Porcentagem 3 5 3" xfId="8219" xr:uid="{00000000-0005-0000-0000-0000B7200000}"/>
    <cellStyle name="Porcentagem 3 5 4" xfId="8220" xr:uid="{00000000-0005-0000-0000-0000B8200000}"/>
    <cellStyle name="Porcentagem 3 5 5" xfId="8221" xr:uid="{00000000-0005-0000-0000-0000B9200000}"/>
    <cellStyle name="Porcentagem 3 5 6" xfId="8222" xr:uid="{00000000-0005-0000-0000-0000BA200000}"/>
    <cellStyle name="Porcentagem 3 5 7" xfId="8223" xr:uid="{00000000-0005-0000-0000-0000BB200000}"/>
    <cellStyle name="Porcentagem 3 5 8" xfId="8224" xr:uid="{00000000-0005-0000-0000-0000BC200000}"/>
    <cellStyle name="Porcentagem 3 6" xfId="673" xr:uid="{00000000-0005-0000-0000-0000BD200000}"/>
    <cellStyle name="Porcentagem 3 7" xfId="2006" xr:uid="{00000000-0005-0000-0000-0000BE200000}"/>
    <cellStyle name="Porcentagem 3 8" xfId="2007" xr:uid="{00000000-0005-0000-0000-0000BF200000}"/>
    <cellStyle name="Porcentagem 3 9" xfId="2008" xr:uid="{00000000-0005-0000-0000-0000C0200000}"/>
    <cellStyle name="Porcentagem 4" xfId="61" xr:uid="{00000000-0005-0000-0000-0000C1200000}"/>
    <cellStyle name="Porcentagem 4 10" xfId="8225" xr:uid="{00000000-0005-0000-0000-0000C2200000}"/>
    <cellStyle name="Porcentagem 4 11" xfId="8226" xr:uid="{00000000-0005-0000-0000-0000C3200000}"/>
    <cellStyle name="Porcentagem 4 2" xfId="332" xr:uid="{00000000-0005-0000-0000-0000C4200000}"/>
    <cellStyle name="Porcentagem 4 2 2" xfId="789" xr:uid="{00000000-0005-0000-0000-0000C5200000}"/>
    <cellStyle name="Porcentagem 4 2 2 2" xfId="9619" xr:uid="{00000000-0005-0000-0000-0000C6200000}"/>
    <cellStyle name="Porcentagem 4 2 3" xfId="8227" xr:uid="{00000000-0005-0000-0000-0000C7200000}"/>
    <cellStyle name="Porcentagem 4 2 4" xfId="8228" xr:uid="{00000000-0005-0000-0000-0000C8200000}"/>
    <cellStyle name="Porcentagem 4 2 5" xfId="8229" xr:uid="{00000000-0005-0000-0000-0000C9200000}"/>
    <cellStyle name="Porcentagem 4 2 6" xfId="8230" xr:uid="{00000000-0005-0000-0000-0000CA200000}"/>
    <cellStyle name="Porcentagem 4 2 7" xfId="8231" xr:uid="{00000000-0005-0000-0000-0000CB200000}"/>
    <cellStyle name="Porcentagem 4 2 8" xfId="8232" xr:uid="{00000000-0005-0000-0000-0000CC200000}"/>
    <cellStyle name="Porcentagem 4 3" xfId="675" xr:uid="{00000000-0005-0000-0000-0000CD200000}"/>
    <cellStyle name="Porcentagem 4 3 2" xfId="8233" xr:uid="{00000000-0005-0000-0000-0000CE200000}"/>
    <cellStyle name="Porcentagem 4 4" xfId="2009" xr:uid="{00000000-0005-0000-0000-0000CF200000}"/>
    <cellStyle name="Porcentagem 4 4 2" xfId="8234" xr:uid="{00000000-0005-0000-0000-0000D0200000}"/>
    <cellStyle name="Porcentagem 4 5" xfId="2010" xr:uid="{00000000-0005-0000-0000-0000D1200000}"/>
    <cellStyle name="Porcentagem 4 5 2" xfId="8235" xr:uid="{00000000-0005-0000-0000-0000D2200000}"/>
    <cellStyle name="Porcentagem 4 6" xfId="2011" xr:uid="{00000000-0005-0000-0000-0000D3200000}"/>
    <cellStyle name="Porcentagem 4 6 2" xfId="8236" xr:uid="{00000000-0005-0000-0000-0000D4200000}"/>
    <cellStyle name="Porcentagem 4 7" xfId="2012" xr:uid="{00000000-0005-0000-0000-0000D5200000}"/>
    <cellStyle name="Porcentagem 4 7 2" xfId="8237" xr:uid="{00000000-0005-0000-0000-0000D6200000}"/>
    <cellStyle name="Porcentagem 4 8" xfId="2013" xr:uid="{00000000-0005-0000-0000-0000D7200000}"/>
    <cellStyle name="Porcentagem 4 9" xfId="2014" xr:uid="{00000000-0005-0000-0000-0000D8200000}"/>
    <cellStyle name="Porcentagem 5" xfId="53" xr:uid="{00000000-0005-0000-0000-0000D9200000}"/>
    <cellStyle name="Porcentagem 5 10" xfId="2015" xr:uid="{00000000-0005-0000-0000-0000DA200000}"/>
    <cellStyle name="Porcentagem 5 11" xfId="2016" xr:uid="{00000000-0005-0000-0000-0000DB200000}"/>
    <cellStyle name="Porcentagem 5 2" xfId="119" xr:uid="{00000000-0005-0000-0000-0000DC200000}"/>
    <cellStyle name="Porcentagem 5 2 10" xfId="2980" xr:uid="{00000000-0005-0000-0000-0000DD200000}"/>
    <cellStyle name="Porcentagem 5 2 10 2" xfId="4189" xr:uid="{00000000-0005-0000-0000-0000DE200000}"/>
    <cellStyle name="Porcentagem 5 2 10 2 2" xfId="11075" xr:uid="{00000000-0005-0000-0000-0000DF200000}"/>
    <cellStyle name="Porcentagem 5 2 10 3" xfId="8238" xr:uid="{00000000-0005-0000-0000-0000E0200000}"/>
    <cellStyle name="Porcentagem 5 2 10 4" xfId="13553" xr:uid="{00000000-0005-0000-0000-0000E1200000}"/>
    <cellStyle name="Porcentagem 5 2 11" xfId="8239" xr:uid="{00000000-0005-0000-0000-0000E2200000}"/>
    <cellStyle name="Porcentagem 5 2 12" xfId="8240" xr:uid="{00000000-0005-0000-0000-0000E3200000}"/>
    <cellStyle name="Porcentagem 5 2 2" xfId="333" xr:uid="{00000000-0005-0000-0000-0000E4200000}"/>
    <cellStyle name="Porcentagem 5 2 2 2" xfId="2018" xr:uid="{00000000-0005-0000-0000-0000E5200000}"/>
    <cellStyle name="Porcentagem 5 2 2 2 2" xfId="8241" xr:uid="{00000000-0005-0000-0000-0000E6200000}"/>
    <cellStyle name="Porcentagem 5 2 2 3" xfId="2019" xr:uid="{00000000-0005-0000-0000-0000E7200000}"/>
    <cellStyle name="Porcentagem 5 2 2 4" xfId="2020" xr:uid="{00000000-0005-0000-0000-0000E8200000}"/>
    <cellStyle name="Porcentagem 5 2 2 5" xfId="2017" xr:uid="{00000000-0005-0000-0000-0000E9200000}"/>
    <cellStyle name="Porcentagem 5 2 2 6" xfId="8242" xr:uid="{00000000-0005-0000-0000-0000EA200000}"/>
    <cellStyle name="Porcentagem 5 2 2 7" xfId="8243" xr:uid="{00000000-0005-0000-0000-0000EB200000}"/>
    <cellStyle name="Porcentagem 5 2 2 8" xfId="8244" xr:uid="{00000000-0005-0000-0000-0000EC200000}"/>
    <cellStyle name="Porcentagem 5 2 2 9" xfId="8245" xr:uid="{00000000-0005-0000-0000-0000ED200000}"/>
    <cellStyle name="Porcentagem 5 2 3" xfId="735" xr:uid="{00000000-0005-0000-0000-0000EE200000}"/>
    <cellStyle name="Porcentagem 5 2 4" xfId="2021" xr:uid="{00000000-0005-0000-0000-0000EF200000}"/>
    <cellStyle name="Porcentagem 5 2 4 2" xfId="8246" xr:uid="{00000000-0005-0000-0000-0000F0200000}"/>
    <cellStyle name="Porcentagem 5 2 5" xfId="2022" xr:uid="{00000000-0005-0000-0000-0000F1200000}"/>
    <cellStyle name="Porcentagem 5 2 5 2" xfId="2023" xr:uid="{00000000-0005-0000-0000-0000F2200000}"/>
    <cellStyle name="Porcentagem 5 2 5 3" xfId="2024" xr:uid="{00000000-0005-0000-0000-0000F3200000}"/>
    <cellStyle name="Porcentagem 5 2 5 4" xfId="13507" xr:uid="{00000000-0005-0000-0000-0000F4200000}"/>
    <cellStyle name="Porcentagem 5 2 6" xfId="2025" xr:uid="{00000000-0005-0000-0000-0000F5200000}"/>
    <cellStyle name="Porcentagem 5 2 7" xfId="2026" xr:uid="{00000000-0005-0000-0000-0000F6200000}"/>
    <cellStyle name="Porcentagem 5 2 8" xfId="2027" xr:uid="{00000000-0005-0000-0000-0000F7200000}"/>
    <cellStyle name="Porcentagem 5 2 9" xfId="2028" xr:uid="{00000000-0005-0000-0000-0000F8200000}"/>
    <cellStyle name="Porcentagem 5 3" xfId="120" xr:uid="{00000000-0005-0000-0000-0000F9200000}"/>
    <cellStyle name="Porcentagem 5 3 10" xfId="2030" xr:uid="{00000000-0005-0000-0000-0000FA200000}"/>
    <cellStyle name="Porcentagem 5 3 10 2" xfId="1103" xr:uid="{00000000-0005-0000-0000-0000FB200000}"/>
    <cellStyle name="Porcentagem 5 3 10 3" xfId="2782" xr:uid="{00000000-0005-0000-0000-0000FC200000}"/>
    <cellStyle name="Porcentagem 5 3 10 3 2" xfId="8247" xr:uid="{00000000-0005-0000-0000-0000FD200000}"/>
    <cellStyle name="Porcentagem 5 3 10 3 3" xfId="8248" xr:uid="{00000000-0005-0000-0000-0000FE200000}"/>
    <cellStyle name="Porcentagem 5 3 10 4" xfId="11321" xr:uid="{00000000-0005-0000-0000-0000FF200000}"/>
    <cellStyle name="Porcentagem 5 3 10 4 2" xfId="14986" xr:uid="{00000000-0005-0000-0000-000000210000}"/>
    <cellStyle name="Porcentagem 5 3 10 4 3" xfId="13508" xr:uid="{00000000-0005-0000-0000-000001210000}"/>
    <cellStyle name="Porcentagem 5 3 11" xfId="2031" xr:uid="{00000000-0005-0000-0000-000002210000}"/>
    <cellStyle name="Porcentagem 5 3 11 2" xfId="1104" xr:uid="{00000000-0005-0000-0000-000003210000}"/>
    <cellStyle name="Porcentagem 5 3 11 3" xfId="2783" xr:uid="{00000000-0005-0000-0000-000004210000}"/>
    <cellStyle name="Porcentagem 5 3 12" xfId="2029" xr:uid="{00000000-0005-0000-0000-000005210000}"/>
    <cellStyle name="Porcentagem 5 3 12 2" xfId="2870" xr:uid="{00000000-0005-0000-0000-000006210000}"/>
    <cellStyle name="Porcentagem 5 3 12 3" xfId="2781" xr:uid="{00000000-0005-0000-0000-000007210000}"/>
    <cellStyle name="Porcentagem 5 3 12 4" xfId="2648" xr:uid="{00000000-0005-0000-0000-000008210000}"/>
    <cellStyle name="Porcentagem 5 3 12 5" xfId="2581" xr:uid="{00000000-0005-0000-0000-000009210000}"/>
    <cellStyle name="Porcentagem 5 3 13" xfId="2981" xr:uid="{00000000-0005-0000-0000-00000A210000}"/>
    <cellStyle name="Porcentagem 5 3 2" xfId="121" xr:uid="{00000000-0005-0000-0000-00000B210000}"/>
    <cellStyle name="Porcentagem 5 3 2 10" xfId="8249" xr:uid="{00000000-0005-0000-0000-00000C210000}"/>
    <cellStyle name="Porcentagem 5 3 2 11" xfId="8250" xr:uid="{00000000-0005-0000-0000-00000D210000}"/>
    <cellStyle name="Porcentagem 5 3 2 2" xfId="736" xr:uid="{00000000-0005-0000-0000-00000E210000}"/>
    <cellStyle name="Porcentagem 5 3 2 3" xfId="2032" xr:uid="{00000000-0005-0000-0000-00000F210000}"/>
    <cellStyle name="Porcentagem 5 3 2 4" xfId="2033" xr:uid="{00000000-0005-0000-0000-000010210000}"/>
    <cellStyle name="Porcentagem 5 3 2 5" xfId="2034" xr:uid="{00000000-0005-0000-0000-000011210000}"/>
    <cellStyle name="Porcentagem 5 3 2 6" xfId="2035" xr:uid="{00000000-0005-0000-0000-000012210000}"/>
    <cellStyle name="Porcentagem 5 3 2 7" xfId="2036" xr:uid="{00000000-0005-0000-0000-000013210000}"/>
    <cellStyle name="Porcentagem 5 3 2 8" xfId="2037" xr:uid="{00000000-0005-0000-0000-000014210000}"/>
    <cellStyle name="Porcentagem 5 3 2 9" xfId="2038" xr:uid="{00000000-0005-0000-0000-000015210000}"/>
    <cellStyle name="Porcentagem 5 3 3" xfId="463" xr:uid="{00000000-0005-0000-0000-000016210000}"/>
    <cellStyle name="Porcentagem 5 3 3 2" xfId="575" xr:uid="{00000000-0005-0000-0000-000017210000}"/>
    <cellStyle name="Porcentagem 5 3 3 2 2" xfId="830" xr:uid="{00000000-0005-0000-0000-000018210000}"/>
    <cellStyle name="Porcentagem 5 3 3 2 3" xfId="8251" xr:uid="{00000000-0005-0000-0000-000019210000}"/>
    <cellStyle name="Porcentagem 5 3 3 2 4" xfId="8252" xr:uid="{00000000-0005-0000-0000-00001A210000}"/>
    <cellStyle name="Porcentagem 5 3 3 2 5" xfId="8253" xr:uid="{00000000-0005-0000-0000-00001B210000}"/>
    <cellStyle name="Porcentagem 5 3 3 2 6" xfId="8254" xr:uid="{00000000-0005-0000-0000-00001C210000}"/>
    <cellStyle name="Porcentagem 5 3 3 2 7" xfId="8255" xr:uid="{00000000-0005-0000-0000-00001D210000}"/>
    <cellStyle name="Porcentagem 5 3 3 2 8" xfId="8256" xr:uid="{00000000-0005-0000-0000-00001E210000}"/>
    <cellStyle name="Porcentagem 5 3 3 3" xfId="806" xr:uid="{00000000-0005-0000-0000-00001F210000}"/>
    <cellStyle name="Porcentagem 5 3 3 3 2" xfId="2040" xr:uid="{00000000-0005-0000-0000-000020210000}"/>
    <cellStyle name="Porcentagem 5 3 3 3 2 2" xfId="2872" xr:uid="{00000000-0005-0000-0000-000021210000}"/>
    <cellStyle name="Porcentagem 5 3 3 3 2 2 2" xfId="8257" xr:uid="{00000000-0005-0000-0000-000022210000}"/>
    <cellStyle name="Porcentagem 5 3 3 3 2 2 3" xfId="8258" xr:uid="{00000000-0005-0000-0000-000023210000}"/>
    <cellStyle name="Porcentagem 5 3 3 3 2 3" xfId="2785" xr:uid="{00000000-0005-0000-0000-000024210000}"/>
    <cellStyle name="Porcentagem 5 3 3 3 2 4" xfId="2650" xr:uid="{00000000-0005-0000-0000-000025210000}"/>
    <cellStyle name="Porcentagem 5 3 3 3 2 5" xfId="2583" xr:uid="{00000000-0005-0000-0000-000026210000}"/>
    <cellStyle name="Porcentagem 5 3 3 3 2 6" xfId="11728" xr:uid="{00000000-0005-0000-0000-000027210000}"/>
    <cellStyle name="Porcentagem 5 3 3 3 2 6 2" xfId="15081" xr:uid="{00000000-0005-0000-0000-000028210000}"/>
    <cellStyle name="Porcentagem 5 3 3 3 2 6 3" xfId="13509" xr:uid="{00000000-0005-0000-0000-000029210000}"/>
    <cellStyle name="Porcentagem 5 3 3 4" xfId="2041" xr:uid="{00000000-0005-0000-0000-00002A210000}"/>
    <cellStyle name="Porcentagem 5 3 3 4 2" xfId="1119" xr:uid="{00000000-0005-0000-0000-00002B210000}"/>
    <cellStyle name="Porcentagem 5 3 3 4 3" xfId="2786" xr:uid="{00000000-0005-0000-0000-00002C210000}"/>
    <cellStyle name="Porcentagem 5 3 3 5" xfId="2039" xr:uid="{00000000-0005-0000-0000-00002D210000}"/>
    <cellStyle name="Porcentagem 5 3 3 5 2" xfId="2871" xr:uid="{00000000-0005-0000-0000-00002E210000}"/>
    <cellStyle name="Porcentagem 5 3 3 5 3" xfId="2784" xr:uid="{00000000-0005-0000-0000-00002F210000}"/>
    <cellStyle name="Porcentagem 5 3 3 5 4" xfId="2649" xr:uid="{00000000-0005-0000-0000-000030210000}"/>
    <cellStyle name="Porcentagem 5 3 3 5 5" xfId="2582" xr:uid="{00000000-0005-0000-0000-000031210000}"/>
    <cellStyle name="Porcentagem 5 3 3 6" xfId="8259" xr:uid="{00000000-0005-0000-0000-000032210000}"/>
    <cellStyle name="Porcentagem 5 3 3 7" xfId="8260" xr:uid="{00000000-0005-0000-0000-000033210000}"/>
    <cellStyle name="Porcentagem 5 3 3 8" xfId="8261" xr:uid="{00000000-0005-0000-0000-000034210000}"/>
    <cellStyle name="Porcentagem 5 3 3 9" xfId="8262" xr:uid="{00000000-0005-0000-0000-000035210000}"/>
    <cellStyle name="Porcentagem 5 3 4" xfId="464" xr:uid="{00000000-0005-0000-0000-000036210000}"/>
    <cellStyle name="Porcentagem 5 3 4 2" xfId="576" xr:uid="{00000000-0005-0000-0000-000037210000}"/>
    <cellStyle name="Porcentagem 5 3 4 2 2" xfId="831" xr:uid="{00000000-0005-0000-0000-000038210000}"/>
    <cellStyle name="Porcentagem 5 3 4 2 3" xfId="8263" xr:uid="{00000000-0005-0000-0000-000039210000}"/>
    <cellStyle name="Porcentagem 5 3 4 2 4" xfId="8264" xr:uid="{00000000-0005-0000-0000-00003A210000}"/>
    <cellStyle name="Porcentagem 5 3 4 2 5" xfId="8265" xr:uid="{00000000-0005-0000-0000-00003B210000}"/>
    <cellStyle name="Porcentagem 5 3 4 2 6" xfId="8266" xr:uid="{00000000-0005-0000-0000-00003C210000}"/>
    <cellStyle name="Porcentagem 5 3 4 2 7" xfId="8267" xr:uid="{00000000-0005-0000-0000-00003D210000}"/>
    <cellStyle name="Porcentagem 5 3 4 2 8" xfId="8268" xr:uid="{00000000-0005-0000-0000-00003E210000}"/>
    <cellStyle name="Porcentagem 5 3 4 3" xfId="807" xr:uid="{00000000-0005-0000-0000-00003F210000}"/>
    <cellStyle name="Porcentagem 5 3 4 4" xfId="8269" xr:uid="{00000000-0005-0000-0000-000040210000}"/>
    <cellStyle name="Porcentagem 5 3 4 5" xfId="8270" xr:uid="{00000000-0005-0000-0000-000041210000}"/>
    <cellStyle name="Porcentagem 5 3 4 6" xfId="8271" xr:uid="{00000000-0005-0000-0000-000042210000}"/>
    <cellStyle name="Porcentagem 5 3 4 7" xfId="8272" xr:uid="{00000000-0005-0000-0000-000043210000}"/>
    <cellStyle name="Porcentagem 5 3 4 8" xfId="8273" xr:uid="{00000000-0005-0000-0000-000044210000}"/>
    <cellStyle name="Porcentagem 5 3 4 9" xfId="8274" xr:uid="{00000000-0005-0000-0000-000045210000}"/>
    <cellStyle name="Porcentagem 5 3 5" xfId="577" xr:uid="{00000000-0005-0000-0000-000046210000}"/>
    <cellStyle name="Porcentagem 5 3 5 2" xfId="578" xr:uid="{00000000-0005-0000-0000-000047210000}"/>
    <cellStyle name="Porcentagem 5 3 5 2 2" xfId="832" xr:uid="{00000000-0005-0000-0000-000048210000}"/>
    <cellStyle name="Porcentagem 5 3 5 2 3" xfId="8275" xr:uid="{00000000-0005-0000-0000-000049210000}"/>
    <cellStyle name="Porcentagem 5 3 5 2 4" xfId="8276" xr:uid="{00000000-0005-0000-0000-00004A210000}"/>
    <cellStyle name="Porcentagem 5 3 5 2 5" xfId="8277" xr:uid="{00000000-0005-0000-0000-00004B210000}"/>
    <cellStyle name="Porcentagem 5 3 5 2 6" xfId="8278" xr:uid="{00000000-0005-0000-0000-00004C210000}"/>
    <cellStyle name="Porcentagem 5 3 5 2 7" xfId="8279" xr:uid="{00000000-0005-0000-0000-00004D210000}"/>
    <cellStyle name="Porcentagem 5 3 5 2 8" xfId="8280" xr:uid="{00000000-0005-0000-0000-00004E210000}"/>
    <cellStyle name="Porcentagem 5 3 5 3" xfId="2042" xr:uid="{00000000-0005-0000-0000-00004F210000}"/>
    <cellStyle name="Porcentagem 5 3 5 3 2" xfId="2873" xr:uid="{00000000-0005-0000-0000-000050210000}"/>
    <cellStyle name="Porcentagem 5 3 5 3 3" xfId="2787" xr:uid="{00000000-0005-0000-0000-000051210000}"/>
    <cellStyle name="Porcentagem 5 3 5 3 4" xfId="2651" xr:uid="{00000000-0005-0000-0000-000052210000}"/>
    <cellStyle name="Porcentagem 5 3 5 3 5" xfId="2584" xr:uid="{00000000-0005-0000-0000-000053210000}"/>
    <cellStyle name="Porcentagem 5 3 6" xfId="579" xr:uid="{00000000-0005-0000-0000-000054210000}"/>
    <cellStyle name="Porcentagem 5 3 6 2" xfId="580" xr:uid="{00000000-0005-0000-0000-000055210000}"/>
    <cellStyle name="Porcentagem 5 3 6 2 2" xfId="834" xr:uid="{00000000-0005-0000-0000-000056210000}"/>
    <cellStyle name="Porcentagem 5 3 6 2 3" xfId="8281" xr:uid="{00000000-0005-0000-0000-000057210000}"/>
    <cellStyle name="Porcentagem 5 3 6 2 4" xfId="8282" xr:uid="{00000000-0005-0000-0000-000058210000}"/>
    <cellStyle name="Porcentagem 5 3 6 2 5" xfId="8283" xr:uid="{00000000-0005-0000-0000-000059210000}"/>
    <cellStyle name="Porcentagem 5 3 6 2 6" xfId="8284" xr:uid="{00000000-0005-0000-0000-00005A210000}"/>
    <cellStyle name="Porcentagem 5 3 6 2 7" xfId="8285" xr:uid="{00000000-0005-0000-0000-00005B210000}"/>
    <cellStyle name="Porcentagem 5 3 6 2 8" xfId="8286" xr:uid="{00000000-0005-0000-0000-00005C210000}"/>
    <cellStyle name="Porcentagem 5 3 6 3" xfId="833" xr:uid="{00000000-0005-0000-0000-00005D210000}"/>
    <cellStyle name="Porcentagem 5 3 6 3 2" xfId="2044" xr:uid="{00000000-0005-0000-0000-00005E210000}"/>
    <cellStyle name="Porcentagem 5 3 6 3 2 2" xfId="2875" xr:uid="{00000000-0005-0000-0000-00005F210000}"/>
    <cellStyle name="Porcentagem 5 3 6 3 2 3" xfId="2789" xr:uid="{00000000-0005-0000-0000-000060210000}"/>
    <cellStyle name="Porcentagem 5 3 6 3 2 4" xfId="2653" xr:uid="{00000000-0005-0000-0000-000061210000}"/>
    <cellStyle name="Porcentagem 5 3 6 3 2 5" xfId="2586" xr:uid="{00000000-0005-0000-0000-000062210000}"/>
    <cellStyle name="Porcentagem 5 3 6 4" xfId="2045" xr:uid="{00000000-0005-0000-0000-000063210000}"/>
    <cellStyle name="Porcentagem 5 3 6 4 2" xfId="1159" xr:uid="{00000000-0005-0000-0000-000064210000}"/>
    <cellStyle name="Porcentagem 5 3 6 4 3" xfId="2790" xr:uid="{00000000-0005-0000-0000-000065210000}"/>
    <cellStyle name="Porcentagem 5 3 6 5" xfId="2043" xr:uid="{00000000-0005-0000-0000-000066210000}"/>
    <cellStyle name="Porcentagem 5 3 6 5 2" xfId="2874" xr:uid="{00000000-0005-0000-0000-000067210000}"/>
    <cellStyle name="Porcentagem 5 3 6 5 3" xfId="2788" xr:uid="{00000000-0005-0000-0000-000068210000}"/>
    <cellStyle name="Porcentagem 5 3 6 5 4" xfId="2652" xr:uid="{00000000-0005-0000-0000-000069210000}"/>
    <cellStyle name="Porcentagem 5 3 6 5 5" xfId="2585" xr:uid="{00000000-0005-0000-0000-00006A210000}"/>
    <cellStyle name="Porcentagem 5 3 6 6" xfId="8287" xr:uid="{00000000-0005-0000-0000-00006B210000}"/>
    <cellStyle name="Porcentagem 5 3 6 7" xfId="8288" xr:uid="{00000000-0005-0000-0000-00006C210000}"/>
    <cellStyle name="Porcentagem 5 3 6 8" xfId="8289" xr:uid="{00000000-0005-0000-0000-00006D210000}"/>
    <cellStyle name="Porcentagem 5 3 6 9" xfId="8290" xr:uid="{00000000-0005-0000-0000-00006E210000}"/>
    <cellStyle name="Porcentagem 5 3 7" xfId="581" xr:uid="{00000000-0005-0000-0000-00006F210000}"/>
    <cellStyle name="Porcentagem 5 3 7 2" xfId="2047" xr:uid="{00000000-0005-0000-0000-000070210000}"/>
    <cellStyle name="Porcentagem 5 3 7 2 2" xfId="8291" xr:uid="{00000000-0005-0000-0000-000071210000}"/>
    <cellStyle name="Porcentagem 5 3 7 3" xfId="2046" xr:uid="{00000000-0005-0000-0000-000072210000}"/>
    <cellStyle name="Porcentagem 5 3 7 3 2" xfId="2876" xr:uid="{00000000-0005-0000-0000-000073210000}"/>
    <cellStyle name="Porcentagem 5 3 7 3 3" xfId="2791" xr:uid="{00000000-0005-0000-0000-000074210000}"/>
    <cellStyle name="Porcentagem 5 3 7 3 4" xfId="2654" xr:uid="{00000000-0005-0000-0000-000075210000}"/>
    <cellStyle name="Porcentagem 5 3 7 3 5" xfId="2587" xr:uid="{00000000-0005-0000-0000-000076210000}"/>
    <cellStyle name="Porcentagem 5 3 8" xfId="582" xr:uid="{00000000-0005-0000-0000-000077210000}"/>
    <cellStyle name="Porcentagem 5 3 8 2" xfId="2048" xr:uid="{00000000-0005-0000-0000-000078210000}"/>
    <cellStyle name="Porcentagem 5 3 8 2 2" xfId="8292" xr:uid="{00000000-0005-0000-0000-000079210000}"/>
    <cellStyle name="Porcentagem 5 3 8 3" xfId="2049" xr:uid="{00000000-0005-0000-0000-00007A210000}"/>
    <cellStyle name="Porcentagem 5 3 8 4" xfId="2050" xr:uid="{00000000-0005-0000-0000-00007B210000}"/>
    <cellStyle name="Porcentagem 5 3 8 4 2" xfId="1174" xr:uid="{00000000-0005-0000-0000-00007C210000}"/>
    <cellStyle name="Porcentagem 5 3 8 4 3" xfId="2792" xr:uid="{00000000-0005-0000-0000-00007D210000}"/>
    <cellStyle name="Porcentagem 5 3 8 5" xfId="2051" xr:uid="{00000000-0005-0000-0000-00007E210000}"/>
    <cellStyle name="Porcentagem 5 3 9" xfId="583" xr:uid="{00000000-0005-0000-0000-00007F210000}"/>
    <cellStyle name="Porcentagem 5 3 9 2" xfId="2052" xr:uid="{00000000-0005-0000-0000-000080210000}"/>
    <cellStyle name="Porcentagem 5 3 9 2 2" xfId="2877" xr:uid="{00000000-0005-0000-0000-000081210000}"/>
    <cellStyle name="Porcentagem 5 3 9 2 3" xfId="2793" xr:uid="{00000000-0005-0000-0000-000082210000}"/>
    <cellStyle name="Porcentagem 5 3 9 2 4" xfId="2655" xr:uid="{00000000-0005-0000-0000-000083210000}"/>
    <cellStyle name="Porcentagem 5 3 9 2 5" xfId="2588" xr:uid="{00000000-0005-0000-0000-000084210000}"/>
    <cellStyle name="Porcentagem 5 4" xfId="2053" xr:uid="{00000000-0005-0000-0000-000085210000}"/>
    <cellStyle name="Porcentagem 5 4 2" xfId="2982" xr:uid="{00000000-0005-0000-0000-000086210000}"/>
    <cellStyle name="Porcentagem 5 5" xfId="2054" xr:uid="{00000000-0005-0000-0000-000087210000}"/>
    <cellStyle name="Porcentagem 5 6" xfId="2055" xr:uid="{00000000-0005-0000-0000-000088210000}"/>
    <cellStyle name="Porcentagem 5 7" xfId="2056" xr:uid="{00000000-0005-0000-0000-000089210000}"/>
    <cellStyle name="Porcentagem 5 8" xfId="2057" xr:uid="{00000000-0005-0000-0000-00008A210000}"/>
    <cellStyle name="Porcentagem 5 9" xfId="2058" xr:uid="{00000000-0005-0000-0000-00008B210000}"/>
    <cellStyle name="Porcentagem 6" xfId="83" xr:uid="{00000000-0005-0000-0000-00008C210000}"/>
    <cellStyle name="Porcentagem 6 10" xfId="8293" xr:uid="{00000000-0005-0000-0000-00008D210000}"/>
    <cellStyle name="Porcentagem 6 10 2" xfId="9062" xr:uid="{00000000-0005-0000-0000-00008E210000}"/>
    <cellStyle name="Porcentagem 6 11" xfId="8294" xr:uid="{00000000-0005-0000-0000-00008F210000}"/>
    <cellStyle name="Porcentagem 6 11 2" xfId="10689" xr:uid="{00000000-0005-0000-0000-000090210000}"/>
    <cellStyle name="Porcentagem 6 12" xfId="10820" xr:uid="{00000000-0005-0000-0000-000091210000}"/>
    <cellStyle name="Porcentagem 6 2" xfId="334" xr:uid="{00000000-0005-0000-0000-000092210000}"/>
    <cellStyle name="Porcentagem 6 2 10" xfId="10690" xr:uid="{00000000-0005-0000-0000-000093210000}"/>
    <cellStyle name="Porcentagem 6 2 11" xfId="10821" xr:uid="{00000000-0005-0000-0000-000094210000}"/>
    <cellStyle name="Porcentagem 6 2 12" xfId="8979" xr:uid="{00000000-0005-0000-0000-000095210000}"/>
    <cellStyle name="Porcentagem 6 2 2" xfId="790" xr:uid="{00000000-0005-0000-0000-000096210000}"/>
    <cellStyle name="Porcentagem 6 2 2 2" xfId="9382" xr:uid="{00000000-0005-0000-0000-000097210000}"/>
    <cellStyle name="Porcentagem 6 2 2 2 2" xfId="9801" xr:uid="{00000000-0005-0000-0000-000098210000}"/>
    <cellStyle name="Porcentagem 6 2 2 2 2 2" xfId="10406" xr:uid="{00000000-0005-0000-0000-000099210000}"/>
    <cellStyle name="Porcentagem 6 2 2 2 3" xfId="10405" xr:uid="{00000000-0005-0000-0000-00009A210000}"/>
    <cellStyle name="Porcentagem 6 2 2 3" xfId="9520" xr:uid="{00000000-0005-0000-0000-00009B210000}"/>
    <cellStyle name="Porcentagem 6 2 2 3 2" xfId="10407" xr:uid="{00000000-0005-0000-0000-00009C210000}"/>
    <cellStyle name="Porcentagem 6 2 2 4" xfId="10404" xr:uid="{00000000-0005-0000-0000-00009D210000}"/>
    <cellStyle name="Porcentagem 6 2 2 5" xfId="10733" xr:uid="{00000000-0005-0000-0000-00009E210000}"/>
    <cellStyle name="Porcentagem 6 2 2 6" xfId="10864" xr:uid="{00000000-0005-0000-0000-00009F210000}"/>
    <cellStyle name="Porcentagem 6 2 2 7" xfId="9265" xr:uid="{00000000-0005-0000-0000-0000A0210000}"/>
    <cellStyle name="Porcentagem 6 2 3" xfId="8295" xr:uid="{00000000-0005-0000-0000-0000A1210000}"/>
    <cellStyle name="Porcentagem 6 2 3 2" xfId="9422" xr:uid="{00000000-0005-0000-0000-0000A2210000}"/>
    <cellStyle name="Porcentagem 6 2 3 2 2" xfId="9843" xr:uid="{00000000-0005-0000-0000-0000A3210000}"/>
    <cellStyle name="Porcentagem 6 2 3 2 2 2" xfId="10410" xr:uid="{00000000-0005-0000-0000-0000A4210000}"/>
    <cellStyle name="Porcentagem 6 2 3 2 3" xfId="10409" xr:uid="{00000000-0005-0000-0000-0000A5210000}"/>
    <cellStyle name="Porcentagem 6 2 3 3" xfId="9562" xr:uid="{00000000-0005-0000-0000-0000A6210000}"/>
    <cellStyle name="Porcentagem 6 2 3 3 2" xfId="10411" xr:uid="{00000000-0005-0000-0000-0000A7210000}"/>
    <cellStyle name="Porcentagem 6 2 3 4" xfId="10408" xr:uid="{00000000-0005-0000-0000-0000A8210000}"/>
    <cellStyle name="Porcentagem 6 2 3 5" xfId="10774" xr:uid="{00000000-0005-0000-0000-0000A9210000}"/>
    <cellStyle name="Porcentagem 6 2 3 6" xfId="10904" xr:uid="{00000000-0005-0000-0000-0000AA210000}"/>
    <cellStyle name="Porcentagem 6 2 3 7" xfId="9302" xr:uid="{00000000-0005-0000-0000-0000AB210000}"/>
    <cellStyle name="Porcentagem 6 2 4" xfId="8296" xr:uid="{00000000-0005-0000-0000-0000AC210000}"/>
    <cellStyle name="Porcentagem 6 2 4 2" xfId="9657" xr:uid="{00000000-0005-0000-0000-0000AD210000}"/>
    <cellStyle name="Porcentagem 6 2 4 2 2" xfId="10413" xr:uid="{00000000-0005-0000-0000-0000AE210000}"/>
    <cellStyle name="Porcentagem 6 2 4 3" xfId="10412" xr:uid="{00000000-0005-0000-0000-0000AF210000}"/>
    <cellStyle name="Porcentagem 6 2 4 4" xfId="9203" xr:uid="{00000000-0005-0000-0000-0000B0210000}"/>
    <cellStyle name="Porcentagem 6 2 5" xfId="8297" xr:uid="{00000000-0005-0000-0000-0000B1210000}"/>
    <cellStyle name="Porcentagem 6 2 5 2" xfId="9759" xr:uid="{00000000-0005-0000-0000-0000B2210000}"/>
    <cellStyle name="Porcentagem 6 2 5 2 2" xfId="10415" xr:uid="{00000000-0005-0000-0000-0000B3210000}"/>
    <cellStyle name="Porcentagem 6 2 5 3" xfId="10414" xr:uid="{00000000-0005-0000-0000-0000B4210000}"/>
    <cellStyle name="Porcentagem 6 2 5 4" xfId="9346" xr:uid="{00000000-0005-0000-0000-0000B5210000}"/>
    <cellStyle name="Porcentagem 6 2 6" xfId="8298" xr:uid="{00000000-0005-0000-0000-0000B6210000}"/>
    <cellStyle name="Porcentagem 6 2 6 2" xfId="9610" xr:uid="{00000000-0005-0000-0000-0000B7210000}"/>
    <cellStyle name="Porcentagem 6 2 6 2 2" xfId="10417" xr:uid="{00000000-0005-0000-0000-0000B8210000}"/>
    <cellStyle name="Porcentagem 6 2 6 3" xfId="10416" xr:uid="{00000000-0005-0000-0000-0000B9210000}"/>
    <cellStyle name="Porcentagem 6 2 6 4" xfId="9130" xr:uid="{00000000-0005-0000-0000-0000BA210000}"/>
    <cellStyle name="Porcentagem 6 2 7" xfId="8299" xr:uid="{00000000-0005-0000-0000-0000BB210000}"/>
    <cellStyle name="Porcentagem 6 2 7 2" xfId="10418" xr:uid="{00000000-0005-0000-0000-0000BC210000}"/>
    <cellStyle name="Porcentagem 6 2 7 3" xfId="9479" xr:uid="{00000000-0005-0000-0000-0000BD210000}"/>
    <cellStyle name="Porcentagem 6 2 8" xfId="8300" xr:uid="{00000000-0005-0000-0000-0000BE210000}"/>
    <cellStyle name="Porcentagem 6 2 8 2" xfId="9904" xr:uid="{00000000-0005-0000-0000-0000BF210000}"/>
    <cellStyle name="Porcentagem 6 2 9" xfId="9063" xr:uid="{00000000-0005-0000-0000-0000C0210000}"/>
    <cellStyle name="Porcentagem 6 3" xfId="335" xr:uid="{00000000-0005-0000-0000-0000C1210000}"/>
    <cellStyle name="Porcentagem 6 3 10" xfId="8301" xr:uid="{00000000-0005-0000-0000-0000C2210000}"/>
    <cellStyle name="Porcentagem 6 3 11" xfId="8302" xr:uid="{00000000-0005-0000-0000-0000C3210000}"/>
    <cellStyle name="Porcentagem 6 3 12" xfId="8303" xr:uid="{00000000-0005-0000-0000-0000C4210000}"/>
    <cellStyle name="Porcentagem 6 3 12 2" xfId="8304" xr:uid="{00000000-0005-0000-0000-0000C5210000}"/>
    <cellStyle name="Porcentagem 6 3 13" xfId="8305" xr:uid="{00000000-0005-0000-0000-0000C6210000}"/>
    <cellStyle name="Porcentagem 6 3 13 2" xfId="8306" xr:uid="{00000000-0005-0000-0000-0000C7210000}"/>
    <cellStyle name="Porcentagem 6 3 14" xfId="8307" xr:uid="{00000000-0005-0000-0000-0000C8210000}"/>
    <cellStyle name="Porcentagem 6 3 15" xfId="8308" xr:uid="{00000000-0005-0000-0000-0000C9210000}"/>
    <cellStyle name="Porcentagem 6 3 2" xfId="584" xr:uid="{00000000-0005-0000-0000-0000CA210000}"/>
    <cellStyle name="Porcentagem 6 3 2 2" xfId="2060" xr:uid="{00000000-0005-0000-0000-0000CB210000}"/>
    <cellStyle name="Porcentagem 6 3 2 2 2" xfId="8309" xr:uid="{00000000-0005-0000-0000-0000CC210000}"/>
    <cellStyle name="Porcentagem 6 3 2 2 2 2" xfId="10421" xr:uid="{00000000-0005-0000-0000-0000CD210000}"/>
    <cellStyle name="Porcentagem 6 3 2 2 3" xfId="9800" xr:uid="{00000000-0005-0000-0000-0000CE210000}"/>
    <cellStyle name="Porcentagem 6 3 2 2 3 2" xfId="14906" xr:uid="{00000000-0005-0000-0000-0000CF210000}"/>
    <cellStyle name="Porcentagem 6 3 2 2 3 3" xfId="13510" xr:uid="{00000000-0005-0000-0000-0000D0210000}"/>
    <cellStyle name="Porcentagem 6 3 2 3" xfId="10420" xr:uid="{00000000-0005-0000-0000-0000D1210000}"/>
    <cellStyle name="Porcentagem 6 3 2 4" xfId="9381" xr:uid="{00000000-0005-0000-0000-0000D2210000}"/>
    <cellStyle name="Porcentagem 6 3 3" xfId="1085" xr:uid="{00000000-0005-0000-0000-0000D3210000}"/>
    <cellStyle name="Porcentagem 6 3 3 2" xfId="2062" xr:uid="{00000000-0005-0000-0000-0000D4210000}"/>
    <cellStyle name="Porcentagem 6 3 3 2 2" xfId="10422" xr:uid="{00000000-0005-0000-0000-0000D5210000}"/>
    <cellStyle name="Porcentagem 6 3 3 2 2 2" xfId="14910" xr:uid="{00000000-0005-0000-0000-0000D6210000}"/>
    <cellStyle name="Porcentagem 6 3 3 2 2 3" xfId="13511" xr:uid="{00000000-0005-0000-0000-0000D7210000}"/>
    <cellStyle name="Porcentagem 6 3 3 2 3" xfId="13410" xr:uid="{00000000-0005-0000-0000-0000D8210000}"/>
    <cellStyle name="Porcentagem 6 3 3 3" xfId="2061" xr:uid="{00000000-0005-0000-0000-0000D9210000}"/>
    <cellStyle name="Porcentagem 6 3 3 4" xfId="8310" xr:uid="{00000000-0005-0000-0000-0000DA210000}"/>
    <cellStyle name="Porcentagem 6 3 4" xfId="2063" xr:uid="{00000000-0005-0000-0000-0000DB210000}"/>
    <cellStyle name="Porcentagem 6 3 4 2" xfId="8311" xr:uid="{00000000-0005-0000-0000-0000DC210000}"/>
    <cellStyle name="Porcentagem 6 3 4 3" xfId="8312" xr:uid="{00000000-0005-0000-0000-0000DD210000}"/>
    <cellStyle name="Porcentagem 6 3 4 4" xfId="10419" xr:uid="{00000000-0005-0000-0000-0000DE210000}"/>
    <cellStyle name="Porcentagem 6 3 4 4 2" xfId="14909" xr:uid="{00000000-0005-0000-0000-0000DF210000}"/>
    <cellStyle name="Porcentagem 6 3 4 4 3" xfId="13512" xr:uid="{00000000-0005-0000-0000-0000E0210000}"/>
    <cellStyle name="Porcentagem 6 3 5" xfId="2064" xr:uid="{00000000-0005-0000-0000-0000E1210000}"/>
    <cellStyle name="Porcentagem 6 3 5 2" xfId="8313" xr:uid="{00000000-0005-0000-0000-0000E2210000}"/>
    <cellStyle name="Porcentagem 6 3 5 3" xfId="10732" xr:uid="{00000000-0005-0000-0000-0000E3210000}"/>
    <cellStyle name="Porcentagem 6 3 6" xfId="2065" xr:uid="{00000000-0005-0000-0000-0000E4210000}"/>
    <cellStyle name="Porcentagem 6 3 6 2" xfId="10863" xr:uid="{00000000-0005-0000-0000-0000E5210000}"/>
    <cellStyle name="Porcentagem 6 3 7" xfId="2059" xr:uid="{00000000-0005-0000-0000-0000E6210000}"/>
    <cellStyle name="Porcentagem 6 3 8" xfId="8314" xr:uid="{00000000-0005-0000-0000-0000E7210000}"/>
    <cellStyle name="Porcentagem 6 3 8 2" xfId="8315" xr:uid="{00000000-0005-0000-0000-0000E8210000}"/>
    <cellStyle name="Porcentagem 6 3 9" xfId="8316" xr:uid="{00000000-0005-0000-0000-0000E9210000}"/>
    <cellStyle name="Porcentagem 6 3 9 2" xfId="8317" xr:uid="{00000000-0005-0000-0000-0000EA210000}"/>
    <cellStyle name="Porcentagem 6 4" xfId="712" xr:uid="{00000000-0005-0000-0000-0000EB210000}"/>
    <cellStyle name="Porcentagem 6 4 2" xfId="8318" xr:uid="{00000000-0005-0000-0000-0000EC210000}"/>
    <cellStyle name="Porcentagem 6 4 2 2" xfId="9842" xr:uid="{00000000-0005-0000-0000-0000ED210000}"/>
    <cellStyle name="Porcentagem 6 4 2 2 2" xfId="10425" xr:uid="{00000000-0005-0000-0000-0000EE210000}"/>
    <cellStyle name="Porcentagem 6 4 2 3" xfId="10424" xr:uid="{00000000-0005-0000-0000-0000EF210000}"/>
    <cellStyle name="Porcentagem 6 4 2 4" xfId="9421" xr:uid="{00000000-0005-0000-0000-0000F0210000}"/>
    <cellStyle name="Porcentagem 6 4 3" xfId="9561" xr:uid="{00000000-0005-0000-0000-0000F1210000}"/>
    <cellStyle name="Porcentagem 6 4 3 2" xfId="10426" xr:uid="{00000000-0005-0000-0000-0000F2210000}"/>
    <cellStyle name="Porcentagem 6 4 4" xfId="10423" xr:uid="{00000000-0005-0000-0000-0000F3210000}"/>
    <cellStyle name="Porcentagem 6 4 5" xfId="10773" xr:uid="{00000000-0005-0000-0000-0000F4210000}"/>
    <cellStyle name="Porcentagem 6 4 6" xfId="10903" xr:uid="{00000000-0005-0000-0000-0000F5210000}"/>
    <cellStyle name="Porcentagem 6 4 7" xfId="9301" xr:uid="{00000000-0005-0000-0000-0000F6210000}"/>
    <cellStyle name="Porcentagem 6 5" xfId="2066" xr:uid="{00000000-0005-0000-0000-0000F7210000}"/>
    <cellStyle name="Porcentagem 6 5 2" xfId="8319" xr:uid="{00000000-0005-0000-0000-0000F8210000}"/>
    <cellStyle name="Porcentagem 6 5 2 2" xfId="10428" xr:uid="{00000000-0005-0000-0000-0000F9210000}"/>
    <cellStyle name="Porcentagem 6 5 2 3" xfId="9656" xr:uid="{00000000-0005-0000-0000-0000FA210000}"/>
    <cellStyle name="Porcentagem 6 5 3" xfId="10427" xr:uid="{00000000-0005-0000-0000-0000FB210000}"/>
    <cellStyle name="Porcentagem 6 5 4" xfId="9202" xr:uid="{00000000-0005-0000-0000-0000FC210000}"/>
    <cellStyle name="Porcentagem 6 6" xfId="2067" xr:uid="{00000000-0005-0000-0000-0000FD210000}"/>
    <cellStyle name="Porcentagem 6 6 2" xfId="8320" xr:uid="{00000000-0005-0000-0000-0000FE210000}"/>
    <cellStyle name="Porcentagem 6 6 2 2" xfId="10430" xr:uid="{00000000-0005-0000-0000-0000FF210000}"/>
    <cellStyle name="Porcentagem 6 6 2 3" xfId="9758" xr:uid="{00000000-0005-0000-0000-000000220000}"/>
    <cellStyle name="Porcentagem 6 6 3" xfId="10429" xr:uid="{00000000-0005-0000-0000-000001220000}"/>
    <cellStyle name="Porcentagem 6 6 4" xfId="9345" xr:uid="{00000000-0005-0000-0000-000002220000}"/>
    <cellStyle name="Porcentagem 6 7" xfId="2068" xr:uid="{00000000-0005-0000-0000-000003220000}"/>
    <cellStyle name="Porcentagem 6 7 2" xfId="8321" xr:uid="{00000000-0005-0000-0000-000004220000}"/>
    <cellStyle name="Porcentagem 6 7 2 2" xfId="10432" xr:uid="{00000000-0005-0000-0000-000005220000}"/>
    <cellStyle name="Porcentagem 6 7 2 3" xfId="9609" xr:uid="{00000000-0005-0000-0000-000006220000}"/>
    <cellStyle name="Porcentagem 6 7 3" xfId="10431" xr:uid="{00000000-0005-0000-0000-000007220000}"/>
    <cellStyle name="Porcentagem 6 7 4" xfId="9129" xr:uid="{00000000-0005-0000-0000-000008220000}"/>
    <cellStyle name="Porcentagem 6 8" xfId="2069" xr:uid="{00000000-0005-0000-0000-000009220000}"/>
    <cellStyle name="Porcentagem 6 8 2" xfId="10433" xr:uid="{00000000-0005-0000-0000-00000A220000}"/>
    <cellStyle name="Porcentagem 6 8 3" xfId="9478" xr:uid="{00000000-0005-0000-0000-00000B220000}"/>
    <cellStyle name="Porcentagem 6 9" xfId="2070" xr:uid="{00000000-0005-0000-0000-00000C220000}"/>
    <cellStyle name="Porcentagem 6 9 2" xfId="9903" xr:uid="{00000000-0005-0000-0000-00000D220000}"/>
    <cellStyle name="Porcentagem 7" xfId="122" xr:uid="{00000000-0005-0000-0000-00000E220000}"/>
    <cellStyle name="Porcentagem 7 10" xfId="585" xr:uid="{00000000-0005-0000-0000-00000F220000}"/>
    <cellStyle name="Porcentagem 7 10 2" xfId="2072" xr:uid="{00000000-0005-0000-0000-000010220000}"/>
    <cellStyle name="Porcentagem 7 10 2 2" xfId="2879" xr:uid="{00000000-0005-0000-0000-000011220000}"/>
    <cellStyle name="Porcentagem 7 10 2 3" xfId="2795" xr:uid="{00000000-0005-0000-0000-000012220000}"/>
    <cellStyle name="Porcentagem 7 10 2 4" xfId="2657" xr:uid="{00000000-0005-0000-0000-000013220000}"/>
    <cellStyle name="Porcentagem 7 10 2 5" xfId="2590" xr:uid="{00000000-0005-0000-0000-000014220000}"/>
    <cellStyle name="Porcentagem 7 11" xfId="2073" xr:uid="{00000000-0005-0000-0000-000015220000}"/>
    <cellStyle name="Porcentagem 7 11 2" xfId="1277" xr:uid="{00000000-0005-0000-0000-000016220000}"/>
    <cellStyle name="Porcentagem 7 11 3" xfId="2796" xr:uid="{00000000-0005-0000-0000-000017220000}"/>
    <cellStyle name="Porcentagem 7 11 3 2" xfId="8322" xr:uid="{00000000-0005-0000-0000-000018220000}"/>
    <cellStyle name="Porcentagem 7 11 3 3" xfId="8323" xr:uid="{00000000-0005-0000-0000-000019220000}"/>
    <cellStyle name="Porcentagem 7 11 4" xfId="11182" xr:uid="{00000000-0005-0000-0000-00001A220000}"/>
    <cellStyle name="Porcentagem 7 11 4 2" xfId="14966" xr:uid="{00000000-0005-0000-0000-00001B220000}"/>
    <cellStyle name="Porcentagem 7 11 4 3" xfId="13513" xr:uid="{00000000-0005-0000-0000-00001C220000}"/>
    <cellStyle name="Porcentagem 7 12" xfId="2074" xr:uid="{00000000-0005-0000-0000-00001D220000}"/>
    <cellStyle name="Porcentagem 7 12 2" xfId="2075" xr:uid="{00000000-0005-0000-0000-00001E220000}"/>
    <cellStyle name="Porcentagem 7 12 3" xfId="8324" xr:uid="{00000000-0005-0000-0000-00001F220000}"/>
    <cellStyle name="Porcentagem 7 12 4" xfId="13514" xr:uid="{00000000-0005-0000-0000-000020220000}"/>
    <cellStyle name="Porcentagem 7 13" xfId="2071" xr:uid="{00000000-0005-0000-0000-000021220000}"/>
    <cellStyle name="Porcentagem 7 13 2" xfId="2878" xr:uid="{00000000-0005-0000-0000-000022220000}"/>
    <cellStyle name="Porcentagem 7 13 3" xfId="2794" xr:uid="{00000000-0005-0000-0000-000023220000}"/>
    <cellStyle name="Porcentagem 7 13 4" xfId="2656" xr:uid="{00000000-0005-0000-0000-000024220000}"/>
    <cellStyle name="Porcentagem 7 13 5" xfId="2589" xr:uid="{00000000-0005-0000-0000-000025220000}"/>
    <cellStyle name="Porcentagem 7 14" xfId="2983" xr:uid="{00000000-0005-0000-0000-000026220000}"/>
    <cellStyle name="Porcentagem 7 14 2" xfId="4245" xr:uid="{00000000-0005-0000-0000-000027220000}"/>
    <cellStyle name="Porcentagem 7 2" xfId="123" xr:uid="{00000000-0005-0000-0000-000028220000}"/>
    <cellStyle name="Porcentagem 7 2 10" xfId="8325" xr:uid="{00000000-0005-0000-0000-000029220000}"/>
    <cellStyle name="Porcentagem 7 2 11" xfId="8326" xr:uid="{00000000-0005-0000-0000-00002A220000}"/>
    <cellStyle name="Porcentagem 7 2 2" xfId="737" xr:uid="{00000000-0005-0000-0000-00002B220000}"/>
    <cellStyle name="Porcentagem 7 2 3" xfId="2076" xr:uid="{00000000-0005-0000-0000-00002C220000}"/>
    <cellStyle name="Porcentagem 7 2 4" xfId="2077" xr:uid="{00000000-0005-0000-0000-00002D220000}"/>
    <cellStyle name="Porcentagem 7 2 5" xfId="2078" xr:uid="{00000000-0005-0000-0000-00002E220000}"/>
    <cellStyle name="Porcentagem 7 2 6" xfId="2079" xr:uid="{00000000-0005-0000-0000-00002F220000}"/>
    <cellStyle name="Porcentagem 7 2 7" xfId="2080" xr:uid="{00000000-0005-0000-0000-000030220000}"/>
    <cellStyle name="Porcentagem 7 2 8" xfId="2081" xr:uid="{00000000-0005-0000-0000-000031220000}"/>
    <cellStyle name="Porcentagem 7 2 9" xfId="2082" xr:uid="{00000000-0005-0000-0000-000032220000}"/>
    <cellStyle name="Porcentagem 7 3" xfId="336" xr:uid="{00000000-0005-0000-0000-000033220000}"/>
    <cellStyle name="Porcentagem 7 3 10" xfId="8327" xr:uid="{00000000-0005-0000-0000-000034220000}"/>
    <cellStyle name="Porcentagem 7 3 11" xfId="8328" xr:uid="{00000000-0005-0000-0000-000035220000}"/>
    <cellStyle name="Porcentagem 7 3 12" xfId="8329" xr:uid="{00000000-0005-0000-0000-000036220000}"/>
    <cellStyle name="Porcentagem 7 3 12 2" xfId="8330" xr:uid="{00000000-0005-0000-0000-000037220000}"/>
    <cellStyle name="Porcentagem 7 3 13" xfId="8331" xr:uid="{00000000-0005-0000-0000-000038220000}"/>
    <cellStyle name="Porcentagem 7 3 13 2" xfId="8332" xr:uid="{00000000-0005-0000-0000-000039220000}"/>
    <cellStyle name="Porcentagem 7 3 14" xfId="8333" xr:uid="{00000000-0005-0000-0000-00003A220000}"/>
    <cellStyle name="Porcentagem 7 3 15" xfId="8334" xr:uid="{00000000-0005-0000-0000-00003B220000}"/>
    <cellStyle name="Porcentagem 7 3 2" xfId="586" xr:uid="{00000000-0005-0000-0000-00003C220000}"/>
    <cellStyle name="Porcentagem 7 3 2 2" xfId="835" xr:uid="{00000000-0005-0000-0000-00003D220000}"/>
    <cellStyle name="Porcentagem 7 3 2 3" xfId="8335" xr:uid="{00000000-0005-0000-0000-00003E220000}"/>
    <cellStyle name="Porcentagem 7 3 2 4" xfId="8336" xr:uid="{00000000-0005-0000-0000-00003F220000}"/>
    <cellStyle name="Porcentagem 7 3 2 5" xfId="8337" xr:uid="{00000000-0005-0000-0000-000040220000}"/>
    <cellStyle name="Porcentagem 7 3 2 6" xfId="8338" xr:uid="{00000000-0005-0000-0000-000041220000}"/>
    <cellStyle name="Porcentagem 7 3 2 7" xfId="8339" xr:uid="{00000000-0005-0000-0000-000042220000}"/>
    <cellStyle name="Porcentagem 7 3 2 8" xfId="8340" xr:uid="{00000000-0005-0000-0000-000043220000}"/>
    <cellStyle name="Porcentagem 7 3 3" xfId="1087" xr:uid="{00000000-0005-0000-0000-000044220000}"/>
    <cellStyle name="Porcentagem 7 3 3 2" xfId="1324" xr:uid="{00000000-0005-0000-0000-000045220000}"/>
    <cellStyle name="Porcentagem 7 3 3 2 2" xfId="8341" xr:uid="{00000000-0005-0000-0000-000046220000}"/>
    <cellStyle name="Porcentagem 7 3 3 2 3" xfId="13434" xr:uid="{00000000-0005-0000-0000-000047220000}"/>
    <cellStyle name="Porcentagem 7 3 3 3" xfId="2084" xr:uid="{00000000-0005-0000-0000-000048220000}"/>
    <cellStyle name="Porcentagem 7 3 3 3 2" xfId="2881" xr:uid="{00000000-0005-0000-0000-000049220000}"/>
    <cellStyle name="Porcentagem 7 3 3 3 3" xfId="2798" xr:uid="{00000000-0005-0000-0000-00004A220000}"/>
    <cellStyle name="Porcentagem 7 3 3 3 4" xfId="2659" xr:uid="{00000000-0005-0000-0000-00004B220000}"/>
    <cellStyle name="Porcentagem 7 3 3 3 5" xfId="2592" xr:uid="{00000000-0005-0000-0000-00004C220000}"/>
    <cellStyle name="Porcentagem 7 3 4" xfId="1086" xr:uid="{00000000-0005-0000-0000-00004D220000}"/>
    <cellStyle name="Porcentagem 7 3 4 2" xfId="8342" xr:uid="{00000000-0005-0000-0000-00004E220000}"/>
    <cellStyle name="Porcentagem 7 3 5" xfId="2085" xr:uid="{00000000-0005-0000-0000-00004F220000}"/>
    <cellStyle name="Porcentagem 7 3 5 2" xfId="1330" xr:uid="{00000000-0005-0000-0000-000050220000}"/>
    <cellStyle name="Porcentagem 7 3 5 2 2" xfId="8343" xr:uid="{00000000-0005-0000-0000-000051220000}"/>
    <cellStyle name="Porcentagem 7 3 5 2 3" xfId="13435" xr:uid="{00000000-0005-0000-0000-000052220000}"/>
    <cellStyle name="Porcentagem 7 3 5 3" xfId="2799" xr:uid="{00000000-0005-0000-0000-000053220000}"/>
    <cellStyle name="Porcentagem 7 3 5 3 2" xfId="8344" xr:uid="{00000000-0005-0000-0000-000054220000}"/>
    <cellStyle name="Porcentagem 7 3 5 3 3" xfId="8345" xr:uid="{00000000-0005-0000-0000-000055220000}"/>
    <cellStyle name="Porcentagem 7 3 5 4" xfId="13112" xr:uid="{00000000-0005-0000-0000-000056220000}"/>
    <cellStyle name="Porcentagem 7 3 5 4 2" xfId="15758" xr:uid="{00000000-0005-0000-0000-000057220000}"/>
    <cellStyle name="Porcentagem 7 3 5 4 3" xfId="13515" xr:uid="{00000000-0005-0000-0000-000058220000}"/>
    <cellStyle name="Porcentagem 7 3 6" xfId="2083" xr:uid="{00000000-0005-0000-0000-000059220000}"/>
    <cellStyle name="Porcentagem 7 3 6 2" xfId="2880" xr:uid="{00000000-0005-0000-0000-00005A220000}"/>
    <cellStyle name="Porcentagem 7 3 6 3" xfId="2797" xr:uid="{00000000-0005-0000-0000-00005B220000}"/>
    <cellStyle name="Porcentagem 7 3 6 4" xfId="2658" xr:uid="{00000000-0005-0000-0000-00005C220000}"/>
    <cellStyle name="Porcentagem 7 3 6 5" xfId="2591" xr:uid="{00000000-0005-0000-0000-00005D220000}"/>
    <cellStyle name="Porcentagem 7 3 7" xfId="8346" xr:uid="{00000000-0005-0000-0000-00005E220000}"/>
    <cellStyle name="Porcentagem 7 3 8" xfId="8347" xr:uid="{00000000-0005-0000-0000-00005F220000}"/>
    <cellStyle name="Porcentagem 7 3 8 2" xfId="8348" xr:uid="{00000000-0005-0000-0000-000060220000}"/>
    <cellStyle name="Porcentagem 7 3 9" xfId="8349" xr:uid="{00000000-0005-0000-0000-000061220000}"/>
    <cellStyle name="Porcentagem 7 3 9 2" xfId="8350" xr:uid="{00000000-0005-0000-0000-000062220000}"/>
    <cellStyle name="Porcentagem 7 4" xfId="465" xr:uid="{00000000-0005-0000-0000-000063220000}"/>
    <cellStyle name="Porcentagem 7 4 2" xfId="587" xr:uid="{00000000-0005-0000-0000-000064220000}"/>
    <cellStyle name="Porcentagem 7 4 2 2" xfId="836" xr:uid="{00000000-0005-0000-0000-000065220000}"/>
    <cellStyle name="Porcentagem 7 4 2 3" xfId="8351" xr:uid="{00000000-0005-0000-0000-000066220000}"/>
    <cellStyle name="Porcentagem 7 4 2 4" xfId="8352" xr:uid="{00000000-0005-0000-0000-000067220000}"/>
    <cellStyle name="Porcentagem 7 4 2 5" xfId="8353" xr:uid="{00000000-0005-0000-0000-000068220000}"/>
    <cellStyle name="Porcentagem 7 4 2 6" xfId="8354" xr:uid="{00000000-0005-0000-0000-000069220000}"/>
    <cellStyle name="Porcentagem 7 4 2 7" xfId="8355" xr:uid="{00000000-0005-0000-0000-00006A220000}"/>
    <cellStyle name="Porcentagem 7 4 2 8" xfId="8356" xr:uid="{00000000-0005-0000-0000-00006B220000}"/>
    <cellStyle name="Porcentagem 7 4 3" xfId="808" xr:uid="{00000000-0005-0000-0000-00006C220000}"/>
    <cellStyle name="Porcentagem 7 4 4" xfId="8357" xr:uid="{00000000-0005-0000-0000-00006D220000}"/>
    <cellStyle name="Porcentagem 7 4 5" xfId="8358" xr:uid="{00000000-0005-0000-0000-00006E220000}"/>
    <cellStyle name="Porcentagem 7 4 6" xfId="8359" xr:uid="{00000000-0005-0000-0000-00006F220000}"/>
    <cellStyle name="Porcentagem 7 4 7" xfId="8360" xr:uid="{00000000-0005-0000-0000-000070220000}"/>
    <cellStyle name="Porcentagem 7 4 8" xfId="8361" xr:uid="{00000000-0005-0000-0000-000071220000}"/>
    <cellStyle name="Porcentagem 7 4 9" xfId="8362" xr:uid="{00000000-0005-0000-0000-000072220000}"/>
    <cellStyle name="Porcentagem 7 5" xfId="588" xr:uid="{00000000-0005-0000-0000-000073220000}"/>
    <cellStyle name="Porcentagem 7 5 2" xfId="589" xr:uid="{00000000-0005-0000-0000-000074220000}"/>
    <cellStyle name="Porcentagem 7 5 2 2" xfId="837" xr:uid="{00000000-0005-0000-0000-000075220000}"/>
    <cellStyle name="Porcentagem 7 5 2 3" xfId="8363" xr:uid="{00000000-0005-0000-0000-000076220000}"/>
    <cellStyle name="Porcentagem 7 5 2 4" xfId="8364" xr:uid="{00000000-0005-0000-0000-000077220000}"/>
    <cellStyle name="Porcentagem 7 5 2 5" xfId="8365" xr:uid="{00000000-0005-0000-0000-000078220000}"/>
    <cellStyle name="Porcentagem 7 5 2 6" xfId="8366" xr:uid="{00000000-0005-0000-0000-000079220000}"/>
    <cellStyle name="Porcentagem 7 5 2 7" xfId="8367" xr:uid="{00000000-0005-0000-0000-00007A220000}"/>
    <cellStyle name="Porcentagem 7 5 2 8" xfId="8368" xr:uid="{00000000-0005-0000-0000-00007B220000}"/>
    <cellStyle name="Porcentagem 7 5 3" xfId="2086" xr:uid="{00000000-0005-0000-0000-00007C220000}"/>
    <cellStyle name="Porcentagem 7 5 3 2" xfId="2882" xr:uid="{00000000-0005-0000-0000-00007D220000}"/>
    <cellStyle name="Porcentagem 7 5 3 3" xfId="2800" xr:uid="{00000000-0005-0000-0000-00007E220000}"/>
    <cellStyle name="Porcentagem 7 5 3 4" xfId="2660" xr:uid="{00000000-0005-0000-0000-00007F220000}"/>
    <cellStyle name="Porcentagem 7 5 3 5" xfId="2593" xr:uid="{00000000-0005-0000-0000-000080220000}"/>
    <cellStyle name="Porcentagem 7 6" xfId="590" xr:uid="{00000000-0005-0000-0000-000081220000}"/>
    <cellStyle name="Porcentagem 7 6 2" xfId="591" xr:uid="{00000000-0005-0000-0000-000082220000}"/>
    <cellStyle name="Porcentagem 7 6 2 2" xfId="839" xr:uid="{00000000-0005-0000-0000-000083220000}"/>
    <cellStyle name="Porcentagem 7 6 2 3" xfId="8369" xr:uid="{00000000-0005-0000-0000-000084220000}"/>
    <cellStyle name="Porcentagem 7 6 2 4" xfId="8370" xr:uid="{00000000-0005-0000-0000-000085220000}"/>
    <cellStyle name="Porcentagem 7 6 2 5" xfId="8371" xr:uid="{00000000-0005-0000-0000-000086220000}"/>
    <cellStyle name="Porcentagem 7 6 2 6" xfId="8372" xr:uid="{00000000-0005-0000-0000-000087220000}"/>
    <cellStyle name="Porcentagem 7 6 2 7" xfId="8373" xr:uid="{00000000-0005-0000-0000-000088220000}"/>
    <cellStyle name="Porcentagem 7 6 2 8" xfId="8374" xr:uid="{00000000-0005-0000-0000-000089220000}"/>
    <cellStyle name="Porcentagem 7 6 3" xfId="838" xr:uid="{00000000-0005-0000-0000-00008A220000}"/>
    <cellStyle name="Porcentagem 7 6 3 2" xfId="2088" xr:uid="{00000000-0005-0000-0000-00008B220000}"/>
    <cellStyle name="Porcentagem 7 6 3 2 2" xfId="2884" xr:uid="{00000000-0005-0000-0000-00008C220000}"/>
    <cellStyle name="Porcentagem 7 6 3 2 3" xfId="2802" xr:uid="{00000000-0005-0000-0000-00008D220000}"/>
    <cellStyle name="Porcentagem 7 6 3 2 4" xfId="2662" xr:uid="{00000000-0005-0000-0000-00008E220000}"/>
    <cellStyle name="Porcentagem 7 6 3 2 5" xfId="2595" xr:uid="{00000000-0005-0000-0000-00008F220000}"/>
    <cellStyle name="Porcentagem 7 6 4" xfId="2089" xr:uid="{00000000-0005-0000-0000-000090220000}"/>
    <cellStyle name="Porcentagem 7 6 4 2" xfId="1334" xr:uid="{00000000-0005-0000-0000-000091220000}"/>
    <cellStyle name="Porcentagem 7 6 4 3" xfId="2803" xr:uid="{00000000-0005-0000-0000-000092220000}"/>
    <cellStyle name="Porcentagem 7 6 5" xfId="2087" xr:uid="{00000000-0005-0000-0000-000093220000}"/>
    <cellStyle name="Porcentagem 7 6 5 2" xfId="2883" xr:uid="{00000000-0005-0000-0000-000094220000}"/>
    <cellStyle name="Porcentagem 7 6 5 3" xfId="2801" xr:uid="{00000000-0005-0000-0000-000095220000}"/>
    <cellStyle name="Porcentagem 7 6 5 4" xfId="2661" xr:uid="{00000000-0005-0000-0000-000096220000}"/>
    <cellStyle name="Porcentagem 7 6 5 5" xfId="2594" xr:uid="{00000000-0005-0000-0000-000097220000}"/>
    <cellStyle name="Porcentagem 7 6 6" xfId="8375" xr:uid="{00000000-0005-0000-0000-000098220000}"/>
    <cellStyle name="Porcentagem 7 6 7" xfId="8376" xr:uid="{00000000-0005-0000-0000-000099220000}"/>
    <cellStyle name="Porcentagem 7 6 8" xfId="8377" xr:uid="{00000000-0005-0000-0000-00009A220000}"/>
    <cellStyle name="Porcentagem 7 6 9" xfId="8378" xr:uid="{00000000-0005-0000-0000-00009B220000}"/>
    <cellStyle name="Porcentagem 7 7" xfId="592" xr:uid="{00000000-0005-0000-0000-00009C220000}"/>
    <cellStyle name="Porcentagem 7 7 2" xfId="593" xr:uid="{00000000-0005-0000-0000-00009D220000}"/>
    <cellStyle name="Porcentagem 7 7 2 2" xfId="2090" xr:uid="{00000000-0005-0000-0000-00009E220000}"/>
    <cellStyle name="Porcentagem 7 7 3" xfId="2091" xr:uid="{00000000-0005-0000-0000-00009F220000}"/>
    <cellStyle name="Porcentagem 7 7 3 2" xfId="2092" xr:uid="{00000000-0005-0000-0000-0000A0220000}"/>
    <cellStyle name="Porcentagem 7 7 3 3" xfId="2804" xr:uid="{00000000-0005-0000-0000-0000A1220000}"/>
    <cellStyle name="Porcentagem 7 7 4" xfId="2093" xr:uid="{00000000-0005-0000-0000-0000A2220000}"/>
    <cellStyle name="Porcentagem 7 7 5" xfId="2094" xr:uid="{00000000-0005-0000-0000-0000A3220000}"/>
    <cellStyle name="Porcentagem 7 8" xfId="594" xr:uid="{00000000-0005-0000-0000-0000A4220000}"/>
    <cellStyle name="Porcentagem 7 8 2" xfId="2095" xr:uid="{00000000-0005-0000-0000-0000A5220000}"/>
    <cellStyle name="Porcentagem 7 8 2 2" xfId="8379" xr:uid="{00000000-0005-0000-0000-0000A6220000}"/>
    <cellStyle name="Porcentagem 7 8 3" xfId="2096" xr:uid="{00000000-0005-0000-0000-0000A7220000}"/>
    <cellStyle name="Porcentagem 7 8 4" xfId="2097" xr:uid="{00000000-0005-0000-0000-0000A8220000}"/>
    <cellStyle name="Porcentagem 7 8 4 2" xfId="1338" xr:uid="{00000000-0005-0000-0000-0000A9220000}"/>
    <cellStyle name="Porcentagem 7 8 4 3" xfId="2805" xr:uid="{00000000-0005-0000-0000-0000AA220000}"/>
    <cellStyle name="Porcentagem 7 8 5" xfId="2098" xr:uid="{00000000-0005-0000-0000-0000AB220000}"/>
    <cellStyle name="Porcentagem 7 9" xfId="595" xr:uid="{00000000-0005-0000-0000-0000AC220000}"/>
    <cellStyle name="Porcentagem 7 9 2" xfId="2099" xr:uid="{00000000-0005-0000-0000-0000AD220000}"/>
    <cellStyle name="Porcentagem 7 9 2 2" xfId="2885" xr:uid="{00000000-0005-0000-0000-0000AE220000}"/>
    <cellStyle name="Porcentagem 7 9 2 3" xfId="2806" xr:uid="{00000000-0005-0000-0000-0000AF220000}"/>
    <cellStyle name="Porcentagem 7 9 2 4" xfId="2663" xr:uid="{00000000-0005-0000-0000-0000B0220000}"/>
    <cellStyle name="Porcentagem 7 9 2 5" xfId="2596" xr:uid="{00000000-0005-0000-0000-0000B1220000}"/>
    <cellStyle name="Porcentagem 8" xfId="2100" xr:uid="{00000000-0005-0000-0000-0000B2220000}"/>
    <cellStyle name="Porcentagem 8 2" xfId="2984" xr:uid="{00000000-0005-0000-0000-0000B3220000}"/>
    <cellStyle name="Porcentagem 8 3" xfId="10786" xr:uid="{00000000-0005-0000-0000-0000B4220000}"/>
    <cellStyle name="Porcentagem 9" xfId="2101" xr:uid="{00000000-0005-0000-0000-0000B5220000}"/>
    <cellStyle name="Porcentagem 9 2" xfId="8380" xr:uid="{00000000-0005-0000-0000-0000B6220000}"/>
    <cellStyle name="Porcentagem 9 2 2" xfId="8381" xr:uid="{00000000-0005-0000-0000-0000B7220000}"/>
    <cellStyle name="Result" xfId="337" xr:uid="{00000000-0005-0000-0000-0000B8220000}"/>
    <cellStyle name="Result2" xfId="338" xr:uid="{00000000-0005-0000-0000-0000B9220000}"/>
    <cellStyle name="Saída 2" xfId="433" xr:uid="{00000000-0005-0000-0000-0000BA220000}"/>
    <cellStyle name="Saída 2 10" xfId="6992" xr:uid="{00000000-0005-0000-0000-0000BB220000}"/>
    <cellStyle name="Saída 2 10 2" xfId="12154" xr:uid="{00000000-0005-0000-0000-0000BC220000}"/>
    <cellStyle name="Saída 2 10 2 2" xfId="15232" xr:uid="{00000000-0005-0000-0000-0000BD220000}"/>
    <cellStyle name="Saída 2 10 3" xfId="11948" xr:uid="{00000000-0005-0000-0000-0000BE220000}"/>
    <cellStyle name="Saída 2 10 3 2" xfId="15127" xr:uid="{00000000-0005-0000-0000-0000BF220000}"/>
    <cellStyle name="Saída 2 10 4" xfId="14518" xr:uid="{00000000-0005-0000-0000-0000C0220000}"/>
    <cellStyle name="Saída 2 10 5" xfId="13874" xr:uid="{00000000-0005-0000-0000-0000C1220000}"/>
    <cellStyle name="Saída 2 11" xfId="10651" xr:uid="{00000000-0005-0000-0000-0000C2220000}"/>
    <cellStyle name="Saída 2 11 2" xfId="13146" xr:uid="{00000000-0005-0000-0000-0000C3220000}"/>
    <cellStyle name="Saída 2 11 2 2" xfId="15762" xr:uid="{00000000-0005-0000-0000-0000C4220000}"/>
    <cellStyle name="Saída 2 11 3" xfId="13367" xr:uid="{00000000-0005-0000-0000-0000C5220000}"/>
    <cellStyle name="Saída 2 11 3 2" xfId="15818" xr:uid="{00000000-0005-0000-0000-0000C6220000}"/>
    <cellStyle name="Saída 2 11 4" xfId="14914" xr:uid="{00000000-0005-0000-0000-0000C7220000}"/>
    <cellStyle name="Saída 2 12" xfId="13202" xr:uid="{00000000-0005-0000-0000-0000C8220000}"/>
    <cellStyle name="Saída 2 12 2" xfId="15790" xr:uid="{00000000-0005-0000-0000-0000C9220000}"/>
    <cellStyle name="Saída 2 13" xfId="11056" xr:uid="{00000000-0005-0000-0000-0000CA220000}"/>
    <cellStyle name="Saída 2 13 2" xfId="14940" xr:uid="{00000000-0005-0000-0000-0000CB220000}"/>
    <cellStyle name="Saída 2 14" xfId="12556" xr:uid="{00000000-0005-0000-0000-0000CC220000}"/>
    <cellStyle name="Saída 2 14 2" xfId="15444" xr:uid="{00000000-0005-0000-0000-0000CD220000}"/>
    <cellStyle name="Saída 2 15" xfId="14591" xr:uid="{00000000-0005-0000-0000-0000CE220000}"/>
    <cellStyle name="Saída 2 16" xfId="13383" xr:uid="{00000000-0005-0000-0000-0000CF220000}"/>
    <cellStyle name="Saída 2 17" xfId="15877" xr:uid="{00000000-0005-0000-0000-0000D0220000}"/>
    <cellStyle name="Saída 2 2" xfId="2985" xr:uid="{00000000-0005-0000-0000-0000D1220000}"/>
    <cellStyle name="Saída 2 2 10" xfId="13210" xr:uid="{00000000-0005-0000-0000-0000D2220000}"/>
    <cellStyle name="Saída 2 2 10 2" xfId="15798" xr:uid="{00000000-0005-0000-0000-0000D3220000}"/>
    <cellStyle name="Saída 2 2 11" xfId="11603" xr:uid="{00000000-0005-0000-0000-0000D4220000}"/>
    <cellStyle name="Saída 2 2 11 2" xfId="15052" xr:uid="{00000000-0005-0000-0000-0000D5220000}"/>
    <cellStyle name="Saída 2 2 12" xfId="11447" xr:uid="{00000000-0005-0000-0000-0000D6220000}"/>
    <cellStyle name="Saída 2 2 12 2" xfId="15033" xr:uid="{00000000-0005-0000-0000-0000D7220000}"/>
    <cellStyle name="Saída 2 2 13" xfId="14619" xr:uid="{00000000-0005-0000-0000-0000D8220000}"/>
    <cellStyle name="Saída 2 2 14" xfId="13411" xr:uid="{00000000-0005-0000-0000-0000D9220000}"/>
    <cellStyle name="Saída 2 2 15" xfId="16066" xr:uid="{00000000-0005-0000-0000-0000DA220000}"/>
    <cellStyle name="Saída 2 2 2" xfId="4997" xr:uid="{00000000-0005-0000-0000-0000DB220000}"/>
    <cellStyle name="Saída 2 2 2 10" xfId="11826" xr:uid="{00000000-0005-0000-0000-0000DC220000}"/>
    <cellStyle name="Saída 2 2 2 10 2" xfId="12437" xr:uid="{00000000-0005-0000-0000-0000DD220000}"/>
    <cellStyle name="Saída 2 2 2 10 2 2" xfId="15403" xr:uid="{00000000-0005-0000-0000-0000DE220000}"/>
    <cellStyle name="Saída 2 2 2 10 3" xfId="15102" xr:uid="{00000000-0005-0000-0000-0000DF220000}"/>
    <cellStyle name="Saída 2 2 2 11" xfId="11840" xr:uid="{00000000-0005-0000-0000-0000E0220000}"/>
    <cellStyle name="Saída 2 2 2 11 2" xfId="15103" xr:uid="{00000000-0005-0000-0000-0000E1220000}"/>
    <cellStyle name="Saída 2 2 2 12" xfId="14543" xr:uid="{00000000-0005-0000-0000-0000E2220000}"/>
    <cellStyle name="Saída 2 2 2 13" xfId="13752" xr:uid="{00000000-0005-0000-0000-0000E3220000}"/>
    <cellStyle name="Saída 2 2 2 14" xfId="18032" xr:uid="{00000000-0005-0000-0000-0000E4220000}"/>
    <cellStyle name="Saída 2 2 2 2" xfId="7082" xr:uid="{00000000-0005-0000-0000-0000E5220000}"/>
    <cellStyle name="Saída 2 2 2 2 2" xfId="8890" xr:uid="{00000000-0005-0000-0000-0000E6220000}"/>
    <cellStyle name="Saída 2 2 2 2 2 2" xfId="12754" xr:uid="{00000000-0005-0000-0000-0000E7220000}"/>
    <cellStyle name="Saída 2 2 2 2 2 2 2" xfId="15604" xr:uid="{00000000-0005-0000-0000-0000E8220000}"/>
    <cellStyle name="Saída 2 2 2 2 2 3" xfId="11798" xr:uid="{00000000-0005-0000-0000-0000E9220000}"/>
    <cellStyle name="Saída 2 2 2 2 2 3 2" xfId="15092" xr:uid="{00000000-0005-0000-0000-0000EA220000}"/>
    <cellStyle name="Saída 2 2 2 2 2 4" xfId="14824" xr:uid="{00000000-0005-0000-0000-0000EB220000}"/>
    <cellStyle name="Saída 2 2 2 2 2 5" xfId="14226" xr:uid="{00000000-0005-0000-0000-0000EC220000}"/>
    <cellStyle name="Saída 2 2 2 2 3" xfId="12239" xr:uid="{00000000-0005-0000-0000-0000ED220000}"/>
    <cellStyle name="Saída 2 2 2 2 3 2" xfId="15313" xr:uid="{00000000-0005-0000-0000-0000EE220000}"/>
    <cellStyle name="Saída 2 2 2 2 4" xfId="11239" xr:uid="{00000000-0005-0000-0000-0000EF220000}"/>
    <cellStyle name="Saída 2 2 2 2 4 2" xfId="14975" xr:uid="{00000000-0005-0000-0000-0000F0220000}"/>
    <cellStyle name="Saída 2 2 2 2 5" xfId="14745" xr:uid="{00000000-0005-0000-0000-0000F1220000}"/>
    <cellStyle name="Saída 2 2 2 2 6" xfId="13962" xr:uid="{00000000-0005-0000-0000-0000F2220000}"/>
    <cellStyle name="Saída 2 2 2 3" xfId="7089" xr:uid="{00000000-0005-0000-0000-0000F3220000}"/>
    <cellStyle name="Saída 2 2 2 3 2" xfId="8896" xr:uid="{00000000-0005-0000-0000-0000F4220000}"/>
    <cellStyle name="Saída 2 2 2 3 2 2" xfId="12759" xr:uid="{00000000-0005-0000-0000-0000F5220000}"/>
    <cellStyle name="Saída 2 2 2 3 2 2 2" xfId="15609" xr:uid="{00000000-0005-0000-0000-0000F6220000}"/>
    <cellStyle name="Saída 2 2 2 3 2 3" xfId="11601" xr:uid="{00000000-0005-0000-0000-0000F7220000}"/>
    <cellStyle name="Saída 2 2 2 3 2 3 2" xfId="15050" xr:uid="{00000000-0005-0000-0000-0000F8220000}"/>
    <cellStyle name="Saída 2 2 2 3 2 4" xfId="14604" xr:uid="{00000000-0005-0000-0000-0000F9220000}"/>
    <cellStyle name="Saída 2 2 2 3 2 5" xfId="14232" xr:uid="{00000000-0005-0000-0000-0000FA220000}"/>
    <cellStyle name="Saída 2 2 2 3 3" xfId="12245" xr:uid="{00000000-0005-0000-0000-0000FB220000}"/>
    <cellStyle name="Saída 2 2 2 3 3 2" xfId="15319" xr:uid="{00000000-0005-0000-0000-0000FC220000}"/>
    <cellStyle name="Saída 2 2 2 3 4" xfId="11143" xr:uid="{00000000-0005-0000-0000-0000FD220000}"/>
    <cellStyle name="Saída 2 2 2 3 4 2" xfId="14961" xr:uid="{00000000-0005-0000-0000-0000FE220000}"/>
    <cellStyle name="Saída 2 2 2 3 5" xfId="14472" xr:uid="{00000000-0005-0000-0000-0000FF220000}"/>
    <cellStyle name="Saída 2 2 2 3 6" xfId="13969" xr:uid="{00000000-0005-0000-0000-000000230000}"/>
    <cellStyle name="Saída 2 2 2 4" xfId="7094" xr:uid="{00000000-0005-0000-0000-000001230000}"/>
    <cellStyle name="Saída 2 2 2 4 2" xfId="8901" xr:uid="{00000000-0005-0000-0000-000002230000}"/>
    <cellStyle name="Saída 2 2 2 4 2 2" xfId="12764" xr:uid="{00000000-0005-0000-0000-000003230000}"/>
    <cellStyle name="Saída 2 2 2 4 2 2 2" xfId="15614" xr:uid="{00000000-0005-0000-0000-000004230000}"/>
    <cellStyle name="Saída 2 2 2 4 2 3" xfId="12543" xr:uid="{00000000-0005-0000-0000-000005230000}"/>
    <cellStyle name="Saída 2 2 2 4 2 3 2" xfId="15432" xr:uid="{00000000-0005-0000-0000-000006230000}"/>
    <cellStyle name="Saída 2 2 2 4 2 4" xfId="14569" xr:uid="{00000000-0005-0000-0000-000007230000}"/>
    <cellStyle name="Saída 2 2 2 4 2 5" xfId="14237" xr:uid="{00000000-0005-0000-0000-000008230000}"/>
    <cellStyle name="Saída 2 2 2 4 3" xfId="12250" xr:uid="{00000000-0005-0000-0000-000009230000}"/>
    <cellStyle name="Saída 2 2 2 4 3 2" xfId="15324" xr:uid="{00000000-0005-0000-0000-00000A230000}"/>
    <cellStyle name="Saída 2 2 2 4 4" xfId="13271" xr:uid="{00000000-0005-0000-0000-00000B230000}"/>
    <cellStyle name="Saída 2 2 2 4 4 2" xfId="15805" xr:uid="{00000000-0005-0000-0000-00000C230000}"/>
    <cellStyle name="Saída 2 2 2 4 5" xfId="14395" xr:uid="{00000000-0005-0000-0000-00000D230000}"/>
    <cellStyle name="Saída 2 2 2 4 6" xfId="13974" xr:uid="{00000000-0005-0000-0000-00000E230000}"/>
    <cellStyle name="Saída 2 2 2 5" xfId="7115" xr:uid="{00000000-0005-0000-0000-00000F230000}"/>
    <cellStyle name="Saída 2 2 2 5 2" xfId="8922" xr:uid="{00000000-0005-0000-0000-000010230000}"/>
    <cellStyle name="Saída 2 2 2 5 2 2" xfId="12783" xr:uid="{00000000-0005-0000-0000-000011230000}"/>
    <cellStyle name="Saída 2 2 2 5 2 2 2" xfId="15633" xr:uid="{00000000-0005-0000-0000-000012230000}"/>
    <cellStyle name="Saída 2 2 2 5 2 3" xfId="11892" xr:uid="{00000000-0005-0000-0000-000013230000}"/>
    <cellStyle name="Saída 2 2 2 5 2 3 2" xfId="15117" xr:uid="{00000000-0005-0000-0000-000014230000}"/>
    <cellStyle name="Saída 2 2 2 5 2 4" xfId="14667" xr:uid="{00000000-0005-0000-0000-000015230000}"/>
    <cellStyle name="Saída 2 2 2 5 2 5" xfId="14258" xr:uid="{00000000-0005-0000-0000-000016230000}"/>
    <cellStyle name="Saída 2 2 2 5 3" xfId="12269" xr:uid="{00000000-0005-0000-0000-000017230000}"/>
    <cellStyle name="Saída 2 2 2 5 3 2" xfId="15343" xr:uid="{00000000-0005-0000-0000-000018230000}"/>
    <cellStyle name="Saída 2 2 2 5 4" xfId="12884" xr:uid="{00000000-0005-0000-0000-000019230000}"/>
    <cellStyle name="Saída 2 2 2 5 4 2" xfId="15696" xr:uid="{00000000-0005-0000-0000-00001A230000}"/>
    <cellStyle name="Saída 2 2 2 5 5" xfId="14461" xr:uid="{00000000-0005-0000-0000-00001B230000}"/>
    <cellStyle name="Saída 2 2 2 5 6" xfId="13995" xr:uid="{00000000-0005-0000-0000-00001C230000}"/>
    <cellStyle name="Saída 2 2 2 6" xfId="6917" xr:uid="{00000000-0005-0000-0000-00001D230000}"/>
    <cellStyle name="Saída 2 2 2 6 2" xfId="8752" xr:uid="{00000000-0005-0000-0000-00001E230000}"/>
    <cellStyle name="Saída 2 2 2 6 2 2" xfId="12624" xr:uid="{00000000-0005-0000-0000-00001F230000}"/>
    <cellStyle name="Saída 2 2 2 6 2 2 2" xfId="15481" xr:uid="{00000000-0005-0000-0000-000020230000}"/>
    <cellStyle name="Saída 2 2 2 6 2 3" xfId="12516" xr:uid="{00000000-0005-0000-0000-000021230000}"/>
    <cellStyle name="Saída 2 2 2 6 2 3 2" xfId="15424" xr:uid="{00000000-0005-0000-0000-000022230000}"/>
    <cellStyle name="Saída 2 2 2 6 2 4" xfId="14890" xr:uid="{00000000-0005-0000-0000-000023230000}"/>
    <cellStyle name="Saída 2 2 2 6 2 5" xfId="14088" xr:uid="{00000000-0005-0000-0000-000024230000}"/>
    <cellStyle name="Saída 2 2 2 6 3" xfId="12084" xr:uid="{00000000-0005-0000-0000-000025230000}"/>
    <cellStyle name="Saída 2 2 2 6 3 2" xfId="15164" xr:uid="{00000000-0005-0000-0000-000026230000}"/>
    <cellStyle name="Saída 2 2 2 6 4" xfId="12345" xr:uid="{00000000-0005-0000-0000-000027230000}"/>
    <cellStyle name="Saída 2 2 2 6 4 2" xfId="15391" xr:uid="{00000000-0005-0000-0000-000028230000}"/>
    <cellStyle name="Saída 2 2 2 6 5" xfId="14414" xr:uid="{00000000-0005-0000-0000-000029230000}"/>
    <cellStyle name="Saída 2 2 2 6 6" xfId="13802" xr:uid="{00000000-0005-0000-0000-00002A230000}"/>
    <cellStyle name="Saída 2 2 2 7" xfId="7140" xr:uid="{00000000-0005-0000-0000-00002B230000}"/>
    <cellStyle name="Saída 2 2 2 7 2" xfId="8947" xr:uid="{00000000-0005-0000-0000-00002C230000}"/>
    <cellStyle name="Saída 2 2 2 7 2 2" xfId="12805" xr:uid="{00000000-0005-0000-0000-00002D230000}"/>
    <cellStyle name="Saída 2 2 2 7 2 2 2" xfId="15654" xr:uid="{00000000-0005-0000-0000-00002E230000}"/>
    <cellStyle name="Saída 2 2 2 7 2 3" xfId="11796" xr:uid="{00000000-0005-0000-0000-00002F230000}"/>
    <cellStyle name="Saída 2 2 2 7 2 3 2" xfId="15091" xr:uid="{00000000-0005-0000-0000-000030230000}"/>
    <cellStyle name="Saída 2 2 2 7 2 4" xfId="14650" xr:uid="{00000000-0005-0000-0000-000031230000}"/>
    <cellStyle name="Saída 2 2 2 7 2 5" xfId="14283" xr:uid="{00000000-0005-0000-0000-000032230000}"/>
    <cellStyle name="Saída 2 2 2 7 3" xfId="12291" xr:uid="{00000000-0005-0000-0000-000033230000}"/>
    <cellStyle name="Saída 2 2 2 7 3 2" xfId="15364" xr:uid="{00000000-0005-0000-0000-000034230000}"/>
    <cellStyle name="Saída 2 2 2 7 4" xfId="12939" xr:uid="{00000000-0005-0000-0000-000035230000}"/>
    <cellStyle name="Saída 2 2 2 7 4 2" xfId="15710" xr:uid="{00000000-0005-0000-0000-000036230000}"/>
    <cellStyle name="Saída 2 2 2 7 5" xfId="14448" xr:uid="{00000000-0005-0000-0000-000037230000}"/>
    <cellStyle name="Saída 2 2 2 7 6" xfId="14020" xr:uid="{00000000-0005-0000-0000-000038230000}"/>
    <cellStyle name="Saída 2 2 2 8" xfId="7162" xr:uid="{00000000-0005-0000-0000-000039230000}"/>
    <cellStyle name="Saída 2 2 2 8 2" xfId="8969" xr:uid="{00000000-0005-0000-0000-00003A230000}"/>
    <cellStyle name="Saída 2 2 2 8 2 2" xfId="12825" xr:uid="{00000000-0005-0000-0000-00003B230000}"/>
    <cellStyle name="Saída 2 2 2 8 2 2 2" xfId="15673" xr:uid="{00000000-0005-0000-0000-00003C230000}"/>
    <cellStyle name="Saída 2 2 2 8 2 3" xfId="11926" xr:uid="{00000000-0005-0000-0000-00003D230000}"/>
    <cellStyle name="Saída 2 2 2 8 2 3 2" xfId="15123" xr:uid="{00000000-0005-0000-0000-00003E230000}"/>
    <cellStyle name="Saída 2 2 2 8 2 4" xfId="14854" xr:uid="{00000000-0005-0000-0000-00003F230000}"/>
    <cellStyle name="Saída 2 2 2 8 2 5" xfId="14305" xr:uid="{00000000-0005-0000-0000-000040230000}"/>
    <cellStyle name="Saída 2 2 2 8 3" xfId="12311" xr:uid="{00000000-0005-0000-0000-000041230000}"/>
    <cellStyle name="Saída 2 2 2 8 3 2" xfId="15383" xr:uid="{00000000-0005-0000-0000-000042230000}"/>
    <cellStyle name="Saída 2 2 2 8 4" xfId="13025" xr:uid="{00000000-0005-0000-0000-000043230000}"/>
    <cellStyle name="Saída 2 2 2 8 4 2" xfId="15722" xr:uid="{00000000-0005-0000-0000-000044230000}"/>
    <cellStyle name="Saída 2 2 2 8 5" xfId="14729" xr:uid="{00000000-0005-0000-0000-000045230000}"/>
    <cellStyle name="Saída 2 2 2 8 6" xfId="14042" xr:uid="{00000000-0005-0000-0000-000046230000}"/>
    <cellStyle name="Saída 2 2 2 9" xfId="7165" xr:uid="{00000000-0005-0000-0000-000047230000}"/>
    <cellStyle name="Saída 2 2 2 9 2" xfId="12313" xr:uid="{00000000-0005-0000-0000-000048230000}"/>
    <cellStyle name="Saída 2 2 2 9 2 2" xfId="15385" xr:uid="{00000000-0005-0000-0000-000049230000}"/>
    <cellStyle name="Saída 2 2 2 9 3" xfId="11073" xr:uid="{00000000-0005-0000-0000-00004A230000}"/>
    <cellStyle name="Saída 2 2 2 9 3 2" xfId="14948" xr:uid="{00000000-0005-0000-0000-00004B230000}"/>
    <cellStyle name="Saída 2 2 2 9 4" xfId="14438" xr:uid="{00000000-0005-0000-0000-00004C230000}"/>
    <cellStyle name="Saída 2 2 2 9 5" xfId="14045" xr:uid="{00000000-0005-0000-0000-00004D230000}"/>
    <cellStyle name="Saída 2 2 3" xfId="7002" xr:uid="{00000000-0005-0000-0000-00004E230000}"/>
    <cellStyle name="Saída 2 2 3 2" xfId="8823" xr:uid="{00000000-0005-0000-0000-00004F230000}"/>
    <cellStyle name="Saída 2 2 3 2 2" xfId="12691" xr:uid="{00000000-0005-0000-0000-000050230000}"/>
    <cellStyle name="Saída 2 2 3 2 2 2" xfId="15545" xr:uid="{00000000-0005-0000-0000-000051230000}"/>
    <cellStyle name="Saída 2 2 3 2 3" xfId="12842" xr:uid="{00000000-0005-0000-0000-000052230000}"/>
    <cellStyle name="Saída 2 2 3 2 3 2" xfId="15683" xr:uid="{00000000-0005-0000-0000-000053230000}"/>
    <cellStyle name="Saída 2 2 3 2 4" xfId="14342" xr:uid="{00000000-0005-0000-0000-000054230000}"/>
    <cellStyle name="Saída 2 2 3 2 5" xfId="14159" xr:uid="{00000000-0005-0000-0000-000055230000}"/>
    <cellStyle name="Saída 2 2 3 3" xfId="12164" xr:uid="{00000000-0005-0000-0000-000056230000}"/>
    <cellStyle name="Saída 2 2 3 3 2" xfId="15242" xr:uid="{00000000-0005-0000-0000-000057230000}"/>
    <cellStyle name="Saída 2 2 3 4" xfId="11781" xr:uid="{00000000-0005-0000-0000-000058230000}"/>
    <cellStyle name="Saída 2 2 3 4 2" xfId="15088" xr:uid="{00000000-0005-0000-0000-000059230000}"/>
    <cellStyle name="Saída 2 2 3 5" xfId="14397" xr:uid="{00000000-0005-0000-0000-00005A230000}"/>
    <cellStyle name="Saída 2 2 3 6" xfId="13884" xr:uid="{00000000-0005-0000-0000-00005B230000}"/>
    <cellStyle name="Saída 2 2 4" xfId="7033" xr:uid="{00000000-0005-0000-0000-00005C230000}"/>
    <cellStyle name="Saída 2 2 4 2" xfId="8847" xr:uid="{00000000-0005-0000-0000-00005D230000}"/>
    <cellStyle name="Saída 2 2 4 2 2" xfId="12713" xr:uid="{00000000-0005-0000-0000-00005E230000}"/>
    <cellStyle name="Saída 2 2 4 2 2 2" xfId="15566" xr:uid="{00000000-0005-0000-0000-00005F230000}"/>
    <cellStyle name="Saída 2 2 4 2 3" xfId="11846" xr:uid="{00000000-0005-0000-0000-000060230000}"/>
    <cellStyle name="Saída 2 2 4 2 3 2" xfId="15105" xr:uid="{00000000-0005-0000-0000-000061230000}"/>
    <cellStyle name="Saída 2 2 4 2 4" xfId="14575" xr:uid="{00000000-0005-0000-0000-000062230000}"/>
    <cellStyle name="Saída 2 2 4 2 5" xfId="14183" xr:uid="{00000000-0005-0000-0000-000063230000}"/>
    <cellStyle name="Saída 2 2 4 3" xfId="12193" xr:uid="{00000000-0005-0000-0000-000064230000}"/>
    <cellStyle name="Saída 2 2 4 3 2" xfId="15270" xr:uid="{00000000-0005-0000-0000-000065230000}"/>
    <cellStyle name="Saída 2 2 4 4" xfId="11226" xr:uid="{00000000-0005-0000-0000-000066230000}"/>
    <cellStyle name="Saída 2 2 4 4 2" xfId="14970" xr:uid="{00000000-0005-0000-0000-000067230000}"/>
    <cellStyle name="Saída 2 2 4 5" xfId="14496" xr:uid="{00000000-0005-0000-0000-000068230000}"/>
    <cellStyle name="Saída 2 2 4 6" xfId="13914" xr:uid="{00000000-0005-0000-0000-000069230000}"/>
    <cellStyle name="Saída 2 2 5" xfId="6948" xr:uid="{00000000-0005-0000-0000-00006A230000}"/>
    <cellStyle name="Saída 2 2 5 2" xfId="8779" xr:uid="{00000000-0005-0000-0000-00006B230000}"/>
    <cellStyle name="Saída 2 2 5 2 2" xfId="12649" xr:uid="{00000000-0005-0000-0000-00006C230000}"/>
    <cellStyle name="Saída 2 2 5 2 2 2" xfId="15505" xr:uid="{00000000-0005-0000-0000-00006D230000}"/>
    <cellStyle name="Saída 2 2 5 2 3" xfId="12519" xr:uid="{00000000-0005-0000-0000-00006E230000}"/>
    <cellStyle name="Saída 2 2 5 2 3 2" xfId="15426" xr:uid="{00000000-0005-0000-0000-00006F230000}"/>
    <cellStyle name="Saída 2 2 5 2 4" xfId="14659" xr:uid="{00000000-0005-0000-0000-000070230000}"/>
    <cellStyle name="Saída 2 2 5 2 5" xfId="14115" xr:uid="{00000000-0005-0000-0000-000071230000}"/>
    <cellStyle name="Saída 2 2 5 3" xfId="12112" xr:uid="{00000000-0005-0000-0000-000072230000}"/>
    <cellStyle name="Saída 2 2 5 3 2" xfId="15192" xr:uid="{00000000-0005-0000-0000-000073230000}"/>
    <cellStyle name="Saída 2 2 5 4" xfId="11655" xr:uid="{00000000-0005-0000-0000-000074230000}"/>
    <cellStyle name="Saída 2 2 5 4 2" xfId="15067" xr:uid="{00000000-0005-0000-0000-000075230000}"/>
    <cellStyle name="Saída 2 2 5 5" xfId="14381" xr:uid="{00000000-0005-0000-0000-000076230000}"/>
    <cellStyle name="Saída 2 2 5 6" xfId="13832" xr:uid="{00000000-0005-0000-0000-000077230000}"/>
    <cellStyle name="Saída 2 2 6" xfId="7042" xr:uid="{00000000-0005-0000-0000-000078230000}"/>
    <cellStyle name="Saída 2 2 6 2" xfId="8855" xr:uid="{00000000-0005-0000-0000-000079230000}"/>
    <cellStyle name="Saída 2 2 6 2 2" xfId="12721" xr:uid="{00000000-0005-0000-0000-00007A230000}"/>
    <cellStyle name="Saída 2 2 6 2 2 2" xfId="15573" xr:uid="{00000000-0005-0000-0000-00007B230000}"/>
    <cellStyle name="Saída 2 2 6 2 3" xfId="12531" xr:uid="{00000000-0005-0000-0000-00007C230000}"/>
    <cellStyle name="Saída 2 2 6 2 3 2" xfId="15428" xr:uid="{00000000-0005-0000-0000-00007D230000}"/>
    <cellStyle name="Saída 2 2 6 2 4" xfId="14656" xr:uid="{00000000-0005-0000-0000-00007E230000}"/>
    <cellStyle name="Saída 2 2 6 2 5" xfId="14191" xr:uid="{00000000-0005-0000-0000-00007F230000}"/>
    <cellStyle name="Saída 2 2 6 3" xfId="12201" xr:uid="{00000000-0005-0000-0000-000080230000}"/>
    <cellStyle name="Saída 2 2 6 3 2" xfId="15278" xr:uid="{00000000-0005-0000-0000-000081230000}"/>
    <cellStyle name="Saída 2 2 6 4" xfId="11070" xr:uid="{00000000-0005-0000-0000-000082230000}"/>
    <cellStyle name="Saída 2 2 6 4 2" xfId="14946" xr:uid="{00000000-0005-0000-0000-000083230000}"/>
    <cellStyle name="Saída 2 2 6 5" xfId="14490" xr:uid="{00000000-0005-0000-0000-000084230000}"/>
    <cellStyle name="Saída 2 2 6 6" xfId="13923" xr:uid="{00000000-0005-0000-0000-000085230000}"/>
    <cellStyle name="Saída 2 2 7" xfId="6982" xr:uid="{00000000-0005-0000-0000-000086230000}"/>
    <cellStyle name="Saída 2 2 7 2" xfId="8808" xr:uid="{00000000-0005-0000-0000-000087230000}"/>
    <cellStyle name="Saída 2 2 7 2 2" xfId="12677" xr:uid="{00000000-0005-0000-0000-000088230000}"/>
    <cellStyle name="Saída 2 2 7 2 2 2" xfId="15532" xr:uid="{00000000-0005-0000-0000-000089230000}"/>
    <cellStyle name="Saída 2 2 7 2 3" xfId="11653" xr:uid="{00000000-0005-0000-0000-00008A230000}"/>
    <cellStyle name="Saída 2 2 7 2 3 2" xfId="15066" xr:uid="{00000000-0005-0000-0000-00008B230000}"/>
    <cellStyle name="Saída 2 2 7 2 4" xfId="14428" xr:uid="{00000000-0005-0000-0000-00008C230000}"/>
    <cellStyle name="Saída 2 2 7 2 5" xfId="14144" xr:uid="{00000000-0005-0000-0000-00008D230000}"/>
    <cellStyle name="Saída 2 2 7 3" xfId="12145" xr:uid="{00000000-0005-0000-0000-00008E230000}"/>
    <cellStyle name="Saída 2 2 7 3 2" xfId="15224" xr:uid="{00000000-0005-0000-0000-00008F230000}"/>
    <cellStyle name="Saída 2 2 7 4" xfId="11656" xr:uid="{00000000-0005-0000-0000-000090230000}"/>
    <cellStyle name="Saída 2 2 7 4 2" xfId="15068" xr:uid="{00000000-0005-0000-0000-000091230000}"/>
    <cellStyle name="Saída 2 2 7 5" xfId="14522" xr:uid="{00000000-0005-0000-0000-000092230000}"/>
    <cellStyle name="Saída 2 2 7 6" xfId="13864" xr:uid="{00000000-0005-0000-0000-000093230000}"/>
    <cellStyle name="Saída 2 2 8" xfId="6892" xr:uid="{00000000-0005-0000-0000-000094230000}"/>
    <cellStyle name="Saída 2 2 8 2" xfId="8731" xr:uid="{00000000-0005-0000-0000-000095230000}"/>
    <cellStyle name="Saída 2 2 8 2 2" xfId="12605" xr:uid="{00000000-0005-0000-0000-000096230000}"/>
    <cellStyle name="Saída 2 2 8 2 2 2" xfId="15463" xr:uid="{00000000-0005-0000-0000-000097230000}"/>
    <cellStyle name="Saída 2 2 8 2 3" xfId="13061" xr:uid="{00000000-0005-0000-0000-000098230000}"/>
    <cellStyle name="Saída 2 2 8 2 3 2" xfId="15732" xr:uid="{00000000-0005-0000-0000-000099230000}"/>
    <cellStyle name="Saída 2 2 8 2 4" xfId="14716" xr:uid="{00000000-0005-0000-0000-00009A230000}"/>
    <cellStyle name="Saída 2 2 8 2 5" xfId="14067" xr:uid="{00000000-0005-0000-0000-00009B230000}"/>
    <cellStyle name="Saída 2 2 8 3" xfId="12061" xr:uid="{00000000-0005-0000-0000-00009C230000}"/>
    <cellStyle name="Saída 2 2 8 3 2" xfId="15146" xr:uid="{00000000-0005-0000-0000-00009D230000}"/>
    <cellStyle name="Saída 2 2 8 4" xfId="11216" xr:uid="{00000000-0005-0000-0000-00009E230000}"/>
    <cellStyle name="Saída 2 2 8 4 2" xfId="14968" xr:uid="{00000000-0005-0000-0000-00009F230000}"/>
    <cellStyle name="Saída 2 2 8 5" xfId="14554" xr:uid="{00000000-0005-0000-0000-0000A0230000}"/>
    <cellStyle name="Saída 2 2 8 6" xfId="13779" xr:uid="{00000000-0005-0000-0000-0000A1230000}"/>
    <cellStyle name="Saída 2 2 9" xfId="7032" xr:uid="{00000000-0005-0000-0000-0000A2230000}"/>
    <cellStyle name="Saída 2 2 9 2" xfId="12192" xr:uid="{00000000-0005-0000-0000-0000A3230000}"/>
    <cellStyle name="Saída 2 2 9 2 2" xfId="15269" xr:uid="{00000000-0005-0000-0000-0000A4230000}"/>
    <cellStyle name="Saída 2 2 9 3" xfId="11233" xr:uid="{00000000-0005-0000-0000-0000A5230000}"/>
    <cellStyle name="Saída 2 2 9 3 2" xfId="14972" xr:uid="{00000000-0005-0000-0000-0000A6230000}"/>
    <cellStyle name="Saída 2 2 9 4" xfId="14495" xr:uid="{00000000-0005-0000-0000-0000A7230000}"/>
    <cellStyle name="Saída 2 2 9 5" xfId="13913" xr:uid="{00000000-0005-0000-0000-0000A8230000}"/>
    <cellStyle name="Saída 2 3" xfId="4985" xr:uid="{00000000-0005-0000-0000-0000A9230000}"/>
    <cellStyle name="Saída 2 3 10" xfId="11815" xr:uid="{00000000-0005-0000-0000-0000AA230000}"/>
    <cellStyle name="Saída 2 3 10 2" xfId="11558" xr:uid="{00000000-0005-0000-0000-0000AB230000}"/>
    <cellStyle name="Saída 2 3 10 2 2" xfId="15045" xr:uid="{00000000-0005-0000-0000-0000AC230000}"/>
    <cellStyle name="Saída 2 3 10 3" xfId="15098" xr:uid="{00000000-0005-0000-0000-0000AD230000}"/>
    <cellStyle name="Saída 2 3 11" xfId="11953" xr:uid="{00000000-0005-0000-0000-0000AE230000}"/>
    <cellStyle name="Saída 2 3 11 2" xfId="15129" xr:uid="{00000000-0005-0000-0000-0000AF230000}"/>
    <cellStyle name="Saída 2 3 12" xfId="14785" xr:uid="{00000000-0005-0000-0000-0000B0230000}"/>
    <cellStyle name="Saída 2 3 13" xfId="13741" xr:uid="{00000000-0005-0000-0000-0000B1230000}"/>
    <cellStyle name="Saída 2 3 14" xfId="18020" xr:uid="{00000000-0005-0000-0000-0000B2230000}"/>
    <cellStyle name="Saída 2 3 2" xfId="7070" xr:uid="{00000000-0005-0000-0000-0000B3230000}"/>
    <cellStyle name="Saída 2 3 2 2" xfId="8878" xr:uid="{00000000-0005-0000-0000-0000B4230000}"/>
    <cellStyle name="Saída 2 3 2 2 2" xfId="12743" xr:uid="{00000000-0005-0000-0000-0000B5230000}"/>
    <cellStyle name="Saída 2 3 2 2 2 2" xfId="15594" xr:uid="{00000000-0005-0000-0000-0000B6230000}"/>
    <cellStyle name="Saída 2 3 2 2 3" xfId="11423" xr:uid="{00000000-0005-0000-0000-0000B7230000}"/>
    <cellStyle name="Saída 2 3 2 2 3 2" xfId="15016" xr:uid="{00000000-0005-0000-0000-0000B8230000}"/>
    <cellStyle name="Saída 2 3 2 2 4" xfId="14632" xr:uid="{00000000-0005-0000-0000-0000B9230000}"/>
    <cellStyle name="Saída 2 3 2 2 5" xfId="14214" xr:uid="{00000000-0005-0000-0000-0000BA230000}"/>
    <cellStyle name="Saída 2 3 2 3" xfId="12228" xr:uid="{00000000-0005-0000-0000-0000BB230000}"/>
    <cellStyle name="Saída 2 3 2 3 2" xfId="15303" xr:uid="{00000000-0005-0000-0000-0000BC230000}"/>
    <cellStyle name="Saída 2 3 2 4" xfId="12366" xr:uid="{00000000-0005-0000-0000-0000BD230000}"/>
    <cellStyle name="Saída 2 3 2 4 2" xfId="15398" xr:uid="{00000000-0005-0000-0000-0000BE230000}"/>
    <cellStyle name="Saída 2 3 2 5" xfId="14749" xr:uid="{00000000-0005-0000-0000-0000BF230000}"/>
    <cellStyle name="Saída 2 3 2 6" xfId="13950" xr:uid="{00000000-0005-0000-0000-0000C0230000}"/>
    <cellStyle name="Saída 2 3 3" xfId="7086" xr:uid="{00000000-0005-0000-0000-0000C1230000}"/>
    <cellStyle name="Saída 2 3 3 2" xfId="8893" xr:uid="{00000000-0005-0000-0000-0000C2230000}"/>
    <cellStyle name="Saída 2 3 3 2 2" xfId="12756" xr:uid="{00000000-0005-0000-0000-0000C3230000}"/>
    <cellStyle name="Saída 2 3 3 2 2 2" xfId="15606" xr:uid="{00000000-0005-0000-0000-0000C4230000}"/>
    <cellStyle name="Saída 2 3 3 2 3" xfId="11765" xr:uid="{00000000-0005-0000-0000-0000C5230000}"/>
    <cellStyle name="Saída 2 3 3 2 3 2" xfId="15085" xr:uid="{00000000-0005-0000-0000-0000C6230000}"/>
    <cellStyle name="Saída 2 3 3 2 4" xfId="14693" xr:uid="{00000000-0005-0000-0000-0000C7230000}"/>
    <cellStyle name="Saída 2 3 3 2 5" xfId="14229" xr:uid="{00000000-0005-0000-0000-0000C8230000}"/>
    <cellStyle name="Saída 2 3 3 3" xfId="12242" xr:uid="{00000000-0005-0000-0000-0000C9230000}"/>
    <cellStyle name="Saída 2 3 3 3 2" xfId="15316" xr:uid="{00000000-0005-0000-0000-0000CA230000}"/>
    <cellStyle name="Saída 2 3 3 4" xfId="13002" xr:uid="{00000000-0005-0000-0000-0000CB230000}"/>
    <cellStyle name="Saída 2 3 3 4 2" xfId="15720" xr:uid="{00000000-0005-0000-0000-0000CC230000}"/>
    <cellStyle name="Saída 2 3 3 5" xfId="14392" xr:uid="{00000000-0005-0000-0000-0000CD230000}"/>
    <cellStyle name="Saída 2 3 3 6" xfId="13966" xr:uid="{00000000-0005-0000-0000-0000CE230000}"/>
    <cellStyle name="Saída 2 3 4" xfId="6950" xr:uid="{00000000-0005-0000-0000-0000CF230000}"/>
    <cellStyle name="Saída 2 3 4 2" xfId="8781" xr:uid="{00000000-0005-0000-0000-0000D0230000}"/>
    <cellStyle name="Saída 2 3 4 2 2" xfId="12651" xr:uid="{00000000-0005-0000-0000-0000D1230000}"/>
    <cellStyle name="Saída 2 3 4 2 2 2" xfId="15507" xr:uid="{00000000-0005-0000-0000-0000D2230000}"/>
    <cellStyle name="Saída 2 3 4 2 3" xfId="11740" xr:uid="{00000000-0005-0000-0000-0000D3230000}"/>
    <cellStyle name="Saída 2 3 4 2 3 2" xfId="15083" xr:uid="{00000000-0005-0000-0000-0000D4230000}"/>
    <cellStyle name="Saída 2 3 4 2 4" xfId="14663" xr:uid="{00000000-0005-0000-0000-0000D5230000}"/>
    <cellStyle name="Saída 2 3 4 2 5" xfId="14117" xr:uid="{00000000-0005-0000-0000-0000D6230000}"/>
    <cellStyle name="Saída 2 3 4 3" xfId="12114" xr:uid="{00000000-0005-0000-0000-0000D7230000}"/>
    <cellStyle name="Saída 2 3 4 3 2" xfId="15194" xr:uid="{00000000-0005-0000-0000-0000D8230000}"/>
    <cellStyle name="Saída 2 3 4 4" xfId="13227" xr:uid="{00000000-0005-0000-0000-0000D9230000}"/>
    <cellStyle name="Saída 2 3 4 4 2" xfId="15802" xr:uid="{00000000-0005-0000-0000-0000DA230000}"/>
    <cellStyle name="Saída 2 3 4 5" xfId="14551" xr:uid="{00000000-0005-0000-0000-0000DB230000}"/>
    <cellStyle name="Saída 2 3 4 6" xfId="13834" xr:uid="{00000000-0005-0000-0000-0000DC230000}"/>
    <cellStyle name="Saída 2 3 5" xfId="7103" xr:uid="{00000000-0005-0000-0000-0000DD230000}"/>
    <cellStyle name="Saída 2 3 5 2" xfId="8910" xr:uid="{00000000-0005-0000-0000-0000DE230000}"/>
    <cellStyle name="Saída 2 3 5 2 2" xfId="12773" xr:uid="{00000000-0005-0000-0000-0000DF230000}"/>
    <cellStyle name="Saída 2 3 5 2 2 2" xfId="15623" xr:uid="{00000000-0005-0000-0000-0000E0230000}"/>
    <cellStyle name="Saída 2 3 5 2 3" xfId="11862" xr:uid="{00000000-0005-0000-0000-0000E1230000}"/>
    <cellStyle name="Saída 2 3 5 2 3 2" xfId="15111" xr:uid="{00000000-0005-0000-0000-0000E2230000}"/>
    <cellStyle name="Saída 2 3 5 2 4" xfId="14359" xr:uid="{00000000-0005-0000-0000-0000E3230000}"/>
    <cellStyle name="Saída 2 3 5 2 5" xfId="14246" xr:uid="{00000000-0005-0000-0000-0000E4230000}"/>
    <cellStyle name="Saída 2 3 5 3" xfId="12259" xr:uid="{00000000-0005-0000-0000-0000E5230000}"/>
    <cellStyle name="Saída 2 3 5 3 2" xfId="15333" xr:uid="{00000000-0005-0000-0000-0000E6230000}"/>
    <cellStyle name="Saída 2 3 5 4" xfId="11243" xr:uid="{00000000-0005-0000-0000-0000E7230000}"/>
    <cellStyle name="Saída 2 3 5 4 2" xfId="14977" xr:uid="{00000000-0005-0000-0000-0000E8230000}"/>
    <cellStyle name="Saída 2 3 5 5" xfId="14318" xr:uid="{00000000-0005-0000-0000-0000E9230000}"/>
    <cellStyle name="Saída 2 3 5 6" xfId="13983" xr:uid="{00000000-0005-0000-0000-0000EA230000}"/>
    <cellStyle name="Saída 2 3 6" xfId="6891" xr:uid="{00000000-0005-0000-0000-0000EB230000}"/>
    <cellStyle name="Saída 2 3 6 2" xfId="8730" xr:uid="{00000000-0005-0000-0000-0000EC230000}"/>
    <cellStyle name="Saída 2 3 6 2 2" xfId="12604" xr:uid="{00000000-0005-0000-0000-0000ED230000}"/>
    <cellStyle name="Saída 2 3 6 2 2 2" xfId="15462" xr:uid="{00000000-0005-0000-0000-0000EE230000}"/>
    <cellStyle name="Saída 2 3 6 2 3" xfId="11874" xr:uid="{00000000-0005-0000-0000-0000EF230000}"/>
    <cellStyle name="Saída 2 3 6 2 3 2" xfId="15114" xr:uid="{00000000-0005-0000-0000-0000F0230000}"/>
    <cellStyle name="Saída 2 3 6 2 4" xfId="14717" xr:uid="{00000000-0005-0000-0000-0000F1230000}"/>
    <cellStyle name="Saída 2 3 6 2 5" xfId="14066" xr:uid="{00000000-0005-0000-0000-0000F2230000}"/>
    <cellStyle name="Saída 2 3 6 3" xfId="12060" xr:uid="{00000000-0005-0000-0000-0000F3230000}"/>
    <cellStyle name="Saída 2 3 6 3 2" xfId="15145" xr:uid="{00000000-0005-0000-0000-0000F4230000}"/>
    <cellStyle name="Saída 2 3 6 4" xfId="12889" xr:uid="{00000000-0005-0000-0000-0000F5230000}"/>
    <cellStyle name="Saída 2 3 6 4 2" xfId="15697" xr:uid="{00000000-0005-0000-0000-0000F6230000}"/>
    <cellStyle name="Saída 2 3 6 5" xfId="14549" xr:uid="{00000000-0005-0000-0000-0000F7230000}"/>
    <cellStyle name="Saída 2 3 6 6" xfId="13778" xr:uid="{00000000-0005-0000-0000-0000F8230000}"/>
    <cellStyle name="Saída 2 3 7" xfId="7128" xr:uid="{00000000-0005-0000-0000-0000F9230000}"/>
    <cellStyle name="Saída 2 3 7 2" xfId="8935" xr:uid="{00000000-0005-0000-0000-0000FA230000}"/>
    <cellStyle name="Saída 2 3 7 2 2" xfId="12794" xr:uid="{00000000-0005-0000-0000-0000FB230000}"/>
    <cellStyle name="Saída 2 3 7 2 2 2" xfId="15644" xr:uid="{00000000-0005-0000-0000-0000FC230000}"/>
    <cellStyle name="Saída 2 3 7 2 3" xfId="11664" xr:uid="{00000000-0005-0000-0000-0000FD230000}"/>
    <cellStyle name="Saída 2 3 7 2 3 2" xfId="15071" xr:uid="{00000000-0005-0000-0000-0000FE230000}"/>
    <cellStyle name="Saída 2 3 7 2 4" xfId="14563" xr:uid="{00000000-0005-0000-0000-0000FF230000}"/>
    <cellStyle name="Saída 2 3 7 2 5" xfId="14271" xr:uid="{00000000-0005-0000-0000-000000240000}"/>
    <cellStyle name="Saída 2 3 7 3" xfId="12280" xr:uid="{00000000-0005-0000-0000-000001240000}"/>
    <cellStyle name="Saída 2 3 7 3 2" xfId="15354" xr:uid="{00000000-0005-0000-0000-000002240000}"/>
    <cellStyle name="Saída 2 3 7 4" xfId="11248" xr:uid="{00000000-0005-0000-0000-000003240000}"/>
    <cellStyle name="Saída 2 3 7 4 2" xfId="14978" xr:uid="{00000000-0005-0000-0000-000004240000}"/>
    <cellStyle name="Saída 2 3 7 5" xfId="14735" xr:uid="{00000000-0005-0000-0000-000005240000}"/>
    <cellStyle name="Saída 2 3 7 6" xfId="14008" xr:uid="{00000000-0005-0000-0000-000006240000}"/>
    <cellStyle name="Saída 2 3 8" xfId="7150" xr:uid="{00000000-0005-0000-0000-000007240000}"/>
    <cellStyle name="Saída 2 3 8 2" xfId="8957" xr:uid="{00000000-0005-0000-0000-000008240000}"/>
    <cellStyle name="Saída 2 3 8 2 2" xfId="12814" xr:uid="{00000000-0005-0000-0000-000009240000}"/>
    <cellStyle name="Saída 2 3 8 2 2 2" xfId="15663" xr:uid="{00000000-0005-0000-0000-00000A240000}"/>
    <cellStyle name="Saída 2 3 8 2 3" xfId="11426" xr:uid="{00000000-0005-0000-0000-00000B240000}"/>
    <cellStyle name="Saída 2 3 8 2 3 2" xfId="15018" xr:uid="{00000000-0005-0000-0000-00000C240000}"/>
    <cellStyle name="Saída 2 3 8 2 4" xfId="14864" xr:uid="{00000000-0005-0000-0000-00000D240000}"/>
    <cellStyle name="Saída 2 3 8 2 5" xfId="14293" xr:uid="{00000000-0005-0000-0000-00000E240000}"/>
    <cellStyle name="Saída 2 3 8 3" xfId="12300" xr:uid="{00000000-0005-0000-0000-00000F240000}"/>
    <cellStyle name="Saída 2 3 8 3 2" xfId="15373" xr:uid="{00000000-0005-0000-0000-000010240000}"/>
    <cellStyle name="Saída 2 3 8 4" xfId="11308" xr:uid="{00000000-0005-0000-0000-000011240000}"/>
    <cellStyle name="Saída 2 3 8 4 2" xfId="14983" xr:uid="{00000000-0005-0000-0000-000012240000}"/>
    <cellStyle name="Saída 2 3 8 5" xfId="14733" xr:uid="{00000000-0005-0000-0000-000013240000}"/>
    <cellStyle name="Saída 2 3 8 6" xfId="14030" xr:uid="{00000000-0005-0000-0000-000014240000}"/>
    <cellStyle name="Saída 2 3 9" xfId="7013" xr:uid="{00000000-0005-0000-0000-000015240000}"/>
    <cellStyle name="Saída 2 3 9 2" xfId="12175" xr:uid="{00000000-0005-0000-0000-000016240000}"/>
    <cellStyle name="Saída 2 3 9 2 2" xfId="15253" xr:uid="{00000000-0005-0000-0000-000017240000}"/>
    <cellStyle name="Saída 2 3 9 3" xfId="11309" xr:uid="{00000000-0005-0000-0000-000018240000}"/>
    <cellStyle name="Saída 2 3 9 3 2" xfId="14984" xr:uid="{00000000-0005-0000-0000-000019240000}"/>
    <cellStyle name="Saída 2 3 9 4" xfId="14391" xr:uid="{00000000-0005-0000-0000-00001A240000}"/>
    <cellStyle name="Saída 2 3 9 5" xfId="13895" xr:uid="{00000000-0005-0000-0000-00001B240000}"/>
    <cellStyle name="Saída 2 4" xfId="6909" xr:uid="{00000000-0005-0000-0000-00001C240000}"/>
    <cellStyle name="Saída 2 4 2" xfId="8746" xr:uid="{00000000-0005-0000-0000-00001D240000}"/>
    <cellStyle name="Saída 2 4 2 2" xfId="12618" xr:uid="{00000000-0005-0000-0000-00001E240000}"/>
    <cellStyle name="Saída 2 4 2 2 2" xfId="15475" xr:uid="{00000000-0005-0000-0000-00001F240000}"/>
    <cellStyle name="Saída 2 4 2 3" xfId="12849" xr:uid="{00000000-0005-0000-0000-000020240000}"/>
    <cellStyle name="Saída 2 4 2 3 2" xfId="15687" xr:uid="{00000000-0005-0000-0000-000021240000}"/>
    <cellStyle name="Saída 2 4 2 4" xfId="14662" xr:uid="{00000000-0005-0000-0000-000022240000}"/>
    <cellStyle name="Saída 2 4 2 5" xfId="14082" xr:uid="{00000000-0005-0000-0000-000023240000}"/>
    <cellStyle name="Saída 2 4 3" xfId="12076" xr:uid="{00000000-0005-0000-0000-000024240000}"/>
    <cellStyle name="Saída 2 4 3 2" xfId="13336" xr:uid="{00000000-0005-0000-0000-000025240000}"/>
    <cellStyle name="Saída 2 4 3 2 2" xfId="15810" xr:uid="{00000000-0005-0000-0000-000026240000}"/>
    <cellStyle name="Saída 2 4 3 3" xfId="15156" xr:uid="{00000000-0005-0000-0000-000027240000}"/>
    <cellStyle name="Saída 2 4 4" xfId="11938" xr:uid="{00000000-0005-0000-0000-000028240000}"/>
    <cellStyle name="Saída 2 4 4 2" xfId="15125" xr:uid="{00000000-0005-0000-0000-000029240000}"/>
    <cellStyle name="Saída 2 4 5" xfId="14433" xr:uid="{00000000-0005-0000-0000-00002A240000}"/>
    <cellStyle name="Saída 2 4 6" xfId="13795" xr:uid="{00000000-0005-0000-0000-00002B240000}"/>
    <cellStyle name="Saída 2 5" xfId="6984" xr:uid="{00000000-0005-0000-0000-00002C240000}"/>
    <cellStyle name="Saída 2 5 2" xfId="8809" xr:uid="{00000000-0005-0000-0000-00002D240000}"/>
    <cellStyle name="Saída 2 5 2 2" xfId="12678" xr:uid="{00000000-0005-0000-0000-00002E240000}"/>
    <cellStyle name="Saída 2 5 2 2 2" xfId="15533" xr:uid="{00000000-0005-0000-0000-00002F240000}"/>
    <cellStyle name="Saída 2 5 2 3" xfId="11727" xr:uid="{00000000-0005-0000-0000-000030240000}"/>
    <cellStyle name="Saída 2 5 2 3 2" xfId="15080" xr:uid="{00000000-0005-0000-0000-000031240000}"/>
    <cellStyle name="Saída 2 5 2 4" xfId="14437" xr:uid="{00000000-0005-0000-0000-000032240000}"/>
    <cellStyle name="Saída 2 5 2 5" xfId="14145" xr:uid="{00000000-0005-0000-0000-000033240000}"/>
    <cellStyle name="Saída 2 5 3" xfId="12147" xr:uid="{00000000-0005-0000-0000-000034240000}"/>
    <cellStyle name="Saída 2 5 3 2" xfId="15226" xr:uid="{00000000-0005-0000-0000-000035240000}"/>
    <cellStyle name="Saída 2 5 4" xfId="12563" xr:uid="{00000000-0005-0000-0000-000036240000}"/>
    <cellStyle name="Saída 2 5 4 2" xfId="15446" xr:uid="{00000000-0005-0000-0000-000037240000}"/>
    <cellStyle name="Saída 2 5 5" xfId="14520" xr:uid="{00000000-0005-0000-0000-000038240000}"/>
    <cellStyle name="Saída 2 5 6" xfId="13866" xr:uid="{00000000-0005-0000-0000-000039240000}"/>
    <cellStyle name="Saída 2 6" xfId="6890" xr:uid="{00000000-0005-0000-0000-00003A240000}"/>
    <cellStyle name="Saída 2 6 2" xfId="8729" xr:uid="{00000000-0005-0000-0000-00003B240000}"/>
    <cellStyle name="Saída 2 6 2 2" xfId="12603" xr:uid="{00000000-0005-0000-0000-00003C240000}"/>
    <cellStyle name="Saída 2 6 2 2 2" xfId="15461" xr:uid="{00000000-0005-0000-0000-00003D240000}"/>
    <cellStyle name="Saída 2 6 2 3" xfId="11860" xr:uid="{00000000-0005-0000-0000-00003E240000}"/>
    <cellStyle name="Saída 2 6 2 3 2" xfId="15109" xr:uid="{00000000-0005-0000-0000-00003F240000}"/>
    <cellStyle name="Saída 2 6 2 4" xfId="14349" xr:uid="{00000000-0005-0000-0000-000040240000}"/>
    <cellStyle name="Saída 2 6 2 5" xfId="14065" xr:uid="{00000000-0005-0000-0000-000041240000}"/>
    <cellStyle name="Saída 2 6 3" xfId="12059" xr:uid="{00000000-0005-0000-0000-000042240000}"/>
    <cellStyle name="Saída 2 6 3 2" xfId="15144" xr:uid="{00000000-0005-0000-0000-000043240000}"/>
    <cellStyle name="Saída 2 6 4" xfId="13054" xr:uid="{00000000-0005-0000-0000-000044240000}"/>
    <cellStyle name="Saída 2 6 4 2" xfId="15728" xr:uid="{00000000-0005-0000-0000-000045240000}"/>
    <cellStyle name="Saída 2 6 5" xfId="14783" xr:uid="{00000000-0005-0000-0000-000046240000}"/>
    <cellStyle name="Saída 2 6 6" xfId="13777" xr:uid="{00000000-0005-0000-0000-000047240000}"/>
    <cellStyle name="Saída 2 7" xfId="6993" xr:uid="{00000000-0005-0000-0000-000048240000}"/>
    <cellStyle name="Saída 2 7 2" xfId="8815" xr:uid="{00000000-0005-0000-0000-000049240000}"/>
    <cellStyle name="Saída 2 7 2 2" xfId="12683" xr:uid="{00000000-0005-0000-0000-00004A240000}"/>
    <cellStyle name="Saída 2 7 2 2 2" xfId="15537" xr:uid="{00000000-0005-0000-0000-00004B240000}"/>
    <cellStyle name="Saída 2 7 2 3" xfId="11640" xr:uid="{00000000-0005-0000-0000-00004C240000}"/>
    <cellStyle name="Saída 2 7 2 3 2" xfId="15064" xr:uid="{00000000-0005-0000-0000-00004D240000}"/>
    <cellStyle name="Saída 2 7 2 4" xfId="14344" xr:uid="{00000000-0005-0000-0000-00004E240000}"/>
    <cellStyle name="Saída 2 7 2 5" xfId="14151" xr:uid="{00000000-0005-0000-0000-00004F240000}"/>
    <cellStyle name="Saída 2 7 3" xfId="12155" xr:uid="{00000000-0005-0000-0000-000050240000}"/>
    <cellStyle name="Saída 2 7 3 2" xfId="15233" xr:uid="{00000000-0005-0000-0000-000051240000}"/>
    <cellStyle name="Saída 2 7 4" xfId="11917" xr:uid="{00000000-0005-0000-0000-000052240000}"/>
    <cellStyle name="Saída 2 7 4 2" xfId="15121" xr:uid="{00000000-0005-0000-0000-000053240000}"/>
    <cellStyle name="Saída 2 7 5" xfId="14517" xr:uid="{00000000-0005-0000-0000-000054240000}"/>
    <cellStyle name="Saída 2 7 6" xfId="13875" xr:uid="{00000000-0005-0000-0000-000055240000}"/>
    <cellStyle name="Saída 2 8" xfId="6922" xr:uid="{00000000-0005-0000-0000-000056240000}"/>
    <cellStyle name="Saída 2 8 2" xfId="8756" xr:uid="{00000000-0005-0000-0000-000057240000}"/>
    <cellStyle name="Saída 2 8 2 2" xfId="12627" xr:uid="{00000000-0005-0000-0000-000058240000}"/>
    <cellStyle name="Saída 2 8 2 2 2" xfId="15484" xr:uid="{00000000-0005-0000-0000-000059240000}"/>
    <cellStyle name="Saída 2 8 2 3" xfId="13221" xr:uid="{00000000-0005-0000-0000-00005A240000}"/>
    <cellStyle name="Saída 2 8 2 3 2" xfId="15801" xr:uid="{00000000-0005-0000-0000-00005B240000}"/>
    <cellStyle name="Saída 2 8 2 4" xfId="14826" xr:uid="{00000000-0005-0000-0000-00005C240000}"/>
    <cellStyle name="Saída 2 8 2 5" xfId="14092" xr:uid="{00000000-0005-0000-0000-00005D240000}"/>
    <cellStyle name="Saída 2 8 3" xfId="12088" xr:uid="{00000000-0005-0000-0000-00005E240000}"/>
    <cellStyle name="Saída 2 8 3 2" xfId="15168" xr:uid="{00000000-0005-0000-0000-00005F240000}"/>
    <cellStyle name="Saída 2 8 4" xfId="13056" xr:uid="{00000000-0005-0000-0000-000060240000}"/>
    <cellStyle name="Saída 2 8 4 2" xfId="15729" xr:uid="{00000000-0005-0000-0000-000061240000}"/>
    <cellStyle name="Saída 2 8 5" xfId="14537" xr:uid="{00000000-0005-0000-0000-000062240000}"/>
    <cellStyle name="Saída 2 8 6" xfId="13807" xr:uid="{00000000-0005-0000-0000-000063240000}"/>
    <cellStyle name="Saída 2 9" xfId="7051" xr:uid="{00000000-0005-0000-0000-000064240000}"/>
    <cellStyle name="Saída 2 9 2" xfId="8862" xr:uid="{00000000-0005-0000-0000-000065240000}"/>
    <cellStyle name="Saída 2 9 2 2" xfId="12727" xr:uid="{00000000-0005-0000-0000-000066240000}"/>
    <cellStyle name="Saída 2 9 2 2 2" xfId="15579" xr:uid="{00000000-0005-0000-0000-000067240000}"/>
    <cellStyle name="Saída 2 9 2 3" xfId="11421" xr:uid="{00000000-0005-0000-0000-000068240000}"/>
    <cellStyle name="Saída 2 9 2 3 2" xfId="15015" xr:uid="{00000000-0005-0000-0000-000069240000}"/>
    <cellStyle name="Saída 2 9 2 4" xfId="14634" xr:uid="{00000000-0005-0000-0000-00006A240000}"/>
    <cellStyle name="Saída 2 9 2 5" xfId="14198" xr:uid="{00000000-0005-0000-0000-00006B240000}"/>
    <cellStyle name="Saída 2 9 3" xfId="12209" xr:uid="{00000000-0005-0000-0000-00006C240000}"/>
    <cellStyle name="Saída 2 9 3 2" xfId="15286" xr:uid="{00000000-0005-0000-0000-00006D240000}"/>
    <cellStyle name="Saída 2 9 4" xfId="12347" xr:uid="{00000000-0005-0000-0000-00006E240000}"/>
    <cellStyle name="Saída 2 9 4 2" xfId="15392" xr:uid="{00000000-0005-0000-0000-00006F240000}"/>
    <cellStyle name="Saída 2 9 5" xfId="14377" xr:uid="{00000000-0005-0000-0000-000070240000}"/>
    <cellStyle name="Saída 2 9 6" xfId="13932" xr:uid="{00000000-0005-0000-0000-000071240000}"/>
    <cellStyle name="Sep. milhar [0]" xfId="339" xr:uid="{00000000-0005-0000-0000-000072240000}"/>
    <cellStyle name="Separador de m" xfId="340" xr:uid="{00000000-0005-0000-0000-000073240000}"/>
    <cellStyle name="Separador de milhares 2" xfId="62" xr:uid="{00000000-0005-0000-0000-000074240000}"/>
    <cellStyle name="Separador de milhares 2 10" xfId="2102" xr:uid="{00000000-0005-0000-0000-000075240000}"/>
    <cellStyle name="Separador de milhares 2 10 2" xfId="3230" xr:uid="{00000000-0005-0000-0000-000076240000}"/>
    <cellStyle name="Separador de milhares 2 10 2 2" xfId="4566" xr:uid="{00000000-0005-0000-0000-000077240000}"/>
    <cellStyle name="Separador de milhares 2 10 2 2 2" xfId="21606" xr:uid="{00000000-0005-0000-0000-000078240000}"/>
    <cellStyle name="Separador de milhares 2 10 2 2 3" xfId="17601" xr:uid="{00000000-0005-0000-0000-000079240000}"/>
    <cellStyle name="Separador de milhares 2 10 2 3" xfId="5399" xr:uid="{00000000-0005-0000-0000-00007A240000}"/>
    <cellStyle name="Separador de milhares 2 10 2 3 2" xfId="22398" xr:uid="{00000000-0005-0000-0000-00007B240000}"/>
    <cellStyle name="Separador de milhares 2 10 2 3 3" xfId="18434" xr:uid="{00000000-0005-0000-0000-00007C240000}"/>
    <cellStyle name="Separador de milhares 2 10 2 4" xfId="20298" xr:uid="{00000000-0005-0000-0000-00007D240000}"/>
    <cellStyle name="Separador de milhares 2 10 2 5" xfId="16274" xr:uid="{00000000-0005-0000-0000-00007E240000}"/>
    <cellStyle name="Separador de milhares 2 10 3" xfId="4070" xr:uid="{00000000-0005-0000-0000-00007F240000}"/>
    <cellStyle name="Separador de milhares 2 10 3 2" xfId="6129" xr:uid="{00000000-0005-0000-0000-000080240000}"/>
    <cellStyle name="Separador de milhares 2 10 3 2 2" xfId="23111" xr:uid="{00000000-0005-0000-0000-000081240000}"/>
    <cellStyle name="Separador de milhares 2 10 3 2 3" xfId="19164" xr:uid="{00000000-0005-0000-0000-000082240000}"/>
    <cellStyle name="Separador de milhares 2 10 3 3" xfId="21118" xr:uid="{00000000-0005-0000-0000-000083240000}"/>
    <cellStyle name="Separador de milhares 2 10 3 4" xfId="17110" xr:uid="{00000000-0005-0000-0000-000084240000}"/>
    <cellStyle name="Separador de milhares 2 11" xfId="2103" xr:uid="{00000000-0005-0000-0000-000085240000}"/>
    <cellStyle name="Separador de milhares 2 11 2" xfId="3231" xr:uid="{00000000-0005-0000-0000-000086240000}"/>
    <cellStyle name="Separador de milhares 2 11 2 2" xfId="4567" xr:uid="{00000000-0005-0000-0000-000087240000}"/>
    <cellStyle name="Separador de milhares 2 11 2 2 2" xfId="21607" xr:uid="{00000000-0005-0000-0000-000088240000}"/>
    <cellStyle name="Separador de milhares 2 11 2 2 3" xfId="17602" xr:uid="{00000000-0005-0000-0000-000089240000}"/>
    <cellStyle name="Separador de milhares 2 11 2 3" xfId="5400" xr:uid="{00000000-0005-0000-0000-00008A240000}"/>
    <cellStyle name="Separador de milhares 2 11 2 3 2" xfId="22399" xr:uid="{00000000-0005-0000-0000-00008B240000}"/>
    <cellStyle name="Separador de milhares 2 11 2 3 3" xfId="18435" xr:uid="{00000000-0005-0000-0000-00008C240000}"/>
    <cellStyle name="Separador de milhares 2 11 2 4" xfId="20299" xr:uid="{00000000-0005-0000-0000-00008D240000}"/>
    <cellStyle name="Separador de milhares 2 11 2 5" xfId="16275" xr:uid="{00000000-0005-0000-0000-00008E240000}"/>
    <cellStyle name="Separador de milhares 2 11 3" xfId="4344" xr:uid="{00000000-0005-0000-0000-00008F240000}"/>
    <cellStyle name="Separador de milhares 2 11 3 2" xfId="6130" xr:uid="{00000000-0005-0000-0000-000090240000}"/>
    <cellStyle name="Separador de milhares 2 11 3 2 2" xfId="23112" xr:uid="{00000000-0005-0000-0000-000091240000}"/>
    <cellStyle name="Separador de milhares 2 11 3 2 3" xfId="19165" xr:uid="{00000000-0005-0000-0000-000092240000}"/>
    <cellStyle name="Separador de milhares 2 11 3 3" xfId="21388" xr:uid="{00000000-0005-0000-0000-000093240000}"/>
    <cellStyle name="Separador de milhares 2 11 3 4" xfId="17381" xr:uid="{00000000-0005-0000-0000-000094240000}"/>
    <cellStyle name="Separador de milhares 2 12" xfId="2104" xr:uid="{00000000-0005-0000-0000-000095240000}"/>
    <cellStyle name="Separador de milhares 2 12 2" xfId="3232" xr:uid="{00000000-0005-0000-0000-000096240000}"/>
    <cellStyle name="Separador de milhares 2 12 2 2" xfId="4568" xr:uid="{00000000-0005-0000-0000-000097240000}"/>
    <cellStyle name="Separador de milhares 2 12 2 2 2" xfId="21608" xr:uid="{00000000-0005-0000-0000-000098240000}"/>
    <cellStyle name="Separador de milhares 2 12 2 2 3" xfId="17603" xr:uid="{00000000-0005-0000-0000-000099240000}"/>
    <cellStyle name="Separador de milhares 2 12 2 3" xfId="5401" xr:uid="{00000000-0005-0000-0000-00009A240000}"/>
    <cellStyle name="Separador de milhares 2 12 2 3 2" xfId="22400" xr:uid="{00000000-0005-0000-0000-00009B240000}"/>
    <cellStyle name="Separador de milhares 2 12 2 3 3" xfId="18436" xr:uid="{00000000-0005-0000-0000-00009C240000}"/>
    <cellStyle name="Separador de milhares 2 12 2 4" xfId="20300" xr:uid="{00000000-0005-0000-0000-00009D240000}"/>
    <cellStyle name="Separador de milhares 2 12 2 5" xfId="16276" xr:uid="{00000000-0005-0000-0000-00009E240000}"/>
    <cellStyle name="Separador de milhares 2 12 3" xfId="4228" xr:uid="{00000000-0005-0000-0000-00009F240000}"/>
    <cellStyle name="Separador de milhares 2 12 3 2" xfId="6131" xr:uid="{00000000-0005-0000-0000-0000A0240000}"/>
    <cellStyle name="Separador de milhares 2 12 3 2 2" xfId="23113" xr:uid="{00000000-0005-0000-0000-0000A1240000}"/>
    <cellStyle name="Separador de milhares 2 12 3 2 3" xfId="19166" xr:uid="{00000000-0005-0000-0000-0000A2240000}"/>
    <cellStyle name="Separador de milhares 2 12 3 3" xfId="21274" xr:uid="{00000000-0005-0000-0000-0000A3240000}"/>
    <cellStyle name="Separador de milhares 2 12 3 4" xfId="17267" xr:uid="{00000000-0005-0000-0000-0000A4240000}"/>
    <cellStyle name="Separador de milhares 2 13" xfId="3032" xr:uid="{00000000-0005-0000-0000-0000A5240000}"/>
    <cellStyle name="Separador de milhares 2 13 2" xfId="3712" xr:uid="{00000000-0005-0000-0000-0000A6240000}"/>
    <cellStyle name="Separador de milhares 2 13 2 2" xfId="5877" xr:uid="{00000000-0005-0000-0000-0000A7240000}"/>
    <cellStyle name="Separador de milhares 2 13 2 2 2" xfId="22873" xr:uid="{00000000-0005-0000-0000-0000A8240000}"/>
    <cellStyle name="Separador de milhares 2 13 2 2 3" xfId="18912" xr:uid="{00000000-0005-0000-0000-0000A9240000}"/>
    <cellStyle name="Separador de milhares 2 13 2 3" xfId="20780" xr:uid="{00000000-0005-0000-0000-0000AA240000}"/>
    <cellStyle name="Separador de milhares 2 13 2 4" xfId="16756" xr:uid="{00000000-0005-0000-0000-0000AB240000}"/>
    <cellStyle name="Separador de milhares 2 13 3" xfId="5201" xr:uid="{00000000-0005-0000-0000-0000AC240000}"/>
    <cellStyle name="Separador de milhares 2 13 3 2" xfId="22200" xr:uid="{00000000-0005-0000-0000-0000AD240000}"/>
    <cellStyle name="Separador de milhares 2 13 3 3" xfId="18236" xr:uid="{00000000-0005-0000-0000-0000AE240000}"/>
    <cellStyle name="Separador de milhares 2 13 4" xfId="12424" xr:uid="{00000000-0005-0000-0000-0000AF240000}"/>
    <cellStyle name="Separador de milhares 2 13 4 2" xfId="15402" xr:uid="{00000000-0005-0000-0000-0000B0240000}"/>
    <cellStyle name="Separador de milhares 2 13 4 3" xfId="13563" xr:uid="{00000000-0005-0000-0000-0000B1240000}"/>
    <cellStyle name="Separador de milhares 2 13 4 4" xfId="20100" xr:uid="{00000000-0005-0000-0000-0000B2240000}"/>
    <cellStyle name="Separador de milhares 2 13 5" xfId="16076" xr:uid="{00000000-0005-0000-0000-0000B3240000}"/>
    <cellStyle name="Separador de milhares 2 14" xfId="8382" xr:uid="{00000000-0005-0000-0000-0000B4240000}"/>
    <cellStyle name="Separador de milhares 2 14 2" xfId="12980" xr:uid="{00000000-0005-0000-0000-0000B5240000}"/>
    <cellStyle name="Separador de milhares 2 14 3" xfId="12589" xr:uid="{00000000-0005-0000-0000-0000B6240000}"/>
    <cellStyle name="Separador de milhares 2 15" xfId="8383" xr:uid="{00000000-0005-0000-0000-0000B7240000}"/>
    <cellStyle name="Separador de milhares 2 16" xfId="8384" xr:uid="{00000000-0005-0000-0000-0000B8240000}"/>
    <cellStyle name="Separador de milhares 2 2" xfId="63" xr:uid="{00000000-0005-0000-0000-0000B9240000}"/>
    <cellStyle name="Separador de milhares 2 2 10" xfId="2105" xr:uid="{00000000-0005-0000-0000-0000BA240000}"/>
    <cellStyle name="Separador de milhares 2 2 10 2" xfId="3233" xr:uid="{00000000-0005-0000-0000-0000BB240000}"/>
    <cellStyle name="Separador de milhares 2 2 10 2 2" xfId="4569" xr:uid="{00000000-0005-0000-0000-0000BC240000}"/>
    <cellStyle name="Separador de milhares 2 2 10 2 2 2" xfId="21609" xr:uid="{00000000-0005-0000-0000-0000BD240000}"/>
    <cellStyle name="Separador de milhares 2 2 10 2 2 3" xfId="17604" xr:uid="{00000000-0005-0000-0000-0000BE240000}"/>
    <cellStyle name="Separador de milhares 2 2 10 2 3" xfId="5402" xr:uid="{00000000-0005-0000-0000-0000BF240000}"/>
    <cellStyle name="Separador de milhares 2 2 10 2 3 2" xfId="22401" xr:uid="{00000000-0005-0000-0000-0000C0240000}"/>
    <cellStyle name="Separador de milhares 2 2 10 2 3 3" xfId="18437" xr:uid="{00000000-0005-0000-0000-0000C1240000}"/>
    <cellStyle name="Separador de milhares 2 2 10 2 4" xfId="20301" xr:uid="{00000000-0005-0000-0000-0000C2240000}"/>
    <cellStyle name="Separador de milhares 2 2 10 2 5" xfId="16277" xr:uid="{00000000-0005-0000-0000-0000C3240000}"/>
    <cellStyle name="Separador de milhares 2 2 10 3" xfId="4443" xr:uid="{00000000-0005-0000-0000-0000C4240000}"/>
    <cellStyle name="Separador de milhares 2 2 10 3 2" xfId="6132" xr:uid="{00000000-0005-0000-0000-0000C5240000}"/>
    <cellStyle name="Separador de milhares 2 2 10 3 2 2" xfId="23114" xr:uid="{00000000-0005-0000-0000-0000C6240000}"/>
    <cellStyle name="Separador de milhares 2 2 10 3 2 3" xfId="19167" xr:uid="{00000000-0005-0000-0000-0000C7240000}"/>
    <cellStyle name="Separador de milhares 2 2 10 3 3" xfId="21484" xr:uid="{00000000-0005-0000-0000-0000C8240000}"/>
    <cellStyle name="Separador de milhares 2 2 10 3 4" xfId="17479" xr:uid="{00000000-0005-0000-0000-0000C9240000}"/>
    <cellStyle name="Separador de milhares 2 2 11" xfId="3033" xr:uid="{00000000-0005-0000-0000-0000CA240000}"/>
    <cellStyle name="Separador de milhares 2 2 11 2" xfId="4463" xr:uid="{00000000-0005-0000-0000-0000CB240000}"/>
    <cellStyle name="Separador de milhares 2 2 11 2 2" xfId="5878" xr:uid="{00000000-0005-0000-0000-0000CC240000}"/>
    <cellStyle name="Separador de milhares 2 2 11 2 2 2" xfId="22874" xr:uid="{00000000-0005-0000-0000-0000CD240000}"/>
    <cellStyle name="Separador de milhares 2 2 11 2 2 3" xfId="18913" xr:uid="{00000000-0005-0000-0000-0000CE240000}"/>
    <cellStyle name="Separador de milhares 2 2 11 2 3" xfId="21504" xr:uid="{00000000-0005-0000-0000-0000CF240000}"/>
    <cellStyle name="Separador de milhares 2 2 11 2 4" xfId="17499" xr:uid="{00000000-0005-0000-0000-0000D0240000}"/>
    <cellStyle name="Separador de milhares 2 2 11 3" xfId="5202" xr:uid="{00000000-0005-0000-0000-0000D1240000}"/>
    <cellStyle name="Separador de milhares 2 2 11 3 2" xfId="12394" xr:uid="{00000000-0005-0000-0000-0000D2240000}"/>
    <cellStyle name="Separador de milhares 2 2 11 3 2 2" xfId="22201" xr:uid="{00000000-0005-0000-0000-0000D3240000}"/>
    <cellStyle name="Separador de milhares 2 2 11 3 3" xfId="12997" xr:uid="{00000000-0005-0000-0000-0000D4240000}"/>
    <cellStyle name="Separador de milhares 2 2 11 3 4" xfId="18237" xr:uid="{00000000-0005-0000-0000-0000D5240000}"/>
    <cellStyle name="Separador de milhares 2 2 11 4" xfId="13564" xr:uid="{00000000-0005-0000-0000-0000D6240000}"/>
    <cellStyle name="Separador de milhares 2 2 11 4 2" xfId="20101" xr:uid="{00000000-0005-0000-0000-0000D7240000}"/>
    <cellStyle name="Separador de milhares 2 2 11 5" xfId="16077" xr:uid="{00000000-0005-0000-0000-0000D8240000}"/>
    <cellStyle name="Separador de milhares 2 2 12" xfId="8385" xr:uid="{00000000-0005-0000-0000-0000D9240000}"/>
    <cellStyle name="Separador de milhares 2 2 12 2" xfId="10965" xr:uid="{00000000-0005-0000-0000-0000DA240000}"/>
    <cellStyle name="Separador de milhares 2 2 12 3" xfId="10992" xr:uid="{00000000-0005-0000-0000-0000DB240000}"/>
    <cellStyle name="Separador de milhares 2 2 13" xfId="8386" xr:uid="{00000000-0005-0000-0000-0000DC240000}"/>
    <cellStyle name="Separador de milhares 2 2 14" xfId="8387" xr:uid="{00000000-0005-0000-0000-0000DD240000}"/>
    <cellStyle name="Separador de milhares 2 2 2" xfId="124" xr:uid="{00000000-0005-0000-0000-0000DE240000}"/>
    <cellStyle name="Separador de milhares 2 2 2 10" xfId="3045" xr:uid="{00000000-0005-0000-0000-0000DF240000}"/>
    <cellStyle name="Separador de milhares 2 2 2 10 2" xfId="4498" xr:uid="{00000000-0005-0000-0000-0000E0240000}"/>
    <cellStyle name="Separador de milhares 2 2 2 10 2 2" xfId="21538" xr:uid="{00000000-0005-0000-0000-0000E1240000}"/>
    <cellStyle name="Separador de milhares 2 2 2 10 2 3" xfId="17533" xr:uid="{00000000-0005-0000-0000-0000E2240000}"/>
    <cellStyle name="Separador de milhares 2 2 2 10 3" xfId="5214" xr:uid="{00000000-0005-0000-0000-0000E3240000}"/>
    <cellStyle name="Separador de milhares 2 2 2 10 3 2" xfId="12341" xr:uid="{00000000-0005-0000-0000-0000E4240000}"/>
    <cellStyle name="Separador de milhares 2 2 2 10 3 2 2" xfId="22213" xr:uid="{00000000-0005-0000-0000-0000E5240000}"/>
    <cellStyle name="Separador de milhares 2 2 2 10 3 3" xfId="12881" xr:uid="{00000000-0005-0000-0000-0000E6240000}"/>
    <cellStyle name="Separador de milhares 2 2 2 10 3 4" xfId="18249" xr:uid="{00000000-0005-0000-0000-0000E7240000}"/>
    <cellStyle name="Separador de milhares 2 2 2 10 4" xfId="13575" xr:uid="{00000000-0005-0000-0000-0000E8240000}"/>
    <cellStyle name="Separador de milhares 2 2 2 10 4 2" xfId="20113" xr:uid="{00000000-0005-0000-0000-0000E9240000}"/>
    <cellStyle name="Separador de milhares 2 2 2 10 5" xfId="16089" xr:uid="{00000000-0005-0000-0000-0000EA240000}"/>
    <cellStyle name="Separador de milhares 2 2 2 11" xfId="3819" xr:uid="{00000000-0005-0000-0000-0000EB240000}"/>
    <cellStyle name="Separador de milhares 2 2 2 11 2" xfId="5898" xr:uid="{00000000-0005-0000-0000-0000EC240000}"/>
    <cellStyle name="Separador de milhares 2 2 2 11 2 2" xfId="11413" xr:uid="{00000000-0005-0000-0000-0000ED240000}"/>
    <cellStyle name="Separador de milhares 2 2 2 11 2 2 2" xfId="22894" xr:uid="{00000000-0005-0000-0000-0000EE240000}"/>
    <cellStyle name="Separador de milhares 2 2 2 11 2 3" xfId="11830" xr:uid="{00000000-0005-0000-0000-0000EF240000}"/>
    <cellStyle name="Separador de milhares 2 2 2 11 2 4" xfId="18933" xr:uid="{00000000-0005-0000-0000-0000F0240000}"/>
    <cellStyle name="Separador de milhares 2 2 2 11 3" xfId="13689" xr:uid="{00000000-0005-0000-0000-0000F1240000}"/>
    <cellStyle name="Separador de milhares 2 2 2 11 3 2" xfId="20881" xr:uid="{00000000-0005-0000-0000-0000F2240000}"/>
    <cellStyle name="Separador de milhares 2 2 2 11 4" xfId="16861" xr:uid="{00000000-0005-0000-0000-0000F3240000}"/>
    <cellStyle name="Separador de milhares 2 2 2 12" xfId="8388" xr:uid="{00000000-0005-0000-0000-0000F4240000}"/>
    <cellStyle name="Separador de milhares 2 2 2 13" xfId="8389" xr:uid="{00000000-0005-0000-0000-0000F5240000}"/>
    <cellStyle name="Separador de milhares 2 2 2 2" xfId="738" xr:uid="{00000000-0005-0000-0000-0000F6240000}"/>
    <cellStyle name="Separador de milhares 2 2 2 2 2" xfId="2986" xr:uid="{00000000-0005-0000-0000-0000F7240000}"/>
    <cellStyle name="Separador de milhares 2 2 2 2 3" xfId="3121" xr:uid="{00000000-0005-0000-0000-0000F8240000}"/>
    <cellStyle name="Separador de milhares 2 2 2 2 3 2" xfId="4536" xr:uid="{00000000-0005-0000-0000-0000F9240000}"/>
    <cellStyle name="Separador de milhares 2 2 2 2 3 2 2" xfId="21576" xr:uid="{00000000-0005-0000-0000-0000FA240000}"/>
    <cellStyle name="Separador de milhares 2 2 2 2 3 2 3" xfId="17571" xr:uid="{00000000-0005-0000-0000-0000FB240000}"/>
    <cellStyle name="Separador de milhares 2 2 2 2 3 3" xfId="5290" xr:uid="{00000000-0005-0000-0000-0000FC240000}"/>
    <cellStyle name="Separador de milhares 2 2 2 2 3 3 2" xfId="11408" xr:uid="{00000000-0005-0000-0000-0000FD240000}"/>
    <cellStyle name="Separador de milhares 2 2 2 2 3 3 2 2" xfId="22289" xr:uid="{00000000-0005-0000-0000-0000FE240000}"/>
    <cellStyle name="Separador de milhares 2 2 2 2 3 3 3" xfId="12996" xr:uid="{00000000-0005-0000-0000-0000FF240000}"/>
    <cellStyle name="Separador de milhares 2 2 2 2 3 3 4" xfId="18325" xr:uid="{00000000-0005-0000-0000-000000250000}"/>
    <cellStyle name="Separador de milhares 2 2 2 2 3 4" xfId="13608" xr:uid="{00000000-0005-0000-0000-000001250000}"/>
    <cellStyle name="Separador de milhares 2 2 2 2 3 4 2" xfId="20189" xr:uid="{00000000-0005-0000-0000-000002250000}"/>
    <cellStyle name="Separador de milhares 2 2 2 2 3 5" xfId="16165" xr:uid="{00000000-0005-0000-0000-000003250000}"/>
    <cellStyle name="Separador de milhares 2 2 2 2 4" xfId="4231" xr:uid="{00000000-0005-0000-0000-000004250000}"/>
    <cellStyle name="Separador de milhares 2 2 2 2 4 2" xfId="6006" xr:uid="{00000000-0005-0000-0000-000005250000}"/>
    <cellStyle name="Separador de milhares 2 2 2 2 4 2 2" xfId="23000" xr:uid="{00000000-0005-0000-0000-000006250000}"/>
    <cellStyle name="Separador de milhares 2 2 2 2 4 2 3" xfId="19041" xr:uid="{00000000-0005-0000-0000-000007250000}"/>
    <cellStyle name="Separador de milhares 2 2 2 2 4 3" xfId="21277" xr:uid="{00000000-0005-0000-0000-000008250000}"/>
    <cellStyle name="Separador de milhares 2 2 2 2 4 4" xfId="17270" xr:uid="{00000000-0005-0000-0000-000009250000}"/>
    <cellStyle name="Separador de milhares 2 2 2 2 5" xfId="8390" xr:uid="{00000000-0005-0000-0000-00000A250000}"/>
    <cellStyle name="Separador de milhares 2 2 2 3" xfId="2106" xr:uid="{00000000-0005-0000-0000-00000B250000}"/>
    <cellStyle name="Separador de milhares 2 2 2 3 2" xfId="3234" xr:uid="{00000000-0005-0000-0000-00000C250000}"/>
    <cellStyle name="Separador de milhares 2 2 2 3 2 2" xfId="4570" xr:uid="{00000000-0005-0000-0000-00000D250000}"/>
    <cellStyle name="Separador de milhares 2 2 2 3 2 2 2" xfId="21610" xr:uid="{00000000-0005-0000-0000-00000E250000}"/>
    <cellStyle name="Separador de milhares 2 2 2 3 2 2 3" xfId="17605" xr:uid="{00000000-0005-0000-0000-00000F250000}"/>
    <cellStyle name="Separador de milhares 2 2 2 3 2 3" xfId="5403" xr:uid="{00000000-0005-0000-0000-000010250000}"/>
    <cellStyle name="Separador de milhares 2 2 2 3 2 3 2" xfId="11192" xr:uid="{00000000-0005-0000-0000-000011250000}"/>
    <cellStyle name="Separador de milhares 2 2 2 3 2 3 2 2" xfId="22402" xr:uid="{00000000-0005-0000-0000-000012250000}"/>
    <cellStyle name="Separador de milhares 2 2 2 3 2 3 3" xfId="13173" xr:uid="{00000000-0005-0000-0000-000013250000}"/>
    <cellStyle name="Separador de milhares 2 2 2 3 2 3 4" xfId="18438" xr:uid="{00000000-0005-0000-0000-000014250000}"/>
    <cellStyle name="Separador de milhares 2 2 2 3 2 4" xfId="13629" xr:uid="{00000000-0005-0000-0000-000015250000}"/>
    <cellStyle name="Separador de milhares 2 2 2 3 2 4 2" xfId="20302" xr:uid="{00000000-0005-0000-0000-000016250000}"/>
    <cellStyle name="Separador de milhares 2 2 2 3 2 5" xfId="16278" xr:uid="{00000000-0005-0000-0000-000017250000}"/>
    <cellStyle name="Separador de milhares 2 2 2 3 3" xfId="3885" xr:uid="{00000000-0005-0000-0000-000018250000}"/>
    <cellStyle name="Separador de milhares 2 2 2 3 3 2" xfId="6133" xr:uid="{00000000-0005-0000-0000-000019250000}"/>
    <cellStyle name="Separador de milhares 2 2 2 3 3 2 2" xfId="23115" xr:uid="{00000000-0005-0000-0000-00001A250000}"/>
    <cellStyle name="Separador de milhares 2 2 2 3 3 2 3" xfId="19168" xr:uid="{00000000-0005-0000-0000-00001B250000}"/>
    <cellStyle name="Separador de milhares 2 2 2 3 3 3" xfId="20946" xr:uid="{00000000-0005-0000-0000-00001C250000}"/>
    <cellStyle name="Separador de milhares 2 2 2 3 3 4" xfId="16927" xr:uid="{00000000-0005-0000-0000-00001D250000}"/>
    <cellStyle name="Separador de milhares 2 2 2 3 4" xfId="8391" xr:uid="{00000000-0005-0000-0000-00001E250000}"/>
    <cellStyle name="Separador de milhares 2 2 2 4" xfId="2107" xr:uid="{00000000-0005-0000-0000-00001F250000}"/>
    <cellStyle name="Separador de milhares 2 2 2 4 2" xfId="3235" xr:uid="{00000000-0005-0000-0000-000020250000}"/>
    <cellStyle name="Separador de milhares 2 2 2 4 2 2" xfId="4571" xr:uid="{00000000-0005-0000-0000-000021250000}"/>
    <cellStyle name="Separador de milhares 2 2 2 4 2 2 2" xfId="21611" xr:uid="{00000000-0005-0000-0000-000022250000}"/>
    <cellStyle name="Separador de milhares 2 2 2 4 2 2 3" xfId="17606" xr:uid="{00000000-0005-0000-0000-000023250000}"/>
    <cellStyle name="Separador de milhares 2 2 2 4 2 3" xfId="5404" xr:uid="{00000000-0005-0000-0000-000024250000}"/>
    <cellStyle name="Separador de milhares 2 2 2 4 2 3 2" xfId="22403" xr:uid="{00000000-0005-0000-0000-000025250000}"/>
    <cellStyle name="Separador de milhares 2 2 2 4 2 3 3" xfId="18439" xr:uid="{00000000-0005-0000-0000-000026250000}"/>
    <cellStyle name="Separador de milhares 2 2 2 4 2 4" xfId="20303" xr:uid="{00000000-0005-0000-0000-000027250000}"/>
    <cellStyle name="Separador de milhares 2 2 2 4 2 5" xfId="16279" xr:uid="{00000000-0005-0000-0000-000028250000}"/>
    <cellStyle name="Separador de milhares 2 2 2 4 3" xfId="3848" xr:uid="{00000000-0005-0000-0000-000029250000}"/>
    <cellStyle name="Separador de milhares 2 2 2 4 3 2" xfId="6134" xr:uid="{00000000-0005-0000-0000-00002A250000}"/>
    <cellStyle name="Separador de milhares 2 2 2 4 3 2 2" xfId="23116" xr:uid="{00000000-0005-0000-0000-00002B250000}"/>
    <cellStyle name="Separador de milhares 2 2 2 4 3 2 3" xfId="19169" xr:uid="{00000000-0005-0000-0000-00002C250000}"/>
    <cellStyle name="Separador de milhares 2 2 2 4 3 3" xfId="20910" xr:uid="{00000000-0005-0000-0000-00002D250000}"/>
    <cellStyle name="Separador de milhares 2 2 2 4 3 4" xfId="16890" xr:uid="{00000000-0005-0000-0000-00002E250000}"/>
    <cellStyle name="Separador de milhares 2 2 2 5" xfId="2108" xr:uid="{00000000-0005-0000-0000-00002F250000}"/>
    <cellStyle name="Separador de milhares 2 2 2 5 2" xfId="3236" xr:uid="{00000000-0005-0000-0000-000030250000}"/>
    <cellStyle name="Separador de milhares 2 2 2 5 2 2" xfId="4572" xr:uid="{00000000-0005-0000-0000-000031250000}"/>
    <cellStyle name="Separador de milhares 2 2 2 5 2 2 2" xfId="21612" xr:uid="{00000000-0005-0000-0000-000032250000}"/>
    <cellStyle name="Separador de milhares 2 2 2 5 2 2 3" xfId="17607" xr:uid="{00000000-0005-0000-0000-000033250000}"/>
    <cellStyle name="Separador de milhares 2 2 2 5 2 3" xfId="5405" xr:uid="{00000000-0005-0000-0000-000034250000}"/>
    <cellStyle name="Separador de milhares 2 2 2 5 2 3 2" xfId="22404" xr:uid="{00000000-0005-0000-0000-000035250000}"/>
    <cellStyle name="Separador de milhares 2 2 2 5 2 3 3" xfId="18440" xr:uid="{00000000-0005-0000-0000-000036250000}"/>
    <cellStyle name="Separador de milhares 2 2 2 5 2 4" xfId="20304" xr:uid="{00000000-0005-0000-0000-000037250000}"/>
    <cellStyle name="Separador de milhares 2 2 2 5 2 5" xfId="16280" xr:uid="{00000000-0005-0000-0000-000038250000}"/>
    <cellStyle name="Separador de milhares 2 2 2 5 3" xfId="4339" xr:uid="{00000000-0005-0000-0000-000039250000}"/>
    <cellStyle name="Separador de milhares 2 2 2 5 3 2" xfId="6135" xr:uid="{00000000-0005-0000-0000-00003A250000}"/>
    <cellStyle name="Separador de milhares 2 2 2 5 3 2 2" xfId="23117" xr:uid="{00000000-0005-0000-0000-00003B250000}"/>
    <cellStyle name="Separador de milhares 2 2 2 5 3 2 3" xfId="19170" xr:uid="{00000000-0005-0000-0000-00003C250000}"/>
    <cellStyle name="Separador de milhares 2 2 2 5 3 3" xfId="21383" xr:uid="{00000000-0005-0000-0000-00003D250000}"/>
    <cellStyle name="Separador de milhares 2 2 2 5 3 4" xfId="17376" xr:uid="{00000000-0005-0000-0000-00003E250000}"/>
    <cellStyle name="Separador de milhares 2 2 2 6" xfId="2109" xr:uid="{00000000-0005-0000-0000-00003F250000}"/>
    <cellStyle name="Separador de milhares 2 2 2 6 2" xfId="3237" xr:uid="{00000000-0005-0000-0000-000040250000}"/>
    <cellStyle name="Separador de milhares 2 2 2 6 2 2" xfId="4573" xr:uid="{00000000-0005-0000-0000-000041250000}"/>
    <cellStyle name="Separador de milhares 2 2 2 6 2 2 2" xfId="21613" xr:uid="{00000000-0005-0000-0000-000042250000}"/>
    <cellStyle name="Separador de milhares 2 2 2 6 2 2 3" xfId="17608" xr:uid="{00000000-0005-0000-0000-000043250000}"/>
    <cellStyle name="Separador de milhares 2 2 2 6 2 3" xfId="5406" xr:uid="{00000000-0005-0000-0000-000044250000}"/>
    <cellStyle name="Separador de milhares 2 2 2 6 2 3 2" xfId="22405" xr:uid="{00000000-0005-0000-0000-000045250000}"/>
    <cellStyle name="Separador de milhares 2 2 2 6 2 3 3" xfId="18441" xr:uid="{00000000-0005-0000-0000-000046250000}"/>
    <cellStyle name="Separador de milhares 2 2 2 6 2 4" xfId="20305" xr:uid="{00000000-0005-0000-0000-000047250000}"/>
    <cellStyle name="Separador de milhares 2 2 2 6 2 5" xfId="16281" xr:uid="{00000000-0005-0000-0000-000048250000}"/>
    <cellStyle name="Separador de milhares 2 2 2 6 3" xfId="3730" xr:uid="{00000000-0005-0000-0000-000049250000}"/>
    <cellStyle name="Separador de milhares 2 2 2 6 3 2" xfId="6136" xr:uid="{00000000-0005-0000-0000-00004A250000}"/>
    <cellStyle name="Separador de milhares 2 2 2 6 3 2 2" xfId="23118" xr:uid="{00000000-0005-0000-0000-00004B250000}"/>
    <cellStyle name="Separador de milhares 2 2 2 6 3 2 3" xfId="19171" xr:uid="{00000000-0005-0000-0000-00004C250000}"/>
    <cellStyle name="Separador de milhares 2 2 2 6 3 3" xfId="20795" xr:uid="{00000000-0005-0000-0000-00004D250000}"/>
    <cellStyle name="Separador de milhares 2 2 2 6 3 4" xfId="16774" xr:uid="{00000000-0005-0000-0000-00004E250000}"/>
    <cellStyle name="Separador de milhares 2 2 2 7" xfId="2110" xr:uid="{00000000-0005-0000-0000-00004F250000}"/>
    <cellStyle name="Separador de milhares 2 2 2 7 2" xfId="3238" xr:uid="{00000000-0005-0000-0000-000050250000}"/>
    <cellStyle name="Separador de milhares 2 2 2 7 2 2" xfId="4574" xr:uid="{00000000-0005-0000-0000-000051250000}"/>
    <cellStyle name="Separador de milhares 2 2 2 7 2 2 2" xfId="21614" xr:uid="{00000000-0005-0000-0000-000052250000}"/>
    <cellStyle name="Separador de milhares 2 2 2 7 2 2 3" xfId="17609" xr:uid="{00000000-0005-0000-0000-000053250000}"/>
    <cellStyle name="Separador de milhares 2 2 2 7 2 3" xfId="5407" xr:uid="{00000000-0005-0000-0000-000054250000}"/>
    <cellStyle name="Separador de milhares 2 2 2 7 2 3 2" xfId="22406" xr:uid="{00000000-0005-0000-0000-000055250000}"/>
    <cellStyle name="Separador de milhares 2 2 2 7 2 3 3" xfId="18442" xr:uid="{00000000-0005-0000-0000-000056250000}"/>
    <cellStyle name="Separador de milhares 2 2 2 7 2 4" xfId="20306" xr:uid="{00000000-0005-0000-0000-000057250000}"/>
    <cellStyle name="Separador de milhares 2 2 2 7 2 5" xfId="16282" xr:uid="{00000000-0005-0000-0000-000058250000}"/>
    <cellStyle name="Separador de milhares 2 2 2 7 3" xfId="4366" xr:uid="{00000000-0005-0000-0000-000059250000}"/>
    <cellStyle name="Separador de milhares 2 2 2 7 3 2" xfId="6137" xr:uid="{00000000-0005-0000-0000-00005A250000}"/>
    <cellStyle name="Separador de milhares 2 2 2 7 3 2 2" xfId="23119" xr:uid="{00000000-0005-0000-0000-00005B250000}"/>
    <cellStyle name="Separador de milhares 2 2 2 7 3 2 3" xfId="19172" xr:uid="{00000000-0005-0000-0000-00005C250000}"/>
    <cellStyle name="Separador de milhares 2 2 2 7 3 3" xfId="21410" xr:uid="{00000000-0005-0000-0000-00005D250000}"/>
    <cellStyle name="Separador de milhares 2 2 2 7 3 4" xfId="17403" xr:uid="{00000000-0005-0000-0000-00005E250000}"/>
    <cellStyle name="Separador de milhares 2 2 2 8" xfId="2111" xr:uid="{00000000-0005-0000-0000-00005F250000}"/>
    <cellStyle name="Separador de milhares 2 2 2 8 2" xfId="3239" xr:uid="{00000000-0005-0000-0000-000060250000}"/>
    <cellStyle name="Separador de milhares 2 2 2 8 2 2" xfId="4575" xr:uid="{00000000-0005-0000-0000-000061250000}"/>
    <cellStyle name="Separador de milhares 2 2 2 8 2 2 2" xfId="21615" xr:uid="{00000000-0005-0000-0000-000062250000}"/>
    <cellStyle name="Separador de milhares 2 2 2 8 2 2 3" xfId="17610" xr:uid="{00000000-0005-0000-0000-000063250000}"/>
    <cellStyle name="Separador de milhares 2 2 2 8 2 3" xfId="5408" xr:uid="{00000000-0005-0000-0000-000064250000}"/>
    <cellStyle name="Separador de milhares 2 2 2 8 2 3 2" xfId="22407" xr:uid="{00000000-0005-0000-0000-000065250000}"/>
    <cellStyle name="Separador de milhares 2 2 2 8 2 3 3" xfId="18443" xr:uid="{00000000-0005-0000-0000-000066250000}"/>
    <cellStyle name="Separador de milhares 2 2 2 8 2 4" xfId="20307" xr:uid="{00000000-0005-0000-0000-000067250000}"/>
    <cellStyle name="Separador de milhares 2 2 2 8 2 5" xfId="16283" xr:uid="{00000000-0005-0000-0000-000068250000}"/>
    <cellStyle name="Separador de milhares 2 2 2 8 3" xfId="3729" xr:uid="{00000000-0005-0000-0000-000069250000}"/>
    <cellStyle name="Separador de milhares 2 2 2 8 3 2" xfId="6138" xr:uid="{00000000-0005-0000-0000-00006A250000}"/>
    <cellStyle name="Separador de milhares 2 2 2 8 3 2 2" xfId="23120" xr:uid="{00000000-0005-0000-0000-00006B250000}"/>
    <cellStyle name="Separador de milhares 2 2 2 8 3 2 3" xfId="19173" xr:uid="{00000000-0005-0000-0000-00006C250000}"/>
    <cellStyle name="Separador de milhares 2 2 2 8 3 3" xfId="20794" xr:uid="{00000000-0005-0000-0000-00006D250000}"/>
    <cellStyle name="Separador de milhares 2 2 2 8 3 4" xfId="16773" xr:uid="{00000000-0005-0000-0000-00006E250000}"/>
    <cellStyle name="Separador de milhares 2 2 2 9" xfId="2112" xr:uid="{00000000-0005-0000-0000-00006F250000}"/>
    <cellStyle name="Separador de milhares 2 2 2 9 2" xfId="3240" xr:uid="{00000000-0005-0000-0000-000070250000}"/>
    <cellStyle name="Separador de milhares 2 2 2 9 2 2" xfId="4576" xr:uid="{00000000-0005-0000-0000-000071250000}"/>
    <cellStyle name="Separador de milhares 2 2 2 9 2 2 2" xfId="21616" xr:uid="{00000000-0005-0000-0000-000072250000}"/>
    <cellStyle name="Separador de milhares 2 2 2 9 2 2 3" xfId="17611" xr:uid="{00000000-0005-0000-0000-000073250000}"/>
    <cellStyle name="Separador de milhares 2 2 2 9 2 3" xfId="5409" xr:uid="{00000000-0005-0000-0000-000074250000}"/>
    <cellStyle name="Separador de milhares 2 2 2 9 2 3 2" xfId="22408" xr:uid="{00000000-0005-0000-0000-000075250000}"/>
    <cellStyle name="Separador de milhares 2 2 2 9 2 3 3" xfId="18444" xr:uid="{00000000-0005-0000-0000-000076250000}"/>
    <cellStyle name="Separador de milhares 2 2 2 9 2 4" xfId="20308" xr:uid="{00000000-0005-0000-0000-000077250000}"/>
    <cellStyle name="Separador de milhares 2 2 2 9 2 5" xfId="16284" xr:uid="{00000000-0005-0000-0000-000078250000}"/>
    <cellStyle name="Separador de milhares 2 2 2 9 3" xfId="4014" xr:uid="{00000000-0005-0000-0000-000079250000}"/>
    <cellStyle name="Separador de milhares 2 2 2 9 3 2" xfId="6139" xr:uid="{00000000-0005-0000-0000-00007A250000}"/>
    <cellStyle name="Separador de milhares 2 2 2 9 3 2 2" xfId="23121" xr:uid="{00000000-0005-0000-0000-00007B250000}"/>
    <cellStyle name="Separador de milhares 2 2 2 9 3 2 3" xfId="19174" xr:uid="{00000000-0005-0000-0000-00007C250000}"/>
    <cellStyle name="Separador de milhares 2 2 2 9 3 3" xfId="21066" xr:uid="{00000000-0005-0000-0000-00007D250000}"/>
    <cellStyle name="Separador de milhares 2 2 2 9 3 4" xfId="17055" xr:uid="{00000000-0005-0000-0000-00007E250000}"/>
    <cellStyle name="Separador de milhares 2 2 3" xfId="677" xr:uid="{00000000-0005-0000-0000-00007F250000}"/>
    <cellStyle name="Separador de milhares 2 2 3 2" xfId="3109" xr:uid="{00000000-0005-0000-0000-000080250000}"/>
    <cellStyle name="Separador de milhares 2 2 3 2 2" xfId="4524" xr:uid="{00000000-0005-0000-0000-000081250000}"/>
    <cellStyle name="Separador de milhares 2 2 3 2 2 2" xfId="21564" xr:uid="{00000000-0005-0000-0000-000082250000}"/>
    <cellStyle name="Separador de milhares 2 2 3 2 2 3" xfId="17559" xr:uid="{00000000-0005-0000-0000-000083250000}"/>
    <cellStyle name="Separador de milhares 2 2 3 2 3" xfId="5278" xr:uid="{00000000-0005-0000-0000-000084250000}"/>
    <cellStyle name="Separador de milhares 2 2 3 2 3 2" xfId="13035" xr:uid="{00000000-0005-0000-0000-000085250000}"/>
    <cellStyle name="Separador de milhares 2 2 3 2 3 2 2" xfId="22277" xr:uid="{00000000-0005-0000-0000-000086250000}"/>
    <cellStyle name="Separador de milhares 2 2 3 2 3 3" xfId="11080" xr:uid="{00000000-0005-0000-0000-000087250000}"/>
    <cellStyle name="Separador de milhares 2 2 3 2 3 4" xfId="18313" xr:uid="{00000000-0005-0000-0000-000088250000}"/>
    <cellStyle name="Separador de milhares 2 2 3 2 4" xfId="13605" xr:uid="{00000000-0005-0000-0000-000089250000}"/>
    <cellStyle name="Separador de milhares 2 2 3 2 4 2" xfId="20177" xr:uid="{00000000-0005-0000-0000-00008A250000}"/>
    <cellStyle name="Separador de milhares 2 2 3 2 5" xfId="16153" xr:uid="{00000000-0005-0000-0000-00008B250000}"/>
    <cellStyle name="Separador de milhares 2 2 3 3" xfId="3854" xr:uid="{00000000-0005-0000-0000-00008C250000}"/>
    <cellStyle name="Separador de milhares 2 2 3 3 2" xfId="5993" xr:uid="{00000000-0005-0000-0000-00008D250000}"/>
    <cellStyle name="Separador de milhares 2 2 3 3 2 2" xfId="22987" xr:uid="{00000000-0005-0000-0000-00008E250000}"/>
    <cellStyle name="Separador de milhares 2 2 3 3 2 3" xfId="19028" xr:uid="{00000000-0005-0000-0000-00008F250000}"/>
    <cellStyle name="Separador de milhares 2 2 3 3 3" xfId="20916" xr:uid="{00000000-0005-0000-0000-000090250000}"/>
    <cellStyle name="Separador de milhares 2 2 3 3 4" xfId="16896" xr:uid="{00000000-0005-0000-0000-000091250000}"/>
    <cellStyle name="Separador de milhares 2 2 3 4" xfId="8392" xr:uid="{00000000-0005-0000-0000-000092250000}"/>
    <cellStyle name="Separador de milhares 2 2 3 4 2" xfId="7167" xr:uid="{00000000-0005-0000-0000-000093250000}"/>
    <cellStyle name="Separador de milhares 2 2 4" xfId="2113" xr:uid="{00000000-0005-0000-0000-000094250000}"/>
    <cellStyle name="Separador de milhares 2 2 4 2" xfId="3241" xr:uid="{00000000-0005-0000-0000-000095250000}"/>
    <cellStyle name="Separador de milhares 2 2 4 2 2" xfId="4577" xr:uid="{00000000-0005-0000-0000-000096250000}"/>
    <cellStyle name="Separador de milhares 2 2 4 2 2 2" xfId="21617" xr:uid="{00000000-0005-0000-0000-000097250000}"/>
    <cellStyle name="Separador de milhares 2 2 4 2 2 3" xfId="17612" xr:uid="{00000000-0005-0000-0000-000098250000}"/>
    <cellStyle name="Separador de milhares 2 2 4 2 3" xfId="5410" xr:uid="{00000000-0005-0000-0000-000099250000}"/>
    <cellStyle name="Separador de milhares 2 2 4 2 3 2" xfId="10984" xr:uid="{00000000-0005-0000-0000-00009A250000}"/>
    <cellStyle name="Separador de milhares 2 2 4 2 3 2 2" xfId="22409" xr:uid="{00000000-0005-0000-0000-00009B250000}"/>
    <cellStyle name="Separador de milhares 2 2 4 2 3 3" xfId="11098" xr:uid="{00000000-0005-0000-0000-00009C250000}"/>
    <cellStyle name="Separador de milhares 2 2 4 2 3 4" xfId="18445" xr:uid="{00000000-0005-0000-0000-00009D250000}"/>
    <cellStyle name="Separador de milhares 2 2 4 2 4" xfId="13630" xr:uid="{00000000-0005-0000-0000-00009E250000}"/>
    <cellStyle name="Separador de milhares 2 2 4 2 4 2" xfId="20309" xr:uid="{00000000-0005-0000-0000-00009F250000}"/>
    <cellStyle name="Separador de milhares 2 2 4 2 5" xfId="16285" xr:uid="{00000000-0005-0000-0000-0000A0250000}"/>
    <cellStyle name="Separador de milhares 2 2 4 3" xfId="4113" xr:uid="{00000000-0005-0000-0000-0000A1250000}"/>
    <cellStyle name="Separador de milhares 2 2 4 3 2" xfId="6140" xr:uid="{00000000-0005-0000-0000-0000A2250000}"/>
    <cellStyle name="Separador de milhares 2 2 4 3 2 2" xfId="23122" xr:uid="{00000000-0005-0000-0000-0000A3250000}"/>
    <cellStyle name="Separador de milhares 2 2 4 3 2 3" xfId="19175" xr:uid="{00000000-0005-0000-0000-0000A4250000}"/>
    <cellStyle name="Separador de milhares 2 2 4 3 3" xfId="21161" xr:uid="{00000000-0005-0000-0000-0000A5250000}"/>
    <cellStyle name="Separador de milhares 2 2 4 3 4" xfId="17153" xr:uid="{00000000-0005-0000-0000-0000A6250000}"/>
    <cellStyle name="Separador de milhares 2 2 4 4" xfId="8393" xr:uid="{00000000-0005-0000-0000-0000A7250000}"/>
    <cellStyle name="Separador de milhares 2 2 5" xfId="2114" xr:uid="{00000000-0005-0000-0000-0000A8250000}"/>
    <cellStyle name="Separador de milhares 2 2 5 2" xfId="3242" xr:uid="{00000000-0005-0000-0000-0000A9250000}"/>
    <cellStyle name="Separador de milhares 2 2 5 2 2" xfId="4578" xr:uid="{00000000-0005-0000-0000-0000AA250000}"/>
    <cellStyle name="Separador de milhares 2 2 5 2 2 2" xfId="21618" xr:uid="{00000000-0005-0000-0000-0000AB250000}"/>
    <cellStyle name="Separador de milhares 2 2 5 2 2 3" xfId="17613" xr:uid="{00000000-0005-0000-0000-0000AC250000}"/>
    <cellStyle name="Separador de milhares 2 2 5 2 3" xfId="5411" xr:uid="{00000000-0005-0000-0000-0000AD250000}"/>
    <cellStyle name="Separador de milhares 2 2 5 2 3 2" xfId="11133" xr:uid="{00000000-0005-0000-0000-0000AE250000}"/>
    <cellStyle name="Separador de milhares 2 2 5 2 3 2 2" xfId="22410" xr:uid="{00000000-0005-0000-0000-0000AF250000}"/>
    <cellStyle name="Separador de milhares 2 2 5 2 3 3" xfId="12431" xr:uid="{00000000-0005-0000-0000-0000B0250000}"/>
    <cellStyle name="Separador de milhares 2 2 5 2 3 4" xfId="18446" xr:uid="{00000000-0005-0000-0000-0000B1250000}"/>
    <cellStyle name="Separador de milhares 2 2 5 2 4" xfId="13631" xr:uid="{00000000-0005-0000-0000-0000B2250000}"/>
    <cellStyle name="Separador de milhares 2 2 5 2 4 2" xfId="20310" xr:uid="{00000000-0005-0000-0000-0000B3250000}"/>
    <cellStyle name="Separador de milhares 2 2 5 2 5" xfId="16286" xr:uid="{00000000-0005-0000-0000-0000B4250000}"/>
    <cellStyle name="Separador de milhares 2 2 5 3" xfId="3723" xr:uid="{00000000-0005-0000-0000-0000B5250000}"/>
    <cellStyle name="Separador de milhares 2 2 5 3 2" xfId="6141" xr:uid="{00000000-0005-0000-0000-0000B6250000}"/>
    <cellStyle name="Separador de milhares 2 2 5 3 2 2" xfId="23123" xr:uid="{00000000-0005-0000-0000-0000B7250000}"/>
    <cellStyle name="Separador de milhares 2 2 5 3 2 3" xfId="19176" xr:uid="{00000000-0005-0000-0000-0000B8250000}"/>
    <cellStyle name="Separador de milhares 2 2 5 3 3" xfId="20791" xr:uid="{00000000-0005-0000-0000-0000B9250000}"/>
    <cellStyle name="Separador de milhares 2 2 5 3 4" xfId="16767" xr:uid="{00000000-0005-0000-0000-0000BA250000}"/>
    <cellStyle name="Separador de milhares 2 2 5 4" xfId="8394" xr:uid="{00000000-0005-0000-0000-0000BB250000}"/>
    <cellStyle name="Separador de milhares 2 2 6" xfId="2115" xr:uid="{00000000-0005-0000-0000-0000BC250000}"/>
    <cellStyle name="Separador de milhares 2 2 6 2" xfId="3243" xr:uid="{00000000-0005-0000-0000-0000BD250000}"/>
    <cellStyle name="Separador de milhares 2 2 6 2 2" xfId="4579" xr:uid="{00000000-0005-0000-0000-0000BE250000}"/>
    <cellStyle name="Separador de milhares 2 2 6 2 2 2" xfId="21619" xr:uid="{00000000-0005-0000-0000-0000BF250000}"/>
    <cellStyle name="Separador de milhares 2 2 6 2 2 3" xfId="17614" xr:uid="{00000000-0005-0000-0000-0000C0250000}"/>
    <cellStyle name="Separador de milhares 2 2 6 2 3" xfId="5412" xr:uid="{00000000-0005-0000-0000-0000C1250000}"/>
    <cellStyle name="Separador de milhares 2 2 6 2 3 2" xfId="12949" xr:uid="{00000000-0005-0000-0000-0000C2250000}"/>
    <cellStyle name="Separador de milhares 2 2 6 2 3 2 2" xfId="22411" xr:uid="{00000000-0005-0000-0000-0000C3250000}"/>
    <cellStyle name="Separador de milhares 2 2 6 2 3 3" xfId="11160" xr:uid="{00000000-0005-0000-0000-0000C4250000}"/>
    <cellStyle name="Separador de milhares 2 2 6 2 3 4" xfId="18447" xr:uid="{00000000-0005-0000-0000-0000C5250000}"/>
    <cellStyle name="Separador de milhares 2 2 6 2 4" xfId="13632" xr:uid="{00000000-0005-0000-0000-0000C6250000}"/>
    <cellStyle name="Separador de milhares 2 2 6 2 4 2" xfId="20311" xr:uid="{00000000-0005-0000-0000-0000C7250000}"/>
    <cellStyle name="Separador de milhares 2 2 6 2 5" xfId="16287" xr:uid="{00000000-0005-0000-0000-0000C8250000}"/>
    <cellStyle name="Separador de milhares 2 2 6 3" xfId="4044" xr:uid="{00000000-0005-0000-0000-0000C9250000}"/>
    <cellStyle name="Separador de milhares 2 2 6 3 2" xfId="6142" xr:uid="{00000000-0005-0000-0000-0000CA250000}"/>
    <cellStyle name="Separador de milhares 2 2 6 3 2 2" xfId="23124" xr:uid="{00000000-0005-0000-0000-0000CB250000}"/>
    <cellStyle name="Separador de milhares 2 2 6 3 2 3" xfId="19177" xr:uid="{00000000-0005-0000-0000-0000CC250000}"/>
    <cellStyle name="Separador de milhares 2 2 6 3 3" xfId="21093" xr:uid="{00000000-0005-0000-0000-0000CD250000}"/>
    <cellStyle name="Separador de milhares 2 2 6 3 4" xfId="17085" xr:uid="{00000000-0005-0000-0000-0000CE250000}"/>
    <cellStyle name="Separador de milhares 2 2 6 4" xfId="8395" xr:uid="{00000000-0005-0000-0000-0000CF250000}"/>
    <cellStyle name="Separador de milhares 2 2 7" xfId="2116" xr:uid="{00000000-0005-0000-0000-0000D0250000}"/>
    <cellStyle name="Separador de milhares 2 2 7 2" xfId="3244" xr:uid="{00000000-0005-0000-0000-0000D1250000}"/>
    <cellStyle name="Separador de milhares 2 2 7 2 2" xfId="4580" xr:uid="{00000000-0005-0000-0000-0000D2250000}"/>
    <cellStyle name="Separador de milhares 2 2 7 2 2 2" xfId="21620" xr:uid="{00000000-0005-0000-0000-0000D3250000}"/>
    <cellStyle name="Separador de milhares 2 2 7 2 2 3" xfId="17615" xr:uid="{00000000-0005-0000-0000-0000D4250000}"/>
    <cellStyle name="Separador de milhares 2 2 7 2 3" xfId="5413" xr:uid="{00000000-0005-0000-0000-0000D5250000}"/>
    <cellStyle name="Separador de milhares 2 2 7 2 3 2" xfId="12490" xr:uid="{00000000-0005-0000-0000-0000D6250000}"/>
    <cellStyle name="Separador de milhares 2 2 7 2 3 2 2" xfId="22412" xr:uid="{00000000-0005-0000-0000-0000D7250000}"/>
    <cellStyle name="Separador de milhares 2 2 7 2 3 3" xfId="12932" xr:uid="{00000000-0005-0000-0000-0000D8250000}"/>
    <cellStyle name="Separador de milhares 2 2 7 2 3 4" xfId="18448" xr:uid="{00000000-0005-0000-0000-0000D9250000}"/>
    <cellStyle name="Separador de milhares 2 2 7 2 4" xfId="13633" xr:uid="{00000000-0005-0000-0000-0000DA250000}"/>
    <cellStyle name="Separador de milhares 2 2 7 2 4 2" xfId="20312" xr:uid="{00000000-0005-0000-0000-0000DB250000}"/>
    <cellStyle name="Separador de milhares 2 2 7 2 5" xfId="16288" xr:uid="{00000000-0005-0000-0000-0000DC250000}"/>
    <cellStyle name="Separador de milhares 2 2 7 3" xfId="4094" xr:uid="{00000000-0005-0000-0000-0000DD250000}"/>
    <cellStyle name="Separador de milhares 2 2 7 3 2" xfId="6143" xr:uid="{00000000-0005-0000-0000-0000DE250000}"/>
    <cellStyle name="Separador de milhares 2 2 7 3 2 2" xfId="23125" xr:uid="{00000000-0005-0000-0000-0000DF250000}"/>
    <cellStyle name="Separador de milhares 2 2 7 3 2 3" xfId="19178" xr:uid="{00000000-0005-0000-0000-0000E0250000}"/>
    <cellStyle name="Separador de milhares 2 2 7 3 3" xfId="21142" xr:uid="{00000000-0005-0000-0000-0000E1250000}"/>
    <cellStyle name="Separador de milhares 2 2 7 3 4" xfId="17134" xr:uid="{00000000-0005-0000-0000-0000E2250000}"/>
    <cellStyle name="Separador de milhares 2 2 7 4" xfId="8396" xr:uid="{00000000-0005-0000-0000-0000E3250000}"/>
    <cellStyle name="Separador de milhares 2 2 8" xfId="2117" xr:uid="{00000000-0005-0000-0000-0000E4250000}"/>
    <cellStyle name="Separador de milhares 2 2 8 2" xfId="3245" xr:uid="{00000000-0005-0000-0000-0000E5250000}"/>
    <cellStyle name="Separador de milhares 2 2 8 2 2" xfId="4581" xr:uid="{00000000-0005-0000-0000-0000E6250000}"/>
    <cellStyle name="Separador de milhares 2 2 8 2 2 2" xfId="21621" xr:uid="{00000000-0005-0000-0000-0000E7250000}"/>
    <cellStyle name="Separador de milhares 2 2 8 2 2 3" xfId="17616" xr:uid="{00000000-0005-0000-0000-0000E8250000}"/>
    <cellStyle name="Separador de milhares 2 2 8 2 3" xfId="5414" xr:uid="{00000000-0005-0000-0000-0000E9250000}"/>
    <cellStyle name="Separador de milhares 2 2 8 2 3 2" xfId="22413" xr:uid="{00000000-0005-0000-0000-0000EA250000}"/>
    <cellStyle name="Separador de milhares 2 2 8 2 3 3" xfId="18449" xr:uid="{00000000-0005-0000-0000-0000EB250000}"/>
    <cellStyle name="Separador de milhares 2 2 8 2 4" xfId="20313" xr:uid="{00000000-0005-0000-0000-0000EC250000}"/>
    <cellStyle name="Separador de milhares 2 2 8 2 5" xfId="16289" xr:uid="{00000000-0005-0000-0000-0000ED250000}"/>
    <cellStyle name="Separador de milhares 2 2 8 3" xfId="3978" xr:uid="{00000000-0005-0000-0000-0000EE250000}"/>
    <cellStyle name="Separador de milhares 2 2 8 3 2" xfId="6144" xr:uid="{00000000-0005-0000-0000-0000EF250000}"/>
    <cellStyle name="Separador de milhares 2 2 8 3 2 2" xfId="23126" xr:uid="{00000000-0005-0000-0000-0000F0250000}"/>
    <cellStyle name="Separador de milhares 2 2 8 3 2 3" xfId="19179" xr:uid="{00000000-0005-0000-0000-0000F1250000}"/>
    <cellStyle name="Separador de milhares 2 2 8 3 3" xfId="21034" xr:uid="{00000000-0005-0000-0000-0000F2250000}"/>
    <cellStyle name="Separador de milhares 2 2 8 3 4" xfId="17020" xr:uid="{00000000-0005-0000-0000-0000F3250000}"/>
    <cellStyle name="Separador de milhares 2 2 9" xfId="2118" xr:uid="{00000000-0005-0000-0000-0000F4250000}"/>
    <cellStyle name="Separador de milhares 2 2 9 2" xfId="3246" xr:uid="{00000000-0005-0000-0000-0000F5250000}"/>
    <cellStyle name="Separador de milhares 2 2 9 2 2" xfId="4582" xr:uid="{00000000-0005-0000-0000-0000F6250000}"/>
    <cellStyle name="Separador de milhares 2 2 9 2 2 2" xfId="21622" xr:uid="{00000000-0005-0000-0000-0000F7250000}"/>
    <cellStyle name="Separador de milhares 2 2 9 2 2 3" xfId="17617" xr:uid="{00000000-0005-0000-0000-0000F8250000}"/>
    <cellStyle name="Separador de milhares 2 2 9 2 3" xfId="5415" xr:uid="{00000000-0005-0000-0000-0000F9250000}"/>
    <cellStyle name="Separador de milhares 2 2 9 2 3 2" xfId="22414" xr:uid="{00000000-0005-0000-0000-0000FA250000}"/>
    <cellStyle name="Separador de milhares 2 2 9 2 3 3" xfId="18450" xr:uid="{00000000-0005-0000-0000-0000FB250000}"/>
    <cellStyle name="Separador de milhares 2 2 9 2 4" xfId="20314" xr:uid="{00000000-0005-0000-0000-0000FC250000}"/>
    <cellStyle name="Separador de milhares 2 2 9 2 5" xfId="16290" xr:uid="{00000000-0005-0000-0000-0000FD250000}"/>
    <cellStyle name="Separador de milhares 2 2 9 3" xfId="4418" xr:uid="{00000000-0005-0000-0000-0000FE250000}"/>
    <cellStyle name="Separador de milhares 2 2 9 3 2" xfId="6145" xr:uid="{00000000-0005-0000-0000-0000FF250000}"/>
    <cellStyle name="Separador de milhares 2 2 9 3 2 2" xfId="23127" xr:uid="{00000000-0005-0000-0000-000000260000}"/>
    <cellStyle name="Separador de milhares 2 2 9 3 2 3" xfId="19180" xr:uid="{00000000-0005-0000-0000-000001260000}"/>
    <cellStyle name="Separador de milhares 2 2 9 3 3" xfId="21461" xr:uid="{00000000-0005-0000-0000-000002260000}"/>
    <cellStyle name="Separador de milhares 2 2 9 3 4" xfId="17455" xr:uid="{00000000-0005-0000-0000-000003260000}"/>
    <cellStyle name="Separador de milhares 2 3" xfId="64" xr:uid="{00000000-0005-0000-0000-000004260000}"/>
    <cellStyle name="Separador de milhares 2 3 10" xfId="2119" xr:uid="{00000000-0005-0000-0000-000005260000}"/>
    <cellStyle name="Separador de milhares 2 3 10 2" xfId="3247" xr:uid="{00000000-0005-0000-0000-000006260000}"/>
    <cellStyle name="Separador de milhares 2 3 10 2 2" xfId="4583" xr:uid="{00000000-0005-0000-0000-000007260000}"/>
    <cellStyle name="Separador de milhares 2 3 10 2 2 2" xfId="21623" xr:uid="{00000000-0005-0000-0000-000008260000}"/>
    <cellStyle name="Separador de milhares 2 3 10 2 2 3" xfId="17618" xr:uid="{00000000-0005-0000-0000-000009260000}"/>
    <cellStyle name="Separador de milhares 2 3 10 2 3" xfId="5416" xr:uid="{00000000-0005-0000-0000-00000A260000}"/>
    <cellStyle name="Separador de milhares 2 3 10 2 3 2" xfId="22415" xr:uid="{00000000-0005-0000-0000-00000B260000}"/>
    <cellStyle name="Separador de milhares 2 3 10 2 3 3" xfId="18451" xr:uid="{00000000-0005-0000-0000-00000C260000}"/>
    <cellStyle name="Separador de milhares 2 3 10 2 4" xfId="20315" xr:uid="{00000000-0005-0000-0000-00000D260000}"/>
    <cellStyle name="Separador de milhares 2 3 10 2 5" xfId="16291" xr:uid="{00000000-0005-0000-0000-00000E260000}"/>
    <cellStyle name="Separador de milhares 2 3 10 3" xfId="4243" xr:uid="{00000000-0005-0000-0000-00000F260000}"/>
    <cellStyle name="Separador de milhares 2 3 10 3 2" xfId="6146" xr:uid="{00000000-0005-0000-0000-000010260000}"/>
    <cellStyle name="Separador de milhares 2 3 10 3 2 2" xfId="23128" xr:uid="{00000000-0005-0000-0000-000011260000}"/>
    <cellStyle name="Separador de milhares 2 3 10 3 2 3" xfId="19181" xr:uid="{00000000-0005-0000-0000-000012260000}"/>
    <cellStyle name="Separador de milhares 2 3 10 3 3" xfId="21289" xr:uid="{00000000-0005-0000-0000-000013260000}"/>
    <cellStyle name="Separador de milhares 2 3 10 3 4" xfId="17282" xr:uid="{00000000-0005-0000-0000-000014260000}"/>
    <cellStyle name="Separador de milhares 2 3 11" xfId="3034" xr:uid="{00000000-0005-0000-0000-000015260000}"/>
    <cellStyle name="Separador de milhares 2 3 11 2" xfId="4252" xr:uid="{00000000-0005-0000-0000-000016260000}"/>
    <cellStyle name="Separador de milhares 2 3 11 2 2" xfId="5879" xr:uid="{00000000-0005-0000-0000-000017260000}"/>
    <cellStyle name="Separador de milhares 2 3 11 2 2 2" xfId="22875" xr:uid="{00000000-0005-0000-0000-000018260000}"/>
    <cellStyle name="Separador de milhares 2 3 11 2 2 3" xfId="18914" xr:uid="{00000000-0005-0000-0000-000019260000}"/>
    <cellStyle name="Separador de milhares 2 3 11 2 3" xfId="21297" xr:uid="{00000000-0005-0000-0000-00001A260000}"/>
    <cellStyle name="Separador de milhares 2 3 11 2 4" xfId="17290" xr:uid="{00000000-0005-0000-0000-00001B260000}"/>
    <cellStyle name="Separador de milhares 2 3 11 3" xfId="5203" xr:uid="{00000000-0005-0000-0000-00001C260000}"/>
    <cellStyle name="Separador de milhares 2 3 11 3 2" xfId="13167" xr:uid="{00000000-0005-0000-0000-00001D260000}"/>
    <cellStyle name="Separador de milhares 2 3 11 3 2 2" xfId="22202" xr:uid="{00000000-0005-0000-0000-00001E260000}"/>
    <cellStyle name="Separador de milhares 2 3 11 3 3" xfId="11628" xr:uid="{00000000-0005-0000-0000-00001F260000}"/>
    <cellStyle name="Separador de milhares 2 3 11 3 4" xfId="18238" xr:uid="{00000000-0005-0000-0000-000020260000}"/>
    <cellStyle name="Separador de milhares 2 3 11 4" xfId="13565" xr:uid="{00000000-0005-0000-0000-000021260000}"/>
    <cellStyle name="Separador de milhares 2 3 11 4 2" xfId="20102" xr:uid="{00000000-0005-0000-0000-000022260000}"/>
    <cellStyle name="Separador de milhares 2 3 11 5" xfId="16078" xr:uid="{00000000-0005-0000-0000-000023260000}"/>
    <cellStyle name="Separador de milhares 2 3 12" xfId="8397" xr:uid="{00000000-0005-0000-0000-000024260000}"/>
    <cellStyle name="Separador de milhares 2 3 12 2" xfId="11474" xr:uid="{00000000-0005-0000-0000-000025260000}"/>
    <cellStyle name="Separador de milhares 2 3 12 3" xfId="13011" xr:uid="{00000000-0005-0000-0000-000026260000}"/>
    <cellStyle name="Separador de milhares 2 3 13" xfId="8398" xr:uid="{00000000-0005-0000-0000-000027260000}"/>
    <cellStyle name="Separador de milhares 2 3 14" xfId="8399" xr:uid="{00000000-0005-0000-0000-000028260000}"/>
    <cellStyle name="Separador de milhares 2 3 2" xfId="125" xr:uid="{00000000-0005-0000-0000-000029260000}"/>
    <cellStyle name="Separador de milhares 2 3 2 10" xfId="3046" xr:uid="{00000000-0005-0000-0000-00002A260000}"/>
    <cellStyle name="Separador de milhares 2 3 2 10 2" xfId="4499" xr:uid="{00000000-0005-0000-0000-00002B260000}"/>
    <cellStyle name="Separador de milhares 2 3 2 10 2 2" xfId="21539" xr:uid="{00000000-0005-0000-0000-00002C260000}"/>
    <cellStyle name="Separador de milhares 2 3 2 10 2 3" xfId="17534" xr:uid="{00000000-0005-0000-0000-00002D260000}"/>
    <cellStyle name="Separador de milhares 2 3 2 10 3" xfId="5215" xr:uid="{00000000-0005-0000-0000-00002E260000}"/>
    <cellStyle name="Separador de milhares 2 3 2 10 3 2" xfId="12339" xr:uid="{00000000-0005-0000-0000-00002F260000}"/>
    <cellStyle name="Separador de milhares 2 3 2 10 3 2 2" xfId="22214" xr:uid="{00000000-0005-0000-0000-000030260000}"/>
    <cellStyle name="Separador de milhares 2 3 2 10 3 3" xfId="11751" xr:uid="{00000000-0005-0000-0000-000031260000}"/>
    <cellStyle name="Separador de milhares 2 3 2 10 3 4" xfId="18250" xr:uid="{00000000-0005-0000-0000-000032260000}"/>
    <cellStyle name="Separador de milhares 2 3 2 10 4" xfId="13576" xr:uid="{00000000-0005-0000-0000-000033260000}"/>
    <cellStyle name="Separador de milhares 2 3 2 10 4 2" xfId="20114" xr:uid="{00000000-0005-0000-0000-000034260000}"/>
    <cellStyle name="Separador de milhares 2 3 2 10 5" xfId="16090" xr:uid="{00000000-0005-0000-0000-000035260000}"/>
    <cellStyle name="Separador de milhares 2 3 2 11" xfId="3810" xr:uid="{00000000-0005-0000-0000-000036260000}"/>
    <cellStyle name="Separador de milhares 2 3 2 11 2" xfId="5899" xr:uid="{00000000-0005-0000-0000-000037260000}"/>
    <cellStyle name="Separador de milhares 2 3 2 11 2 2" xfId="11414" xr:uid="{00000000-0005-0000-0000-000038260000}"/>
    <cellStyle name="Separador de milhares 2 3 2 11 2 2 2" xfId="22895" xr:uid="{00000000-0005-0000-0000-000039260000}"/>
    <cellStyle name="Separador de milhares 2 3 2 11 2 3" xfId="11449" xr:uid="{00000000-0005-0000-0000-00003A260000}"/>
    <cellStyle name="Separador de milhares 2 3 2 11 2 4" xfId="18934" xr:uid="{00000000-0005-0000-0000-00003B260000}"/>
    <cellStyle name="Separador de milhares 2 3 2 11 3" xfId="13688" xr:uid="{00000000-0005-0000-0000-00003C260000}"/>
    <cellStyle name="Separador de milhares 2 3 2 11 3 2" xfId="20872" xr:uid="{00000000-0005-0000-0000-00003D260000}"/>
    <cellStyle name="Separador de milhares 2 3 2 11 4" xfId="16852" xr:uid="{00000000-0005-0000-0000-00003E260000}"/>
    <cellStyle name="Separador de milhares 2 3 2 12" xfId="8400" xr:uid="{00000000-0005-0000-0000-00003F260000}"/>
    <cellStyle name="Separador de milhares 2 3 2 13" xfId="8401" xr:uid="{00000000-0005-0000-0000-000040260000}"/>
    <cellStyle name="Separador de milhares 2 3 2 2" xfId="739" xr:uid="{00000000-0005-0000-0000-000041260000}"/>
    <cellStyle name="Separador de milhares 2 3 2 2 2" xfId="3122" xr:uid="{00000000-0005-0000-0000-000042260000}"/>
    <cellStyle name="Separador de milhares 2 3 2 2 2 2" xfId="4537" xr:uid="{00000000-0005-0000-0000-000043260000}"/>
    <cellStyle name="Separador de milhares 2 3 2 2 2 2 2" xfId="21577" xr:uid="{00000000-0005-0000-0000-000044260000}"/>
    <cellStyle name="Separador de milhares 2 3 2 2 2 2 3" xfId="17572" xr:uid="{00000000-0005-0000-0000-000045260000}"/>
    <cellStyle name="Separador de milhares 2 3 2 2 2 3" xfId="5291" xr:uid="{00000000-0005-0000-0000-000046260000}"/>
    <cellStyle name="Separador de milhares 2 3 2 2 2 3 2" xfId="22290" xr:uid="{00000000-0005-0000-0000-000047260000}"/>
    <cellStyle name="Separador de milhares 2 3 2 2 2 3 3" xfId="18326" xr:uid="{00000000-0005-0000-0000-000048260000}"/>
    <cellStyle name="Separador de milhares 2 3 2 2 2 4" xfId="20190" xr:uid="{00000000-0005-0000-0000-000049260000}"/>
    <cellStyle name="Separador de milhares 2 3 2 2 2 5" xfId="16166" xr:uid="{00000000-0005-0000-0000-00004A260000}"/>
    <cellStyle name="Separador de milhares 2 3 2 2 3" xfId="3995" xr:uid="{00000000-0005-0000-0000-00004B260000}"/>
    <cellStyle name="Separador de milhares 2 3 2 2 3 2" xfId="6007" xr:uid="{00000000-0005-0000-0000-00004C260000}"/>
    <cellStyle name="Separador de milhares 2 3 2 2 3 2 2" xfId="23001" xr:uid="{00000000-0005-0000-0000-00004D260000}"/>
    <cellStyle name="Separador de milhares 2 3 2 2 3 2 3" xfId="19042" xr:uid="{00000000-0005-0000-0000-00004E260000}"/>
    <cellStyle name="Separador de milhares 2 3 2 2 3 3" xfId="21051" xr:uid="{00000000-0005-0000-0000-00004F260000}"/>
    <cellStyle name="Separador de milhares 2 3 2 2 3 4" xfId="17037" xr:uid="{00000000-0005-0000-0000-000050260000}"/>
    <cellStyle name="Separador de milhares 2 3 2 3" xfId="2120" xr:uid="{00000000-0005-0000-0000-000051260000}"/>
    <cellStyle name="Separador de milhares 2 3 2 3 2" xfId="3248" xr:uid="{00000000-0005-0000-0000-000052260000}"/>
    <cellStyle name="Separador de milhares 2 3 2 3 2 2" xfId="4584" xr:uid="{00000000-0005-0000-0000-000053260000}"/>
    <cellStyle name="Separador de milhares 2 3 2 3 2 2 2" xfId="21624" xr:uid="{00000000-0005-0000-0000-000054260000}"/>
    <cellStyle name="Separador de milhares 2 3 2 3 2 2 3" xfId="17619" xr:uid="{00000000-0005-0000-0000-000055260000}"/>
    <cellStyle name="Separador de milhares 2 3 2 3 2 3" xfId="5417" xr:uid="{00000000-0005-0000-0000-000056260000}"/>
    <cellStyle name="Separador de milhares 2 3 2 3 2 3 2" xfId="22416" xr:uid="{00000000-0005-0000-0000-000057260000}"/>
    <cellStyle name="Separador de milhares 2 3 2 3 2 3 3" xfId="18452" xr:uid="{00000000-0005-0000-0000-000058260000}"/>
    <cellStyle name="Separador de milhares 2 3 2 3 2 4" xfId="20316" xr:uid="{00000000-0005-0000-0000-000059260000}"/>
    <cellStyle name="Separador de milhares 2 3 2 3 2 5" xfId="16292" xr:uid="{00000000-0005-0000-0000-00005A260000}"/>
    <cellStyle name="Separador de milhares 2 3 2 3 3" xfId="3881" xr:uid="{00000000-0005-0000-0000-00005B260000}"/>
    <cellStyle name="Separador de milhares 2 3 2 3 3 2" xfId="6147" xr:uid="{00000000-0005-0000-0000-00005C260000}"/>
    <cellStyle name="Separador de milhares 2 3 2 3 3 2 2" xfId="23129" xr:uid="{00000000-0005-0000-0000-00005D260000}"/>
    <cellStyle name="Separador de milhares 2 3 2 3 3 2 3" xfId="19182" xr:uid="{00000000-0005-0000-0000-00005E260000}"/>
    <cellStyle name="Separador de milhares 2 3 2 3 3 3" xfId="20942" xr:uid="{00000000-0005-0000-0000-00005F260000}"/>
    <cellStyle name="Separador de milhares 2 3 2 3 3 4" xfId="16923" xr:uid="{00000000-0005-0000-0000-000060260000}"/>
    <cellStyle name="Separador de milhares 2 3 2 4" xfId="2121" xr:uid="{00000000-0005-0000-0000-000061260000}"/>
    <cellStyle name="Separador de milhares 2 3 2 4 2" xfId="3249" xr:uid="{00000000-0005-0000-0000-000062260000}"/>
    <cellStyle name="Separador de milhares 2 3 2 4 2 2" xfId="4585" xr:uid="{00000000-0005-0000-0000-000063260000}"/>
    <cellStyle name="Separador de milhares 2 3 2 4 2 2 2" xfId="21625" xr:uid="{00000000-0005-0000-0000-000064260000}"/>
    <cellStyle name="Separador de milhares 2 3 2 4 2 2 3" xfId="17620" xr:uid="{00000000-0005-0000-0000-000065260000}"/>
    <cellStyle name="Separador de milhares 2 3 2 4 2 3" xfId="5418" xr:uid="{00000000-0005-0000-0000-000066260000}"/>
    <cellStyle name="Separador de milhares 2 3 2 4 2 3 2" xfId="22417" xr:uid="{00000000-0005-0000-0000-000067260000}"/>
    <cellStyle name="Separador de milhares 2 3 2 4 2 3 3" xfId="18453" xr:uid="{00000000-0005-0000-0000-000068260000}"/>
    <cellStyle name="Separador de milhares 2 3 2 4 2 4" xfId="20317" xr:uid="{00000000-0005-0000-0000-000069260000}"/>
    <cellStyle name="Separador de milhares 2 3 2 4 2 5" xfId="16293" xr:uid="{00000000-0005-0000-0000-00006A260000}"/>
    <cellStyle name="Separador de milhares 2 3 2 4 3" xfId="4197" xr:uid="{00000000-0005-0000-0000-00006B260000}"/>
    <cellStyle name="Separador de milhares 2 3 2 4 3 2" xfId="6148" xr:uid="{00000000-0005-0000-0000-00006C260000}"/>
    <cellStyle name="Separador de milhares 2 3 2 4 3 2 2" xfId="23130" xr:uid="{00000000-0005-0000-0000-00006D260000}"/>
    <cellStyle name="Separador de milhares 2 3 2 4 3 2 3" xfId="19183" xr:uid="{00000000-0005-0000-0000-00006E260000}"/>
    <cellStyle name="Separador de milhares 2 3 2 4 3 3" xfId="21243" xr:uid="{00000000-0005-0000-0000-00006F260000}"/>
    <cellStyle name="Separador de milhares 2 3 2 4 3 4" xfId="17236" xr:uid="{00000000-0005-0000-0000-000070260000}"/>
    <cellStyle name="Separador de milhares 2 3 2 5" xfId="2122" xr:uid="{00000000-0005-0000-0000-000071260000}"/>
    <cellStyle name="Separador de milhares 2 3 2 5 2" xfId="3250" xr:uid="{00000000-0005-0000-0000-000072260000}"/>
    <cellStyle name="Separador de milhares 2 3 2 5 2 2" xfId="4586" xr:uid="{00000000-0005-0000-0000-000073260000}"/>
    <cellStyle name="Separador de milhares 2 3 2 5 2 2 2" xfId="21626" xr:uid="{00000000-0005-0000-0000-000074260000}"/>
    <cellStyle name="Separador de milhares 2 3 2 5 2 2 3" xfId="17621" xr:uid="{00000000-0005-0000-0000-000075260000}"/>
    <cellStyle name="Separador de milhares 2 3 2 5 2 3" xfId="5419" xr:uid="{00000000-0005-0000-0000-000076260000}"/>
    <cellStyle name="Separador de milhares 2 3 2 5 2 3 2" xfId="22418" xr:uid="{00000000-0005-0000-0000-000077260000}"/>
    <cellStyle name="Separador de milhares 2 3 2 5 2 3 3" xfId="18454" xr:uid="{00000000-0005-0000-0000-000078260000}"/>
    <cellStyle name="Separador de milhares 2 3 2 5 2 4" xfId="20318" xr:uid="{00000000-0005-0000-0000-000079260000}"/>
    <cellStyle name="Separador de milhares 2 3 2 5 2 5" xfId="16294" xr:uid="{00000000-0005-0000-0000-00007A260000}"/>
    <cellStyle name="Separador de milhares 2 3 2 5 3" xfId="3972" xr:uid="{00000000-0005-0000-0000-00007B260000}"/>
    <cellStyle name="Separador de milhares 2 3 2 5 3 2" xfId="6149" xr:uid="{00000000-0005-0000-0000-00007C260000}"/>
    <cellStyle name="Separador de milhares 2 3 2 5 3 2 2" xfId="23131" xr:uid="{00000000-0005-0000-0000-00007D260000}"/>
    <cellStyle name="Separador de milhares 2 3 2 5 3 2 3" xfId="19184" xr:uid="{00000000-0005-0000-0000-00007E260000}"/>
    <cellStyle name="Separador de milhares 2 3 2 5 3 3" xfId="21028" xr:uid="{00000000-0005-0000-0000-00007F260000}"/>
    <cellStyle name="Separador de milhares 2 3 2 5 3 4" xfId="17014" xr:uid="{00000000-0005-0000-0000-000080260000}"/>
    <cellStyle name="Separador de milhares 2 3 2 6" xfId="2123" xr:uid="{00000000-0005-0000-0000-000081260000}"/>
    <cellStyle name="Separador de milhares 2 3 2 6 2" xfId="3251" xr:uid="{00000000-0005-0000-0000-000082260000}"/>
    <cellStyle name="Separador de milhares 2 3 2 6 2 2" xfId="4587" xr:uid="{00000000-0005-0000-0000-000083260000}"/>
    <cellStyle name="Separador de milhares 2 3 2 6 2 2 2" xfId="21627" xr:uid="{00000000-0005-0000-0000-000084260000}"/>
    <cellStyle name="Separador de milhares 2 3 2 6 2 2 3" xfId="17622" xr:uid="{00000000-0005-0000-0000-000085260000}"/>
    <cellStyle name="Separador de milhares 2 3 2 6 2 3" xfId="5420" xr:uid="{00000000-0005-0000-0000-000086260000}"/>
    <cellStyle name="Separador de milhares 2 3 2 6 2 3 2" xfId="22419" xr:uid="{00000000-0005-0000-0000-000087260000}"/>
    <cellStyle name="Separador de milhares 2 3 2 6 2 3 3" xfId="18455" xr:uid="{00000000-0005-0000-0000-000088260000}"/>
    <cellStyle name="Separador de milhares 2 3 2 6 2 4" xfId="20319" xr:uid="{00000000-0005-0000-0000-000089260000}"/>
    <cellStyle name="Separador de milhares 2 3 2 6 2 5" xfId="16295" xr:uid="{00000000-0005-0000-0000-00008A260000}"/>
    <cellStyle name="Separador de milhares 2 3 2 6 3" xfId="3748" xr:uid="{00000000-0005-0000-0000-00008B260000}"/>
    <cellStyle name="Separador de milhares 2 3 2 6 3 2" xfId="6150" xr:uid="{00000000-0005-0000-0000-00008C260000}"/>
    <cellStyle name="Separador de milhares 2 3 2 6 3 2 2" xfId="23132" xr:uid="{00000000-0005-0000-0000-00008D260000}"/>
    <cellStyle name="Separador de milhares 2 3 2 6 3 2 3" xfId="19185" xr:uid="{00000000-0005-0000-0000-00008E260000}"/>
    <cellStyle name="Separador de milhares 2 3 2 6 3 3" xfId="20812" xr:uid="{00000000-0005-0000-0000-00008F260000}"/>
    <cellStyle name="Separador de milhares 2 3 2 6 3 4" xfId="16791" xr:uid="{00000000-0005-0000-0000-000090260000}"/>
    <cellStyle name="Separador de milhares 2 3 2 7" xfId="2124" xr:uid="{00000000-0005-0000-0000-000091260000}"/>
    <cellStyle name="Separador de milhares 2 3 2 7 2" xfId="3252" xr:uid="{00000000-0005-0000-0000-000092260000}"/>
    <cellStyle name="Separador de milhares 2 3 2 7 2 2" xfId="4588" xr:uid="{00000000-0005-0000-0000-000093260000}"/>
    <cellStyle name="Separador de milhares 2 3 2 7 2 2 2" xfId="21628" xr:uid="{00000000-0005-0000-0000-000094260000}"/>
    <cellStyle name="Separador de milhares 2 3 2 7 2 2 3" xfId="17623" xr:uid="{00000000-0005-0000-0000-000095260000}"/>
    <cellStyle name="Separador de milhares 2 3 2 7 2 3" xfId="5421" xr:uid="{00000000-0005-0000-0000-000096260000}"/>
    <cellStyle name="Separador de milhares 2 3 2 7 2 3 2" xfId="22420" xr:uid="{00000000-0005-0000-0000-000097260000}"/>
    <cellStyle name="Separador de milhares 2 3 2 7 2 3 3" xfId="18456" xr:uid="{00000000-0005-0000-0000-000098260000}"/>
    <cellStyle name="Separador de milhares 2 3 2 7 2 4" xfId="20320" xr:uid="{00000000-0005-0000-0000-000099260000}"/>
    <cellStyle name="Separador de milhares 2 3 2 7 2 5" xfId="16296" xr:uid="{00000000-0005-0000-0000-00009A260000}"/>
    <cellStyle name="Separador de milhares 2 3 2 7 3" xfId="4056" xr:uid="{00000000-0005-0000-0000-00009B260000}"/>
    <cellStyle name="Separador de milhares 2 3 2 7 3 2" xfId="6151" xr:uid="{00000000-0005-0000-0000-00009C260000}"/>
    <cellStyle name="Separador de milhares 2 3 2 7 3 2 2" xfId="23133" xr:uid="{00000000-0005-0000-0000-00009D260000}"/>
    <cellStyle name="Separador de milhares 2 3 2 7 3 2 3" xfId="19186" xr:uid="{00000000-0005-0000-0000-00009E260000}"/>
    <cellStyle name="Separador de milhares 2 3 2 7 3 3" xfId="21105" xr:uid="{00000000-0005-0000-0000-00009F260000}"/>
    <cellStyle name="Separador de milhares 2 3 2 7 3 4" xfId="17097" xr:uid="{00000000-0005-0000-0000-0000A0260000}"/>
    <cellStyle name="Separador de milhares 2 3 2 8" xfId="2125" xr:uid="{00000000-0005-0000-0000-0000A1260000}"/>
    <cellStyle name="Separador de milhares 2 3 2 8 2" xfId="3253" xr:uid="{00000000-0005-0000-0000-0000A2260000}"/>
    <cellStyle name="Separador de milhares 2 3 2 8 2 2" xfId="4589" xr:uid="{00000000-0005-0000-0000-0000A3260000}"/>
    <cellStyle name="Separador de milhares 2 3 2 8 2 2 2" xfId="21629" xr:uid="{00000000-0005-0000-0000-0000A4260000}"/>
    <cellStyle name="Separador de milhares 2 3 2 8 2 2 3" xfId="17624" xr:uid="{00000000-0005-0000-0000-0000A5260000}"/>
    <cellStyle name="Separador de milhares 2 3 2 8 2 3" xfId="5422" xr:uid="{00000000-0005-0000-0000-0000A6260000}"/>
    <cellStyle name="Separador de milhares 2 3 2 8 2 3 2" xfId="22421" xr:uid="{00000000-0005-0000-0000-0000A7260000}"/>
    <cellStyle name="Separador de milhares 2 3 2 8 2 3 3" xfId="18457" xr:uid="{00000000-0005-0000-0000-0000A8260000}"/>
    <cellStyle name="Separador de milhares 2 3 2 8 2 4" xfId="20321" xr:uid="{00000000-0005-0000-0000-0000A9260000}"/>
    <cellStyle name="Separador de milhares 2 3 2 8 2 5" xfId="16297" xr:uid="{00000000-0005-0000-0000-0000AA260000}"/>
    <cellStyle name="Separador de milhares 2 3 2 8 3" xfId="4024" xr:uid="{00000000-0005-0000-0000-0000AB260000}"/>
    <cellStyle name="Separador de milhares 2 3 2 8 3 2" xfId="6152" xr:uid="{00000000-0005-0000-0000-0000AC260000}"/>
    <cellStyle name="Separador de milhares 2 3 2 8 3 2 2" xfId="23134" xr:uid="{00000000-0005-0000-0000-0000AD260000}"/>
    <cellStyle name="Separador de milhares 2 3 2 8 3 2 3" xfId="19187" xr:uid="{00000000-0005-0000-0000-0000AE260000}"/>
    <cellStyle name="Separador de milhares 2 3 2 8 3 3" xfId="21076" xr:uid="{00000000-0005-0000-0000-0000AF260000}"/>
    <cellStyle name="Separador de milhares 2 3 2 8 3 4" xfId="17065" xr:uid="{00000000-0005-0000-0000-0000B0260000}"/>
    <cellStyle name="Separador de milhares 2 3 2 9" xfId="2126" xr:uid="{00000000-0005-0000-0000-0000B1260000}"/>
    <cellStyle name="Separador de milhares 2 3 2 9 2" xfId="3254" xr:uid="{00000000-0005-0000-0000-0000B2260000}"/>
    <cellStyle name="Separador de milhares 2 3 2 9 2 2" xfId="4590" xr:uid="{00000000-0005-0000-0000-0000B3260000}"/>
    <cellStyle name="Separador de milhares 2 3 2 9 2 2 2" xfId="21630" xr:uid="{00000000-0005-0000-0000-0000B4260000}"/>
    <cellStyle name="Separador de milhares 2 3 2 9 2 2 3" xfId="17625" xr:uid="{00000000-0005-0000-0000-0000B5260000}"/>
    <cellStyle name="Separador de milhares 2 3 2 9 2 3" xfId="5423" xr:uid="{00000000-0005-0000-0000-0000B6260000}"/>
    <cellStyle name="Separador de milhares 2 3 2 9 2 3 2" xfId="22422" xr:uid="{00000000-0005-0000-0000-0000B7260000}"/>
    <cellStyle name="Separador de milhares 2 3 2 9 2 3 3" xfId="18458" xr:uid="{00000000-0005-0000-0000-0000B8260000}"/>
    <cellStyle name="Separador de milhares 2 3 2 9 2 4" xfId="20322" xr:uid="{00000000-0005-0000-0000-0000B9260000}"/>
    <cellStyle name="Separador de milhares 2 3 2 9 2 5" xfId="16298" xr:uid="{00000000-0005-0000-0000-0000BA260000}"/>
    <cellStyle name="Separador de milhares 2 3 2 9 3" xfId="4338" xr:uid="{00000000-0005-0000-0000-0000BB260000}"/>
    <cellStyle name="Separador de milhares 2 3 2 9 3 2" xfId="6153" xr:uid="{00000000-0005-0000-0000-0000BC260000}"/>
    <cellStyle name="Separador de milhares 2 3 2 9 3 2 2" xfId="23135" xr:uid="{00000000-0005-0000-0000-0000BD260000}"/>
    <cellStyle name="Separador de milhares 2 3 2 9 3 2 3" xfId="19188" xr:uid="{00000000-0005-0000-0000-0000BE260000}"/>
    <cellStyle name="Separador de milhares 2 3 2 9 3 3" xfId="21382" xr:uid="{00000000-0005-0000-0000-0000BF260000}"/>
    <cellStyle name="Separador de milhares 2 3 2 9 3 4" xfId="17375" xr:uid="{00000000-0005-0000-0000-0000C0260000}"/>
    <cellStyle name="Separador de milhares 2 3 3" xfId="678" xr:uid="{00000000-0005-0000-0000-0000C1260000}"/>
    <cellStyle name="Separador de milhares 2 3 3 2" xfId="3110" xr:uid="{00000000-0005-0000-0000-0000C2260000}"/>
    <cellStyle name="Separador de milhares 2 3 3 2 2" xfId="4525" xr:uid="{00000000-0005-0000-0000-0000C3260000}"/>
    <cellStyle name="Separador de milhares 2 3 3 2 2 2" xfId="21565" xr:uid="{00000000-0005-0000-0000-0000C4260000}"/>
    <cellStyle name="Separador de milhares 2 3 3 2 2 3" xfId="17560" xr:uid="{00000000-0005-0000-0000-0000C5260000}"/>
    <cellStyle name="Separador de milhares 2 3 3 2 3" xfId="5279" xr:uid="{00000000-0005-0000-0000-0000C6260000}"/>
    <cellStyle name="Separador de milhares 2 3 3 2 3 2" xfId="22278" xr:uid="{00000000-0005-0000-0000-0000C7260000}"/>
    <cellStyle name="Separador de milhares 2 3 3 2 3 3" xfId="18314" xr:uid="{00000000-0005-0000-0000-0000C8260000}"/>
    <cellStyle name="Separador de milhares 2 3 3 2 4" xfId="20178" xr:uid="{00000000-0005-0000-0000-0000C9260000}"/>
    <cellStyle name="Separador de milhares 2 3 3 2 5" xfId="16154" xr:uid="{00000000-0005-0000-0000-0000CA260000}"/>
    <cellStyle name="Separador de milhares 2 3 3 3" xfId="4353" xr:uid="{00000000-0005-0000-0000-0000CB260000}"/>
    <cellStyle name="Separador de milhares 2 3 3 3 2" xfId="5994" xr:uid="{00000000-0005-0000-0000-0000CC260000}"/>
    <cellStyle name="Separador de milhares 2 3 3 3 2 2" xfId="22988" xr:uid="{00000000-0005-0000-0000-0000CD260000}"/>
    <cellStyle name="Separador de milhares 2 3 3 3 2 3" xfId="19029" xr:uid="{00000000-0005-0000-0000-0000CE260000}"/>
    <cellStyle name="Separador de milhares 2 3 3 3 3" xfId="21397" xr:uid="{00000000-0005-0000-0000-0000CF260000}"/>
    <cellStyle name="Separador de milhares 2 3 3 3 4" xfId="17390" xr:uid="{00000000-0005-0000-0000-0000D0260000}"/>
    <cellStyle name="Separador de milhares 2 3 4" xfId="2127" xr:uid="{00000000-0005-0000-0000-0000D1260000}"/>
    <cellStyle name="Separador de milhares 2 3 4 2" xfId="3255" xr:uid="{00000000-0005-0000-0000-0000D2260000}"/>
    <cellStyle name="Separador de milhares 2 3 4 2 2" xfId="4591" xr:uid="{00000000-0005-0000-0000-0000D3260000}"/>
    <cellStyle name="Separador de milhares 2 3 4 2 2 2" xfId="21631" xr:uid="{00000000-0005-0000-0000-0000D4260000}"/>
    <cellStyle name="Separador de milhares 2 3 4 2 2 3" xfId="17626" xr:uid="{00000000-0005-0000-0000-0000D5260000}"/>
    <cellStyle name="Separador de milhares 2 3 4 2 3" xfId="5424" xr:uid="{00000000-0005-0000-0000-0000D6260000}"/>
    <cellStyle name="Separador de milhares 2 3 4 2 3 2" xfId="22423" xr:uid="{00000000-0005-0000-0000-0000D7260000}"/>
    <cellStyle name="Separador de milhares 2 3 4 2 3 3" xfId="18459" xr:uid="{00000000-0005-0000-0000-0000D8260000}"/>
    <cellStyle name="Separador de milhares 2 3 4 2 4" xfId="20323" xr:uid="{00000000-0005-0000-0000-0000D9260000}"/>
    <cellStyle name="Separador de milhares 2 3 4 2 5" xfId="16299" xr:uid="{00000000-0005-0000-0000-0000DA260000}"/>
    <cellStyle name="Separador de milhares 2 3 4 3" xfId="3852" xr:uid="{00000000-0005-0000-0000-0000DB260000}"/>
    <cellStyle name="Separador de milhares 2 3 4 3 2" xfId="6154" xr:uid="{00000000-0005-0000-0000-0000DC260000}"/>
    <cellStyle name="Separador de milhares 2 3 4 3 2 2" xfId="23136" xr:uid="{00000000-0005-0000-0000-0000DD260000}"/>
    <cellStyle name="Separador de milhares 2 3 4 3 2 3" xfId="19189" xr:uid="{00000000-0005-0000-0000-0000DE260000}"/>
    <cellStyle name="Separador de milhares 2 3 4 3 3" xfId="20914" xr:uid="{00000000-0005-0000-0000-0000DF260000}"/>
    <cellStyle name="Separador de milhares 2 3 4 3 4" xfId="16894" xr:uid="{00000000-0005-0000-0000-0000E0260000}"/>
    <cellStyle name="Separador de milhares 2 3 5" xfId="2128" xr:uid="{00000000-0005-0000-0000-0000E1260000}"/>
    <cellStyle name="Separador de milhares 2 3 5 2" xfId="3256" xr:uid="{00000000-0005-0000-0000-0000E2260000}"/>
    <cellStyle name="Separador de milhares 2 3 5 2 2" xfId="4592" xr:uid="{00000000-0005-0000-0000-0000E3260000}"/>
    <cellStyle name="Separador de milhares 2 3 5 2 2 2" xfId="21632" xr:uid="{00000000-0005-0000-0000-0000E4260000}"/>
    <cellStyle name="Separador de milhares 2 3 5 2 2 3" xfId="17627" xr:uid="{00000000-0005-0000-0000-0000E5260000}"/>
    <cellStyle name="Separador de milhares 2 3 5 2 3" xfId="5425" xr:uid="{00000000-0005-0000-0000-0000E6260000}"/>
    <cellStyle name="Separador de milhares 2 3 5 2 3 2" xfId="22424" xr:uid="{00000000-0005-0000-0000-0000E7260000}"/>
    <cellStyle name="Separador de milhares 2 3 5 2 3 3" xfId="18460" xr:uid="{00000000-0005-0000-0000-0000E8260000}"/>
    <cellStyle name="Separador de milhares 2 3 5 2 4" xfId="20324" xr:uid="{00000000-0005-0000-0000-0000E9260000}"/>
    <cellStyle name="Separador de milhares 2 3 5 2 5" xfId="16300" xr:uid="{00000000-0005-0000-0000-0000EA260000}"/>
    <cellStyle name="Separador de milhares 2 3 5 3" xfId="4046" xr:uid="{00000000-0005-0000-0000-0000EB260000}"/>
    <cellStyle name="Separador de milhares 2 3 5 3 2" xfId="6155" xr:uid="{00000000-0005-0000-0000-0000EC260000}"/>
    <cellStyle name="Separador de milhares 2 3 5 3 2 2" xfId="23137" xr:uid="{00000000-0005-0000-0000-0000ED260000}"/>
    <cellStyle name="Separador de milhares 2 3 5 3 2 3" xfId="19190" xr:uid="{00000000-0005-0000-0000-0000EE260000}"/>
    <cellStyle name="Separador de milhares 2 3 5 3 3" xfId="21095" xr:uid="{00000000-0005-0000-0000-0000EF260000}"/>
    <cellStyle name="Separador de milhares 2 3 5 3 4" xfId="17087" xr:uid="{00000000-0005-0000-0000-0000F0260000}"/>
    <cellStyle name="Separador de milhares 2 3 6" xfId="2129" xr:uid="{00000000-0005-0000-0000-0000F1260000}"/>
    <cellStyle name="Separador de milhares 2 3 6 2" xfId="3257" xr:uid="{00000000-0005-0000-0000-0000F2260000}"/>
    <cellStyle name="Separador de milhares 2 3 6 2 2" xfId="4593" xr:uid="{00000000-0005-0000-0000-0000F3260000}"/>
    <cellStyle name="Separador de milhares 2 3 6 2 2 2" xfId="21633" xr:uid="{00000000-0005-0000-0000-0000F4260000}"/>
    <cellStyle name="Separador de milhares 2 3 6 2 2 3" xfId="17628" xr:uid="{00000000-0005-0000-0000-0000F5260000}"/>
    <cellStyle name="Separador de milhares 2 3 6 2 3" xfId="5426" xr:uid="{00000000-0005-0000-0000-0000F6260000}"/>
    <cellStyle name="Separador de milhares 2 3 6 2 3 2" xfId="22425" xr:uid="{00000000-0005-0000-0000-0000F7260000}"/>
    <cellStyle name="Separador de milhares 2 3 6 2 3 3" xfId="18461" xr:uid="{00000000-0005-0000-0000-0000F8260000}"/>
    <cellStyle name="Separador de milhares 2 3 6 2 4" xfId="20325" xr:uid="{00000000-0005-0000-0000-0000F9260000}"/>
    <cellStyle name="Separador de milhares 2 3 6 2 5" xfId="16301" xr:uid="{00000000-0005-0000-0000-0000FA260000}"/>
    <cellStyle name="Separador de milhares 2 3 6 3" xfId="4223" xr:uid="{00000000-0005-0000-0000-0000FB260000}"/>
    <cellStyle name="Separador de milhares 2 3 6 3 2" xfId="6156" xr:uid="{00000000-0005-0000-0000-0000FC260000}"/>
    <cellStyle name="Separador de milhares 2 3 6 3 2 2" xfId="23138" xr:uid="{00000000-0005-0000-0000-0000FD260000}"/>
    <cellStyle name="Separador de milhares 2 3 6 3 2 3" xfId="19191" xr:uid="{00000000-0005-0000-0000-0000FE260000}"/>
    <cellStyle name="Separador de milhares 2 3 6 3 3" xfId="21269" xr:uid="{00000000-0005-0000-0000-0000FF260000}"/>
    <cellStyle name="Separador de milhares 2 3 6 3 4" xfId="17262" xr:uid="{00000000-0005-0000-0000-000000270000}"/>
    <cellStyle name="Separador de milhares 2 3 7" xfId="2130" xr:uid="{00000000-0005-0000-0000-000001270000}"/>
    <cellStyle name="Separador de milhares 2 3 7 2" xfId="3258" xr:uid="{00000000-0005-0000-0000-000002270000}"/>
    <cellStyle name="Separador de milhares 2 3 7 2 2" xfId="4594" xr:uid="{00000000-0005-0000-0000-000003270000}"/>
    <cellStyle name="Separador de milhares 2 3 7 2 2 2" xfId="21634" xr:uid="{00000000-0005-0000-0000-000004270000}"/>
    <cellStyle name="Separador de milhares 2 3 7 2 2 3" xfId="17629" xr:uid="{00000000-0005-0000-0000-000005270000}"/>
    <cellStyle name="Separador de milhares 2 3 7 2 3" xfId="5427" xr:uid="{00000000-0005-0000-0000-000006270000}"/>
    <cellStyle name="Separador de milhares 2 3 7 2 3 2" xfId="22426" xr:uid="{00000000-0005-0000-0000-000007270000}"/>
    <cellStyle name="Separador de milhares 2 3 7 2 3 3" xfId="18462" xr:uid="{00000000-0005-0000-0000-000008270000}"/>
    <cellStyle name="Separador de milhares 2 3 7 2 4" xfId="20326" xr:uid="{00000000-0005-0000-0000-000009270000}"/>
    <cellStyle name="Separador de milhares 2 3 7 2 5" xfId="16302" xr:uid="{00000000-0005-0000-0000-00000A270000}"/>
    <cellStyle name="Separador de milhares 2 3 7 3" xfId="4289" xr:uid="{00000000-0005-0000-0000-00000B270000}"/>
    <cellStyle name="Separador de milhares 2 3 7 3 2" xfId="6157" xr:uid="{00000000-0005-0000-0000-00000C270000}"/>
    <cellStyle name="Separador de milhares 2 3 7 3 2 2" xfId="23139" xr:uid="{00000000-0005-0000-0000-00000D270000}"/>
    <cellStyle name="Separador de milhares 2 3 7 3 2 3" xfId="19192" xr:uid="{00000000-0005-0000-0000-00000E270000}"/>
    <cellStyle name="Separador de milhares 2 3 7 3 3" xfId="21333" xr:uid="{00000000-0005-0000-0000-00000F270000}"/>
    <cellStyle name="Separador de milhares 2 3 7 3 4" xfId="17326" xr:uid="{00000000-0005-0000-0000-000010270000}"/>
    <cellStyle name="Separador de milhares 2 3 8" xfId="2131" xr:uid="{00000000-0005-0000-0000-000011270000}"/>
    <cellStyle name="Separador de milhares 2 3 8 2" xfId="3259" xr:uid="{00000000-0005-0000-0000-000012270000}"/>
    <cellStyle name="Separador de milhares 2 3 8 2 2" xfId="4595" xr:uid="{00000000-0005-0000-0000-000013270000}"/>
    <cellStyle name="Separador de milhares 2 3 8 2 2 2" xfId="21635" xr:uid="{00000000-0005-0000-0000-000014270000}"/>
    <cellStyle name="Separador de milhares 2 3 8 2 2 3" xfId="17630" xr:uid="{00000000-0005-0000-0000-000015270000}"/>
    <cellStyle name="Separador de milhares 2 3 8 2 3" xfId="5428" xr:uid="{00000000-0005-0000-0000-000016270000}"/>
    <cellStyle name="Separador de milhares 2 3 8 2 3 2" xfId="22427" xr:uid="{00000000-0005-0000-0000-000017270000}"/>
    <cellStyle name="Separador de milhares 2 3 8 2 3 3" xfId="18463" xr:uid="{00000000-0005-0000-0000-000018270000}"/>
    <cellStyle name="Separador de milhares 2 3 8 2 4" xfId="20327" xr:uid="{00000000-0005-0000-0000-000019270000}"/>
    <cellStyle name="Separador de milhares 2 3 8 2 5" xfId="16303" xr:uid="{00000000-0005-0000-0000-00001A270000}"/>
    <cellStyle name="Separador de milhares 2 3 8 3" xfId="3813" xr:uid="{00000000-0005-0000-0000-00001B270000}"/>
    <cellStyle name="Separador de milhares 2 3 8 3 2" xfId="6158" xr:uid="{00000000-0005-0000-0000-00001C270000}"/>
    <cellStyle name="Separador de milhares 2 3 8 3 2 2" xfId="23140" xr:uid="{00000000-0005-0000-0000-00001D270000}"/>
    <cellStyle name="Separador de milhares 2 3 8 3 2 3" xfId="19193" xr:uid="{00000000-0005-0000-0000-00001E270000}"/>
    <cellStyle name="Separador de milhares 2 3 8 3 3" xfId="20875" xr:uid="{00000000-0005-0000-0000-00001F270000}"/>
    <cellStyle name="Separador de milhares 2 3 8 3 4" xfId="16855" xr:uid="{00000000-0005-0000-0000-000020270000}"/>
    <cellStyle name="Separador de milhares 2 3 9" xfId="2132" xr:uid="{00000000-0005-0000-0000-000021270000}"/>
    <cellStyle name="Separador de milhares 2 3 9 2" xfId="3260" xr:uid="{00000000-0005-0000-0000-000022270000}"/>
    <cellStyle name="Separador de milhares 2 3 9 2 2" xfId="4596" xr:uid="{00000000-0005-0000-0000-000023270000}"/>
    <cellStyle name="Separador de milhares 2 3 9 2 2 2" xfId="21636" xr:uid="{00000000-0005-0000-0000-000024270000}"/>
    <cellStyle name="Separador de milhares 2 3 9 2 2 3" xfId="17631" xr:uid="{00000000-0005-0000-0000-000025270000}"/>
    <cellStyle name="Separador de milhares 2 3 9 2 3" xfId="5429" xr:uid="{00000000-0005-0000-0000-000026270000}"/>
    <cellStyle name="Separador de milhares 2 3 9 2 3 2" xfId="22428" xr:uid="{00000000-0005-0000-0000-000027270000}"/>
    <cellStyle name="Separador de milhares 2 3 9 2 3 3" xfId="18464" xr:uid="{00000000-0005-0000-0000-000028270000}"/>
    <cellStyle name="Separador de milhares 2 3 9 2 4" xfId="20328" xr:uid="{00000000-0005-0000-0000-000029270000}"/>
    <cellStyle name="Separador de milhares 2 3 9 2 5" xfId="16304" xr:uid="{00000000-0005-0000-0000-00002A270000}"/>
    <cellStyle name="Separador de milhares 2 3 9 3" xfId="4386" xr:uid="{00000000-0005-0000-0000-00002B270000}"/>
    <cellStyle name="Separador de milhares 2 3 9 3 2" xfId="6159" xr:uid="{00000000-0005-0000-0000-00002C270000}"/>
    <cellStyle name="Separador de milhares 2 3 9 3 2 2" xfId="23141" xr:uid="{00000000-0005-0000-0000-00002D270000}"/>
    <cellStyle name="Separador de milhares 2 3 9 3 2 3" xfId="19194" xr:uid="{00000000-0005-0000-0000-00002E270000}"/>
    <cellStyle name="Separador de milhares 2 3 9 3 3" xfId="21430" xr:uid="{00000000-0005-0000-0000-00002F270000}"/>
    <cellStyle name="Separador de milhares 2 3 9 3 4" xfId="17423" xr:uid="{00000000-0005-0000-0000-000030270000}"/>
    <cellStyle name="Separador de milhares 2 4" xfId="65" xr:uid="{00000000-0005-0000-0000-000031270000}"/>
    <cellStyle name="Separador de milhares 2 4 10" xfId="3035" xr:uid="{00000000-0005-0000-0000-000032270000}"/>
    <cellStyle name="Separador de milhares 2 4 10 2" xfId="4136" xr:uid="{00000000-0005-0000-0000-000033270000}"/>
    <cellStyle name="Separador de milhares 2 4 10 2 2" xfId="5880" xr:uid="{00000000-0005-0000-0000-000034270000}"/>
    <cellStyle name="Separador de milhares 2 4 10 2 2 2" xfId="22876" xr:uid="{00000000-0005-0000-0000-000035270000}"/>
    <cellStyle name="Separador de milhares 2 4 10 2 2 3" xfId="18915" xr:uid="{00000000-0005-0000-0000-000036270000}"/>
    <cellStyle name="Separador de milhares 2 4 10 2 3" xfId="21184" xr:uid="{00000000-0005-0000-0000-000037270000}"/>
    <cellStyle name="Separador de milhares 2 4 10 2 4" xfId="17176" xr:uid="{00000000-0005-0000-0000-000038270000}"/>
    <cellStyle name="Separador de milhares 2 4 10 3" xfId="5204" xr:uid="{00000000-0005-0000-0000-000039270000}"/>
    <cellStyle name="Separador de milhares 2 4 10 3 2" xfId="10920" xr:uid="{00000000-0005-0000-0000-00003A270000}"/>
    <cellStyle name="Separador de milhares 2 4 10 3 2 2" xfId="22203" xr:uid="{00000000-0005-0000-0000-00003B270000}"/>
    <cellStyle name="Separador de milhares 2 4 10 3 3" xfId="11746" xr:uid="{00000000-0005-0000-0000-00003C270000}"/>
    <cellStyle name="Separador de milhares 2 4 10 3 4" xfId="18239" xr:uid="{00000000-0005-0000-0000-00003D270000}"/>
    <cellStyle name="Separador de milhares 2 4 10 4" xfId="13566" xr:uid="{00000000-0005-0000-0000-00003E270000}"/>
    <cellStyle name="Separador de milhares 2 4 10 4 2" xfId="20103" xr:uid="{00000000-0005-0000-0000-00003F270000}"/>
    <cellStyle name="Separador de milhares 2 4 10 5" xfId="16079" xr:uid="{00000000-0005-0000-0000-000040270000}"/>
    <cellStyle name="Separador de milhares 2 4 11" xfId="8402" xr:uid="{00000000-0005-0000-0000-000041270000}"/>
    <cellStyle name="Separador de milhares 2 4 11 2" xfId="12865" xr:uid="{00000000-0005-0000-0000-000042270000}"/>
    <cellStyle name="Separador de milhares 2 4 11 3" xfId="11636" xr:uid="{00000000-0005-0000-0000-000043270000}"/>
    <cellStyle name="Separador de milhares 2 4 12" xfId="8403" xr:uid="{00000000-0005-0000-0000-000044270000}"/>
    <cellStyle name="Separador de milhares 2 4 13" xfId="8404" xr:uid="{00000000-0005-0000-0000-000045270000}"/>
    <cellStyle name="Separador de milhares 2 4 2" xfId="705" xr:uid="{00000000-0005-0000-0000-000046270000}"/>
    <cellStyle name="Separador de milhares 2 4 2 2" xfId="3117" xr:uid="{00000000-0005-0000-0000-000047270000}"/>
    <cellStyle name="Separador de milhares 2 4 2 2 2" xfId="4532" xr:uid="{00000000-0005-0000-0000-000048270000}"/>
    <cellStyle name="Separador de milhares 2 4 2 2 2 2" xfId="21572" xr:uid="{00000000-0005-0000-0000-000049270000}"/>
    <cellStyle name="Separador de milhares 2 4 2 2 2 3" xfId="17567" xr:uid="{00000000-0005-0000-0000-00004A270000}"/>
    <cellStyle name="Separador de milhares 2 4 2 2 3" xfId="5286" xr:uid="{00000000-0005-0000-0000-00004B270000}"/>
    <cellStyle name="Separador de milhares 2 4 2 2 3 2" xfId="11174" xr:uid="{00000000-0005-0000-0000-00004C270000}"/>
    <cellStyle name="Separador de milhares 2 4 2 2 3 2 2" xfId="22285" xr:uid="{00000000-0005-0000-0000-00004D270000}"/>
    <cellStyle name="Separador de milhares 2 4 2 2 3 3" xfId="11980" xr:uid="{00000000-0005-0000-0000-00004E270000}"/>
    <cellStyle name="Separador de milhares 2 4 2 2 3 4" xfId="18321" xr:uid="{00000000-0005-0000-0000-00004F270000}"/>
    <cellStyle name="Separador de milhares 2 4 2 2 4" xfId="13606" xr:uid="{00000000-0005-0000-0000-000050270000}"/>
    <cellStyle name="Separador de milhares 2 4 2 2 4 2" xfId="20185" xr:uid="{00000000-0005-0000-0000-000051270000}"/>
    <cellStyle name="Separador de milhares 2 4 2 2 5" xfId="16161" xr:uid="{00000000-0005-0000-0000-000052270000}"/>
    <cellStyle name="Separador de milhares 2 4 2 3" xfId="4154" xr:uid="{00000000-0005-0000-0000-000053270000}"/>
    <cellStyle name="Separador de milhares 2 4 2 3 2" xfId="6002" xr:uid="{00000000-0005-0000-0000-000054270000}"/>
    <cellStyle name="Separador de milhares 2 4 2 3 2 2" xfId="22996" xr:uid="{00000000-0005-0000-0000-000055270000}"/>
    <cellStyle name="Separador de milhares 2 4 2 3 2 3" xfId="19037" xr:uid="{00000000-0005-0000-0000-000056270000}"/>
    <cellStyle name="Separador de milhares 2 4 2 3 3" xfId="21202" xr:uid="{00000000-0005-0000-0000-000057270000}"/>
    <cellStyle name="Separador de milhares 2 4 2 3 4" xfId="17194" xr:uid="{00000000-0005-0000-0000-000058270000}"/>
    <cellStyle name="Separador de milhares 2 4 2 4" xfId="8405" xr:uid="{00000000-0005-0000-0000-000059270000}"/>
    <cellStyle name="Separador de milhares 2 4 3" xfId="2133" xr:uid="{00000000-0005-0000-0000-00005A270000}"/>
    <cellStyle name="Separador de milhares 2 4 3 2" xfId="2987" xr:uid="{00000000-0005-0000-0000-00005B270000}"/>
    <cellStyle name="Separador de milhares 2 4 3 3" xfId="3261" xr:uid="{00000000-0005-0000-0000-00005C270000}"/>
    <cellStyle name="Separador de milhares 2 4 3 3 2" xfId="4597" xr:uid="{00000000-0005-0000-0000-00005D270000}"/>
    <cellStyle name="Separador de milhares 2 4 3 3 2 2" xfId="21637" xr:uid="{00000000-0005-0000-0000-00005E270000}"/>
    <cellStyle name="Separador de milhares 2 4 3 3 2 3" xfId="17632" xr:uid="{00000000-0005-0000-0000-00005F270000}"/>
    <cellStyle name="Separador de milhares 2 4 3 3 3" xfId="5430" xr:uid="{00000000-0005-0000-0000-000060270000}"/>
    <cellStyle name="Separador de milhares 2 4 3 3 3 2" xfId="22429" xr:uid="{00000000-0005-0000-0000-000061270000}"/>
    <cellStyle name="Separador de milhares 2 4 3 3 3 3" xfId="18465" xr:uid="{00000000-0005-0000-0000-000062270000}"/>
    <cellStyle name="Separador de milhares 2 4 3 3 4" xfId="20329" xr:uid="{00000000-0005-0000-0000-000063270000}"/>
    <cellStyle name="Separador de milhares 2 4 3 3 5" xfId="16305" xr:uid="{00000000-0005-0000-0000-000064270000}"/>
    <cellStyle name="Separador de milhares 2 4 3 4" xfId="4114" xr:uid="{00000000-0005-0000-0000-000065270000}"/>
    <cellStyle name="Separador de milhares 2 4 3 4 2" xfId="6160" xr:uid="{00000000-0005-0000-0000-000066270000}"/>
    <cellStyle name="Separador de milhares 2 4 3 4 2 2" xfId="23142" xr:uid="{00000000-0005-0000-0000-000067270000}"/>
    <cellStyle name="Separador de milhares 2 4 3 4 2 3" xfId="19195" xr:uid="{00000000-0005-0000-0000-000068270000}"/>
    <cellStyle name="Separador de milhares 2 4 3 4 3" xfId="21162" xr:uid="{00000000-0005-0000-0000-000069270000}"/>
    <cellStyle name="Separador de milhares 2 4 3 4 4" xfId="17154" xr:uid="{00000000-0005-0000-0000-00006A270000}"/>
    <cellStyle name="Separador de milhares 2 4 4" xfId="2134" xr:uid="{00000000-0005-0000-0000-00006B270000}"/>
    <cellStyle name="Separador de milhares 2 4 4 2" xfId="3262" xr:uid="{00000000-0005-0000-0000-00006C270000}"/>
    <cellStyle name="Separador de milhares 2 4 4 2 2" xfId="4598" xr:uid="{00000000-0005-0000-0000-00006D270000}"/>
    <cellStyle name="Separador de milhares 2 4 4 2 2 2" xfId="21638" xr:uid="{00000000-0005-0000-0000-00006E270000}"/>
    <cellStyle name="Separador de milhares 2 4 4 2 2 3" xfId="17633" xr:uid="{00000000-0005-0000-0000-00006F270000}"/>
    <cellStyle name="Separador de milhares 2 4 4 2 3" xfId="5431" xr:uid="{00000000-0005-0000-0000-000070270000}"/>
    <cellStyle name="Separador de milhares 2 4 4 2 3 2" xfId="22430" xr:uid="{00000000-0005-0000-0000-000071270000}"/>
    <cellStyle name="Separador de milhares 2 4 4 2 3 3" xfId="18466" xr:uid="{00000000-0005-0000-0000-000072270000}"/>
    <cellStyle name="Separador de milhares 2 4 4 2 4" xfId="20330" xr:uid="{00000000-0005-0000-0000-000073270000}"/>
    <cellStyle name="Separador de milhares 2 4 4 2 5" xfId="16306" xr:uid="{00000000-0005-0000-0000-000074270000}"/>
    <cellStyle name="Separador de milhares 2 4 4 3" xfId="4246" xr:uid="{00000000-0005-0000-0000-000075270000}"/>
    <cellStyle name="Separador de milhares 2 4 4 3 2" xfId="6161" xr:uid="{00000000-0005-0000-0000-000076270000}"/>
    <cellStyle name="Separador de milhares 2 4 4 3 2 2" xfId="23143" xr:uid="{00000000-0005-0000-0000-000077270000}"/>
    <cellStyle name="Separador de milhares 2 4 4 3 2 3" xfId="19196" xr:uid="{00000000-0005-0000-0000-000078270000}"/>
    <cellStyle name="Separador de milhares 2 4 4 3 3" xfId="21291" xr:uid="{00000000-0005-0000-0000-000079270000}"/>
    <cellStyle name="Separador de milhares 2 4 4 3 4" xfId="17284" xr:uid="{00000000-0005-0000-0000-00007A270000}"/>
    <cellStyle name="Separador de milhares 2 4 5" xfId="2135" xr:uid="{00000000-0005-0000-0000-00007B270000}"/>
    <cellStyle name="Separador de milhares 2 4 5 2" xfId="3263" xr:uid="{00000000-0005-0000-0000-00007C270000}"/>
    <cellStyle name="Separador de milhares 2 4 5 2 2" xfId="4599" xr:uid="{00000000-0005-0000-0000-00007D270000}"/>
    <cellStyle name="Separador de milhares 2 4 5 2 2 2" xfId="21639" xr:uid="{00000000-0005-0000-0000-00007E270000}"/>
    <cellStyle name="Separador de milhares 2 4 5 2 2 3" xfId="17634" xr:uid="{00000000-0005-0000-0000-00007F270000}"/>
    <cellStyle name="Separador de milhares 2 4 5 2 3" xfId="5432" xr:uid="{00000000-0005-0000-0000-000080270000}"/>
    <cellStyle name="Separador de milhares 2 4 5 2 3 2" xfId="22431" xr:uid="{00000000-0005-0000-0000-000081270000}"/>
    <cellStyle name="Separador de milhares 2 4 5 2 3 3" xfId="18467" xr:uid="{00000000-0005-0000-0000-000082270000}"/>
    <cellStyle name="Separador de milhares 2 4 5 2 4" xfId="20331" xr:uid="{00000000-0005-0000-0000-000083270000}"/>
    <cellStyle name="Separador de milhares 2 4 5 2 5" xfId="16307" xr:uid="{00000000-0005-0000-0000-000084270000}"/>
    <cellStyle name="Separador de milhares 2 4 5 3" xfId="4484" xr:uid="{00000000-0005-0000-0000-000085270000}"/>
    <cellStyle name="Separador de milhares 2 4 5 3 2" xfId="6162" xr:uid="{00000000-0005-0000-0000-000086270000}"/>
    <cellStyle name="Separador de milhares 2 4 5 3 2 2" xfId="23144" xr:uid="{00000000-0005-0000-0000-000087270000}"/>
    <cellStyle name="Separador de milhares 2 4 5 3 2 3" xfId="19197" xr:uid="{00000000-0005-0000-0000-000088270000}"/>
    <cellStyle name="Separador de milhares 2 4 5 3 3" xfId="21524" xr:uid="{00000000-0005-0000-0000-000089270000}"/>
    <cellStyle name="Separador de milhares 2 4 5 3 4" xfId="17519" xr:uid="{00000000-0005-0000-0000-00008A270000}"/>
    <cellStyle name="Separador de milhares 2 4 6" xfId="2136" xr:uid="{00000000-0005-0000-0000-00008B270000}"/>
    <cellStyle name="Separador de milhares 2 4 6 2" xfId="3264" xr:uid="{00000000-0005-0000-0000-00008C270000}"/>
    <cellStyle name="Separador de milhares 2 4 6 2 2" xfId="4600" xr:uid="{00000000-0005-0000-0000-00008D270000}"/>
    <cellStyle name="Separador de milhares 2 4 6 2 2 2" xfId="21640" xr:uid="{00000000-0005-0000-0000-00008E270000}"/>
    <cellStyle name="Separador de milhares 2 4 6 2 2 3" xfId="17635" xr:uid="{00000000-0005-0000-0000-00008F270000}"/>
    <cellStyle name="Separador de milhares 2 4 6 2 3" xfId="5433" xr:uid="{00000000-0005-0000-0000-000090270000}"/>
    <cellStyle name="Separador de milhares 2 4 6 2 3 2" xfId="22432" xr:uid="{00000000-0005-0000-0000-000091270000}"/>
    <cellStyle name="Separador de milhares 2 4 6 2 3 3" xfId="18468" xr:uid="{00000000-0005-0000-0000-000092270000}"/>
    <cellStyle name="Separador de milhares 2 4 6 2 4" xfId="20332" xr:uid="{00000000-0005-0000-0000-000093270000}"/>
    <cellStyle name="Separador de milhares 2 4 6 2 5" xfId="16308" xr:uid="{00000000-0005-0000-0000-000094270000}"/>
    <cellStyle name="Separador de milhares 2 4 6 3" xfId="3883" xr:uid="{00000000-0005-0000-0000-000095270000}"/>
    <cellStyle name="Separador de milhares 2 4 6 3 2" xfId="6163" xr:uid="{00000000-0005-0000-0000-000096270000}"/>
    <cellStyle name="Separador de milhares 2 4 6 3 2 2" xfId="23145" xr:uid="{00000000-0005-0000-0000-000097270000}"/>
    <cellStyle name="Separador de milhares 2 4 6 3 2 3" xfId="19198" xr:uid="{00000000-0005-0000-0000-000098270000}"/>
    <cellStyle name="Separador de milhares 2 4 6 3 3" xfId="20944" xr:uid="{00000000-0005-0000-0000-000099270000}"/>
    <cellStyle name="Separador de milhares 2 4 6 3 4" xfId="16925" xr:uid="{00000000-0005-0000-0000-00009A270000}"/>
    <cellStyle name="Separador de milhares 2 4 7" xfId="2137" xr:uid="{00000000-0005-0000-0000-00009B270000}"/>
    <cellStyle name="Separador de milhares 2 4 7 2" xfId="3265" xr:uid="{00000000-0005-0000-0000-00009C270000}"/>
    <cellStyle name="Separador de milhares 2 4 7 2 2" xfId="4601" xr:uid="{00000000-0005-0000-0000-00009D270000}"/>
    <cellStyle name="Separador de milhares 2 4 7 2 2 2" xfId="21641" xr:uid="{00000000-0005-0000-0000-00009E270000}"/>
    <cellStyle name="Separador de milhares 2 4 7 2 2 3" xfId="17636" xr:uid="{00000000-0005-0000-0000-00009F270000}"/>
    <cellStyle name="Separador de milhares 2 4 7 2 3" xfId="5434" xr:uid="{00000000-0005-0000-0000-0000A0270000}"/>
    <cellStyle name="Separador de milhares 2 4 7 2 3 2" xfId="22433" xr:uid="{00000000-0005-0000-0000-0000A1270000}"/>
    <cellStyle name="Separador de milhares 2 4 7 2 3 3" xfId="18469" xr:uid="{00000000-0005-0000-0000-0000A2270000}"/>
    <cellStyle name="Separador de milhares 2 4 7 2 4" xfId="20333" xr:uid="{00000000-0005-0000-0000-0000A3270000}"/>
    <cellStyle name="Separador de milhares 2 4 7 2 5" xfId="16309" xr:uid="{00000000-0005-0000-0000-0000A4270000}"/>
    <cellStyle name="Separador de milhares 2 4 7 3" xfId="4441" xr:uid="{00000000-0005-0000-0000-0000A5270000}"/>
    <cellStyle name="Separador de milhares 2 4 7 3 2" xfId="6164" xr:uid="{00000000-0005-0000-0000-0000A6270000}"/>
    <cellStyle name="Separador de milhares 2 4 7 3 2 2" xfId="23146" xr:uid="{00000000-0005-0000-0000-0000A7270000}"/>
    <cellStyle name="Separador de milhares 2 4 7 3 2 3" xfId="19199" xr:uid="{00000000-0005-0000-0000-0000A8270000}"/>
    <cellStyle name="Separador de milhares 2 4 7 3 3" xfId="21483" xr:uid="{00000000-0005-0000-0000-0000A9270000}"/>
    <cellStyle name="Separador de milhares 2 4 7 3 4" xfId="17478" xr:uid="{00000000-0005-0000-0000-0000AA270000}"/>
    <cellStyle name="Separador de milhares 2 4 8" xfId="2138" xr:uid="{00000000-0005-0000-0000-0000AB270000}"/>
    <cellStyle name="Separador de milhares 2 4 8 2" xfId="3266" xr:uid="{00000000-0005-0000-0000-0000AC270000}"/>
    <cellStyle name="Separador de milhares 2 4 8 2 2" xfId="4602" xr:uid="{00000000-0005-0000-0000-0000AD270000}"/>
    <cellStyle name="Separador de milhares 2 4 8 2 2 2" xfId="21642" xr:uid="{00000000-0005-0000-0000-0000AE270000}"/>
    <cellStyle name="Separador de milhares 2 4 8 2 2 3" xfId="17637" xr:uid="{00000000-0005-0000-0000-0000AF270000}"/>
    <cellStyle name="Separador de milhares 2 4 8 2 3" xfId="5435" xr:uid="{00000000-0005-0000-0000-0000B0270000}"/>
    <cellStyle name="Separador de milhares 2 4 8 2 3 2" xfId="22434" xr:uid="{00000000-0005-0000-0000-0000B1270000}"/>
    <cellStyle name="Separador de milhares 2 4 8 2 3 3" xfId="18470" xr:uid="{00000000-0005-0000-0000-0000B2270000}"/>
    <cellStyle name="Separador de milhares 2 4 8 2 4" xfId="20334" xr:uid="{00000000-0005-0000-0000-0000B3270000}"/>
    <cellStyle name="Separador de milhares 2 4 8 2 5" xfId="16310" xr:uid="{00000000-0005-0000-0000-0000B4270000}"/>
    <cellStyle name="Separador de milhares 2 4 8 3" xfId="4194" xr:uid="{00000000-0005-0000-0000-0000B5270000}"/>
    <cellStyle name="Separador de milhares 2 4 8 3 2" xfId="6165" xr:uid="{00000000-0005-0000-0000-0000B6270000}"/>
    <cellStyle name="Separador de milhares 2 4 8 3 2 2" xfId="23147" xr:uid="{00000000-0005-0000-0000-0000B7270000}"/>
    <cellStyle name="Separador de milhares 2 4 8 3 2 3" xfId="19200" xr:uid="{00000000-0005-0000-0000-0000B8270000}"/>
    <cellStyle name="Separador de milhares 2 4 8 3 3" xfId="21240" xr:uid="{00000000-0005-0000-0000-0000B9270000}"/>
    <cellStyle name="Separador de milhares 2 4 8 3 4" xfId="17233" xr:uid="{00000000-0005-0000-0000-0000BA270000}"/>
    <cellStyle name="Separador de milhares 2 4 9" xfId="2139" xr:uid="{00000000-0005-0000-0000-0000BB270000}"/>
    <cellStyle name="Separador de milhares 2 4 9 2" xfId="3267" xr:uid="{00000000-0005-0000-0000-0000BC270000}"/>
    <cellStyle name="Separador de milhares 2 4 9 2 2" xfId="4603" xr:uid="{00000000-0005-0000-0000-0000BD270000}"/>
    <cellStyle name="Separador de milhares 2 4 9 2 2 2" xfId="21643" xr:uid="{00000000-0005-0000-0000-0000BE270000}"/>
    <cellStyle name="Separador de milhares 2 4 9 2 2 3" xfId="17638" xr:uid="{00000000-0005-0000-0000-0000BF270000}"/>
    <cellStyle name="Separador de milhares 2 4 9 2 3" xfId="5436" xr:uid="{00000000-0005-0000-0000-0000C0270000}"/>
    <cellStyle name="Separador de milhares 2 4 9 2 3 2" xfId="22435" xr:uid="{00000000-0005-0000-0000-0000C1270000}"/>
    <cellStyle name="Separador de milhares 2 4 9 2 3 3" xfId="18471" xr:uid="{00000000-0005-0000-0000-0000C2270000}"/>
    <cellStyle name="Separador de milhares 2 4 9 2 4" xfId="20335" xr:uid="{00000000-0005-0000-0000-0000C3270000}"/>
    <cellStyle name="Separador de milhares 2 4 9 2 5" xfId="16311" xr:uid="{00000000-0005-0000-0000-0000C4270000}"/>
    <cellStyle name="Separador de milhares 2 4 9 3" xfId="4078" xr:uid="{00000000-0005-0000-0000-0000C5270000}"/>
    <cellStyle name="Separador de milhares 2 4 9 3 2" xfId="6166" xr:uid="{00000000-0005-0000-0000-0000C6270000}"/>
    <cellStyle name="Separador de milhares 2 4 9 3 2 2" xfId="23148" xr:uid="{00000000-0005-0000-0000-0000C7270000}"/>
    <cellStyle name="Separador de milhares 2 4 9 3 2 3" xfId="19201" xr:uid="{00000000-0005-0000-0000-0000C8270000}"/>
    <cellStyle name="Separador de milhares 2 4 9 3 3" xfId="21126" xr:uid="{00000000-0005-0000-0000-0000C9270000}"/>
    <cellStyle name="Separador de milhares 2 4 9 3 4" xfId="17118" xr:uid="{00000000-0005-0000-0000-0000CA270000}"/>
    <cellStyle name="Separador de milhares 2 5" xfId="676" xr:uid="{00000000-0005-0000-0000-0000CB270000}"/>
    <cellStyle name="Separador de milhares 2 5 2" xfId="2988" xr:uid="{00000000-0005-0000-0000-0000CC270000}"/>
    <cellStyle name="Separador de milhares 2 5 2 2" xfId="3679" xr:uid="{00000000-0005-0000-0000-0000CD270000}"/>
    <cellStyle name="Separador de milhares 2 5 2 2 2" xfId="4957" xr:uid="{00000000-0005-0000-0000-0000CE270000}"/>
    <cellStyle name="Separador de milhares 2 5 2 2 2 2" xfId="21997" xr:uid="{00000000-0005-0000-0000-0000CF270000}"/>
    <cellStyle name="Separador de milhares 2 5 2 2 2 3" xfId="17992" xr:uid="{00000000-0005-0000-0000-0000D0270000}"/>
    <cellStyle name="Separador de milhares 2 5 2 2 3" xfId="5848" xr:uid="{00000000-0005-0000-0000-0000D1270000}"/>
    <cellStyle name="Separador de milhares 2 5 2 2 3 2" xfId="12047" xr:uid="{00000000-0005-0000-0000-0000D2270000}"/>
    <cellStyle name="Separador de milhares 2 5 2 2 3 2 2" xfId="22847" xr:uid="{00000000-0005-0000-0000-0000D3270000}"/>
    <cellStyle name="Separador de milhares 2 5 2 2 3 3" xfId="12022" xr:uid="{00000000-0005-0000-0000-0000D4270000}"/>
    <cellStyle name="Separador de milhares 2 5 2 2 3 4" xfId="18883" xr:uid="{00000000-0005-0000-0000-0000D5270000}"/>
    <cellStyle name="Separador de milhares 2 5 2 2 4" xfId="20747" xr:uid="{00000000-0005-0000-0000-0000D6270000}"/>
    <cellStyle name="Separador de milhares 2 5 2 2 5" xfId="16723" xr:uid="{00000000-0005-0000-0000-0000D7270000}"/>
    <cellStyle name="Separador de milhares 2 5 2 3" xfId="8406" xr:uid="{00000000-0005-0000-0000-0000D8270000}"/>
    <cellStyle name="Separador de milhares 2 5 3" xfId="2989" xr:uid="{00000000-0005-0000-0000-0000D9270000}"/>
    <cellStyle name="Separador de milhares 2 5 3 2" xfId="8407" xr:uid="{00000000-0005-0000-0000-0000DA270000}"/>
    <cellStyle name="Separador de milhares 2 5 4" xfId="3108" xr:uid="{00000000-0005-0000-0000-0000DB270000}"/>
    <cellStyle name="Separador de milhares 2 5 4 2" xfId="4523" xr:uid="{00000000-0005-0000-0000-0000DC270000}"/>
    <cellStyle name="Separador de milhares 2 5 4 2 2" xfId="21563" xr:uid="{00000000-0005-0000-0000-0000DD270000}"/>
    <cellStyle name="Separador de milhares 2 5 4 2 3" xfId="17558" xr:uid="{00000000-0005-0000-0000-0000DE270000}"/>
    <cellStyle name="Separador de milhares 2 5 4 3" xfId="5277" xr:uid="{00000000-0005-0000-0000-0000DF270000}"/>
    <cellStyle name="Separador de milhares 2 5 4 3 2" xfId="13236" xr:uid="{00000000-0005-0000-0000-0000E0270000}"/>
    <cellStyle name="Separador de milhares 2 5 4 3 2 2" xfId="22276" xr:uid="{00000000-0005-0000-0000-0000E1270000}"/>
    <cellStyle name="Separador de milhares 2 5 4 3 3" xfId="12045" xr:uid="{00000000-0005-0000-0000-0000E2270000}"/>
    <cellStyle name="Separador de milhares 2 5 4 3 4" xfId="18312" xr:uid="{00000000-0005-0000-0000-0000E3270000}"/>
    <cellStyle name="Separador de milhares 2 5 4 4" xfId="13604" xr:uid="{00000000-0005-0000-0000-0000E4270000}"/>
    <cellStyle name="Separador de milhares 2 5 4 4 2" xfId="20176" xr:uid="{00000000-0005-0000-0000-0000E5270000}"/>
    <cellStyle name="Separador de milhares 2 5 4 5" xfId="16152" xr:uid="{00000000-0005-0000-0000-0000E6270000}"/>
    <cellStyle name="Separador de milhares 2 5 5" xfId="4266" xr:uid="{00000000-0005-0000-0000-0000E7270000}"/>
    <cellStyle name="Separador de milhares 2 5 5 2" xfId="5992" xr:uid="{00000000-0005-0000-0000-0000E8270000}"/>
    <cellStyle name="Separador de milhares 2 5 5 2 2" xfId="22986" xr:uid="{00000000-0005-0000-0000-0000E9270000}"/>
    <cellStyle name="Separador de milhares 2 5 5 2 3" xfId="19027" xr:uid="{00000000-0005-0000-0000-0000EA270000}"/>
    <cellStyle name="Separador de milhares 2 5 5 3" xfId="21310" xr:uid="{00000000-0005-0000-0000-0000EB270000}"/>
    <cellStyle name="Separador de milhares 2 5 5 4" xfId="17303" xr:uid="{00000000-0005-0000-0000-0000EC270000}"/>
    <cellStyle name="Separador de milhares 2 5 6" xfId="8408" xr:uid="{00000000-0005-0000-0000-0000ED270000}"/>
    <cellStyle name="Separador de milhares 2 6" xfId="2140" xr:uid="{00000000-0005-0000-0000-0000EE270000}"/>
    <cellStyle name="Separador de milhares 2 6 2" xfId="3268" xr:uid="{00000000-0005-0000-0000-0000EF270000}"/>
    <cellStyle name="Separador de milhares 2 6 2 2" xfId="4604" xr:uid="{00000000-0005-0000-0000-0000F0270000}"/>
    <cellStyle name="Separador de milhares 2 6 2 2 2" xfId="21644" xr:uid="{00000000-0005-0000-0000-0000F1270000}"/>
    <cellStyle name="Separador de milhares 2 6 2 2 3" xfId="17639" xr:uid="{00000000-0005-0000-0000-0000F2270000}"/>
    <cellStyle name="Separador de milhares 2 6 2 3" xfId="5437" xr:uid="{00000000-0005-0000-0000-0000F3270000}"/>
    <cellStyle name="Separador de milhares 2 6 2 3 2" xfId="22436" xr:uid="{00000000-0005-0000-0000-0000F4270000}"/>
    <cellStyle name="Separador de milhares 2 6 2 3 3" xfId="18472" xr:uid="{00000000-0005-0000-0000-0000F5270000}"/>
    <cellStyle name="Separador de milhares 2 6 2 4" xfId="20336" xr:uid="{00000000-0005-0000-0000-0000F6270000}"/>
    <cellStyle name="Separador de milhares 2 6 2 5" xfId="16312" xr:uid="{00000000-0005-0000-0000-0000F7270000}"/>
    <cellStyle name="Separador de milhares 2 6 3" xfId="4494" xr:uid="{00000000-0005-0000-0000-0000F8270000}"/>
    <cellStyle name="Separador de milhares 2 6 3 2" xfId="6167" xr:uid="{00000000-0005-0000-0000-0000F9270000}"/>
    <cellStyle name="Separador de milhares 2 6 3 2 2" xfId="23149" xr:uid="{00000000-0005-0000-0000-0000FA270000}"/>
    <cellStyle name="Separador de milhares 2 6 3 2 3" xfId="19202" xr:uid="{00000000-0005-0000-0000-0000FB270000}"/>
    <cellStyle name="Separador de milhares 2 6 3 3" xfId="21534" xr:uid="{00000000-0005-0000-0000-0000FC270000}"/>
    <cellStyle name="Separador de milhares 2 6 3 4" xfId="17529" xr:uid="{00000000-0005-0000-0000-0000FD270000}"/>
    <cellStyle name="Separador de milhares 2 7" xfId="2141" xr:uid="{00000000-0005-0000-0000-0000FE270000}"/>
    <cellStyle name="Separador de milhares 2 7 2" xfId="3269" xr:uid="{00000000-0005-0000-0000-0000FF270000}"/>
    <cellStyle name="Separador de milhares 2 7 2 2" xfId="4605" xr:uid="{00000000-0005-0000-0000-000000280000}"/>
    <cellStyle name="Separador de milhares 2 7 2 2 2" xfId="21645" xr:uid="{00000000-0005-0000-0000-000001280000}"/>
    <cellStyle name="Separador de milhares 2 7 2 2 3" xfId="17640" xr:uid="{00000000-0005-0000-0000-000002280000}"/>
    <cellStyle name="Separador de milhares 2 7 2 3" xfId="5438" xr:uid="{00000000-0005-0000-0000-000003280000}"/>
    <cellStyle name="Separador de milhares 2 7 2 3 2" xfId="22437" xr:uid="{00000000-0005-0000-0000-000004280000}"/>
    <cellStyle name="Separador de milhares 2 7 2 3 3" xfId="18473" xr:uid="{00000000-0005-0000-0000-000005280000}"/>
    <cellStyle name="Separador de milhares 2 7 2 4" xfId="20337" xr:uid="{00000000-0005-0000-0000-000006280000}"/>
    <cellStyle name="Separador de milhares 2 7 2 5" xfId="16313" xr:uid="{00000000-0005-0000-0000-000007280000}"/>
    <cellStyle name="Separador de milhares 2 7 3" xfId="4354" xr:uid="{00000000-0005-0000-0000-000008280000}"/>
    <cellStyle name="Separador de milhares 2 7 3 2" xfId="6168" xr:uid="{00000000-0005-0000-0000-000009280000}"/>
    <cellStyle name="Separador de milhares 2 7 3 2 2" xfId="23150" xr:uid="{00000000-0005-0000-0000-00000A280000}"/>
    <cellStyle name="Separador de milhares 2 7 3 2 3" xfId="19203" xr:uid="{00000000-0005-0000-0000-00000B280000}"/>
    <cellStyle name="Separador de milhares 2 7 3 3" xfId="21398" xr:uid="{00000000-0005-0000-0000-00000C280000}"/>
    <cellStyle name="Separador de milhares 2 7 3 4" xfId="17391" xr:uid="{00000000-0005-0000-0000-00000D280000}"/>
    <cellStyle name="Separador de milhares 2 8" xfId="2142" xr:uid="{00000000-0005-0000-0000-00000E280000}"/>
    <cellStyle name="Separador de milhares 2 8 2" xfId="3270" xr:uid="{00000000-0005-0000-0000-00000F280000}"/>
    <cellStyle name="Separador de milhares 2 8 2 2" xfId="4606" xr:uid="{00000000-0005-0000-0000-000010280000}"/>
    <cellStyle name="Separador de milhares 2 8 2 2 2" xfId="21646" xr:uid="{00000000-0005-0000-0000-000011280000}"/>
    <cellStyle name="Separador de milhares 2 8 2 2 3" xfId="17641" xr:uid="{00000000-0005-0000-0000-000012280000}"/>
    <cellStyle name="Separador de milhares 2 8 2 3" xfId="5439" xr:uid="{00000000-0005-0000-0000-000013280000}"/>
    <cellStyle name="Separador de milhares 2 8 2 3 2" xfId="22438" xr:uid="{00000000-0005-0000-0000-000014280000}"/>
    <cellStyle name="Separador de milhares 2 8 2 3 3" xfId="18474" xr:uid="{00000000-0005-0000-0000-000015280000}"/>
    <cellStyle name="Separador de milhares 2 8 2 4" xfId="20338" xr:uid="{00000000-0005-0000-0000-000016280000}"/>
    <cellStyle name="Separador de milhares 2 8 2 5" xfId="16314" xr:uid="{00000000-0005-0000-0000-000017280000}"/>
    <cellStyle name="Separador de milhares 2 8 3" xfId="4360" xr:uid="{00000000-0005-0000-0000-000018280000}"/>
    <cellStyle name="Separador de milhares 2 8 3 2" xfId="6169" xr:uid="{00000000-0005-0000-0000-000019280000}"/>
    <cellStyle name="Separador de milhares 2 8 3 2 2" xfId="23151" xr:uid="{00000000-0005-0000-0000-00001A280000}"/>
    <cellStyle name="Separador de milhares 2 8 3 2 3" xfId="19204" xr:uid="{00000000-0005-0000-0000-00001B280000}"/>
    <cellStyle name="Separador de milhares 2 8 3 3" xfId="21404" xr:uid="{00000000-0005-0000-0000-00001C280000}"/>
    <cellStyle name="Separador de milhares 2 8 3 4" xfId="17397" xr:uid="{00000000-0005-0000-0000-00001D280000}"/>
    <cellStyle name="Separador de milhares 2 9" xfId="2143" xr:uid="{00000000-0005-0000-0000-00001E280000}"/>
    <cellStyle name="Separador de milhares 2 9 2" xfId="3271" xr:uid="{00000000-0005-0000-0000-00001F280000}"/>
    <cellStyle name="Separador de milhares 2 9 2 2" xfId="4607" xr:uid="{00000000-0005-0000-0000-000020280000}"/>
    <cellStyle name="Separador de milhares 2 9 2 2 2" xfId="21647" xr:uid="{00000000-0005-0000-0000-000021280000}"/>
    <cellStyle name="Separador de milhares 2 9 2 2 3" xfId="17642" xr:uid="{00000000-0005-0000-0000-000022280000}"/>
    <cellStyle name="Separador de milhares 2 9 2 3" xfId="5440" xr:uid="{00000000-0005-0000-0000-000023280000}"/>
    <cellStyle name="Separador de milhares 2 9 2 3 2" xfId="22439" xr:uid="{00000000-0005-0000-0000-000024280000}"/>
    <cellStyle name="Separador de milhares 2 9 2 3 3" xfId="18475" xr:uid="{00000000-0005-0000-0000-000025280000}"/>
    <cellStyle name="Separador de milhares 2 9 2 4" xfId="20339" xr:uid="{00000000-0005-0000-0000-000026280000}"/>
    <cellStyle name="Separador de milhares 2 9 2 5" xfId="16315" xr:uid="{00000000-0005-0000-0000-000027280000}"/>
    <cellStyle name="Separador de milhares 2 9 3" xfId="3851" xr:uid="{00000000-0005-0000-0000-000028280000}"/>
    <cellStyle name="Separador de milhares 2 9 3 2" xfId="6170" xr:uid="{00000000-0005-0000-0000-000029280000}"/>
    <cellStyle name="Separador de milhares 2 9 3 2 2" xfId="23152" xr:uid="{00000000-0005-0000-0000-00002A280000}"/>
    <cellStyle name="Separador de milhares 2 9 3 2 3" xfId="19205" xr:uid="{00000000-0005-0000-0000-00002B280000}"/>
    <cellStyle name="Separador de milhares 2 9 3 3" xfId="20913" xr:uid="{00000000-0005-0000-0000-00002C280000}"/>
    <cellStyle name="Separador de milhares 2 9 3 4" xfId="16893" xr:uid="{00000000-0005-0000-0000-00002D280000}"/>
    <cellStyle name="Separador de milhares 3" xfId="4" xr:uid="{00000000-0005-0000-0000-00002E280000}"/>
    <cellStyle name="Separador de milhares 3 10" xfId="2144" xr:uid="{00000000-0005-0000-0000-00002F280000}"/>
    <cellStyle name="Separador de milhares 3 10 2" xfId="3272" xr:uid="{00000000-0005-0000-0000-000030280000}"/>
    <cellStyle name="Separador de milhares 3 10 2 2" xfId="4608" xr:uid="{00000000-0005-0000-0000-000031280000}"/>
    <cellStyle name="Separador de milhares 3 10 2 2 2" xfId="21648" xr:uid="{00000000-0005-0000-0000-000032280000}"/>
    <cellStyle name="Separador de milhares 3 10 2 2 3" xfId="17643" xr:uid="{00000000-0005-0000-0000-000033280000}"/>
    <cellStyle name="Separador de milhares 3 10 2 3" xfId="5441" xr:uid="{00000000-0005-0000-0000-000034280000}"/>
    <cellStyle name="Separador de milhares 3 10 2 3 2" xfId="11785" xr:uid="{00000000-0005-0000-0000-000035280000}"/>
    <cellStyle name="Separador de milhares 3 10 2 3 2 2" xfId="22440" xr:uid="{00000000-0005-0000-0000-000036280000}"/>
    <cellStyle name="Separador de milhares 3 10 2 3 3" xfId="11896" xr:uid="{00000000-0005-0000-0000-000037280000}"/>
    <cellStyle name="Separador de milhares 3 10 2 3 4" xfId="18476" xr:uid="{00000000-0005-0000-0000-000038280000}"/>
    <cellStyle name="Separador de milhares 3 10 2 4" xfId="13634" xr:uid="{00000000-0005-0000-0000-000039280000}"/>
    <cellStyle name="Separador de milhares 3 10 2 4 2" xfId="20340" xr:uid="{00000000-0005-0000-0000-00003A280000}"/>
    <cellStyle name="Separador de milhares 3 10 2 5" xfId="16316" xr:uid="{00000000-0005-0000-0000-00003B280000}"/>
    <cellStyle name="Separador de milhares 3 10 3" xfId="3773" xr:uid="{00000000-0005-0000-0000-00003C280000}"/>
    <cellStyle name="Separador de milhares 3 10 3 2" xfId="6171" xr:uid="{00000000-0005-0000-0000-00003D280000}"/>
    <cellStyle name="Separador de milhares 3 10 3 2 2" xfId="23153" xr:uid="{00000000-0005-0000-0000-00003E280000}"/>
    <cellStyle name="Separador de milhares 3 10 3 2 3" xfId="19206" xr:uid="{00000000-0005-0000-0000-00003F280000}"/>
    <cellStyle name="Separador de milhares 3 10 3 3" xfId="20837" xr:uid="{00000000-0005-0000-0000-000040280000}"/>
    <cellStyle name="Separador de milhares 3 10 3 4" xfId="16816" xr:uid="{00000000-0005-0000-0000-000041280000}"/>
    <cellStyle name="Separador de milhares 3 10 4" xfId="8409" xr:uid="{00000000-0005-0000-0000-000042280000}"/>
    <cellStyle name="Separador de milhares 3 11" xfId="3877" xr:uid="{00000000-0005-0000-0000-000043280000}"/>
    <cellStyle name="Separador de milhares 3 11 2" xfId="5881" xr:uid="{00000000-0005-0000-0000-000044280000}"/>
    <cellStyle name="Separador de milhares 3 11 2 2" xfId="12418" xr:uid="{00000000-0005-0000-0000-000045280000}"/>
    <cellStyle name="Separador de milhares 3 11 2 2 2" xfId="15401" xr:uid="{00000000-0005-0000-0000-000046280000}"/>
    <cellStyle name="Separador de milhares 3 11 2 2 3" xfId="13760" xr:uid="{00000000-0005-0000-0000-000047280000}"/>
    <cellStyle name="Separador de milhares 3 11 2 2 4" xfId="22877" xr:uid="{00000000-0005-0000-0000-000048280000}"/>
    <cellStyle name="Separador de milhares 3 11 2 3" xfId="12007" xr:uid="{00000000-0005-0000-0000-000049280000}"/>
    <cellStyle name="Separador de milhares 3 11 2 4" xfId="11734" xr:uid="{00000000-0005-0000-0000-00004A280000}"/>
    <cellStyle name="Separador de milhares 3 11 2 5" xfId="18916" xr:uid="{00000000-0005-0000-0000-00004B280000}"/>
    <cellStyle name="Separador de milhares 3 11 3" xfId="11857" xr:uid="{00000000-0005-0000-0000-00004C280000}"/>
    <cellStyle name="Separador de milhares 3 11 3 2" xfId="15107" xr:uid="{00000000-0005-0000-0000-00004D280000}"/>
    <cellStyle name="Separador de milhares 3 11 3 3" xfId="13696" xr:uid="{00000000-0005-0000-0000-00004E280000}"/>
    <cellStyle name="Separador de milhares 3 11 3 4" xfId="20938" xr:uid="{00000000-0005-0000-0000-00004F280000}"/>
    <cellStyle name="Separador de milhares 3 11 4" xfId="11051" xr:uid="{00000000-0005-0000-0000-000050280000}"/>
    <cellStyle name="Separador de milhares 3 11 5" xfId="16919" xr:uid="{00000000-0005-0000-0000-000051280000}"/>
    <cellStyle name="Separador de milhares 3 12" xfId="8410" xr:uid="{00000000-0005-0000-0000-000052280000}"/>
    <cellStyle name="Separador de milhares 3 12 2" xfId="8411" xr:uid="{00000000-0005-0000-0000-000053280000}"/>
    <cellStyle name="Separador de milhares 3 12 2 2" xfId="10966" xr:uid="{00000000-0005-0000-0000-000054280000}"/>
    <cellStyle name="Separador de milhares 3 12 2 3" xfId="11974" xr:uid="{00000000-0005-0000-0000-000055280000}"/>
    <cellStyle name="Separador de milhares 3 12 3" xfId="11126" xr:uid="{00000000-0005-0000-0000-000056280000}"/>
    <cellStyle name="Separador de milhares 3 12 4" xfId="11610" xr:uid="{00000000-0005-0000-0000-000057280000}"/>
    <cellStyle name="Separador de milhares 3 13" xfId="8412" xr:uid="{00000000-0005-0000-0000-000058280000}"/>
    <cellStyle name="Separador de milhares 3 13 2" xfId="8413" xr:uid="{00000000-0005-0000-0000-000059280000}"/>
    <cellStyle name="Separador de milhares 3 13 2 2" xfId="11083" xr:uid="{00000000-0005-0000-0000-00005A280000}"/>
    <cellStyle name="Separador de milhares 3 13 2 3" xfId="11547" xr:uid="{00000000-0005-0000-0000-00005B280000}"/>
    <cellStyle name="Separador de milhares 3 13 3" xfId="12391" xr:uid="{00000000-0005-0000-0000-00005C280000}"/>
    <cellStyle name="Separador de milhares 3 13 4" xfId="11752" xr:uid="{00000000-0005-0000-0000-00005D280000}"/>
    <cellStyle name="Separador de milhares 3 14" xfId="66" xr:uid="{00000000-0005-0000-0000-00005E280000}"/>
    <cellStyle name="Separador de milhares 3 2" xfId="127" xr:uid="{00000000-0005-0000-0000-00005F280000}"/>
    <cellStyle name="Separador de milhares 3 2 10" xfId="2145" xr:uid="{00000000-0005-0000-0000-000060280000}"/>
    <cellStyle name="Separador de milhares 3 2 10 2" xfId="3273" xr:uid="{00000000-0005-0000-0000-000061280000}"/>
    <cellStyle name="Separador de milhares 3 2 10 2 2" xfId="4609" xr:uid="{00000000-0005-0000-0000-000062280000}"/>
    <cellStyle name="Separador de milhares 3 2 10 2 2 2" xfId="21649" xr:uid="{00000000-0005-0000-0000-000063280000}"/>
    <cellStyle name="Separador de milhares 3 2 10 2 2 3" xfId="17644" xr:uid="{00000000-0005-0000-0000-000064280000}"/>
    <cellStyle name="Separador de milhares 3 2 10 2 3" xfId="5442" xr:uid="{00000000-0005-0000-0000-000065280000}"/>
    <cellStyle name="Separador de milhares 3 2 10 2 3 2" xfId="11911" xr:uid="{00000000-0005-0000-0000-000066280000}"/>
    <cellStyle name="Separador de milhares 3 2 10 2 3 2 2" xfId="22441" xr:uid="{00000000-0005-0000-0000-000067280000}"/>
    <cellStyle name="Separador de milhares 3 2 10 2 3 3" xfId="11450" xr:uid="{00000000-0005-0000-0000-000068280000}"/>
    <cellStyle name="Separador de milhares 3 2 10 2 3 4" xfId="18477" xr:uid="{00000000-0005-0000-0000-000069280000}"/>
    <cellStyle name="Separador de milhares 3 2 10 2 4" xfId="13635" xr:uid="{00000000-0005-0000-0000-00006A280000}"/>
    <cellStyle name="Separador de milhares 3 2 10 2 4 2" xfId="20341" xr:uid="{00000000-0005-0000-0000-00006B280000}"/>
    <cellStyle name="Separador de milhares 3 2 10 2 5" xfId="16317" xr:uid="{00000000-0005-0000-0000-00006C280000}"/>
    <cellStyle name="Separador de milhares 3 2 10 3" xfId="4178" xr:uid="{00000000-0005-0000-0000-00006D280000}"/>
    <cellStyle name="Separador de milhares 3 2 10 3 2" xfId="6172" xr:uid="{00000000-0005-0000-0000-00006E280000}"/>
    <cellStyle name="Separador de milhares 3 2 10 3 2 2" xfId="23154" xr:uid="{00000000-0005-0000-0000-00006F280000}"/>
    <cellStyle name="Separador de milhares 3 2 10 3 2 3" xfId="19207" xr:uid="{00000000-0005-0000-0000-000070280000}"/>
    <cellStyle name="Separador de milhares 3 2 10 3 3" xfId="21225" xr:uid="{00000000-0005-0000-0000-000071280000}"/>
    <cellStyle name="Separador de milhares 3 2 10 3 4" xfId="17218" xr:uid="{00000000-0005-0000-0000-000072280000}"/>
    <cellStyle name="Separador de milhares 3 2 10 4" xfId="8414" xr:uid="{00000000-0005-0000-0000-000073280000}"/>
    <cellStyle name="Separador de milhares 3 2 11" xfId="2990" xr:uid="{00000000-0005-0000-0000-000074280000}"/>
    <cellStyle name="Separador de milhares 3 2 11 2" xfId="3680" xr:uid="{00000000-0005-0000-0000-000075280000}"/>
    <cellStyle name="Separador de milhares 3 2 11 2 2" xfId="4958" xr:uid="{00000000-0005-0000-0000-000076280000}"/>
    <cellStyle name="Separador de milhares 3 2 11 2 2 2" xfId="21998" xr:uid="{00000000-0005-0000-0000-000077280000}"/>
    <cellStyle name="Separador de milhares 3 2 11 2 2 3" xfId="17993" xr:uid="{00000000-0005-0000-0000-000078280000}"/>
    <cellStyle name="Separador de milhares 3 2 11 2 3" xfId="5849" xr:uid="{00000000-0005-0000-0000-000079280000}"/>
    <cellStyle name="Separador de milhares 3 2 11 2 3 2" xfId="12003" xr:uid="{00000000-0005-0000-0000-00007A280000}"/>
    <cellStyle name="Separador de milhares 3 2 11 2 3 2 2" xfId="22848" xr:uid="{00000000-0005-0000-0000-00007B280000}"/>
    <cellStyle name="Separador de milhares 3 2 11 2 3 3" xfId="11354" xr:uid="{00000000-0005-0000-0000-00007C280000}"/>
    <cellStyle name="Separador de milhares 3 2 11 2 3 4" xfId="18884" xr:uid="{00000000-0005-0000-0000-00007D280000}"/>
    <cellStyle name="Separador de milhares 3 2 11 2 4" xfId="12316" xr:uid="{00000000-0005-0000-0000-00007E280000}"/>
    <cellStyle name="Separador de milhares 3 2 11 2 4 2" xfId="15387" xr:uid="{00000000-0005-0000-0000-00007F280000}"/>
    <cellStyle name="Separador de milhares 3 2 11 2 4 3" xfId="13645" xr:uid="{00000000-0005-0000-0000-000080280000}"/>
    <cellStyle name="Separador de milhares 3 2 11 2 4 4" xfId="20748" xr:uid="{00000000-0005-0000-0000-000081280000}"/>
    <cellStyle name="Separador de milhares 3 2 11 2 5" xfId="16724" xr:uid="{00000000-0005-0000-0000-000082280000}"/>
    <cellStyle name="Separador de milhares 3 2 11 3" xfId="4196" xr:uid="{00000000-0005-0000-0000-000083280000}"/>
    <cellStyle name="Separador de milhares 3 2 11 3 2" xfId="5901" xr:uid="{00000000-0005-0000-0000-000084280000}"/>
    <cellStyle name="Separador de milhares 3 2 11 3 2 2" xfId="11412" xr:uid="{00000000-0005-0000-0000-000085280000}"/>
    <cellStyle name="Separador de milhares 3 2 11 3 2 2 2" xfId="22897" xr:uid="{00000000-0005-0000-0000-000086280000}"/>
    <cellStyle name="Separador de milhares 3 2 11 3 2 3" xfId="11618" xr:uid="{00000000-0005-0000-0000-000087280000}"/>
    <cellStyle name="Separador de milhares 3 2 11 3 2 4" xfId="18936" xr:uid="{00000000-0005-0000-0000-000088280000}"/>
    <cellStyle name="Separador de milhares 3 2 11 3 3" xfId="11936" xr:uid="{00000000-0005-0000-0000-000089280000}"/>
    <cellStyle name="Separador de milhares 3 2 11 3 3 2" xfId="21242" xr:uid="{00000000-0005-0000-0000-00008A280000}"/>
    <cellStyle name="Separador de milhares 3 2 11 3 4" xfId="17235" xr:uid="{00000000-0005-0000-0000-00008B280000}"/>
    <cellStyle name="Separador de milhares 3 2 11 4" xfId="8415" xr:uid="{00000000-0005-0000-0000-00008C280000}"/>
    <cellStyle name="Separador de milhares 3 2 11 4 2" xfId="13169" xr:uid="{00000000-0005-0000-0000-00008D280000}"/>
    <cellStyle name="Separador de milhares 3 2 11 4 3" xfId="13105" xr:uid="{00000000-0005-0000-0000-00008E280000}"/>
    <cellStyle name="Separador de milhares 3 2 11 5" xfId="13554" xr:uid="{00000000-0005-0000-0000-00008F280000}"/>
    <cellStyle name="Separador de milhares 3 2 12" xfId="8416" xr:uid="{00000000-0005-0000-0000-000090280000}"/>
    <cellStyle name="Separador de milhares 3 2 12 2" xfId="14047" xr:uid="{00000000-0005-0000-0000-000091280000}"/>
    <cellStyle name="Separador de milhares 3 2 12 3" xfId="13389" xr:uid="{00000000-0005-0000-0000-000092280000}"/>
    <cellStyle name="Separador de milhares 3 2 2" xfId="128" xr:uid="{00000000-0005-0000-0000-000093280000}"/>
    <cellStyle name="Separador de milhares 3 2 2 2" xfId="861" xr:uid="{00000000-0005-0000-0000-000094280000}"/>
    <cellStyle name="Separador de milhares 3 2 2 2 2" xfId="3144" xr:uid="{00000000-0005-0000-0000-000095280000}"/>
    <cellStyle name="Separador de milhares 3 2 2 2 2 2" xfId="4349" xr:uid="{00000000-0005-0000-0000-000096280000}"/>
    <cellStyle name="Separador de milhares 3 2 2 2 2 2 2" xfId="6544" xr:uid="{00000000-0005-0000-0000-000097280000}"/>
    <cellStyle name="Separador de milhares 3 2 2 2 2 2 2 2" xfId="23526" xr:uid="{00000000-0005-0000-0000-000098280000}"/>
    <cellStyle name="Separador de milhares 3 2 2 2 2 2 2 3" xfId="19579" xr:uid="{00000000-0005-0000-0000-000099280000}"/>
    <cellStyle name="Separador de milhares 3 2 2 2 2 2 3" xfId="21393" xr:uid="{00000000-0005-0000-0000-00009A280000}"/>
    <cellStyle name="Separador de milhares 3 2 2 2 2 2 4" xfId="17386" xr:uid="{00000000-0005-0000-0000-00009B280000}"/>
    <cellStyle name="Separador de milhares 3 2 2 2 2 3" xfId="5313" xr:uid="{00000000-0005-0000-0000-00009C280000}"/>
    <cellStyle name="Separador de milhares 3 2 2 2 2 3 2" xfId="12948" xr:uid="{00000000-0005-0000-0000-00009D280000}"/>
    <cellStyle name="Separador de milhares 3 2 2 2 2 3 2 2" xfId="22312" xr:uid="{00000000-0005-0000-0000-00009E280000}"/>
    <cellStyle name="Separador de milhares 3 2 2 2 2 3 3" xfId="12459" xr:uid="{00000000-0005-0000-0000-00009F280000}"/>
    <cellStyle name="Separador de milhares 3 2 2 2 2 3 4" xfId="18348" xr:uid="{00000000-0005-0000-0000-0000A0280000}"/>
    <cellStyle name="Separador de milhares 3 2 2 2 2 4" xfId="12370" xr:uid="{00000000-0005-0000-0000-0000A1280000}"/>
    <cellStyle name="Separador de milhares 3 2 2 2 2 4 2" xfId="15399" xr:uid="{00000000-0005-0000-0000-0000A2280000}"/>
    <cellStyle name="Separador de milhares 3 2 2 2 2 4 3" xfId="13613" xr:uid="{00000000-0005-0000-0000-0000A3280000}"/>
    <cellStyle name="Separador de milhares 3 2 2 2 2 4 4" xfId="20212" xr:uid="{00000000-0005-0000-0000-0000A4280000}"/>
    <cellStyle name="Separador de milhares 3 2 2 2 2 5" xfId="16188" xr:uid="{00000000-0005-0000-0000-0000A5280000}"/>
    <cellStyle name="Separador de milhares 3 2 2 2 3" xfId="3893" xr:uid="{00000000-0005-0000-0000-0000A6280000}"/>
    <cellStyle name="Separador de milhares 3 2 2 2 3 2" xfId="6034" xr:uid="{00000000-0005-0000-0000-0000A7280000}"/>
    <cellStyle name="Separador de milhares 3 2 2 2 3 2 2" xfId="23023" xr:uid="{00000000-0005-0000-0000-0000A8280000}"/>
    <cellStyle name="Separador de milhares 3 2 2 2 3 2 3" xfId="19069" xr:uid="{00000000-0005-0000-0000-0000A9280000}"/>
    <cellStyle name="Separador de milhares 3 2 2 2 3 3" xfId="20950" xr:uid="{00000000-0005-0000-0000-0000AA280000}"/>
    <cellStyle name="Separador de milhares 3 2 2 2 3 4" xfId="16935" xr:uid="{00000000-0005-0000-0000-0000AB280000}"/>
    <cellStyle name="Separador de milhares 3 2 2 2 4" xfId="6729" xr:uid="{00000000-0005-0000-0000-0000AC280000}"/>
    <cellStyle name="Separador de milhares 3 2 2 2 4 2" xfId="23702" xr:uid="{00000000-0005-0000-0000-0000AD280000}"/>
    <cellStyle name="Separador de milhares 3 2 2 2 4 3" xfId="19764" xr:uid="{00000000-0005-0000-0000-0000AE280000}"/>
    <cellStyle name="Separador de milhares 3 2 2 2 5" xfId="5047" xr:uid="{00000000-0005-0000-0000-0000AF280000}"/>
    <cellStyle name="Separador de milhares 3 2 2 2 5 2" xfId="22055" xr:uid="{00000000-0005-0000-0000-0000B0280000}"/>
    <cellStyle name="Separador de milhares 3 2 2 2 5 3" xfId="18082" xr:uid="{00000000-0005-0000-0000-0000B1280000}"/>
    <cellStyle name="Separador de milhares 3 2 2 2 6" xfId="19955" xr:uid="{00000000-0005-0000-0000-0000B2280000}"/>
    <cellStyle name="Separador de milhares 3 2 2 2 7" xfId="15915" xr:uid="{00000000-0005-0000-0000-0000B3280000}"/>
    <cellStyle name="Separador de milhares 3 2 2 3" xfId="2991" xr:uid="{00000000-0005-0000-0000-0000B4280000}"/>
    <cellStyle name="Separador de milhares 3 2 2 3 2" xfId="3681" xr:uid="{00000000-0005-0000-0000-0000B5280000}"/>
    <cellStyle name="Separador de milhares 3 2 2 3 2 2" xfId="4959" xr:uid="{00000000-0005-0000-0000-0000B6280000}"/>
    <cellStyle name="Separador de milhares 3 2 2 3 2 2 2" xfId="21999" xr:uid="{00000000-0005-0000-0000-0000B7280000}"/>
    <cellStyle name="Separador de milhares 3 2 2 3 2 2 3" xfId="17994" xr:uid="{00000000-0005-0000-0000-0000B8280000}"/>
    <cellStyle name="Separador de milhares 3 2 2 3 2 3" xfId="5850" xr:uid="{00000000-0005-0000-0000-0000B9280000}"/>
    <cellStyle name="Separador de milhares 3 2 2 3 2 3 2" xfId="12498" xr:uid="{00000000-0005-0000-0000-0000BA280000}"/>
    <cellStyle name="Separador de milhares 3 2 2 3 2 3 2 2" xfId="22849" xr:uid="{00000000-0005-0000-0000-0000BB280000}"/>
    <cellStyle name="Separador de milhares 3 2 2 3 2 3 3" xfId="11355" xr:uid="{00000000-0005-0000-0000-0000BC280000}"/>
    <cellStyle name="Separador de milhares 3 2 2 3 2 3 4" xfId="18885" xr:uid="{00000000-0005-0000-0000-0000BD280000}"/>
    <cellStyle name="Separador de milhares 3 2 2 3 2 4" xfId="11265" xr:uid="{00000000-0005-0000-0000-0000BE280000}"/>
    <cellStyle name="Separador de milhares 3 2 2 3 2 4 2" xfId="20749" xr:uid="{00000000-0005-0000-0000-0000BF280000}"/>
    <cellStyle name="Separador de milhares 3 2 2 3 2 5" xfId="16725" xr:uid="{00000000-0005-0000-0000-0000C0280000}"/>
    <cellStyle name="Separador de milhares 3 2 2 3 3" xfId="8417" xr:uid="{00000000-0005-0000-0000-0000C1280000}"/>
    <cellStyle name="Separador de milhares 3 2 2 3 3 2" xfId="12911" xr:uid="{00000000-0005-0000-0000-0000C2280000}"/>
    <cellStyle name="Separador de milhares 3 2 2 3 3 3" xfId="10964" xr:uid="{00000000-0005-0000-0000-0000C3280000}"/>
    <cellStyle name="Separador de milhares 3 2 2 3 4" xfId="11310" xr:uid="{00000000-0005-0000-0000-0000C4280000}"/>
    <cellStyle name="Separador de milhares 3 2 2 3 4 2" xfId="14985" xr:uid="{00000000-0005-0000-0000-0000C5280000}"/>
    <cellStyle name="Separador de milhares 3 2 2 3 4 3" xfId="13555" xr:uid="{00000000-0005-0000-0000-0000C6280000}"/>
    <cellStyle name="Separador de milhares 3 2 2 4" xfId="5902" xr:uid="{00000000-0005-0000-0000-0000C7280000}"/>
    <cellStyle name="Separador de milhares 3 2 2 4 2" xfId="12318" xr:uid="{00000000-0005-0000-0000-0000C8280000}"/>
    <cellStyle name="Separador de milhares 3 2 2 4 2 2" xfId="15388" xr:uid="{00000000-0005-0000-0000-0000C9280000}"/>
    <cellStyle name="Separador de milhares 3 2 2 4 2 3" xfId="13761" xr:uid="{00000000-0005-0000-0000-0000CA280000}"/>
    <cellStyle name="Separador de milhares 3 2 2 4 2 4" xfId="22898" xr:uid="{00000000-0005-0000-0000-0000CB280000}"/>
    <cellStyle name="Separador de milhares 3 2 2 4 3" xfId="11064" xr:uid="{00000000-0005-0000-0000-0000CC280000}"/>
    <cellStyle name="Separador de milhares 3 2 2 4 4" xfId="11353" xr:uid="{00000000-0005-0000-0000-0000CD280000}"/>
    <cellStyle name="Separador de milhares 3 2 2 4 5" xfId="18937" xr:uid="{00000000-0005-0000-0000-0000CE280000}"/>
    <cellStyle name="Separador de milhares 3 2 3" xfId="341" xr:uid="{00000000-0005-0000-0000-0000CF280000}"/>
    <cellStyle name="Separador de milhares 3 2 3 2" xfId="596" xr:uid="{00000000-0005-0000-0000-0000D0280000}"/>
    <cellStyle name="Separador de milhares 3 2 3 2 2" xfId="862" xr:uid="{00000000-0005-0000-0000-0000D1280000}"/>
    <cellStyle name="Separador de milhares 3 2 3 2 2 2" xfId="3145" xr:uid="{00000000-0005-0000-0000-0000D2280000}"/>
    <cellStyle name="Separador de milhares 3 2 3 2 2 2 2" xfId="4383" xr:uid="{00000000-0005-0000-0000-0000D3280000}"/>
    <cellStyle name="Separador de milhares 3 2 3 2 2 2 2 2" xfId="6545" xr:uid="{00000000-0005-0000-0000-0000D4280000}"/>
    <cellStyle name="Separador de milhares 3 2 3 2 2 2 2 2 2" xfId="23527" xr:uid="{00000000-0005-0000-0000-0000D5280000}"/>
    <cellStyle name="Separador de milhares 3 2 3 2 2 2 2 2 3" xfId="19580" xr:uid="{00000000-0005-0000-0000-0000D6280000}"/>
    <cellStyle name="Separador de milhares 3 2 3 2 2 2 2 3" xfId="21427" xr:uid="{00000000-0005-0000-0000-0000D7280000}"/>
    <cellStyle name="Separador de milhares 3 2 3 2 2 2 2 4" xfId="17420" xr:uid="{00000000-0005-0000-0000-0000D8280000}"/>
    <cellStyle name="Separador de milhares 3 2 3 2 2 2 3" xfId="5314" xr:uid="{00000000-0005-0000-0000-0000D9280000}"/>
    <cellStyle name="Separador de milhares 3 2 3 2 2 2 3 2" xfId="22313" xr:uid="{00000000-0005-0000-0000-0000DA280000}"/>
    <cellStyle name="Separador de milhares 3 2 3 2 2 2 3 3" xfId="18349" xr:uid="{00000000-0005-0000-0000-0000DB280000}"/>
    <cellStyle name="Separador de milhares 3 2 3 2 2 2 4" xfId="20213" xr:uid="{00000000-0005-0000-0000-0000DC280000}"/>
    <cellStyle name="Separador de milhares 3 2 3 2 2 2 5" xfId="16189" xr:uid="{00000000-0005-0000-0000-0000DD280000}"/>
    <cellStyle name="Separador de milhares 3 2 3 2 2 3" xfId="3894" xr:uid="{00000000-0005-0000-0000-0000DE280000}"/>
    <cellStyle name="Separador de milhares 3 2 3 2 2 3 2" xfId="6035" xr:uid="{00000000-0005-0000-0000-0000DF280000}"/>
    <cellStyle name="Separador de milhares 3 2 3 2 2 3 2 2" xfId="23024" xr:uid="{00000000-0005-0000-0000-0000E0280000}"/>
    <cellStyle name="Separador de milhares 3 2 3 2 2 3 2 3" xfId="19070" xr:uid="{00000000-0005-0000-0000-0000E1280000}"/>
    <cellStyle name="Separador de milhares 3 2 3 2 2 3 3" xfId="20951" xr:uid="{00000000-0005-0000-0000-0000E2280000}"/>
    <cellStyle name="Separador de milhares 3 2 3 2 2 3 4" xfId="16936" xr:uid="{00000000-0005-0000-0000-0000E3280000}"/>
    <cellStyle name="Separador de milhares 3 2 3 2 2 4" xfId="6730" xr:uid="{00000000-0005-0000-0000-0000E4280000}"/>
    <cellStyle name="Separador de milhares 3 2 3 2 2 4 2" xfId="23703" xr:uid="{00000000-0005-0000-0000-0000E5280000}"/>
    <cellStyle name="Separador de milhares 3 2 3 2 2 4 3" xfId="19765" xr:uid="{00000000-0005-0000-0000-0000E6280000}"/>
    <cellStyle name="Separador de milhares 3 2 3 2 2 5" xfId="5048" xr:uid="{00000000-0005-0000-0000-0000E7280000}"/>
    <cellStyle name="Separador de milhares 3 2 3 2 2 5 2" xfId="22056" xr:uid="{00000000-0005-0000-0000-0000E8280000}"/>
    <cellStyle name="Separador de milhares 3 2 3 2 2 5 3" xfId="18083" xr:uid="{00000000-0005-0000-0000-0000E9280000}"/>
    <cellStyle name="Separador de milhares 3 2 3 2 2 6" xfId="19956" xr:uid="{00000000-0005-0000-0000-0000EA280000}"/>
    <cellStyle name="Separador de milhares 3 2 3 2 2 7" xfId="15916" xr:uid="{00000000-0005-0000-0000-0000EB280000}"/>
    <cellStyle name="Separador de milhares 3 2 3 2 3" xfId="5937" xr:uid="{00000000-0005-0000-0000-0000EC280000}"/>
    <cellStyle name="Separador de milhares 3 2 3 2 3 2" xfId="22931" xr:uid="{00000000-0005-0000-0000-0000ED280000}"/>
    <cellStyle name="Separador de milhares 3 2 3 2 3 3" xfId="18972" xr:uid="{00000000-0005-0000-0000-0000EE280000}"/>
    <cellStyle name="Separador de milhares 3 2 3 3" xfId="863" xr:uid="{00000000-0005-0000-0000-0000EF280000}"/>
    <cellStyle name="Separador de milhares 3 2 3 3 2" xfId="2146" xr:uid="{00000000-0005-0000-0000-0000F0280000}"/>
    <cellStyle name="Separador de milhares 3 2 3 3 2 2" xfId="3274" xr:uid="{00000000-0005-0000-0000-0000F1280000}"/>
    <cellStyle name="Separador de milhares 3 2 3 3 2 2 2" xfId="4610" xr:uid="{00000000-0005-0000-0000-0000F2280000}"/>
    <cellStyle name="Separador de milhares 3 2 3 3 2 2 2 2" xfId="21650" xr:uid="{00000000-0005-0000-0000-0000F3280000}"/>
    <cellStyle name="Separador de milhares 3 2 3 3 2 2 2 3" xfId="17645" xr:uid="{00000000-0005-0000-0000-0000F4280000}"/>
    <cellStyle name="Separador de milhares 3 2 3 3 2 2 3" xfId="5443" xr:uid="{00000000-0005-0000-0000-0000F5280000}"/>
    <cellStyle name="Separador de milhares 3 2 3 3 2 2 3 2" xfId="11693" xr:uid="{00000000-0005-0000-0000-0000F6280000}"/>
    <cellStyle name="Separador de milhares 3 2 3 3 2 2 3 2 2" xfId="22442" xr:uid="{00000000-0005-0000-0000-0000F7280000}"/>
    <cellStyle name="Separador de milhares 3 2 3 3 2 2 3 3" xfId="11356" xr:uid="{00000000-0005-0000-0000-0000F8280000}"/>
    <cellStyle name="Separador de milhares 3 2 3 3 2 2 3 4" xfId="18478" xr:uid="{00000000-0005-0000-0000-0000F9280000}"/>
    <cellStyle name="Separador de milhares 3 2 3 3 2 2 4" xfId="12317" xr:uid="{00000000-0005-0000-0000-0000FA280000}"/>
    <cellStyle name="Separador de milhares 3 2 3 3 2 2 4 2" xfId="20342" xr:uid="{00000000-0005-0000-0000-0000FB280000}"/>
    <cellStyle name="Separador de milhares 3 2 3 3 2 2 5" xfId="16318" xr:uid="{00000000-0005-0000-0000-0000FC280000}"/>
    <cellStyle name="Separador de milhares 3 2 3 3 2 3" xfId="4032" xr:uid="{00000000-0005-0000-0000-0000FD280000}"/>
    <cellStyle name="Separador de milhares 3 2 3 3 2 3 2" xfId="6173" xr:uid="{00000000-0005-0000-0000-0000FE280000}"/>
    <cellStyle name="Separador de milhares 3 2 3 3 2 3 2 2" xfId="23155" xr:uid="{00000000-0005-0000-0000-0000FF280000}"/>
    <cellStyle name="Separador de milhares 3 2 3 3 2 3 2 3" xfId="19208" xr:uid="{00000000-0005-0000-0000-000000290000}"/>
    <cellStyle name="Separador de milhares 3 2 3 3 2 3 3" xfId="21084" xr:uid="{00000000-0005-0000-0000-000001290000}"/>
    <cellStyle name="Separador de milhares 3 2 3 3 2 3 4" xfId="17073" xr:uid="{00000000-0005-0000-0000-000002290000}"/>
    <cellStyle name="Separador de milhares 3 2 3 3 2 4" xfId="13516" xr:uid="{00000000-0005-0000-0000-000003290000}"/>
    <cellStyle name="Separador de milhares 3 2 3 3 3" xfId="3146" xr:uid="{00000000-0005-0000-0000-000004290000}"/>
    <cellStyle name="Separador de milhares 3 2 3 3 3 2" xfId="3805" xr:uid="{00000000-0005-0000-0000-000005290000}"/>
    <cellStyle name="Separador de milhares 3 2 3 3 3 2 2" xfId="6546" xr:uid="{00000000-0005-0000-0000-000006290000}"/>
    <cellStyle name="Separador de milhares 3 2 3 3 3 2 2 2" xfId="23528" xr:uid="{00000000-0005-0000-0000-000007290000}"/>
    <cellStyle name="Separador de milhares 3 2 3 3 3 2 2 3" xfId="19581" xr:uid="{00000000-0005-0000-0000-000008290000}"/>
    <cellStyle name="Separador de milhares 3 2 3 3 3 2 3" xfId="20867" xr:uid="{00000000-0005-0000-0000-000009290000}"/>
    <cellStyle name="Separador de milhares 3 2 3 3 3 2 4" xfId="16847" xr:uid="{00000000-0005-0000-0000-00000A290000}"/>
    <cellStyle name="Separador de milhares 3 2 3 3 3 3" xfId="5315" xr:uid="{00000000-0005-0000-0000-00000B290000}"/>
    <cellStyle name="Separador de milhares 3 2 3 3 3 3 2" xfId="12481" xr:uid="{00000000-0005-0000-0000-00000C290000}"/>
    <cellStyle name="Separador de milhares 3 2 3 3 3 3 2 2" xfId="22314" xr:uid="{00000000-0005-0000-0000-00000D290000}"/>
    <cellStyle name="Separador de milhares 3 2 3 3 3 3 3" xfId="11357" xr:uid="{00000000-0005-0000-0000-00000E290000}"/>
    <cellStyle name="Separador de milhares 3 2 3 3 3 3 4" xfId="18350" xr:uid="{00000000-0005-0000-0000-00000F290000}"/>
    <cellStyle name="Separador de milhares 3 2 3 3 3 4" xfId="11284" xr:uid="{00000000-0005-0000-0000-000010290000}"/>
    <cellStyle name="Separador de milhares 3 2 3 3 3 4 2" xfId="14981" xr:uid="{00000000-0005-0000-0000-000011290000}"/>
    <cellStyle name="Separador de milhares 3 2 3 3 3 4 3" xfId="13614" xr:uid="{00000000-0005-0000-0000-000012290000}"/>
    <cellStyle name="Separador de milhares 3 2 3 3 3 4 4" xfId="20214" xr:uid="{00000000-0005-0000-0000-000013290000}"/>
    <cellStyle name="Separador de milhares 3 2 3 3 3 5" xfId="16190" xr:uid="{00000000-0005-0000-0000-000014290000}"/>
    <cellStyle name="Separador de milhares 3 2 3 3 4" xfId="3895" xr:uid="{00000000-0005-0000-0000-000015290000}"/>
    <cellStyle name="Separador de milhares 3 2 3 3 4 2" xfId="6036" xr:uid="{00000000-0005-0000-0000-000016290000}"/>
    <cellStyle name="Separador de milhares 3 2 3 3 4 2 2" xfId="11898" xr:uid="{00000000-0005-0000-0000-000017290000}"/>
    <cellStyle name="Separador de milhares 3 2 3 3 4 2 2 2" xfId="23025" xr:uid="{00000000-0005-0000-0000-000018290000}"/>
    <cellStyle name="Separador de milhares 3 2 3 3 4 2 3" xfId="11131" xr:uid="{00000000-0005-0000-0000-000019290000}"/>
    <cellStyle name="Separador de milhares 3 2 3 3 4 2 4" xfId="19071" xr:uid="{00000000-0005-0000-0000-00001A290000}"/>
    <cellStyle name="Separador de milhares 3 2 3 3 4 3" xfId="12863" xr:uid="{00000000-0005-0000-0000-00001B290000}"/>
    <cellStyle name="Separador de milhares 3 2 3 3 4 3 2" xfId="15691" xr:uid="{00000000-0005-0000-0000-00001C290000}"/>
    <cellStyle name="Separador de milhares 3 2 3 3 4 3 3" xfId="13665" xr:uid="{00000000-0005-0000-0000-00001D290000}"/>
    <cellStyle name="Separador de milhares 3 2 3 3 4 3 4" xfId="20952" xr:uid="{00000000-0005-0000-0000-00001E290000}"/>
    <cellStyle name="Separador de milhares 3 2 3 3 4 4" xfId="16937" xr:uid="{00000000-0005-0000-0000-00001F290000}"/>
    <cellStyle name="Separador de milhares 3 2 3 3 5" xfId="6731" xr:uid="{00000000-0005-0000-0000-000020290000}"/>
    <cellStyle name="Separador de milhares 3 2 3 3 5 2" xfId="23704" xr:uid="{00000000-0005-0000-0000-000021290000}"/>
    <cellStyle name="Separador de milhares 3 2 3 3 5 3" xfId="19766" xr:uid="{00000000-0005-0000-0000-000022290000}"/>
    <cellStyle name="Separador de milhares 3 2 3 3 6" xfId="5049" xr:uid="{00000000-0005-0000-0000-000023290000}"/>
    <cellStyle name="Separador de milhares 3 2 3 3 6 2" xfId="22057" xr:uid="{00000000-0005-0000-0000-000024290000}"/>
    <cellStyle name="Separador de milhares 3 2 3 3 6 3" xfId="18084" xr:uid="{00000000-0005-0000-0000-000025290000}"/>
    <cellStyle name="Separador de milhares 3 2 3 3 7" xfId="19957" xr:uid="{00000000-0005-0000-0000-000026290000}"/>
    <cellStyle name="Separador de milhares 3 2 3 3 8" xfId="15917" xr:uid="{00000000-0005-0000-0000-000027290000}"/>
    <cellStyle name="Separador de milhares 3 2 3 4" xfId="5915" xr:uid="{00000000-0005-0000-0000-000028290000}"/>
    <cellStyle name="Separador de milhares 3 2 3 4 2" xfId="11637" xr:uid="{00000000-0005-0000-0000-000029290000}"/>
    <cellStyle name="Separador de milhares 3 2 3 4 2 2" xfId="15063" xr:uid="{00000000-0005-0000-0000-00002A290000}"/>
    <cellStyle name="Separador de milhares 3 2 3 4 2 3" xfId="13762" xr:uid="{00000000-0005-0000-0000-00002B290000}"/>
    <cellStyle name="Separador de milhares 3 2 3 4 2 4" xfId="22910" xr:uid="{00000000-0005-0000-0000-00002C290000}"/>
    <cellStyle name="Separador de milhares 3 2 3 4 3" xfId="13343" xr:uid="{00000000-0005-0000-0000-00002D290000}"/>
    <cellStyle name="Separador de milhares 3 2 3 4 4" xfId="11715" xr:uid="{00000000-0005-0000-0000-00002E290000}"/>
    <cellStyle name="Separador de milhares 3 2 3 4 5" xfId="18950" xr:uid="{00000000-0005-0000-0000-00002F290000}"/>
    <cellStyle name="Separador de milhares 3 2 4" xfId="597" xr:uid="{00000000-0005-0000-0000-000030290000}"/>
    <cellStyle name="Separador de milhares 3 2 4 10" xfId="8418" xr:uid="{00000000-0005-0000-0000-000031290000}"/>
    <cellStyle name="Separador de milhares 3 2 4 10 2" xfId="13279" xr:uid="{00000000-0005-0000-0000-000032290000}"/>
    <cellStyle name="Separador de milhares 3 2 4 10 3" xfId="11280" xr:uid="{00000000-0005-0000-0000-000033290000}"/>
    <cellStyle name="Separador de milhares 3 2 4 2" xfId="864" xr:uid="{00000000-0005-0000-0000-000034290000}"/>
    <cellStyle name="Separador de milhares 3 2 4 2 2" xfId="2148" xr:uid="{00000000-0005-0000-0000-000035290000}"/>
    <cellStyle name="Separador de milhares 3 2 4 2 2 2" xfId="3276" xr:uid="{00000000-0005-0000-0000-000036290000}"/>
    <cellStyle name="Separador de milhares 3 2 4 2 2 2 2" xfId="4612" xr:uid="{00000000-0005-0000-0000-000037290000}"/>
    <cellStyle name="Separador de milhares 3 2 4 2 2 2 2 2" xfId="21652" xr:uid="{00000000-0005-0000-0000-000038290000}"/>
    <cellStyle name="Separador de milhares 3 2 4 2 2 2 2 3" xfId="17647" xr:uid="{00000000-0005-0000-0000-000039290000}"/>
    <cellStyle name="Separador de milhares 3 2 4 2 2 2 3" xfId="5445" xr:uid="{00000000-0005-0000-0000-00003A290000}"/>
    <cellStyle name="Separador de milhares 3 2 4 2 2 2 3 2" xfId="11193" xr:uid="{00000000-0005-0000-0000-00003B290000}"/>
    <cellStyle name="Separador de milhares 3 2 4 2 2 2 3 2 2" xfId="22444" xr:uid="{00000000-0005-0000-0000-00003C290000}"/>
    <cellStyle name="Separador de milhares 3 2 4 2 2 2 3 3" xfId="11918" xr:uid="{00000000-0005-0000-0000-00003D290000}"/>
    <cellStyle name="Separador de milhares 3 2 4 2 2 2 3 4" xfId="18480" xr:uid="{00000000-0005-0000-0000-00003E290000}"/>
    <cellStyle name="Separador de milhares 3 2 4 2 2 2 4" xfId="13636" xr:uid="{00000000-0005-0000-0000-00003F290000}"/>
    <cellStyle name="Separador de milhares 3 2 4 2 2 2 4 2" xfId="20344" xr:uid="{00000000-0005-0000-0000-000040290000}"/>
    <cellStyle name="Separador de milhares 3 2 4 2 2 2 5" xfId="16320" xr:uid="{00000000-0005-0000-0000-000041290000}"/>
    <cellStyle name="Separador de milhares 3 2 4 2 2 3" xfId="3870" xr:uid="{00000000-0005-0000-0000-000042290000}"/>
    <cellStyle name="Separador de milhares 3 2 4 2 2 3 2" xfId="6175" xr:uid="{00000000-0005-0000-0000-000043290000}"/>
    <cellStyle name="Separador de milhares 3 2 4 2 2 3 2 2" xfId="12976" xr:uid="{00000000-0005-0000-0000-000044290000}"/>
    <cellStyle name="Separador de milhares 3 2 4 2 2 3 2 2 2" xfId="23157" xr:uid="{00000000-0005-0000-0000-000045290000}"/>
    <cellStyle name="Separador de milhares 3 2 4 2 2 3 2 3" xfId="12460" xr:uid="{00000000-0005-0000-0000-000046290000}"/>
    <cellStyle name="Separador de milhares 3 2 4 2 2 3 2 4" xfId="19210" xr:uid="{00000000-0005-0000-0000-000047290000}"/>
    <cellStyle name="Separador de milhares 3 2 4 2 2 3 3" xfId="10967" xr:uid="{00000000-0005-0000-0000-000048290000}"/>
    <cellStyle name="Separador de milhares 3 2 4 2 2 3 3 2" xfId="20931" xr:uid="{00000000-0005-0000-0000-000049290000}"/>
    <cellStyle name="Separador de milhares 3 2 4 2 2 3 4" xfId="16912" xr:uid="{00000000-0005-0000-0000-00004A290000}"/>
    <cellStyle name="Separador de milhares 3 2 4 2 2 4" xfId="8419" xr:uid="{00000000-0005-0000-0000-00004B290000}"/>
    <cellStyle name="Separador de milhares 3 2 4 2 3" xfId="3147" xr:uid="{00000000-0005-0000-0000-00004C290000}"/>
    <cellStyle name="Separador de milhares 3 2 4 2 3 2" xfId="4000" xr:uid="{00000000-0005-0000-0000-00004D290000}"/>
    <cellStyle name="Separador de milhares 3 2 4 2 3 2 2" xfId="6547" xr:uid="{00000000-0005-0000-0000-00004E290000}"/>
    <cellStyle name="Separador de milhares 3 2 4 2 3 2 2 2" xfId="23529" xr:uid="{00000000-0005-0000-0000-00004F290000}"/>
    <cellStyle name="Separador de milhares 3 2 4 2 3 2 2 3" xfId="19582" xr:uid="{00000000-0005-0000-0000-000050290000}"/>
    <cellStyle name="Separador de milhares 3 2 4 2 3 2 3" xfId="21056" xr:uid="{00000000-0005-0000-0000-000051290000}"/>
    <cellStyle name="Separador de milhares 3 2 4 2 3 2 4" xfId="17042" xr:uid="{00000000-0005-0000-0000-000052290000}"/>
    <cellStyle name="Separador de milhares 3 2 4 2 3 3" xfId="5316" xr:uid="{00000000-0005-0000-0000-000053290000}"/>
    <cellStyle name="Separador de milhares 3 2 4 2 3 3 2" xfId="12482" xr:uid="{00000000-0005-0000-0000-000054290000}"/>
    <cellStyle name="Separador de milhares 3 2 4 2 3 3 2 2" xfId="22315" xr:uid="{00000000-0005-0000-0000-000055290000}"/>
    <cellStyle name="Separador de milhares 3 2 4 2 3 3 3" xfId="12319" xr:uid="{00000000-0005-0000-0000-000056290000}"/>
    <cellStyle name="Separador de milhares 3 2 4 2 3 3 4" xfId="18351" xr:uid="{00000000-0005-0000-0000-000057290000}"/>
    <cellStyle name="Separador de milhares 3 2 4 2 3 4" xfId="13615" xr:uid="{00000000-0005-0000-0000-000058290000}"/>
    <cellStyle name="Separador de milhares 3 2 4 2 3 4 2" xfId="20215" xr:uid="{00000000-0005-0000-0000-000059290000}"/>
    <cellStyle name="Separador de milhares 3 2 4 2 3 5" xfId="13412" xr:uid="{00000000-0005-0000-0000-00005A290000}"/>
    <cellStyle name="Separador de milhares 3 2 4 2 3 6" xfId="16191" xr:uid="{00000000-0005-0000-0000-00005B290000}"/>
    <cellStyle name="Separador de milhares 3 2 4 2 4" xfId="3896" xr:uid="{00000000-0005-0000-0000-00005C290000}"/>
    <cellStyle name="Separador de milhares 3 2 4 2 4 2" xfId="6037" xr:uid="{00000000-0005-0000-0000-00005D290000}"/>
    <cellStyle name="Separador de milhares 3 2 4 2 4 2 2" xfId="23026" xr:uid="{00000000-0005-0000-0000-00005E290000}"/>
    <cellStyle name="Separador de milhares 3 2 4 2 4 2 3" xfId="19072" xr:uid="{00000000-0005-0000-0000-00005F290000}"/>
    <cellStyle name="Separador de milhares 3 2 4 2 4 3" xfId="20953" xr:uid="{00000000-0005-0000-0000-000060290000}"/>
    <cellStyle name="Separador de milhares 3 2 4 2 4 4" xfId="16938" xr:uid="{00000000-0005-0000-0000-000061290000}"/>
    <cellStyle name="Separador de milhares 3 2 4 2 5" xfId="6732" xr:uid="{00000000-0005-0000-0000-000062290000}"/>
    <cellStyle name="Separador de milhares 3 2 4 2 5 2" xfId="23705" xr:uid="{00000000-0005-0000-0000-000063290000}"/>
    <cellStyle name="Separador de milhares 3 2 4 2 5 3" xfId="19767" xr:uid="{00000000-0005-0000-0000-000064290000}"/>
    <cellStyle name="Separador de milhares 3 2 4 2 6" xfId="5050" xr:uid="{00000000-0005-0000-0000-000065290000}"/>
    <cellStyle name="Separador de milhares 3 2 4 2 6 2" xfId="22058" xr:uid="{00000000-0005-0000-0000-000066290000}"/>
    <cellStyle name="Separador de milhares 3 2 4 2 6 3" xfId="18085" xr:uid="{00000000-0005-0000-0000-000067290000}"/>
    <cellStyle name="Separador de milhares 3 2 4 2 7" xfId="19958" xr:uid="{00000000-0005-0000-0000-000068290000}"/>
    <cellStyle name="Separador de milhares 3 2 4 2 8" xfId="15918" xr:uid="{00000000-0005-0000-0000-000069290000}"/>
    <cellStyle name="Separador de milhares 3 2 4 3" xfId="2149" xr:uid="{00000000-0005-0000-0000-00006A290000}"/>
    <cellStyle name="Separador de milhares 3 2 4 3 2" xfId="3277" xr:uid="{00000000-0005-0000-0000-00006B290000}"/>
    <cellStyle name="Separador de milhares 3 2 4 3 2 2" xfId="4613" xr:uid="{00000000-0005-0000-0000-00006C290000}"/>
    <cellStyle name="Separador de milhares 3 2 4 3 2 2 2" xfId="21653" xr:uid="{00000000-0005-0000-0000-00006D290000}"/>
    <cellStyle name="Separador de milhares 3 2 4 3 2 2 3" xfId="17648" xr:uid="{00000000-0005-0000-0000-00006E290000}"/>
    <cellStyle name="Separador de milhares 3 2 4 3 2 3" xfId="5446" xr:uid="{00000000-0005-0000-0000-00006F290000}"/>
    <cellStyle name="Separador de milhares 3 2 4 3 2 3 2" xfId="22445" xr:uid="{00000000-0005-0000-0000-000070290000}"/>
    <cellStyle name="Separador de milhares 3 2 4 3 2 3 3" xfId="18481" xr:uid="{00000000-0005-0000-0000-000071290000}"/>
    <cellStyle name="Separador de milhares 3 2 4 3 2 4" xfId="20345" xr:uid="{00000000-0005-0000-0000-000072290000}"/>
    <cellStyle name="Separador de milhares 3 2 4 3 2 5" xfId="16321" xr:uid="{00000000-0005-0000-0000-000073290000}"/>
    <cellStyle name="Separador de milhares 3 2 4 3 3" xfId="3812" xr:uid="{00000000-0005-0000-0000-000074290000}"/>
    <cellStyle name="Separador de milhares 3 2 4 3 3 2" xfId="6176" xr:uid="{00000000-0005-0000-0000-000075290000}"/>
    <cellStyle name="Separador de milhares 3 2 4 3 3 2 2" xfId="23158" xr:uid="{00000000-0005-0000-0000-000076290000}"/>
    <cellStyle name="Separador de milhares 3 2 4 3 3 2 3" xfId="19211" xr:uid="{00000000-0005-0000-0000-000077290000}"/>
    <cellStyle name="Separador de milhares 3 2 4 3 3 3" xfId="20874" xr:uid="{00000000-0005-0000-0000-000078290000}"/>
    <cellStyle name="Separador de milhares 3 2 4 3 3 4" xfId="16854" xr:uid="{00000000-0005-0000-0000-000079290000}"/>
    <cellStyle name="Separador de milhares 3 2 4 4" xfId="2150" xr:uid="{00000000-0005-0000-0000-00007A290000}"/>
    <cellStyle name="Separador de milhares 3 2 4 4 2" xfId="3278" xr:uid="{00000000-0005-0000-0000-00007B290000}"/>
    <cellStyle name="Separador de milhares 3 2 4 4 2 2" xfId="4614" xr:uid="{00000000-0005-0000-0000-00007C290000}"/>
    <cellStyle name="Separador de milhares 3 2 4 4 2 2 2" xfId="21654" xr:uid="{00000000-0005-0000-0000-00007D290000}"/>
    <cellStyle name="Separador de milhares 3 2 4 4 2 2 3" xfId="17649" xr:uid="{00000000-0005-0000-0000-00007E290000}"/>
    <cellStyle name="Separador de milhares 3 2 4 4 2 3" xfId="5447" xr:uid="{00000000-0005-0000-0000-00007F290000}"/>
    <cellStyle name="Separador de milhares 3 2 4 4 2 3 2" xfId="22446" xr:uid="{00000000-0005-0000-0000-000080290000}"/>
    <cellStyle name="Separador de milhares 3 2 4 4 2 3 3" xfId="18482" xr:uid="{00000000-0005-0000-0000-000081290000}"/>
    <cellStyle name="Separador de milhares 3 2 4 4 2 4" xfId="20346" xr:uid="{00000000-0005-0000-0000-000082290000}"/>
    <cellStyle name="Separador de milhares 3 2 4 4 2 5" xfId="16322" xr:uid="{00000000-0005-0000-0000-000083290000}"/>
    <cellStyle name="Separador de milhares 3 2 4 4 3" xfId="4347" xr:uid="{00000000-0005-0000-0000-000084290000}"/>
    <cellStyle name="Separador de milhares 3 2 4 4 3 2" xfId="6177" xr:uid="{00000000-0005-0000-0000-000085290000}"/>
    <cellStyle name="Separador de milhares 3 2 4 4 3 2 2" xfId="23159" xr:uid="{00000000-0005-0000-0000-000086290000}"/>
    <cellStyle name="Separador de milhares 3 2 4 4 3 2 3" xfId="19212" xr:uid="{00000000-0005-0000-0000-000087290000}"/>
    <cellStyle name="Separador de milhares 3 2 4 4 3 3" xfId="21391" xr:uid="{00000000-0005-0000-0000-000088290000}"/>
    <cellStyle name="Separador de milhares 3 2 4 4 3 4" xfId="17384" xr:uid="{00000000-0005-0000-0000-000089290000}"/>
    <cellStyle name="Separador de milhares 3 2 4 5" xfId="2151" xr:uid="{00000000-0005-0000-0000-00008A290000}"/>
    <cellStyle name="Separador de milhares 3 2 4 5 2" xfId="3279" xr:uid="{00000000-0005-0000-0000-00008B290000}"/>
    <cellStyle name="Separador de milhares 3 2 4 5 2 2" xfId="4615" xr:uid="{00000000-0005-0000-0000-00008C290000}"/>
    <cellStyle name="Separador de milhares 3 2 4 5 2 2 2" xfId="21655" xr:uid="{00000000-0005-0000-0000-00008D290000}"/>
    <cellStyle name="Separador de milhares 3 2 4 5 2 2 3" xfId="17650" xr:uid="{00000000-0005-0000-0000-00008E290000}"/>
    <cellStyle name="Separador de milhares 3 2 4 5 2 3" xfId="5448" xr:uid="{00000000-0005-0000-0000-00008F290000}"/>
    <cellStyle name="Separador de milhares 3 2 4 5 2 3 2" xfId="22447" xr:uid="{00000000-0005-0000-0000-000090290000}"/>
    <cellStyle name="Separador de milhares 3 2 4 5 2 3 3" xfId="18483" xr:uid="{00000000-0005-0000-0000-000091290000}"/>
    <cellStyle name="Separador de milhares 3 2 4 5 2 4" xfId="20347" xr:uid="{00000000-0005-0000-0000-000092290000}"/>
    <cellStyle name="Separador de milhares 3 2 4 5 2 5" xfId="16323" xr:uid="{00000000-0005-0000-0000-000093290000}"/>
    <cellStyle name="Separador de milhares 3 2 4 5 3" xfId="3884" xr:uid="{00000000-0005-0000-0000-000094290000}"/>
    <cellStyle name="Separador de milhares 3 2 4 5 3 2" xfId="6178" xr:uid="{00000000-0005-0000-0000-000095290000}"/>
    <cellStyle name="Separador de milhares 3 2 4 5 3 2 2" xfId="23160" xr:uid="{00000000-0005-0000-0000-000096290000}"/>
    <cellStyle name="Separador de milhares 3 2 4 5 3 2 3" xfId="19213" xr:uid="{00000000-0005-0000-0000-000097290000}"/>
    <cellStyle name="Separador de milhares 3 2 4 5 3 3" xfId="20945" xr:uid="{00000000-0005-0000-0000-000098290000}"/>
    <cellStyle name="Separador de milhares 3 2 4 5 3 4" xfId="16926" xr:uid="{00000000-0005-0000-0000-000099290000}"/>
    <cellStyle name="Separador de milhares 3 2 4 6" xfId="2147" xr:uid="{00000000-0005-0000-0000-00009A290000}"/>
    <cellStyle name="Separador de milhares 3 2 4 6 2" xfId="3275" xr:uid="{00000000-0005-0000-0000-00009B290000}"/>
    <cellStyle name="Separador de milhares 3 2 4 6 2 2" xfId="4611" xr:uid="{00000000-0005-0000-0000-00009C290000}"/>
    <cellStyle name="Separador de milhares 3 2 4 6 2 2 2" xfId="21651" xr:uid="{00000000-0005-0000-0000-00009D290000}"/>
    <cellStyle name="Separador de milhares 3 2 4 6 2 2 3" xfId="17646" xr:uid="{00000000-0005-0000-0000-00009E290000}"/>
    <cellStyle name="Separador de milhares 3 2 4 6 2 3" xfId="5444" xr:uid="{00000000-0005-0000-0000-00009F290000}"/>
    <cellStyle name="Separador de milhares 3 2 4 6 2 3 2" xfId="22443" xr:uid="{00000000-0005-0000-0000-0000A0290000}"/>
    <cellStyle name="Separador de milhares 3 2 4 6 2 3 3" xfId="18479" xr:uid="{00000000-0005-0000-0000-0000A1290000}"/>
    <cellStyle name="Separador de milhares 3 2 4 6 2 4" xfId="20343" xr:uid="{00000000-0005-0000-0000-0000A2290000}"/>
    <cellStyle name="Separador de milhares 3 2 4 6 2 5" xfId="16319" xr:uid="{00000000-0005-0000-0000-0000A3290000}"/>
    <cellStyle name="Separador de milhares 3 2 4 6 3" xfId="3795" xr:uid="{00000000-0005-0000-0000-0000A4290000}"/>
    <cellStyle name="Separador de milhares 3 2 4 6 3 2" xfId="6174" xr:uid="{00000000-0005-0000-0000-0000A5290000}"/>
    <cellStyle name="Separador de milhares 3 2 4 6 3 2 2" xfId="23156" xr:uid="{00000000-0005-0000-0000-0000A6290000}"/>
    <cellStyle name="Separador de milhares 3 2 4 6 3 2 3" xfId="19209" xr:uid="{00000000-0005-0000-0000-0000A7290000}"/>
    <cellStyle name="Separador de milhares 3 2 4 6 3 3" xfId="20857" xr:uid="{00000000-0005-0000-0000-0000A8290000}"/>
    <cellStyle name="Separador de milhares 3 2 4 6 3 4" xfId="16837" xr:uid="{00000000-0005-0000-0000-0000A9290000}"/>
    <cellStyle name="Separador de milhares 3 2 4 7" xfId="5938" xr:uid="{00000000-0005-0000-0000-0000AA290000}"/>
    <cellStyle name="Separador de milhares 3 2 4 7 2" xfId="11531" xr:uid="{00000000-0005-0000-0000-0000AB290000}"/>
    <cellStyle name="Separador de milhares 3 2 4 7 2 2" xfId="15044" xr:uid="{00000000-0005-0000-0000-0000AC290000}"/>
    <cellStyle name="Separador de milhares 3 2 4 7 2 3" xfId="13764" xr:uid="{00000000-0005-0000-0000-0000AD290000}"/>
    <cellStyle name="Separador de milhares 3 2 4 7 2 4" xfId="22932" xr:uid="{00000000-0005-0000-0000-0000AE290000}"/>
    <cellStyle name="Separador de milhares 3 2 4 7 3" xfId="11957" xr:uid="{00000000-0005-0000-0000-0000AF290000}"/>
    <cellStyle name="Separador de milhares 3 2 4 7 4" xfId="12011" xr:uid="{00000000-0005-0000-0000-0000B0290000}"/>
    <cellStyle name="Separador de milhares 3 2 4 7 5" xfId="18973" xr:uid="{00000000-0005-0000-0000-0000B1290000}"/>
    <cellStyle name="Separador de milhares 3 2 4 8" xfId="8420" xr:uid="{00000000-0005-0000-0000-0000B2290000}"/>
    <cellStyle name="Separador de milhares 3 2 4 8 2" xfId="12321" xr:uid="{00000000-0005-0000-0000-0000B3290000}"/>
    <cellStyle name="Separador de milhares 3 2 4 8 3" xfId="11358" xr:uid="{00000000-0005-0000-0000-0000B4290000}"/>
    <cellStyle name="Separador de milhares 3 2 4 9" xfId="8421" xr:uid="{00000000-0005-0000-0000-0000B5290000}"/>
    <cellStyle name="Separador de milhares 3 2 4 9 2" xfId="12320" xr:uid="{00000000-0005-0000-0000-0000B6290000}"/>
    <cellStyle name="Separador de milhares 3 2 4 9 3" xfId="11359" xr:uid="{00000000-0005-0000-0000-0000B7290000}"/>
    <cellStyle name="Separador de milhares 3 2 5" xfId="598" xr:uid="{00000000-0005-0000-0000-0000B8290000}"/>
    <cellStyle name="Separador de milhares 3 2 5 2" xfId="865" xr:uid="{00000000-0005-0000-0000-0000B9290000}"/>
    <cellStyle name="Separador de milhares 3 2 5 2 2" xfId="2153" xr:uid="{00000000-0005-0000-0000-0000BA290000}"/>
    <cellStyle name="Separador de milhares 3 2 5 2 2 2" xfId="3281" xr:uid="{00000000-0005-0000-0000-0000BB290000}"/>
    <cellStyle name="Separador de milhares 3 2 5 2 2 2 2" xfId="4617" xr:uid="{00000000-0005-0000-0000-0000BC290000}"/>
    <cellStyle name="Separador de milhares 3 2 5 2 2 2 2 2" xfId="21657" xr:uid="{00000000-0005-0000-0000-0000BD290000}"/>
    <cellStyle name="Separador de milhares 3 2 5 2 2 2 2 3" xfId="17652" xr:uid="{00000000-0005-0000-0000-0000BE290000}"/>
    <cellStyle name="Separador de milhares 3 2 5 2 2 2 3" xfId="5450" xr:uid="{00000000-0005-0000-0000-0000BF290000}"/>
    <cellStyle name="Separador de milhares 3 2 5 2 2 2 3 2" xfId="22449" xr:uid="{00000000-0005-0000-0000-0000C0290000}"/>
    <cellStyle name="Separador de milhares 3 2 5 2 2 2 3 3" xfId="18485" xr:uid="{00000000-0005-0000-0000-0000C1290000}"/>
    <cellStyle name="Separador de milhares 3 2 5 2 2 2 4" xfId="20349" xr:uid="{00000000-0005-0000-0000-0000C2290000}"/>
    <cellStyle name="Separador de milhares 3 2 5 2 2 2 5" xfId="16325" xr:uid="{00000000-0005-0000-0000-0000C3290000}"/>
    <cellStyle name="Separador de milhares 3 2 5 2 2 3" xfId="3806" xr:uid="{00000000-0005-0000-0000-0000C4290000}"/>
    <cellStyle name="Separador de milhares 3 2 5 2 2 3 2" xfId="6180" xr:uid="{00000000-0005-0000-0000-0000C5290000}"/>
    <cellStyle name="Separador de milhares 3 2 5 2 2 3 2 2" xfId="23162" xr:uid="{00000000-0005-0000-0000-0000C6290000}"/>
    <cellStyle name="Separador de milhares 3 2 5 2 2 3 2 3" xfId="19215" xr:uid="{00000000-0005-0000-0000-0000C7290000}"/>
    <cellStyle name="Separador de milhares 3 2 5 2 2 3 3" xfId="20868" xr:uid="{00000000-0005-0000-0000-0000C8290000}"/>
    <cellStyle name="Separador de milhares 3 2 5 2 2 3 4" xfId="16848" xr:uid="{00000000-0005-0000-0000-0000C9290000}"/>
    <cellStyle name="Separador de milhares 3 2 5 2 2 4" xfId="13517" xr:uid="{00000000-0005-0000-0000-0000CA290000}"/>
    <cellStyle name="Separador de milhares 3 2 5 2 2 5" xfId="13413" xr:uid="{00000000-0005-0000-0000-0000CB290000}"/>
    <cellStyle name="Separador de milhares 3 2 5 2 3" xfId="3148" xr:uid="{00000000-0005-0000-0000-0000CC290000}"/>
    <cellStyle name="Separador de milhares 3 2 5 2 3 2" xfId="3878" xr:uid="{00000000-0005-0000-0000-0000CD290000}"/>
    <cellStyle name="Separador de milhares 3 2 5 2 3 2 2" xfId="6548" xr:uid="{00000000-0005-0000-0000-0000CE290000}"/>
    <cellStyle name="Separador de milhares 3 2 5 2 3 2 2 2" xfId="23530" xr:uid="{00000000-0005-0000-0000-0000CF290000}"/>
    <cellStyle name="Separador de milhares 3 2 5 2 3 2 2 3" xfId="19583" xr:uid="{00000000-0005-0000-0000-0000D0290000}"/>
    <cellStyle name="Separador de milhares 3 2 5 2 3 2 3" xfId="20939" xr:uid="{00000000-0005-0000-0000-0000D1290000}"/>
    <cellStyle name="Separador de milhares 3 2 5 2 3 2 4" xfId="16920" xr:uid="{00000000-0005-0000-0000-0000D2290000}"/>
    <cellStyle name="Separador de milhares 3 2 5 2 3 3" xfId="5317" xr:uid="{00000000-0005-0000-0000-0000D3290000}"/>
    <cellStyle name="Separador de milhares 3 2 5 2 3 3 2" xfId="12483" xr:uid="{00000000-0005-0000-0000-0000D4290000}"/>
    <cellStyle name="Separador de milhares 3 2 5 2 3 3 2 2" xfId="22316" xr:uid="{00000000-0005-0000-0000-0000D5290000}"/>
    <cellStyle name="Separador de milhares 3 2 5 2 3 3 3" xfId="11790" xr:uid="{00000000-0005-0000-0000-0000D6290000}"/>
    <cellStyle name="Separador de milhares 3 2 5 2 3 3 4" xfId="18352" xr:uid="{00000000-0005-0000-0000-0000D7290000}"/>
    <cellStyle name="Separador de milhares 3 2 5 2 3 4" xfId="20216" xr:uid="{00000000-0005-0000-0000-0000D8290000}"/>
    <cellStyle name="Separador de milhares 3 2 5 2 3 5" xfId="16192" xr:uid="{00000000-0005-0000-0000-0000D9290000}"/>
    <cellStyle name="Separador de milhares 3 2 5 2 4" xfId="3897" xr:uid="{00000000-0005-0000-0000-0000DA290000}"/>
    <cellStyle name="Separador de milhares 3 2 5 2 4 2" xfId="6038" xr:uid="{00000000-0005-0000-0000-0000DB290000}"/>
    <cellStyle name="Separador de milhares 3 2 5 2 4 2 2" xfId="23027" xr:uid="{00000000-0005-0000-0000-0000DC290000}"/>
    <cellStyle name="Separador de milhares 3 2 5 2 4 2 3" xfId="19073" xr:uid="{00000000-0005-0000-0000-0000DD290000}"/>
    <cellStyle name="Separador de milhares 3 2 5 2 4 3" xfId="20954" xr:uid="{00000000-0005-0000-0000-0000DE290000}"/>
    <cellStyle name="Separador de milhares 3 2 5 2 4 4" xfId="16939" xr:uid="{00000000-0005-0000-0000-0000DF290000}"/>
    <cellStyle name="Separador de milhares 3 2 5 2 5" xfId="6733" xr:uid="{00000000-0005-0000-0000-0000E0290000}"/>
    <cellStyle name="Separador de milhares 3 2 5 2 5 2" xfId="23706" xr:uid="{00000000-0005-0000-0000-0000E1290000}"/>
    <cellStyle name="Separador de milhares 3 2 5 2 5 3" xfId="19768" xr:uid="{00000000-0005-0000-0000-0000E2290000}"/>
    <cellStyle name="Separador de milhares 3 2 5 2 6" xfId="5051" xr:uid="{00000000-0005-0000-0000-0000E3290000}"/>
    <cellStyle name="Separador de milhares 3 2 5 2 6 2" xfId="22059" xr:uid="{00000000-0005-0000-0000-0000E4290000}"/>
    <cellStyle name="Separador de milhares 3 2 5 2 6 3" xfId="18086" xr:uid="{00000000-0005-0000-0000-0000E5290000}"/>
    <cellStyle name="Separador de milhares 3 2 5 2 7" xfId="19959" xr:uid="{00000000-0005-0000-0000-0000E6290000}"/>
    <cellStyle name="Separador de milhares 3 2 5 2 8" xfId="15919" xr:uid="{00000000-0005-0000-0000-0000E7290000}"/>
    <cellStyle name="Separador de milhares 3 2 5 3" xfId="2154" xr:uid="{00000000-0005-0000-0000-0000E8290000}"/>
    <cellStyle name="Separador de milhares 3 2 5 3 2" xfId="3282" xr:uid="{00000000-0005-0000-0000-0000E9290000}"/>
    <cellStyle name="Separador de milhares 3 2 5 3 2 2" xfId="4618" xr:uid="{00000000-0005-0000-0000-0000EA290000}"/>
    <cellStyle name="Separador de milhares 3 2 5 3 2 2 2" xfId="21658" xr:uid="{00000000-0005-0000-0000-0000EB290000}"/>
    <cellStyle name="Separador de milhares 3 2 5 3 2 2 3" xfId="17653" xr:uid="{00000000-0005-0000-0000-0000EC290000}"/>
    <cellStyle name="Separador de milhares 3 2 5 3 2 3" xfId="5451" xr:uid="{00000000-0005-0000-0000-0000ED290000}"/>
    <cellStyle name="Separador de milhares 3 2 5 3 2 3 2" xfId="22450" xr:uid="{00000000-0005-0000-0000-0000EE290000}"/>
    <cellStyle name="Separador de milhares 3 2 5 3 2 3 3" xfId="18486" xr:uid="{00000000-0005-0000-0000-0000EF290000}"/>
    <cellStyle name="Separador de milhares 3 2 5 3 2 4" xfId="20350" xr:uid="{00000000-0005-0000-0000-0000F0290000}"/>
    <cellStyle name="Separador de milhares 3 2 5 3 2 5" xfId="16326" xr:uid="{00000000-0005-0000-0000-0000F1290000}"/>
    <cellStyle name="Separador de milhares 3 2 5 3 3" xfId="3711" xr:uid="{00000000-0005-0000-0000-0000F2290000}"/>
    <cellStyle name="Separador de milhares 3 2 5 3 3 2" xfId="6181" xr:uid="{00000000-0005-0000-0000-0000F3290000}"/>
    <cellStyle name="Separador de milhares 3 2 5 3 3 2 2" xfId="23163" xr:uid="{00000000-0005-0000-0000-0000F4290000}"/>
    <cellStyle name="Separador de milhares 3 2 5 3 3 2 3" xfId="19216" xr:uid="{00000000-0005-0000-0000-0000F5290000}"/>
    <cellStyle name="Separador de milhares 3 2 5 3 3 3" xfId="20779" xr:uid="{00000000-0005-0000-0000-0000F6290000}"/>
    <cellStyle name="Separador de milhares 3 2 5 3 3 4" xfId="16755" xr:uid="{00000000-0005-0000-0000-0000F7290000}"/>
    <cellStyle name="Separador de milhares 3 2 5 4" xfId="2155" xr:uid="{00000000-0005-0000-0000-0000F8290000}"/>
    <cellStyle name="Separador de milhares 3 2 5 4 2" xfId="3283" xr:uid="{00000000-0005-0000-0000-0000F9290000}"/>
    <cellStyle name="Separador de milhares 3 2 5 4 2 2" xfId="4619" xr:uid="{00000000-0005-0000-0000-0000FA290000}"/>
    <cellStyle name="Separador de milhares 3 2 5 4 2 2 2" xfId="21659" xr:uid="{00000000-0005-0000-0000-0000FB290000}"/>
    <cellStyle name="Separador de milhares 3 2 5 4 2 2 3" xfId="17654" xr:uid="{00000000-0005-0000-0000-0000FC290000}"/>
    <cellStyle name="Separador de milhares 3 2 5 4 2 3" xfId="5452" xr:uid="{00000000-0005-0000-0000-0000FD290000}"/>
    <cellStyle name="Separador de milhares 3 2 5 4 2 3 2" xfId="22451" xr:uid="{00000000-0005-0000-0000-0000FE290000}"/>
    <cellStyle name="Separador de milhares 3 2 5 4 2 3 3" xfId="18487" xr:uid="{00000000-0005-0000-0000-0000FF290000}"/>
    <cellStyle name="Separador de milhares 3 2 5 4 2 4" xfId="20351" xr:uid="{00000000-0005-0000-0000-0000002A0000}"/>
    <cellStyle name="Separador de milhares 3 2 5 4 2 5" xfId="16327" xr:uid="{00000000-0005-0000-0000-0000012A0000}"/>
    <cellStyle name="Separador de milhares 3 2 5 4 3" xfId="4258" xr:uid="{00000000-0005-0000-0000-0000022A0000}"/>
    <cellStyle name="Separador de milhares 3 2 5 4 3 2" xfId="6182" xr:uid="{00000000-0005-0000-0000-0000032A0000}"/>
    <cellStyle name="Separador de milhares 3 2 5 4 3 2 2" xfId="23164" xr:uid="{00000000-0005-0000-0000-0000042A0000}"/>
    <cellStyle name="Separador de milhares 3 2 5 4 3 2 3" xfId="19217" xr:uid="{00000000-0005-0000-0000-0000052A0000}"/>
    <cellStyle name="Separador de milhares 3 2 5 4 3 3" xfId="21302" xr:uid="{00000000-0005-0000-0000-0000062A0000}"/>
    <cellStyle name="Separador de milhares 3 2 5 4 3 4" xfId="17295" xr:uid="{00000000-0005-0000-0000-0000072A0000}"/>
    <cellStyle name="Separador de milhares 3 2 5 5" xfId="2152" xr:uid="{00000000-0005-0000-0000-0000082A0000}"/>
    <cellStyle name="Separador de milhares 3 2 5 5 2" xfId="3280" xr:uid="{00000000-0005-0000-0000-0000092A0000}"/>
    <cellStyle name="Separador de milhares 3 2 5 5 2 2" xfId="4616" xr:uid="{00000000-0005-0000-0000-00000A2A0000}"/>
    <cellStyle name="Separador de milhares 3 2 5 5 2 2 2" xfId="21656" xr:uid="{00000000-0005-0000-0000-00000B2A0000}"/>
    <cellStyle name="Separador de milhares 3 2 5 5 2 2 3" xfId="17651" xr:uid="{00000000-0005-0000-0000-00000C2A0000}"/>
    <cellStyle name="Separador de milhares 3 2 5 5 2 3" xfId="5449" xr:uid="{00000000-0005-0000-0000-00000D2A0000}"/>
    <cellStyle name="Separador de milhares 3 2 5 5 2 3 2" xfId="22448" xr:uid="{00000000-0005-0000-0000-00000E2A0000}"/>
    <cellStyle name="Separador de milhares 3 2 5 5 2 3 3" xfId="18484" xr:uid="{00000000-0005-0000-0000-00000F2A0000}"/>
    <cellStyle name="Separador de milhares 3 2 5 5 2 4" xfId="20348" xr:uid="{00000000-0005-0000-0000-0000102A0000}"/>
    <cellStyle name="Separador de milhares 3 2 5 5 2 5" xfId="16324" xr:uid="{00000000-0005-0000-0000-0000112A0000}"/>
    <cellStyle name="Separador de milhares 3 2 5 5 3" xfId="4037" xr:uid="{00000000-0005-0000-0000-0000122A0000}"/>
    <cellStyle name="Separador de milhares 3 2 5 5 3 2" xfId="6179" xr:uid="{00000000-0005-0000-0000-0000132A0000}"/>
    <cellStyle name="Separador de milhares 3 2 5 5 3 2 2" xfId="23161" xr:uid="{00000000-0005-0000-0000-0000142A0000}"/>
    <cellStyle name="Separador de milhares 3 2 5 5 3 2 3" xfId="19214" xr:uid="{00000000-0005-0000-0000-0000152A0000}"/>
    <cellStyle name="Separador de milhares 3 2 5 5 3 3" xfId="21086" xr:uid="{00000000-0005-0000-0000-0000162A0000}"/>
    <cellStyle name="Separador de milhares 3 2 5 5 3 4" xfId="17078" xr:uid="{00000000-0005-0000-0000-0000172A0000}"/>
    <cellStyle name="Separador de milhares 3 2 5 6" xfId="5939" xr:uid="{00000000-0005-0000-0000-0000182A0000}"/>
    <cellStyle name="Separador de milhares 3 2 5 6 2" xfId="22933" xr:uid="{00000000-0005-0000-0000-0000192A0000}"/>
    <cellStyle name="Separador de milhares 3 2 5 6 3" xfId="18974" xr:uid="{00000000-0005-0000-0000-00001A2A0000}"/>
    <cellStyle name="Separador de milhares 3 2 6" xfId="866" xr:uid="{00000000-0005-0000-0000-00001B2A0000}"/>
    <cellStyle name="Separador de milhares 3 2 6 2" xfId="1088" xr:uid="{00000000-0005-0000-0000-00001C2A0000}"/>
    <cellStyle name="Separador de milhares 3 2 6 2 2" xfId="3219" xr:uid="{00000000-0005-0000-0000-00001D2A0000}"/>
    <cellStyle name="Separador de milhares 3 2 6 2 2 2" xfId="4561" xr:uid="{00000000-0005-0000-0000-00001E2A0000}"/>
    <cellStyle name="Separador de milhares 3 2 6 2 2 2 2" xfId="21601" xr:uid="{00000000-0005-0000-0000-00001F2A0000}"/>
    <cellStyle name="Separador de milhares 3 2 6 2 2 2 3" xfId="17596" xr:uid="{00000000-0005-0000-0000-0000202A0000}"/>
    <cellStyle name="Separador de milhares 3 2 6 2 2 3" xfId="5388" xr:uid="{00000000-0005-0000-0000-0000212A0000}"/>
    <cellStyle name="Separador de milhares 3 2 6 2 2 3 2" xfId="22387" xr:uid="{00000000-0005-0000-0000-0000222A0000}"/>
    <cellStyle name="Separador de milhares 3 2 6 2 2 3 3" xfId="18423" xr:uid="{00000000-0005-0000-0000-0000232A0000}"/>
    <cellStyle name="Separador de milhares 3 2 6 2 2 4" xfId="20287" xr:uid="{00000000-0005-0000-0000-0000242A0000}"/>
    <cellStyle name="Separador de milhares 3 2 6 2 2 5" xfId="16263" xr:uid="{00000000-0005-0000-0000-0000252A0000}"/>
    <cellStyle name="Separador de milhares 3 2 6 2 3" xfId="3751" xr:uid="{00000000-0005-0000-0000-0000262A0000}"/>
    <cellStyle name="Separador de milhares 3 2 6 2 3 2" xfId="6112" xr:uid="{00000000-0005-0000-0000-0000272A0000}"/>
    <cellStyle name="Separador de milhares 3 2 6 2 3 2 2" xfId="23100" xr:uid="{00000000-0005-0000-0000-0000282A0000}"/>
    <cellStyle name="Separador de milhares 3 2 6 2 3 2 3" xfId="19147" xr:uid="{00000000-0005-0000-0000-0000292A0000}"/>
    <cellStyle name="Separador de milhares 3 2 6 2 3 3" xfId="20815" xr:uid="{00000000-0005-0000-0000-00002A2A0000}"/>
    <cellStyle name="Separador de milhares 3 2 6 2 3 4" xfId="16794" xr:uid="{00000000-0005-0000-0000-00002B2A0000}"/>
    <cellStyle name="Separador de milhares 3 2 6 3" xfId="2156" xr:uid="{00000000-0005-0000-0000-00002C2A0000}"/>
    <cellStyle name="Separador de milhares 3 2 6 3 2" xfId="3284" xr:uid="{00000000-0005-0000-0000-00002D2A0000}"/>
    <cellStyle name="Separador de milhares 3 2 6 3 2 2" xfId="4620" xr:uid="{00000000-0005-0000-0000-00002E2A0000}"/>
    <cellStyle name="Separador de milhares 3 2 6 3 2 2 2" xfId="21660" xr:uid="{00000000-0005-0000-0000-00002F2A0000}"/>
    <cellStyle name="Separador de milhares 3 2 6 3 2 2 3" xfId="17655" xr:uid="{00000000-0005-0000-0000-0000302A0000}"/>
    <cellStyle name="Separador de milhares 3 2 6 3 2 3" xfId="5453" xr:uid="{00000000-0005-0000-0000-0000312A0000}"/>
    <cellStyle name="Separador de milhares 3 2 6 3 2 3 2" xfId="12491" xr:uid="{00000000-0005-0000-0000-0000322A0000}"/>
    <cellStyle name="Separador de milhares 3 2 6 3 2 3 2 2" xfId="22452" xr:uid="{00000000-0005-0000-0000-0000332A0000}"/>
    <cellStyle name="Separador de milhares 3 2 6 3 2 3 3" xfId="11168" xr:uid="{00000000-0005-0000-0000-0000342A0000}"/>
    <cellStyle name="Separador de milhares 3 2 6 3 2 3 4" xfId="18488" xr:uid="{00000000-0005-0000-0000-0000352A0000}"/>
    <cellStyle name="Separador de milhares 3 2 6 3 2 4" xfId="11264" xr:uid="{00000000-0005-0000-0000-0000362A0000}"/>
    <cellStyle name="Separador de milhares 3 2 6 3 2 4 2" xfId="20352" xr:uid="{00000000-0005-0000-0000-0000372A0000}"/>
    <cellStyle name="Separador de milhares 3 2 6 3 2 5" xfId="16328" xr:uid="{00000000-0005-0000-0000-0000382A0000}"/>
    <cellStyle name="Separador de milhares 3 2 6 3 3" xfId="4241" xr:uid="{00000000-0005-0000-0000-0000392A0000}"/>
    <cellStyle name="Separador de milhares 3 2 6 3 3 2" xfId="6183" xr:uid="{00000000-0005-0000-0000-00003A2A0000}"/>
    <cellStyle name="Separador de milhares 3 2 6 3 3 2 2" xfId="23165" xr:uid="{00000000-0005-0000-0000-00003B2A0000}"/>
    <cellStyle name="Separador de milhares 3 2 6 3 3 2 3" xfId="19218" xr:uid="{00000000-0005-0000-0000-00003C2A0000}"/>
    <cellStyle name="Separador de milhares 3 2 6 3 3 3" xfId="21287" xr:uid="{00000000-0005-0000-0000-00003D2A0000}"/>
    <cellStyle name="Separador de milhares 3 2 6 3 3 4" xfId="17280" xr:uid="{00000000-0005-0000-0000-00003E2A0000}"/>
    <cellStyle name="Separador de milhares 3 2 6 3 4" xfId="13518" xr:uid="{00000000-0005-0000-0000-00003F2A0000}"/>
    <cellStyle name="Separador de milhares 3 2 6 4" xfId="3149" xr:uid="{00000000-0005-0000-0000-0000402A0000}"/>
    <cellStyle name="Separador de milhares 3 2 6 4 2" xfId="4128" xr:uid="{00000000-0005-0000-0000-0000412A0000}"/>
    <cellStyle name="Separador de milhares 3 2 6 4 2 2" xfId="6549" xr:uid="{00000000-0005-0000-0000-0000422A0000}"/>
    <cellStyle name="Separador de milhares 3 2 6 4 2 2 2" xfId="23531" xr:uid="{00000000-0005-0000-0000-0000432A0000}"/>
    <cellStyle name="Separador de milhares 3 2 6 4 2 2 3" xfId="19584" xr:uid="{00000000-0005-0000-0000-0000442A0000}"/>
    <cellStyle name="Separador de milhares 3 2 6 4 2 3" xfId="21176" xr:uid="{00000000-0005-0000-0000-0000452A0000}"/>
    <cellStyle name="Separador de milhares 3 2 6 4 2 4" xfId="17168" xr:uid="{00000000-0005-0000-0000-0000462A0000}"/>
    <cellStyle name="Separador de milhares 3 2 6 4 3" xfId="5318" xr:uid="{00000000-0005-0000-0000-0000472A0000}"/>
    <cellStyle name="Separador de milhares 3 2 6 4 3 2" xfId="12484" xr:uid="{00000000-0005-0000-0000-0000482A0000}"/>
    <cellStyle name="Separador de milhares 3 2 6 4 3 2 2" xfId="22317" xr:uid="{00000000-0005-0000-0000-0000492A0000}"/>
    <cellStyle name="Separador de milhares 3 2 6 4 3 3" xfId="11499" xr:uid="{00000000-0005-0000-0000-00004A2A0000}"/>
    <cellStyle name="Separador de milhares 3 2 6 4 3 4" xfId="18353" xr:uid="{00000000-0005-0000-0000-00004B2A0000}"/>
    <cellStyle name="Separador de milhares 3 2 6 4 4" xfId="20217" xr:uid="{00000000-0005-0000-0000-00004C2A0000}"/>
    <cellStyle name="Separador de milhares 3 2 6 4 5" xfId="16193" xr:uid="{00000000-0005-0000-0000-00004D2A0000}"/>
    <cellStyle name="Separador de milhares 3 2 6 5" xfId="3898" xr:uid="{00000000-0005-0000-0000-00004E2A0000}"/>
    <cellStyle name="Separador de milhares 3 2 6 5 2" xfId="6039" xr:uid="{00000000-0005-0000-0000-00004F2A0000}"/>
    <cellStyle name="Separador de milhares 3 2 6 5 2 2" xfId="23028" xr:uid="{00000000-0005-0000-0000-0000502A0000}"/>
    <cellStyle name="Separador de milhares 3 2 6 5 2 3" xfId="19074" xr:uid="{00000000-0005-0000-0000-0000512A0000}"/>
    <cellStyle name="Separador de milhares 3 2 6 5 3" xfId="20955" xr:uid="{00000000-0005-0000-0000-0000522A0000}"/>
    <cellStyle name="Separador de milhares 3 2 6 5 4" xfId="16940" xr:uid="{00000000-0005-0000-0000-0000532A0000}"/>
    <cellStyle name="Separador de milhares 3 2 6 6" xfId="6734" xr:uid="{00000000-0005-0000-0000-0000542A0000}"/>
    <cellStyle name="Separador de milhares 3 2 6 6 2" xfId="23707" xr:uid="{00000000-0005-0000-0000-0000552A0000}"/>
    <cellStyle name="Separador de milhares 3 2 6 6 3" xfId="19769" xr:uid="{00000000-0005-0000-0000-0000562A0000}"/>
    <cellStyle name="Separador de milhares 3 2 6 7" xfId="5052" xr:uid="{00000000-0005-0000-0000-0000572A0000}"/>
    <cellStyle name="Separador de milhares 3 2 6 7 2" xfId="22060" xr:uid="{00000000-0005-0000-0000-0000582A0000}"/>
    <cellStyle name="Separador de milhares 3 2 6 7 3" xfId="18087" xr:uid="{00000000-0005-0000-0000-0000592A0000}"/>
    <cellStyle name="Separador de milhares 3 2 6 8" xfId="19960" xr:uid="{00000000-0005-0000-0000-00005A2A0000}"/>
    <cellStyle name="Separador de milhares 3 2 6 9" xfId="15920" xr:uid="{00000000-0005-0000-0000-00005B2A0000}"/>
    <cellStyle name="Separador de milhares 3 2 7" xfId="1089" xr:uid="{00000000-0005-0000-0000-00005C2A0000}"/>
    <cellStyle name="Separador de milhares 3 2 7 2" xfId="2158" xr:uid="{00000000-0005-0000-0000-00005D2A0000}"/>
    <cellStyle name="Separador de milhares 3 2 7 2 2" xfId="3286" xr:uid="{00000000-0005-0000-0000-00005E2A0000}"/>
    <cellStyle name="Separador de milhares 3 2 7 2 2 2" xfId="4622" xr:uid="{00000000-0005-0000-0000-00005F2A0000}"/>
    <cellStyle name="Separador de milhares 3 2 7 2 2 2 2" xfId="21662" xr:uid="{00000000-0005-0000-0000-0000602A0000}"/>
    <cellStyle name="Separador de milhares 3 2 7 2 2 2 3" xfId="17657" xr:uid="{00000000-0005-0000-0000-0000612A0000}"/>
    <cellStyle name="Separador de milhares 3 2 7 2 2 3" xfId="5455" xr:uid="{00000000-0005-0000-0000-0000622A0000}"/>
    <cellStyle name="Separador de milhares 3 2 7 2 2 3 2" xfId="22454" xr:uid="{00000000-0005-0000-0000-0000632A0000}"/>
    <cellStyle name="Separador de milhares 3 2 7 2 2 3 3" xfId="18490" xr:uid="{00000000-0005-0000-0000-0000642A0000}"/>
    <cellStyle name="Separador de milhares 3 2 7 2 2 4" xfId="20354" xr:uid="{00000000-0005-0000-0000-0000652A0000}"/>
    <cellStyle name="Separador de milhares 3 2 7 2 2 5" xfId="16330" xr:uid="{00000000-0005-0000-0000-0000662A0000}"/>
    <cellStyle name="Separador de milhares 3 2 7 2 3" xfId="3757" xr:uid="{00000000-0005-0000-0000-0000672A0000}"/>
    <cellStyle name="Separador de milhares 3 2 7 2 3 2" xfId="6185" xr:uid="{00000000-0005-0000-0000-0000682A0000}"/>
    <cellStyle name="Separador de milhares 3 2 7 2 3 2 2" xfId="23167" xr:uid="{00000000-0005-0000-0000-0000692A0000}"/>
    <cellStyle name="Separador de milhares 3 2 7 2 3 2 3" xfId="19220" xr:uid="{00000000-0005-0000-0000-00006A2A0000}"/>
    <cellStyle name="Separador de milhares 3 2 7 2 3 3" xfId="20821" xr:uid="{00000000-0005-0000-0000-00006B2A0000}"/>
    <cellStyle name="Separador de milhares 3 2 7 2 3 4" xfId="16800" xr:uid="{00000000-0005-0000-0000-00006C2A0000}"/>
    <cellStyle name="Separador de milhares 3 2 7 3" xfId="2157" xr:uid="{00000000-0005-0000-0000-00006D2A0000}"/>
    <cellStyle name="Separador de milhares 3 2 7 3 2" xfId="3285" xr:uid="{00000000-0005-0000-0000-00006E2A0000}"/>
    <cellStyle name="Separador de milhares 3 2 7 3 2 2" xfId="4621" xr:uid="{00000000-0005-0000-0000-00006F2A0000}"/>
    <cellStyle name="Separador de milhares 3 2 7 3 2 2 2" xfId="21661" xr:uid="{00000000-0005-0000-0000-0000702A0000}"/>
    <cellStyle name="Separador de milhares 3 2 7 3 2 2 3" xfId="17656" xr:uid="{00000000-0005-0000-0000-0000712A0000}"/>
    <cellStyle name="Separador de milhares 3 2 7 3 2 3" xfId="5454" xr:uid="{00000000-0005-0000-0000-0000722A0000}"/>
    <cellStyle name="Separador de milhares 3 2 7 3 2 3 2" xfId="22453" xr:uid="{00000000-0005-0000-0000-0000732A0000}"/>
    <cellStyle name="Separador de milhares 3 2 7 3 2 3 3" xfId="18489" xr:uid="{00000000-0005-0000-0000-0000742A0000}"/>
    <cellStyle name="Separador de milhares 3 2 7 3 2 4" xfId="20353" xr:uid="{00000000-0005-0000-0000-0000752A0000}"/>
    <cellStyle name="Separador de milhares 3 2 7 3 2 5" xfId="16329" xr:uid="{00000000-0005-0000-0000-0000762A0000}"/>
    <cellStyle name="Separador de milhares 3 2 7 3 3" xfId="4486" xr:uid="{00000000-0005-0000-0000-0000772A0000}"/>
    <cellStyle name="Separador de milhares 3 2 7 3 3 2" xfId="6184" xr:uid="{00000000-0005-0000-0000-0000782A0000}"/>
    <cellStyle name="Separador de milhares 3 2 7 3 3 2 2" xfId="23166" xr:uid="{00000000-0005-0000-0000-0000792A0000}"/>
    <cellStyle name="Separador de milhares 3 2 7 3 3 2 3" xfId="19219" xr:uid="{00000000-0005-0000-0000-00007A2A0000}"/>
    <cellStyle name="Separador de milhares 3 2 7 3 3 3" xfId="21526" xr:uid="{00000000-0005-0000-0000-00007B2A0000}"/>
    <cellStyle name="Separador de milhares 3 2 7 3 3 4" xfId="17521" xr:uid="{00000000-0005-0000-0000-00007C2A0000}"/>
    <cellStyle name="Separador de milhares 3 2 7 4" xfId="3220" xr:uid="{00000000-0005-0000-0000-00007D2A0000}"/>
    <cellStyle name="Separador de milhares 3 2 7 4 2" xfId="4562" xr:uid="{00000000-0005-0000-0000-00007E2A0000}"/>
    <cellStyle name="Separador de milhares 3 2 7 4 2 2" xfId="21602" xr:uid="{00000000-0005-0000-0000-00007F2A0000}"/>
    <cellStyle name="Separador de milhares 3 2 7 4 2 3" xfId="17597" xr:uid="{00000000-0005-0000-0000-0000802A0000}"/>
    <cellStyle name="Separador de milhares 3 2 7 4 3" xfId="5389" xr:uid="{00000000-0005-0000-0000-0000812A0000}"/>
    <cellStyle name="Separador de milhares 3 2 7 4 3 2" xfId="11189" xr:uid="{00000000-0005-0000-0000-0000822A0000}"/>
    <cellStyle name="Separador de milhares 3 2 7 4 3 2 2" xfId="22388" xr:uid="{00000000-0005-0000-0000-0000832A0000}"/>
    <cellStyle name="Separador de milhares 3 2 7 4 3 3" xfId="12864" xr:uid="{00000000-0005-0000-0000-0000842A0000}"/>
    <cellStyle name="Separador de milhares 3 2 7 4 3 4" xfId="18424" xr:uid="{00000000-0005-0000-0000-0000852A0000}"/>
    <cellStyle name="Separador de milhares 3 2 7 4 4" xfId="20288" xr:uid="{00000000-0005-0000-0000-0000862A0000}"/>
    <cellStyle name="Separador de milhares 3 2 7 4 5" xfId="16264" xr:uid="{00000000-0005-0000-0000-0000872A0000}"/>
    <cellStyle name="Separador de milhares 3 2 7 5" xfId="4150" xr:uid="{00000000-0005-0000-0000-0000882A0000}"/>
    <cellStyle name="Separador de milhares 3 2 7 5 2" xfId="6113" xr:uid="{00000000-0005-0000-0000-0000892A0000}"/>
    <cellStyle name="Separador de milhares 3 2 7 5 2 2" xfId="23101" xr:uid="{00000000-0005-0000-0000-00008A2A0000}"/>
    <cellStyle name="Separador de milhares 3 2 7 5 2 3" xfId="19148" xr:uid="{00000000-0005-0000-0000-00008B2A0000}"/>
    <cellStyle name="Separador de milhares 3 2 7 5 3" xfId="21198" xr:uid="{00000000-0005-0000-0000-00008C2A0000}"/>
    <cellStyle name="Separador de milhares 3 2 7 5 4" xfId="17190" xr:uid="{00000000-0005-0000-0000-00008D2A0000}"/>
    <cellStyle name="Separador de milhares 3 2 8" xfId="2159" xr:uid="{00000000-0005-0000-0000-00008E2A0000}"/>
    <cellStyle name="Separador de milhares 3 2 8 2" xfId="2160" xr:uid="{00000000-0005-0000-0000-00008F2A0000}"/>
    <cellStyle name="Separador de milhares 3 2 8 2 2" xfId="3288" xr:uid="{00000000-0005-0000-0000-0000902A0000}"/>
    <cellStyle name="Separador de milhares 3 2 8 2 2 2" xfId="4624" xr:uid="{00000000-0005-0000-0000-0000912A0000}"/>
    <cellStyle name="Separador de milhares 3 2 8 2 2 2 2" xfId="21664" xr:uid="{00000000-0005-0000-0000-0000922A0000}"/>
    <cellStyle name="Separador de milhares 3 2 8 2 2 2 3" xfId="17659" xr:uid="{00000000-0005-0000-0000-0000932A0000}"/>
    <cellStyle name="Separador de milhares 3 2 8 2 2 3" xfId="5457" xr:uid="{00000000-0005-0000-0000-0000942A0000}"/>
    <cellStyle name="Separador de milhares 3 2 8 2 2 3 2" xfId="22456" xr:uid="{00000000-0005-0000-0000-0000952A0000}"/>
    <cellStyle name="Separador de milhares 3 2 8 2 2 3 3" xfId="18492" xr:uid="{00000000-0005-0000-0000-0000962A0000}"/>
    <cellStyle name="Separador de milhares 3 2 8 2 2 4" xfId="20356" xr:uid="{00000000-0005-0000-0000-0000972A0000}"/>
    <cellStyle name="Separador de milhares 3 2 8 2 2 5" xfId="16332" xr:uid="{00000000-0005-0000-0000-0000982A0000}"/>
    <cellStyle name="Separador de milhares 3 2 8 2 3" xfId="4015" xr:uid="{00000000-0005-0000-0000-0000992A0000}"/>
    <cellStyle name="Separador de milhares 3 2 8 2 3 2" xfId="6187" xr:uid="{00000000-0005-0000-0000-00009A2A0000}"/>
    <cellStyle name="Separador de milhares 3 2 8 2 3 2 2" xfId="23169" xr:uid="{00000000-0005-0000-0000-00009B2A0000}"/>
    <cellStyle name="Separador de milhares 3 2 8 2 3 2 3" xfId="19222" xr:uid="{00000000-0005-0000-0000-00009C2A0000}"/>
    <cellStyle name="Separador de milhares 3 2 8 2 3 3" xfId="21067" xr:uid="{00000000-0005-0000-0000-00009D2A0000}"/>
    <cellStyle name="Separador de milhares 3 2 8 2 3 4" xfId="17056" xr:uid="{00000000-0005-0000-0000-00009E2A0000}"/>
    <cellStyle name="Separador de milhares 3 2 8 3" xfId="3287" xr:uid="{00000000-0005-0000-0000-00009F2A0000}"/>
    <cellStyle name="Separador de milhares 3 2 8 3 2" xfId="4623" xr:uid="{00000000-0005-0000-0000-0000A02A0000}"/>
    <cellStyle name="Separador de milhares 3 2 8 3 2 2" xfId="21663" xr:uid="{00000000-0005-0000-0000-0000A12A0000}"/>
    <cellStyle name="Separador de milhares 3 2 8 3 2 3" xfId="17658" xr:uid="{00000000-0005-0000-0000-0000A22A0000}"/>
    <cellStyle name="Separador de milhares 3 2 8 3 3" xfId="5456" xr:uid="{00000000-0005-0000-0000-0000A32A0000}"/>
    <cellStyle name="Separador de milhares 3 2 8 3 3 2" xfId="22455" xr:uid="{00000000-0005-0000-0000-0000A42A0000}"/>
    <cellStyle name="Separador de milhares 3 2 8 3 3 3" xfId="18491" xr:uid="{00000000-0005-0000-0000-0000A52A0000}"/>
    <cellStyle name="Separador de milhares 3 2 8 3 4" xfId="20355" xr:uid="{00000000-0005-0000-0000-0000A62A0000}"/>
    <cellStyle name="Separador de milhares 3 2 8 3 5" xfId="16331" xr:uid="{00000000-0005-0000-0000-0000A72A0000}"/>
    <cellStyle name="Separador de milhares 3 2 8 4" xfId="4133" xr:uid="{00000000-0005-0000-0000-0000A82A0000}"/>
    <cellStyle name="Separador de milhares 3 2 8 4 2" xfId="6186" xr:uid="{00000000-0005-0000-0000-0000A92A0000}"/>
    <cellStyle name="Separador de milhares 3 2 8 4 2 2" xfId="23168" xr:uid="{00000000-0005-0000-0000-0000AA2A0000}"/>
    <cellStyle name="Separador de milhares 3 2 8 4 2 3" xfId="19221" xr:uid="{00000000-0005-0000-0000-0000AB2A0000}"/>
    <cellStyle name="Separador de milhares 3 2 8 4 3" xfId="21181" xr:uid="{00000000-0005-0000-0000-0000AC2A0000}"/>
    <cellStyle name="Separador de milhares 3 2 8 4 4" xfId="17173" xr:uid="{00000000-0005-0000-0000-0000AD2A0000}"/>
    <cellStyle name="Separador de milhares 3 2 9" xfId="2161" xr:uid="{00000000-0005-0000-0000-0000AE2A0000}"/>
    <cellStyle name="Separador de milhares 3 2 9 2" xfId="2162" xr:uid="{00000000-0005-0000-0000-0000AF2A0000}"/>
    <cellStyle name="Separador de milhares 3 2 9 2 2" xfId="3290" xr:uid="{00000000-0005-0000-0000-0000B02A0000}"/>
    <cellStyle name="Separador de milhares 3 2 9 2 2 2" xfId="4626" xr:uid="{00000000-0005-0000-0000-0000B12A0000}"/>
    <cellStyle name="Separador de milhares 3 2 9 2 2 2 2" xfId="21666" xr:uid="{00000000-0005-0000-0000-0000B22A0000}"/>
    <cellStyle name="Separador de milhares 3 2 9 2 2 2 3" xfId="17661" xr:uid="{00000000-0005-0000-0000-0000B32A0000}"/>
    <cellStyle name="Separador de milhares 3 2 9 2 2 3" xfId="5459" xr:uid="{00000000-0005-0000-0000-0000B42A0000}"/>
    <cellStyle name="Separador de milhares 3 2 9 2 2 3 2" xfId="22458" xr:uid="{00000000-0005-0000-0000-0000B52A0000}"/>
    <cellStyle name="Separador de milhares 3 2 9 2 2 3 3" xfId="18494" xr:uid="{00000000-0005-0000-0000-0000B62A0000}"/>
    <cellStyle name="Separador de milhares 3 2 9 2 2 4" xfId="20358" xr:uid="{00000000-0005-0000-0000-0000B72A0000}"/>
    <cellStyle name="Separador de milhares 3 2 9 2 2 5" xfId="16334" xr:uid="{00000000-0005-0000-0000-0000B82A0000}"/>
    <cellStyle name="Separador de milhares 3 2 9 2 3" xfId="3833" xr:uid="{00000000-0005-0000-0000-0000B92A0000}"/>
    <cellStyle name="Separador de milhares 3 2 9 2 3 2" xfId="6189" xr:uid="{00000000-0005-0000-0000-0000BA2A0000}"/>
    <cellStyle name="Separador de milhares 3 2 9 2 3 2 2" xfId="23171" xr:uid="{00000000-0005-0000-0000-0000BB2A0000}"/>
    <cellStyle name="Separador de milhares 3 2 9 2 3 2 3" xfId="19224" xr:uid="{00000000-0005-0000-0000-0000BC2A0000}"/>
    <cellStyle name="Separador de milhares 3 2 9 2 3 3" xfId="20895" xr:uid="{00000000-0005-0000-0000-0000BD2A0000}"/>
    <cellStyle name="Separador de milhares 3 2 9 2 3 4" xfId="16875" xr:uid="{00000000-0005-0000-0000-0000BE2A0000}"/>
    <cellStyle name="Separador de milhares 3 2 9 3" xfId="3289" xr:uid="{00000000-0005-0000-0000-0000BF2A0000}"/>
    <cellStyle name="Separador de milhares 3 2 9 3 2" xfId="4625" xr:uid="{00000000-0005-0000-0000-0000C02A0000}"/>
    <cellStyle name="Separador de milhares 3 2 9 3 2 2" xfId="21665" xr:uid="{00000000-0005-0000-0000-0000C12A0000}"/>
    <cellStyle name="Separador de milhares 3 2 9 3 2 3" xfId="17660" xr:uid="{00000000-0005-0000-0000-0000C22A0000}"/>
    <cellStyle name="Separador de milhares 3 2 9 3 3" xfId="5458" xr:uid="{00000000-0005-0000-0000-0000C32A0000}"/>
    <cellStyle name="Separador de milhares 3 2 9 3 3 2" xfId="22457" xr:uid="{00000000-0005-0000-0000-0000C42A0000}"/>
    <cellStyle name="Separador de milhares 3 2 9 3 3 3" xfId="18493" xr:uid="{00000000-0005-0000-0000-0000C52A0000}"/>
    <cellStyle name="Separador de milhares 3 2 9 3 4" xfId="20357" xr:uid="{00000000-0005-0000-0000-0000C62A0000}"/>
    <cellStyle name="Separador de milhares 3 2 9 3 5" xfId="16333" xr:uid="{00000000-0005-0000-0000-0000C72A0000}"/>
    <cellStyle name="Separador de milhares 3 2 9 4" xfId="3797" xr:uid="{00000000-0005-0000-0000-0000C82A0000}"/>
    <cellStyle name="Separador de milhares 3 2 9 4 2" xfId="6188" xr:uid="{00000000-0005-0000-0000-0000C92A0000}"/>
    <cellStyle name="Separador de milhares 3 2 9 4 2 2" xfId="23170" xr:uid="{00000000-0005-0000-0000-0000CA2A0000}"/>
    <cellStyle name="Separador de milhares 3 2 9 4 2 3" xfId="19223" xr:uid="{00000000-0005-0000-0000-0000CB2A0000}"/>
    <cellStyle name="Separador de milhares 3 2 9 4 3" xfId="20859" xr:uid="{00000000-0005-0000-0000-0000CC2A0000}"/>
    <cellStyle name="Separador de milhares 3 2 9 4 4" xfId="16839" xr:uid="{00000000-0005-0000-0000-0000CD2A0000}"/>
    <cellStyle name="Separador de milhares 3 3" xfId="129" xr:uid="{00000000-0005-0000-0000-0000CE2A0000}"/>
    <cellStyle name="Separador de milhares 3 3 2" xfId="342" xr:uid="{00000000-0005-0000-0000-0000CF2A0000}"/>
    <cellStyle name="Separador de milhares 3 3 2 2" xfId="599" xr:uid="{00000000-0005-0000-0000-0000D02A0000}"/>
    <cellStyle name="Separador de milhares 3 3 2 2 2" xfId="867" xr:uid="{00000000-0005-0000-0000-0000D12A0000}"/>
    <cellStyle name="Separador de milhares 3 3 2 2 2 2" xfId="3150" xr:uid="{00000000-0005-0000-0000-0000D22A0000}"/>
    <cellStyle name="Separador de milhares 3 3 2 2 2 2 2" xfId="4096" xr:uid="{00000000-0005-0000-0000-0000D32A0000}"/>
    <cellStyle name="Separador de milhares 3 3 2 2 2 2 2 2" xfId="6550" xr:uid="{00000000-0005-0000-0000-0000D42A0000}"/>
    <cellStyle name="Separador de milhares 3 3 2 2 2 2 2 2 2" xfId="23532" xr:uid="{00000000-0005-0000-0000-0000D52A0000}"/>
    <cellStyle name="Separador de milhares 3 3 2 2 2 2 2 2 3" xfId="19585" xr:uid="{00000000-0005-0000-0000-0000D62A0000}"/>
    <cellStyle name="Separador de milhares 3 3 2 2 2 2 2 3" xfId="21144" xr:uid="{00000000-0005-0000-0000-0000D72A0000}"/>
    <cellStyle name="Separador de milhares 3 3 2 2 2 2 2 4" xfId="17136" xr:uid="{00000000-0005-0000-0000-0000D82A0000}"/>
    <cellStyle name="Separador de milhares 3 3 2 2 2 2 3" xfId="5319" xr:uid="{00000000-0005-0000-0000-0000D92A0000}"/>
    <cellStyle name="Separador de milhares 3 3 2 2 2 2 3 2" xfId="22318" xr:uid="{00000000-0005-0000-0000-0000DA2A0000}"/>
    <cellStyle name="Separador de milhares 3 3 2 2 2 2 3 3" xfId="18354" xr:uid="{00000000-0005-0000-0000-0000DB2A0000}"/>
    <cellStyle name="Separador de milhares 3 3 2 2 2 2 4" xfId="20218" xr:uid="{00000000-0005-0000-0000-0000DC2A0000}"/>
    <cellStyle name="Separador de milhares 3 3 2 2 2 2 5" xfId="16194" xr:uid="{00000000-0005-0000-0000-0000DD2A0000}"/>
    <cellStyle name="Separador de milhares 3 3 2 2 2 3" xfId="3899" xr:uid="{00000000-0005-0000-0000-0000DE2A0000}"/>
    <cellStyle name="Separador de milhares 3 3 2 2 2 3 2" xfId="6040" xr:uid="{00000000-0005-0000-0000-0000DF2A0000}"/>
    <cellStyle name="Separador de milhares 3 3 2 2 2 3 2 2" xfId="23029" xr:uid="{00000000-0005-0000-0000-0000E02A0000}"/>
    <cellStyle name="Separador de milhares 3 3 2 2 2 3 2 3" xfId="19075" xr:uid="{00000000-0005-0000-0000-0000E12A0000}"/>
    <cellStyle name="Separador de milhares 3 3 2 2 2 3 3" xfId="20956" xr:uid="{00000000-0005-0000-0000-0000E22A0000}"/>
    <cellStyle name="Separador de milhares 3 3 2 2 2 3 4" xfId="16941" xr:uid="{00000000-0005-0000-0000-0000E32A0000}"/>
    <cellStyle name="Separador de milhares 3 3 2 2 2 4" xfId="6735" xr:uid="{00000000-0005-0000-0000-0000E42A0000}"/>
    <cellStyle name="Separador de milhares 3 3 2 2 2 4 2" xfId="23708" xr:uid="{00000000-0005-0000-0000-0000E52A0000}"/>
    <cellStyle name="Separador de milhares 3 3 2 2 2 4 3" xfId="19770" xr:uid="{00000000-0005-0000-0000-0000E62A0000}"/>
    <cellStyle name="Separador de milhares 3 3 2 2 2 5" xfId="5053" xr:uid="{00000000-0005-0000-0000-0000E72A0000}"/>
    <cellStyle name="Separador de milhares 3 3 2 2 2 5 2" xfId="22061" xr:uid="{00000000-0005-0000-0000-0000E82A0000}"/>
    <cellStyle name="Separador de milhares 3 3 2 2 2 5 3" xfId="18088" xr:uid="{00000000-0005-0000-0000-0000E92A0000}"/>
    <cellStyle name="Separador de milhares 3 3 2 2 2 6" xfId="19961" xr:uid="{00000000-0005-0000-0000-0000EA2A0000}"/>
    <cellStyle name="Separador de milhares 3 3 2 2 2 7" xfId="15921" xr:uid="{00000000-0005-0000-0000-0000EB2A0000}"/>
    <cellStyle name="Separador de milhares 3 3 2 2 3" xfId="5940" xr:uid="{00000000-0005-0000-0000-0000EC2A0000}"/>
    <cellStyle name="Separador de milhares 3 3 2 2 3 2" xfId="22934" xr:uid="{00000000-0005-0000-0000-0000ED2A0000}"/>
    <cellStyle name="Separador de milhares 3 3 2 2 3 3" xfId="18975" xr:uid="{00000000-0005-0000-0000-0000EE2A0000}"/>
    <cellStyle name="Separador de milhares 3 3 2 3" xfId="868" xr:uid="{00000000-0005-0000-0000-0000EF2A0000}"/>
    <cellStyle name="Separador de milhares 3 3 2 3 2" xfId="1090" xr:uid="{00000000-0005-0000-0000-0000F02A0000}"/>
    <cellStyle name="Separador de milhares 3 3 2 3 2 2" xfId="2163" xr:uid="{00000000-0005-0000-0000-0000F12A0000}"/>
    <cellStyle name="Separador de milhares 3 3 2 3 2 2 2" xfId="3291" xr:uid="{00000000-0005-0000-0000-0000F22A0000}"/>
    <cellStyle name="Separador de milhares 3 3 2 3 2 2 2 2" xfId="4627" xr:uid="{00000000-0005-0000-0000-0000F32A0000}"/>
    <cellStyle name="Separador de milhares 3 3 2 3 2 2 2 2 2" xfId="21667" xr:uid="{00000000-0005-0000-0000-0000F42A0000}"/>
    <cellStyle name="Separador de milhares 3 3 2 3 2 2 2 2 3" xfId="17662" xr:uid="{00000000-0005-0000-0000-0000F52A0000}"/>
    <cellStyle name="Separador de milhares 3 3 2 3 2 2 2 3" xfId="5460" xr:uid="{00000000-0005-0000-0000-0000F62A0000}"/>
    <cellStyle name="Separador de milhares 3 3 2 3 2 2 2 3 2" xfId="22459" xr:uid="{00000000-0005-0000-0000-0000F72A0000}"/>
    <cellStyle name="Separador de milhares 3 3 2 3 2 2 2 3 3" xfId="18495" xr:uid="{00000000-0005-0000-0000-0000F82A0000}"/>
    <cellStyle name="Separador de milhares 3 3 2 3 2 2 2 4" xfId="20359" xr:uid="{00000000-0005-0000-0000-0000F92A0000}"/>
    <cellStyle name="Separador de milhares 3 3 2 3 2 2 2 5" xfId="16335" xr:uid="{00000000-0005-0000-0000-0000FA2A0000}"/>
    <cellStyle name="Separador de milhares 3 3 2 3 2 2 3" xfId="4398" xr:uid="{00000000-0005-0000-0000-0000FB2A0000}"/>
    <cellStyle name="Separador de milhares 3 3 2 3 2 2 3 2" xfId="6190" xr:uid="{00000000-0005-0000-0000-0000FC2A0000}"/>
    <cellStyle name="Separador de milhares 3 3 2 3 2 2 3 2 2" xfId="23172" xr:uid="{00000000-0005-0000-0000-0000FD2A0000}"/>
    <cellStyle name="Separador de milhares 3 3 2 3 2 2 3 2 3" xfId="19225" xr:uid="{00000000-0005-0000-0000-0000FE2A0000}"/>
    <cellStyle name="Separador de milhares 3 3 2 3 2 2 3 3" xfId="21442" xr:uid="{00000000-0005-0000-0000-0000FF2A0000}"/>
    <cellStyle name="Separador de milhares 3 3 2 3 2 2 3 4" xfId="17435" xr:uid="{00000000-0005-0000-0000-0000002B0000}"/>
    <cellStyle name="Separador de milhares 3 3 2 3 2 3" xfId="3221" xr:uid="{00000000-0005-0000-0000-0000012B0000}"/>
    <cellStyle name="Separador de milhares 3 3 2 3 2 3 2" xfId="4563" xr:uid="{00000000-0005-0000-0000-0000022B0000}"/>
    <cellStyle name="Separador de milhares 3 3 2 3 2 3 2 2" xfId="21603" xr:uid="{00000000-0005-0000-0000-0000032B0000}"/>
    <cellStyle name="Separador de milhares 3 3 2 3 2 3 2 3" xfId="17598" xr:uid="{00000000-0005-0000-0000-0000042B0000}"/>
    <cellStyle name="Separador de milhares 3 3 2 3 2 3 3" xfId="5390" xr:uid="{00000000-0005-0000-0000-0000052B0000}"/>
    <cellStyle name="Separador de milhares 3 3 2 3 2 3 3 2" xfId="11190" xr:uid="{00000000-0005-0000-0000-0000062B0000}"/>
    <cellStyle name="Separador de milhares 3 3 2 3 2 3 3 2 2" xfId="22389" xr:uid="{00000000-0005-0000-0000-0000072B0000}"/>
    <cellStyle name="Separador de milhares 3 3 2 3 2 3 3 3" xfId="13322" xr:uid="{00000000-0005-0000-0000-0000082B0000}"/>
    <cellStyle name="Separador de milhares 3 3 2 3 2 3 3 4" xfId="18425" xr:uid="{00000000-0005-0000-0000-0000092B0000}"/>
    <cellStyle name="Separador de milhares 3 3 2 3 2 3 4" xfId="20289" xr:uid="{00000000-0005-0000-0000-00000A2B0000}"/>
    <cellStyle name="Separador de milhares 3 3 2 3 2 3 5" xfId="16265" xr:uid="{00000000-0005-0000-0000-00000B2B0000}"/>
    <cellStyle name="Separador de milhares 3 3 2 3 2 4" xfId="4086" xr:uid="{00000000-0005-0000-0000-00000C2B0000}"/>
    <cellStyle name="Separador de milhares 3 3 2 3 2 4 2" xfId="6114" xr:uid="{00000000-0005-0000-0000-00000D2B0000}"/>
    <cellStyle name="Separador de milhares 3 3 2 3 2 4 2 2" xfId="23102" xr:uid="{00000000-0005-0000-0000-00000E2B0000}"/>
    <cellStyle name="Separador de milhares 3 3 2 3 2 4 2 3" xfId="19149" xr:uid="{00000000-0005-0000-0000-00000F2B0000}"/>
    <cellStyle name="Separador de milhares 3 3 2 3 2 4 3" xfId="21134" xr:uid="{00000000-0005-0000-0000-0000102B0000}"/>
    <cellStyle name="Separador de milhares 3 3 2 3 2 4 4" xfId="17126" xr:uid="{00000000-0005-0000-0000-0000112B0000}"/>
    <cellStyle name="Separador de milhares 3 3 2 3 3" xfId="3151" xr:uid="{00000000-0005-0000-0000-0000122B0000}"/>
    <cellStyle name="Separador de milhares 3 3 2 3 3 2" xfId="3768" xr:uid="{00000000-0005-0000-0000-0000132B0000}"/>
    <cellStyle name="Separador de milhares 3 3 2 3 3 2 2" xfId="6551" xr:uid="{00000000-0005-0000-0000-0000142B0000}"/>
    <cellStyle name="Separador de milhares 3 3 2 3 3 2 2 2" xfId="23533" xr:uid="{00000000-0005-0000-0000-0000152B0000}"/>
    <cellStyle name="Separador de milhares 3 3 2 3 3 2 2 3" xfId="19586" xr:uid="{00000000-0005-0000-0000-0000162B0000}"/>
    <cellStyle name="Separador de milhares 3 3 2 3 3 2 3" xfId="20832" xr:uid="{00000000-0005-0000-0000-0000172B0000}"/>
    <cellStyle name="Separador de milhares 3 3 2 3 3 2 4" xfId="16811" xr:uid="{00000000-0005-0000-0000-0000182B0000}"/>
    <cellStyle name="Separador de milhares 3 3 2 3 3 3" xfId="5320" xr:uid="{00000000-0005-0000-0000-0000192B0000}"/>
    <cellStyle name="Separador de milhares 3 3 2 3 3 3 2" xfId="11153" xr:uid="{00000000-0005-0000-0000-00001A2B0000}"/>
    <cellStyle name="Separador de milhares 3 3 2 3 3 3 2 2" xfId="22319" xr:uid="{00000000-0005-0000-0000-00001B2B0000}"/>
    <cellStyle name="Separador de milhares 3 3 2 3 3 3 3" xfId="13256" xr:uid="{00000000-0005-0000-0000-00001C2B0000}"/>
    <cellStyle name="Separador de milhares 3 3 2 3 3 3 4" xfId="18355" xr:uid="{00000000-0005-0000-0000-00001D2B0000}"/>
    <cellStyle name="Separador de milhares 3 3 2 3 3 4" xfId="13616" xr:uid="{00000000-0005-0000-0000-00001E2B0000}"/>
    <cellStyle name="Separador de milhares 3 3 2 3 3 4 2" xfId="20219" xr:uid="{00000000-0005-0000-0000-00001F2B0000}"/>
    <cellStyle name="Separador de milhares 3 3 2 3 3 5" xfId="16195" xr:uid="{00000000-0005-0000-0000-0000202B0000}"/>
    <cellStyle name="Separador de milhares 3 3 2 3 4" xfId="3900" xr:uid="{00000000-0005-0000-0000-0000212B0000}"/>
    <cellStyle name="Separador de milhares 3 3 2 3 4 2" xfId="6041" xr:uid="{00000000-0005-0000-0000-0000222B0000}"/>
    <cellStyle name="Separador de milhares 3 3 2 3 4 2 2" xfId="11997" xr:uid="{00000000-0005-0000-0000-0000232B0000}"/>
    <cellStyle name="Separador de milhares 3 3 2 3 4 2 2 2" xfId="23030" xr:uid="{00000000-0005-0000-0000-0000242B0000}"/>
    <cellStyle name="Separador de milhares 3 3 2 3 4 2 3" xfId="13261" xr:uid="{00000000-0005-0000-0000-0000252B0000}"/>
    <cellStyle name="Separador de milhares 3 3 2 3 4 2 4" xfId="19076" xr:uid="{00000000-0005-0000-0000-0000262B0000}"/>
    <cellStyle name="Separador de milhares 3 3 2 3 4 3" xfId="13666" xr:uid="{00000000-0005-0000-0000-0000272B0000}"/>
    <cellStyle name="Separador de milhares 3 3 2 3 4 3 2" xfId="20957" xr:uid="{00000000-0005-0000-0000-0000282B0000}"/>
    <cellStyle name="Separador de milhares 3 3 2 3 4 4" xfId="13414" xr:uid="{00000000-0005-0000-0000-0000292B0000}"/>
    <cellStyle name="Separador de milhares 3 3 2 3 4 5" xfId="16942" xr:uid="{00000000-0005-0000-0000-00002A2B0000}"/>
    <cellStyle name="Separador de milhares 3 3 2 3 5" xfId="6736" xr:uid="{00000000-0005-0000-0000-00002B2B0000}"/>
    <cellStyle name="Separador de milhares 3 3 2 3 5 2" xfId="23709" xr:uid="{00000000-0005-0000-0000-00002C2B0000}"/>
    <cellStyle name="Separador de milhares 3 3 2 3 5 3" xfId="19771" xr:uid="{00000000-0005-0000-0000-00002D2B0000}"/>
    <cellStyle name="Separador de milhares 3 3 2 3 6" xfId="5054" xr:uid="{00000000-0005-0000-0000-00002E2B0000}"/>
    <cellStyle name="Separador de milhares 3 3 2 3 6 2" xfId="22062" xr:uid="{00000000-0005-0000-0000-00002F2B0000}"/>
    <cellStyle name="Separador de milhares 3 3 2 3 6 3" xfId="18089" xr:uid="{00000000-0005-0000-0000-0000302B0000}"/>
    <cellStyle name="Separador de milhares 3 3 2 3 7" xfId="19962" xr:uid="{00000000-0005-0000-0000-0000312B0000}"/>
    <cellStyle name="Separador de milhares 3 3 2 3 8" xfId="15922" xr:uid="{00000000-0005-0000-0000-0000322B0000}"/>
    <cellStyle name="Separador de milhares 3 3 2 4" xfId="5916" xr:uid="{00000000-0005-0000-0000-0000332B0000}"/>
    <cellStyle name="Separador de milhares 3 3 2 4 2" xfId="8422" xr:uid="{00000000-0005-0000-0000-0000342B0000}"/>
    <cellStyle name="Separador de milhares 3 3 2 4 2 2" xfId="11150" xr:uid="{00000000-0005-0000-0000-0000352B0000}"/>
    <cellStyle name="Separador de milhares 3 3 2 4 2 3" xfId="12972" xr:uid="{00000000-0005-0000-0000-0000362B0000}"/>
    <cellStyle name="Separador de milhares 3 3 2 4 2 4" xfId="22911" xr:uid="{00000000-0005-0000-0000-0000372B0000}"/>
    <cellStyle name="Separador de milhares 3 3 2 4 3" xfId="12322" xr:uid="{00000000-0005-0000-0000-0000382B0000}"/>
    <cellStyle name="Separador de milhares 3 3 2 4 3 2" xfId="15389" xr:uid="{00000000-0005-0000-0000-0000392B0000}"/>
    <cellStyle name="Separador de milhares 3 3 2 4 3 3" xfId="13763" xr:uid="{00000000-0005-0000-0000-00003A2B0000}"/>
    <cellStyle name="Separador de milhares 3 3 2 4 4" xfId="12035" xr:uid="{00000000-0005-0000-0000-00003B2B0000}"/>
    <cellStyle name="Separador de milhares 3 3 2 4 5" xfId="13097" xr:uid="{00000000-0005-0000-0000-00003C2B0000}"/>
    <cellStyle name="Separador de milhares 3 3 2 4 6" xfId="18951" xr:uid="{00000000-0005-0000-0000-00003D2B0000}"/>
    <cellStyle name="Separador de milhares 3 3 2 5" xfId="8423" xr:uid="{00000000-0005-0000-0000-00003E2B0000}"/>
    <cellStyle name="Separador de milhares 3 3 2 5 2" xfId="8424" xr:uid="{00000000-0005-0000-0000-00003F2B0000}"/>
    <cellStyle name="Separador de milhares 3 3 2 5 2 2" xfId="11127" xr:uid="{00000000-0005-0000-0000-0000402B0000}"/>
    <cellStyle name="Separador de milhares 3 3 2 5 2 3" xfId="11888" xr:uid="{00000000-0005-0000-0000-0000412B0000}"/>
    <cellStyle name="Separador de milhares 3 3 2 5 3" xfId="12408" xr:uid="{00000000-0005-0000-0000-0000422B0000}"/>
    <cellStyle name="Separador de milhares 3 3 2 5 4" xfId="13247" xr:uid="{00000000-0005-0000-0000-0000432B0000}"/>
    <cellStyle name="Separador de milhares 3 3 2 6" xfId="8425" xr:uid="{00000000-0005-0000-0000-0000442B0000}"/>
    <cellStyle name="Separador de milhares 3 3 2 6 2" xfId="8426" xr:uid="{00000000-0005-0000-0000-0000452B0000}"/>
    <cellStyle name="Separador de milhares 3 3 2 6 2 2" xfId="11521" xr:uid="{00000000-0005-0000-0000-0000462B0000}"/>
    <cellStyle name="Separador de milhares 3 3 2 6 2 3" xfId="13291" xr:uid="{00000000-0005-0000-0000-0000472B0000}"/>
    <cellStyle name="Separador de milhares 3 3 2 6 3" xfId="10968" xr:uid="{00000000-0005-0000-0000-0000482B0000}"/>
    <cellStyle name="Separador de milhares 3 3 2 6 4" xfId="13313" xr:uid="{00000000-0005-0000-0000-0000492B0000}"/>
    <cellStyle name="Separador de milhares 3 3 2 7" xfId="8427" xr:uid="{00000000-0005-0000-0000-00004A2B0000}"/>
    <cellStyle name="Separador de milhares 3 3 2 7 2" xfId="8428" xr:uid="{00000000-0005-0000-0000-00004B2B0000}"/>
    <cellStyle name="Separador de milhares 3 3 2 7 2 2" xfId="11674" xr:uid="{00000000-0005-0000-0000-00004C2B0000}"/>
    <cellStyle name="Separador de milhares 3 3 2 7 2 3" xfId="13215" xr:uid="{00000000-0005-0000-0000-00004D2B0000}"/>
    <cellStyle name="Separador de milhares 3 3 2 7 3" xfId="11166" xr:uid="{00000000-0005-0000-0000-00004E2B0000}"/>
    <cellStyle name="Separador de milhares 3 3 2 7 4" xfId="13251" xr:uid="{00000000-0005-0000-0000-00004F2B0000}"/>
    <cellStyle name="Separador de milhares 3 3 2 8" xfId="8429" xr:uid="{00000000-0005-0000-0000-0000502B0000}"/>
    <cellStyle name="Separador de milhares 3 3 2 8 2" xfId="8430" xr:uid="{00000000-0005-0000-0000-0000512B0000}"/>
    <cellStyle name="Separador de milhares 3 3 2 8 2 2" xfId="13238" xr:uid="{00000000-0005-0000-0000-0000522B0000}"/>
    <cellStyle name="Separador de milhares 3 3 2 8 2 3" xfId="10974" xr:uid="{00000000-0005-0000-0000-0000532B0000}"/>
    <cellStyle name="Separador de milhares 3 3 2 8 3" xfId="13301" xr:uid="{00000000-0005-0000-0000-0000542B0000}"/>
    <cellStyle name="Separador de milhares 3 3 2 8 4" xfId="13218" xr:uid="{00000000-0005-0000-0000-0000552B0000}"/>
    <cellStyle name="Separador de milhares 3 3 2 9" xfId="8431" xr:uid="{00000000-0005-0000-0000-0000562B0000}"/>
    <cellStyle name="Separador de milhares 3 3 2 9 2" xfId="8432" xr:uid="{00000000-0005-0000-0000-0000572B0000}"/>
    <cellStyle name="Separador de milhares 3 3 2 9 2 2" xfId="12875" xr:uid="{00000000-0005-0000-0000-0000582B0000}"/>
    <cellStyle name="Separador de milhares 3 3 2 9 2 3" xfId="13217" xr:uid="{00000000-0005-0000-0000-0000592B0000}"/>
    <cellStyle name="Separador de milhares 3 3 2 9 3" xfId="13099" xr:uid="{00000000-0005-0000-0000-00005A2B0000}"/>
    <cellStyle name="Separador de milhares 3 3 2 9 4" xfId="13216" xr:uid="{00000000-0005-0000-0000-00005B2B0000}"/>
    <cellStyle name="Separador de milhares 3 3 3" xfId="869" xr:uid="{00000000-0005-0000-0000-00005C2B0000}"/>
    <cellStyle name="Separador de milhares 3 3 3 2" xfId="2165" xr:uid="{00000000-0005-0000-0000-00005D2B0000}"/>
    <cellStyle name="Separador de milhares 3 3 3 2 2" xfId="3293" xr:uid="{00000000-0005-0000-0000-00005E2B0000}"/>
    <cellStyle name="Separador de milhares 3 3 3 2 2 2" xfId="4629" xr:uid="{00000000-0005-0000-0000-00005F2B0000}"/>
    <cellStyle name="Separador de milhares 3 3 3 2 2 2 2" xfId="21669" xr:uid="{00000000-0005-0000-0000-0000602B0000}"/>
    <cellStyle name="Separador de milhares 3 3 3 2 2 2 3" xfId="17664" xr:uid="{00000000-0005-0000-0000-0000612B0000}"/>
    <cellStyle name="Separador de milhares 3 3 3 2 2 3" xfId="5462" xr:uid="{00000000-0005-0000-0000-0000622B0000}"/>
    <cellStyle name="Separador de milhares 3 3 3 2 2 3 2" xfId="22461" xr:uid="{00000000-0005-0000-0000-0000632B0000}"/>
    <cellStyle name="Separador de milhares 3 3 3 2 2 3 3" xfId="18497" xr:uid="{00000000-0005-0000-0000-0000642B0000}"/>
    <cellStyle name="Separador de milhares 3 3 3 2 2 4" xfId="20361" xr:uid="{00000000-0005-0000-0000-0000652B0000}"/>
    <cellStyle name="Separador de milhares 3 3 3 2 2 5" xfId="16337" xr:uid="{00000000-0005-0000-0000-0000662B0000}"/>
    <cellStyle name="Separador de milhares 3 3 3 2 3" xfId="4109" xr:uid="{00000000-0005-0000-0000-0000672B0000}"/>
    <cellStyle name="Separador de milhares 3 3 3 2 3 2" xfId="6192" xr:uid="{00000000-0005-0000-0000-0000682B0000}"/>
    <cellStyle name="Separador de milhares 3 3 3 2 3 2 2" xfId="23174" xr:uid="{00000000-0005-0000-0000-0000692B0000}"/>
    <cellStyle name="Separador de milhares 3 3 3 2 3 2 3" xfId="19227" xr:uid="{00000000-0005-0000-0000-00006A2B0000}"/>
    <cellStyle name="Separador de milhares 3 3 3 2 3 3" xfId="21157" xr:uid="{00000000-0005-0000-0000-00006B2B0000}"/>
    <cellStyle name="Separador de milhares 3 3 3 2 3 4" xfId="17149" xr:uid="{00000000-0005-0000-0000-00006C2B0000}"/>
    <cellStyle name="Separador de milhares 3 3 3 3" xfId="2164" xr:uid="{00000000-0005-0000-0000-00006D2B0000}"/>
    <cellStyle name="Separador de milhares 3 3 3 3 2" xfId="3292" xr:uid="{00000000-0005-0000-0000-00006E2B0000}"/>
    <cellStyle name="Separador de milhares 3 3 3 3 2 2" xfId="4628" xr:uid="{00000000-0005-0000-0000-00006F2B0000}"/>
    <cellStyle name="Separador de milhares 3 3 3 3 2 2 2" xfId="21668" xr:uid="{00000000-0005-0000-0000-0000702B0000}"/>
    <cellStyle name="Separador de milhares 3 3 3 3 2 2 3" xfId="17663" xr:uid="{00000000-0005-0000-0000-0000712B0000}"/>
    <cellStyle name="Separador de milhares 3 3 3 3 2 3" xfId="5461" xr:uid="{00000000-0005-0000-0000-0000722B0000}"/>
    <cellStyle name="Separador de milhares 3 3 3 3 2 3 2" xfId="22460" xr:uid="{00000000-0005-0000-0000-0000732B0000}"/>
    <cellStyle name="Separador de milhares 3 3 3 3 2 3 3" xfId="18496" xr:uid="{00000000-0005-0000-0000-0000742B0000}"/>
    <cellStyle name="Separador de milhares 3 3 3 3 2 4" xfId="20360" xr:uid="{00000000-0005-0000-0000-0000752B0000}"/>
    <cellStyle name="Separador de milhares 3 3 3 3 2 5" xfId="16336" xr:uid="{00000000-0005-0000-0000-0000762B0000}"/>
    <cellStyle name="Separador de milhares 3 3 3 3 3" xfId="4367" xr:uid="{00000000-0005-0000-0000-0000772B0000}"/>
    <cellStyle name="Separador de milhares 3 3 3 3 3 2" xfId="6191" xr:uid="{00000000-0005-0000-0000-0000782B0000}"/>
    <cellStyle name="Separador de milhares 3 3 3 3 3 2 2" xfId="23173" xr:uid="{00000000-0005-0000-0000-0000792B0000}"/>
    <cellStyle name="Separador de milhares 3 3 3 3 3 2 3" xfId="19226" xr:uid="{00000000-0005-0000-0000-00007A2B0000}"/>
    <cellStyle name="Separador de milhares 3 3 3 3 3 3" xfId="21411" xr:uid="{00000000-0005-0000-0000-00007B2B0000}"/>
    <cellStyle name="Separador de milhares 3 3 3 3 3 4" xfId="17404" xr:uid="{00000000-0005-0000-0000-00007C2B0000}"/>
    <cellStyle name="Separador de milhares 3 3 3 4" xfId="3152" xr:uid="{00000000-0005-0000-0000-00007D2B0000}"/>
    <cellStyle name="Separador de milhares 3 3 3 4 2" xfId="3982" xr:uid="{00000000-0005-0000-0000-00007E2B0000}"/>
    <cellStyle name="Separador de milhares 3 3 3 4 2 2" xfId="6552" xr:uid="{00000000-0005-0000-0000-00007F2B0000}"/>
    <cellStyle name="Separador de milhares 3 3 3 4 2 2 2" xfId="23534" xr:uid="{00000000-0005-0000-0000-0000802B0000}"/>
    <cellStyle name="Separador de milhares 3 3 3 4 2 2 3" xfId="19587" xr:uid="{00000000-0005-0000-0000-0000812B0000}"/>
    <cellStyle name="Separador de milhares 3 3 3 4 2 3" xfId="21038" xr:uid="{00000000-0005-0000-0000-0000822B0000}"/>
    <cellStyle name="Separador de milhares 3 3 3 4 2 4" xfId="17024" xr:uid="{00000000-0005-0000-0000-0000832B0000}"/>
    <cellStyle name="Separador de milhares 3 3 3 4 3" xfId="5321" xr:uid="{00000000-0005-0000-0000-0000842B0000}"/>
    <cellStyle name="Separador de milhares 3 3 3 4 3 2" xfId="22320" xr:uid="{00000000-0005-0000-0000-0000852B0000}"/>
    <cellStyle name="Separador de milhares 3 3 3 4 3 3" xfId="18356" xr:uid="{00000000-0005-0000-0000-0000862B0000}"/>
    <cellStyle name="Separador de milhares 3 3 3 4 4" xfId="20220" xr:uid="{00000000-0005-0000-0000-0000872B0000}"/>
    <cellStyle name="Separador de milhares 3 3 3 4 5" xfId="16196" xr:uid="{00000000-0005-0000-0000-0000882B0000}"/>
    <cellStyle name="Separador de milhares 3 3 3 5" xfId="3901" xr:uid="{00000000-0005-0000-0000-0000892B0000}"/>
    <cellStyle name="Separador de milhares 3 3 3 5 2" xfId="6042" xr:uid="{00000000-0005-0000-0000-00008A2B0000}"/>
    <cellStyle name="Separador de milhares 3 3 3 5 2 2" xfId="23031" xr:uid="{00000000-0005-0000-0000-00008B2B0000}"/>
    <cellStyle name="Separador de milhares 3 3 3 5 2 3" xfId="19077" xr:uid="{00000000-0005-0000-0000-00008C2B0000}"/>
    <cellStyle name="Separador de milhares 3 3 3 5 3" xfId="20958" xr:uid="{00000000-0005-0000-0000-00008D2B0000}"/>
    <cellStyle name="Separador de milhares 3 3 3 5 4" xfId="16943" xr:uid="{00000000-0005-0000-0000-00008E2B0000}"/>
    <cellStyle name="Separador de milhares 3 3 3 6" xfId="6737" xr:uid="{00000000-0005-0000-0000-00008F2B0000}"/>
    <cellStyle name="Separador de milhares 3 3 3 6 2" xfId="23710" xr:uid="{00000000-0005-0000-0000-0000902B0000}"/>
    <cellStyle name="Separador de milhares 3 3 3 6 3" xfId="19772" xr:uid="{00000000-0005-0000-0000-0000912B0000}"/>
    <cellStyle name="Separador de milhares 3 3 3 7" xfId="5055" xr:uid="{00000000-0005-0000-0000-0000922B0000}"/>
    <cellStyle name="Separador de milhares 3 3 3 7 2" xfId="22063" xr:uid="{00000000-0005-0000-0000-0000932B0000}"/>
    <cellStyle name="Separador de milhares 3 3 3 7 3" xfId="18090" xr:uid="{00000000-0005-0000-0000-0000942B0000}"/>
    <cellStyle name="Separador de milhares 3 3 3 8" xfId="19963" xr:uid="{00000000-0005-0000-0000-0000952B0000}"/>
    <cellStyle name="Separador de milhares 3 3 3 9" xfId="15923" xr:uid="{00000000-0005-0000-0000-0000962B0000}"/>
    <cellStyle name="Separador de milhares 3 3 4" xfId="2992" xr:uid="{00000000-0005-0000-0000-0000972B0000}"/>
    <cellStyle name="Separador de milhares 3 3 4 2" xfId="3722" xr:uid="{00000000-0005-0000-0000-0000982B0000}"/>
    <cellStyle name="Separador de milhares 3 3 4 2 2" xfId="5903" xr:uid="{00000000-0005-0000-0000-0000992B0000}"/>
    <cellStyle name="Separador de milhares 3 3 4 2 2 2" xfId="11991" xr:uid="{00000000-0005-0000-0000-00009A2B0000}"/>
    <cellStyle name="Separador de milhares 3 3 4 2 2 2 2" xfId="22899" xr:uid="{00000000-0005-0000-0000-00009B2B0000}"/>
    <cellStyle name="Separador de milhares 3 3 4 2 2 3" xfId="11141" xr:uid="{00000000-0005-0000-0000-00009C2B0000}"/>
    <cellStyle name="Separador de milhares 3 3 4 2 2 4" xfId="18938" xr:uid="{00000000-0005-0000-0000-00009D2B0000}"/>
    <cellStyle name="Separador de milhares 3 3 4 2 3" xfId="13683" xr:uid="{00000000-0005-0000-0000-00009E2B0000}"/>
    <cellStyle name="Separador de milhares 3 3 4 2 3 2" xfId="20790" xr:uid="{00000000-0005-0000-0000-00009F2B0000}"/>
    <cellStyle name="Separador de milhares 3 3 4 2 4" xfId="16766" xr:uid="{00000000-0005-0000-0000-0000A02B0000}"/>
    <cellStyle name="Separador de milhares 3 3 5" xfId="8433" xr:uid="{00000000-0005-0000-0000-0000A12B0000}"/>
    <cellStyle name="Separador de milhares 3 3 5 2" xfId="11467" xr:uid="{00000000-0005-0000-0000-0000A22B0000}"/>
    <cellStyle name="Separador de milhares 3 3 5 3" xfId="11078" xr:uid="{00000000-0005-0000-0000-0000A32B0000}"/>
    <cellStyle name="Separador de milhares 3 3 6" xfId="8434" xr:uid="{00000000-0005-0000-0000-0000A42B0000}"/>
    <cellStyle name="Separador de milhares 3 3 6 2" xfId="14048" xr:uid="{00000000-0005-0000-0000-0000A52B0000}"/>
    <cellStyle name="Separador de milhares 3 3 6 3" xfId="13390" xr:uid="{00000000-0005-0000-0000-0000A62B0000}"/>
    <cellStyle name="Separador de milhares 3 4" xfId="130" xr:uid="{00000000-0005-0000-0000-0000A72B0000}"/>
    <cellStyle name="Separador de milhares 3 4 2" xfId="870" xr:uid="{00000000-0005-0000-0000-0000A82B0000}"/>
    <cellStyle name="Separador de milhares 3 4 2 2" xfId="3153" xr:uid="{00000000-0005-0000-0000-0000A92B0000}"/>
    <cellStyle name="Separador de milhares 3 4 2 2 2" xfId="3794" xr:uid="{00000000-0005-0000-0000-0000AA2B0000}"/>
    <cellStyle name="Separador de milhares 3 4 2 2 2 2" xfId="6553" xr:uid="{00000000-0005-0000-0000-0000AB2B0000}"/>
    <cellStyle name="Separador de milhares 3 4 2 2 2 2 2" xfId="23535" xr:uid="{00000000-0005-0000-0000-0000AC2B0000}"/>
    <cellStyle name="Separador de milhares 3 4 2 2 2 2 3" xfId="19588" xr:uid="{00000000-0005-0000-0000-0000AD2B0000}"/>
    <cellStyle name="Separador de milhares 3 4 2 2 2 3" xfId="20856" xr:uid="{00000000-0005-0000-0000-0000AE2B0000}"/>
    <cellStyle name="Separador de milhares 3 4 2 2 2 4" xfId="16836" xr:uid="{00000000-0005-0000-0000-0000AF2B0000}"/>
    <cellStyle name="Separador de milhares 3 4 2 2 3" xfId="5322" xr:uid="{00000000-0005-0000-0000-0000B02B0000}"/>
    <cellStyle name="Separador de milhares 3 4 2 2 3 2" xfId="22321" xr:uid="{00000000-0005-0000-0000-0000B12B0000}"/>
    <cellStyle name="Separador de milhares 3 4 2 2 3 3" xfId="18357" xr:uid="{00000000-0005-0000-0000-0000B22B0000}"/>
    <cellStyle name="Separador de milhares 3 4 2 2 4" xfId="20221" xr:uid="{00000000-0005-0000-0000-0000B32B0000}"/>
    <cellStyle name="Separador de milhares 3 4 2 2 5" xfId="16197" xr:uid="{00000000-0005-0000-0000-0000B42B0000}"/>
    <cellStyle name="Separador de milhares 3 4 2 3" xfId="3902" xr:uid="{00000000-0005-0000-0000-0000B52B0000}"/>
    <cellStyle name="Separador de milhares 3 4 2 3 2" xfId="6043" xr:uid="{00000000-0005-0000-0000-0000B62B0000}"/>
    <cellStyle name="Separador de milhares 3 4 2 3 2 2" xfId="23032" xr:uid="{00000000-0005-0000-0000-0000B72B0000}"/>
    <cellStyle name="Separador de milhares 3 4 2 3 2 3" xfId="19078" xr:uid="{00000000-0005-0000-0000-0000B82B0000}"/>
    <cellStyle name="Separador de milhares 3 4 2 3 3" xfId="20959" xr:uid="{00000000-0005-0000-0000-0000B92B0000}"/>
    <cellStyle name="Separador de milhares 3 4 2 3 4" xfId="16944" xr:uid="{00000000-0005-0000-0000-0000BA2B0000}"/>
    <cellStyle name="Separador de milhares 3 4 2 4" xfId="6738" xr:uid="{00000000-0005-0000-0000-0000BB2B0000}"/>
    <cellStyle name="Separador de milhares 3 4 2 4 2" xfId="23711" xr:uid="{00000000-0005-0000-0000-0000BC2B0000}"/>
    <cellStyle name="Separador de milhares 3 4 2 4 3" xfId="19773" xr:uid="{00000000-0005-0000-0000-0000BD2B0000}"/>
    <cellStyle name="Separador de milhares 3 4 2 5" xfId="5056" xr:uid="{00000000-0005-0000-0000-0000BE2B0000}"/>
    <cellStyle name="Separador de milhares 3 4 2 5 2" xfId="22064" xr:uid="{00000000-0005-0000-0000-0000BF2B0000}"/>
    <cellStyle name="Separador de milhares 3 4 2 5 3" xfId="18091" xr:uid="{00000000-0005-0000-0000-0000C02B0000}"/>
    <cellStyle name="Separador de milhares 3 4 2 6" xfId="19964" xr:uid="{00000000-0005-0000-0000-0000C12B0000}"/>
    <cellStyle name="Separador de milhares 3 4 2 7" xfId="15924" xr:uid="{00000000-0005-0000-0000-0000C22B0000}"/>
    <cellStyle name="Separador de milhares 3 4 3" xfId="5904" xr:uid="{00000000-0005-0000-0000-0000C32B0000}"/>
    <cellStyle name="Separador de milhares 3 4 3 2" xfId="22900" xr:uid="{00000000-0005-0000-0000-0000C42B0000}"/>
    <cellStyle name="Separador de milhares 3 4 3 3" xfId="18939" xr:uid="{00000000-0005-0000-0000-0000C52B0000}"/>
    <cellStyle name="Separador de milhares 3 5" xfId="126" xr:uid="{00000000-0005-0000-0000-0000C62B0000}"/>
    <cellStyle name="Separador de milhares 3 5 2" xfId="871" xr:uid="{00000000-0005-0000-0000-0000C72B0000}"/>
    <cellStyle name="Separador de milhares 3 5 2 2" xfId="3154" xr:uid="{00000000-0005-0000-0000-0000C82B0000}"/>
    <cellStyle name="Separador de milhares 3 5 2 2 2" xfId="3765" xr:uid="{00000000-0005-0000-0000-0000C92B0000}"/>
    <cellStyle name="Separador de milhares 3 5 2 2 2 2" xfId="6554" xr:uid="{00000000-0005-0000-0000-0000CA2B0000}"/>
    <cellStyle name="Separador de milhares 3 5 2 2 2 2 2" xfId="23536" xr:uid="{00000000-0005-0000-0000-0000CB2B0000}"/>
    <cellStyle name="Separador de milhares 3 5 2 2 2 2 3" xfId="19589" xr:uid="{00000000-0005-0000-0000-0000CC2B0000}"/>
    <cellStyle name="Separador de milhares 3 5 2 2 2 3" xfId="20829" xr:uid="{00000000-0005-0000-0000-0000CD2B0000}"/>
    <cellStyle name="Separador de milhares 3 5 2 2 2 4" xfId="16808" xr:uid="{00000000-0005-0000-0000-0000CE2B0000}"/>
    <cellStyle name="Separador de milhares 3 5 2 2 3" xfId="5323" xr:uid="{00000000-0005-0000-0000-0000CF2B0000}"/>
    <cellStyle name="Separador de milhares 3 5 2 2 3 2" xfId="12927" xr:uid="{00000000-0005-0000-0000-0000D02B0000}"/>
    <cellStyle name="Separador de milhares 3 5 2 2 3 2 2" xfId="22322" xr:uid="{00000000-0005-0000-0000-0000D12B0000}"/>
    <cellStyle name="Separador de milhares 3 5 2 2 3 3" xfId="12969" xr:uid="{00000000-0005-0000-0000-0000D22B0000}"/>
    <cellStyle name="Separador de milhares 3 5 2 2 3 4" xfId="18358" xr:uid="{00000000-0005-0000-0000-0000D32B0000}"/>
    <cellStyle name="Separador de milhares 3 5 2 2 4" xfId="13617" xr:uid="{00000000-0005-0000-0000-0000D42B0000}"/>
    <cellStyle name="Separador de milhares 3 5 2 2 4 2" xfId="20222" xr:uid="{00000000-0005-0000-0000-0000D52B0000}"/>
    <cellStyle name="Separador de milhares 3 5 2 2 5" xfId="16198" xr:uid="{00000000-0005-0000-0000-0000D62B0000}"/>
    <cellStyle name="Separador de milhares 3 5 2 3" xfId="3903" xr:uid="{00000000-0005-0000-0000-0000D72B0000}"/>
    <cellStyle name="Separador de milhares 3 5 2 3 2" xfId="6044" xr:uid="{00000000-0005-0000-0000-0000D82B0000}"/>
    <cellStyle name="Separador de milhares 3 5 2 3 2 2" xfId="23033" xr:uid="{00000000-0005-0000-0000-0000D92B0000}"/>
    <cellStyle name="Separador de milhares 3 5 2 3 2 3" xfId="19079" xr:uid="{00000000-0005-0000-0000-0000DA2B0000}"/>
    <cellStyle name="Separador de milhares 3 5 2 3 3" xfId="20960" xr:uid="{00000000-0005-0000-0000-0000DB2B0000}"/>
    <cellStyle name="Separador de milhares 3 5 2 3 4" xfId="16945" xr:uid="{00000000-0005-0000-0000-0000DC2B0000}"/>
    <cellStyle name="Separador de milhares 3 5 2 4" xfId="6739" xr:uid="{00000000-0005-0000-0000-0000DD2B0000}"/>
    <cellStyle name="Separador de milhares 3 5 2 4 2" xfId="23712" xr:uid="{00000000-0005-0000-0000-0000DE2B0000}"/>
    <cellStyle name="Separador de milhares 3 5 2 4 3" xfId="19774" xr:uid="{00000000-0005-0000-0000-0000DF2B0000}"/>
    <cellStyle name="Separador de milhares 3 5 2 5" xfId="5057" xr:uid="{00000000-0005-0000-0000-0000E02B0000}"/>
    <cellStyle name="Separador de milhares 3 5 2 5 2" xfId="22065" xr:uid="{00000000-0005-0000-0000-0000E12B0000}"/>
    <cellStyle name="Separador de milhares 3 5 2 5 3" xfId="18092" xr:uid="{00000000-0005-0000-0000-0000E22B0000}"/>
    <cellStyle name="Separador de milhares 3 5 2 6" xfId="19965" xr:uid="{00000000-0005-0000-0000-0000E32B0000}"/>
    <cellStyle name="Separador de milhares 3 5 2 7" xfId="15925" xr:uid="{00000000-0005-0000-0000-0000E42B0000}"/>
    <cellStyle name="Separador de milhares 3 5 3" xfId="2993" xr:uid="{00000000-0005-0000-0000-0000E52B0000}"/>
    <cellStyle name="Separador de milhares 3 5 3 2" xfId="8435" xr:uid="{00000000-0005-0000-0000-0000E62B0000}"/>
    <cellStyle name="Separador de milhares 3 5 3 2 2" xfId="12422" xr:uid="{00000000-0005-0000-0000-0000E72B0000}"/>
    <cellStyle name="Separador de milhares 3 5 3 2 3" xfId="11081" xr:uid="{00000000-0005-0000-0000-0000E82B0000}"/>
    <cellStyle name="Separador de milhares 3 5 3 3" xfId="8436" xr:uid="{00000000-0005-0000-0000-0000E92B0000}"/>
    <cellStyle name="Separador de milhares 3 5 3 4" xfId="13556" xr:uid="{00000000-0005-0000-0000-0000EA2B0000}"/>
    <cellStyle name="Separador de milhares 3 5 4" xfId="5900" xr:uid="{00000000-0005-0000-0000-0000EB2B0000}"/>
    <cellStyle name="Separador de milhares 3 5 4 2" xfId="11415" xr:uid="{00000000-0005-0000-0000-0000EC2B0000}"/>
    <cellStyle name="Separador de milhares 3 5 4 2 2" xfId="22896" xr:uid="{00000000-0005-0000-0000-0000ED2B0000}"/>
    <cellStyle name="Separador de milhares 3 5 4 3" xfId="13312" xr:uid="{00000000-0005-0000-0000-0000EE2B0000}"/>
    <cellStyle name="Separador de milhares 3 5 4 4" xfId="18935" xr:uid="{00000000-0005-0000-0000-0000EF2B0000}"/>
    <cellStyle name="Separador de milhares 3 6" xfId="600" xr:uid="{00000000-0005-0000-0000-0000F02B0000}"/>
    <cellStyle name="Separador de milhares 3 6 2" xfId="601" xr:uid="{00000000-0005-0000-0000-0000F12B0000}"/>
    <cellStyle name="Separador de milhares 3 6 2 2" xfId="872" xr:uid="{00000000-0005-0000-0000-0000F22B0000}"/>
    <cellStyle name="Separador de milhares 3 6 2 2 2" xfId="3155" xr:uid="{00000000-0005-0000-0000-0000F32B0000}"/>
    <cellStyle name="Separador de milhares 3 6 2 2 2 2" xfId="4348" xr:uid="{00000000-0005-0000-0000-0000F42B0000}"/>
    <cellStyle name="Separador de milhares 3 6 2 2 2 2 2" xfId="6555" xr:uid="{00000000-0005-0000-0000-0000F52B0000}"/>
    <cellStyle name="Separador de milhares 3 6 2 2 2 2 2 2" xfId="23537" xr:uid="{00000000-0005-0000-0000-0000F62B0000}"/>
    <cellStyle name="Separador de milhares 3 6 2 2 2 2 2 3" xfId="19590" xr:uid="{00000000-0005-0000-0000-0000F72B0000}"/>
    <cellStyle name="Separador de milhares 3 6 2 2 2 2 3" xfId="21392" xr:uid="{00000000-0005-0000-0000-0000F82B0000}"/>
    <cellStyle name="Separador de milhares 3 6 2 2 2 2 4" xfId="17385" xr:uid="{00000000-0005-0000-0000-0000F92B0000}"/>
    <cellStyle name="Separador de milhares 3 6 2 2 2 3" xfId="5324" xr:uid="{00000000-0005-0000-0000-0000FA2B0000}"/>
    <cellStyle name="Separador de milhares 3 6 2 2 2 3 2" xfId="22323" xr:uid="{00000000-0005-0000-0000-0000FB2B0000}"/>
    <cellStyle name="Separador de milhares 3 6 2 2 2 3 3" xfId="18359" xr:uid="{00000000-0005-0000-0000-0000FC2B0000}"/>
    <cellStyle name="Separador de milhares 3 6 2 2 2 4" xfId="20223" xr:uid="{00000000-0005-0000-0000-0000FD2B0000}"/>
    <cellStyle name="Separador de milhares 3 6 2 2 2 5" xfId="16199" xr:uid="{00000000-0005-0000-0000-0000FE2B0000}"/>
    <cellStyle name="Separador de milhares 3 6 2 2 3" xfId="3904" xr:uid="{00000000-0005-0000-0000-0000FF2B0000}"/>
    <cellStyle name="Separador de milhares 3 6 2 2 3 2" xfId="6045" xr:uid="{00000000-0005-0000-0000-0000002C0000}"/>
    <cellStyle name="Separador de milhares 3 6 2 2 3 2 2" xfId="23034" xr:uid="{00000000-0005-0000-0000-0000012C0000}"/>
    <cellStyle name="Separador de milhares 3 6 2 2 3 2 3" xfId="19080" xr:uid="{00000000-0005-0000-0000-0000022C0000}"/>
    <cellStyle name="Separador de milhares 3 6 2 2 3 3" xfId="20961" xr:uid="{00000000-0005-0000-0000-0000032C0000}"/>
    <cellStyle name="Separador de milhares 3 6 2 2 3 4" xfId="16946" xr:uid="{00000000-0005-0000-0000-0000042C0000}"/>
    <cellStyle name="Separador de milhares 3 6 2 2 4" xfId="6740" xr:uid="{00000000-0005-0000-0000-0000052C0000}"/>
    <cellStyle name="Separador de milhares 3 6 2 2 4 2" xfId="23713" xr:uid="{00000000-0005-0000-0000-0000062C0000}"/>
    <cellStyle name="Separador de milhares 3 6 2 2 4 3" xfId="19775" xr:uid="{00000000-0005-0000-0000-0000072C0000}"/>
    <cellStyle name="Separador de milhares 3 6 2 2 5" xfId="5058" xr:uid="{00000000-0005-0000-0000-0000082C0000}"/>
    <cellStyle name="Separador de milhares 3 6 2 2 5 2" xfId="22066" xr:uid="{00000000-0005-0000-0000-0000092C0000}"/>
    <cellStyle name="Separador de milhares 3 6 2 2 5 3" xfId="18093" xr:uid="{00000000-0005-0000-0000-00000A2C0000}"/>
    <cellStyle name="Separador de milhares 3 6 2 2 6" xfId="19966" xr:uid="{00000000-0005-0000-0000-00000B2C0000}"/>
    <cellStyle name="Separador de milhares 3 6 2 2 7" xfId="15926" xr:uid="{00000000-0005-0000-0000-00000C2C0000}"/>
    <cellStyle name="Separador de milhares 3 6 2 3" xfId="5942" xr:uid="{00000000-0005-0000-0000-00000D2C0000}"/>
    <cellStyle name="Separador de milhares 3 6 2 3 2" xfId="22936" xr:uid="{00000000-0005-0000-0000-00000E2C0000}"/>
    <cellStyle name="Separador de milhares 3 6 2 3 3" xfId="18977" xr:uid="{00000000-0005-0000-0000-00000F2C0000}"/>
    <cellStyle name="Separador de milhares 3 6 3" xfId="873" xr:uid="{00000000-0005-0000-0000-0000102C0000}"/>
    <cellStyle name="Separador de milhares 3 6 3 2" xfId="3156" xr:uid="{00000000-0005-0000-0000-0000112C0000}"/>
    <cellStyle name="Separador de milhares 3 6 3 2 2" xfId="3834" xr:uid="{00000000-0005-0000-0000-0000122C0000}"/>
    <cellStyle name="Separador de milhares 3 6 3 2 2 2" xfId="6556" xr:uid="{00000000-0005-0000-0000-0000132C0000}"/>
    <cellStyle name="Separador de milhares 3 6 3 2 2 2 2" xfId="23538" xr:uid="{00000000-0005-0000-0000-0000142C0000}"/>
    <cellStyle name="Separador de milhares 3 6 3 2 2 2 3" xfId="19591" xr:uid="{00000000-0005-0000-0000-0000152C0000}"/>
    <cellStyle name="Separador de milhares 3 6 3 2 2 3" xfId="20896" xr:uid="{00000000-0005-0000-0000-0000162C0000}"/>
    <cellStyle name="Separador de milhares 3 6 3 2 2 4" xfId="16876" xr:uid="{00000000-0005-0000-0000-0000172C0000}"/>
    <cellStyle name="Separador de milhares 3 6 3 2 3" xfId="5325" xr:uid="{00000000-0005-0000-0000-0000182C0000}"/>
    <cellStyle name="Separador de milhares 3 6 3 2 3 2" xfId="22324" xr:uid="{00000000-0005-0000-0000-0000192C0000}"/>
    <cellStyle name="Separador de milhares 3 6 3 2 3 3" xfId="18360" xr:uid="{00000000-0005-0000-0000-00001A2C0000}"/>
    <cellStyle name="Separador de milhares 3 6 3 2 4" xfId="20224" xr:uid="{00000000-0005-0000-0000-00001B2C0000}"/>
    <cellStyle name="Separador de milhares 3 6 3 2 5" xfId="16200" xr:uid="{00000000-0005-0000-0000-00001C2C0000}"/>
    <cellStyle name="Separador de milhares 3 6 3 3" xfId="3905" xr:uid="{00000000-0005-0000-0000-00001D2C0000}"/>
    <cellStyle name="Separador de milhares 3 6 3 3 2" xfId="6046" xr:uid="{00000000-0005-0000-0000-00001E2C0000}"/>
    <cellStyle name="Separador de milhares 3 6 3 3 2 2" xfId="23035" xr:uid="{00000000-0005-0000-0000-00001F2C0000}"/>
    <cellStyle name="Separador de milhares 3 6 3 3 2 3" xfId="19081" xr:uid="{00000000-0005-0000-0000-0000202C0000}"/>
    <cellStyle name="Separador de milhares 3 6 3 3 3" xfId="20962" xr:uid="{00000000-0005-0000-0000-0000212C0000}"/>
    <cellStyle name="Separador de milhares 3 6 3 3 4" xfId="16947" xr:uid="{00000000-0005-0000-0000-0000222C0000}"/>
    <cellStyle name="Separador de milhares 3 6 3 4" xfId="6741" xr:uid="{00000000-0005-0000-0000-0000232C0000}"/>
    <cellStyle name="Separador de milhares 3 6 3 4 2" xfId="23714" xr:uid="{00000000-0005-0000-0000-0000242C0000}"/>
    <cellStyle name="Separador de milhares 3 6 3 4 3" xfId="19776" xr:uid="{00000000-0005-0000-0000-0000252C0000}"/>
    <cellStyle name="Separador de milhares 3 6 3 5" xfId="5059" xr:uid="{00000000-0005-0000-0000-0000262C0000}"/>
    <cellStyle name="Separador de milhares 3 6 3 5 2" xfId="22067" xr:uid="{00000000-0005-0000-0000-0000272C0000}"/>
    <cellStyle name="Separador de milhares 3 6 3 5 3" xfId="18094" xr:uid="{00000000-0005-0000-0000-0000282C0000}"/>
    <cellStyle name="Separador de milhares 3 6 3 6" xfId="19967" xr:uid="{00000000-0005-0000-0000-0000292C0000}"/>
    <cellStyle name="Separador de milhares 3 6 3 7" xfId="15927" xr:uid="{00000000-0005-0000-0000-00002A2C0000}"/>
    <cellStyle name="Separador de milhares 3 6 4" xfId="5941" xr:uid="{00000000-0005-0000-0000-00002B2C0000}"/>
    <cellStyle name="Separador de milhares 3 6 4 2" xfId="22935" xr:uid="{00000000-0005-0000-0000-00002C2C0000}"/>
    <cellStyle name="Separador de milhares 3 6 4 3" xfId="18976" xr:uid="{00000000-0005-0000-0000-00002D2C0000}"/>
    <cellStyle name="Separador de milhares 3 7" xfId="602" xr:uid="{00000000-0005-0000-0000-00002E2C0000}"/>
    <cellStyle name="Separador de milhares 3 7 2" xfId="874" xr:uid="{00000000-0005-0000-0000-00002F2C0000}"/>
    <cellStyle name="Separador de milhares 3 7 2 2" xfId="2166" xr:uid="{00000000-0005-0000-0000-0000302C0000}"/>
    <cellStyle name="Separador de milhares 3 7 2 2 2" xfId="3294" xr:uid="{00000000-0005-0000-0000-0000312C0000}"/>
    <cellStyle name="Separador de milhares 3 7 2 2 2 2" xfId="4630" xr:uid="{00000000-0005-0000-0000-0000322C0000}"/>
    <cellStyle name="Separador de milhares 3 7 2 2 2 2 2" xfId="21670" xr:uid="{00000000-0005-0000-0000-0000332C0000}"/>
    <cellStyle name="Separador de milhares 3 7 2 2 2 2 3" xfId="17665" xr:uid="{00000000-0005-0000-0000-0000342C0000}"/>
    <cellStyle name="Separador de milhares 3 7 2 2 2 3" xfId="5463" xr:uid="{00000000-0005-0000-0000-0000352C0000}"/>
    <cellStyle name="Separador de milhares 3 7 2 2 2 3 2" xfId="22462" xr:uid="{00000000-0005-0000-0000-0000362C0000}"/>
    <cellStyle name="Separador de milhares 3 7 2 2 2 3 3" xfId="18498" xr:uid="{00000000-0005-0000-0000-0000372C0000}"/>
    <cellStyle name="Separador de milhares 3 7 2 2 2 4" xfId="20362" xr:uid="{00000000-0005-0000-0000-0000382C0000}"/>
    <cellStyle name="Separador de milhares 3 7 2 2 2 5" xfId="16338" xr:uid="{00000000-0005-0000-0000-0000392C0000}"/>
    <cellStyle name="Separador de milhares 3 7 2 2 3" xfId="4422" xr:uid="{00000000-0005-0000-0000-00003A2C0000}"/>
    <cellStyle name="Separador de milhares 3 7 2 2 3 2" xfId="6193" xr:uid="{00000000-0005-0000-0000-00003B2C0000}"/>
    <cellStyle name="Separador de milhares 3 7 2 2 3 2 2" xfId="23175" xr:uid="{00000000-0005-0000-0000-00003C2C0000}"/>
    <cellStyle name="Separador de milhares 3 7 2 2 3 2 3" xfId="19228" xr:uid="{00000000-0005-0000-0000-00003D2C0000}"/>
    <cellStyle name="Separador de milhares 3 7 2 2 3 3" xfId="21465" xr:uid="{00000000-0005-0000-0000-00003E2C0000}"/>
    <cellStyle name="Separador de milhares 3 7 2 2 3 4" xfId="17459" xr:uid="{00000000-0005-0000-0000-00003F2C0000}"/>
    <cellStyle name="Separador de milhares 3 7 2 3" xfId="3157" xr:uid="{00000000-0005-0000-0000-0000402C0000}"/>
    <cellStyle name="Separador de milhares 3 7 2 3 2" xfId="4122" xr:uid="{00000000-0005-0000-0000-0000412C0000}"/>
    <cellStyle name="Separador de milhares 3 7 2 3 2 2" xfId="6557" xr:uid="{00000000-0005-0000-0000-0000422C0000}"/>
    <cellStyle name="Separador de milhares 3 7 2 3 2 2 2" xfId="23539" xr:uid="{00000000-0005-0000-0000-0000432C0000}"/>
    <cellStyle name="Separador de milhares 3 7 2 3 2 2 3" xfId="19592" xr:uid="{00000000-0005-0000-0000-0000442C0000}"/>
    <cellStyle name="Separador de milhares 3 7 2 3 2 3" xfId="21170" xr:uid="{00000000-0005-0000-0000-0000452C0000}"/>
    <cellStyle name="Separador de milhares 3 7 2 3 2 4" xfId="17162" xr:uid="{00000000-0005-0000-0000-0000462C0000}"/>
    <cellStyle name="Separador de milhares 3 7 2 3 3" xfId="5326" xr:uid="{00000000-0005-0000-0000-0000472C0000}"/>
    <cellStyle name="Separador de milhares 3 7 2 3 3 2" xfId="22325" xr:uid="{00000000-0005-0000-0000-0000482C0000}"/>
    <cellStyle name="Separador de milhares 3 7 2 3 3 3" xfId="18361" xr:uid="{00000000-0005-0000-0000-0000492C0000}"/>
    <cellStyle name="Separador de milhares 3 7 2 3 4" xfId="20225" xr:uid="{00000000-0005-0000-0000-00004A2C0000}"/>
    <cellStyle name="Separador de milhares 3 7 2 3 5" xfId="16201" xr:uid="{00000000-0005-0000-0000-00004B2C0000}"/>
    <cellStyle name="Separador de milhares 3 7 2 4" xfId="3906" xr:uid="{00000000-0005-0000-0000-00004C2C0000}"/>
    <cellStyle name="Separador de milhares 3 7 2 4 2" xfId="6047" xr:uid="{00000000-0005-0000-0000-00004D2C0000}"/>
    <cellStyle name="Separador de milhares 3 7 2 4 2 2" xfId="23036" xr:uid="{00000000-0005-0000-0000-00004E2C0000}"/>
    <cellStyle name="Separador de milhares 3 7 2 4 2 3" xfId="19082" xr:uid="{00000000-0005-0000-0000-00004F2C0000}"/>
    <cellStyle name="Separador de milhares 3 7 2 4 3" xfId="20963" xr:uid="{00000000-0005-0000-0000-0000502C0000}"/>
    <cellStyle name="Separador de milhares 3 7 2 4 4" xfId="16948" xr:uid="{00000000-0005-0000-0000-0000512C0000}"/>
    <cellStyle name="Separador de milhares 3 7 2 5" xfId="6742" xr:uid="{00000000-0005-0000-0000-0000522C0000}"/>
    <cellStyle name="Separador de milhares 3 7 2 5 2" xfId="23715" xr:uid="{00000000-0005-0000-0000-0000532C0000}"/>
    <cellStyle name="Separador de milhares 3 7 2 5 3" xfId="19777" xr:uid="{00000000-0005-0000-0000-0000542C0000}"/>
    <cellStyle name="Separador de milhares 3 7 2 6" xfId="5060" xr:uid="{00000000-0005-0000-0000-0000552C0000}"/>
    <cellStyle name="Separador de milhares 3 7 2 6 2" xfId="22068" xr:uid="{00000000-0005-0000-0000-0000562C0000}"/>
    <cellStyle name="Separador de milhares 3 7 2 6 3" xfId="18095" xr:uid="{00000000-0005-0000-0000-0000572C0000}"/>
    <cellStyle name="Separador de milhares 3 7 2 7" xfId="19968" xr:uid="{00000000-0005-0000-0000-0000582C0000}"/>
    <cellStyle name="Separador de milhares 3 7 2 8" xfId="15928" xr:uid="{00000000-0005-0000-0000-0000592C0000}"/>
    <cellStyle name="Separador de milhares 3 7 3" xfId="5943" xr:uid="{00000000-0005-0000-0000-00005A2C0000}"/>
    <cellStyle name="Separador de milhares 3 7 3 2" xfId="22937" xr:uid="{00000000-0005-0000-0000-00005B2C0000}"/>
    <cellStyle name="Separador de milhares 3 7 3 3" xfId="18978" xr:uid="{00000000-0005-0000-0000-00005C2C0000}"/>
    <cellStyle name="Separador de milhares 3 8" xfId="875" xr:uid="{00000000-0005-0000-0000-00005D2C0000}"/>
    <cellStyle name="Separador de milhares 3 8 2" xfId="1091" xr:uid="{00000000-0005-0000-0000-00005E2C0000}"/>
    <cellStyle name="Separador de milhares 3 8 2 2" xfId="2168" xr:uid="{00000000-0005-0000-0000-00005F2C0000}"/>
    <cellStyle name="Separador de milhares 3 8 2 2 2" xfId="3296" xr:uid="{00000000-0005-0000-0000-0000602C0000}"/>
    <cellStyle name="Separador de milhares 3 8 2 2 2 2" xfId="4632" xr:uid="{00000000-0005-0000-0000-0000612C0000}"/>
    <cellStyle name="Separador de milhares 3 8 2 2 2 2 2" xfId="21672" xr:uid="{00000000-0005-0000-0000-0000622C0000}"/>
    <cellStyle name="Separador de milhares 3 8 2 2 2 2 3" xfId="17667" xr:uid="{00000000-0005-0000-0000-0000632C0000}"/>
    <cellStyle name="Separador de milhares 3 8 2 2 2 3" xfId="5465" xr:uid="{00000000-0005-0000-0000-0000642C0000}"/>
    <cellStyle name="Separador de milhares 3 8 2 2 2 3 2" xfId="22464" xr:uid="{00000000-0005-0000-0000-0000652C0000}"/>
    <cellStyle name="Separador de milhares 3 8 2 2 2 3 3" xfId="18500" xr:uid="{00000000-0005-0000-0000-0000662C0000}"/>
    <cellStyle name="Separador de milhares 3 8 2 2 2 4" xfId="20364" xr:uid="{00000000-0005-0000-0000-0000672C0000}"/>
    <cellStyle name="Separador de milhares 3 8 2 2 2 5" xfId="16340" xr:uid="{00000000-0005-0000-0000-0000682C0000}"/>
    <cellStyle name="Separador de milhares 3 8 2 2 3" xfId="4206" xr:uid="{00000000-0005-0000-0000-0000692C0000}"/>
    <cellStyle name="Separador de milhares 3 8 2 2 3 2" xfId="6195" xr:uid="{00000000-0005-0000-0000-00006A2C0000}"/>
    <cellStyle name="Separador de milhares 3 8 2 2 3 2 2" xfId="23177" xr:uid="{00000000-0005-0000-0000-00006B2C0000}"/>
    <cellStyle name="Separador de milhares 3 8 2 2 3 2 3" xfId="19230" xr:uid="{00000000-0005-0000-0000-00006C2C0000}"/>
    <cellStyle name="Separador de milhares 3 8 2 2 3 3" xfId="21252" xr:uid="{00000000-0005-0000-0000-00006D2C0000}"/>
    <cellStyle name="Separador de milhares 3 8 2 2 3 4" xfId="17245" xr:uid="{00000000-0005-0000-0000-00006E2C0000}"/>
    <cellStyle name="Separador de milhares 3 8 2 3" xfId="3222" xr:uid="{00000000-0005-0000-0000-00006F2C0000}"/>
    <cellStyle name="Separador de milhares 3 8 2 3 2" xfId="4564" xr:uid="{00000000-0005-0000-0000-0000702C0000}"/>
    <cellStyle name="Separador de milhares 3 8 2 3 2 2" xfId="21604" xr:uid="{00000000-0005-0000-0000-0000712C0000}"/>
    <cellStyle name="Separador de milhares 3 8 2 3 2 3" xfId="17599" xr:uid="{00000000-0005-0000-0000-0000722C0000}"/>
    <cellStyle name="Separador de milhares 3 8 2 3 3" xfId="5391" xr:uid="{00000000-0005-0000-0000-0000732C0000}"/>
    <cellStyle name="Separador de milhares 3 8 2 3 3 2" xfId="12489" xr:uid="{00000000-0005-0000-0000-0000742C0000}"/>
    <cellStyle name="Separador de milhares 3 8 2 3 3 2 2" xfId="22390" xr:uid="{00000000-0005-0000-0000-0000752C0000}"/>
    <cellStyle name="Separador de milhares 3 8 2 3 3 3" xfId="11130" xr:uid="{00000000-0005-0000-0000-0000762C0000}"/>
    <cellStyle name="Separador de milhares 3 8 2 3 3 4" xfId="18426" xr:uid="{00000000-0005-0000-0000-0000772C0000}"/>
    <cellStyle name="Separador de milhares 3 8 2 3 4" xfId="20290" xr:uid="{00000000-0005-0000-0000-0000782C0000}"/>
    <cellStyle name="Separador de milhares 3 8 2 3 5" xfId="16266" xr:uid="{00000000-0005-0000-0000-0000792C0000}"/>
    <cellStyle name="Separador de milhares 3 8 2 4" xfId="4138" xr:uid="{00000000-0005-0000-0000-00007A2C0000}"/>
    <cellStyle name="Separador de milhares 3 8 2 4 2" xfId="6115" xr:uid="{00000000-0005-0000-0000-00007B2C0000}"/>
    <cellStyle name="Separador de milhares 3 8 2 4 2 2" xfId="23103" xr:uid="{00000000-0005-0000-0000-00007C2C0000}"/>
    <cellStyle name="Separador de milhares 3 8 2 4 2 3" xfId="19150" xr:uid="{00000000-0005-0000-0000-00007D2C0000}"/>
    <cellStyle name="Separador de milhares 3 8 2 4 3" xfId="21186" xr:uid="{00000000-0005-0000-0000-00007E2C0000}"/>
    <cellStyle name="Separador de milhares 3 8 2 4 4" xfId="17178" xr:uid="{00000000-0005-0000-0000-00007F2C0000}"/>
    <cellStyle name="Separador de milhares 3 8 3" xfId="2167" xr:uid="{00000000-0005-0000-0000-0000802C0000}"/>
    <cellStyle name="Separador de milhares 3 8 3 2" xfId="3295" xr:uid="{00000000-0005-0000-0000-0000812C0000}"/>
    <cellStyle name="Separador de milhares 3 8 3 2 2" xfId="4631" xr:uid="{00000000-0005-0000-0000-0000822C0000}"/>
    <cellStyle name="Separador de milhares 3 8 3 2 2 2" xfId="21671" xr:uid="{00000000-0005-0000-0000-0000832C0000}"/>
    <cellStyle name="Separador de milhares 3 8 3 2 2 3" xfId="17666" xr:uid="{00000000-0005-0000-0000-0000842C0000}"/>
    <cellStyle name="Separador de milhares 3 8 3 2 3" xfId="5464" xr:uid="{00000000-0005-0000-0000-0000852C0000}"/>
    <cellStyle name="Separador de milhares 3 8 3 2 3 2" xfId="22463" xr:uid="{00000000-0005-0000-0000-0000862C0000}"/>
    <cellStyle name="Separador de milhares 3 8 3 2 3 3" xfId="18499" xr:uid="{00000000-0005-0000-0000-0000872C0000}"/>
    <cellStyle name="Separador de milhares 3 8 3 2 4" xfId="20363" xr:uid="{00000000-0005-0000-0000-0000882C0000}"/>
    <cellStyle name="Separador de milhares 3 8 3 2 5" xfId="16339" xr:uid="{00000000-0005-0000-0000-0000892C0000}"/>
    <cellStyle name="Separador de milhares 3 8 3 3" xfId="4465" xr:uid="{00000000-0005-0000-0000-00008A2C0000}"/>
    <cellStyle name="Separador de milhares 3 8 3 3 2" xfId="6194" xr:uid="{00000000-0005-0000-0000-00008B2C0000}"/>
    <cellStyle name="Separador de milhares 3 8 3 3 2 2" xfId="23176" xr:uid="{00000000-0005-0000-0000-00008C2C0000}"/>
    <cellStyle name="Separador de milhares 3 8 3 3 2 3" xfId="19229" xr:uid="{00000000-0005-0000-0000-00008D2C0000}"/>
    <cellStyle name="Separador de milhares 3 8 3 3 3" xfId="21506" xr:uid="{00000000-0005-0000-0000-00008E2C0000}"/>
    <cellStyle name="Separador de milhares 3 8 3 3 4" xfId="17501" xr:uid="{00000000-0005-0000-0000-00008F2C0000}"/>
    <cellStyle name="Separador de milhares 3 8 4" xfId="3158" xr:uid="{00000000-0005-0000-0000-0000902C0000}"/>
    <cellStyle name="Separador de milhares 3 8 4 2" xfId="4201" xr:uid="{00000000-0005-0000-0000-0000912C0000}"/>
    <cellStyle name="Separador de milhares 3 8 4 2 2" xfId="6558" xr:uid="{00000000-0005-0000-0000-0000922C0000}"/>
    <cellStyle name="Separador de milhares 3 8 4 2 2 2" xfId="23540" xr:uid="{00000000-0005-0000-0000-0000932C0000}"/>
    <cellStyle name="Separador de milhares 3 8 4 2 2 3" xfId="19593" xr:uid="{00000000-0005-0000-0000-0000942C0000}"/>
    <cellStyle name="Separador de milhares 3 8 4 2 3" xfId="21247" xr:uid="{00000000-0005-0000-0000-0000952C0000}"/>
    <cellStyle name="Separador de milhares 3 8 4 2 4" xfId="17240" xr:uid="{00000000-0005-0000-0000-0000962C0000}"/>
    <cellStyle name="Separador de milhares 3 8 4 3" xfId="5327" xr:uid="{00000000-0005-0000-0000-0000972C0000}"/>
    <cellStyle name="Separador de milhares 3 8 4 3 2" xfId="11177" xr:uid="{00000000-0005-0000-0000-0000982C0000}"/>
    <cellStyle name="Separador de milhares 3 8 4 3 2 2" xfId="22326" xr:uid="{00000000-0005-0000-0000-0000992C0000}"/>
    <cellStyle name="Separador de milhares 3 8 4 3 3" xfId="13351" xr:uid="{00000000-0005-0000-0000-00009A2C0000}"/>
    <cellStyle name="Separador de milhares 3 8 4 3 4" xfId="18362" xr:uid="{00000000-0005-0000-0000-00009B2C0000}"/>
    <cellStyle name="Separador de milhares 3 8 4 4" xfId="12323" xr:uid="{00000000-0005-0000-0000-00009C2C0000}"/>
    <cellStyle name="Separador de milhares 3 8 4 4 2" xfId="20226" xr:uid="{00000000-0005-0000-0000-00009D2C0000}"/>
    <cellStyle name="Separador de milhares 3 8 4 5" xfId="16202" xr:uid="{00000000-0005-0000-0000-00009E2C0000}"/>
    <cellStyle name="Separador de milhares 3 8 5" xfId="3907" xr:uid="{00000000-0005-0000-0000-00009F2C0000}"/>
    <cellStyle name="Separador de milhares 3 8 5 2" xfId="6048" xr:uid="{00000000-0005-0000-0000-0000A02C0000}"/>
    <cellStyle name="Separador de milhares 3 8 5 2 2" xfId="23037" xr:uid="{00000000-0005-0000-0000-0000A12C0000}"/>
    <cellStyle name="Separador de milhares 3 8 5 2 3" xfId="19083" xr:uid="{00000000-0005-0000-0000-0000A22C0000}"/>
    <cellStyle name="Separador de milhares 3 8 5 3" xfId="20964" xr:uid="{00000000-0005-0000-0000-0000A32C0000}"/>
    <cellStyle name="Separador de milhares 3 8 5 4" xfId="16949" xr:uid="{00000000-0005-0000-0000-0000A42C0000}"/>
    <cellStyle name="Separador de milhares 3 8 6" xfId="6743" xr:uid="{00000000-0005-0000-0000-0000A52C0000}"/>
    <cellStyle name="Separador de milhares 3 8 6 2" xfId="23716" xr:uid="{00000000-0005-0000-0000-0000A62C0000}"/>
    <cellStyle name="Separador de milhares 3 8 6 3" xfId="19778" xr:uid="{00000000-0005-0000-0000-0000A72C0000}"/>
    <cellStyle name="Separador de milhares 3 8 7" xfId="5061" xr:uid="{00000000-0005-0000-0000-0000A82C0000}"/>
    <cellStyle name="Separador de milhares 3 8 7 2" xfId="22069" xr:uid="{00000000-0005-0000-0000-0000A92C0000}"/>
    <cellStyle name="Separador de milhares 3 8 7 3" xfId="18096" xr:uid="{00000000-0005-0000-0000-0000AA2C0000}"/>
    <cellStyle name="Separador de milhares 3 8 8" xfId="19969" xr:uid="{00000000-0005-0000-0000-0000AB2C0000}"/>
    <cellStyle name="Separador de milhares 3 8 9" xfId="15929" xr:uid="{00000000-0005-0000-0000-0000AC2C0000}"/>
    <cellStyle name="Separador de milhares 3 9" xfId="2169" xr:uid="{00000000-0005-0000-0000-0000AD2C0000}"/>
    <cellStyle name="Separador de milhares 3 9 2" xfId="2170" xr:uid="{00000000-0005-0000-0000-0000AE2C0000}"/>
    <cellStyle name="Separador de milhares 3 9 2 2" xfId="3298" xr:uid="{00000000-0005-0000-0000-0000AF2C0000}"/>
    <cellStyle name="Separador de milhares 3 9 2 2 2" xfId="4634" xr:uid="{00000000-0005-0000-0000-0000B02C0000}"/>
    <cellStyle name="Separador de milhares 3 9 2 2 2 2" xfId="21674" xr:uid="{00000000-0005-0000-0000-0000B12C0000}"/>
    <cellStyle name="Separador de milhares 3 9 2 2 2 3" xfId="17669" xr:uid="{00000000-0005-0000-0000-0000B22C0000}"/>
    <cellStyle name="Separador de milhares 3 9 2 2 3" xfId="5467" xr:uid="{00000000-0005-0000-0000-0000B32C0000}"/>
    <cellStyle name="Separador de milhares 3 9 2 2 3 2" xfId="22466" xr:uid="{00000000-0005-0000-0000-0000B42C0000}"/>
    <cellStyle name="Separador de milhares 3 9 2 2 3 3" xfId="18502" xr:uid="{00000000-0005-0000-0000-0000B52C0000}"/>
    <cellStyle name="Separador de milhares 3 9 2 2 4" xfId="20366" xr:uid="{00000000-0005-0000-0000-0000B62C0000}"/>
    <cellStyle name="Separador de milhares 3 9 2 2 5" xfId="16342" xr:uid="{00000000-0005-0000-0000-0000B72C0000}"/>
    <cellStyle name="Separador de milhares 3 9 2 3" xfId="3761" xr:uid="{00000000-0005-0000-0000-0000B82C0000}"/>
    <cellStyle name="Separador de milhares 3 9 2 3 2" xfId="6197" xr:uid="{00000000-0005-0000-0000-0000B92C0000}"/>
    <cellStyle name="Separador de milhares 3 9 2 3 2 2" xfId="23179" xr:uid="{00000000-0005-0000-0000-0000BA2C0000}"/>
    <cellStyle name="Separador de milhares 3 9 2 3 2 3" xfId="19232" xr:uid="{00000000-0005-0000-0000-0000BB2C0000}"/>
    <cellStyle name="Separador de milhares 3 9 2 3 3" xfId="20825" xr:uid="{00000000-0005-0000-0000-0000BC2C0000}"/>
    <cellStyle name="Separador de milhares 3 9 2 3 4" xfId="16804" xr:uid="{00000000-0005-0000-0000-0000BD2C0000}"/>
    <cellStyle name="Separador de milhares 3 9 3" xfId="3297" xr:uid="{00000000-0005-0000-0000-0000BE2C0000}"/>
    <cellStyle name="Separador de milhares 3 9 3 2" xfId="4633" xr:uid="{00000000-0005-0000-0000-0000BF2C0000}"/>
    <cellStyle name="Separador de milhares 3 9 3 2 2" xfId="21673" xr:uid="{00000000-0005-0000-0000-0000C02C0000}"/>
    <cellStyle name="Separador de milhares 3 9 3 2 3" xfId="17668" xr:uid="{00000000-0005-0000-0000-0000C12C0000}"/>
    <cellStyle name="Separador de milhares 3 9 3 3" xfId="5466" xr:uid="{00000000-0005-0000-0000-0000C22C0000}"/>
    <cellStyle name="Separador de milhares 3 9 3 3 2" xfId="22465" xr:uid="{00000000-0005-0000-0000-0000C32C0000}"/>
    <cellStyle name="Separador de milhares 3 9 3 3 3" xfId="18501" xr:uid="{00000000-0005-0000-0000-0000C42C0000}"/>
    <cellStyle name="Separador de milhares 3 9 3 4" xfId="20365" xr:uid="{00000000-0005-0000-0000-0000C52C0000}"/>
    <cellStyle name="Separador de milhares 3 9 3 5" xfId="16341" xr:uid="{00000000-0005-0000-0000-0000C62C0000}"/>
    <cellStyle name="Separador de milhares 3 9 4" xfId="3866" xr:uid="{00000000-0005-0000-0000-0000C72C0000}"/>
    <cellStyle name="Separador de milhares 3 9 4 2" xfId="6196" xr:uid="{00000000-0005-0000-0000-0000C82C0000}"/>
    <cellStyle name="Separador de milhares 3 9 4 2 2" xfId="23178" xr:uid="{00000000-0005-0000-0000-0000C92C0000}"/>
    <cellStyle name="Separador de milhares 3 9 4 2 3" xfId="19231" xr:uid="{00000000-0005-0000-0000-0000CA2C0000}"/>
    <cellStyle name="Separador de milhares 3 9 4 3" xfId="20927" xr:uid="{00000000-0005-0000-0000-0000CB2C0000}"/>
    <cellStyle name="Separador de milhares 3 9 4 4" xfId="16908" xr:uid="{00000000-0005-0000-0000-0000CC2C0000}"/>
    <cellStyle name="Separador de milhares 4" xfId="343" xr:uid="{00000000-0005-0000-0000-0000CD2C0000}"/>
    <cellStyle name="Separador de milhares 4 2" xfId="1001" xr:uid="{00000000-0005-0000-0000-0000CE2C0000}"/>
    <cellStyle name="Separador de milhares 4 2 2" xfId="2995" xr:uid="{00000000-0005-0000-0000-0000CF2C0000}"/>
    <cellStyle name="Separador de milhares 4 2 2 2" xfId="3683" xr:uid="{00000000-0005-0000-0000-0000D02C0000}"/>
    <cellStyle name="Separador de milhares 4 2 2 2 2" xfId="4961" xr:uid="{00000000-0005-0000-0000-0000D12C0000}"/>
    <cellStyle name="Separador de milhares 4 2 2 2 2 2" xfId="22001" xr:uid="{00000000-0005-0000-0000-0000D22C0000}"/>
    <cellStyle name="Separador de milhares 4 2 2 2 2 3" xfId="17996" xr:uid="{00000000-0005-0000-0000-0000D32C0000}"/>
    <cellStyle name="Separador de milhares 4 2 2 2 3" xfId="5852" xr:uid="{00000000-0005-0000-0000-0000D42C0000}"/>
    <cellStyle name="Separador de milhares 4 2 2 2 3 2" xfId="11744" xr:uid="{00000000-0005-0000-0000-0000D52C0000}"/>
    <cellStyle name="Separador de milhares 4 2 2 2 3 2 2" xfId="22851" xr:uid="{00000000-0005-0000-0000-0000D62C0000}"/>
    <cellStyle name="Separador de milhares 4 2 2 2 3 3" xfId="13250" xr:uid="{00000000-0005-0000-0000-0000D72C0000}"/>
    <cellStyle name="Separador de milhares 4 2 2 2 3 4" xfId="18887" xr:uid="{00000000-0005-0000-0000-0000D82C0000}"/>
    <cellStyle name="Separador de milhares 4 2 2 2 4" xfId="13646" xr:uid="{00000000-0005-0000-0000-0000D92C0000}"/>
    <cellStyle name="Separador de milhares 4 2 2 2 4 2" xfId="20751" xr:uid="{00000000-0005-0000-0000-0000DA2C0000}"/>
    <cellStyle name="Separador de milhares 4 2 2 2 5" xfId="16727" xr:uid="{00000000-0005-0000-0000-0000DB2C0000}"/>
    <cellStyle name="Separador de milhares 4 2 2 3" xfId="8437" xr:uid="{00000000-0005-0000-0000-0000DC2C0000}"/>
    <cellStyle name="Separador de milhares 4 2 2 3 2" xfId="11544" xr:uid="{00000000-0005-0000-0000-0000DD2C0000}"/>
    <cellStyle name="Separador de milhares 4 2 2 4" xfId="8438" xr:uid="{00000000-0005-0000-0000-0000DE2C0000}"/>
    <cellStyle name="Separador de milhares 4 2 3" xfId="2994" xr:uid="{00000000-0005-0000-0000-0000DF2C0000}"/>
    <cellStyle name="Separador de milhares 4 2 3 2" xfId="3682" xr:uid="{00000000-0005-0000-0000-0000E02C0000}"/>
    <cellStyle name="Separador de milhares 4 2 3 2 2" xfId="4960" xr:uid="{00000000-0005-0000-0000-0000E12C0000}"/>
    <cellStyle name="Separador de milhares 4 2 3 2 2 2" xfId="22000" xr:uid="{00000000-0005-0000-0000-0000E22C0000}"/>
    <cellStyle name="Separador de milhares 4 2 3 2 2 3" xfId="17995" xr:uid="{00000000-0005-0000-0000-0000E32C0000}"/>
    <cellStyle name="Separador de milhares 4 2 3 2 3" xfId="5851" xr:uid="{00000000-0005-0000-0000-0000E42C0000}"/>
    <cellStyle name="Separador de milhares 4 2 3 2 3 2" xfId="22850" xr:uid="{00000000-0005-0000-0000-0000E52C0000}"/>
    <cellStyle name="Separador de milhares 4 2 3 2 3 3" xfId="18886" xr:uid="{00000000-0005-0000-0000-0000E62C0000}"/>
    <cellStyle name="Separador de milhares 4 2 3 2 4" xfId="20750" xr:uid="{00000000-0005-0000-0000-0000E72C0000}"/>
    <cellStyle name="Separador de milhares 4 2 3 2 5" xfId="16726" xr:uid="{00000000-0005-0000-0000-0000E82C0000}"/>
    <cellStyle name="Separador de milhares 4 2 3 3" xfId="4426" xr:uid="{00000000-0005-0000-0000-0000E92C0000}"/>
    <cellStyle name="Separador de milhares 4 2 3 3 2" xfId="6875" xr:uid="{00000000-0005-0000-0000-0000EA2C0000}"/>
    <cellStyle name="Separador de milhares 4 2 3 3 2 2" xfId="23840" xr:uid="{00000000-0005-0000-0000-0000EB2C0000}"/>
    <cellStyle name="Separador de milhares 4 2 3 3 2 3" xfId="19910" xr:uid="{00000000-0005-0000-0000-0000EC2C0000}"/>
    <cellStyle name="Separador de milhares 4 2 3 3 3" xfId="21469" xr:uid="{00000000-0005-0000-0000-0000ED2C0000}"/>
    <cellStyle name="Separador de milhares 4 2 3 3 4" xfId="17463" xr:uid="{00000000-0005-0000-0000-0000EE2C0000}"/>
    <cellStyle name="Separador de milhares 4 2 3 4" xfId="5193" xr:uid="{00000000-0005-0000-0000-0000EF2C0000}"/>
    <cellStyle name="Separador de milhares 4 2 3 4 2" xfId="22193" xr:uid="{00000000-0005-0000-0000-0000F02C0000}"/>
    <cellStyle name="Separador de milhares 4 2 3 4 3" xfId="18228" xr:uid="{00000000-0005-0000-0000-0000F12C0000}"/>
    <cellStyle name="Separador de milhares 4 2 3 5" xfId="20093" xr:uid="{00000000-0005-0000-0000-0000F22C0000}"/>
    <cellStyle name="Separador de milhares 4 2 3 6" xfId="16067" xr:uid="{00000000-0005-0000-0000-0000F32C0000}"/>
    <cellStyle name="Separador de milhares 4 2 4" xfId="6109" xr:uid="{00000000-0005-0000-0000-0000F42C0000}"/>
    <cellStyle name="Separador de milhares 4 2 4 2" xfId="23097" xr:uid="{00000000-0005-0000-0000-0000F52C0000}"/>
    <cellStyle name="Separador de milhares 4 2 4 3" xfId="19144" xr:uid="{00000000-0005-0000-0000-0000F62C0000}"/>
    <cellStyle name="Separador de milhares 4 2 5" xfId="8439" xr:uid="{00000000-0005-0000-0000-0000F72C0000}"/>
    <cellStyle name="Separador de milhares 4 3" xfId="1002" xr:uid="{00000000-0005-0000-0000-0000F82C0000}"/>
    <cellStyle name="Separador de milhares 4 3 2" xfId="2996" xr:uid="{00000000-0005-0000-0000-0000F92C0000}"/>
    <cellStyle name="Separador de milhares 4 3 2 2" xfId="3684" xr:uid="{00000000-0005-0000-0000-0000FA2C0000}"/>
    <cellStyle name="Separador de milhares 4 3 2 2 2" xfId="4962" xr:uid="{00000000-0005-0000-0000-0000FB2C0000}"/>
    <cellStyle name="Separador de milhares 4 3 2 2 2 2" xfId="22002" xr:uid="{00000000-0005-0000-0000-0000FC2C0000}"/>
    <cellStyle name="Separador de milhares 4 3 2 2 2 3" xfId="17997" xr:uid="{00000000-0005-0000-0000-0000FD2C0000}"/>
    <cellStyle name="Separador de milhares 4 3 2 2 3" xfId="5853" xr:uid="{00000000-0005-0000-0000-0000FE2C0000}"/>
    <cellStyle name="Separador de milhares 4 3 2 2 3 2" xfId="11859" xr:uid="{00000000-0005-0000-0000-0000FF2C0000}"/>
    <cellStyle name="Separador de milhares 4 3 2 2 3 2 2" xfId="22852" xr:uid="{00000000-0005-0000-0000-0000002D0000}"/>
    <cellStyle name="Separador de milhares 4 3 2 2 3 3" xfId="11763" xr:uid="{00000000-0005-0000-0000-0000012D0000}"/>
    <cellStyle name="Separador de milhares 4 3 2 2 3 4" xfId="18888" xr:uid="{00000000-0005-0000-0000-0000022D0000}"/>
    <cellStyle name="Separador de milhares 4 3 2 2 4" xfId="20752" xr:uid="{00000000-0005-0000-0000-0000032D0000}"/>
    <cellStyle name="Separador de milhares 4 3 2 2 5" xfId="16728" xr:uid="{00000000-0005-0000-0000-0000042D0000}"/>
    <cellStyle name="Separador de milhares 4 3 2 3" xfId="8440" xr:uid="{00000000-0005-0000-0000-0000052D0000}"/>
    <cellStyle name="Separador de milhares 4 3 3" xfId="3218" xr:uid="{00000000-0005-0000-0000-0000062D0000}"/>
    <cellStyle name="Separador de milhares 4 3 3 2" xfId="4560" xr:uid="{00000000-0005-0000-0000-0000072D0000}"/>
    <cellStyle name="Separador de milhares 4 3 3 2 2" xfId="21600" xr:uid="{00000000-0005-0000-0000-0000082D0000}"/>
    <cellStyle name="Separador de milhares 4 3 3 2 3" xfId="17595" xr:uid="{00000000-0005-0000-0000-0000092D0000}"/>
    <cellStyle name="Separador de milhares 4 3 3 3" xfId="5387" xr:uid="{00000000-0005-0000-0000-00000A2D0000}"/>
    <cellStyle name="Separador de milhares 4 3 3 3 2" xfId="11188" xr:uid="{00000000-0005-0000-0000-00000B2D0000}"/>
    <cellStyle name="Separador de milhares 4 3 3 3 2 2" xfId="22386" xr:uid="{00000000-0005-0000-0000-00000C2D0000}"/>
    <cellStyle name="Separador de milhares 4 3 3 3 3" xfId="11172" xr:uid="{00000000-0005-0000-0000-00000D2D0000}"/>
    <cellStyle name="Separador de milhares 4 3 3 3 4" xfId="18422" xr:uid="{00000000-0005-0000-0000-00000E2D0000}"/>
    <cellStyle name="Separador de milhares 4 3 3 4" xfId="13628" xr:uid="{00000000-0005-0000-0000-00000F2D0000}"/>
    <cellStyle name="Separador de milhares 4 3 3 4 2" xfId="20286" xr:uid="{00000000-0005-0000-0000-0000102D0000}"/>
    <cellStyle name="Separador de milhares 4 3 3 5" xfId="13415" xr:uid="{00000000-0005-0000-0000-0000112D0000}"/>
    <cellStyle name="Separador de milhares 4 3 3 6" xfId="16262" xr:uid="{00000000-0005-0000-0000-0000122D0000}"/>
    <cellStyle name="Separador de milhares 4 3 4" xfId="4458" xr:uid="{00000000-0005-0000-0000-0000132D0000}"/>
    <cellStyle name="Separador de milhares 4 3 4 2" xfId="6110" xr:uid="{00000000-0005-0000-0000-0000142D0000}"/>
    <cellStyle name="Separador de milhares 4 3 4 2 2" xfId="23098" xr:uid="{00000000-0005-0000-0000-0000152D0000}"/>
    <cellStyle name="Separador de milhares 4 3 4 2 3" xfId="19145" xr:uid="{00000000-0005-0000-0000-0000162D0000}"/>
    <cellStyle name="Separador de milhares 4 3 4 3" xfId="21499" xr:uid="{00000000-0005-0000-0000-0000172D0000}"/>
    <cellStyle name="Separador de milhares 4 3 4 4" xfId="17494" xr:uid="{00000000-0005-0000-0000-0000182D0000}"/>
    <cellStyle name="Separador de milhares 4 4" xfId="8441" xr:uid="{00000000-0005-0000-0000-0000192D0000}"/>
    <cellStyle name="Separador de milhares 4 4 2" xfId="12325" xr:uid="{00000000-0005-0000-0000-00001A2D0000}"/>
    <cellStyle name="Separador de milhares 4 4 3" xfId="13214" xr:uid="{00000000-0005-0000-0000-00001B2D0000}"/>
    <cellStyle name="Separador de milhares 4 5" xfId="8442" xr:uid="{00000000-0005-0000-0000-00001C2D0000}"/>
    <cellStyle name="Separador de milhares 4 5 2" xfId="12324" xr:uid="{00000000-0005-0000-0000-00001D2D0000}"/>
    <cellStyle name="Separador de milhares 4 5 3" xfId="13106" xr:uid="{00000000-0005-0000-0000-00001E2D0000}"/>
    <cellStyle name="Separador de milhares 5" xfId="2997" xr:uid="{00000000-0005-0000-0000-00001F2D0000}"/>
    <cellStyle name="Separador de milhares 5 2" xfId="2998" xr:uid="{00000000-0005-0000-0000-0000202D0000}"/>
    <cellStyle name="Separador de milhares 5 2 2" xfId="8443" xr:uid="{00000000-0005-0000-0000-0000212D0000}"/>
    <cellStyle name="Separador de milhares 5 3" xfId="3685" xr:uid="{00000000-0005-0000-0000-0000222D0000}"/>
    <cellStyle name="Separador de milhares 5 3 2" xfId="4963" xr:uid="{00000000-0005-0000-0000-0000232D0000}"/>
    <cellStyle name="Separador de milhares 5 3 2 2" xfId="22003" xr:uid="{00000000-0005-0000-0000-0000242D0000}"/>
    <cellStyle name="Separador de milhares 5 3 2 3" xfId="17998" xr:uid="{00000000-0005-0000-0000-0000252D0000}"/>
    <cellStyle name="Separador de milhares 5 3 3" xfId="5854" xr:uid="{00000000-0005-0000-0000-0000262D0000}"/>
    <cellStyle name="Separador de milhares 5 3 3 2" xfId="11613" xr:uid="{00000000-0005-0000-0000-0000272D0000}"/>
    <cellStyle name="Separador de milhares 5 3 3 2 2" xfId="22853" xr:uid="{00000000-0005-0000-0000-0000282D0000}"/>
    <cellStyle name="Separador de milhares 5 3 3 3" xfId="12013" xr:uid="{00000000-0005-0000-0000-0000292D0000}"/>
    <cellStyle name="Separador de milhares 5 3 3 4" xfId="18889" xr:uid="{00000000-0005-0000-0000-00002A2D0000}"/>
    <cellStyle name="Separador de milhares 5 3 4" xfId="20753" xr:uid="{00000000-0005-0000-0000-00002B2D0000}"/>
    <cellStyle name="Separador de milhares 5 3 5" xfId="16729" xr:uid="{00000000-0005-0000-0000-00002C2D0000}"/>
    <cellStyle name="Separador de milhares 5 4" xfId="8444" xr:uid="{00000000-0005-0000-0000-00002D2D0000}"/>
    <cellStyle name="Separador de milhares 6" xfId="2999" xr:uid="{00000000-0005-0000-0000-00002E2D0000}"/>
    <cellStyle name="Separador de milhares 7" xfId="3000" xr:uid="{00000000-0005-0000-0000-00002F2D0000}"/>
    <cellStyle name="Separador de milhares 7 10" xfId="8445" xr:uid="{00000000-0005-0000-0000-0000302D0000}"/>
    <cellStyle name="Separador de milhares 7 2" xfId="3001" xr:uid="{00000000-0005-0000-0000-0000312D0000}"/>
    <cellStyle name="Separador de milhares 7 2 2" xfId="3687" xr:uid="{00000000-0005-0000-0000-0000322D0000}"/>
    <cellStyle name="Separador de milhares 7 2 2 2" xfId="4965" xr:uid="{00000000-0005-0000-0000-0000332D0000}"/>
    <cellStyle name="Separador de milhares 7 2 2 2 2" xfId="22005" xr:uid="{00000000-0005-0000-0000-0000342D0000}"/>
    <cellStyle name="Separador de milhares 7 2 2 2 3" xfId="18000" xr:uid="{00000000-0005-0000-0000-0000352D0000}"/>
    <cellStyle name="Separador de milhares 7 2 2 3" xfId="5856" xr:uid="{00000000-0005-0000-0000-0000362D0000}"/>
    <cellStyle name="Separador de milhares 7 2 2 3 2" xfId="11999" xr:uid="{00000000-0005-0000-0000-0000372D0000}"/>
    <cellStyle name="Separador de milhares 7 2 2 3 2 2" xfId="22855" xr:uid="{00000000-0005-0000-0000-0000382D0000}"/>
    <cellStyle name="Separador de milhares 7 2 2 3 3" xfId="13213" xr:uid="{00000000-0005-0000-0000-0000392D0000}"/>
    <cellStyle name="Separador de milhares 7 2 2 3 4" xfId="18891" xr:uid="{00000000-0005-0000-0000-00003A2D0000}"/>
    <cellStyle name="Separador de milhares 7 2 2 4" xfId="13648" xr:uid="{00000000-0005-0000-0000-00003B2D0000}"/>
    <cellStyle name="Separador de milhares 7 2 2 4 2" xfId="20755" xr:uid="{00000000-0005-0000-0000-00003C2D0000}"/>
    <cellStyle name="Separador de milhares 7 2 2 5" xfId="16731" xr:uid="{00000000-0005-0000-0000-00003D2D0000}"/>
    <cellStyle name="Separador de milhares 7 2 3" xfId="8446" xr:uid="{00000000-0005-0000-0000-00003E2D0000}"/>
    <cellStyle name="Separador de milhares 7 2 3 2" xfId="13320" xr:uid="{00000000-0005-0000-0000-00003F2D0000}"/>
    <cellStyle name="Separador de milhares 7 2 4" xfId="8447" xr:uid="{00000000-0005-0000-0000-0000402D0000}"/>
    <cellStyle name="Separador de milhares 7 3" xfId="3002" xr:uid="{00000000-0005-0000-0000-0000412D0000}"/>
    <cellStyle name="Separador de milhares 7 3 2" xfId="3688" xr:uid="{00000000-0005-0000-0000-0000422D0000}"/>
    <cellStyle name="Separador de milhares 7 3 2 2" xfId="4966" xr:uid="{00000000-0005-0000-0000-0000432D0000}"/>
    <cellStyle name="Separador de milhares 7 3 2 2 2" xfId="22006" xr:uid="{00000000-0005-0000-0000-0000442D0000}"/>
    <cellStyle name="Separador de milhares 7 3 2 2 3" xfId="18001" xr:uid="{00000000-0005-0000-0000-0000452D0000}"/>
    <cellStyle name="Separador de milhares 7 3 2 3" xfId="5857" xr:uid="{00000000-0005-0000-0000-0000462D0000}"/>
    <cellStyle name="Separador de milhares 7 3 2 3 2" xfId="11870" xr:uid="{00000000-0005-0000-0000-0000472D0000}"/>
    <cellStyle name="Separador de milhares 7 3 2 3 2 2" xfId="22856" xr:uid="{00000000-0005-0000-0000-0000482D0000}"/>
    <cellStyle name="Separador de milhares 7 3 2 3 3" xfId="12364" xr:uid="{00000000-0005-0000-0000-0000492D0000}"/>
    <cellStyle name="Separador de milhares 7 3 2 3 4" xfId="18892" xr:uid="{00000000-0005-0000-0000-00004A2D0000}"/>
    <cellStyle name="Separador de milhares 7 3 2 4" xfId="13649" xr:uid="{00000000-0005-0000-0000-00004B2D0000}"/>
    <cellStyle name="Separador de milhares 7 3 2 4 2" xfId="20756" xr:uid="{00000000-0005-0000-0000-00004C2D0000}"/>
    <cellStyle name="Separador de milhares 7 3 2 5" xfId="16732" xr:uid="{00000000-0005-0000-0000-00004D2D0000}"/>
    <cellStyle name="Separador de milhares 7 3 3" xfId="8448" xr:uid="{00000000-0005-0000-0000-00004E2D0000}"/>
    <cellStyle name="Separador de milhares 7 3 3 2" xfId="11718" xr:uid="{00000000-0005-0000-0000-00004F2D0000}"/>
    <cellStyle name="Separador de milhares 7 3 4" xfId="8449" xr:uid="{00000000-0005-0000-0000-0000502D0000}"/>
    <cellStyle name="Separador de milhares 7 4" xfId="3003" xr:uid="{00000000-0005-0000-0000-0000512D0000}"/>
    <cellStyle name="Separador de milhares 7 4 2" xfId="3689" xr:uid="{00000000-0005-0000-0000-0000522D0000}"/>
    <cellStyle name="Separador de milhares 7 4 2 2" xfId="4967" xr:uid="{00000000-0005-0000-0000-0000532D0000}"/>
    <cellStyle name="Separador de milhares 7 4 2 2 2" xfId="22007" xr:uid="{00000000-0005-0000-0000-0000542D0000}"/>
    <cellStyle name="Separador de milhares 7 4 2 2 3" xfId="18002" xr:uid="{00000000-0005-0000-0000-0000552D0000}"/>
    <cellStyle name="Separador de milhares 7 4 2 3" xfId="5858" xr:uid="{00000000-0005-0000-0000-0000562D0000}"/>
    <cellStyle name="Separador de milhares 7 4 2 3 2" xfId="11689" xr:uid="{00000000-0005-0000-0000-0000572D0000}"/>
    <cellStyle name="Separador de milhares 7 4 2 3 2 2" xfId="22857" xr:uid="{00000000-0005-0000-0000-0000582D0000}"/>
    <cellStyle name="Separador de milhares 7 4 2 3 3" xfId="11167" xr:uid="{00000000-0005-0000-0000-0000592D0000}"/>
    <cellStyle name="Separador de milhares 7 4 2 3 4" xfId="18893" xr:uid="{00000000-0005-0000-0000-00005A2D0000}"/>
    <cellStyle name="Separador de milhares 7 4 2 4" xfId="13650" xr:uid="{00000000-0005-0000-0000-00005B2D0000}"/>
    <cellStyle name="Separador de milhares 7 4 2 4 2" xfId="20757" xr:uid="{00000000-0005-0000-0000-00005C2D0000}"/>
    <cellStyle name="Separador de milhares 7 4 2 5" xfId="16733" xr:uid="{00000000-0005-0000-0000-00005D2D0000}"/>
    <cellStyle name="Separador de milhares 7 4 3" xfId="8450" xr:uid="{00000000-0005-0000-0000-00005E2D0000}"/>
    <cellStyle name="Separador de milhares 7 4 3 2" xfId="13259" xr:uid="{00000000-0005-0000-0000-00005F2D0000}"/>
    <cellStyle name="Separador de milhares 7 4 4" xfId="8451" xr:uid="{00000000-0005-0000-0000-0000602D0000}"/>
    <cellStyle name="Separador de milhares 7 5" xfId="3004" xr:uid="{00000000-0005-0000-0000-0000612D0000}"/>
    <cellStyle name="Separador de milhares 7 5 2" xfId="3690" xr:uid="{00000000-0005-0000-0000-0000622D0000}"/>
    <cellStyle name="Separador de milhares 7 5 2 2" xfId="4968" xr:uid="{00000000-0005-0000-0000-0000632D0000}"/>
    <cellStyle name="Separador de milhares 7 5 2 2 2" xfId="22008" xr:uid="{00000000-0005-0000-0000-0000642D0000}"/>
    <cellStyle name="Separador de milhares 7 5 2 2 3" xfId="18003" xr:uid="{00000000-0005-0000-0000-0000652D0000}"/>
    <cellStyle name="Separador de milhares 7 5 2 3" xfId="5859" xr:uid="{00000000-0005-0000-0000-0000662D0000}"/>
    <cellStyle name="Separador de milhares 7 5 2 3 2" xfId="11944" xr:uid="{00000000-0005-0000-0000-0000672D0000}"/>
    <cellStyle name="Separador de milhares 7 5 2 3 2 2" xfId="22858" xr:uid="{00000000-0005-0000-0000-0000682D0000}"/>
    <cellStyle name="Separador de milhares 7 5 2 3 3" xfId="10942" xr:uid="{00000000-0005-0000-0000-0000692D0000}"/>
    <cellStyle name="Separador de milhares 7 5 2 3 4" xfId="18894" xr:uid="{00000000-0005-0000-0000-00006A2D0000}"/>
    <cellStyle name="Separador de milhares 7 5 2 4" xfId="13651" xr:uid="{00000000-0005-0000-0000-00006B2D0000}"/>
    <cellStyle name="Separador de milhares 7 5 2 4 2" xfId="20758" xr:uid="{00000000-0005-0000-0000-00006C2D0000}"/>
    <cellStyle name="Separador de milhares 7 5 2 5" xfId="16734" xr:uid="{00000000-0005-0000-0000-00006D2D0000}"/>
    <cellStyle name="Separador de milhares 7 5 3" xfId="8452" xr:uid="{00000000-0005-0000-0000-00006E2D0000}"/>
    <cellStyle name="Separador de milhares 7 5 3 2" xfId="11963" xr:uid="{00000000-0005-0000-0000-00006F2D0000}"/>
    <cellStyle name="Separador de milhares 7 5 4" xfId="8453" xr:uid="{00000000-0005-0000-0000-0000702D0000}"/>
    <cellStyle name="Separador de milhares 7 6" xfId="3005" xr:uid="{00000000-0005-0000-0000-0000712D0000}"/>
    <cellStyle name="Separador de milhares 7 6 2" xfId="3691" xr:uid="{00000000-0005-0000-0000-0000722D0000}"/>
    <cellStyle name="Separador de milhares 7 6 2 2" xfId="4969" xr:uid="{00000000-0005-0000-0000-0000732D0000}"/>
    <cellStyle name="Separador de milhares 7 6 2 2 2" xfId="22009" xr:uid="{00000000-0005-0000-0000-0000742D0000}"/>
    <cellStyle name="Separador de milhares 7 6 2 2 3" xfId="18004" xr:uid="{00000000-0005-0000-0000-0000752D0000}"/>
    <cellStyle name="Separador de milhares 7 6 2 3" xfId="5860" xr:uid="{00000000-0005-0000-0000-0000762D0000}"/>
    <cellStyle name="Separador de milhares 7 6 2 3 2" xfId="11756" xr:uid="{00000000-0005-0000-0000-0000772D0000}"/>
    <cellStyle name="Separador de milhares 7 6 2 3 2 2" xfId="22859" xr:uid="{00000000-0005-0000-0000-0000782D0000}"/>
    <cellStyle name="Separador de milhares 7 6 2 3 3" xfId="13212" xr:uid="{00000000-0005-0000-0000-0000792D0000}"/>
    <cellStyle name="Separador de milhares 7 6 2 3 4" xfId="18895" xr:uid="{00000000-0005-0000-0000-00007A2D0000}"/>
    <cellStyle name="Separador de milhares 7 6 2 4" xfId="13652" xr:uid="{00000000-0005-0000-0000-00007B2D0000}"/>
    <cellStyle name="Separador de milhares 7 6 2 4 2" xfId="20759" xr:uid="{00000000-0005-0000-0000-00007C2D0000}"/>
    <cellStyle name="Separador de milhares 7 6 2 5" xfId="16735" xr:uid="{00000000-0005-0000-0000-00007D2D0000}"/>
    <cellStyle name="Separador de milhares 7 6 3" xfId="8454" xr:uid="{00000000-0005-0000-0000-00007E2D0000}"/>
    <cellStyle name="Separador de milhares 7 6 3 2" xfId="12336" xr:uid="{00000000-0005-0000-0000-00007F2D0000}"/>
    <cellStyle name="Separador de milhares 7 6 4" xfId="8455" xr:uid="{00000000-0005-0000-0000-0000802D0000}"/>
    <cellStyle name="Separador de milhares 7 7" xfId="3006" xr:uid="{00000000-0005-0000-0000-0000812D0000}"/>
    <cellStyle name="Separador de milhares 7 7 2" xfId="3692" xr:uid="{00000000-0005-0000-0000-0000822D0000}"/>
    <cellStyle name="Separador de milhares 7 7 2 2" xfId="4970" xr:uid="{00000000-0005-0000-0000-0000832D0000}"/>
    <cellStyle name="Separador de milhares 7 7 2 2 2" xfId="22010" xr:uid="{00000000-0005-0000-0000-0000842D0000}"/>
    <cellStyle name="Separador de milhares 7 7 2 2 3" xfId="18005" xr:uid="{00000000-0005-0000-0000-0000852D0000}"/>
    <cellStyle name="Separador de milhares 7 7 2 3" xfId="5861" xr:uid="{00000000-0005-0000-0000-0000862D0000}"/>
    <cellStyle name="Separador de milhares 7 7 2 3 2" xfId="12499" xr:uid="{00000000-0005-0000-0000-0000872D0000}"/>
    <cellStyle name="Separador de milhares 7 7 2 3 2 2" xfId="22860" xr:uid="{00000000-0005-0000-0000-0000882D0000}"/>
    <cellStyle name="Separador de milhares 7 7 2 3 3" xfId="11550" xr:uid="{00000000-0005-0000-0000-0000892D0000}"/>
    <cellStyle name="Separador de milhares 7 7 2 3 4" xfId="18896" xr:uid="{00000000-0005-0000-0000-00008A2D0000}"/>
    <cellStyle name="Separador de milhares 7 7 2 4" xfId="13653" xr:uid="{00000000-0005-0000-0000-00008B2D0000}"/>
    <cellStyle name="Separador de milhares 7 7 2 4 2" xfId="20760" xr:uid="{00000000-0005-0000-0000-00008C2D0000}"/>
    <cellStyle name="Separador de milhares 7 7 2 5" xfId="16736" xr:uid="{00000000-0005-0000-0000-00008D2D0000}"/>
    <cellStyle name="Separador de milhares 7 7 3" xfId="8456" xr:uid="{00000000-0005-0000-0000-00008E2D0000}"/>
    <cellStyle name="Separador de milhares 7 7 3 2" xfId="12040" xr:uid="{00000000-0005-0000-0000-00008F2D0000}"/>
    <cellStyle name="Separador de milhares 7 7 4" xfId="8457" xr:uid="{00000000-0005-0000-0000-0000902D0000}"/>
    <cellStyle name="Separador de milhares 7 8" xfId="3686" xr:uid="{00000000-0005-0000-0000-0000912D0000}"/>
    <cellStyle name="Separador de milhares 7 8 2" xfId="4964" xr:uid="{00000000-0005-0000-0000-0000922D0000}"/>
    <cellStyle name="Separador de milhares 7 8 2 2" xfId="22004" xr:uid="{00000000-0005-0000-0000-0000932D0000}"/>
    <cellStyle name="Separador de milhares 7 8 2 3" xfId="17999" xr:uid="{00000000-0005-0000-0000-0000942D0000}"/>
    <cellStyle name="Separador de milhares 7 8 3" xfId="5855" xr:uid="{00000000-0005-0000-0000-0000952D0000}"/>
    <cellStyle name="Separador de milhares 7 8 3 2" xfId="11716" xr:uid="{00000000-0005-0000-0000-0000962D0000}"/>
    <cellStyle name="Separador de milhares 7 8 3 2 2" xfId="22854" xr:uid="{00000000-0005-0000-0000-0000972D0000}"/>
    <cellStyle name="Separador de milhares 7 8 3 3" xfId="13010" xr:uid="{00000000-0005-0000-0000-0000982D0000}"/>
    <cellStyle name="Separador de milhares 7 8 3 4" xfId="18890" xr:uid="{00000000-0005-0000-0000-0000992D0000}"/>
    <cellStyle name="Separador de milhares 7 8 4" xfId="13647" xr:uid="{00000000-0005-0000-0000-00009A2D0000}"/>
    <cellStyle name="Separador de milhares 7 8 4 2" xfId="20754" xr:uid="{00000000-0005-0000-0000-00009B2D0000}"/>
    <cellStyle name="Separador de milhares 7 8 5" xfId="16730" xr:uid="{00000000-0005-0000-0000-00009C2D0000}"/>
    <cellStyle name="Separador de milhares 7 9" xfId="8458" xr:uid="{00000000-0005-0000-0000-00009D2D0000}"/>
    <cellStyle name="Separador de milhares 7 9 2" xfId="11890" xr:uid="{00000000-0005-0000-0000-00009E2D0000}"/>
    <cellStyle name="Separador de milhares 8" xfId="3007" xr:uid="{00000000-0005-0000-0000-00009F2D0000}"/>
    <cellStyle name="Separador de milhares 8 2" xfId="8459" xr:uid="{00000000-0005-0000-0000-0000A02D0000}"/>
    <cellStyle name="Sepavador de milhares [0]_Pasta2" xfId="344" xr:uid="{00000000-0005-0000-0000-0000A12D0000}"/>
    <cellStyle name="Standard_RP100_01 (metr.)" xfId="345" xr:uid="{00000000-0005-0000-0000-0000A22D0000}"/>
    <cellStyle name="sub-total" xfId="3008" xr:uid="{00000000-0005-0000-0000-0000A32D0000}"/>
    <cellStyle name="sub-total 2" xfId="3693" xr:uid="{00000000-0005-0000-0000-0000A42D0000}"/>
    <cellStyle name="sub-total 2 2" xfId="4971" xr:uid="{00000000-0005-0000-0000-0000A52D0000}"/>
    <cellStyle name="sub-total 2 2 2" xfId="22011" xr:uid="{00000000-0005-0000-0000-0000A62D0000}"/>
    <cellStyle name="sub-total 2 2 3" xfId="18006" xr:uid="{00000000-0005-0000-0000-0000A72D0000}"/>
    <cellStyle name="sub-total 2 3" xfId="5862" xr:uid="{00000000-0005-0000-0000-0000A82D0000}"/>
    <cellStyle name="sub-total 2 3 2" xfId="22861" xr:uid="{00000000-0005-0000-0000-0000A92D0000}"/>
    <cellStyle name="sub-total 2 3 3" xfId="18897" xr:uid="{00000000-0005-0000-0000-0000AA2D0000}"/>
    <cellStyle name="sub-total 2 4" xfId="20761" xr:uid="{00000000-0005-0000-0000-0000AB2D0000}"/>
    <cellStyle name="sub-total 2 5" xfId="16737" xr:uid="{00000000-0005-0000-0000-0000AC2D0000}"/>
    <cellStyle name="sub-total 3" xfId="4430" xr:uid="{00000000-0005-0000-0000-0000AD2D0000}"/>
    <cellStyle name="sub-total 3 2" xfId="6876" xr:uid="{00000000-0005-0000-0000-0000AE2D0000}"/>
    <cellStyle name="sub-total 3 2 2" xfId="23841" xr:uid="{00000000-0005-0000-0000-0000AF2D0000}"/>
    <cellStyle name="sub-total 3 2 3" xfId="19911" xr:uid="{00000000-0005-0000-0000-0000B02D0000}"/>
    <cellStyle name="sub-total 3 3" xfId="21473" xr:uid="{00000000-0005-0000-0000-0000B12D0000}"/>
    <cellStyle name="sub-total 3 4" xfId="17467" xr:uid="{00000000-0005-0000-0000-0000B22D0000}"/>
    <cellStyle name="sub-total 4" xfId="5194" xr:uid="{00000000-0005-0000-0000-0000B32D0000}"/>
    <cellStyle name="sub-total 4 2" xfId="22194" xr:uid="{00000000-0005-0000-0000-0000B42D0000}"/>
    <cellStyle name="sub-total 4 3" xfId="18229" xr:uid="{00000000-0005-0000-0000-0000B52D0000}"/>
    <cellStyle name="sub-total 5" xfId="20094" xr:uid="{00000000-0005-0000-0000-0000B62D0000}"/>
    <cellStyle name="sub-total 6" xfId="16068" xr:uid="{00000000-0005-0000-0000-0000B72D0000}"/>
    <cellStyle name="Texto de Aviso 2" xfId="434" xr:uid="{00000000-0005-0000-0000-0000B82D0000}"/>
    <cellStyle name="Texto de Aviso 2 2" xfId="3009" xr:uid="{00000000-0005-0000-0000-0000B92D0000}"/>
    <cellStyle name="Texto Explicativo 2" xfId="435" xr:uid="{00000000-0005-0000-0000-0000BA2D0000}"/>
    <cellStyle name="Texto Explicativo 2 2" xfId="3010" xr:uid="{00000000-0005-0000-0000-0000BB2D0000}"/>
    <cellStyle name="Title" xfId="436" xr:uid="{00000000-0005-0000-0000-0000BC2D0000}"/>
    <cellStyle name="Título 1 1" xfId="3011" xr:uid="{00000000-0005-0000-0000-0000BD2D0000}"/>
    <cellStyle name="Título 1 2" xfId="437" xr:uid="{00000000-0005-0000-0000-0000BE2D0000}"/>
    <cellStyle name="Título 1 2 2" xfId="3012" xr:uid="{00000000-0005-0000-0000-0000BF2D0000}"/>
    <cellStyle name="Título 1 2 3" xfId="10652" xr:uid="{00000000-0005-0000-0000-0000C02D0000}"/>
    <cellStyle name="Título 2 2" xfId="438" xr:uid="{00000000-0005-0000-0000-0000C12D0000}"/>
    <cellStyle name="Título 2 2 2" xfId="3013" xr:uid="{00000000-0005-0000-0000-0000C22D0000}"/>
    <cellStyle name="Título 2 2 3" xfId="10653" xr:uid="{00000000-0005-0000-0000-0000C32D0000}"/>
    <cellStyle name="Título 3 2" xfId="439" xr:uid="{00000000-0005-0000-0000-0000C42D0000}"/>
    <cellStyle name="Título 3 2 2" xfId="3014" xr:uid="{00000000-0005-0000-0000-0000C52D0000}"/>
    <cellStyle name="Título 3 2 3" xfId="10654" xr:uid="{00000000-0005-0000-0000-0000C62D0000}"/>
    <cellStyle name="Título 4 2" xfId="440" xr:uid="{00000000-0005-0000-0000-0000C72D0000}"/>
    <cellStyle name="Título 4 2 2" xfId="3015" xr:uid="{00000000-0005-0000-0000-0000C82D0000}"/>
    <cellStyle name="Título 4 2 3" xfId="10655" xr:uid="{00000000-0005-0000-0000-0000C92D0000}"/>
    <cellStyle name="Título 5" xfId="441" xr:uid="{00000000-0005-0000-0000-0000CA2D0000}"/>
    <cellStyle name="Título 5 2" xfId="3016" xr:uid="{00000000-0005-0000-0000-0000CB2D0000}"/>
    <cellStyle name="Titulo1" xfId="346" xr:uid="{00000000-0005-0000-0000-0000CC2D0000}"/>
    <cellStyle name="Titulo2" xfId="347" xr:uid="{00000000-0005-0000-0000-0000CD2D0000}"/>
    <cellStyle name="Total 2" xfId="442" xr:uid="{00000000-0005-0000-0000-0000CE2D0000}"/>
    <cellStyle name="Total 2 10" xfId="6897" xr:uid="{00000000-0005-0000-0000-0000CF2D0000}"/>
    <cellStyle name="Total 2 10 2" xfId="12066" xr:uid="{00000000-0005-0000-0000-0000D02D0000}"/>
    <cellStyle name="Total 2 10 2 2" xfId="15150" xr:uid="{00000000-0005-0000-0000-0000D12D0000}"/>
    <cellStyle name="Total 2 10 3" xfId="12938" xr:uid="{00000000-0005-0000-0000-0000D22D0000}"/>
    <cellStyle name="Total 2 10 3 2" xfId="15709" xr:uid="{00000000-0005-0000-0000-0000D32D0000}"/>
    <cellStyle name="Total 2 10 4" xfId="14423" xr:uid="{00000000-0005-0000-0000-0000D42D0000}"/>
    <cellStyle name="Total 2 10 5" xfId="13784" xr:uid="{00000000-0005-0000-0000-0000D52D0000}"/>
    <cellStyle name="Total 2 11" xfId="13203" xr:uid="{00000000-0005-0000-0000-0000D62D0000}"/>
    <cellStyle name="Total 2 11 2" xfId="15791" xr:uid="{00000000-0005-0000-0000-0000D72D0000}"/>
    <cellStyle name="Total 2 12" xfId="11057" xr:uid="{00000000-0005-0000-0000-0000D82D0000}"/>
    <cellStyle name="Total 2 12 2" xfId="14941" xr:uid="{00000000-0005-0000-0000-0000D92D0000}"/>
    <cellStyle name="Total 2 13" xfId="12555" xr:uid="{00000000-0005-0000-0000-0000DA2D0000}"/>
    <cellStyle name="Total 2 13 2" xfId="15443" xr:uid="{00000000-0005-0000-0000-0000DB2D0000}"/>
    <cellStyle name="Total 2 14" xfId="14588" xr:uid="{00000000-0005-0000-0000-0000DC2D0000}"/>
    <cellStyle name="Total 2 15" xfId="13384" xr:uid="{00000000-0005-0000-0000-0000DD2D0000}"/>
    <cellStyle name="Total 2 16" xfId="15878" xr:uid="{00000000-0005-0000-0000-0000DE2D0000}"/>
    <cellStyle name="Total 2 2" xfId="3017" xr:uid="{00000000-0005-0000-0000-0000DF2D0000}"/>
    <cellStyle name="Total 2 2 10" xfId="13211" xr:uid="{00000000-0005-0000-0000-0000E02D0000}"/>
    <cellStyle name="Total 2 2 10 2" xfId="15799" xr:uid="{00000000-0005-0000-0000-0000E12D0000}"/>
    <cellStyle name="Total 2 2 11" xfId="11605" xr:uid="{00000000-0005-0000-0000-0000E22D0000}"/>
    <cellStyle name="Total 2 2 11 2" xfId="15054" xr:uid="{00000000-0005-0000-0000-0000E32D0000}"/>
    <cellStyle name="Total 2 2 12" xfId="11955" xr:uid="{00000000-0005-0000-0000-0000E42D0000}"/>
    <cellStyle name="Total 2 2 12 2" xfId="15130" xr:uid="{00000000-0005-0000-0000-0000E52D0000}"/>
    <cellStyle name="Total 2 2 13" xfId="14612" xr:uid="{00000000-0005-0000-0000-0000E62D0000}"/>
    <cellStyle name="Total 2 2 14" xfId="13416" xr:uid="{00000000-0005-0000-0000-0000E72D0000}"/>
    <cellStyle name="Total 2 2 15" xfId="16069" xr:uid="{00000000-0005-0000-0000-0000E82D0000}"/>
    <cellStyle name="Total 2 2 2" xfId="4978" xr:uid="{00000000-0005-0000-0000-0000E92D0000}"/>
    <cellStyle name="Total 2 2 2 10" xfId="11808" xr:uid="{00000000-0005-0000-0000-0000EA2D0000}"/>
    <cellStyle name="Total 2 2 2 10 2" xfId="13008" xr:uid="{00000000-0005-0000-0000-0000EB2D0000}"/>
    <cellStyle name="Total 2 2 2 10 2 2" xfId="15721" xr:uid="{00000000-0005-0000-0000-0000EC2D0000}"/>
    <cellStyle name="Total 2 2 2 10 3" xfId="15094" xr:uid="{00000000-0005-0000-0000-0000ED2D0000}"/>
    <cellStyle name="Total 2 2 2 11" xfId="12557" xr:uid="{00000000-0005-0000-0000-0000EE2D0000}"/>
    <cellStyle name="Total 2 2 2 11 2" xfId="15445" xr:uid="{00000000-0005-0000-0000-0000EF2D0000}"/>
    <cellStyle name="Total 2 2 2 12" xfId="14595" xr:uid="{00000000-0005-0000-0000-0000F02D0000}"/>
    <cellStyle name="Total 2 2 2 13" xfId="13735" xr:uid="{00000000-0005-0000-0000-0000F12D0000}"/>
    <cellStyle name="Total 2 2 2 14" xfId="18013" xr:uid="{00000000-0005-0000-0000-0000F22D0000}"/>
    <cellStyle name="Total 2 2 2 2" xfId="7063" xr:uid="{00000000-0005-0000-0000-0000F32D0000}"/>
    <cellStyle name="Total 2 2 2 2 2" xfId="8871" xr:uid="{00000000-0005-0000-0000-0000F42D0000}"/>
    <cellStyle name="Total 2 2 2 2 2 2" xfId="12736" xr:uid="{00000000-0005-0000-0000-0000F52D0000}"/>
    <cellStyle name="Total 2 2 2 2 2 2 2" xfId="15587" xr:uid="{00000000-0005-0000-0000-0000F62D0000}"/>
    <cellStyle name="Total 2 2 2 2 2 3" xfId="12536" xr:uid="{00000000-0005-0000-0000-0000F72D0000}"/>
    <cellStyle name="Total 2 2 2 2 2 3 2" xfId="15430" xr:uid="{00000000-0005-0000-0000-0000F82D0000}"/>
    <cellStyle name="Total 2 2 2 2 2 4" xfId="14856" xr:uid="{00000000-0005-0000-0000-0000F92D0000}"/>
    <cellStyle name="Total 2 2 2 2 2 5" xfId="14207" xr:uid="{00000000-0005-0000-0000-0000FA2D0000}"/>
    <cellStyle name="Total 2 2 2 2 3" xfId="12221" xr:uid="{00000000-0005-0000-0000-0000FB2D0000}"/>
    <cellStyle name="Total 2 2 2 2 3 2" xfId="15297" xr:uid="{00000000-0005-0000-0000-0000FC2D0000}"/>
    <cellStyle name="Total 2 2 2 2 4" xfId="12349" xr:uid="{00000000-0005-0000-0000-0000FD2D0000}"/>
    <cellStyle name="Total 2 2 2 2 4 2" xfId="15393" xr:uid="{00000000-0005-0000-0000-0000FE2D0000}"/>
    <cellStyle name="Total 2 2 2 2 5" xfId="14481" xr:uid="{00000000-0005-0000-0000-0000FF2D0000}"/>
    <cellStyle name="Total 2 2 2 2 6" xfId="13944" xr:uid="{00000000-0005-0000-0000-0000002E0000}"/>
    <cellStyle name="Total 2 2 2 3" xfId="7085" xr:uid="{00000000-0005-0000-0000-0000012E0000}"/>
    <cellStyle name="Total 2 2 2 3 2" xfId="8892" xr:uid="{00000000-0005-0000-0000-0000022E0000}"/>
    <cellStyle name="Total 2 2 2 3 2 2" xfId="12755" xr:uid="{00000000-0005-0000-0000-0000032E0000}"/>
    <cellStyle name="Total 2 2 2 3 2 2 2" xfId="15605" xr:uid="{00000000-0005-0000-0000-0000042E0000}"/>
    <cellStyle name="Total 2 2 2 3 2 3" xfId="11634" xr:uid="{00000000-0005-0000-0000-0000052E0000}"/>
    <cellStyle name="Total 2 2 2 3 2 3 2" xfId="15062" xr:uid="{00000000-0005-0000-0000-0000062E0000}"/>
    <cellStyle name="Total 2 2 2 3 2 4" xfId="14870" xr:uid="{00000000-0005-0000-0000-0000072E0000}"/>
    <cellStyle name="Total 2 2 2 3 2 5" xfId="14228" xr:uid="{00000000-0005-0000-0000-0000082E0000}"/>
    <cellStyle name="Total 2 2 2 3 3" xfId="12241" xr:uid="{00000000-0005-0000-0000-0000092E0000}"/>
    <cellStyle name="Total 2 2 2 3 3 2" xfId="15315" xr:uid="{00000000-0005-0000-0000-00000A2E0000}"/>
    <cellStyle name="Total 2 2 2 3 4" xfId="13060" xr:uid="{00000000-0005-0000-0000-00000B2E0000}"/>
    <cellStyle name="Total 2 2 2 3 4 2" xfId="15731" xr:uid="{00000000-0005-0000-0000-00000C2E0000}"/>
    <cellStyle name="Total 2 2 2 3 5" xfId="14475" xr:uid="{00000000-0005-0000-0000-00000D2E0000}"/>
    <cellStyle name="Total 2 2 2 3 6" xfId="13965" xr:uid="{00000000-0005-0000-0000-00000E2E0000}"/>
    <cellStyle name="Total 2 2 2 4" xfId="7020" xr:uid="{00000000-0005-0000-0000-00000F2E0000}"/>
    <cellStyle name="Total 2 2 2 4 2" xfId="8837" xr:uid="{00000000-0005-0000-0000-0000102E0000}"/>
    <cellStyle name="Total 2 2 2 4 2 2" xfId="12704" xr:uid="{00000000-0005-0000-0000-0000112E0000}"/>
    <cellStyle name="Total 2 2 2 4 2 2 2" xfId="15558" xr:uid="{00000000-0005-0000-0000-0000122E0000}"/>
    <cellStyle name="Total 2 2 2 4 2 3" xfId="11861" xr:uid="{00000000-0005-0000-0000-0000132E0000}"/>
    <cellStyle name="Total 2 2 2 4 2 3 2" xfId="15110" xr:uid="{00000000-0005-0000-0000-0000142E0000}"/>
    <cellStyle name="Total 2 2 2 4 2 4" xfId="14411" xr:uid="{00000000-0005-0000-0000-0000152E0000}"/>
    <cellStyle name="Total 2 2 2 4 2 5" xfId="14173" xr:uid="{00000000-0005-0000-0000-0000162E0000}"/>
    <cellStyle name="Total 2 2 2 4 3" xfId="12181" xr:uid="{00000000-0005-0000-0000-0000172E0000}"/>
    <cellStyle name="Total 2 2 2 4 3 2" xfId="15259" xr:uid="{00000000-0005-0000-0000-0000182E0000}"/>
    <cellStyle name="Total 2 2 2 4 4" xfId="11802" xr:uid="{00000000-0005-0000-0000-0000192E0000}"/>
    <cellStyle name="Total 2 2 2 4 4 2" xfId="15093" xr:uid="{00000000-0005-0000-0000-00001A2E0000}"/>
    <cellStyle name="Total 2 2 2 4 5" xfId="14501" xr:uid="{00000000-0005-0000-0000-00001B2E0000}"/>
    <cellStyle name="Total 2 2 2 4 6" xfId="13902" xr:uid="{00000000-0005-0000-0000-00001C2E0000}"/>
    <cellStyle name="Total 2 2 2 5" xfId="7096" xr:uid="{00000000-0005-0000-0000-00001D2E0000}"/>
    <cellStyle name="Total 2 2 2 5 2" xfId="8903" xr:uid="{00000000-0005-0000-0000-00001E2E0000}"/>
    <cellStyle name="Total 2 2 2 5 2 2" xfId="12766" xr:uid="{00000000-0005-0000-0000-00001F2E0000}"/>
    <cellStyle name="Total 2 2 2 5 2 2 2" xfId="15616" xr:uid="{00000000-0005-0000-0000-0000202E0000}"/>
    <cellStyle name="Total 2 2 2 5 2 3" xfId="11702" xr:uid="{00000000-0005-0000-0000-0000212E0000}"/>
    <cellStyle name="Total 2 2 2 5 2 3 2" xfId="15078" xr:uid="{00000000-0005-0000-0000-0000222E0000}"/>
    <cellStyle name="Total 2 2 2 5 2 4" xfId="14568" xr:uid="{00000000-0005-0000-0000-0000232E0000}"/>
    <cellStyle name="Total 2 2 2 5 2 5" xfId="14239" xr:uid="{00000000-0005-0000-0000-0000242E0000}"/>
    <cellStyle name="Total 2 2 2 5 3" xfId="12252" xr:uid="{00000000-0005-0000-0000-0000252E0000}"/>
    <cellStyle name="Total 2 2 2 5 3 2" xfId="15326" xr:uid="{00000000-0005-0000-0000-0000262E0000}"/>
    <cellStyle name="Total 2 2 2 5 4" xfId="12351" xr:uid="{00000000-0005-0000-0000-0000272E0000}"/>
    <cellStyle name="Total 2 2 2 5 4 2" xfId="15394" xr:uid="{00000000-0005-0000-0000-0000282E0000}"/>
    <cellStyle name="Total 2 2 2 5 5" xfId="14743" xr:uid="{00000000-0005-0000-0000-0000292E0000}"/>
    <cellStyle name="Total 2 2 2 5 6" xfId="13976" xr:uid="{00000000-0005-0000-0000-00002A2E0000}"/>
    <cellStyle name="Total 2 2 2 6" xfId="6987" xr:uid="{00000000-0005-0000-0000-00002B2E0000}"/>
    <cellStyle name="Total 2 2 2 6 2" xfId="8810" xr:uid="{00000000-0005-0000-0000-00002C2E0000}"/>
    <cellStyle name="Total 2 2 2 6 2 2" xfId="12679" xr:uid="{00000000-0005-0000-0000-00002D2E0000}"/>
    <cellStyle name="Total 2 2 2 6 2 2 2" xfId="15534" xr:uid="{00000000-0005-0000-0000-00002E2E0000}"/>
    <cellStyle name="Total 2 2 2 6 2 3" xfId="10988" xr:uid="{00000000-0005-0000-0000-00002F2E0000}"/>
    <cellStyle name="Total 2 2 2 6 2 3 2" xfId="14932" xr:uid="{00000000-0005-0000-0000-0000302E0000}"/>
    <cellStyle name="Total 2 2 2 6 2 4" xfId="14436" xr:uid="{00000000-0005-0000-0000-0000312E0000}"/>
    <cellStyle name="Total 2 2 2 6 2 5" xfId="14146" xr:uid="{00000000-0005-0000-0000-0000322E0000}"/>
    <cellStyle name="Total 2 2 2 6 3" xfId="12150" xr:uid="{00000000-0005-0000-0000-0000332E0000}"/>
    <cellStyle name="Total 2 2 2 6 3 2" xfId="15229" xr:uid="{00000000-0005-0000-0000-0000342E0000}"/>
    <cellStyle name="Total 2 2 2 6 4" xfId="11663" xr:uid="{00000000-0005-0000-0000-0000352E0000}"/>
    <cellStyle name="Total 2 2 2 6 4 2" xfId="15070" xr:uid="{00000000-0005-0000-0000-0000362E0000}"/>
    <cellStyle name="Total 2 2 2 6 5" xfId="14768" xr:uid="{00000000-0005-0000-0000-0000372E0000}"/>
    <cellStyle name="Total 2 2 2 6 6" xfId="13869" xr:uid="{00000000-0005-0000-0000-0000382E0000}"/>
    <cellStyle name="Total 2 2 2 7" xfId="7121" xr:uid="{00000000-0005-0000-0000-0000392E0000}"/>
    <cellStyle name="Total 2 2 2 7 2" xfId="8928" xr:uid="{00000000-0005-0000-0000-00003A2E0000}"/>
    <cellStyle name="Total 2 2 2 7 2 2" xfId="12787" xr:uid="{00000000-0005-0000-0000-00003B2E0000}"/>
    <cellStyle name="Total 2 2 2 7 2 2 2" xfId="15637" xr:uid="{00000000-0005-0000-0000-00003C2E0000}"/>
    <cellStyle name="Total 2 2 2 7 2 3" xfId="12591" xr:uid="{00000000-0005-0000-0000-00003D2E0000}"/>
    <cellStyle name="Total 2 2 2 7 2 3 2" xfId="15451" xr:uid="{00000000-0005-0000-0000-00003E2E0000}"/>
    <cellStyle name="Total 2 2 2 7 2 4" xfId="14685" xr:uid="{00000000-0005-0000-0000-00003F2E0000}"/>
    <cellStyle name="Total 2 2 2 7 2 5" xfId="14264" xr:uid="{00000000-0005-0000-0000-0000402E0000}"/>
    <cellStyle name="Total 2 2 2 7 3" xfId="12273" xr:uid="{00000000-0005-0000-0000-0000412E0000}"/>
    <cellStyle name="Total 2 2 2 7 3 2" xfId="15347" xr:uid="{00000000-0005-0000-0000-0000422E0000}"/>
    <cellStyle name="Total 2 2 2 7 4" xfId="11072" xr:uid="{00000000-0005-0000-0000-0000432E0000}"/>
    <cellStyle name="Total 2 2 2 7 4 2" xfId="14947" xr:uid="{00000000-0005-0000-0000-0000442E0000}"/>
    <cellStyle name="Total 2 2 2 7 5" xfId="14459" xr:uid="{00000000-0005-0000-0000-0000452E0000}"/>
    <cellStyle name="Total 2 2 2 7 6" xfId="14001" xr:uid="{00000000-0005-0000-0000-0000462E0000}"/>
    <cellStyle name="Total 2 2 2 8" xfId="7143" xr:uid="{00000000-0005-0000-0000-0000472E0000}"/>
    <cellStyle name="Total 2 2 2 8 2" xfId="8950" xr:uid="{00000000-0005-0000-0000-0000482E0000}"/>
    <cellStyle name="Total 2 2 2 8 2 2" xfId="12807" xr:uid="{00000000-0005-0000-0000-0000492E0000}"/>
    <cellStyle name="Total 2 2 2 8 2 2 2" xfId="15656" xr:uid="{00000000-0005-0000-0000-00004A2E0000}"/>
    <cellStyle name="Total 2 2 2 8 2 3" xfId="11454" xr:uid="{00000000-0005-0000-0000-00004B2E0000}"/>
    <cellStyle name="Total 2 2 2 8 2 3 2" xfId="15034" xr:uid="{00000000-0005-0000-0000-00004C2E0000}"/>
    <cellStyle name="Total 2 2 2 8 2 4" xfId="14641" xr:uid="{00000000-0005-0000-0000-00004D2E0000}"/>
    <cellStyle name="Total 2 2 2 8 2 5" xfId="14286" xr:uid="{00000000-0005-0000-0000-00004E2E0000}"/>
    <cellStyle name="Total 2 2 2 8 3" xfId="12293" xr:uid="{00000000-0005-0000-0000-00004F2E0000}"/>
    <cellStyle name="Total 2 2 2 8 3 2" xfId="15366" xr:uid="{00000000-0005-0000-0000-0000502E0000}"/>
    <cellStyle name="Total 2 2 2 8 4" xfId="13253" xr:uid="{00000000-0005-0000-0000-0000512E0000}"/>
    <cellStyle name="Total 2 2 2 8 4 2" xfId="15804" xr:uid="{00000000-0005-0000-0000-0000522E0000}"/>
    <cellStyle name="Total 2 2 2 8 5" xfId="14446" xr:uid="{00000000-0005-0000-0000-0000532E0000}"/>
    <cellStyle name="Total 2 2 2 8 6" xfId="14023" xr:uid="{00000000-0005-0000-0000-0000542E0000}"/>
    <cellStyle name="Total 2 2 2 9" xfId="6971" xr:uid="{00000000-0005-0000-0000-0000552E0000}"/>
    <cellStyle name="Total 2 2 2 9 2" xfId="12134" xr:uid="{00000000-0005-0000-0000-0000562E0000}"/>
    <cellStyle name="Total 2 2 2 9 2 2" xfId="15214" xr:uid="{00000000-0005-0000-0000-0000572E0000}"/>
    <cellStyle name="Total 2 2 2 9 3" xfId="11992" xr:uid="{00000000-0005-0000-0000-0000582E0000}"/>
    <cellStyle name="Total 2 2 2 9 3 2" xfId="15133" xr:uid="{00000000-0005-0000-0000-0000592E0000}"/>
    <cellStyle name="Total 2 2 2 9 4" xfId="14771" xr:uid="{00000000-0005-0000-0000-00005A2E0000}"/>
    <cellStyle name="Total 2 2 2 9 5" xfId="13853" xr:uid="{00000000-0005-0000-0000-00005B2E0000}"/>
    <cellStyle name="Total 2 2 3" xfId="7004" xr:uid="{00000000-0005-0000-0000-00005C2E0000}"/>
    <cellStyle name="Total 2 2 3 2" xfId="8824" xr:uid="{00000000-0005-0000-0000-00005D2E0000}"/>
    <cellStyle name="Total 2 2 3 2 2" xfId="12692" xr:uid="{00000000-0005-0000-0000-00005E2E0000}"/>
    <cellStyle name="Total 2 2 3 2 2 2" xfId="15546" xr:uid="{00000000-0005-0000-0000-00005F2E0000}"/>
    <cellStyle name="Total 2 2 3 2 3" xfId="12828" xr:uid="{00000000-0005-0000-0000-0000602E0000}"/>
    <cellStyle name="Total 2 2 3 2 3 2" xfId="15675" xr:uid="{00000000-0005-0000-0000-0000612E0000}"/>
    <cellStyle name="Total 2 2 3 2 4" xfId="14709" xr:uid="{00000000-0005-0000-0000-0000622E0000}"/>
    <cellStyle name="Total 2 2 3 2 5" xfId="14160" xr:uid="{00000000-0005-0000-0000-0000632E0000}"/>
    <cellStyle name="Total 2 2 3 3" xfId="12166" xr:uid="{00000000-0005-0000-0000-0000642E0000}"/>
    <cellStyle name="Total 2 2 3 3 2" xfId="15244" xr:uid="{00000000-0005-0000-0000-0000652E0000}"/>
    <cellStyle name="Total 2 2 3 4" xfId="12831" xr:uid="{00000000-0005-0000-0000-0000662E0000}"/>
    <cellStyle name="Total 2 2 3 4 2" xfId="15678" xr:uid="{00000000-0005-0000-0000-0000672E0000}"/>
    <cellStyle name="Total 2 2 3 5" xfId="14766" xr:uid="{00000000-0005-0000-0000-0000682E0000}"/>
    <cellStyle name="Total 2 2 3 6" xfId="13886" xr:uid="{00000000-0005-0000-0000-0000692E0000}"/>
    <cellStyle name="Total 2 2 4" xfId="6886" xr:uid="{00000000-0005-0000-0000-00006A2E0000}"/>
    <cellStyle name="Total 2 2 4 2" xfId="8726" xr:uid="{00000000-0005-0000-0000-00006B2E0000}"/>
    <cellStyle name="Total 2 2 4 2 2" xfId="12600" xr:uid="{00000000-0005-0000-0000-00006C2E0000}"/>
    <cellStyle name="Total 2 2 4 2 2 2" xfId="15458" xr:uid="{00000000-0005-0000-0000-00006D2E0000}"/>
    <cellStyle name="Total 2 2 4 2 3" xfId="12512" xr:uid="{00000000-0005-0000-0000-00006E2E0000}"/>
    <cellStyle name="Total 2 2 4 2 3 2" xfId="15422" xr:uid="{00000000-0005-0000-0000-00006F2E0000}"/>
    <cellStyle name="Total 2 2 4 2 4" xfId="14399" xr:uid="{00000000-0005-0000-0000-0000702E0000}"/>
    <cellStyle name="Total 2 2 4 2 5" xfId="14062" xr:uid="{00000000-0005-0000-0000-0000712E0000}"/>
    <cellStyle name="Total 2 2 4 3" xfId="12055" xr:uid="{00000000-0005-0000-0000-0000722E0000}"/>
    <cellStyle name="Total 2 2 4 3 2" xfId="15140" xr:uid="{00000000-0005-0000-0000-0000732E0000}"/>
    <cellStyle name="Total 2 2 4 4" xfId="11723" xr:uid="{00000000-0005-0000-0000-0000742E0000}"/>
    <cellStyle name="Total 2 2 4 4 2" xfId="15079" xr:uid="{00000000-0005-0000-0000-0000752E0000}"/>
    <cellStyle name="Total 2 2 4 5" xfId="14426" xr:uid="{00000000-0005-0000-0000-0000762E0000}"/>
    <cellStyle name="Total 2 2 4 6" xfId="13773" xr:uid="{00000000-0005-0000-0000-0000772E0000}"/>
    <cellStyle name="Total 2 2 5" xfId="6981" xr:uid="{00000000-0005-0000-0000-0000782E0000}"/>
    <cellStyle name="Total 2 2 5 2" xfId="8807" xr:uid="{00000000-0005-0000-0000-0000792E0000}"/>
    <cellStyle name="Total 2 2 5 2 2" xfId="12676" xr:uid="{00000000-0005-0000-0000-00007A2E0000}"/>
    <cellStyle name="Total 2 2 5 2 2 2" xfId="15531" xr:uid="{00000000-0005-0000-0000-00007B2E0000}"/>
    <cellStyle name="Total 2 2 5 2 3" xfId="11672" xr:uid="{00000000-0005-0000-0000-00007C2E0000}"/>
    <cellStyle name="Total 2 2 5 2 3 2" xfId="15074" xr:uid="{00000000-0005-0000-0000-00007D2E0000}"/>
    <cellStyle name="Total 2 2 5 2 4" xfId="14711" xr:uid="{00000000-0005-0000-0000-00007E2E0000}"/>
    <cellStyle name="Total 2 2 5 2 5" xfId="14143" xr:uid="{00000000-0005-0000-0000-00007F2E0000}"/>
    <cellStyle name="Total 2 2 5 3" xfId="12144" xr:uid="{00000000-0005-0000-0000-0000802E0000}"/>
    <cellStyle name="Total 2 2 5 3 2" xfId="15223" xr:uid="{00000000-0005-0000-0000-0000812E0000}"/>
    <cellStyle name="Total 2 2 5 4" xfId="12833" xr:uid="{00000000-0005-0000-0000-0000822E0000}"/>
    <cellStyle name="Total 2 2 5 4 2" xfId="15679" xr:uid="{00000000-0005-0000-0000-0000832E0000}"/>
    <cellStyle name="Total 2 2 5 5" xfId="14523" xr:uid="{00000000-0005-0000-0000-0000842E0000}"/>
    <cellStyle name="Total 2 2 5 6" xfId="13863" xr:uid="{00000000-0005-0000-0000-0000852E0000}"/>
    <cellStyle name="Total 2 2 6" xfId="7016" xr:uid="{00000000-0005-0000-0000-0000862E0000}"/>
    <cellStyle name="Total 2 2 6 2" xfId="8834" xr:uid="{00000000-0005-0000-0000-0000872E0000}"/>
    <cellStyle name="Total 2 2 6 2 2" xfId="12701" xr:uid="{00000000-0005-0000-0000-0000882E0000}"/>
    <cellStyle name="Total 2 2 6 2 2 2" xfId="15555" xr:uid="{00000000-0005-0000-0000-0000892E0000}"/>
    <cellStyle name="Total 2 2 6 2 3" xfId="11976" xr:uid="{00000000-0005-0000-0000-00008A2E0000}"/>
    <cellStyle name="Total 2 2 6 2 3 2" xfId="15132" xr:uid="{00000000-0005-0000-0000-00008B2E0000}"/>
    <cellStyle name="Total 2 2 6 2 4" xfId="14335" xr:uid="{00000000-0005-0000-0000-00008C2E0000}"/>
    <cellStyle name="Total 2 2 6 2 5" xfId="14170" xr:uid="{00000000-0005-0000-0000-00008D2E0000}"/>
    <cellStyle name="Total 2 2 6 3" xfId="12177" xr:uid="{00000000-0005-0000-0000-00008E2E0000}"/>
    <cellStyle name="Total 2 2 6 3 2" xfId="15255" xr:uid="{00000000-0005-0000-0000-00008F2E0000}"/>
    <cellStyle name="Total 2 2 6 4" xfId="11067" xr:uid="{00000000-0005-0000-0000-0000902E0000}"/>
    <cellStyle name="Total 2 2 6 4 2" xfId="14945" xr:uid="{00000000-0005-0000-0000-0000912E0000}"/>
    <cellStyle name="Total 2 2 6 5" xfId="14317" xr:uid="{00000000-0005-0000-0000-0000922E0000}"/>
    <cellStyle name="Total 2 2 6 6" xfId="13898" xr:uid="{00000000-0005-0000-0000-0000932E0000}"/>
    <cellStyle name="Total 2 2 7" xfId="7036" xr:uid="{00000000-0005-0000-0000-0000942E0000}"/>
    <cellStyle name="Total 2 2 7 2" xfId="8849" xr:uid="{00000000-0005-0000-0000-0000952E0000}"/>
    <cellStyle name="Total 2 2 7 2 2" xfId="12715" xr:uid="{00000000-0005-0000-0000-0000962E0000}"/>
    <cellStyle name="Total 2 2 7 2 2 2" xfId="15568" xr:uid="{00000000-0005-0000-0000-0000972E0000}"/>
    <cellStyle name="Total 2 2 7 2 3" xfId="11641" xr:uid="{00000000-0005-0000-0000-0000982E0000}"/>
    <cellStyle name="Total 2 2 7 2 3 2" xfId="15065" xr:uid="{00000000-0005-0000-0000-0000992E0000}"/>
    <cellStyle name="Total 2 2 7 2 4" xfId="14573" xr:uid="{00000000-0005-0000-0000-00009A2E0000}"/>
    <cellStyle name="Total 2 2 7 2 5" xfId="14185" xr:uid="{00000000-0005-0000-0000-00009B2E0000}"/>
    <cellStyle name="Total 2 2 7 3" xfId="12196" xr:uid="{00000000-0005-0000-0000-00009C2E0000}"/>
    <cellStyle name="Total 2 2 7 3 2" xfId="15273" xr:uid="{00000000-0005-0000-0000-00009D2E0000}"/>
    <cellStyle name="Total 2 2 7 4" xfId="11227" xr:uid="{00000000-0005-0000-0000-00009E2E0000}"/>
    <cellStyle name="Total 2 2 7 4 2" xfId="14971" xr:uid="{00000000-0005-0000-0000-00009F2E0000}"/>
    <cellStyle name="Total 2 2 7 5" xfId="14493" xr:uid="{00000000-0005-0000-0000-0000A02E0000}"/>
    <cellStyle name="Total 2 2 7 6" xfId="13917" xr:uid="{00000000-0005-0000-0000-0000A12E0000}"/>
    <cellStyle name="Total 2 2 8" xfId="6964" xr:uid="{00000000-0005-0000-0000-0000A22E0000}"/>
    <cellStyle name="Total 2 2 8 2" xfId="8793" xr:uid="{00000000-0005-0000-0000-0000A32E0000}"/>
    <cellStyle name="Total 2 2 8 2 2" xfId="12662" xr:uid="{00000000-0005-0000-0000-0000A42E0000}"/>
    <cellStyle name="Total 2 2 8 2 2 2" xfId="15518" xr:uid="{00000000-0005-0000-0000-0000A52E0000}"/>
    <cellStyle name="Total 2 2 8 2 3" xfId="11620" xr:uid="{00000000-0005-0000-0000-0000A62E0000}"/>
    <cellStyle name="Total 2 2 8 2 3 2" xfId="15056" xr:uid="{00000000-0005-0000-0000-0000A72E0000}"/>
    <cellStyle name="Total 2 2 8 2 4" xfId="14676" xr:uid="{00000000-0005-0000-0000-0000A82E0000}"/>
    <cellStyle name="Total 2 2 8 2 5" xfId="14129" xr:uid="{00000000-0005-0000-0000-0000A92E0000}"/>
    <cellStyle name="Total 2 2 8 3" xfId="12127" xr:uid="{00000000-0005-0000-0000-0000AA2E0000}"/>
    <cellStyle name="Total 2 2 8 3 2" xfId="15207" xr:uid="{00000000-0005-0000-0000-0000AB2E0000}"/>
    <cellStyle name="Total 2 2 8 4" xfId="11920" xr:uid="{00000000-0005-0000-0000-0000AC2E0000}"/>
    <cellStyle name="Total 2 2 8 4 2" xfId="15122" xr:uid="{00000000-0005-0000-0000-0000AD2E0000}"/>
    <cellStyle name="Total 2 2 8 5" xfId="14777" xr:uid="{00000000-0005-0000-0000-0000AE2E0000}"/>
    <cellStyle name="Total 2 2 8 6" xfId="13846" xr:uid="{00000000-0005-0000-0000-0000AF2E0000}"/>
    <cellStyle name="Total 2 2 9" xfId="7164" xr:uid="{00000000-0005-0000-0000-0000B02E0000}"/>
    <cellStyle name="Total 2 2 9 2" xfId="12312" xr:uid="{00000000-0005-0000-0000-0000B12E0000}"/>
    <cellStyle name="Total 2 2 9 2 2" xfId="15384" xr:uid="{00000000-0005-0000-0000-0000B22E0000}"/>
    <cellStyle name="Total 2 2 9 3" xfId="12356" xr:uid="{00000000-0005-0000-0000-0000B32E0000}"/>
    <cellStyle name="Total 2 2 9 3 2" xfId="15396" xr:uid="{00000000-0005-0000-0000-0000B42E0000}"/>
    <cellStyle name="Total 2 2 9 4" xfId="14728" xr:uid="{00000000-0005-0000-0000-0000B52E0000}"/>
    <cellStyle name="Total 2 2 9 5" xfId="14044" xr:uid="{00000000-0005-0000-0000-0000B62E0000}"/>
    <cellStyle name="Total 2 3" xfId="4995" xr:uid="{00000000-0005-0000-0000-0000B72E0000}"/>
    <cellStyle name="Total 2 3 10" xfId="11824" xr:uid="{00000000-0005-0000-0000-0000B82E0000}"/>
    <cellStyle name="Total 2 3 10 2" xfId="12440" xr:uid="{00000000-0005-0000-0000-0000B92E0000}"/>
    <cellStyle name="Total 2 3 10 2 2" xfId="15404" xr:uid="{00000000-0005-0000-0000-0000BA2E0000}"/>
    <cellStyle name="Total 2 3 10 3" xfId="15101" xr:uid="{00000000-0005-0000-0000-0000BB2E0000}"/>
    <cellStyle name="Total 2 3 11" xfId="11093" xr:uid="{00000000-0005-0000-0000-0000BC2E0000}"/>
    <cellStyle name="Total 2 3 11 2" xfId="14955" xr:uid="{00000000-0005-0000-0000-0000BD2E0000}"/>
    <cellStyle name="Total 2 3 12" xfId="14596" xr:uid="{00000000-0005-0000-0000-0000BE2E0000}"/>
    <cellStyle name="Total 2 3 13" xfId="13750" xr:uid="{00000000-0005-0000-0000-0000BF2E0000}"/>
    <cellStyle name="Total 2 3 14" xfId="18030" xr:uid="{00000000-0005-0000-0000-0000C02E0000}"/>
    <cellStyle name="Total 2 3 2" xfId="7080" xr:uid="{00000000-0005-0000-0000-0000C12E0000}"/>
    <cellStyle name="Total 2 3 2 2" xfId="8888" xr:uid="{00000000-0005-0000-0000-0000C22E0000}"/>
    <cellStyle name="Total 2 3 2 2 2" xfId="12752" xr:uid="{00000000-0005-0000-0000-0000C32E0000}"/>
    <cellStyle name="Total 2 3 2 2 2 2" xfId="15602" xr:uid="{00000000-0005-0000-0000-0000C42E0000}"/>
    <cellStyle name="Total 2 3 2 2 3" xfId="11456" xr:uid="{00000000-0005-0000-0000-0000C52E0000}"/>
    <cellStyle name="Total 2 3 2 2 3 2" xfId="15036" xr:uid="{00000000-0005-0000-0000-0000C62E0000}"/>
    <cellStyle name="Total 2 3 2 2 4" xfId="14880" xr:uid="{00000000-0005-0000-0000-0000C72E0000}"/>
    <cellStyle name="Total 2 3 2 2 5" xfId="14224" xr:uid="{00000000-0005-0000-0000-0000C82E0000}"/>
    <cellStyle name="Total 2 3 2 3" xfId="12237" xr:uid="{00000000-0005-0000-0000-0000C92E0000}"/>
    <cellStyle name="Total 2 3 2 3 2" xfId="15311" xr:uid="{00000000-0005-0000-0000-0000CA2E0000}"/>
    <cellStyle name="Total 2 3 2 4" xfId="11238" xr:uid="{00000000-0005-0000-0000-0000CB2E0000}"/>
    <cellStyle name="Total 2 3 2 4 2" xfId="14974" xr:uid="{00000000-0005-0000-0000-0000CC2E0000}"/>
    <cellStyle name="Total 2 3 2 5" xfId="14746" xr:uid="{00000000-0005-0000-0000-0000CD2E0000}"/>
    <cellStyle name="Total 2 3 2 6" xfId="13960" xr:uid="{00000000-0005-0000-0000-0000CE2E0000}"/>
    <cellStyle name="Total 2 3 3" xfId="7088" xr:uid="{00000000-0005-0000-0000-0000CF2E0000}"/>
    <cellStyle name="Total 2 3 3 2" xfId="8895" xr:uid="{00000000-0005-0000-0000-0000D02E0000}"/>
    <cellStyle name="Total 2 3 3 2 2" xfId="12758" xr:uid="{00000000-0005-0000-0000-0000D12E0000}"/>
    <cellStyle name="Total 2 3 3 2 2 2" xfId="15608" xr:uid="{00000000-0005-0000-0000-0000D22E0000}"/>
    <cellStyle name="Total 2 3 3 2 3" xfId="12020" xr:uid="{00000000-0005-0000-0000-0000D32E0000}"/>
    <cellStyle name="Total 2 3 3 2 3 2" xfId="15135" xr:uid="{00000000-0005-0000-0000-0000D42E0000}"/>
    <cellStyle name="Total 2 3 3 2 4" xfId="14686" xr:uid="{00000000-0005-0000-0000-0000D52E0000}"/>
    <cellStyle name="Total 2 3 3 2 5" xfId="14231" xr:uid="{00000000-0005-0000-0000-0000D62E0000}"/>
    <cellStyle name="Total 2 3 3 3" xfId="12244" xr:uid="{00000000-0005-0000-0000-0000D72E0000}"/>
    <cellStyle name="Total 2 3 3 3 2" xfId="15318" xr:uid="{00000000-0005-0000-0000-0000D82E0000}"/>
    <cellStyle name="Total 2 3 3 4" xfId="11240" xr:uid="{00000000-0005-0000-0000-0000D92E0000}"/>
    <cellStyle name="Total 2 3 3 4 2" xfId="14976" xr:uid="{00000000-0005-0000-0000-0000DA2E0000}"/>
    <cellStyle name="Total 2 3 3 5" xfId="14473" xr:uid="{00000000-0005-0000-0000-0000DB2E0000}"/>
    <cellStyle name="Total 2 3 3 6" xfId="13968" xr:uid="{00000000-0005-0000-0000-0000DC2E0000}"/>
    <cellStyle name="Total 2 3 4" xfId="7093" xr:uid="{00000000-0005-0000-0000-0000DD2E0000}"/>
    <cellStyle name="Total 2 3 4 2" xfId="8900" xr:uid="{00000000-0005-0000-0000-0000DE2E0000}"/>
    <cellStyle name="Total 2 3 4 2 2" xfId="12763" xr:uid="{00000000-0005-0000-0000-0000DF2E0000}"/>
    <cellStyle name="Total 2 3 4 2 2 2" xfId="15613" xr:uid="{00000000-0005-0000-0000-0000E02E0000}"/>
    <cellStyle name="Total 2 3 4 2 3" xfId="12542" xr:uid="{00000000-0005-0000-0000-0000E12E0000}"/>
    <cellStyle name="Total 2 3 4 2 3 2" xfId="15431" xr:uid="{00000000-0005-0000-0000-0000E22E0000}"/>
    <cellStyle name="Total 2 3 4 2 4" xfId="14364" xr:uid="{00000000-0005-0000-0000-0000E32E0000}"/>
    <cellStyle name="Total 2 3 4 2 5" xfId="14236" xr:uid="{00000000-0005-0000-0000-0000E42E0000}"/>
    <cellStyle name="Total 2 3 4 3" xfId="12249" xr:uid="{00000000-0005-0000-0000-0000E52E0000}"/>
    <cellStyle name="Total 2 3 4 3 2" xfId="15323" xr:uid="{00000000-0005-0000-0000-0000E62E0000}"/>
    <cellStyle name="Total 2 3 4 4" xfId="13333" xr:uid="{00000000-0005-0000-0000-0000E72E0000}"/>
    <cellStyle name="Total 2 3 4 4 2" xfId="15809" xr:uid="{00000000-0005-0000-0000-0000E82E0000}"/>
    <cellStyle name="Total 2 3 4 5" xfId="14468" xr:uid="{00000000-0005-0000-0000-0000E92E0000}"/>
    <cellStyle name="Total 2 3 4 6" xfId="13973" xr:uid="{00000000-0005-0000-0000-0000EA2E0000}"/>
    <cellStyle name="Total 2 3 5" xfId="7113" xr:uid="{00000000-0005-0000-0000-0000EB2E0000}"/>
    <cellStyle name="Total 2 3 5 2" xfId="8920" xr:uid="{00000000-0005-0000-0000-0000EC2E0000}"/>
    <cellStyle name="Total 2 3 5 2 2" xfId="12781" xr:uid="{00000000-0005-0000-0000-0000ED2E0000}"/>
    <cellStyle name="Total 2 3 5 2 2 2" xfId="15631" xr:uid="{00000000-0005-0000-0000-0000EE2E0000}"/>
    <cellStyle name="Total 2 3 5 2 3" xfId="11865" xr:uid="{00000000-0005-0000-0000-0000EF2E0000}"/>
    <cellStyle name="Total 2 3 5 2 3 2" xfId="15112" xr:uid="{00000000-0005-0000-0000-0000F02E0000}"/>
    <cellStyle name="Total 2 3 5 2 4" xfId="14654" xr:uid="{00000000-0005-0000-0000-0000F12E0000}"/>
    <cellStyle name="Total 2 3 5 2 5" xfId="14256" xr:uid="{00000000-0005-0000-0000-0000F22E0000}"/>
    <cellStyle name="Total 2 3 5 3" xfId="12267" xr:uid="{00000000-0005-0000-0000-0000F32E0000}"/>
    <cellStyle name="Total 2 3 5 3 2" xfId="15341" xr:uid="{00000000-0005-0000-0000-0000F42E0000}"/>
    <cellStyle name="Total 2 3 5 4" xfId="13248" xr:uid="{00000000-0005-0000-0000-0000F52E0000}"/>
    <cellStyle name="Total 2 3 5 4 2" xfId="15803" xr:uid="{00000000-0005-0000-0000-0000F62E0000}"/>
    <cellStyle name="Total 2 3 5 5" xfId="14463" xr:uid="{00000000-0005-0000-0000-0000F72E0000}"/>
    <cellStyle name="Total 2 3 5 6" xfId="13993" xr:uid="{00000000-0005-0000-0000-0000F82E0000}"/>
    <cellStyle name="Total 2 3 6" xfId="6932" xr:uid="{00000000-0005-0000-0000-0000F92E0000}"/>
    <cellStyle name="Total 2 3 6 2" xfId="8764" xr:uid="{00000000-0005-0000-0000-0000FA2E0000}"/>
    <cellStyle name="Total 2 3 6 2 2" xfId="12635" xr:uid="{00000000-0005-0000-0000-0000FB2E0000}"/>
    <cellStyle name="Total 2 3 6 2 2 2" xfId="15491" xr:uid="{00000000-0005-0000-0000-0000FC2E0000}"/>
    <cellStyle name="Total 2 3 6 2 3" xfId="13220" xr:uid="{00000000-0005-0000-0000-0000FD2E0000}"/>
    <cellStyle name="Total 2 3 6 2 3 2" xfId="15800" xr:uid="{00000000-0005-0000-0000-0000FE2E0000}"/>
    <cellStyle name="Total 2 3 6 2 4" xfId="14886" xr:uid="{00000000-0005-0000-0000-0000FF2E0000}"/>
    <cellStyle name="Total 2 3 6 2 5" xfId="14100" xr:uid="{00000000-0005-0000-0000-0000002F0000}"/>
    <cellStyle name="Total 2 3 6 3" xfId="12097" xr:uid="{00000000-0005-0000-0000-0000012F0000}"/>
    <cellStyle name="Total 2 3 6 3 2" xfId="15177" xr:uid="{00000000-0005-0000-0000-0000022F0000}"/>
    <cellStyle name="Total 2 3 6 4" xfId="11118" xr:uid="{00000000-0005-0000-0000-0000032F0000}"/>
    <cellStyle name="Total 2 3 6 4 2" xfId="14957" xr:uid="{00000000-0005-0000-0000-0000042F0000}"/>
    <cellStyle name="Total 2 3 6 5" xfId="14780" xr:uid="{00000000-0005-0000-0000-0000052F0000}"/>
    <cellStyle name="Total 2 3 6 6" xfId="13817" xr:uid="{00000000-0005-0000-0000-0000062F0000}"/>
    <cellStyle name="Total 2 3 7" xfId="7138" xr:uid="{00000000-0005-0000-0000-0000072F0000}"/>
    <cellStyle name="Total 2 3 7 2" xfId="8945" xr:uid="{00000000-0005-0000-0000-0000082F0000}"/>
    <cellStyle name="Total 2 3 7 2 2" xfId="12803" xr:uid="{00000000-0005-0000-0000-0000092F0000}"/>
    <cellStyle name="Total 2 3 7 2 2 2" xfId="15652" xr:uid="{00000000-0005-0000-0000-00000A2F0000}"/>
    <cellStyle name="Total 2 3 7 2 3" xfId="11665" xr:uid="{00000000-0005-0000-0000-00000B2F0000}"/>
    <cellStyle name="Total 2 3 7 2 3 2" xfId="15072" xr:uid="{00000000-0005-0000-0000-00000C2F0000}"/>
    <cellStyle name="Total 2 3 7 2 4" xfId="14644" xr:uid="{00000000-0005-0000-0000-00000D2F0000}"/>
    <cellStyle name="Total 2 3 7 2 5" xfId="14281" xr:uid="{00000000-0005-0000-0000-00000E2F0000}"/>
    <cellStyle name="Total 2 3 7 3" xfId="12289" xr:uid="{00000000-0005-0000-0000-00000F2F0000}"/>
    <cellStyle name="Total 2 3 7 3 2" xfId="15362" xr:uid="{00000000-0005-0000-0000-0000102F0000}"/>
    <cellStyle name="Total 2 3 7 4" xfId="11269" xr:uid="{00000000-0005-0000-0000-0000112F0000}"/>
    <cellStyle name="Total 2 3 7 4 2" xfId="14979" xr:uid="{00000000-0005-0000-0000-0000122F0000}"/>
    <cellStyle name="Total 2 3 7 5" xfId="14450" xr:uid="{00000000-0005-0000-0000-0000132F0000}"/>
    <cellStyle name="Total 2 3 7 6" xfId="14018" xr:uid="{00000000-0005-0000-0000-0000142F0000}"/>
    <cellStyle name="Total 2 3 8" xfId="7160" xr:uid="{00000000-0005-0000-0000-0000152F0000}"/>
    <cellStyle name="Total 2 3 8 2" xfId="8967" xr:uid="{00000000-0005-0000-0000-0000162F0000}"/>
    <cellStyle name="Total 2 3 8 2 2" xfId="12823" xr:uid="{00000000-0005-0000-0000-0000172F0000}"/>
    <cellStyle name="Total 2 3 8 2 2 2" xfId="15671" xr:uid="{00000000-0005-0000-0000-0000182F0000}"/>
    <cellStyle name="Total 2 3 8 2 3" xfId="11779" xr:uid="{00000000-0005-0000-0000-0000192F0000}"/>
    <cellStyle name="Total 2 3 8 2 3 2" xfId="15087" xr:uid="{00000000-0005-0000-0000-00001A2F0000}"/>
    <cellStyle name="Total 2 3 8 2 4" xfId="14848" xr:uid="{00000000-0005-0000-0000-00001B2F0000}"/>
    <cellStyle name="Total 2 3 8 2 5" xfId="14303" xr:uid="{00000000-0005-0000-0000-00001C2F0000}"/>
    <cellStyle name="Total 2 3 8 3" xfId="12309" xr:uid="{00000000-0005-0000-0000-00001D2F0000}"/>
    <cellStyle name="Total 2 3 8 3 2" xfId="15381" xr:uid="{00000000-0005-0000-0000-00001E2F0000}"/>
    <cellStyle name="Total 2 3 8 4" xfId="12355" xr:uid="{00000000-0005-0000-0000-00001F2F0000}"/>
    <cellStyle name="Total 2 3 8 4 2" xfId="15395" xr:uid="{00000000-0005-0000-0000-0000202F0000}"/>
    <cellStyle name="Total 2 3 8 5" xfId="14730" xr:uid="{00000000-0005-0000-0000-0000212F0000}"/>
    <cellStyle name="Total 2 3 8 6" xfId="14040" xr:uid="{00000000-0005-0000-0000-0000222F0000}"/>
    <cellStyle name="Total 2 3 9" xfId="6977" xr:uid="{00000000-0005-0000-0000-0000232F0000}"/>
    <cellStyle name="Total 2 3 9 2" xfId="12140" xr:uid="{00000000-0005-0000-0000-0000242F0000}"/>
    <cellStyle name="Total 2 3 9 2 2" xfId="15219" xr:uid="{00000000-0005-0000-0000-0000252F0000}"/>
    <cellStyle name="Total 2 3 9 3" xfId="13092" xr:uid="{00000000-0005-0000-0000-0000262F0000}"/>
    <cellStyle name="Total 2 3 9 3 2" xfId="15756" xr:uid="{00000000-0005-0000-0000-0000272F0000}"/>
    <cellStyle name="Total 2 3 9 4" xfId="14380" xr:uid="{00000000-0005-0000-0000-0000282F0000}"/>
    <cellStyle name="Total 2 3 9 5" xfId="13859" xr:uid="{00000000-0005-0000-0000-0000292F0000}"/>
    <cellStyle name="Total 2 4" xfId="6910" xr:uid="{00000000-0005-0000-0000-00002A2F0000}"/>
    <cellStyle name="Total 2 4 2" xfId="8747" xr:uid="{00000000-0005-0000-0000-00002B2F0000}"/>
    <cellStyle name="Total 2 4 2 2" xfId="12619" xr:uid="{00000000-0005-0000-0000-00002C2F0000}"/>
    <cellStyle name="Total 2 4 2 2 2" xfId="15476" xr:uid="{00000000-0005-0000-0000-00002D2F0000}"/>
    <cellStyle name="Total 2 4 2 3" xfId="12515" xr:uid="{00000000-0005-0000-0000-00002E2F0000}"/>
    <cellStyle name="Total 2 4 2 3 2" xfId="15423" xr:uid="{00000000-0005-0000-0000-00002F2F0000}"/>
    <cellStyle name="Total 2 4 2 4" xfId="14808" xr:uid="{00000000-0005-0000-0000-0000302F0000}"/>
    <cellStyle name="Total 2 4 2 5" xfId="14083" xr:uid="{00000000-0005-0000-0000-0000312F0000}"/>
    <cellStyle name="Total 2 4 3" xfId="12077" xr:uid="{00000000-0005-0000-0000-0000322F0000}"/>
    <cellStyle name="Total 2 4 3 2" xfId="13274" xr:uid="{00000000-0005-0000-0000-0000332F0000}"/>
    <cellStyle name="Total 2 4 3 2 2" xfId="15806" xr:uid="{00000000-0005-0000-0000-0000342F0000}"/>
    <cellStyle name="Total 2 4 3 3" xfId="15157" xr:uid="{00000000-0005-0000-0000-0000352F0000}"/>
    <cellStyle name="Total 2 4 4" xfId="11886" xr:uid="{00000000-0005-0000-0000-0000362F0000}"/>
    <cellStyle name="Total 2 4 4 2" xfId="15116" xr:uid="{00000000-0005-0000-0000-0000372F0000}"/>
    <cellStyle name="Total 2 4 5" xfId="14419" xr:uid="{00000000-0005-0000-0000-0000382F0000}"/>
    <cellStyle name="Total 2 4 6" xfId="13796" xr:uid="{00000000-0005-0000-0000-0000392F0000}"/>
    <cellStyle name="Total 2 5" xfId="6972" xr:uid="{00000000-0005-0000-0000-00003A2F0000}"/>
    <cellStyle name="Total 2 5 2" xfId="8799" xr:uid="{00000000-0005-0000-0000-00003B2F0000}"/>
    <cellStyle name="Total 2 5 2 2" xfId="12668" xr:uid="{00000000-0005-0000-0000-00003C2F0000}"/>
    <cellStyle name="Total 2 5 2 2 2" xfId="15524" xr:uid="{00000000-0005-0000-0000-00003D2F0000}"/>
    <cellStyle name="Total 2 5 2 3" xfId="11670" xr:uid="{00000000-0005-0000-0000-00003E2F0000}"/>
    <cellStyle name="Total 2 5 2 3 2" xfId="15073" xr:uid="{00000000-0005-0000-0000-00003F2F0000}"/>
    <cellStyle name="Total 2 5 2 4" xfId="14683" xr:uid="{00000000-0005-0000-0000-0000402F0000}"/>
    <cellStyle name="Total 2 5 2 5" xfId="14135" xr:uid="{00000000-0005-0000-0000-0000412F0000}"/>
    <cellStyle name="Total 2 5 3" xfId="12135" xr:uid="{00000000-0005-0000-0000-0000422F0000}"/>
    <cellStyle name="Total 2 5 3 2" xfId="15215" xr:uid="{00000000-0005-0000-0000-0000432F0000}"/>
    <cellStyle name="Total 2 5 4" xfId="11755" xr:uid="{00000000-0005-0000-0000-0000442F0000}"/>
    <cellStyle name="Total 2 5 4 2" xfId="15084" xr:uid="{00000000-0005-0000-0000-0000452F0000}"/>
    <cellStyle name="Total 2 5 5" xfId="14770" xr:uid="{00000000-0005-0000-0000-0000462F0000}"/>
    <cellStyle name="Total 2 5 6" xfId="13854" xr:uid="{00000000-0005-0000-0000-0000472F0000}"/>
    <cellStyle name="Total 2 6" xfId="6935" xr:uid="{00000000-0005-0000-0000-0000482F0000}"/>
    <cellStyle name="Total 2 6 2" xfId="8767" xr:uid="{00000000-0005-0000-0000-0000492F0000}"/>
    <cellStyle name="Total 2 6 2 2" xfId="12637" xr:uid="{00000000-0005-0000-0000-00004A2F0000}"/>
    <cellStyle name="Total 2 6 2 2 2" xfId="15493" xr:uid="{00000000-0005-0000-0000-00004B2F0000}"/>
    <cellStyle name="Total 2 6 2 3" xfId="13100" xr:uid="{00000000-0005-0000-0000-00004C2F0000}"/>
    <cellStyle name="Total 2 6 2 3 2" xfId="15757" xr:uid="{00000000-0005-0000-0000-00004D2F0000}"/>
    <cellStyle name="Total 2 6 2 4" xfId="14698" xr:uid="{00000000-0005-0000-0000-00004E2F0000}"/>
    <cellStyle name="Total 2 6 2 5" xfId="14103" xr:uid="{00000000-0005-0000-0000-00004F2F0000}"/>
    <cellStyle name="Total 2 6 3" xfId="12099" xr:uid="{00000000-0005-0000-0000-0000502F0000}"/>
    <cellStyle name="Total 2 6 3 2" xfId="15179" xr:uid="{00000000-0005-0000-0000-0000512F0000}"/>
    <cellStyle name="Total 2 6 4" xfId="12848" xr:uid="{00000000-0005-0000-0000-0000522F0000}"/>
    <cellStyle name="Total 2 6 4 2" xfId="15686" xr:uid="{00000000-0005-0000-0000-0000532F0000}"/>
    <cellStyle name="Total 2 6 5" xfId="14402" xr:uid="{00000000-0005-0000-0000-0000542F0000}"/>
    <cellStyle name="Total 2 6 6" xfId="13820" xr:uid="{00000000-0005-0000-0000-0000552F0000}"/>
    <cellStyle name="Total 2 7" xfId="7028" xr:uid="{00000000-0005-0000-0000-0000562F0000}"/>
    <cellStyle name="Total 2 7 2" xfId="8843" xr:uid="{00000000-0005-0000-0000-0000572F0000}"/>
    <cellStyle name="Total 2 7 2 2" xfId="12709" xr:uid="{00000000-0005-0000-0000-0000582F0000}"/>
    <cellStyle name="Total 2 7 2 2 2" xfId="15562" xr:uid="{00000000-0005-0000-0000-0000592F0000}"/>
    <cellStyle name="Total 2 7 2 3" xfId="12527" xr:uid="{00000000-0005-0000-0000-00005A2F0000}"/>
    <cellStyle name="Total 2 7 2 3 2" xfId="15427" xr:uid="{00000000-0005-0000-0000-00005B2F0000}"/>
    <cellStyle name="Total 2 7 2 4" xfId="14572" xr:uid="{00000000-0005-0000-0000-00005C2F0000}"/>
    <cellStyle name="Total 2 7 2 5" xfId="14179" xr:uid="{00000000-0005-0000-0000-00005D2F0000}"/>
    <cellStyle name="Total 2 7 3" xfId="12188" xr:uid="{00000000-0005-0000-0000-00005E2F0000}"/>
    <cellStyle name="Total 2 7 3 2" xfId="15265" xr:uid="{00000000-0005-0000-0000-00005F2F0000}"/>
    <cellStyle name="Total 2 7 4" xfId="11169" xr:uid="{00000000-0005-0000-0000-0000602F0000}"/>
    <cellStyle name="Total 2 7 4 2" xfId="14963" xr:uid="{00000000-0005-0000-0000-0000612F0000}"/>
    <cellStyle name="Total 2 7 5" xfId="14761" xr:uid="{00000000-0005-0000-0000-0000622F0000}"/>
    <cellStyle name="Total 2 7 6" xfId="13910" xr:uid="{00000000-0005-0000-0000-0000632F0000}"/>
    <cellStyle name="Total 2 8" xfId="6994" xr:uid="{00000000-0005-0000-0000-0000642F0000}"/>
    <cellStyle name="Total 2 8 2" xfId="8816" xr:uid="{00000000-0005-0000-0000-0000652F0000}"/>
    <cellStyle name="Total 2 8 2 2" xfId="12684" xr:uid="{00000000-0005-0000-0000-0000662F0000}"/>
    <cellStyle name="Total 2 8 2 2 2" xfId="15538" xr:uid="{00000000-0005-0000-0000-0000672F0000}"/>
    <cellStyle name="Total 2 8 2 3" xfId="11606" xr:uid="{00000000-0005-0000-0000-0000682F0000}"/>
    <cellStyle name="Total 2 8 2 3 2" xfId="15055" xr:uid="{00000000-0005-0000-0000-0000692F0000}"/>
    <cellStyle name="Total 2 8 2 4" xfId="14310" xr:uid="{00000000-0005-0000-0000-00006A2F0000}"/>
    <cellStyle name="Total 2 8 2 5" xfId="14152" xr:uid="{00000000-0005-0000-0000-00006B2F0000}"/>
    <cellStyle name="Total 2 8 3" xfId="12156" xr:uid="{00000000-0005-0000-0000-00006C2F0000}"/>
    <cellStyle name="Total 2 8 3 2" xfId="15234" xr:uid="{00000000-0005-0000-0000-00006D2F0000}"/>
    <cellStyle name="Total 2 8 4" xfId="11793" xr:uid="{00000000-0005-0000-0000-00006E2F0000}"/>
    <cellStyle name="Total 2 8 4 2" xfId="15090" xr:uid="{00000000-0005-0000-0000-00006F2F0000}"/>
    <cellStyle name="Total 2 8 5" xfId="14390" xr:uid="{00000000-0005-0000-0000-0000702F0000}"/>
    <cellStyle name="Total 2 8 6" xfId="13876" xr:uid="{00000000-0005-0000-0000-0000712F0000}"/>
    <cellStyle name="Total 2 9" xfId="6963" xr:uid="{00000000-0005-0000-0000-0000722F0000}"/>
    <cellStyle name="Total 2 9 2" xfId="8792" xr:uid="{00000000-0005-0000-0000-0000732F0000}"/>
    <cellStyle name="Total 2 9 2 2" xfId="12661" xr:uid="{00000000-0005-0000-0000-0000742F0000}"/>
    <cellStyle name="Total 2 9 2 2 2" xfId="15517" xr:uid="{00000000-0005-0000-0000-0000752F0000}"/>
    <cellStyle name="Total 2 9 2 3" xfId="12870" xr:uid="{00000000-0005-0000-0000-0000762F0000}"/>
    <cellStyle name="Total 2 9 2 3 2" xfId="15693" xr:uid="{00000000-0005-0000-0000-0000772F0000}"/>
    <cellStyle name="Total 2 9 2 4" xfId="14668" xr:uid="{00000000-0005-0000-0000-0000782F0000}"/>
    <cellStyle name="Total 2 9 2 5" xfId="14128" xr:uid="{00000000-0005-0000-0000-0000792F0000}"/>
    <cellStyle name="Total 2 9 3" xfId="12126" xr:uid="{00000000-0005-0000-0000-00007A2F0000}"/>
    <cellStyle name="Total 2 9 3 2" xfId="15206" xr:uid="{00000000-0005-0000-0000-00007B2F0000}"/>
    <cellStyle name="Total 2 9 4" xfId="11916" xr:uid="{00000000-0005-0000-0000-00007C2F0000}"/>
    <cellStyle name="Total 2 9 4 2" xfId="15120" xr:uid="{00000000-0005-0000-0000-00007D2F0000}"/>
    <cellStyle name="Total 2 9 5" xfId="14778" xr:uid="{00000000-0005-0000-0000-00007E2F0000}"/>
    <cellStyle name="Total 2 9 6" xfId="13845" xr:uid="{00000000-0005-0000-0000-00007F2F0000}"/>
    <cellStyle name="Vírgula" xfId="1" builtinId="3"/>
    <cellStyle name="Vírgula 10" xfId="348" xr:uid="{00000000-0005-0000-0000-0000812F0000}"/>
    <cellStyle name="Vírgula 10 10" xfId="3759" xr:uid="{00000000-0005-0000-0000-0000822F0000}"/>
    <cellStyle name="Vírgula 10 10 2" xfId="6501" xr:uid="{00000000-0005-0000-0000-0000832F0000}"/>
    <cellStyle name="Vírgula 10 10 2 2" xfId="8460" xr:uid="{00000000-0005-0000-0000-0000842F0000}"/>
    <cellStyle name="Vírgula 10 10 2 2 2" xfId="23483" xr:uid="{00000000-0005-0000-0000-0000852F0000}"/>
    <cellStyle name="Vírgula 10 10 2 3" xfId="13337" xr:uid="{00000000-0005-0000-0000-0000862F0000}"/>
    <cellStyle name="Vírgula 10 10 2 4" xfId="19536" xr:uid="{00000000-0005-0000-0000-0000872F0000}"/>
    <cellStyle name="Vírgula 10 10 3" xfId="8461" xr:uid="{00000000-0005-0000-0000-0000882F0000}"/>
    <cellStyle name="Vírgula 10 10 3 2" xfId="20823" xr:uid="{00000000-0005-0000-0000-0000892F0000}"/>
    <cellStyle name="Vírgula 10 10 4" xfId="13654" xr:uid="{00000000-0005-0000-0000-00008A2F0000}"/>
    <cellStyle name="Vírgula 10 10 5" xfId="16802" xr:uid="{00000000-0005-0000-0000-00008B2F0000}"/>
    <cellStyle name="Vírgula 10 11" xfId="4080" xr:uid="{00000000-0005-0000-0000-00008C2F0000}"/>
    <cellStyle name="Vírgula 10 11 2" xfId="6509" xr:uid="{00000000-0005-0000-0000-00008D2F0000}"/>
    <cellStyle name="Vírgula 10 11 2 2" xfId="10978" xr:uid="{00000000-0005-0000-0000-00008E2F0000}"/>
    <cellStyle name="Vírgula 10 11 2 2 2" xfId="23491" xr:uid="{00000000-0005-0000-0000-00008F2F0000}"/>
    <cellStyle name="Vírgula 10 11 2 3" xfId="13031" xr:uid="{00000000-0005-0000-0000-0000902F0000}"/>
    <cellStyle name="Vírgula 10 11 2 3 2" xfId="23851" xr:uid="{0D42C3CF-68F5-4C4B-9D16-5006658337D7}"/>
    <cellStyle name="Vírgula 10 11 2 4" xfId="19544" xr:uid="{00000000-0005-0000-0000-0000912F0000}"/>
    <cellStyle name="Vírgula 10 11 3" xfId="12392" xr:uid="{00000000-0005-0000-0000-0000922F0000}"/>
    <cellStyle name="Vírgula 10 11 3 2" xfId="15400" xr:uid="{00000000-0005-0000-0000-0000932F0000}"/>
    <cellStyle name="Vírgula 10 11 3 3" xfId="13716" xr:uid="{00000000-0005-0000-0000-0000942F0000}"/>
    <cellStyle name="Vírgula 10 11 3 4" xfId="21128" xr:uid="{00000000-0005-0000-0000-0000952F0000}"/>
    <cellStyle name="Vírgula 10 11 4" xfId="17120" xr:uid="{00000000-0005-0000-0000-0000962F0000}"/>
    <cellStyle name="Vírgula 10 12" xfId="5871" xr:uid="{00000000-0005-0000-0000-0000972F0000}"/>
    <cellStyle name="Vírgula 10 12 2" xfId="11909" xr:uid="{00000000-0005-0000-0000-0000982F0000}"/>
    <cellStyle name="Vírgula 10 12 2 2" xfId="15119" xr:uid="{00000000-0005-0000-0000-0000992F0000}"/>
    <cellStyle name="Vírgula 10 12 2 3" xfId="13758" xr:uid="{00000000-0005-0000-0000-00009A2F0000}"/>
    <cellStyle name="Vírgula 10 12 2 4" xfId="22867" xr:uid="{00000000-0005-0000-0000-00009B2F0000}"/>
    <cellStyle name="Vírgula 10 12 3" xfId="11094" xr:uid="{00000000-0005-0000-0000-00009C2F0000}"/>
    <cellStyle name="Vírgula 10 12 4" xfId="11496" xr:uid="{00000000-0005-0000-0000-00009D2F0000}"/>
    <cellStyle name="Vírgula 10 12 5" xfId="18906" xr:uid="{00000000-0005-0000-0000-00009E2F0000}"/>
    <cellStyle name="Vírgula 10 13" xfId="6687" xr:uid="{00000000-0005-0000-0000-00009F2F0000}"/>
    <cellStyle name="Vírgula 10 13 2" xfId="8462" xr:uid="{00000000-0005-0000-0000-0000A02F0000}"/>
    <cellStyle name="Vírgula 10 13 2 2" xfId="8463" xr:uid="{00000000-0005-0000-0000-0000A12F0000}"/>
    <cellStyle name="Vírgula 10 13 2 3" xfId="23666" xr:uid="{00000000-0005-0000-0000-0000A22F0000}"/>
    <cellStyle name="Vírgula 10 13 3" xfId="8464" xr:uid="{00000000-0005-0000-0000-0000A32F0000}"/>
    <cellStyle name="Vírgula 10 13 4" xfId="11154" xr:uid="{00000000-0005-0000-0000-0000A42F0000}"/>
    <cellStyle name="Vírgula 10 13 5" xfId="19722" xr:uid="{00000000-0005-0000-0000-0000A52F0000}"/>
    <cellStyle name="Vírgula 10 14" xfId="5004" xr:uid="{00000000-0005-0000-0000-0000A62F0000}"/>
    <cellStyle name="Vírgula 10 14 2" xfId="8465" xr:uid="{00000000-0005-0000-0000-0000A72F0000}"/>
    <cellStyle name="Vírgula 10 14 2 2" xfId="8466" xr:uid="{00000000-0005-0000-0000-0000A82F0000}"/>
    <cellStyle name="Vírgula 10 14 2 3" xfId="22019" xr:uid="{00000000-0005-0000-0000-0000A92F0000}"/>
    <cellStyle name="Vírgula 10 14 3" xfId="8467" xr:uid="{00000000-0005-0000-0000-0000AA2F0000}"/>
    <cellStyle name="Vírgula 10 14 4" xfId="18039" xr:uid="{00000000-0005-0000-0000-0000AB2F0000}"/>
    <cellStyle name="Vírgula 10 15" xfId="8468" xr:uid="{00000000-0005-0000-0000-0000AC2F0000}"/>
    <cellStyle name="Vírgula 10 15 2" xfId="12430" xr:uid="{00000000-0005-0000-0000-0000AD2F0000}"/>
    <cellStyle name="Vírgula 10 15 3" xfId="12396" xr:uid="{00000000-0005-0000-0000-0000AE2F0000}"/>
    <cellStyle name="Vírgula 10 15 4" xfId="19919" xr:uid="{00000000-0005-0000-0000-0000AF2F0000}"/>
    <cellStyle name="Vírgula 10 16" xfId="8469" xr:uid="{00000000-0005-0000-0000-0000B02F0000}"/>
    <cellStyle name="Vírgula 10 16 2" xfId="12327" xr:uid="{00000000-0005-0000-0000-0000B12F0000}"/>
    <cellStyle name="Vírgula 10 16 3" xfId="11563" xr:uid="{00000000-0005-0000-0000-0000B22F0000}"/>
    <cellStyle name="Vírgula 10 17" xfId="8470" xr:uid="{00000000-0005-0000-0000-0000B32F0000}"/>
    <cellStyle name="Vírgula 10 18" xfId="8471" xr:uid="{00000000-0005-0000-0000-0000B42F0000}"/>
    <cellStyle name="Vírgula 10 19" xfId="8472" xr:uid="{00000000-0005-0000-0000-0000B52F0000}"/>
    <cellStyle name="Vírgula 10 2" xfId="349" xr:uid="{00000000-0005-0000-0000-0000B62F0000}"/>
    <cellStyle name="Vírgula 10 2 10" xfId="5005" xr:uid="{00000000-0005-0000-0000-0000B72F0000}"/>
    <cellStyle name="Vírgula 10 2 10 2" xfId="22020" xr:uid="{00000000-0005-0000-0000-0000B82F0000}"/>
    <cellStyle name="Vírgula 10 2 10 3" xfId="18040" xr:uid="{00000000-0005-0000-0000-0000B92F0000}"/>
    <cellStyle name="Vírgula 10 2 11" xfId="10822" xr:uid="{00000000-0005-0000-0000-0000BA2F0000}"/>
    <cellStyle name="Vírgula 10 2 11 2" xfId="19920" xr:uid="{00000000-0005-0000-0000-0000BB2F0000}"/>
    <cellStyle name="Vírgula 10 2 12" xfId="15866" xr:uid="{00000000-0005-0000-0000-0000BC2F0000}"/>
    <cellStyle name="Vírgula 10 2 2" xfId="603" xr:uid="{00000000-0005-0000-0000-0000BD2F0000}"/>
    <cellStyle name="Vírgula 10 2 2 2" xfId="876" xr:uid="{00000000-0005-0000-0000-0000BE2F0000}"/>
    <cellStyle name="Vírgula 10 2 2 2 2" xfId="3159" xr:uid="{00000000-0005-0000-0000-0000BF2F0000}"/>
    <cellStyle name="Vírgula 10 2 2 2 2 2" xfId="4475" xr:uid="{00000000-0005-0000-0000-0000C02F0000}"/>
    <cellStyle name="Vírgula 10 2 2 2 2 2 2" xfId="6559" xr:uid="{00000000-0005-0000-0000-0000C12F0000}"/>
    <cellStyle name="Vírgula 10 2 2 2 2 2 2 2" xfId="23541" xr:uid="{00000000-0005-0000-0000-0000C22F0000}"/>
    <cellStyle name="Vírgula 10 2 2 2 2 2 2 3" xfId="19594" xr:uid="{00000000-0005-0000-0000-0000C32F0000}"/>
    <cellStyle name="Vírgula 10 2 2 2 2 2 3" xfId="10436" xr:uid="{00000000-0005-0000-0000-0000C42F0000}"/>
    <cellStyle name="Vírgula 10 2 2 2 2 2 3 2" xfId="21515" xr:uid="{00000000-0005-0000-0000-0000C52F0000}"/>
    <cellStyle name="Vírgula 10 2 2 2 2 2 4" xfId="17510" xr:uid="{00000000-0005-0000-0000-0000C62F0000}"/>
    <cellStyle name="Vírgula 10 2 2 2 2 3" xfId="5328" xr:uid="{00000000-0005-0000-0000-0000C72F0000}"/>
    <cellStyle name="Vírgula 10 2 2 2 2 3 2" xfId="22327" xr:uid="{00000000-0005-0000-0000-0000C82F0000}"/>
    <cellStyle name="Vírgula 10 2 2 2 2 3 3" xfId="18363" xr:uid="{00000000-0005-0000-0000-0000C92F0000}"/>
    <cellStyle name="Vírgula 10 2 2 2 2 4" xfId="9803" xr:uid="{00000000-0005-0000-0000-0000CA2F0000}"/>
    <cellStyle name="Vírgula 10 2 2 2 2 4 2" xfId="20227" xr:uid="{00000000-0005-0000-0000-0000CB2F0000}"/>
    <cellStyle name="Vírgula 10 2 2 2 2 5" xfId="16203" xr:uid="{00000000-0005-0000-0000-0000CC2F0000}"/>
    <cellStyle name="Vírgula 10 2 2 2 3" xfId="3908" xr:uid="{00000000-0005-0000-0000-0000CD2F0000}"/>
    <cellStyle name="Vírgula 10 2 2 2 3 2" xfId="6049" xr:uid="{00000000-0005-0000-0000-0000CE2F0000}"/>
    <cellStyle name="Vírgula 10 2 2 2 3 2 2" xfId="23038" xr:uid="{00000000-0005-0000-0000-0000CF2F0000}"/>
    <cellStyle name="Vírgula 10 2 2 2 3 2 3" xfId="19084" xr:uid="{00000000-0005-0000-0000-0000D02F0000}"/>
    <cellStyle name="Vírgula 10 2 2 2 3 3" xfId="10435" xr:uid="{00000000-0005-0000-0000-0000D12F0000}"/>
    <cellStyle name="Vírgula 10 2 2 2 3 3 2" xfId="20965" xr:uid="{00000000-0005-0000-0000-0000D22F0000}"/>
    <cellStyle name="Vírgula 10 2 2 2 3 4" xfId="16950" xr:uid="{00000000-0005-0000-0000-0000D32F0000}"/>
    <cellStyle name="Vírgula 10 2 2 2 4" xfId="6744" xr:uid="{00000000-0005-0000-0000-0000D42F0000}"/>
    <cellStyle name="Vírgula 10 2 2 2 4 2" xfId="23717" xr:uid="{00000000-0005-0000-0000-0000D52F0000}"/>
    <cellStyle name="Vírgula 10 2 2 2 4 3" xfId="19779" xr:uid="{00000000-0005-0000-0000-0000D62F0000}"/>
    <cellStyle name="Vírgula 10 2 2 2 5" xfId="5062" xr:uid="{00000000-0005-0000-0000-0000D72F0000}"/>
    <cellStyle name="Vírgula 10 2 2 2 5 2" xfId="22070" xr:uid="{00000000-0005-0000-0000-0000D82F0000}"/>
    <cellStyle name="Vírgula 10 2 2 2 5 3" xfId="18097" xr:uid="{00000000-0005-0000-0000-0000D92F0000}"/>
    <cellStyle name="Vírgula 10 2 2 2 6" xfId="9385" xr:uid="{00000000-0005-0000-0000-0000DA2F0000}"/>
    <cellStyle name="Vírgula 10 2 2 2 6 2" xfId="19970" xr:uid="{00000000-0005-0000-0000-0000DB2F0000}"/>
    <cellStyle name="Vírgula 10 2 2 2 7" xfId="15930" xr:uid="{00000000-0005-0000-0000-0000DC2F0000}"/>
    <cellStyle name="Vírgula 10 2 2 3" xfId="3069" xr:uid="{00000000-0005-0000-0000-0000DD2F0000}"/>
    <cellStyle name="Vírgula 10 2 2 3 2" xfId="3766" xr:uid="{00000000-0005-0000-0000-0000DE2F0000}"/>
    <cellStyle name="Vírgula 10 2 2 3 2 2" xfId="6519" xr:uid="{00000000-0005-0000-0000-0000DF2F0000}"/>
    <cellStyle name="Vírgula 10 2 2 3 2 2 2" xfId="23501" xr:uid="{00000000-0005-0000-0000-0000E02F0000}"/>
    <cellStyle name="Vírgula 10 2 2 3 2 2 3" xfId="19554" xr:uid="{00000000-0005-0000-0000-0000E12F0000}"/>
    <cellStyle name="Vírgula 10 2 2 3 2 3" xfId="10437" xr:uid="{00000000-0005-0000-0000-0000E22F0000}"/>
    <cellStyle name="Vírgula 10 2 2 3 2 3 2" xfId="20830" xr:uid="{00000000-0005-0000-0000-0000E32F0000}"/>
    <cellStyle name="Vírgula 10 2 2 3 2 4" xfId="16809" xr:uid="{00000000-0005-0000-0000-0000E42F0000}"/>
    <cellStyle name="Vírgula 10 2 2 3 3" xfId="5238" xr:uid="{00000000-0005-0000-0000-0000E52F0000}"/>
    <cellStyle name="Vírgula 10 2 2 3 3 2" xfId="22237" xr:uid="{00000000-0005-0000-0000-0000E62F0000}"/>
    <cellStyle name="Vírgula 10 2 2 3 3 3" xfId="18273" xr:uid="{00000000-0005-0000-0000-0000E72F0000}"/>
    <cellStyle name="Vírgula 10 2 2 3 4" xfId="9522" xr:uid="{00000000-0005-0000-0000-0000E82F0000}"/>
    <cellStyle name="Vírgula 10 2 2 3 4 2" xfId="20137" xr:uid="{00000000-0005-0000-0000-0000E92F0000}"/>
    <cellStyle name="Vírgula 10 2 2 3 5" xfId="16113" xr:uid="{00000000-0005-0000-0000-0000EA2F0000}"/>
    <cellStyle name="Vírgula 10 2 2 4" xfId="3817" xr:uid="{00000000-0005-0000-0000-0000EB2F0000}"/>
    <cellStyle name="Vírgula 10 2 2 4 2" xfId="5944" xr:uid="{00000000-0005-0000-0000-0000EC2F0000}"/>
    <cellStyle name="Vírgula 10 2 2 4 2 2" xfId="22938" xr:uid="{00000000-0005-0000-0000-0000ED2F0000}"/>
    <cellStyle name="Vírgula 10 2 2 4 2 3" xfId="18979" xr:uid="{00000000-0005-0000-0000-0000EE2F0000}"/>
    <cellStyle name="Vírgula 10 2 2 4 3" xfId="10434" xr:uid="{00000000-0005-0000-0000-0000EF2F0000}"/>
    <cellStyle name="Vírgula 10 2 2 4 3 2" xfId="20879" xr:uid="{00000000-0005-0000-0000-0000F02F0000}"/>
    <cellStyle name="Vírgula 10 2 2 4 4" xfId="16859" xr:uid="{00000000-0005-0000-0000-0000F12F0000}"/>
    <cellStyle name="Vírgula 10 2 2 5" xfId="6698" xr:uid="{00000000-0005-0000-0000-0000F22F0000}"/>
    <cellStyle name="Vírgula 10 2 2 5 2" xfId="10735" xr:uid="{00000000-0005-0000-0000-0000F32F0000}"/>
    <cellStyle name="Vírgula 10 2 2 5 2 2" xfId="23676" xr:uid="{00000000-0005-0000-0000-0000F42F0000}"/>
    <cellStyle name="Vírgula 10 2 2 5 3" xfId="19733" xr:uid="{00000000-0005-0000-0000-0000F52F0000}"/>
    <cellStyle name="Vírgula 10 2 2 6" xfId="5016" xr:uid="{00000000-0005-0000-0000-0000F62F0000}"/>
    <cellStyle name="Vírgula 10 2 2 6 2" xfId="10866" xr:uid="{00000000-0005-0000-0000-0000F72F0000}"/>
    <cellStyle name="Vírgula 10 2 2 6 2 2" xfId="22029" xr:uid="{00000000-0005-0000-0000-0000F82F0000}"/>
    <cellStyle name="Vírgula 10 2 2 6 3" xfId="18051" xr:uid="{00000000-0005-0000-0000-0000F92F0000}"/>
    <cellStyle name="Vírgula 10 2 2 7" xfId="9267" xr:uid="{00000000-0005-0000-0000-0000FA2F0000}"/>
    <cellStyle name="Vírgula 10 2 2 7 2" xfId="19930" xr:uid="{00000000-0005-0000-0000-0000FB2F0000}"/>
    <cellStyle name="Vírgula 10 2 2 8" xfId="15885" xr:uid="{00000000-0005-0000-0000-0000FC2F0000}"/>
    <cellStyle name="Vírgula 10 2 3" xfId="877" xr:uid="{00000000-0005-0000-0000-0000FD2F0000}"/>
    <cellStyle name="Vírgula 10 2 3 2" xfId="2175" xr:uid="{00000000-0005-0000-0000-0000FE2F0000}"/>
    <cellStyle name="Vírgula 10 2 3 2 2" xfId="3303" xr:uid="{00000000-0005-0000-0000-0000FF2F0000}"/>
    <cellStyle name="Vírgula 10 2 3 2 2 2" xfId="4410" xr:uid="{00000000-0005-0000-0000-000000300000}"/>
    <cellStyle name="Vírgula 10 2 3 2 2 2 2" xfId="6625" xr:uid="{00000000-0005-0000-0000-000001300000}"/>
    <cellStyle name="Vírgula 10 2 3 2 2 2 2 2" xfId="23607" xr:uid="{00000000-0005-0000-0000-000002300000}"/>
    <cellStyle name="Vírgula 10 2 3 2 2 2 2 3" xfId="19660" xr:uid="{00000000-0005-0000-0000-000003300000}"/>
    <cellStyle name="Vírgula 10 2 3 2 2 2 3" xfId="10439" xr:uid="{00000000-0005-0000-0000-000004300000}"/>
    <cellStyle name="Vírgula 10 2 3 2 2 2 3 2" xfId="21453" xr:uid="{00000000-0005-0000-0000-000005300000}"/>
    <cellStyle name="Vírgula 10 2 3 2 2 2 4" xfId="17447" xr:uid="{00000000-0005-0000-0000-000006300000}"/>
    <cellStyle name="Vírgula 10 2 3 2 2 3" xfId="5472" xr:uid="{00000000-0005-0000-0000-000007300000}"/>
    <cellStyle name="Vírgula 10 2 3 2 2 3 2" xfId="22471" xr:uid="{00000000-0005-0000-0000-000008300000}"/>
    <cellStyle name="Vírgula 10 2 3 2 2 3 3" xfId="18507" xr:uid="{00000000-0005-0000-0000-000009300000}"/>
    <cellStyle name="Vírgula 10 2 3 2 2 4" xfId="9845" xr:uid="{00000000-0005-0000-0000-00000A300000}"/>
    <cellStyle name="Vírgula 10 2 3 2 2 4 2" xfId="20371" xr:uid="{00000000-0005-0000-0000-00000B300000}"/>
    <cellStyle name="Vírgula 10 2 3 2 2 5" xfId="16347" xr:uid="{00000000-0005-0000-0000-00000C300000}"/>
    <cellStyle name="Vírgula 10 2 3 2 3" xfId="4209" xr:uid="{00000000-0005-0000-0000-00000D300000}"/>
    <cellStyle name="Vírgula 10 2 3 2 3 2" xfId="6202" xr:uid="{00000000-0005-0000-0000-00000E300000}"/>
    <cellStyle name="Vírgula 10 2 3 2 3 2 2" xfId="23184" xr:uid="{00000000-0005-0000-0000-00000F300000}"/>
    <cellStyle name="Vírgula 10 2 3 2 3 2 3" xfId="19237" xr:uid="{00000000-0005-0000-0000-000010300000}"/>
    <cellStyle name="Vírgula 10 2 3 2 3 3" xfId="10438" xr:uid="{00000000-0005-0000-0000-000011300000}"/>
    <cellStyle name="Vírgula 10 2 3 2 3 3 2" xfId="21255" xr:uid="{00000000-0005-0000-0000-000012300000}"/>
    <cellStyle name="Vírgula 10 2 3 2 3 4" xfId="17248" xr:uid="{00000000-0005-0000-0000-000013300000}"/>
    <cellStyle name="Vírgula 10 2 3 2 4" xfId="6817" xr:uid="{00000000-0005-0000-0000-000014300000}"/>
    <cellStyle name="Vírgula 10 2 3 2 4 2" xfId="23783" xr:uid="{00000000-0005-0000-0000-000015300000}"/>
    <cellStyle name="Vírgula 10 2 3 2 4 3" xfId="19852" xr:uid="{00000000-0005-0000-0000-000016300000}"/>
    <cellStyle name="Vírgula 10 2 3 2 5" xfId="5135" xr:uid="{00000000-0005-0000-0000-000017300000}"/>
    <cellStyle name="Vírgula 10 2 3 2 5 2" xfId="22136" xr:uid="{00000000-0005-0000-0000-000018300000}"/>
    <cellStyle name="Vírgula 10 2 3 2 5 3" xfId="18170" xr:uid="{00000000-0005-0000-0000-000019300000}"/>
    <cellStyle name="Vírgula 10 2 3 2 6" xfId="9424" xr:uid="{00000000-0005-0000-0000-00001A300000}"/>
    <cellStyle name="Vírgula 10 2 3 2 6 2" xfId="20036" xr:uid="{00000000-0005-0000-0000-00001B300000}"/>
    <cellStyle name="Vírgula 10 2 3 2 7" xfId="16005" xr:uid="{00000000-0005-0000-0000-00001C300000}"/>
    <cellStyle name="Vírgula 10 2 3 3" xfId="2174" xr:uid="{00000000-0005-0000-0000-00001D300000}"/>
    <cellStyle name="Vírgula 10 2 3 3 2" xfId="3302" xr:uid="{00000000-0005-0000-0000-00001E300000}"/>
    <cellStyle name="Vírgula 10 2 3 3 2 2" xfId="4415" xr:uid="{00000000-0005-0000-0000-00001F300000}"/>
    <cellStyle name="Vírgula 10 2 3 3 2 2 2" xfId="6624" xr:uid="{00000000-0005-0000-0000-000020300000}"/>
    <cellStyle name="Vírgula 10 2 3 3 2 2 2 2" xfId="23606" xr:uid="{00000000-0005-0000-0000-000021300000}"/>
    <cellStyle name="Vírgula 10 2 3 3 2 2 2 3" xfId="19659" xr:uid="{00000000-0005-0000-0000-000022300000}"/>
    <cellStyle name="Vírgula 10 2 3 3 2 2 3" xfId="21458" xr:uid="{00000000-0005-0000-0000-000023300000}"/>
    <cellStyle name="Vírgula 10 2 3 3 2 2 4" xfId="17452" xr:uid="{00000000-0005-0000-0000-000024300000}"/>
    <cellStyle name="Vírgula 10 2 3 3 2 3" xfId="5471" xr:uid="{00000000-0005-0000-0000-000025300000}"/>
    <cellStyle name="Vírgula 10 2 3 3 2 3 2" xfId="22470" xr:uid="{00000000-0005-0000-0000-000026300000}"/>
    <cellStyle name="Vírgula 10 2 3 3 2 3 3" xfId="18506" xr:uid="{00000000-0005-0000-0000-000027300000}"/>
    <cellStyle name="Vírgula 10 2 3 3 2 4" xfId="10440" xr:uid="{00000000-0005-0000-0000-000028300000}"/>
    <cellStyle name="Vírgula 10 2 3 3 2 4 2" xfId="20370" xr:uid="{00000000-0005-0000-0000-000029300000}"/>
    <cellStyle name="Vírgula 10 2 3 3 2 5" xfId="16346" xr:uid="{00000000-0005-0000-0000-00002A300000}"/>
    <cellStyle name="Vírgula 10 2 3 3 3" xfId="4208" xr:uid="{00000000-0005-0000-0000-00002B300000}"/>
    <cellStyle name="Vírgula 10 2 3 3 3 2" xfId="6201" xr:uid="{00000000-0005-0000-0000-00002C300000}"/>
    <cellStyle name="Vírgula 10 2 3 3 3 2 2" xfId="23183" xr:uid="{00000000-0005-0000-0000-00002D300000}"/>
    <cellStyle name="Vírgula 10 2 3 3 3 2 3" xfId="19236" xr:uid="{00000000-0005-0000-0000-00002E300000}"/>
    <cellStyle name="Vírgula 10 2 3 3 3 3" xfId="21254" xr:uid="{00000000-0005-0000-0000-00002F300000}"/>
    <cellStyle name="Vírgula 10 2 3 3 3 4" xfId="17247" xr:uid="{00000000-0005-0000-0000-000030300000}"/>
    <cellStyle name="Vírgula 10 2 3 3 4" xfId="6816" xr:uid="{00000000-0005-0000-0000-000031300000}"/>
    <cellStyle name="Vírgula 10 2 3 3 4 2" xfId="23782" xr:uid="{00000000-0005-0000-0000-000032300000}"/>
    <cellStyle name="Vírgula 10 2 3 3 4 3" xfId="19851" xr:uid="{00000000-0005-0000-0000-000033300000}"/>
    <cellStyle name="Vírgula 10 2 3 3 5" xfId="5134" xr:uid="{00000000-0005-0000-0000-000034300000}"/>
    <cellStyle name="Vírgula 10 2 3 3 5 2" xfId="22135" xr:uid="{00000000-0005-0000-0000-000035300000}"/>
    <cellStyle name="Vírgula 10 2 3 3 5 3" xfId="18169" xr:uid="{00000000-0005-0000-0000-000036300000}"/>
    <cellStyle name="Vírgula 10 2 3 3 6" xfId="9564" xr:uid="{00000000-0005-0000-0000-000037300000}"/>
    <cellStyle name="Vírgula 10 2 3 3 6 2" xfId="20035" xr:uid="{00000000-0005-0000-0000-000038300000}"/>
    <cellStyle name="Vírgula 10 2 3 3 7" xfId="16004" xr:uid="{00000000-0005-0000-0000-000039300000}"/>
    <cellStyle name="Vírgula 10 2 3 4" xfId="3160" xr:uid="{00000000-0005-0000-0000-00003A300000}"/>
    <cellStyle name="Vírgula 10 2 3 4 2" xfId="4054" xr:uid="{00000000-0005-0000-0000-00003B300000}"/>
    <cellStyle name="Vírgula 10 2 3 4 2 2" xfId="6560" xr:uid="{00000000-0005-0000-0000-00003C300000}"/>
    <cellStyle name="Vírgula 10 2 3 4 2 2 2" xfId="23542" xr:uid="{00000000-0005-0000-0000-00003D300000}"/>
    <cellStyle name="Vírgula 10 2 3 4 2 2 3" xfId="19595" xr:uid="{00000000-0005-0000-0000-00003E300000}"/>
    <cellStyle name="Vírgula 10 2 3 4 2 3" xfId="21103" xr:uid="{00000000-0005-0000-0000-00003F300000}"/>
    <cellStyle name="Vírgula 10 2 3 4 2 4" xfId="17095" xr:uid="{00000000-0005-0000-0000-000040300000}"/>
    <cellStyle name="Vírgula 10 2 3 4 3" xfId="5329" xr:uid="{00000000-0005-0000-0000-000041300000}"/>
    <cellStyle name="Vírgula 10 2 3 4 3 2" xfId="11410" xr:uid="{00000000-0005-0000-0000-000042300000}"/>
    <cellStyle name="Vírgula 10 2 3 4 3 2 2" xfId="22328" xr:uid="{00000000-0005-0000-0000-000043300000}"/>
    <cellStyle name="Vírgula 10 2 3 4 3 3" xfId="12326" xr:uid="{00000000-0005-0000-0000-000044300000}"/>
    <cellStyle name="Vírgula 10 2 3 4 3 4" xfId="18364" xr:uid="{00000000-0005-0000-0000-000045300000}"/>
    <cellStyle name="Vírgula 10 2 3 4 4" xfId="20228" xr:uid="{00000000-0005-0000-0000-000046300000}"/>
    <cellStyle name="Vírgula 10 2 3 4 5" xfId="16204" xr:uid="{00000000-0005-0000-0000-000047300000}"/>
    <cellStyle name="Vírgula 10 2 3 5" xfId="3909" xr:uid="{00000000-0005-0000-0000-000048300000}"/>
    <cellStyle name="Vírgula 10 2 3 5 2" xfId="6050" xr:uid="{00000000-0005-0000-0000-000049300000}"/>
    <cellStyle name="Vírgula 10 2 3 5 2 2" xfId="12950" xr:uid="{00000000-0005-0000-0000-00004A300000}"/>
    <cellStyle name="Vírgula 10 2 3 5 2 2 2" xfId="23039" xr:uid="{00000000-0005-0000-0000-00004B300000}"/>
    <cellStyle name="Vírgula 10 2 3 5 2 3" xfId="11649" xr:uid="{00000000-0005-0000-0000-00004C300000}"/>
    <cellStyle name="Vírgula 10 2 3 5 2 4" xfId="19085" xr:uid="{00000000-0005-0000-0000-00004D300000}"/>
    <cellStyle name="Vírgula 10 2 3 5 3" xfId="20966" xr:uid="{00000000-0005-0000-0000-00004E300000}"/>
    <cellStyle name="Vírgula 10 2 3 5 4" xfId="16951" xr:uid="{00000000-0005-0000-0000-00004F300000}"/>
    <cellStyle name="Vírgula 10 2 3 6" xfId="6745" xr:uid="{00000000-0005-0000-0000-000050300000}"/>
    <cellStyle name="Vírgula 10 2 3 6 2" xfId="23718" xr:uid="{00000000-0005-0000-0000-000051300000}"/>
    <cellStyle name="Vírgula 10 2 3 6 3" xfId="19780" xr:uid="{00000000-0005-0000-0000-000052300000}"/>
    <cellStyle name="Vírgula 10 2 3 7" xfId="5063" xr:uid="{00000000-0005-0000-0000-000053300000}"/>
    <cellStyle name="Vírgula 10 2 3 7 2" xfId="22071" xr:uid="{00000000-0005-0000-0000-000054300000}"/>
    <cellStyle name="Vírgula 10 2 3 7 3" xfId="18098" xr:uid="{00000000-0005-0000-0000-000055300000}"/>
    <cellStyle name="Vírgula 10 2 3 8" xfId="19971" xr:uid="{00000000-0005-0000-0000-000056300000}"/>
    <cellStyle name="Vírgula 10 2 3 9" xfId="15931" xr:uid="{00000000-0005-0000-0000-000057300000}"/>
    <cellStyle name="Vírgula 10 2 4" xfId="2176" xr:uid="{00000000-0005-0000-0000-000058300000}"/>
    <cellStyle name="Vírgula 10 2 4 2" xfId="3304" xr:uid="{00000000-0005-0000-0000-000059300000}"/>
    <cellStyle name="Vírgula 10 2 4 2 2" xfId="4478" xr:uid="{00000000-0005-0000-0000-00005A300000}"/>
    <cellStyle name="Vírgula 10 2 4 2 2 2" xfId="6626" xr:uid="{00000000-0005-0000-0000-00005B300000}"/>
    <cellStyle name="Vírgula 10 2 4 2 2 2 2" xfId="23608" xr:uid="{00000000-0005-0000-0000-00005C300000}"/>
    <cellStyle name="Vírgula 10 2 4 2 2 2 3" xfId="19661" xr:uid="{00000000-0005-0000-0000-00005D300000}"/>
    <cellStyle name="Vírgula 10 2 4 2 2 3" xfId="10442" xr:uid="{00000000-0005-0000-0000-00005E300000}"/>
    <cellStyle name="Vírgula 10 2 4 2 2 3 2" xfId="21518" xr:uid="{00000000-0005-0000-0000-00005F300000}"/>
    <cellStyle name="Vírgula 10 2 4 2 2 4" xfId="17513" xr:uid="{00000000-0005-0000-0000-000060300000}"/>
    <cellStyle name="Vírgula 10 2 4 2 3" xfId="5473" xr:uid="{00000000-0005-0000-0000-000061300000}"/>
    <cellStyle name="Vírgula 10 2 4 2 3 2" xfId="22472" xr:uid="{00000000-0005-0000-0000-000062300000}"/>
    <cellStyle name="Vírgula 10 2 4 2 3 3" xfId="18508" xr:uid="{00000000-0005-0000-0000-000063300000}"/>
    <cellStyle name="Vírgula 10 2 4 2 4" xfId="9659" xr:uid="{00000000-0005-0000-0000-000064300000}"/>
    <cellStyle name="Vírgula 10 2 4 2 4 2" xfId="20372" xr:uid="{00000000-0005-0000-0000-000065300000}"/>
    <cellStyle name="Vírgula 10 2 4 2 5" xfId="16348" xr:uid="{00000000-0005-0000-0000-000066300000}"/>
    <cellStyle name="Vírgula 10 2 4 3" xfId="4210" xr:uid="{00000000-0005-0000-0000-000067300000}"/>
    <cellStyle name="Vírgula 10 2 4 3 2" xfId="6203" xr:uid="{00000000-0005-0000-0000-000068300000}"/>
    <cellStyle name="Vírgula 10 2 4 3 2 2" xfId="23185" xr:uid="{00000000-0005-0000-0000-000069300000}"/>
    <cellStyle name="Vírgula 10 2 4 3 2 3" xfId="19238" xr:uid="{00000000-0005-0000-0000-00006A300000}"/>
    <cellStyle name="Vírgula 10 2 4 3 3" xfId="10441" xr:uid="{00000000-0005-0000-0000-00006B300000}"/>
    <cellStyle name="Vírgula 10 2 4 3 3 2" xfId="21256" xr:uid="{00000000-0005-0000-0000-00006C300000}"/>
    <cellStyle name="Vírgula 10 2 4 3 4" xfId="17249" xr:uid="{00000000-0005-0000-0000-00006D300000}"/>
    <cellStyle name="Vírgula 10 2 4 4" xfId="6818" xr:uid="{00000000-0005-0000-0000-00006E300000}"/>
    <cellStyle name="Vírgula 10 2 4 4 2" xfId="23784" xr:uid="{00000000-0005-0000-0000-00006F300000}"/>
    <cellStyle name="Vírgula 10 2 4 4 3" xfId="19853" xr:uid="{00000000-0005-0000-0000-000070300000}"/>
    <cellStyle name="Vírgula 10 2 4 5" xfId="5136" xr:uid="{00000000-0005-0000-0000-000071300000}"/>
    <cellStyle name="Vírgula 10 2 4 5 2" xfId="22137" xr:uid="{00000000-0005-0000-0000-000072300000}"/>
    <cellStyle name="Vírgula 10 2 4 5 3" xfId="18171" xr:uid="{00000000-0005-0000-0000-000073300000}"/>
    <cellStyle name="Vírgula 10 2 4 6" xfId="9205" xr:uid="{00000000-0005-0000-0000-000074300000}"/>
    <cellStyle name="Vírgula 10 2 4 6 2" xfId="20037" xr:uid="{00000000-0005-0000-0000-000075300000}"/>
    <cellStyle name="Vírgula 10 2 4 7" xfId="16006" xr:uid="{00000000-0005-0000-0000-000076300000}"/>
    <cellStyle name="Vírgula 10 2 5" xfId="3055" xr:uid="{00000000-0005-0000-0000-000077300000}"/>
    <cellStyle name="Vírgula 10 2 5 2" xfId="4083" xr:uid="{00000000-0005-0000-0000-000078300000}"/>
    <cellStyle name="Vírgula 10 2 5 2 2" xfId="5918" xr:uid="{00000000-0005-0000-0000-000079300000}"/>
    <cellStyle name="Vírgula 10 2 5 2 2 2" xfId="12900" xr:uid="{00000000-0005-0000-0000-00007A300000}"/>
    <cellStyle name="Vírgula 10 2 5 2 2 2 2" xfId="22913" xr:uid="{00000000-0005-0000-0000-00007B300000}"/>
    <cellStyle name="Vírgula 10 2 5 2 2 3" xfId="11967" xr:uid="{00000000-0005-0000-0000-00007C300000}"/>
    <cellStyle name="Vírgula 10 2 5 2 2 4" xfId="18953" xr:uid="{00000000-0005-0000-0000-00007D300000}"/>
    <cellStyle name="Vírgula 10 2 5 2 3" xfId="13717" xr:uid="{00000000-0005-0000-0000-00007E300000}"/>
    <cellStyle name="Vírgula 10 2 5 2 3 2" xfId="21131" xr:uid="{00000000-0005-0000-0000-00007F300000}"/>
    <cellStyle name="Vírgula 10 2 5 2 4" xfId="17123" xr:uid="{00000000-0005-0000-0000-000080300000}"/>
    <cellStyle name="Vírgula 10 2 5 3" xfId="5224" xr:uid="{00000000-0005-0000-0000-000081300000}"/>
    <cellStyle name="Vírgula 10 2 5 3 2" xfId="13299" xr:uid="{00000000-0005-0000-0000-000082300000}"/>
    <cellStyle name="Vírgula 10 2 5 3 2 2" xfId="22223" xr:uid="{00000000-0005-0000-0000-000083300000}"/>
    <cellStyle name="Vírgula 10 2 5 3 3" xfId="18259" xr:uid="{00000000-0005-0000-0000-000084300000}"/>
    <cellStyle name="Vírgula 10 2 5 4" xfId="12314" xr:uid="{00000000-0005-0000-0000-000085300000}"/>
    <cellStyle name="Vírgula 10 2 5 4 2" xfId="15386" xr:uid="{00000000-0005-0000-0000-000086300000}"/>
    <cellStyle name="Vírgula 10 2 5 4 3" xfId="13583" xr:uid="{00000000-0005-0000-0000-000087300000}"/>
    <cellStyle name="Vírgula 10 2 5 4 4" xfId="20123" xr:uid="{00000000-0005-0000-0000-000088300000}"/>
    <cellStyle name="Vírgula 10 2 5 5" xfId="16099" xr:uid="{00000000-0005-0000-0000-000089300000}"/>
    <cellStyle name="Vírgula 10 2 6" xfId="3760" xr:uid="{00000000-0005-0000-0000-00008A300000}"/>
    <cellStyle name="Vírgula 10 2 6 2" xfId="6502" xr:uid="{00000000-0005-0000-0000-00008B300000}"/>
    <cellStyle name="Vírgula 10 2 6 2 2" xfId="8473" xr:uid="{00000000-0005-0000-0000-00008C300000}"/>
    <cellStyle name="Vírgula 10 2 6 2 2 2" xfId="10444" xr:uid="{00000000-0005-0000-0000-00008D300000}"/>
    <cellStyle name="Vírgula 10 2 6 2 2 3" xfId="23484" xr:uid="{00000000-0005-0000-0000-00008E300000}"/>
    <cellStyle name="Vírgula 10 2 6 2 3" xfId="13275" xr:uid="{00000000-0005-0000-0000-00008F300000}"/>
    <cellStyle name="Vírgula 10 2 6 2 4" xfId="19537" xr:uid="{00000000-0005-0000-0000-000090300000}"/>
    <cellStyle name="Vírgula 10 2 6 3" xfId="8474" xr:uid="{00000000-0005-0000-0000-000091300000}"/>
    <cellStyle name="Vírgula 10 2 6 3 2" xfId="10443" xr:uid="{00000000-0005-0000-0000-000092300000}"/>
    <cellStyle name="Vírgula 10 2 6 3 3" xfId="20824" xr:uid="{00000000-0005-0000-0000-000093300000}"/>
    <cellStyle name="Vírgula 10 2 6 4" xfId="13655" xr:uid="{00000000-0005-0000-0000-000094300000}"/>
    <cellStyle name="Vírgula 10 2 6 5" xfId="16803" xr:uid="{00000000-0005-0000-0000-000095300000}"/>
    <cellStyle name="Vírgula 10 2 7" xfId="4239" xr:uid="{00000000-0005-0000-0000-000096300000}"/>
    <cellStyle name="Vírgula 10 2 7 2" xfId="6510" xr:uid="{00000000-0005-0000-0000-000097300000}"/>
    <cellStyle name="Vírgula 10 2 7 2 2" xfId="8475" xr:uid="{00000000-0005-0000-0000-000098300000}"/>
    <cellStyle name="Vírgula 10 2 7 2 2 2" xfId="23492" xr:uid="{00000000-0005-0000-0000-000099300000}"/>
    <cellStyle name="Vírgula 10 2 7 2 3" xfId="13001" xr:uid="{00000000-0005-0000-0000-00009A300000}"/>
    <cellStyle name="Vírgula 10 2 7 2 4" xfId="19545" xr:uid="{00000000-0005-0000-0000-00009B300000}"/>
    <cellStyle name="Vírgula 10 2 7 3" xfId="8476" xr:uid="{00000000-0005-0000-0000-00009C300000}"/>
    <cellStyle name="Vírgula 10 2 7 3 2" xfId="21285" xr:uid="{00000000-0005-0000-0000-00009D300000}"/>
    <cellStyle name="Vírgula 10 2 7 4" xfId="17278" xr:uid="{00000000-0005-0000-0000-00009E300000}"/>
    <cellStyle name="Vírgula 10 2 8" xfId="5872" xr:uid="{00000000-0005-0000-0000-00009F300000}"/>
    <cellStyle name="Vírgula 10 2 8 2" xfId="22868" xr:uid="{00000000-0005-0000-0000-0000A0300000}"/>
    <cellStyle name="Vírgula 10 2 8 3" xfId="18907" xr:uid="{00000000-0005-0000-0000-0000A1300000}"/>
    <cellStyle name="Vírgula 10 2 9" xfId="6688" xr:uid="{00000000-0005-0000-0000-0000A2300000}"/>
    <cellStyle name="Vírgula 10 2 9 2" xfId="23667" xr:uid="{00000000-0005-0000-0000-0000A3300000}"/>
    <cellStyle name="Vírgula 10 2 9 3" xfId="19723" xr:uid="{00000000-0005-0000-0000-0000A4300000}"/>
    <cellStyle name="Vírgula 10 20" xfId="15865" xr:uid="{00000000-0005-0000-0000-0000A5300000}"/>
    <cellStyle name="Vírgula 10 3" xfId="604" xr:uid="{00000000-0005-0000-0000-0000A6300000}"/>
    <cellStyle name="Vírgula 10 3 2" xfId="878" xr:uid="{00000000-0005-0000-0000-0000A7300000}"/>
    <cellStyle name="Vírgula 10 3 2 2" xfId="3161" xr:uid="{00000000-0005-0000-0000-0000A8300000}"/>
    <cellStyle name="Vírgula 10 3 2 2 2" xfId="4432" xr:uid="{00000000-0005-0000-0000-0000A9300000}"/>
    <cellStyle name="Vírgula 10 3 2 2 2 2" xfId="6561" xr:uid="{00000000-0005-0000-0000-0000AA300000}"/>
    <cellStyle name="Vírgula 10 3 2 2 2 2 2" xfId="23543" xr:uid="{00000000-0005-0000-0000-0000AB300000}"/>
    <cellStyle name="Vírgula 10 3 2 2 2 2 3" xfId="19596" xr:uid="{00000000-0005-0000-0000-0000AC300000}"/>
    <cellStyle name="Vírgula 10 3 2 2 2 3" xfId="10447" xr:uid="{00000000-0005-0000-0000-0000AD300000}"/>
    <cellStyle name="Vírgula 10 3 2 2 2 3 2" xfId="21475" xr:uid="{00000000-0005-0000-0000-0000AE300000}"/>
    <cellStyle name="Vírgula 10 3 2 2 2 4" xfId="17469" xr:uid="{00000000-0005-0000-0000-0000AF300000}"/>
    <cellStyle name="Vírgula 10 3 2 2 3" xfId="5330" xr:uid="{00000000-0005-0000-0000-0000B0300000}"/>
    <cellStyle name="Vírgula 10 3 2 2 3 2" xfId="22329" xr:uid="{00000000-0005-0000-0000-0000B1300000}"/>
    <cellStyle name="Vírgula 10 3 2 2 3 3" xfId="18365" xr:uid="{00000000-0005-0000-0000-0000B2300000}"/>
    <cellStyle name="Vírgula 10 3 2 2 4" xfId="9802" xr:uid="{00000000-0005-0000-0000-0000B3300000}"/>
    <cellStyle name="Vírgula 10 3 2 2 4 2" xfId="20229" xr:uid="{00000000-0005-0000-0000-0000B4300000}"/>
    <cellStyle name="Vírgula 10 3 2 2 5" xfId="16205" xr:uid="{00000000-0005-0000-0000-0000B5300000}"/>
    <cellStyle name="Vírgula 10 3 2 3" xfId="3910" xr:uid="{00000000-0005-0000-0000-0000B6300000}"/>
    <cellStyle name="Vírgula 10 3 2 3 2" xfId="6051" xr:uid="{00000000-0005-0000-0000-0000B7300000}"/>
    <cellStyle name="Vírgula 10 3 2 3 2 2" xfId="23040" xr:uid="{00000000-0005-0000-0000-0000B8300000}"/>
    <cellStyle name="Vírgula 10 3 2 3 2 3" xfId="19086" xr:uid="{00000000-0005-0000-0000-0000B9300000}"/>
    <cellStyle name="Vírgula 10 3 2 3 3" xfId="10446" xr:uid="{00000000-0005-0000-0000-0000BA300000}"/>
    <cellStyle name="Vírgula 10 3 2 3 3 2" xfId="20967" xr:uid="{00000000-0005-0000-0000-0000BB300000}"/>
    <cellStyle name="Vírgula 10 3 2 3 4" xfId="16952" xr:uid="{00000000-0005-0000-0000-0000BC300000}"/>
    <cellStyle name="Vírgula 10 3 2 4" xfId="6746" xr:uid="{00000000-0005-0000-0000-0000BD300000}"/>
    <cellStyle name="Vírgula 10 3 2 4 2" xfId="23719" xr:uid="{00000000-0005-0000-0000-0000BE300000}"/>
    <cellStyle name="Vírgula 10 3 2 4 3" xfId="19781" xr:uid="{00000000-0005-0000-0000-0000BF300000}"/>
    <cellStyle name="Vírgula 10 3 2 5" xfId="5064" xr:uid="{00000000-0005-0000-0000-0000C0300000}"/>
    <cellStyle name="Vírgula 10 3 2 5 2" xfId="22072" xr:uid="{00000000-0005-0000-0000-0000C1300000}"/>
    <cellStyle name="Vírgula 10 3 2 5 3" xfId="18099" xr:uid="{00000000-0005-0000-0000-0000C2300000}"/>
    <cellStyle name="Vírgula 10 3 2 6" xfId="9384" xr:uid="{00000000-0005-0000-0000-0000C3300000}"/>
    <cellStyle name="Vírgula 10 3 2 6 2" xfId="19972" xr:uid="{00000000-0005-0000-0000-0000C4300000}"/>
    <cellStyle name="Vírgula 10 3 2 7" xfId="15932" xr:uid="{00000000-0005-0000-0000-0000C5300000}"/>
    <cellStyle name="Vírgula 10 3 3" xfId="3070" xr:uid="{00000000-0005-0000-0000-0000C6300000}"/>
    <cellStyle name="Vírgula 10 3 3 2" xfId="4067" xr:uid="{00000000-0005-0000-0000-0000C7300000}"/>
    <cellStyle name="Vírgula 10 3 3 2 2" xfId="6520" xr:uid="{00000000-0005-0000-0000-0000C8300000}"/>
    <cellStyle name="Vírgula 10 3 3 2 2 2" xfId="23502" xr:uid="{00000000-0005-0000-0000-0000C9300000}"/>
    <cellStyle name="Vírgula 10 3 3 2 2 3" xfId="19555" xr:uid="{00000000-0005-0000-0000-0000CA300000}"/>
    <cellStyle name="Vírgula 10 3 3 2 3" xfId="10448" xr:uid="{00000000-0005-0000-0000-0000CB300000}"/>
    <cellStyle name="Vírgula 10 3 3 2 3 2" xfId="21116" xr:uid="{00000000-0005-0000-0000-0000CC300000}"/>
    <cellStyle name="Vírgula 10 3 3 2 4" xfId="17108" xr:uid="{00000000-0005-0000-0000-0000CD300000}"/>
    <cellStyle name="Vírgula 10 3 3 3" xfId="5239" xr:uid="{00000000-0005-0000-0000-0000CE300000}"/>
    <cellStyle name="Vírgula 10 3 3 3 2" xfId="22238" xr:uid="{00000000-0005-0000-0000-0000CF300000}"/>
    <cellStyle name="Vírgula 10 3 3 3 3" xfId="18274" xr:uid="{00000000-0005-0000-0000-0000D0300000}"/>
    <cellStyle name="Vírgula 10 3 3 4" xfId="9521" xr:uid="{00000000-0005-0000-0000-0000D1300000}"/>
    <cellStyle name="Vírgula 10 3 3 4 2" xfId="20138" xr:uid="{00000000-0005-0000-0000-0000D2300000}"/>
    <cellStyle name="Vírgula 10 3 3 5" xfId="16114" xr:uid="{00000000-0005-0000-0000-0000D3300000}"/>
    <cellStyle name="Vírgula 10 3 4" xfId="3818" xr:uid="{00000000-0005-0000-0000-0000D4300000}"/>
    <cellStyle name="Vírgula 10 3 4 2" xfId="5945" xr:uid="{00000000-0005-0000-0000-0000D5300000}"/>
    <cellStyle name="Vírgula 10 3 4 2 2" xfId="22939" xr:uid="{00000000-0005-0000-0000-0000D6300000}"/>
    <cellStyle name="Vírgula 10 3 4 2 3" xfId="18980" xr:uid="{00000000-0005-0000-0000-0000D7300000}"/>
    <cellStyle name="Vírgula 10 3 4 3" xfId="10445" xr:uid="{00000000-0005-0000-0000-0000D8300000}"/>
    <cellStyle name="Vírgula 10 3 4 3 2" xfId="20880" xr:uid="{00000000-0005-0000-0000-0000D9300000}"/>
    <cellStyle name="Vírgula 10 3 4 4" xfId="16860" xr:uid="{00000000-0005-0000-0000-0000DA300000}"/>
    <cellStyle name="Vírgula 10 3 5" xfId="6699" xr:uid="{00000000-0005-0000-0000-0000DB300000}"/>
    <cellStyle name="Vírgula 10 3 5 2" xfId="10734" xr:uid="{00000000-0005-0000-0000-0000DC300000}"/>
    <cellStyle name="Vírgula 10 3 5 2 2" xfId="23677" xr:uid="{00000000-0005-0000-0000-0000DD300000}"/>
    <cellStyle name="Vírgula 10 3 5 3" xfId="19734" xr:uid="{00000000-0005-0000-0000-0000DE300000}"/>
    <cellStyle name="Vírgula 10 3 6" xfId="5017" xr:uid="{00000000-0005-0000-0000-0000DF300000}"/>
    <cellStyle name="Vírgula 10 3 6 2" xfId="10865" xr:uid="{00000000-0005-0000-0000-0000E0300000}"/>
    <cellStyle name="Vírgula 10 3 6 2 2" xfId="22030" xr:uid="{00000000-0005-0000-0000-0000E1300000}"/>
    <cellStyle name="Vírgula 10 3 6 3" xfId="18052" xr:uid="{00000000-0005-0000-0000-0000E2300000}"/>
    <cellStyle name="Vírgula 10 3 7" xfId="9266" xr:uid="{00000000-0005-0000-0000-0000E3300000}"/>
    <cellStyle name="Vírgula 10 3 7 2" xfId="19931" xr:uid="{00000000-0005-0000-0000-0000E4300000}"/>
    <cellStyle name="Vírgula 10 3 8" xfId="15886" xr:uid="{00000000-0005-0000-0000-0000E5300000}"/>
    <cellStyle name="Vírgula 10 4" xfId="879" xr:uid="{00000000-0005-0000-0000-0000E6300000}"/>
    <cellStyle name="Vírgula 10 4 2" xfId="2179" xr:uid="{00000000-0005-0000-0000-0000E7300000}"/>
    <cellStyle name="Vírgula 10 4 2 2" xfId="3307" xr:uid="{00000000-0005-0000-0000-0000E8300000}"/>
    <cellStyle name="Vírgula 10 4 2 2 2" xfId="4141" xr:uid="{00000000-0005-0000-0000-0000E9300000}"/>
    <cellStyle name="Vírgula 10 4 2 2 2 2" xfId="6628" xr:uid="{00000000-0005-0000-0000-0000EA300000}"/>
    <cellStyle name="Vírgula 10 4 2 2 2 2 2" xfId="23610" xr:uid="{00000000-0005-0000-0000-0000EB300000}"/>
    <cellStyle name="Vírgula 10 4 2 2 2 2 3" xfId="19663" xr:uid="{00000000-0005-0000-0000-0000EC300000}"/>
    <cellStyle name="Vírgula 10 4 2 2 2 3" xfId="10450" xr:uid="{00000000-0005-0000-0000-0000ED300000}"/>
    <cellStyle name="Vírgula 10 4 2 2 2 3 2" xfId="21189" xr:uid="{00000000-0005-0000-0000-0000EE300000}"/>
    <cellStyle name="Vírgula 10 4 2 2 2 4" xfId="17181" xr:uid="{00000000-0005-0000-0000-0000EF300000}"/>
    <cellStyle name="Vírgula 10 4 2 2 3" xfId="5476" xr:uid="{00000000-0005-0000-0000-0000F0300000}"/>
    <cellStyle name="Vírgula 10 4 2 2 3 2" xfId="22475" xr:uid="{00000000-0005-0000-0000-0000F1300000}"/>
    <cellStyle name="Vírgula 10 4 2 2 3 3" xfId="18511" xr:uid="{00000000-0005-0000-0000-0000F2300000}"/>
    <cellStyle name="Vírgula 10 4 2 2 4" xfId="9844" xr:uid="{00000000-0005-0000-0000-0000F3300000}"/>
    <cellStyle name="Vírgula 10 4 2 2 4 2" xfId="20375" xr:uid="{00000000-0005-0000-0000-0000F4300000}"/>
    <cellStyle name="Vírgula 10 4 2 2 5" xfId="16351" xr:uid="{00000000-0005-0000-0000-0000F5300000}"/>
    <cellStyle name="Vírgula 10 4 2 3" xfId="4213" xr:uid="{00000000-0005-0000-0000-0000F6300000}"/>
    <cellStyle name="Vírgula 10 4 2 3 2" xfId="6206" xr:uid="{00000000-0005-0000-0000-0000F7300000}"/>
    <cellStyle name="Vírgula 10 4 2 3 2 2" xfId="23188" xr:uid="{00000000-0005-0000-0000-0000F8300000}"/>
    <cellStyle name="Vírgula 10 4 2 3 2 3" xfId="19241" xr:uid="{00000000-0005-0000-0000-0000F9300000}"/>
    <cellStyle name="Vírgula 10 4 2 3 3" xfId="10449" xr:uid="{00000000-0005-0000-0000-0000FA300000}"/>
    <cellStyle name="Vírgula 10 4 2 3 3 2" xfId="21259" xr:uid="{00000000-0005-0000-0000-0000FB300000}"/>
    <cellStyle name="Vírgula 10 4 2 3 4" xfId="17252" xr:uid="{00000000-0005-0000-0000-0000FC300000}"/>
    <cellStyle name="Vírgula 10 4 2 4" xfId="6820" xr:uid="{00000000-0005-0000-0000-0000FD300000}"/>
    <cellStyle name="Vírgula 10 4 2 4 2" xfId="23786" xr:uid="{00000000-0005-0000-0000-0000FE300000}"/>
    <cellStyle name="Vírgula 10 4 2 4 3" xfId="19855" xr:uid="{00000000-0005-0000-0000-0000FF300000}"/>
    <cellStyle name="Vírgula 10 4 2 5" xfId="5138" xr:uid="{00000000-0005-0000-0000-000000310000}"/>
    <cellStyle name="Vírgula 10 4 2 5 2" xfId="22139" xr:uid="{00000000-0005-0000-0000-000001310000}"/>
    <cellStyle name="Vírgula 10 4 2 5 3" xfId="18173" xr:uid="{00000000-0005-0000-0000-000002310000}"/>
    <cellStyle name="Vírgula 10 4 2 6" xfId="9423" xr:uid="{00000000-0005-0000-0000-000003310000}"/>
    <cellStyle name="Vírgula 10 4 2 6 2" xfId="14898" xr:uid="{00000000-0005-0000-0000-000004310000}"/>
    <cellStyle name="Vírgula 10 4 2 6 3" xfId="13519" xr:uid="{00000000-0005-0000-0000-000005310000}"/>
    <cellStyle name="Vírgula 10 4 2 6 4" xfId="20039" xr:uid="{00000000-0005-0000-0000-000006310000}"/>
    <cellStyle name="Vírgula 10 4 2 7" xfId="13417" xr:uid="{00000000-0005-0000-0000-000007310000}"/>
    <cellStyle name="Vírgula 10 4 2 8" xfId="16008" xr:uid="{00000000-0005-0000-0000-000008310000}"/>
    <cellStyle name="Vírgula 10 4 3" xfId="2178" xr:uid="{00000000-0005-0000-0000-000009310000}"/>
    <cellStyle name="Vírgula 10 4 3 2" xfId="3306" xr:uid="{00000000-0005-0000-0000-00000A310000}"/>
    <cellStyle name="Vírgula 10 4 3 2 2" xfId="4332" xr:uid="{00000000-0005-0000-0000-00000B310000}"/>
    <cellStyle name="Vírgula 10 4 3 2 2 2" xfId="6627" xr:uid="{00000000-0005-0000-0000-00000C310000}"/>
    <cellStyle name="Vírgula 10 4 3 2 2 2 2" xfId="23609" xr:uid="{00000000-0005-0000-0000-00000D310000}"/>
    <cellStyle name="Vírgula 10 4 3 2 2 2 3" xfId="19662" xr:uid="{00000000-0005-0000-0000-00000E310000}"/>
    <cellStyle name="Vírgula 10 4 3 2 2 3" xfId="21376" xr:uid="{00000000-0005-0000-0000-00000F310000}"/>
    <cellStyle name="Vírgula 10 4 3 2 2 4" xfId="17369" xr:uid="{00000000-0005-0000-0000-000010310000}"/>
    <cellStyle name="Vírgula 10 4 3 2 3" xfId="5475" xr:uid="{00000000-0005-0000-0000-000011310000}"/>
    <cellStyle name="Vírgula 10 4 3 2 3 2" xfId="22474" xr:uid="{00000000-0005-0000-0000-000012310000}"/>
    <cellStyle name="Vírgula 10 4 3 2 3 3" xfId="18510" xr:uid="{00000000-0005-0000-0000-000013310000}"/>
    <cellStyle name="Vírgula 10 4 3 2 4" xfId="10451" xr:uid="{00000000-0005-0000-0000-000014310000}"/>
    <cellStyle name="Vírgula 10 4 3 2 4 2" xfId="20374" xr:uid="{00000000-0005-0000-0000-000015310000}"/>
    <cellStyle name="Vírgula 10 4 3 2 5" xfId="16350" xr:uid="{00000000-0005-0000-0000-000016310000}"/>
    <cellStyle name="Vírgula 10 4 3 3" xfId="4212" xr:uid="{00000000-0005-0000-0000-000017310000}"/>
    <cellStyle name="Vírgula 10 4 3 3 2" xfId="6205" xr:uid="{00000000-0005-0000-0000-000018310000}"/>
    <cellStyle name="Vírgula 10 4 3 3 2 2" xfId="23187" xr:uid="{00000000-0005-0000-0000-000019310000}"/>
    <cellStyle name="Vírgula 10 4 3 3 2 3" xfId="19240" xr:uid="{00000000-0005-0000-0000-00001A310000}"/>
    <cellStyle name="Vírgula 10 4 3 3 3" xfId="21258" xr:uid="{00000000-0005-0000-0000-00001B310000}"/>
    <cellStyle name="Vírgula 10 4 3 3 4" xfId="17251" xr:uid="{00000000-0005-0000-0000-00001C310000}"/>
    <cellStyle name="Vírgula 10 4 3 4" xfId="6819" xr:uid="{00000000-0005-0000-0000-00001D310000}"/>
    <cellStyle name="Vírgula 10 4 3 4 2" xfId="23785" xr:uid="{00000000-0005-0000-0000-00001E310000}"/>
    <cellStyle name="Vírgula 10 4 3 4 3" xfId="19854" xr:uid="{00000000-0005-0000-0000-00001F310000}"/>
    <cellStyle name="Vírgula 10 4 3 5" xfId="5137" xr:uid="{00000000-0005-0000-0000-000020310000}"/>
    <cellStyle name="Vírgula 10 4 3 5 2" xfId="22138" xr:uid="{00000000-0005-0000-0000-000021310000}"/>
    <cellStyle name="Vírgula 10 4 3 5 3" xfId="18172" xr:uid="{00000000-0005-0000-0000-000022310000}"/>
    <cellStyle name="Vírgula 10 4 3 6" xfId="9563" xr:uid="{00000000-0005-0000-0000-000023310000}"/>
    <cellStyle name="Vírgula 10 4 3 6 2" xfId="20038" xr:uid="{00000000-0005-0000-0000-000024310000}"/>
    <cellStyle name="Vírgula 10 4 3 7" xfId="16007" xr:uid="{00000000-0005-0000-0000-000025310000}"/>
    <cellStyle name="Vírgula 10 4 4" xfId="3162" xr:uid="{00000000-0005-0000-0000-000026310000}"/>
    <cellStyle name="Vírgula 10 4 4 2" xfId="4164" xr:uid="{00000000-0005-0000-0000-000027310000}"/>
    <cellStyle name="Vírgula 10 4 4 2 2" xfId="6562" xr:uid="{00000000-0005-0000-0000-000028310000}"/>
    <cellStyle name="Vírgula 10 4 4 2 2 2" xfId="23544" xr:uid="{00000000-0005-0000-0000-000029310000}"/>
    <cellStyle name="Vírgula 10 4 4 2 2 3" xfId="19597" xr:uid="{00000000-0005-0000-0000-00002A310000}"/>
    <cellStyle name="Vírgula 10 4 4 2 3" xfId="21212" xr:uid="{00000000-0005-0000-0000-00002B310000}"/>
    <cellStyle name="Vírgula 10 4 4 2 4" xfId="17204" xr:uid="{00000000-0005-0000-0000-00002C310000}"/>
    <cellStyle name="Vírgula 10 4 4 3" xfId="5331" xr:uid="{00000000-0005-0000-0000-00002D310000}"/>
    <cellStyle name="Vírgula 10 4 4 3 2" xfId="11178" xr:uid="{00000000-0005-0000-0000-00002E310000}"/>
    <cellStyle name="Vírgula 10 4 4 3 2 2" xfId="22330" xr:uid="{00000000-0005-0000-0000-00002F310000}"/>
    <cellStyle name="Vírgula 10 4 4 3 3" xfId="13249" xr:uid="{00000000-0005-0000-0000-000030310000}"/>
    <cellStyle name="Vírgula 10 4 4 3 4" xfId="18366" xr:uid="{00000000-0005-0000-0000-000031310000}"/>
    <cellStyle name="Vírgula 10 4 4 4" xfId="11060" xr:uid="{00000000-0005-0000-0000-000032310000}"/>
    <cellStyle name="Vírgula 10 4 4 4 2" xfId="20230" xr:uid="{00000000-0005-0000-0000-000033310000}"/>
    <cellStyle name="Vírgula 10 4 4 5" xfId="16206" xr:uid="{00000000-0005-0000-0000-000034310000}"/>
    <cellStyle name="Vírgula 10 4 5" xfId="3911" xr:uid="{00000000-0005-0000-0000-000035310000}"/>
    <cellStyle name="Vírgula 10 4 5 2" xfId="6052" xr:uid="{00000000-0005-0000-0000-000036310000}"/>
    <cellStyle name="Vírgula 10 4 5 2 2" xfId="23041" xr:uid="{00000000-0005-0000-0000-000037310000}"/>
    <cellStyle name="Vírgula 10 4 5 2 3" xfId="19087" xr:uid="{00000000-0005-0000-0000-000038310000}"/>
    <cellStyle name="Vírgula 10 4 5 3" xfId="20968" xr:uid="{00000000-0005-0000-0000-000039310000}"/>
    <cellStyle name="Vírgula 10 4 5 4" xfId="16953" xr:uid="{00000000-0005-0000-0000-00003A310000}"/>
    <cellStyle name="Vírgula 10 4 6" xfId="6747" xr:uid="{00000000-0005-0000-0000-00003B310000}"/>
    <cellStyle name="Vírgula 10 4 6 2" xfId="23720" xr:uid="{00000000-0005-0000-0000-00003C310000}"/>
    <cellStyle name="Vírgula 10 4 6 3" xfId="19782" xr:uid="{00000000-0005-0000-0000-00003D310000}"/>
    <cellStyle name="Vírgula 10 4 7" xfId="5065" xr:uid="{00000000-0005-0000-0000-00003E310000}"/>
    <cellStyle name="Vírgula 10 4 7 2" xfId="22073" xr:uid="{00000000-0005-0000-0000-00003F310000}"/>
    <cellStyle name="Vírgula 10 4 7 3" xfId="18100" xr:uid="{00000000-0005-0000-0000-000040310000}"/>
    <cellStyle name="Vírgula 10 4 8" xfId="19973" xr:uid="{00000000-0005-0000-0000-000041310000}"/>
    <cellStyle name="Vírgula 10 4 9" xfId="15933" xr:uid="{00000000-0005-0000-0000-000042310000}"/>
    <cellStyle name="Vírgula 10 5" xfId="2180" xr:uid="{00000000-0005-0000-0000-000043310000}"/>
    <cellStyle name="Vírgula 10 5 2" xfId="3308" xr:uid="{00000000-0005-0000-0000-000044310000}"/>
    <cellStyle name="Vírgula 10 5 2 2" xfId="4639" xr:uid="{00000000-0005-0000-0000-000045310000}"/>
    <cellStyle name="Vírgula 10 5 2 2 2" xfId="10453" xr:uid="{00000000-0005-0000-0000-000046310000}"/>
    <cellStyle name="Vírgula 10 5 2 2 2 2" xfId="13360" xr:uid="{00000000-0005-0000-0000-000047310000}"/>
    <cellStyle name="Vírgula 10 5 2 2 2 3" xfId="13298" xr:uid="{00000000-0005-0000-0000-000048310000}"/>
    <cellStyle name="Vírgula 10 5 2 2 2 4" xfId="21679" xr:uid="{00000000-0005-0000-0000-000049310000}"/>
    <cellStyle name="Vírgula 10 5 2 2 3" xfId="17674" xr:uid="{00000000-0005-0000-0000-00004A310000}"/>
    <cellStyle name="Vírgula 10 5 2 3" xfId="5477" xr:uid="{00000000-0005-0000-0000-00004B310000}"/>
    <cellStyle name="Vírgula 10 5 2 3 2" xfId="11194" xr:uid="{00000000-0005-0000-0000-00004C310000}"/>
    <cellStyle name="Vírgula 10 5 2 3 2 2" xfId="22476" xr:uid="{00000000-0005-0000-0000-00004D310000}"/>
    <cellStyle name="Vírgula 10 5 2 3 3" xfId="12357" xr:uid="{00000000-0005-0000-0000-00004E310000}"/>
    <cellStyle name="Vírgula 10 5 2 3 4" xfId="18512" xr:uid="{00000000-0005-0000-0000-00004F310000}"/>
    <cellStyle name="Vírgula 10 5 2 4" xfId="9658" xr:uid="{00000000-0005-0000-0000-000050310000}"/>
    <cellStyle name="Vírgula 10 5 2 4 2" xfId="14904" xr:uid="{00000000-0005-0000-0000-000051310000}"/>
    <cellStyle name="Vírgula 10 5 2 4 3" xfId="13637" xr:uid="{00000000-0005-0000-0000-000052310000}"/>
    <cellStyle name="Vírgula 10 5 2 4 4" xfId="20376" xr:uid="{00000000-0005-0000-0000-000053310000}"/>
    <cellStyle name="Vírgula 10 5 2 5" xfId="16352" xr:uid="{00000000-0005-0000-0000-000054310000}"/>
    <cellStyle name="Vírgula 10 5 3" xfId="3850" xr:uid="{00000000-0005-0000-0000-000055310000}"/>
    <cellStyle name="Vírgula 10 5 3 2" xfId="6207" xr:uid="{00000000-0005-0000-0000-000056310000}"/>
    <cellStyle name="Vírgula 10 5 3 2 2" xfId="12574" xr:uid="{00000000-0005-0000-0000-000057310000}"/>
    <cellStyle name="Vírgula 10 5 3 2 2 2" xfId="23189" xr:uid="{00000000-0005-0000-0000-000058310000}"/>
    <cellStyle name="Vírgula 10 5 3 2 3" xfId="12845" xr:uid="{00000000-0005-0000-0000-000059310000}"/>
    <cellStyle name="Vírgula 10 5 3 2 4" xfId="19242" xr:uid="{00000000-0005-0000-0000-00005A310000}"/>
    <cellStyle name="Vírgula 10 5 3 3" xfId="10452" xr:uid="{00000000-0005-0000-0000-00005B310000}"/>
    <cellStyle name="Vírgula 10 5 3 3 2" xfId="20912" xr:uid="{00000000-0005-0000-0000-00005C310000}"/>
    <cellStyle name="Vírgula 10 5 3 4" xfId="16892" xr:uid="{00000000-0005-0000-0000-00005D310000}"/>
    <cellStyle name="Vírgula 10 5 4" xfId="8477" xr:uid="{00000000-0005-0000-0000-00005E310000}"/>
    <cellStyle name="Vírgula 10 5 4 2" xfId="11758" xr:uid="{00000000-0005-0000-0000-00005F310000}"/>
    <cellStyle name="Vírgula 10 5 4 3" xfId="10941" xr:uid="{00000000-0005-0000-0000-000060310000}"/>
    <cellStyle name="Vírgula 10 5 5" xfId="8478" xr:uid="{00000000-0005-0000-0000-000061310000}"/>
    <cellStyle name="Vírgula 10 5 6" xfId="9204" xr:uid="{00000000-0005-0000-0000-000062310000}"/>
    <cellStyle name="Vírgula 10 5 6 2" xfId="14893" xr:uid="{00000000-0005-0000-0000-000063310000}"/>
    <cellStyle name="Vírgula 10 5 6 3" xfId="13520" xr:uid="{00000000-0005-0000-0000-000064310000}"/>
    <cellStyle name="Vírgula 10 6" xfId="2181" xr:uid="{00000000-0005-0000-0000-000065310000}"/>
    <cellStyle name="Vírgula 10 6 2" xfId="3309" xr:uid="{00000000-0005-0000-0000-000066310000}"/>
    <cellStyle name="Vírgula 10 6 2 2" xfId="4047" xr:uid="{00000000-0005-0000-0000-000067310000}"/>
    <cellStyle name="Vírgula 10 6 2 2 2" xfId="6629" xr:uid="{00000000-0005-0000-0000-000068310000}"/>
    <cellStyle name="Vírgula 10 6 2 2 2 2" xfId="23611" xr:uid="{00000000-0005-0000-0000-000069310000}"/>
    <cellStyle name="Vírgula 10 6 2 2 2 3" xfId="19664" xr:uid="{00000000-0005-0000-0000-00006A310000}"/>
    <cellStyle name="Vírgula 10 6 2 2 3" xfId="10455" xr:uid="{00000000-0005-0000-0000-00006B310000}"/>
    <cellStyle name="Vírgula 10 6 2 2 3 2" xfId="21096" xr:uid="{00000000-0005-0000-0000-00006C310000}"/>
    <cellStyle name="Vírgula 10 6 2 2 4" xfId="17088" xr:uid="{00000000-0005-0000-0000-00006D310000}"/>
    <cellStyle name="Vírgula 10 6 2 3" xfId="5478" xr:uid="{00000000-0005-0000-0000-00006E310000}"/>
    <cellStyle name="Vírgula 10 6 2 3 2" xfId="22477" xr:uid="{00000000-0005-0000-0000-00006F310000}"/>
    <cellStyle name="Vírgula 10 6 2 3 3" xfId="18513" xr:uid="{00000000-0005-0000-0000-000070310000}"/>
    <cellStyle name="Vírgula 10 6 2 4" xfId="9760" xr:uid="{00000000-0005-0000-0000-000071310000}"/>
    <cellStyle name="Vírgula 10 6 2 4 2" xfId="20377" xr:uid="{00000000-0005-0000-0000-000072310000}"/>
    <cellStyle name="Vírgula 10 6 2 5" xfId="16353" xr:uid="{00000000-0005-0000-0000-000073310000}"/>
    <cellStyle name="Vírgula 10 6 3" xfId="4215" xr:uid="{00000000-0005-0000-0000-000074310000}"/>
    <cellStyle name="Vírgula 10 6 3 2" xfId="6208" xr:uid="{00000000-0005-0000-0000-000075310000}"/>
    <cellStyle name="Vírgula 10 6 3 2 2" xfId="23190" xr:uid="{00000000-0005-0000-0000-000076310000}"/>
    <cellStyle name="Vírgula 10 6 3 2 3" xfId="19243" xr:uid="{00000000-0005-0000-0000-000077310000}"/>
    <cellStyle name="Vírgula 10 6 3 3" xfId="10454" xr:uid="{00000000-0005-0000-0000-000078310000}"/>
    <cellStyle name="Vírgula 10 6 3 3 2" xfId="21261" xr:uid="{00000000-0005-0000-0000-000079310000}"/>
    <cellStyle name="Vírgula 10 6 3 4" xfId="17254" xr:uid="{00000000-0005-0000-0000-00007A310000}"/>
    <cellStyle name="Vírgula 10 6 4" xfId="6821" xr:uid="{00000000-0005-0000-0000-00007B310000}"/>
    <cellStyle name="Vírgula 10 6 4 2" xfId="23787" xr:uid="{00000000-0005-0000-0000-00007C310000}"/>
    <cellStyle name="Vírgula 10 6 4 3" xfId="19856" xr:uid="{00000000-0005-0000-0000-00007D310000}"/>
    <cellStyle name="Vírgula 10 6 5" xfId="5139" xr:uid="{00000000-0005-0000-0000-00007E310000}"/>
    <cellStyle name="Vírgula 10 6 5 2" xfId="22140" xr:uid="{00000000-0005-0000-0000-00007F310000}"/>
    <cellStyle name="Vírgula 10 6 5 3" xfId="18174" xr:uid="{00000000-0005-0000-0000-000080310000}"/>
    <cellStyle name="Vírgula 10 6 6" xfId="9347" xr:uid="{00000000-0005-0000-0000-000081310000}"/>
    <cellStyle name="Vírgula 10 6 6 2" xfId="20040" xr:uid="{00000000-0005-0000-0000-000082310000}"/>
    <cellStyle name="Vírgula 10 6 7" xfId="16009" xr:uid="{00000000-0005-0000-0000-000083310000}"/>
    <cellStyle name="Vírgula 10 7" xfId="2182" xr:uid="{00000000-0005-0000-0000-000084310000}"/>
    <cellStyle name="Vírgula 10 7 2" xfId="3310" xr:uid="{00000000-0005-0000-0000-000085310000}"/>
    <cellStyle name="Vírgula 10 7 2 2" xfId="4640" xr:uid="{00000000-0005-0000-0000-000086310000}"/>
    <cellStyle name="Vírgula 10 7 2 2 2" xfId="10457" xr:uid="{00000000-0005-0000-0000-000087310000}"/>
    <cellStyle name="Vírgula 10 7 2 2 2 2" xfId="21680" xr:uid="{00000000-0005-0000-0000-000088310000}"/>
    <cellStyle name="Vírgula 10 7 2 2 3" xfId="17675" xr:uid="{00000000-0005-0000-0000-000089310000}"/>
    <cellStyle name="Vírgula 10 7 2 3" xfId="5479" xr:uid="{00000000-0005-0000-0000-00008A310000}"/>
    <cellStyle name="Vírgula 10 7 2 3 2" xfId="22478" xr:uid="{00000000-0005-0000-0000-00008B310000}"/>
    <cellStyle name="Vírgula 10 7 2 3 3" xfId="18514" xr:uid="{00000000-0005-0000-0000-00008C310000}"/>
    <cellStyle name="Vírgula 10 7 2 4" xfId="9611" xr:uid="{00000000-0005-0000-0000-00008D310000}"/>
    <cellStyle name="Vírgula 10 7 2 4 2" xfId="20378" xr:uid="{00000000-0005-0000-0000-00008E310000}"/>
    <cellStyle name="Vírgula 10 7 2 5" xfId="16354" xr:uid="{00000000-0005-0000-0000-00008F310000}"/>
    <cellStyle name="Vírgula 10 7 3" xfId="3713" xr:uid="{00000000-0005-0000-0000-000090310000}"/>
    <cellStyle name="Vírgula 10 7 3 2" xfId="6209" xr:uid="{00000000-0005-0000-0000-000091310000}"/>
    <cellStyle name="Vírgula 10 7 3 2 2" xfId="23191" xr:uid="{00000000-0005-0000-0000-000092310000}"/>
    <cellStyle name="Vírgula 10 7 3 2 3" xfId="19244" xr:uid="{00000000-0005-0000-0000-000093310000}"/>
    <cellStyle name="Vírgula 10 7 3 3" xfId="10456" xr:uid="{00000000-0005-0000-0000-000094310000}"/>
    <cellStyle name="Vírgula 10 7 3 3 2" xfId="20781" xr:uid="{00000000-0005-0000-0000-000095310000}"/>
    <cellStyle name="Vírgula 10 7 3 4" xfId="16757" xr:uid="{00000000-0005-0000-0000-000096310000}"/>
    <cellStyle name="Vírgula 10 7 4" xfId="9131" xr:uid="{00000000-0005-0000-0000-000097310000}"/>
    <cellStyle name="Vírgula 10 8" xfId="2173" xr:uid="{00000000-0005-0000-0000-000098310000}"/>
    <cellStyle name="Vírgula 10 8 2" xfId="3301" xr:uid="{00000000-0005-0000-0000-000099310000}"/>
    <cellStyle name="Vírgula 10 8 2 2" xfId="4637" xr:uid="{00000000-0005-0000-0000-00009A310000}"/>
    <cellStyle name="Vírgula 10 8 2 2 2" xfId="21677" xr:uid="{00000000-0005-0000-0000-00009B310000}"/>
    <cellStyle name="Vírgula 10 8 2 2 3" xfId="17672" xr:uid="{00000000-0005-0000-0000-00009C310000}"/>
    <cellStyle name="Vírgula 10 8 2 3" xfId="5470" xr:uid="{00000000-0005-0000-0000-00009D310000}"/>
    <cellStyle name="Vírgula 10 8 2 3 2" xfId="22469" xr:uid="{00000000-0005-0000-0000-00009E310000}"/>
    <cellStyle name="Vírgula 10 8 2 3 3" xfId="18505" xr:uid="{00000000-0005-0000-0000-00009F310000}"/>
    <cellStyle name="Vírgula 10 8 2 4" xfId="10458" xr:uid="{00000000-0005-0000-0000-0000A0310000}"/>
    <cellStyle name="Vírgula 10 8 2 4 2" xfId="20369" xr:uid="{00000000-0005-0000-0000-0000A1310000}"/>
    <cellStyle name="Vírgula 10 8 2 5" xfId="16345" xr:uid="{00000000-0005-0000-0000-0000A2310000}"/>
    <cellStyle name="Vírgula 10 8 3" xfId="4186" xr:uid="{00000000-0005-0000-0000-0000A3310000}"/>
    <cellStyle name="Vírgula 10 8 3 2" xfId="6200" xr:uid="{00000000-0005-0000-0000-0000A4310000}"/>
    <cellStyle name="Vírgula 10 8 3 2 2" xfId="23182" xr:uid="{00000000-0005-0000-0000-0000A5310000}"/>
    <cellStyle name="Vírgula 10 8 3 2 3" xfId="19235" xr:uid="{00000000-0005-0000-0000-0000A6310000}"/>
    <cellStyle name="Vírgula 10 8 3 3" xfId="21233" xr:uid="{00000000-0005-0000-0000-0000A7310000}"/>
    <cellStyle name="Vírgula 10 8 3 4" xfId="17226" xr:uid="{00000000-0005-0000-0000-0000A8310000}"/>
    <cellStyle name="Vírgula 10 8 4" xfId="9480" xr:uid="{00000000-0005-0000-0000-0000A9310000}"/>
    <cellStyle name="Vírgula 10 9" xfId="3054" xr:uid="{00000000-0005-0000-0000-0000AA310000}"/>
    <cellStyle name="Vírgula 10 9 2" xfId="4188" xr:uid="{00000000-0005-0000-0000-0000AB310000}"/>
    <cellStyle name="Vírgula 10 9 2 2" xfId="5917" xr:uid="{00000000-0005-0000-0000-0000AC310000}"/>
    <cellStyle name="Vírgula 10 9 2 2 2" xfId="11156" xr:uid="{00000000-0005-0000-0000-0000AD310000}"/>
    <cellStyle name="Vírgula 10 9 2 2 2 2" xfId="22912" xr:uid="{00000000-0005-0000-0000-0000AE310000}"/>
    <cellStyle name="Vírgula 10 9 2 2 3" xfId="13113" xr:uid="{00000000-0005-0000-0000-0000AF310000}"/>
    <cellStyle name="Vírgula 10 9 2 2 4" xfId="18952" xr:uid="{00000000-0005-0000-0000-0000B0310000}"/>
    <cellStyle name="Vírgula 10 9 2 3" xfId="13720" xr:uid="{00000000-0005-0000-0000-0000B1310000}"/>
    <cellStyle name="Vírgula 10 9 2 3 2" xfId="21235" xr:uid="{00000000-0005-0000-0000-0000B2310000}"/>
    <cellStyle name="Vírgula 10 9 2 4" xfId="17228" xr:uid="{00000000-0005-0000-0000-0000B3310000}"/>
    <cellStyle name="Vírgula 10 9 3" xfId="5223" xr:uid="{00000000-0005-0000-0000-0000B4310000}"/>
    <cellStyle name="Vírgula 10 9 3 2" xfId="13232" xr:uid="{00000000-0005-0000-0000-0000B5310000}"/>
    <cellStyle name="Vírgula 10 9 3 2 2" xfId="22222" xr:uid="{00000000-0005-0000-0000-0000B6310000}"/>
    <cellStyle name="Vírgula 10 9 3 3" xfId="18258" xr:uid="{00000000-0005-0000-0000-0000B7310000}"/>
    <cellStyle name="Vírgula 10 9 4" xfId="11564" xr:uid="{00000000-0005-0000-0000-0000B8310000}"/>
    <cellStyle name="Vírgula 10 9 4 2" xfId="15047" xr:uid="{00000000-0005-0000-0000-0000B9310000}"/>
    <cellStyle name="Vírgula 10 9 4 3" xfId="13582" xr:uid="{00000000-0005-0000-0000-0000BA310000}"/>
    <cellStyle name="Vírgula 10 9 4 4" xfId="20122" xr:uid="{00000000-0005-0000-0000-0000BB310000}"/>
    <cellStyle name="Vírgula 10 9 5" xfId="16098" xr:uid="{00000000-0005-0000-0000-0000BC310000}"/>
    <cellStyle name="Vírgula 11" xfId="350" xr:uid="{00000000-0005-0000-0000-0000BD310000}"/>
    <cellStyle name="Vírgula 11 2" xfId="791" xr:uid="{00000000-0005-0000-0000-0000BE310000}"/>
    <cellStyle name="Vírgula 11 2 2" xfId="9724" xr:uid="{00000000-0005-0000-0000-0000BF310000}"/>
    <cellStyle name="Vírgula 11 3" xfId="2183" xr:uid="{00000000-0005-0000-0000-0000C0310000}"/>
    <cellStyle name="Vírgula 11 3 2" xfId="3311" xr:uid="{00000000-0005-0000-0000-0000C1310000}"/>
    <cellStyle name="Vírgula 11 3 2 2" xfId="4641" xr:uid="{00000000-0005-0000-0000-0000C2310000}"/>
    <cellStyle name="Vírgula 11 3 2 2 2" xfId="21681" xr:uid="{00000000-0005-0000-0000-0000C3310000}"/>
    <cellStyle name="Vírgula 11 3 2 2 3" xfId="17676" xr:uid="{00000000-0005-0000-0000-0000C4310000}"/>
    <cellStyle name="Vírgula 11 3 2 3" xfId="5480" xr:uid="{00000000-0005-0000-0000-0000C5310000}"/>
    <cellStyle name="Vírgula 11 3 2 3 2" xfId="11195" xr:uid="{00000000-0005-0000-0000-0000C6310000}"/>
    <cellStyle name="Vírgula 11 3 2 3 2 2" xfId="22479" xr:uid="{00000000-0005-0000-0000-0000C7310000}"/>
    <cellStyle name="Vírgula 11 3 2 3 3" xfId="11805" xr:uid="{00000000-0005-0000-0000-0000C8310000}"/>
    <cellStyle name="Vírgula 11 3 2 3 4" xfId="18515" xr:uid="{00000000-0005-0000-0000-0000C9310000}"/>
    <cellStyle name="Vírgula 11 3 2 4" xfId="20379" xr:uid="{00000000-0005-0000-0000-0000CA310000}"/>
    <cellStyle name="Vírgula 11 3 2 5" xfId="16355" xr:uid="{00000000-0005-0000-0000-0000CB310000}"/>
    <cellStyle name="Vírgula 11 3 3" xfId="4182" xr:uid="{00000000-0005-0000-0000-0000CC310000}"/>
    <cellStyle name="Vírgula 11 3 3 2" xfId="6210" xr:uid="{00000000-0005-0000-0000-0000CD310000}"/>
    <cellStyle name="Vírgula 11 3 3 2 2" xfId="23192" xr:uid="{00000000-0005-0000-0000-0000CE310000}"/>
    <cellStyle name="Vírgula 11 3 3 2 3" xfId="19245" xr:uid="{00000000-0005-0000-0000-0000CF310000}"/>
    <cellStyle name="Vírgula 11 3 3 3" xfId="21229" xr:uid="{00000000-0005-0000-0000-0000D0310000}"/>
    <cellStyle name="Vírgula 11 3 3 4" xfId="17222" xr:uid="{00000000-0005-0000-0000-0000D1310000}"/>
    <cellStyle name="Vírgula 11 3 4" xfId="9206" xr:uid="{00000000-0005-0000-0000-0000D2310000}"/>
    <cellStyle name="Vírgula 11 3 4 2" xfId="14894" xr:uid="{00000000-0005-0000-0000-0000D3310000}"/>
    <cellStyle name="Vírgula 11 3 4 3" xfId="13521" xr:uid="{00000000-0005-0000-0000-0000D4310000}"/>
    <cellStyle name="Vírgula 11 4" xfId="8479" xr:uid="{00000000-0005-0000-0000-0000D5310000}"/>
    <cellStyle name="Vírgula 11 5" xfId="8480" xr:uid="{00000000-0005-0000-0000-0000D6310000}"/>
    <cellStyle name="Vírgula 11 6" xfId="8481" xr:uid="{00000000-0005-0000-0000-0000D7310000}"/>
    <cellStyle name="Vírgula 11 7" xfId="8482" xr:uid="{00000000-0005-0000-0000-0000D8310000}"/>
    <cellStyle name="Vírgula 11 8" xfId="8483" xr:uid="{00000000-0005-0000-0000-0000D9310000}"/>
    <cellStyle name="Vírgula 12" xfId="351" xr:uid="{00000000-0005-0000-0000-0000DA310000}"/>
    <cellStyle name="Vírgula 12 10" xfId="10692" xr:uid="{00000000-0005-0000-0000-0000DB310000}"/>
    <cellStyle name="Vírgula 12 11" xfId="10823" xr:uid="{00000000-0005-0000-0000-0000DC310000}"/>
    <cellStyle name="Vírgula 12 12" xfId="8974" xr:uid="{00000000-0005-0000-0000-0000DD310000}"/>
    <cellStyle name="Vírgula 12 2" xfId="880" xr:uid="{00000000-0005-0000-0000-0000DE310000}"/>
    <cellStyle name="Vírgula 12 2 2" xfId="3163" xr:uid="{00000000-0005-0000-0000-0000DF310000}"/>
    <cellStyle name="Vírgula 12 2 2 2" xfId="3792" xr:uid="{00000000-0005-0000-0000-0000E0310000}"/>
    <cellStyle name="Vírgula 12 2 2 2 2" xfId="6563" xr:uid="{00000000-0005-0000-0000-0000E1310000}"/>
    <cellStyle name="Vírgula 12 2 2 2 2 2" xfId="10461" xr:uid="{00000000-0005-0000-0000-0000E2310000}"/>
    <cellStyle name="Vírgula 12 2 2 2 2 2 2" xfId="23545" xr:uid="{00000000-0005-0000-0000-0000E3310000}"/>
    <cellStyle name="Vírgula 12 2 2 2 2 3" xfId="19598" xr:uid="{00000000-0005-0000-0000-0000E4310000}"/>
    <cellStyle name="Vírgula 12 2 2 2 3" xfId="9804" xr:uid="{00000000-0005-0000-0000-0000E5310000}"/>
    <cellStyle name="Vírgula 12 2 2 2 3 2" xfId="20854" xr:uid="{00000000-0005-0000-0000-0000E6310000}"/>
    <cellStyle name="Vírgula 12 2 2 2 4" xfId="16834" xr:uid="{00000000-0005-0000-0000-0000E7310000}"/>
    <cellStyle name="Vírgula 12 2 2 3" xfId="5332" xr:uid="{00000000-0005-0000-0000-0000E8310000}"/>
    <cellStyle name="Vírgula 12 2 2 3 2" xfId="10460" xr:uid="{00000000-0005-0000-0000-0000E9310000}"/>
    <cellStyle name="Vírgula 12 2 2 3 2 2" xfId="22331" xr:uid="{00000000-0005-0000-0000-0000EA310000}"/>
    <cellStyle name="Vírgula 12 2 2 3 3" xfId="11411" xr:uid="{00000000-0005-0000-0000-0000EB310000}"/>
    <cellStyle name="Vírgula 12 2 2 3 4" xfId="12365" xr:uid="{00000000-0005-0000-0000-0000EC310000}"/>
    <cellStyle name="Vírgula 12 2 2 3 5" xfId="18367" xr:uid="{00000000-0005-0000-0000-0000ED310000}"/>
    <cellStyle name="Vírgula 12 2 2 4" xfId="9386" xr:uid="{00000000-0005-0000-0000-0000EE310000}"/>
    <cellStyle name="Vírgula 12 2 2 4 2" xfId="14896" xr:uid="{00000000-0005-0000-0000-0000EF310000}"/>
    <cellStyle name="Vírgula 12 2 2 4 3" xfId="13618" xr:uid="{00000000-0005-0000-0000-0000F0310000}"/>
    <cellStyle name="Vírgula 12 2 2 4 4" xfId="20231" xr:uid="{00000000-0005-0000-0000-0000F1310000}"/>
    <cellStyle name="Vírgula 12 2 2 5" xfId="16207" xr:uid="{00000000-0005-0000-0000-0000F2310000}"/>
    <cellStyle name="Vírgula 12 2 3" xfId="3912" xr:uid="{00000000-0005-0000-0000-0000F3310000}"/>
    <cellStyle name="Vírgula 12 2 3 2" xfId="6053" xr:uid="{00000000-0005-0000-0000-0000F4310000}"/>
    <cellStyle name="Vírgula 12 2 3 2 2" xfId="10462" xr:uid="{00000000-0005-0000-0000-0000F5310000}"/>
    <cellStyle name="Vírgula 12 2 3 2 2 2" xfId="23042" xr:uid="{00000000-0005-0000-0000-0000F6310000}"/>
    <cellStyle name="Vírgula 12 2 3 2 3" xfId="19088" xr:uid="{00000000-0005-0000-0000-0000F7310000}"/>
    <cellStyle name="Vírgula 12 2 3 3" xfId="9523" xr:uid="{00000000-0005-0000-0000-0000F8310000}"/>
    <cellStyle name="Vírgula 12 2 3 3 2" xfId="20969" xr:uid="{00000000-0005-0000-0000-0000F9310000}"/>
    <cellStyle name="Vírgula 12 2 3 4" xfId="16954" xr:uid="{00000000-0005-0000-0000-0000FA310000}"/>
    <cellStyle name="Vírgula 12 2 4" xfId="6748" xr:uid="{00000000-0005-0000-0000-0000FB310000}"/>
    <cellStyle name="Vírgula 12 2 4 2" xfId="10459" xr:uid="{00000000-0005-0000-0000-0000FC310000}"/>
    <cellStyle name="Vírgula 12 2 4 2 2" xfId="23721" xr:uid="{00000000-0005-0000-0000-0000FD310000}"/>
    <cellStyle name="Vírgula 12 2 4 3" xfId="19783" xr:uid="{00000000-0005-0000-0000-0000FE310000}"/>
    <cellStyle name="Vírgula 12 2 5" xfId="5066" xr:uid="{00000000-0005-0000-0000-0000FF310000}"/>
    <cellStyle name="Vírgula 12 2 5 2" xfId="10736" xr:uid="{00000000-0005-0000-0000-000000320000}"/>
    <cellStyle name="Vírgula 12 2 5 2 2" xfId="22074" xr:uid="{00000000-0005-0000-0000-000001320000}"/>
    <cellStyle name="Vírgula 12 2 5 3" xfId="18101" xr:uid="{00000000-0005-0000-0000-000002320000}"/>
    <cellStyle name="Vírgula 12 2 6" xfId="10867" xr:uid="{00000000-0005-0000-0000-000003320000}"/>
    <cellStyle name="Vírgula 12 2 6 2" xfId="19974" xr:uid="{00000000-0005-0000-0000-000004320000}"/>
    <cellStyle name="Vírgula 12 2 7" xfId="9268" xr:uid="{00000000-0005-0000-0000-000005320000}"/>
    <cellStyle name="Vírgula 12 2 8" xfId="15934" xr:uid="{00000000-0005-0000-0000-000006320000}"/>
    <cellStyle name="Vírgula 12 3" xfId="4091" xr:uid="{00000000-0005-0000-0000-000007320000}"/>
    <cellStyle name="Vírgula 12 3 2" xfId="5919" xr:uid="{00000000-0005-0000-0000-000008320000}"/>
    <cellStyle name="Vírgula 12 3 2 2" xfId="9846" xr:uid="{00000000-0005-0000-0000-000009320000}"/>
    <cellStyle name="Vírgula 12 3 2 2 2" xfId="10465" xr:uid="{00000000-0005-0000-0000-00000A320000}"/>
    <cellStyle name="Vírgula 12 3 2 2 3" xfId="22914" xr:uid="{00000000-0005-0000-0000-00000B320000}"/>
    <cellStyle name="Vírgula 12 3 2 3" xfId="10464" xr:uid="{00000000-0005-0000-0000-00000C320000}"/>
    <cellStyle name="Vírgula 12 3 2 4" xfId="9425" xr:uid="{00000000-0005-0000-0000-00000D320000}"/>
    <cellStyle name="Vírgula 12 3 2 5" xfId="18954" xr:uid="{00000000-0005-0000-0000-00000E320000}"/>
    <cellStyle name="Vírgula 12 3 3" xfId="9565" xr:uid="{00000000-0005-0000-0000-00000F320000}"/>
    <cellStyle name="Vírgula 12 3 3 2" xfId="10466" xr:uid="{00000000-0005-0000-0000-000010320000}"/>
    <cellStyle name="Vírgula 12 3 3 3" xfId="21139" xr:uid="{00000000-0005-0000-0000-000011320000}"/>
    <cellStyle name="Vírgula 12 3 4" xfId="10463" xr:uid="{00000000-0005-0000-0000-000012320000}"/>
    <cellStyle name="Vírgula 12 3 5" xfId="10775" xr:uid="{00000000-0005-0000-0000-000013320000}"/>
    <cellStyle name="Vírgula 12 3 6" xfId="10905" xr:uid="{00000000-0005-0000-0000-000014320000}"/>
    <cellStyle name="Vírgula 12 3 7" xfId="9303" xr:uid="{00000000-0005-0000-0000-000015320000}"/>
    <cellStyle name="Vírgula 12 3 8" xfId="17131" xr:uid="{00000000-0005-0000-0000-000016320000}"/>
    <cellStyle name="Vírgula 12 4" xfId="9207" xr:uid="{00000000-0005-0000-0000-000017320000}"/>
    <cellStyle name="Vírgula 12 4 2" xfId="9660" xr:uid="{00000000-0005-0000-0000-000018320000}"/>
    <cellStyle name="Vírgula 12 4 2 2" xfId="10468" xr:uid="{00000000-0005-0000-0000-000019320000}"/>
    <cellStyle name="Vírgula 12 4 3" xfId="10467" xr:uid="{00000000-0005-0000-0000-00001A320000}"/>
    <cellStyle name="Vírgula 12 5" xfId="9348" xr:uid="{00000000-0005-0000-0000-00001B320000}"/>
    <cellStyle name="Vírgula 12 5 2" xfId="9761" xr:uid="{00000000-0005-0000-0000-00001C320000}"/>
    <cellStyle name="Vírgula 12 5 2 2" xfId="10470" xr:uid="{00000000-0005-0000-0000-00001D320000}"/>
    <cellStyle name="Vírgula 12 5 3" xfId="10469" xr:uid="{00000000-0005-0000-0000-00001E320000}"/>
    <cellStyle name="Vírgula 12 6" xfId="9132" xr:uid="{00000000-0005-0000-0000-00001F320000}"/>
    <cellStyle name="Vírgula 12 6 2" xfId="9612" xr:uid="{00000000-0005-0000-0000-000020320000}"/>
    <cellStyle name="Vírgula 12 6 2 2" xfId="10472" xr:uid="{00000000-0005-0000-0000-000021320000}"/>
    <cellStyle name="Vírgula 12 6 3" xfId="10471" xr:uid="{00000000-0005-0000-0000-000022320000}"/>
    <cellStyle name="Vírgula 12 7" xfId="9481" xr:uid="{00000000-0005-0000-0000-000023320000}"/>
    <cellStyle name="Vírgula 12 7 2" xfId="10473" xr:uid="{00000000-0005-0000-0000-000024320000}"/>
    <cellStyle name="Vírgula 12 8" xfId="9905" xr:uid="{00000000-0005-0000-0000-000025320000}"/>
    <cellStyle name="Vírgula 12 9" xfId="9065" xr:uid="{00000000-0005-0000-0000-000026320000}"/>
    <cellStyle name="Vírgula 13" xfId="1003" xr:uid="{00000000-0005-0000-0000-000027320000}"/>
    <cellStyle name="Vírgula 13 2" xfId="1092" xr:uid="{00000000-0005-0000-0000-000028320000}"/>
    <cellStyle name="Vírgula 13 2 2" xfId="3223" xr:uid="{00000000-0005-0000-0000-000029320000}"/>
    <cellStyle name="Vírgula 13 2 2 2" xfId="4163" xr:uid="{00000000-0005-0000-0000-00002A320000}"/>
    <cellStyle name="Vírgula 13 2 2 2 2" xfId="6618" xr:uid="{00000000-0005-0000-0000-00002B320000}"/>
    <cellStyle name="Vírgula 13 2 2 2 2 2" xfId="23600" xr:uid="{00000000-0005-0000-0000-00002C320000}"/>
    <cellStyle name="Vírgula 13 2 2 2 2 3" xfId="19653" xr:uid="{00000000-0005-0000-0000-00002D320000}"/>
    <cellStyle name="Vírgula 13 2 2 2 3" xfId="21211" xr:uid="{00000000-0005-0000-0000-00002E320000}"/>
    <cellStyle name="Vírgula 13 2 2 2 4" xfId="17203" xr:uid="{00000000-0005-0000-0000-00002F320000}"/>
    <cellStyle name="Vírgula 13 2 2 3" xfId="5392" xr:uid="{00000000-0005-0000-0000-000030320000}"/>
    <cellStyle name="Vírgula 13 2 2 3 2" xfId="22391" xr:uid="{00000000-0005-0000-0000-000031320000}"/>
    <cellStyle name="Vírgula 13 2 2 3 3" xfId="18427" xr:uid="{00000000-0005-0000-0000-000032320000}"/>
    <cellStyle name="Vírgula 13 2 2 4" xfId="20291" xr:uid="{00000000-0005-0000-0000-000033320000}"/>
    <cellStyle name="Vírgula 13 2 2 5" xfId="16267" xr:uid="{00000000-0005-0000-0000-000034320000}"/>
    <cellStyle name="Vírgula 13 2 3" xfId="4001" xr:uid="{00000000-0005-0000-0000-000035320000}"/>
    <cellStyle name="Vírgula 13 2 3 2" xfId="6116" xr:uid="{00000000-0005-0000-0000-000036320000}"/>
    <cellStyle name="Vírgula 13 2 3 2 2" xfId="23104" xr:uid="{00000000-0005-0000-0000-000037320000}"/>
    <cellStyle name="Vírgula 13 2 3 2 3" xfId="19151" xr:uid="{00000000-0005-0000-0000-000038320000}"/>
    <cellStyle name="Vírgula 13 2 3 3" xfId="21057" xr:uid="{00000000-0005-0000-0000-000039320000}"/>
    <cellStyle name="Vírgula 13 2 3 4" xfId="17043" xr:uid="{00000000-0005-0000-0000-00003A320000}"/>
    <cellStyle name="Vírgula 13 2 4" xfId="6804" xr:uid="{00000000-0005-0000-0000-00003B320000}"/>
    <cellStyle name="Vírgula 13 2 4 2" xfId="23776" xr:uid="{00000000-0005-0000-0000-00003C320000}"/>
    <cellStyle name="Vírgula 13 2 4 3" xfId="19839" xr:uid="{00000000-0005-0000-0000-00003D320000}"/>
    <cellStyle name="Vírgula 13 2 5" xfId="5122" xr:uid="{00000000-0005-0000-0000-00003E320000}"/>
    <cellStyle name="Vírgula 13 2 5 2" xfId="22129" xr:uid="{00000000-0005-0000-0000-00003F320000}"/>
    <cellStyle name="Vírgula 13 2 5 3" xfId="18157" xr:uid="{00000000-0005-0000-0000-000040320000}"/>
    <cellStyle name="Vírgula 13 2 6" xfId="9625" xr:uid="{00000000-0005-0000-0000-000041320000}"/>
    <cellStyle name="Vírgula 13 2 6 2" xfId="20029" xr:uid="{00000000-0005-0000-0000-000042320000}"/>
    <cellStyle name="Vírgula 13 2 7" xfId="15992" xr:uid="{00000000-0005-0000-0000-000043320000}"/>
    <cellStyle name="Vírgula 13 3" xfId="2184" xr:uid="{00000000-0005-0000-0000-000044320000}"/>
    <cellStyle name="Vírgula 13 3 2" xfId="3312" xr:uid="{00000000-0005-0000-0000-000045320000}"/>
    <cellStyle name="Vírgula 13 3 2 2" xfId="4642" xr:uid="{00000000-0005-0000-0000-000046320000}"/>
    <cellStyle name="Vírgula 13 3 2 2 2" xfId="21682" xr:uid="{00000000-0005-0000-0000-000047320000}"/>
    <cellStyle name="Vírgula 13 3 2 2 3" xfId="17677" xr:uid="{00000000-0005-0000-0000-000048320000}"/>
    <cellStyle name="Vírgula 13 3 2 3" xfId="5481" xr:uid="{00000000-0005-0000-0000-000049320000}"/>
    <cellStyle name="Vírgula 13 3 2 3 2" xfId="22480" xr:uid="{00000000-0005-0000-0000-00004A320000}"/>
    <cellStyle name="Vírgula 13 3 2 3 3" xfId="18516" xr:uid="{00000000-0005-0000-0000-00004B320000}"/>
    <cellStyle name="Vírgula 13 3 2 4" xfId="20380" xr:uid="{00000000-0005-0000-0000-00004C320000}"/>
    <cellStyle name="Vírgula 13 3 2 5" xfId="16356" xr:uid="{00000000-0005-0000-0000-00004D320000}"/>
    <cellStyle name="Vírgula 13 3 3" xfId="4134" xr:uid="{00000000-0005-0000-0000-00004E320000}"/>
    <cellStyle name="Vírgula 13 3 3 2" xfId="6211" xr:uid="{00000000-0005-0000-0000-00004F320000}"/>
    <cellStyle name="Vírgula 13 3 3 2 2" xfId="23193" xr:uid="{00000000-0005-0000-0000-000050320000}"/>
    <cellStyle name="Vírgula 13 3 3 2 3" xfId="19246" xr:uid="{00000000-0005-0000-0000-000051320000}"/>
    <cellStyle name="Vírgula 13 3 3 3" xfId="21182" xr:uid="{00000000-0005-0000-0000-000052320000}"/>
    <cellStyle name="Vírgula 13 3 3 4" xfId="17174" xr:uid="{00000000-0005-0000-0000-000053320000}"/>
    <cellStyle name="Vírgula 13 4" xfId="6111" xr:uid="{00000000-0005-0000-0000-000054320000}"/>
    <cellStyle name="Vírgula 13 4 2" xfId="23099" xr:uid="{00000000-0005-0000-0000-000055320000}"/>
    <cellStyle name="Vírgula 13 4 3" xfId="19146" xr:uid="{00000000-0005-0000-0000-000056320000}"/>
    <cellStyle name="Vírgula 14" xfId="1093" xr:uid="{00000000-0005-0000-0000-000057320000}"/>
    <cellStyle name="Vírgula 14 2" xfId="2185" xr:uid="{00000000-0005-0000-0000-000058320000}"/>
    <cellStyle name="Vírgula 14 2 2" xfId="3313" xr:uid="{00000000-0005-0000-0000-000059320000}"/>
    <cellStyle name="Vírgula 14 2 2 2" xfId="4643" xr:uid="{00000000-0005-0000-0000-00005A320000}"/>
    <cellStyle name="Vírgula 14 2 2 2 2" xfId="21683" xr:uid="{00000000-0005-0000-0000-00005B320000}"/>
    <cellStyle name="Vírgula 14 2 2 2 3" xfId="17678" xr:uid="{00000000-0005-0000-0000-00005C320000}"/>
    <cellStyle name="Vírgula 14 2 2 3" xfId="5482" xr:uid="{00000000-0005-0000-0000-00005D320000}"/>
    <cellStyle name="Vírgula 14 2 2 3 2" xfId="22481" xr:uid="{00000000-0005-0000-0000-00005E320000}"/>
    <cellStyle name="Vírgula 14 2 2 3 3" xfId="18517" xr:uid="{00000000-0005-0000-0000-00005F320000}"/>
    <cellStyle name="Vírgula 14 2 2 4" xfId="20381" xr:uid="{00000000-0005-0000-0000-000060320000}"/>
    <cellStyle name="Vírgula 14 2 2 5" xfId="16357" xr:uid="{00000000-0005-0000-0000-000061320000}"/>
    <cellStyle name="Vírgula 14 2 3" xfId="3791" xr:uid="{00000000-0005-0000-0000-000062320000}"/>
    <cellStyle name="Vírgula 14 2 3 2" xfId="6212" xr:uid="{00000000-0005-0000-0000-000063320000}"/>
    <cellStyle name="Vírgula 14 2 3 2 2" xfId="23194" xr:uid="{00000000-0005-0000-0000-000064320000}"/>
    <cellStyle name="Vírgula 14 2 3 2 3" xfId="19247" xr:uid="{00000000-0005-0000-0000-000065320000}"/>
    <cellStyle name="Vírgula 14 2 3 3" xfId="20853" xr:uid="{00000000-0005-0000-0000-000066320000}"/>
    <cellStyle name="Vírgula 14 2 3 4" xfId="16833" xr:uid="{00000000-0005-0000-0000-000067320000}"/>
    <cellStyle name="Vírgula 14 2 4" xfId="10688" xr:uid="{00000000-0005-0000-0000-000068320000}"/>
    <cellStyle name="Vírgula 14 3" xfId="3224" xr:uid="{00000000-0005-0000-0000-000069320000}"/>
    <cellStyle name="Vírgula 14 3 2" xfId="4259" xr:uid="{00000000-0005-0000-0000-00006A320000}"/>
    <cellStyle name="Vírgula 14 3 2 2" xfId="6619" xr:uid="{00000000-0005-0000-0000-00006B320000}"/>
    <cellStyle name="Vírgula 14 3 2 2 2" xfId="23601" xr:uid="{00000000-0005-0000-0000-00006C320000}"/>
    <cellStyle name="Vírgula 14 3 2 2 3" xfId="19654" xr:uid="{00000000-0005-0000-0000-00006D320000}"/>
    <cellStyle name="Vírgula 14 3 2 3" xfId="21303" xr:uid="{00000000-0005-0000-0000-00006E320000}"/>
    <cellStyle name="Vírgula 14 3 2 4" xfId="17296" xr:uid="{00000000-0005-0000-0000-00006F320000}"/>
    <cellStyle name="Vírgula 14 3 3" xfId="5393" xr:uid="{00000000-0005-0000-0000-000070320000}"/>
    <cellStyle name="Vírgula 14 3 3 2" xfId="22392" xr:uid="{00000000-0005-0000-0000-000071320000}"/>
    <cellStyle name="Vírgula 14 3 3 3" xfId="18428" xr:uid="{00000000-0005-0000-0000-000072320000}"/>
    <cellStyle name="Vírgula 14 3 4" xfId="20292" xr:uid="{00000000-0005-0000-0000-000073320000}"/>
    <cellStyle name="Vírgula 14 3 5" xfId="16268" xr:uid="{00000000-0005-0000-0000-000074320000}"/>
    <cellStyle name="Vírgula 14 4" xfId="4002" xr:uid="{00000000-0005-0000-0000-000075320000}"/>
    <cellStyle name="Vírgula 14 4 2" xfId="6117" xr:uid="{00000000-0005-0000-0000-000076320000}"/>
    <cellStyle name="Vírgula 14 4 2 2" xfId="23105" xr:uid="{00000000-0005-0000-0000-000077320000}"/>
    <cellStyle name="Vírgula 14 4 2 3" xfId="19152" xr:uid="{00000000-0005-0000-0000-000078320000}"/>
    <cellStyle name="Vírgula 14 4 3" xfId="21058" xr:uid="{00000000-0005-0000-0000-000079320000}"/>
    <cellStyle name="Vírgula 14 4 4" xfId="17044" xr:uid="{00000000-0005-0000-0000-00007A320000}"/>
    <cellStyle name="Vírgula 14 5" xfId="6805" xr:uid="{00000000-0005-0000-0000-00007B320000}"/>
    <cellStyle name="Vírgula 14 5 2" xfId="23777" xr:uid="{00000000-0005-0000-0000-00007C320000}"/>
    <cellStyle name="Vírgula 14 5 3" xfId="19840" xr:uid="{00000000-0005-0000-0000-00007D320000}"/>
    <cellStyle name="Vírgula 14 6" xfId="5123" xr:uid="{00000000-0005-0000-0000-00007E320000}"/>
    <cellStyle name="Vírgula 14 6 2" xfId="22130" xr:uid="{00000000-0005-0000-0000-00007F320000}"/>
    <cellStyle name="Vírgula 14 6 3" xfId="18158" xr:uid="{00000000-0005-0000-0000-000080320000}"/>
    <cellStyle name="Vírgula 14 7" xfId="20030" xr:uid="{00000000-0005-0000-0000-000081320000}"/>
    <cellStyle name="Vírgula 14 8" xfId="15993" xr:uid="{00000000-0005-0000-0000-000082320000}"/>
    <cellStyle name="Vírgula 15" xfId="2186" xr:uid="{00000000-0005-0000-0000-000083320000}"/>
    <cellStyle name="Vírgula 15 2" xfId="3314" xr:uid="{00000000-0005-0000-0000-000084320000}"/>
    <cellStyle name="Vírgula 15 2 2" xfId="4644" xr:uid="{00000000-0005-0000-0000-000085320000}"/>
    <cellStyle name="Vírgula 15 2 2 2" xfId="21684" xr:uid="{00000000-0005-0000-0000-000086320000}"/>
    <cellStyle name="Vírgula 15 2 2 3" xfId="17679" xr:uid="{00000000-0005-0000-0000-000087320000}"/>
    <cellStyle name="Vírgula 15 2 3" xfId="5483" xr:uid="{00000000-0005-0000-0000-000088320000}"/>
    <cellStyle name="Vírgula 15 2 3 2" xfId="22482" xr:uid="{00000000-0005-0000-0000-000089320000}"/>
    <cellStyle name="Vírgula 15 2 3 3" xfId="18518" xr:uid="{00000000-0005-0000-0000-00008A320000}"/>
    <cellStyle name="Vírgula 15 2 4" xfId="20382" xr:uid="{00000000-0005-0000-0000-00008B320000}"/>
    <cellStyle name="Vírgula 15 2 5" xfId="16358" xr:uid="{00000000-0005-0000-0000-00008C320000}"/>
    <cellStyle name="Vírgula 15 3" xfId="4216" xr:uid="{00000000-0005-0000-0000-00008D320000}"/>
    <cellStyle name="Vírgula 15 3 2" xfId="6213" xr:uid="{00000000-0005-0000-0000-00008E320000}"/>
    <cellStyle name="Vírgula 15 3 2 2" xfId="23195" xr:uid="{00000000-0005-0000-0000-00008F320000}"/>
    <cellStyle name="Vírgula 15 3 2 3" xfId="19248" xr:uid="{00000000-0005-0000-0000-000090320000}"/>
    <cellStyle name="Vírgula 15 3 3" xfId="21262" xr:uid="{00000000-0005-0000-0000-000091320000}"/>
    <cellStyle name="Vírgula 15 3 4" xfId="17255" xr:uid="{00000000-0005-0000-0000-000092320000}"/>
    <cellStyle name="Vírgula 16" xfId="2187" xr:uid="{00000000-0005-0000-0000-000093320000}"/>
    <cellStyle name="Vírgula 16 2" xfId="3315" xr:uid="{00000000-0005-0000-0000-000094320000}"/>
    <cellStyle name="Vírgula 16 2 2" xfId="4645" xr:uid="{00000000-0005-0000-0000-000095320000}"/>
    <cellStyle name="Vírgula 16 2 2 2" xfId="21685" xr:uid="{00000000-0005-0000-0000-000096320000}"/>
    <cellStyle name="Vírgula 16 2 2 3" xfId="17680" xr:uid="{00000000-0005-0000-0000-000097320000}"/>
    <cellStyle name="Vírgula 16 2 3" xfId="5484" xr:uid="{00000000-0005-0000-0000-000098320000}"/>
    <cellStyle name="Vírgula 16 2 3 2" xfId="22483" xr:uid="{00000000-0005-0000-0000-000099320000}"/>
    <cellStyle name="Vírgula 16 2 3 3" xfId="18519" xr:uid="{00000000-0005-0000-0000-00009A320000}"/>
    <cellStyle name="Vírgula 16 2 4" xfId="20383" xr:uid="{00000000-0005-0000-0000-00009B320000}"/>
    <cellStyle name="Vírgula 16 2 5" xfId="16359" xr:uid="{00000000-0005-0000-0000-00009C320000}"/>
    <cellStyle name="Vírgula 16 3" xfId="4240" xr:uid="{00000000-0005-0000-0000-00009D320000}"/>
    <cellStyle name="Vírgula 16 3 2" xfId="6214" xr:uid="{00000000-0005-0000-0000-00009E320000}"/>
    <cellStyle name="Vírgula 16 3 2 2" xfId="23196" xr:uid="{00000000-0005-0000-0000-00009F320000}"/>
    <cellStyle name="Vírgula 16 3 2 3" xfId="19249" xr:uid="{00000000-0005-0000-0000-0000A0320000}"/>
    <cellStyle name="Vírgula 16 3 3" xfId="21286" xr:uid="{00000000-0005-0000-0000-0000A1320000}"/>
    <cellStyle name="Vírgula 16 3 4" xfId="17279" xr:uid="{00000000-0005-0000-0000-0000A2320000}"/>
    <cellStyle name="Vírgula 17" xfId="3104" xr:uid="{00000000-0005-0000-0000-0000A3320000}"/>
    <cellStyle name="Vírgula 17 2" xfId="4519" xr:uid="{00000000-0005-0000-0000-0000A4320000}"/>
    <cellStyle name="Vírgula 17 2 2" xfId="21559" xr:uid="{00000000-0005-0000-0000-0000A5320000}"/>
    <cellStyle name="Vírgula 17 2 3" xfId="17554" xr:uid="{00000000-0005-0000-0000-0000A6320000}"/>
    <cellStyle name="Vírgula 17 3" xfId="5273" xr:uid="{00000000-0005-0000-0000-0000A7320000}"/>
    <cellStyle name="Vírgula 17 3 2" xfId="13297" xr:uid="{00000000-0005-0000-0000-0000A8320000}"/>
    <cellStyle name="Vírgula 17 3 2 2" xfId="22272" xr:uid="{00000000-0005-0000-0000-0000A9320000}"/>
    <cellStyle name="Vírgula 17 3 3" xfId="12905" xr:uid="{00000000-0005-0000-0000-0000AA320000}"/>
    <cellStyle name="Vírgula 17 3 4" xfId="18308" xr:uid="{00000000-0005-0000-0000-0000AB320000}"/>
    <cellStyle name="Vírgula 17 4" xfId="20172" xr:uid="{00000000-0005-0000-0000-0000AC320000}"/>
    <cellStyle name="Vírgula 17 5" xfId="16148" xr:uid="{00000000-0005-0000-0000-0000AD320000}"/>
    <cellStyle name="Vírgula 18" xfId="3847" xr:uid="{00000000-0005-0000-0000-0000AE320000}"/>
    <cellStyle name="Vírgula 18 2" xfId="6723" xr:uid="{00000000-0005-0000-0000-0000AF320000}"/>
    <cellStyle name="Vírgula 18 2 2" xfId="23701" xr:uid="{00000000-0005-0000-0000-0000B0320000}"/>
    <cellStyle name="Vírgula 18 2 3" xfId="19758" xr:uid="{00000000-0005-0000-0000-0000B1320000}"/>
    <cellStyle name="Vírgula 18 3" xfId="20909" xr:uid="{00000000-0005-0000-0000-0000B2320000}"/>
    <cellStyle name="Vírgula 18 4" xfId="16889" xr:uid="{00000000-0005-0000-0000-0000B3320000}"/>
    <cellStyle name="Vírgula 19" xfId="5041" xr:uid="{00000000-0005-0000-0000-0000B4320000}"/>
    <cellStyle name="Vírgula 19 2" xfId="22054" xr:uid="{00000000-0005-0000-0000-0000B5320000}"/>
    <cellStyle name="Vírgula 19 3" xfId="18076" xr:uid="{00000000-0005-0000-0000-0000B6320000}"/>
    <cellStyle name="Vírgula 2" xfId="6" xr:uid="{00000000-0005-0000-0000-0000B7320000}"/>
    <cellStyle name="Vírgula 2 10" xfId="15" xr:uid="{00000000-0005-0000-0000-0000B8320000}"/>
    <cellStyle name="Vírgula 2 10 2" xfId="3106" xr:uid="{00000000-0005-0000-0000-0000B9320000}"/>
    <cellStyle name="Vírgula 2 10 2 2" xfId="4521" xr:uid="{00000000-0005-0000-0000-0000BA320000}"/>
    <cellStyle name="Vírgula 2 10 2 2 2" xfId="21561" xr:uid="{00000000-0005-0000-0000-0000BB320000}"/>
    <cellStyle name="Vírgula 2 10 2 2 3" xfId="17556" xr:uid="{00000000-0005-0000-0000-0000BC320000}"/>
    <cellStyle name="Vírgula 2 10 2 3" xfId="5275" xr:uid="{00000000-0005-0000-0000-0000BD320000}"/>
    <cellStyle name="Vírgula 2 10 2 3 2" xfId="22274" xr:uid="{00000000-0005-0000-0000-0000BE320000}"/>
    <cellStyle name="Vírgula 2 10 2 3 3" xfId="18310" xr:uid="{00000000-0005-0000-0000-0000BF320000}"/>
    <cellStyle name="Vírgula 2 10 2 4" xfId="20174" xr:uid="{00000000-0005-0000-0000-0000C0320000}"/>
    <cellStyle name="Vírgula 2 10 2 5" xfId="16150" xr:uid="{00000000-0005-0000-0000-0000C1320000}"/>
    <cellStyle name="Vírgula 2 10 3" xfId="4477" xr:uid="{00000000-0005-0000-0000-0000C2320000}"/>
    <cellStyle name="Vírgula 2 10 3 2" xfId="5990" xr:uid="{00000000-0005-0000-0000-0000C3320000}"/>
    <cellStyle name="Vírgula 2 10 3 2 2" xfId="22984" xr:uid="{00000000-0005-0000-0000-0000C4320000}"/>
    <cellStyle name="Vírgula 2 10 3 2 3" xfId="19025" xr:uid="{00000000-0005-0000-0000-0000C5320000}"/>
    <cellStyle name="Vírgula 2 10 3 3" xfId="21517" xr:uid="{00000000-0005-0000-0000-0000C6320000}"/>
    <cellStyle name="Vírgula 2 10 3 4" xfId="17512" xr:uid="{00000000-0005-0000-0000-0000C7320000}"/>
    <cellStyle name="Vírgula 2 10 4" xfId="654" xr:uid="{00000000-0005-0000-0000-0000C8320000}"/>
    <cellStyle name="Vírgula 2 11" xfId="2188" xr:uid="{00000000-0005-0000-0000-0000C9320000}"/>
    <cellStyle name="Vírgula 2 11 2" xfId="3316" xr:uid="{00000000-0005-0000-0000-0000CA320000}"/>
    <cellStyle name="Vírgula 2 11 2 2" xfId="4646" xr:uid="{00000000-0005-0000-0000-0000CB320000}"/>
    <cellStyle name="Vírgula 2 11 2 2 2" xfId="21686" xr:uid="{00000000-0005-0000-0000-0000CC320000}"/>
    <cellStyle name="Vírgula 2 11 2 2 3" xfId="17681" xr:uid="{00000000-0005-0000-0000-0000CD320000}"/>
    <cellStyle name="Vírgula 2 11 2 3" xfId="5485" xr:uid="{00000000-0005-0000-0000-0000CE320000}"/>
    <cellStyle name="Vírgula 2 11 2 3 2" xfId="22484" xr:uid="{00000000-0005-0000-0000-0000CF320000}"/>
    <cellStyle name="Vírgula 2 11 2 3 3" xfId="18520" xr:uid="{00000000-0005-0000-0000-0000D0320000}"/>
    <cellStyle name="Vírgula 2 11 2 4" xfId="20384" xr:uid="{00000000-0005-0000-0000-0000D1320000}"/>
    <cellStyle name="Vírgula 2 11 2 5" xfId="16360" xr:uid="{00000000-0005-0000-0000-0000D2320000}"/>
    <cellStyle name="Vírgula 2 11 3" xfId="4131" xr:uid="{00000000-0005-0000-0000-0000D3320000}"/>
    <cellStyle name="Vírgula 2 11 3 2" xfId="6215" xr:uid="{00000000-0005-0000-0000-0000D4320000}"/>
    <cellStyle name="Vírgula 2 11 3 2 2" xfId="23197" xr:uid="{00000000-0005-0000-0000-0000D5320000}"/>
    <cellStyle name="Vírgula 2 11 3 2 3" xfId="19250" xr:uid="{00000000-0005-0000-0000-0000D6320000}"/>
    <cellStyle name="Vírgula 2 11 3 3" xfId="21179" xr:uid="{00000000-0005-0000-0000-0000D7320000}"/>
    <cellStyle name="Vírgula 2 11 3 4" xfId="17171" xr:uid="{00000000-0005-0000-0000-0000D8320000}"/>
    <cellStyle name="Vírgula 2 12" xfId="4203" xr:uid="{00000000-0005-0000-0000-0000D9320000}"/>
    <cellStyle name="Vírgula 2 12 2" xfId="5882" xr:uid="{00000000-0005-0000-0000-0000DA320000}"/>
    <cellStyle name="Vírgula 2 12 2 2" xfId="13091" xr:uid="{00000000-0005-0000-0000-0000DB320000}"/>
    <cellStyle name="Vírgula 2 12 2 2 2" xfId="22878" xr:uid="{00000000-0005-0000-0000-0000DC320000}"/>
    <cellStyle name="Vírgula 2 12 2 3" xfId="10980" xr:uid="{00000000-0005-0000-0000-0000DD320000}"/>
    <cellStyle name="Vírgula 2 12 2 4" xfId="18917" xr:uid="{00000000-0005-0000-0000-0000DE320000}"/>
    <cellStyle name="Vírgula 2 12 3" xfId="13723" xr:uid="{00000000-0005-0000-0000-0000DF320000}"/>
    <cellStyle name="Vírgula 2 12 3 2" xfId="21249" xr:uid="{00000000-0005-0000-0000-0000E0320000}"/>
    <cellStyle name="Vírgula 2 12 4" xfId="17242" xr:uid="{00000000-0005-0000-0000-0000E1320000}"/>
    <cellStyle name="Vírgula 2 13" xfId="8484" xr:uid="{00000000-0005-0000-0000-0000E2320000}"/>
    <cellStyle name="Vírgula 2 13 2" xfId="13021" xr:uid="{00000000-0005-0000-0000-0000E3320000}"/>
    <cellStyle name="Vírgula 2 13 3" xfId="10995" xr:uid="{00000000-0005-0000-0000-0000E4320000}"/>
    <cellStyle name="Vírgula 2 14" xfId="67" xr:uid="{00000000-0005-0000-0000-0000E5320000}"/>
    <cellStyle name="Vírgula 2 2" xfId="68" xr:uid="{00000000-0005-0000-0000-0000E6320000}"/>
    <cellStyle name="Vírgula 2 2 10" xfId="655" xr:uid="{00000000-0005-0000-0000-0000E7320000}"/>
    <cellStyle name="Vírgula 2 2 10 2" xfId="3107" xr:uid="{00000000-0005-0000-0000-0000E8320000}"/>
    <cellStyle name="Vírgula 2 2 10 2 2" xfId="4522" xr:uid="{00000000-0005-0000-0000-0000E9320000}"/>
    <cellStyle name="Vírgula 2 2 10 2 2 2" xfId="21562" xr:uid="{00000000-0005-0000-0000-0000EA320000}"/>
    <cellStyle name="Vírgula 2 2 10 2 2 3" xfId="17557" xr:uid="{00000000-0005-0000-0000-0000EB320000}"/>
    <cellStyle name="Vírgula 2 2 10 2 3" xfId="5276" xr:uid="{00000000-0005-0000-0000-0000EC320000}"/>
    <cellStyle name="Vírgula 2 2 10 2 3 2" xfId="22275" xr:uid="{00000000-0005-0000-0000-0000ED320000}"/>
    <cellStyle name="Vírgula 2 2 10 2 3 3" xfId="18311" xr:uid="{00000000-0005-0000-0000-0000EE320000}"/>
    <cellStyle name="Vírgula 2 2 10 2 4" xfId="20175" xr:uid="{00000000-0005-0000-0000-0000EF320000}"/>
    <cellStyle name="Vírgula 2 2 10 2 5" xfId="16151" xr:uid="{00000000-0005-0000-0000-0000F0320000}"/>
    <cellStyle name="Vírgula 2 2 10 3" xfId="3990" xr:uid="{00000000-0005-0000-0000-0000F1320000}"/>
    <cellStyle name="Vírgula 2 2 10 3 2" xfId="5991" xr:uid="{00000000-0005-0000-0000-0000F2320000}"/>
    <cellStyle name="Vírgula 2 2 10 3 2 2" xfId="22985" xr:uid="{00000000-0005-0000-0000-0000F3320000}"/>
    <cellStyle name="Vírgula 2 2 10 3 2 3" xfId="19026" xr:uid="{00000000-0005-0000-0000-0000F4320000}"/>
    <cellStyle name="Vírgula 2 2 10 3 3" xfId="21046" xr:uid="{00000000-0005-0000-0000-0000F5320000}"/>
    <cellStyle name="Vírgula 2 2 10 3 4" xfId="17032" xr:uid="{00000000-0005-0000-0000-0000F6320000}"/>
    <cellStyle name="Vírgula 2 2 10 4" xfId="23850" xr:uid="{B1E052C8-4D2A-4264-8330-8459B569254D}"/>
    <cellStyle name="Vírgula 2 2 11" xfId="4460" xr:uid="{00000000-0005-0000-0000-0000F7320000}"/>
    <cellStyle name="Vírgula 2 2 11 2" xfId="5883" xr:uid="{00000000-0005-0000-0000-0000F8320000}"/>
    <cellStyle name="Vírgula 2 2 11 2 2" xfId="11881" xr:uid="{00000000-0005-0000-0000-0000F9320000}"/>
    <cellStyle name="Vírgula 2 2 11 2 2 2" xfId="22879" xr:uid="{00000000-0005-0000-0000-0000FA320000}"/>
    <cellStyle name="Vírgula 2 2 11 2 3" xfId="10994" xr:uid="{00000000-0005-0000-0000-0000FB320000}"/>
    <cellStyle name="Vírgula 2 2 11 2 4" xfId="18918" xr:uid="{00000000-0005-0000-0000-0000FC320000}"/>
    <cellStyle name="Vírgula 2 2 11 3" xfId="13732" xr:uid="{00000000-0005-0000-0000-0000FD320000}"/>
    <cellStyle name="Vírgula 2 2 11 3 2" xfId="21501" xr:uid="{00000000-0005-0000-0000-0000FE320000}"/>
    <cellStyle name="Vírgula 2 2 11 4" xfId="17496" xr:uid="{00000000-0005-0000-0000-0000FF320000}"/>
    <cellStyle name="Vírgula 2 2 12" xfId="8485" xr:uid="{00000000-0005-0000-0000-000000330000}"/>
    <cellStyle name="Vírgula 2 2 12 2" xfId="13089" xr:uid="{00000000-0005-0000-0000-000001330000}"/>
    <cellStyle name="Vírgula 2 2 12 3" xfId="11509" xr:uid="{00000000-0005-0000-0000-000002330000}"/>
    <cellStyle name="Vírgula 2 2 2" xfId="69" xr:uid="{00000000-0005-0000-0000-000003330000}"/>
    <cellStyle name="Vírgula 2 2 2 10" xfId="2190" xr:uid="{00000000-0005-0000-0000-000004330000}"/>
    <cellStyle name="Vírgula 2 2 2 10 2" xfId="3318" xr:uid="{00000000-0005-0000-0000-000005330000}"/>
    <cellStyle name="Vírgula 2 2 2 10 2 2" xfId="4648" xr:uid="{00000000-0005-0000-0000-000006330000}"/>
    <cellStyle name="Vírgula 2 2 2 10 2 2 2" xfId="21688" xr:uid="{00000000-0005-0000-0000-000007330000}"/>
    <cellStyle name="Vírgula 2 2 2 10 2 2 3" xfId="17683" xr:uid="{00000000-0005-0000-0000-000008330000}"/>
    <cellStyle name="Vírgula 2 2 2 10 2 3" xfId="5487" xr:uid="{00000000-0005-0000-0000-000009330000}"/>
    <cellStyle name="Vírgula 2 2 2 10 2 3 2" xfId="22486" xr:uid="{00000000-0005-0000-0000-00000A330000}"/>
    <cellStyle name="Vírgula 2 2 2 10 2 3 3" xfId="18522" xr:uid="{00000000-0005-0000-0000-00000B330000}"/>
    <cellStyle name="Vírgula 2 2 2 10 2 4" xfId="20386" xr:uid="{00000000-0005-0000-0000-00000C330000}"/>
    <cellStyle name="Vírgula 2 2 2 10 2 5" xfId="16362" xr:uid="{00000000-0005-0000-0000-00000D330000}"/>
    <cellStyle name="Vírgula 2 2 2 10 3" xfId="4040" xr:uid="{00000000-0005-0000-0000-00000E330000}"/>
    <cellStyle name="Vírgula 2 2 2 10 3 2" xfId="6217" xr:uid="{00000000-0005-0000-0000-00000F330000}"/>
    <cellStyle name="Vírgula 2 2 2 10 3 2 2" xfId="23199" xr:uid="{00000000-0005-0000-0000-000010330000}"/>
    <cellStyle name="Vírgula 2 2 2 10 3 2 3" xfId="19252" xr:uid="{00000000-0005-0000-0000-000011330000}"/>
    <cellStyle name="Vírgula 2 2 2 10 3 3" xfId="21089" xr:uid="{00000000-0005-0000-0000-000012330000}"/>
    <cellStyle name="Vírgula 2 2 2 10 3 4" xfId="17081" xr:uid="{00000000-0005-0000-0000-000013330000}"/>
    <cellStyle name="Vírgula 2 2 2 11" xfId="3874" xr:uid="{00000000-0005-0000-0000-000014330000}"/>
    <cellStyle name="Vírgula 2 2 2 11 2" xfId="5884" xr:uid="{00000000-0005-0000-0000-000015330000}"/>
    <cellStyle name="Vírgula 2 2 2 11 2 2" xfId="11687" xr:uid="{00000000-0005-0000-0000-000016330000}"/>
    <cellStyle name="Vírgula 2 2 2 11 2 2 2" xfId="22880" xr:uid="{00000000-0005-0000-0000-000017330000}"/>
    <cellStyle name="Vírgula 2 2 2 11 2 3" xfId="12902" xr:uid="{00000000-0005-0000-0000-000018330000}"/>
    <cellStyle name="Vírgula 2 2 2 11 2 4" xfId="18919" xr:uid="{00000000-0005-0000-0000-000019330000}"/>
    <cellStyle name="Vírgula 2 2 2 11 3" xfId="13695" xr:uid="{00000000-0005-0000-0000-00001A330000}"/>
    <cellStyle name="Vírgula 2 2 2 11 3 2" xfId="20935" xr:uid="{00000000-0005-0000-0000-00001B330000}"/>
    <cellStyle name="Vírgula 2 2 2 11 4" xfId="16916" xr:uid="{00000000-0005-0000-0000-00001C330000}"/>
    <cellStyle name="Vírgula 2 2 2 12" xfId="8486" xr:uid="{00000000-0005-0000-0000-00001D330000}"/>
    <cellStyle name="Vírgula 2 2 2 12 2" xfId="12886" xr:uid="{00000000-0005-0000-0000-00001E330000}"/>
    <cellStyle name="Vírgula 2 2 2 12 3" xfId="11290" xr:uid="{00000000-0005-0000-0000-00001F330000}"/>
    <cellStyle name="Vírgula 2 2 2 2" xfId="90" xr:uid="{00000000-0005-0000-0000-000020330000}"/>
    <cellStyle name="Vírgula 2 2 2 2 10" xfId="5897" xr:uid="{00000000-0005-0000-0000-000021330000}"/>
    <cellStyle name="Vírgula 2 2 2 2 10 2" xfId="11827" xr:uid="{00000000-0005-0000-0000-000022330000}"/>
    <cellStyle name="Vírgula 2 2 2 2 10 2 2" xfId="22893" xr:uid="{00000000-0005-0000-0000-000023330000}"/>
    <cellStyle name="Vírgula 2 2 2 2 10 3" xfId="13030" xr:uid="{00000000-0005-0000-0000-000024330000}"/>
    <cellStyle name="Vírgula 2 2 2 2 10 4" xfId="18932" xr:uid="{00000000-0005-0000-0000-000025330000}"/>
    <cellStyle name="Vírgula 2 2 2 2 11" xfId="8487" xr:uid="{00000000-0005-0000-0000-000026330000}"/>
    <cellStyle name="Vírgula 2 2 2 2 11 2" xfId="10969" xr:uid="{00000000-0005-0000-0000-000027330000}"/>
    <cellStyle name="Vírgula 2 2 2 2 11 3" xfId="12923" xr:uid="{00000000-0005-0000-0000-000028330000}"/>
    <cellStyle name="Vírgula 2 2 2 2 2" xfId="651" xr:uid="{00000000-0005-0000-0000-000029330000}"/>
    <cellStyle name="Vírgula 2 2 2 2 2 2" xfId="3105" xr:uid="{00000000-0005-0000-0000-00002A330000}"/>
    <cellStyle name="Vírgula 2 2 2 2 2 2 2" xfId="4520" xr:uid="{00000000-0005-0000-0000-00002B330000}"/>
    <cellStyle name="Vírgula 2 2 2 2 2 2 2 2" xfId="21560" xr:uid="{00000000-0005-0000-0000-00002C330000}"/>
    <cellStyle name="Vírgula 2 2 2 2 2 2 2 3" xfId="17555" xr:uid="{00000000-0005-0000-0000-00002D330000}"/>
    <cellStyle name="Vírgula 2 2 2 2 2 2 3" xfId="5274" xr:uid="{00000000-0005-0000-0000-00002E330000}"/>
    <cellStyle name="Vírgula 2 2 2 2 2 2 3 2" xfId="22273" xr:uid="{00000000-0005-0000-0000-00002F330000}"/>
    <cellStyle name="Vírgula 2 2 2 2 2 2 3 3" xfId="18309" xr:uid="{00000000-0005-0000-0000-000030330000}"/>
    <cellStyle name="Vírgula 2 2 2 2 2 2 4" xfId="20173" xr:uid="{00000000-0005-0000-0000-000031330000}"/>
    <cellStyle name="Vírgula 2 2 2 2 2 2 5" xfId="16149" xr:uid="{00000000-0005-0000-0000-000032330000}"/>
    <cellStyle name="Vírgula 2 2 2 2 2 3" xfId="4082" xr:uid="{00000000-0005-0000-0000-000033330000}"/>
    <cellStyle name="Vírgula 2 2 2 2 2 3 2" xfId="5989" xr:uid="{00000000-0005-0000-0000-000034330000}"/>
    <cellStyle name="Vírgula 2 2 2 2 2 3 2 2" xfId="22983" xr:uid="{00000000-0005-0000-0000-000035330000}"/>
    <cellStyle name="Vírgula 2 2 2 2 2 3 2 3" xfId="19024" xr:uid="{00000000-0005-0000-0000-000036330000}"/>
    <cellStyle name="Vírgula 2 2 2 2 2 3 3" xfId="21130" xr:uid="{00000000-0005-0000-0000-000037330000}"/>
    <cellStyle name="Vírgula 2 2 2 2 2 3 4" xfId="17122" xr:uid="{00000000-0005-0000-0000-000038330000}"/>
    <cellStyle name="Vírgula 2 2 2 2 3" xfId="881" xr:uid="{00000000-0005-0000-0000-000039330000}"/>
    <cellStyle name="Vírgula 2 2 2 2 3 2" xfId="2191" xr:uid="{00000000-0005-0000-0000-00003A330000}"/>
    <cellStyle name="Vírgula 2 2 2 2 3 2 2" xfId="3319" xr:uid="{00000000-0005-0000-0000-00003B330000}"/>
    <cellStyle name="Vírgula 2 2 2 2 3 2 2 2" xfId="4649" xr:uid="{00000000-0005-0000-0000-00003C330000}"/>
    <cellStyle name="Vírgula 2 2 2 2 3 2 2 2 2" xfId="21689" xr:uid="{00000000-0005-0000-0000-00003D330000}"/>
    <cellStyle name="Vírgula 2 2 2 2 3 2 2 2 3" xfId="17684" xr:uid="{00000000-0005-0000-0000-00003E330000}"/>
    <cellStyle name="Vírgula 2 2 2 2 3 2 2 3" xfId="5488" xr:uid="{00000000-0005-0000-0000-00003F330000}"/>
    <cellStyle name="Vírgula 2 2 2 2 3 2 2 3 2" xfId="22487" xr:uid="{00000000-0005-0000-0000-000040330000}"/>
    <cellStyle name="Vírgula 2 2 2 2 3 2 2 3 3" xfId="18523" xr:uid="{00000000-0005-0000-0000-000041330000}"/>
    <cellStyle name="Vírgula 2 2 2 2 3 2 2 4" xfId="20387" xr:uid="{00000000-0005-0000-0000-000042330000}"/>
    <cellStyle name="Vírgula 2 2 2 2 3 2 2 5" xfId="16363" xr:uid="{00000000-0005-0000-0000-000043330000}"/>
    <cellStyle name="Vírgula 2 2 2 2 3 2 3" xfId="4020" xr:uid="{00000000-0005-0000-0000-000044330000}"/>
    <cellStyle name="Vírgula 2 2 2 2 3 2 3 2" xfId="6218" xr:uid="{00000000-0005-0000-0000-000045330000}"/>
    <cellStyle name="Vírgula 2 2 2 2 3 2 3 2 2" xfId="23200" xr:uid="{00000000-0005-0000-0000-000046330000}"/>
    <cellStyle name="Vírgula 2 2 2 2 3 2 3 2 3" xfId="19253" xr:uid="{00000000-0005-0000-0000-000047330000}"/>
    <cellStyle name="Vírgula 2 2 2 2 3 2 3 3" xfId="21072" xr:uid="{00000000-0005-0000-0000-000048330000}"/>
    <cellStyle name="Vírgula 2 2 2 2 3 2 3 4" xfId="17061" xr:uid="{00000000-0005-0000-0000-000049330000}"/>
    <cellStyle name="Vírgula 2 2 2 2 3 3" xfId="3164" xr:uid="{00000000-0005-0000-0000-00004A330000}"/>
    <cellStyle name="Vírgula 2 2 2 2 3 3 2" xfId="4061" xr:uid="{00000000-0005-0000-0000-00004B330000}"/>
    <cellStyle name="Vírgula 2 2 2 2 3 3 2 2" xfId="6564" xr:uid="{00000000-0005-0000-0000-00004C330000}"/>
    <cellStyle name="Vírgula 2 2 2 2 3 3 2 2 2" xfId="23546" xr:uid="{00000000-0005-0000-0000-00004D330000}"/>
    <cellStyle name="Vírgula 2 2 2 2 3 3 2 2 3" xfId="19599" xr:uid="{00000000-0005-0000-0000-00004E330000}"/>
    <cellStyle name="Vírgula 2 2 2 2 3 3 2 3" xfId="21110" xr:uid="{00000000-0005-0000-0000-00004F330000}"/>
    <cellStyle name="Vírgula 2 2 2 2 3 3 2 4" xfId="17102" xr:uid="{00000000-0005-0000-0000-000050330000}"/>
    <cellStyle name="Vírgula 2 2 2 2 3 3 3" xfId="5333" xr:uid="{00000000-0005-0000-0000-000051330000}"/>
    <cellStyle name="Vírgula 2 2 2 2 3 3 3 2" xfId="22332" xr:uid="{00000000-0005-0000-0000-000052330000}"/>
    <cellStyle name="Vírgula 2 2 2 2 3 3 3 3" xfId="18368" xr:uid="{00000000-0005-0000-0000-000053330000}"/>
    <cellStyle name="Vírgula 2 2 2 2 3 3 4" xfId="20232" xr:uid="{00000000-0005-0000-0000-000054330000}"/>
    <cellStyle name="Vírgula 2 2 2 2 3 3 5" xfId="16208" xr:uid="{00000000-0005-0000-0000-000055330000}"/>
    <cellStyle name="Vírgula 2 2 2 2 3 4" xfId="3913" xr:uid="{00000000-0005-0000-0000-000056330000}"/>
    <cellStyle name="Vírgula 2 2 2 2 3 4 2" xfId="6054" xr:uid="{00000000-0005-0000-0000-000057330000}"/>
    <cellStyle name="Vírgula 2 2 2 2 3 4 2 2" xfId="23043" xr:uid="{00000000-0005-0000-0000-000058330000}"/>
    <cellStyle name="Vírgula 2 2 2 2 3 4 2 3" xfId="19089" xr:uid="{00000000-0005-0000-0000-000059330000}"/>
    <cellStyle name="Vírgula 2 2 2 2 3 4 3" xfId="20970" xr:uid="{00000000-0005-0000-0000-00005A330000}"/>
    <cellStyle name="Vírgula 2 2 2 2 3 4 4" xfId="16955" xr:uid="{00000000-0005-0000-0000-00005B330000}"/>
    <cellStyle name="Vírgula 2 2 2 2 3 5" xfId="6749" xr:uid="{00000000-0005-0000-0000-00005C330000}"/>
    <cellStyle name="Vírgula 2 2 2 2 3 5 2" xfId="23722" xr:uid="{00000000-0005-0000-0000-00005D330000}"/>
    <cellStyle name="Vírgula 2 2 2 2 3 5 3" xfId="19784" xr:uid="{00000000-0005-0000-0000-00005E330000}"/>
    <cellStyle name="Vírgula 2 2 2 2 3 6" xfId="5067" xr:uid="{00000000-0005-0000-0000-00005F330000}"/>
    <cellStyle name="Vírgula 2 2 2 2 3 6 2" xfId="22075" xr:uid="{00000000-0005-0000-0000-000060330000}"/>
    <cellStyle name="Vírgula 2 2 2 2 3 6 3" xfId="18102" xr:uid="{00000000-0005-0000-0000-000061330000}"/>
    <cellStyle name="Vírgula 2 2 2 2 3 7" xfId="19975" xr:uid="{00000000-0005-0000-0000-000062330000}"/>
    <cellStyle name="Vírgula 2 2 2 2 3 8" xfId="15935" xr:uid="{00000000-0005-0000-0000-000063330000}"/>
    <cellStyle name="Vírgula 2 2 2 2 4" xfId="2192" xr:uid="{00000000-0005-0000-0000-000064330000}"/>
    <cellStyle name="Vírgula 2 2 2 2 4 2" xfId="3320" xr:uid="{00000000-0005-0000-0000-000065330000}"/>
    <cellStyle name="Vírgula 2 2 2 2 4 2 2" xfId="4650" xr:uid="{00000000-0005-0000-0000-000066330000}"/>
    <cellStyle name="Vírgula 2 2 2 2 4 2 2 2" xfId="21690" xr:uid="{00000000-0005-0000-0000-000067330000}"/>
    <cellStyle name="Vírgula 2 2 2 2 4 2 2 3" xfId="17685" xr:uid="{00000000-0005-0000-0000-000068330000}"/>
    <cellStyle name="Vírgula 2 2 2 2 4 2 3" xfId="5489" xr:uid="{00000000-0005-0000-0000-000069330000}"/>
    <cellStyle name="Vírgula 2 2 2 2 4 2 3 2" xfId="22488" xr:uid="{00000000-0005-0000-0000-00006A330000}"/>
    <cellStyle name="Vírgula 2 2 2 2 4 2 3 3" xfId="18524" xr:uid="{00000000-0005-0000-0000-00006B330000}"/>
    <cellStyle name="Vírgula 2 2 2 2 4 2 4" xfId="20388" xr:uid="{00000000-0005-0000-0000-00006C330000}"/>
    <cellStyle name="Vírgula 2 2 2 2 4 2 5" xfId="16364" xr:uid="{00000000-0005-0000-0000-00006D330000}"/>
    <cellStyle name="Vírgula 2 2 2 2 4 3" xfId="4084" xr:uid="{00000000-0005-0000-0000-00006E330000}"/>
    <cellStyle name="Vírgula 2 2 2 2 4 3 2" xfId="6219" xr:uid="{00000000-0005-0000-0000-00006F330000}"/>
    <cellStyle name="Vírgula 2 2 2 2 4 3 2 2" xfId="23201" xr:uid="{00000000-0005-0000-0000-000070330000}"/>
    <cellStyle name="Vírgula 2 2 2 2 4 3 2 3" xfId="19254" xr:uid="{00000000-0005-0000-0000-000071330000}"/>
    <cellStyle name="Vírgula 2 2 2 2 4 3 3" xfId="21132" xr:uid="{00000000-0005-0000-0000-000072330000}"/>
    <cellStyle name="Vírgula 2 2 2 2 4 3 4" xfId="17124" xr:uid="{00000000-0005-0000-0000-000073330000}"/>
    <cellStyle name="Vírgula 2 2 2 2 5" xfId="2193" xr:uid="{00000000-0005-0000-0000-000074330000}"/>
    <cellStyle name="Vírgula 2 2 2 2 5 2" xfId="3321" xr:uid="{00000000-0005-0000-0000-000075330000}"/>
    <cellStyle name="Vírgula 2 2 2 2 5 2 2" xfId="4651" xr:uid="{00000000-0005-0000-0000-000076330000}"/>
    <cellStyle name="Vírgula 2 2 2 2 5 2 2 2" xfId="21691" xr:uid="{00000000-0005-0000-0000-000077330000}"/>
    <cellStyle name="Vírgula 2 2 2 2 5 2 2 3" xfId="17686" xr:uid="{00000000-0005-0000-0000-000078330000}"/>
    <cellStyle name="Vírgula 2 2 2 2 5 2 3" xfId="5490" xr:uid="{00000000-0005-0000-0000-000079330000}"/>
    <cellStyle name="Vírgula 2 2 2 2 5 2 3 2" xfId="22489" xr:uid="{00000000-0005-0000-0000-00007A330000}"/>
    <cellStyle name="Vírgula 2 2 2 2 5 2 3 3" xfId="18525" xr:uid="{00000000-0005-0000-0000-00007B330000}"/>
    <cellStyle name="Vírgula 2 2 2 2 5 2 4" xfId="20389" xr:uid="{00000000-0005-0000-0000-00007C330000}"/>
    <cellStyle name="Vírgula 2 2 2 2 5 2 5" xfId="16365" xr:uid="{00000000-0005-0000-0000-00007D330000}"/>
    <cellStyle name="Vírgula 2 2 2 2 5 3" xfId="3707" xr:uid="{00000000-0005-0000-0000-00007E330000}"/>
    <cellStyle name="Vírgula 2 2 2 2 5 3 2" xfId="6220" xr:uid="{00000000-0005-0000-0000-00007F330000}"/>
    <cellStyle name="Vírgula 2 2 2 2 5 3 2 2" xfId="23202" xr:uid="{00000000-0005-0000-0000-000080330000}"/>
    <cellStyle name="Vírgula 2 2 2 2 5 3 2 3" xfId="19255" xr:uid="{00000000-0005-0000-0000-000081330000}"/>
    <cellStyle name="Vírgula 2 2 2 2 5 3 3" xfId="20775" xr:uid="{00000000-0005-0000-0000-000082330000}"/>
    <cellStyle name="Vírgula 2 2 2 2 5 3 4" xfId="16751" xr:uid="{00000000-0005-0000-0000-000083330000}"/>
    <cellStyle name="Vírgula 2 2 2 2 6" xfId="2194" xr:uid="{00000000-0005-0000-0000-000084330000}"/>
    <cellStyle name="Vírgula 2 2 2 2 6 2" xfId="3322" xr:uid="{00000000-0005-0000-0000-000085330000}"/>
    <cellStyle name="Vírgula 2 2 2 2 6 2 2" xfId="4652" xr:uid="{00000000-0005-0000-0000-000086330000}"/>
    <cellStyle name="Vírgula 2 2 2 2 6 2 2 2" xfId="21692" xr:uid="{00000000-0005-0000-0000-000087330000}"/>
    <cellStyle name="Vírgula 2 2 2 2 6 2 2 3" xfId="17687" xr:uid="{00000000-0005-0000-0000-000088330000}"/>
    <cellStyle name="Vírgula 2 2 2 2 6 2 3" xfId="5491" xr:uid="{00000000-0005-0000-0000-000089330000}"/>
    <cellStyle name="Vírgula 2 2 2 2 6 2 3 2" xfId="22490" xr:uid="{00000000-0005-0000-0000-00008A330000}"/>
    <cellStyle name="Vírgula 2 2 2 2 6 2 3 3" xfId="18526" xr:uid="{00000000-0005-0000-0000-00008B330000}"/>
    <cellStyle name="Vírgula 2 2 2 2 6 2 4" xfId="20390" xr:uid="{00000000-0005-0000-0000-00008C330000}"/>
    <cellStyle name="Vírgula 2 2 2 2 6 2 5" xfId="16366" xr:uid="{00000000-0005-0000-0000-00008D330000}"/>
    <cellStyle name="Vírgula 2 2 2 2 6 3" xfId="4115" xr:uid="{00000000-0005-0000-0000-00008E330000}"/>
    <cellStyle name="Vírgula 2 2 2 2 6 3 2" xfId="6221" xr:uid="{00000000-0005-0000-0000-00008F330000}"/>
    <cellStyle name="Vírgula 2 2 2 2 6 3 2 2" xfId="23203" xr:uid="{00000000-0005-0000-0000-000090330000}"/>
    <cellStyle name="Vírgula 2 2 2 2 6 3 2 3" xfId="19256" xr:uid="{00000000-0005-0000-0000-000091330000}"/>
    <cellStyle name="Vírgula 2 2 2 2 6 3 3" xfId="21163" xr:uid="{00000000-0005-0000-0000-000092330000}"/>
    <cellStyle name="Vírgula 2 2 2 2 6 3 4" xfId="17155" xr:uid="{00000000-0005-0000-0000-000093330000}"/>
    <cellStyle name="Vírgula 2 2 2 2 7" xfId="2195" xr:uid="{00000000-0005-0000-0000-000094330000}"/>
    <cellStyle name="Vírgula 2 2 2 2 7 2" xfId="3323" xr:uid="{00000000-0005-0000-0000-000095330000}"/>
    <cellStyle name="Vírgula 2 2 2 2 7 2 2" xfId="4653" xr:uid="{00000000-0005-0000-0000-000096330000}"/>
    <cellStyle name="Vírgula 2 2 2 2 7 2 2 2" xfId="21693" xr:uid="{00000000-0005-0000-0000-000097330000}"/>
    <cellStyle name="Vírgula 2 2 2 2 7 2 2 3" xfId="17688" xr:uid="{00000000-0005-0000-0000-000098330000}"/>
    <cellStyle name="Vírgula 2 2 2 2 7 2 3" xfId="5492" xr:uid="{00000000-0005-0000-0000-000099330000}"/>
    <cellStyle name="Vírgula 2 2 2 2 7 2 3 2" xfId="22491" xr:uid="{00000000-0005-0000-0000-00009A330000}"/>
    <cellStyle name="Vírgula 2 2 2 2 7 2 3 3" xfId="18527" xr:uid="{00000000-0005-0000-0000-00009B330000}"/>
    <cellStyle name="Vírgula 2 2 2 2 7 2 4" xfId="20391" xr:uid="{00000000-0005-0000-0000-00009C330000}"/>
    <cellStyle name="Vírgula 2 2 2 2 7 2 5" xfId="16367" xr:uid="{00000000-0005-0000-0000-00009D330000}"/>
    <cellStyle name="Vírgula 2 2 2 2 7 3" xfId="4396" xr:uid="{00000000-0005-0000-0000-00009E330000}"/>
    <cellStyle name="Vírgula 2 2 2 2 7 3 2" xfId="6222" xr:uid="{00000000-0005-0000-0000-00009F330000}"/>
    <cellStyle name="Vírgula 2 2 2 2 7 3 2 2" xfId="23204" xr:uid="{00000000-0005-0000-0000-0000A0330000}"/>
    <cellStyle name="Vírgula 2 2 2 2 7 3 2 3" xfId="19257" xr:uid="{00000000-0005-0000-0000-0000A1330000}"/>
    <cellStyle name="Vírgula 2 2 2 2 7 3 3" xfId="21440" xr:uid="{00000000-0005-0000-0000-0000A2330000}"/>
    <cellStyle name="Vírgula 2 2 2 2 7 3 4" xfId="17433" xr:uid="{00000000-0005-0000-0000-0000A3330000}"/>
    <cellStyle name="Vírgula 2 2 2 2 8" xfId="2196" xr:uid="{00000000-0005-0000-0000-0000A4330000}"/>
    <cellStyle name="Vírgula 2 2 2 2 8 2" xfId="3324" xr:uid="{00000000-0005-0000-0000-0000A5330000}"/>
    <cellStyle name="Vírgula 2 2 2 2 8 2 2" xfId="4654" xr:uid="{00000000-0005-0000-0000-0000A6330000}"/>
    <cellStyle name="Vírgula 2 2 2 2 8 2 2 2" xfId="21694" xr:uid="{00000000-0005-0000-0000-0000A7330000}"/>
    <cellStyle name="Vírgula 2 2 2 2 8 2 2 3" xfId="17689" xr:uid="{00000000-0005-0000-0000-0000A8330000}"/>
    <cellStyle name="Vírgula 2 2 2 2 8 2 3" xfId="5493" xr:uid="{00000000-0005-0000-0000-0000A9330000}"/>
    <cellStyle name="Vírgula 2 2 2 2 8 2 3 2" xfId="22492" xr:uid="{00000000-0005-0000-0000-0000AA330000}"/>
    <cellStyle name="Vírgula 2 2 2 2 8 2 3 3" xfId="18528" xr:uid="{00000000-0005-0000-0000-0000AB330000}"/>
    <cellStyle name="Vírgula 2 2 2 2 8 2 4" xfId="20392" xr:uid="{00000000-0005-0000-0000-0000AC330000}"/>
    <cellStyle name="Vírgula 2 2 2 2 8 2 5" xfId="16368" xr:uid="{00000000-0005-0000-0000-0000AD330000}"/>
    <cellStyle name="Vírgula 2 2 2 2 8 3" xfId="4480" xr:uid="{00000000-0005-0000-0000-0000AE330000}"/>
    <cellStyle name="Vírgula 2 2 2 2 8 3 2" xfId="6223" xr:uid="{00000000-0005-0000-0000-0000AF330000}"/>
    <cellStyle name="Vírgula 2 2 2 2 8 3 2 2" xfId="23205" xr:uid="{00000000-0005-0000-0000-0000B0330000}"/>
    <cellStyle name="Vírgula 2 2 2 2 8 3 2 3" xfId="19258" xr:uid="{00000000-0005-0000-0000-0000B1330000}"/>
    <cellStyle name="Vírgula 2 2 2 2 8 3 3" xfId="21520" xr:uid="{00000000-0005-0000-0000-0000B2330000}"/>
    <cellStyle name="Vírgula 2 2 2 2 8 3 4" xfId="17515" xr:uid="{00000000-0005-0000-0000-0000B3330000}"/>
    <cellStyle name="Vírgula 2 2 2 2 9" xfId="2197" xr:uid="{00000000-0005-0000-0000-0000B4330000}"/>
    <cellStyle name="Vírgula 2 2 2 2 9 2" xfId="3325" xr:uid="{00000000-0005-0000-0000-0000B5330000}"/>
    <cellStyle name="Vírgula 2 2 2 2 9 2 2" xfId="4655" xr:uid="{00000000-0005-0000-0000-0000B6330000}"/>
    <cellStyle name="Vírgula 2 2 2 2 9 2 2 2" xfId="21695" xr:uid="{00000000-0005-0000-0000-0000B7330000}"/>
    <cellStyle name="Vírgula 2 2 2 2 9 2 2 3" xfId="17690" xr:uid="{00000000-0005-0000-0000-0000B8330000}"/>
    <cellStyle name="Vírgula 2 2 2 2 9 2 3" xfId="5494" xr:uid="{00000000-0005-0000-0000-0000B9330000}"/>
    <cellStyle name="Vírgula 2 2 2 2 9 2 3 2" xfId="22493" xr:uid="{00000000-0005-0000-0000-0000BA330000}"/>
    <cellStyle name="Vírgula 2 2 2 2 9 2 3 3" xfId="18529" xr:uid="{00000000-0005-0000-0000-0000BB330000}"/>
    <cellStyle name="Vírgula 2 2 2 2 9 2 4" xfId="20393" xr:uid="{00000000-0005-0000-0000-0000BC330000}"/>
    <cellStyle name="Vírgula 2 2 2 2 9 2 5" xfId="16369" xr:uid="{00000000-0005-0000-0000-0000BD330000}"/>
    <cellStyle name="Vírgula 2 2 2 2 9 3" xfId="4116" xr:uid="{00000000-0005-0000-0000-0000BE330000}"/>
    <cellStyle name="Vírgula 2 2 2 2 9 3 2" xfId="6224" xr:uid="{00000000-0005-0000-0000-0000BF330000}"/>
    <cellStyle name="Vírgula 2 2 2 2 9 3 2 2" xfId="23206" xr:uid="{00000000-0005-0000-0000-0000C0330000}"/>
    <cellStyle name="Vírgula 2 2 2 2 9 3 2 3" xfId="19259" xr:uid="{00000000-0005-0000-0000-0000C1330000}"/>
    <cellStyle name="Vírgula 2 2 2 2 9 3 3" xfId="21164" xr:uid="{00000000-0005-0000-0000-0000C2330000}"/>
    <cellStyle name="Vírgula 2 2 2 2 9 3 4" xfId="17156" xr:uid="{00000000-0005-0000-0000-0000C3330000}"/>
    <cellStyle name="Vírgula 2 2 2 3" xfId="882" xr:uid="{00000000-0005-0000-0000-0000C4330000}"/>
    <cellStyle name="Vírgula 2 2 2 3 2" xfId="1094" xr:uid="{00000000-0005-0000-0000-0000C5330000}"/>
    <cellStyle name="Vírgula 2 2 2 3 2 2" xfId="3225" xr:uid="{00000000-0005-0000-0000-0000C6330000}"/>
    <cellStyle name="Vírgula 2 2 2 3 2 2 2" xfId="4565" xr:uid="{00000000-0005-0000-0000-0000C7330000}"/>
    <cellStyle name="Vírgula 2 2 2 3 2 2 2 2" xfId="21605" xr:uid="{00000000-0005-0000-0000-0000C8330000}"/>
    <cellStyle name="Vírgula 2 2 2 3 2 2 2 3" xfId="17600" xr:uid="{00000000-0005-0000-0000-0000C9330000}"/>
    <cellStyle name="Vírgula 2 2 2 3 2 2 3" xfId="5394" xr:uid="{00000000-0005-0000-0000-0000CA330000}"/>
    <cellStyle name="Vírgula 2 2 2 3 2 2 3 2" xfId="22393" xr:uid="{00000000-0005-0000-0000-0000CB330000}"/>
    <cellStyle name="Vírgula 2 2 2 3 2 2 3 3" xfId="18429" xr:uid="{00000000-0005-0000-0000-0000CC330000}"/>
    <cellStyle name="Vírgula 2 2 2 3 2 2 4" xfId="20293" xr:uid="{00000000-0005-0000-0000-0000CD330000}"/>
    <cellStyle name="Vírgula 2 2 2 3 2 2 5" xfId="16269" xr:uid="{00000000-0005-0000-0000-0000CE330000}"/>
    <cellStyle name="Vírgula 2 2 2 3 2 3" xfId="4059" xr:uid="{00000000-0005-0000-0000-0000CF330000}"/>
    <cellStyle name="Vírgula 2 2 2 3 2 3 2" xfId="6118" xr:uid="{00000000-0005-0000-0000-0000D0330000}"/>
    <cellStyle name="Vírgula 2 2 2 3 2 3 2 2" xfId="23106" xr:uid="{00000000-0005-0000-0000-0000D1330000}"/>
    <cellStyle name="Vírgula 2 2 2 3 2 3 2 3" xfId="19153" xr:uid="{00000000-0005-0000-0000-0000D2330000}"/>
    <cellStyle name="Vírgula 2 2 2 3 2 3 3" xfId="21108" xr:uid="{00000000-0005-0000-0000-0000D3330000}"/>
    <cellStyle name="Vírgula 2 2 2 3 2 3 4" xfId="17100" xr:uid="{00000000-0005-0000-0000-0000D4330000}"/>
    <cellStyle name="Vírgula 2 2 2 3 3" xfId="3165" xr:uid="{00000000-0005-0000-0000-0000D5330000}"/>
    <cellStyle name="Vírgula 2 2 2 3 3 2" xfId="4149" xr:uid="{00000000-0005-0000-0000-0000D6330000}"/>
    <cellStyle name="Vírgula 2 2 2 3 3 2 2" xfId="6565" xr:uid="{00000000-0005-0000-0000-0000D7330000}"/>
    <cellStyle name="Vírgula 2 2 2 3 3 2 2 2" xfId="23547" xr:uid="{00000000-0005-0000-0000-0000D8330000}"/>
    <cellStyle name="Vírgula 2 2 2 3 3 2 2 3" xfId="19600" xr:uid="{00000000-0005-0000-0000-0000D9330000}"/>
    <cellStyle name="Vírgula 2 2 2 3 3 2 3" xfId="21197" xr:uid="{00000000-0005-0000-0000-0000DA330000}"/>
    <cellStyle name="Vírgula 2 2 2 3 3 2 4" xfId="17189" xr:uid="{00000000-0005-0000-0000-0000DB330000}"/>
    <cellStyle name="Vírgula 2 2 2 3 3 3" xfId="5334" xr:uid="{00000000-0005-0000-0000-0000DC330000}"/>
    <cellStyle name="Vírgula 2 2 2 3 3 3 2" xfId="22333" xr:uid="{00000000-0005-0000-0000-0000DD330000}"/>
    <cellStyle name="Vírgula 2 2 2 3 3 3 3" xfId="18369" xr:uid="{00000000-0005-0000-0000-0000DE330000}"/>
    <cellStyle name="Vírgula 2 2 2 3 3 4" xfId="20233" xr:uid="{00000000-0005-0000-0000-0000DF330000}"/>
    <cellStyle name="Vírgula 2 2 2 3 3 5" xfId="16209" xr:uid="{00000000-0005-0000-0000-0000E0330000}"/>
    <cellStyle name="Vírgula 2 2 2 3 4" xfId="3914" xr:uid="{00000000-0005-0000-0000-0000E1330000}"/>
    <cellStyle name="Vírgula 2 2 2 3 4 2" xfId="6055" xr:uid="{00000000-0005-0000-0000-0000E2330000}"/>
    <cellStyle name="Vírgula 2 2 2 3 4 2 2" xfId="23044" xr:uid="{00000000-0005-0000-0000-0000E3330000}"/>
    <cellStyle name="Vírgula 2 2 2 3 4 2 3" xfId="19090" xr:uid="{00000000-0005-0000-0000-0000E4330000}"/>
    <cellStyle name="Vírgula 2 2 2 3 4 3" xfId="20971" xr:uid="{00000000-0005-0000-0000-0000E5330000}"/>
    <cellStyle name="Vírgula 2 2 2 3 4 4" xfId="16956" xr:uid="{00000000-0005-0000-0000-0000E6330000}"/>
    <cellStyle name="Vírgula 2 2 2 3 5" xfId="6750" xr:uid="{00000000-0005-0000-0000-0000E7330000}"/>
    <cellStyle name="Vírgula 2 2 2 3 5 2" xfId="23723" xr:uid="{00000000-0005-0000-0000-0000E8330000}"/>
    <cellStyle name="Vírgula 2 2 2 3 5 3" xfId="19785" xr:uid="{00000000-0005-0000-0000-0000E9330000}"/>
    <cellStyle name="Vírgula 2 2 2 3 6" xfId="5068" xr:uid="{00000000-0005-0000-0000-0000EA330000}"/>
    <cellStyle name="Vírgula 2 2 2 3 6 2" xfId="22076" xr:uid="{00000000-0005-0000-0000-0000EB330000}"/>
    <cellStyle name="Vírgula 2 2 2 3 6 3" xfId="18103" xr:uid="{00000000-0005-0000-0000-0000EC330000}"/>
    <cellStyle name="Vírgula 2 2 2 3 7" xfId="19976" xr:uid="{00000000-0005-0000-0000-0000ED330000}"/>
    <cellStyle name="Vírgula 2 2 2 3 8" xfId="15936" xr:uid="{00000000-0005-0000-0000-0000EE330000}"/>
    <cellStyle name="Vírgula 2 2 2 4" xfId="2198" xr:uid="{00000000-0005-0000-0000-0000EF330000}"/>
    <cellStyle name="Vírgula 2 2 2 4 2" xfId="3326" xr:uid="{00000000-0005-0000-0000-0000F0330000}"/>
    <cellStyle name="Vírgula 2 2 2 4 2 2" xfId="4656" xr:uid="{00000000-0005-0000-0000-0000F1330000}"/>
    <cellStyle name="Vírgula 2 2 2 4 2 2 2" xfId="21696" xr:uid="{00000000-0005-0000-0000-0000F2330000}"/>
    <cellStyle name="Vírgula 2 2 2 4 2 2 3" xfId="17691" xr:uid="{00000000-0005-0000-0000-0000F3330000}"/>
    <cellStyle name="Vírgula 2 2 2 4 2 3" xfId="5495" xr:uid="{00000000-0005-0000-0000-0000F4330000}"/>
    <cellStyle name="Vírgula 2 2 2 4 2 3 2" xfId="22494" xr:uid="{00000000-0005-0000-0000-0000F5330000}"/>
    <cellStyle name="Vírgula 2 2 2 4 2 3 3" xfId="18530" xr:uid="{00000000-0005-0000-0000-0000F6330000}"/>
    <cellStyle name="Vírgula 2 2 2 4 2 4" xfId="20394" xr:uid="{00000000-0005-0000-0000-0000F7330000}"/>
    <cellStyle name="Vírgula 2 2 2 4 2 5" xfId="16370" xr:uid="{00000000-0005-0000-0000-0000F8330000}"/>
    <cellStyle name="Vírgula 2 2 2 4 3" xfId="3871" xr:uid="{00000000-0005-0000-0000-0000F9330000}"/>
    <cellStyle name="Vírgula 2 2 2 4 3 2" xfId="6225" xr:uid="{00000000-0005-0000-0000-0000FA330000}"/>
    <cellStyle name="Vírgula 2 2 2 4 3 2 2" xfId="23207" xr:uid="{00000000-0005-0000-0000-0000FB330000}"/>
    <cellStyle name="Vírgula 2 2 2 4 3 2 3" xfId="19260" xr:uid="{00000000-0005-0000-0000-0000FC330000}"/>
    <cellStyle name="Vírgula 2 2 2 4 3 3" xfId="20932" xr:uid="{00000000-0005-0000-0000-0000FD330000}"/>
    <cellStyle name="Vírgula 2 2 2 4 3 4" xfId="16913" xr:uid="{00000000-0005-0000-0000-0000FE330000}"/>
    <cellStyle name="Vírgula 2 2 2 5" xfId="2199" xr:uid="{00000000-0005-0000-0000-0000FF330000}"/>
    <cellStyle name="Vírgula 2 2 2 5 2" xfId="3327" xr:uid="{00000000-0005-0000-0000-000000340000}"/>
    <cellStyle name="Vírgula 2 2 2 5 2 2" xfId="4657" xr:uid="{00000000-0005-0000-0000-000001340000}"/>
    <cellStyle name="Vírgula 2 2 2 5 2 2 2" xfId="21697" xr:uid="{00000000-0005-0000-0000-000002340000}"/>
    <cellStyle name="Vírgula 2 2 2 5 2 2 3" xfId="17692" xr:uid="{00000000-0005-0000-0000-000003340000}"/>
    <cellStyle name="Vírgula 2 2 2 5 2 3" xfId="5496" xr:uid="{00000000-0005-0000-0000-000004340000}"/>
    <cellStyle name="Vírgula 2 2 2 5 2 3 2" xfId="22495" xr:uid="{00000000-0005-0000-0000-000005340000}"/>
    <cellStyle name="Vírgula 2 2 2 5 2 3 3" xfId="18531" xr:uid="{00000000-0005-0000-0000-000006340000}"/>
    <cellStyle name="Vírgula 2 2 2 5 2 4" xfId="20395" xr:uid="{00000000-0005-0000-0000-000007340000}"/>
    <cellStyle name="Vírgula 2 2 2 5 2 5" xfId="16371" xr:uid="{00000000-0005-0000-0000-000008340000}"/>
    <cellStyle name="Vírgula 2 2 2 5 3" xfId="4327" xr:uid="{00000000-0005-0000-0000-000009340000}"/>
    <cellStyle name="Vírgula 2 2 2 5 3 2" xfId="6226" xr:uid="{00000000-0005-0000-0000-00000A340000}"/>
    <cellStyle name="Vírgula 2 2 2 5 3 2 2" xfId="23208" xr:uid="{00000000-0005-0000-0000-00000B340000}"/>
    <cellStyle name="Vírgula 2 2 2 5 3 2 3" xfId="19261" xr:uid="{00000000-0005-0000-0000-00000C340000}"/>
    <cellStyle name="Vírgula 2 2 2 5 3 3" xfId="21371" xr:uid="{00000000-0005-0000-0000-00000D340000}"/>
    <cellStyle name="Vírgula 2 2 2 5 3 4" xfId="17364" xr:uid="{00000000-0005-0000-0000-00000E340000}"/>
    <cellStyle name="Vírgula 2 2 2 6" xfId="2200" xr:uid="{00000000-0005-0000-0000-00000F340000}"/>
    <cellStyle name="Vírgula 2 2 2 6 2" xfId="3328" xr:uid="{00000000-0005-0000-0000-000010340000}"/>
    <cellStyle name="Vírgula 2 2 2 6 2 2" xfId="4658" xr:uid="{00000000-0005-0000-0000-000011340000}"/>
    <cellStyle name="Vírgula 2 2 2 6 2 2 2" xfId="21698" xr:uid="{00000000-0005-0000-0000-000012340000}"/>
    <cellStyle name="Vírgula 2 2 2 6 2 2 3" xfId="17693" xr:uid="{00000000-0005-0000-0000-000013340000}"/>
    <cellStyle name="Vírgula 2 2 2 6 2 3" xfId="5497" xr:uid="{00000000-0005-0000-0000-000014340000}"/>
    <cellStyle name="Vírgula 2 2 2 6 2 3 2" xfId="22496" xr:uid="{00000000-0005-0000-0000-000015340000}"/>
    <cellStyle name="Vírgula 2 2 2 6 2 3 3" xfId="18532" xr:uid="{00000000-0005-0000-0000-000016340000}"/>
    <cellStyle name="Vírgula 2 2 2 6 2 4" xfId="20396" xr:uid="{00000000-0005-0000-0000-000017340000}"/>
    <cellStyle name="Vírgula 2 2 2 6 2 5" xfId="16372" xr:uid="{00000000-0005-0000-0000-000018340000}"/>
    <cellStyle name="Vírgula 2 2 2 6 3" xfId="4495" xr:uid="{00000000-0005-0000-0000-000019340000}"/>
    <cellStyle name="Vírgula 2 2 2 6 3 2" xfId="6227" xr:uid="{00000000-0005-0000-0000-00001A340000}"/>
    <cellStyle name="Vírgula 2 2 2 6 3 2 2" xfId="23209" xr:uid="{00000000-0005-0000-0000-00001B340000}"/>
    <cellStyle name="Vírgula 2 2 2 6 3 2 3" xfId="19262" xr:uid="{00000000-0005-0000-0000-00001C340000}"/>
    <cellStyle name="Vírgula 2 2 2 6 3 3" xfId="21535" xr:uid="{00000000-0005-0000-0000-00001D340000}"/>
    <cellStyle name="Vírgula 2 2 2 6 3 4" xfId="17530" xr:uid="{00000000-0005-0000-0000-00001E340000}"/>
    <cellStyle name="Vírgula 2 2 2 7" xfId="2201" xr:uid="{00000000-0005-0000-0000-00001F340000}"/>
    <cellStyle name="Vírgula 2 2 2 7 2" xfId="3329" xr:uid="{00000000-0005-0000-0000-000020340000}"/>
    <cellStyle name="Vírgula 2 2 2 7 2 2" xfId="4659" xr:uid="{00000000-0005-0000-0000-000021340000}"/>
    <cellStyle name="Vírgula 2 2 2 7 2 2 2" xfId="21699" xr:uid="{00000000-0005-0000-0000-000022340000}"/>
    <cellStyle name="Vírgula 2 2 2 7 2 2 3" xfId="17694" xr:uid="{00000000-0005-0000-0000-000023340000}"/>
    <cellStyle name="Vírgula 2 2 2 7 2 3" xfId="5498" xr:uid="{00000000-0005-0000-0000-000024340000}"/>
    <cellStyle name="Vírgula 2 2 2 7 2 3 2" xfId="22497" xr:uid="{00000000-0005-0000-0000-000025340000}"/>
    <cellStyle name="Vírgula 2 2 2 7 2 3 3" xfId="18533" xr:uid="{00000000-0005-0000-0000-000026340000}"/>
    <cellStyle name="Vírgula 2 2 2 7 2 4" xfId="20397" xr:uid="{00000000-0005-0000-0000-000027340000}"/>
    <cellStyle name="Vírgula 2 2 2 7 2 5" xfId="16373" xr:uid="{00000000-0005-0000-0000-000028340000}"/>
    <cellStyle name="Vírgula 2 2 2 7 3" xfId="3756" xr:uid="{00000000-0005-0000-0000-000029340000}"/>
    <cellStyle name="Vírgula 2 2 2 7 3 2" xfId="6228" xr:uid="{00000000-0005-0000-0000-00002A340000}"/>
    <cellStyle name="Vírgula 2 2 2 7 3 2 2" xfId="23210" xr:uid="{00000000-0005-0000-0000-00002B340000}"/>
    <cellStyle name="Vírgula 2 2 2 7 3 2 3" xfId="19263" xr:uid="{00000000-0005-0000-0000-00002C340000}"/>
    <cellStyle name="Vírgula 2 2 2 7 3 3" xfId="20820" xr:uid="{00000000-0005-0000-0000-00002D340000}"/>
    <cellStyle name="Vírgula 2 2 2 7 3 4" xfId="16799" xr:uid="{00000000-0005-0000-0000-00002E340000}"/>
    <cellStyle name="Vírgula 2 2 2 8" xfId="2202" xr:uid="{00000000-0005-0000-0000-00002F340000}"/>
    <cellStyle name="Vírgula 2 2 2 8 2" xfId="3330" xr:uid="{00000000-0005-0000-0000-000030340000}"/>
    <cellStyle name="Vírgula 2 2 2 8 2 2" xfId="4660" xr:uid="{00000000-0005-0000-0000-000031340000}"/>
    <cellStyle name="Vírgula 2 2 2 8 2 2 2" xfId="21700" xr:uid="{00000000-0005-0000-0000-000032340000}"/>
    <cellStyle name="Vírgula 2 2 2 8 2 2 3" xfId="17695" xr:uid="{00000000-0005-0000-0000-000033340000}"/>
    <cellStyle name="Vírgula 2 2 2 8 2 3" xfId="5499" xr:uid="{00000000-0005-0000-0000-000034340000}"/>
    <cellStyle name="Vírgula 2 2 2 8 2 3 2" xfId="22498" xr:uid="{00000000-0005-0000-0000-000035340000}"/>
    <cellStyle name="Vírgula 2 2 2 8 2 3 3" xfId="18534" xr:uid="{00000000-0005-0000-0000-000036340000}"/>
    <cellStyle name="Vírgula 2 2 2 8 2 4" xfId="20398" xr:uid="{00000000-0005-0000-0000-000037340000}"/>
    <cellStyle name="Vírgula 2 2 2 8 2 5" xfId="16374" xr:uid="{00000000-0005-0000-0000-000038340000}"/>
    <cellStyle name="Vírgula 2 2 2 8 3" xfId="4017" xr:uid="{00000000-0005-0000-0000-000039340000}"/>
    <cellStyle name="Vírgula 2 2 2 8 3 2" xfId="6229" xr:uid="{00000000-0005-0000-0000-00003A340000}"/>
    <cellStyle name="Vírgula 2 2 2 8 3 2 2" xfId="23211" xr:uid="{00000000-0005-0000-0000-00003B340000}"/>
    <cellStyle name="Vírgula 2 2 2 8 3 2 3" xfId="19264" xr:uid="{00000000-0005-0000-0000-00003C340000}"/>
    <cellStyle name="Vírgula 2 2 2 8 3 3" xfId="21069" xr:uid="{00000000-0005-0000-0000-00003D340000}"/>
    <cellStyle name="Vírgula 2 2 2 8 3 4" xfId="17058" xr:uid="{00000000-0005-0000-0000-00003E340000}"/>
    <cellStyle name="Vírgula 2 2 2 9" xfId="2203" xr:uid="{00000000-0005-0000-0000-00003F340000}"/>
    <cellStyle name="Vírgula 2 2 2 9 2" xfId="3331" xr:uid="{00000000-0005-0000-0000-000040340000}"/>
    <cellStyle name="Vírgula 2 2 2 9 2 2" xfId="4661" xr:uid="{00000000-0005-0000-0000-000041340000}"/>
    <cellStyle name="Vírgula 2 2 2 9 2 2 2" xfId="21701" xr:uid="{00000000-0005-0000-0000-000042340000}"/>
    <cellStyle name="Vírgula 2 2 2 9 2 2 3" xfId="17696" xr:uid="{00000000-0005-0000-0000-000043340000}"/>
    <cellStyle name="Vírgula 2 2 2 9 2 3" xfId="5500" xr:uid="{00000000-0005-0000-0000-000044340000}"/>
    <cellStyle name="Vírgula 2 2 2 9 2 3 2" xfId="22499" xr:uid="{00000000-0005-0000-0000-000045340000}"/>
    <cellStyle name="Vírgula 2 2 2 9 2 3 3" xfId="18535" xr:uid="{00000000-0005-0000-0000-000046340000}"/>
    <cellStyle name="Vírgula 2 2 2 9 2 4" xfId="20399" xr:uid="{00000000-0005-0000-0000-000047340000}"/>
    <cellStyle name="Vírgula 2 2 2 9 2 5" xfId="16375" xr:uid="{00000000-0005-0000-0000-000048340000}"/>
    <cellStyle name="Vírgula 2 2 2 9 3" xfId="4464" xr:uid="{00000000-0005-0000-0000-000049340000}"/>
    <cellStyle name="Vírgula 2 2 2 9 3 2" xfId="6230" xr:uid="{00000000-0005-0000-0000-00004A340000}"/>
    <cellStyle name="Vírgula 2 2 2 9 3 2 2" xfId="23212" xr:uid="{00000000-0005-0000-0000-00004B340000}"/>
    <cellStyle name="Vírgula 2 2 2 9 3 2 3" xfId="19265" xr:uid="{00000000-0005-0000-0000-00004C340000}"/>
    <cellStyle name="Vírgula 2 2 2 9 3 3" xfId="21505" xr:uid="{00000000-0005-0000-0000-00004D340000}"/>
    <cellStyle name="Vírgula 2 2 2 9 3 4" xfId="17500" xr:uid="{00000000-0005-0000-0000-00004E340000}"/>
    <cellStyle name="Vírgula 2 2 3" xfId="883" xr:uid="{00000000-0005-0000-0000-00004F340000}"/>
    <cellStyle name="Vírgula 2 2 3 2" xfId="2204" xr:uid="{00000000-0005-0000-0000-000050340000}"/>
    <cellStyle name="Vírgula 2 2 3 2 2" xfId="3332" xr:uid="{00000000-0005-0000-0000-000051340000}"/>
    <cellStyle name="Vírgula 2 2 3 2 2 2" xfId="4662" xr:uid="{00000000-0005-0000-0000-000052340000}"/>
    <cellStyle name="Vírgula 2 2 3 2 2 2 2" xfId="21702" xr:uid="{00000000-0005-0000-0000-000053340000}"/>
    <cellStyle name="Vírgula 2 2 3 2 2 2 3" xfId="17697" xr:uid="{00000000-0005-0000-0000-000054340000}"/>
    <cellStyle name="Vírgula 2 2 3 2 2 3" xfId="5501" xr:uid="{00000000-0005-0000-0000-000055340000}"/>
    <cellStyle name="Vírgula 2 2 3 2 2 3 2" xfId="11196" xr:uid="{00000000-0005-0000-0000-000056340000}"/>
    <cellStyle name="Vírgula 2 2 3 2 2 3 2 2" xfId="22500" xr:uid="{00000000-0005-0000-0000-000057340000}"/>
    <cellStyle name="Vírgula 2 2 3 2 2 3 3" xfId="13311" xr:uid="{00000000-0005-0000-0000-000058340000}"/>
    <cellStyle name="Vírgula 2 2 3 2 2 3 4" xfId="18536" xr:uid="{00000000-0005-0000-0000-000059340000}"/>
    <cellStyle name="Vírgula 2 2 3 2 2 4" xfId="20400" xr:uid="{00000000-0005-0000-0000-00005A340000}"/>
    <cellStyle name="Vírgula 2 2 3 2 2 5" xfId="16376" xr:uid="{00000000-0005-0000-0000-00005B340000}"/>
    <cellStyle name="Vírgula 2 2 3 2 3" xfId="4401" xr:uid="{00000000-0005-0000-0000-00005C340000}"/>
    <cellStyle name="Vírgula 2 2 3 2 3 2" xfId="6231" xr:uid="{00000000-0005-0000-0000-00005D340000}"/>
    <cellStyle name="Vírgula 2 2 3 2 3 2 2" xfId="23213" xr:uid="{00000000-0005-0000-0000-00005E340000}"/>
    <cellStyle name="Vírgula 2 2 3 2 3 2 3" xfId="19266" xr:uid="{00000000-0005-0000-0000-00005F340000}"/>
    <cellStyle name="Vírgula 2 2 3 2 3 3" xfId="21445" xr:uid="{00000000-0005-0000-0000-000060340000}"/>
    <cellStyle name="Vírgula 2 2 3 2 3 4" xfId="17438" xr:uid="{00000000-0005-0000-0000-000061340000}"/>
    <cellStyle name="Vírgula 2 2 3 2 4" xfId="13522" xr:uid="{00000000-0005-0000-0000-000062340000}"/>
    <cellStyle name="Vírgula 2 2 3 3" xfId="3018" xr:uid="{00000000-0005-0000-0000-000063340000}"/>
    <cellStyle name="Vírgula 2 2 3 3 2" xfId="4369" xr:uid="{00000000-0005-0000-0000-000064340000}"/>
    <cellStyle name="Vírgula 2 2 3 3 2 2" xfId="6566" xr:uid="{00000000-0005-0000-0000-000065340000}"/>
    <cellStyle name="Vírgula 2 2 3 3 2 2 2" xfId="12860" xr:uid="{00000000-0005-0000-0000-000066340000}"/>
    <cellStyle name="Vírgula 2 2 3 3 2 2 2 2" xfId="23548" xr:uid="{00000000-0005-0000-0000-000067340000}"/>
    <cellStyle name="Vírgula 2 2 3 3 2 2 3" xfId="12930" xr:uid="{00000000-0005-0000-0000-000068340000}"/>
    <cellStyle name="Vírgula 2 2 3 3 2 2 4" xfId="19601" xr:uid="{00000000-0005-0000-0000-000069340000}"/>
    <cellStyle name="Vírgula 2 2 3 3 2 3" xfId="21413" xr:uid="{00000000-0005-0000-0000-00006A340000}"/>
    <cellStyle name="Vírgula 2 2 3 3 2 4" xfId="17406" xr:uid="{00000000-0005-0000-0000-00006B340000}"/>
    <cellStyle name="Vírgula 2 2 3 3 3" xfId="8488" xr:uid="{00000000-0005-0000-0000-00006C340000}"/>
    <cellStyle name="Vírgula 2 2 3 3 4" xfId="13557" xr:uid="{00000000-0005-0000-0000-00006D340000}"/>
    <cellStyle name="Vírgula 2 2 3 3 5" xfId="13418" xr:uid="{00000000-0005-0000-0000-00006E340000}"/>
    <cellStyle name="Vírgula 2 2 3 4" xfId="3166" xr:uid="{00000000-0005-0000-0000-00006F340000}"/>
    <cellStyle name="Vírgula 2 2 3 4 2" xfId="4559" xr:uid="{00000000-0005-0000-0000-000070340000}"/>
    <cellStyle name="Vírgula 2 2 3 4 2 2" xfId="21599" xr:uid="{00000000-0005-0000-0000-000071340000}"/>
    <cellStyle name="Vírgula 2 2 3 4 2 3" xfId="17594" xr:uid="{00000000-0005-0000-0000-000072340000}"/>
    <cellStyle name="Vírgula 2 2 3 4 3" xfId="5335" xr:uid="{00000000-0005-0000-0000-000073340000}"/>
    <cellStyle name="Vírgula 2 2 3 4 3 2" xfId="22334" xr:uid="{00000000-0005-0000-0000-000074340000}"/>
    <cellStyle name="Vírgula 2 2 3 4 3 3" xfId="18370" xr:uid="{00000000-0005-0000-0000-000075340000}"/>
    <cellStyle name="Vírgula 2 2 3 4 4" xfId="20234" xr:uid="{00000000-0005-0000-0000-000076340000}"/>
    <cellStyle name="Vírgula 2 2 3 4 5" xfId="16210" xr:uid="{00000000-0005-0000-0000-000077340000}"/>
    <cellStyle name="Vírgula 2 2 3 5" xfId="3915" xr:uid="{00000000-0005-0000-0000-000078340000}"/>
    <cellStyle name="Vírgula 2 2 3 5 2" xfId="6056" xr:uid="{00000000-0005-0000-0000-000079340000}"/>
    <cellStyle name="Vírgula 2 2 3 5 2 2" xfId="23045" xr:uid="{00000000-0005-0000-0000-00007A340000}"/>
    <cellStyle name="Vírgula 2 2 3 5 2 3" xfId="19091" xr:uid="{00000000-0005-0000-0000-00007B340000}"/>
    <cellStyle name="Vírgula 2 2 3 5 3" xfId="20972" xr:uid="{00000000-0005-0000-0000-00007C340000}"/>
    <cellStyle name="Vírgula 2 2 3 5 4" xfId="16957" xr:uid="{00000000-0005-0000-0000-00007D340000}"/>
    <cellStyle name="Vírgula 2 2 3 6" xfId="6751" xr:uid="{00000000-0005-0000-0000-00007E340000}"/>
    <cellStyle name="Vírgula 2 2 3 6 2" xfId="23724" xr:uid="{00000000-0005-0000-0000-00007F340000}"/>
    <cellStyle name="Vírgula 2 2 3 6 3" xfId="19786" xr:uid="{00000000-0005-0000-0000-000080340000}"/>
    <cellStyle name="Vírgula 2 2 3 7" xfId="5069" xr:uid="{00000000-0005-0000-0000-000081340000}"/>
    <cellStyle name="Vírgula 2 2 3 7 2" xfId="22077" xr:uid="{00000000-0005-0000-0000-000082340000}"/>
    <cellStyle name="Vírgula 2 2 3 7 3" xfId="18104" xr:uid="{00000000-0005-0000-0000-000083340000}"/>
    <cellStyle name="Vírgula 2 2 3 8" xfId="19977" xr:uid="{00000000-0005-0000-0000-000084340000}"/>
    <cellStyle name="Vírgula 2 2 3 9" xfId="15937" xr:uid="{00000000-0005-0000-0000-000085340000}"/>
    <cellStyle name="Vírgula 2 2 4" xfId="2205" xr:uid="{00000000-0005-0000-0000-000086340000}"/>
    <cellStyle name="Vírgula 2 2 4 2" xfId="3333" xr:uid="{00000000-0005-0000-0000-000087340000}"/>
    <cellStyle name="Vírgula 2 2 4 2 2" xfId="4663" xr:uid="{00000000-0005-0000-0000-000088340000}"/>
    <cellStyle name="Vírgula 2 2 4 2 2 2" xfId="21703" xr:uid="{00000000-0005-0000-0000-000089340000}"/>
    <cellStyle name="Vírgula 2 2 4 2 2 3" xfId="17698" xr:uid="{00000000-0005-0000-0000-00008A340000}"/>
    <cellStyle name="Vírgula 2 2 4 2 3" xfId="5502" xr:uid="{00000000-0005-0000-0000-00008B340000}"/>
    <cellStyle name="Vírgula 2 2 4 2 3 2" xfId="12492" xr:uid="{00000000-0005-0000-0000-00008C340000}"/>
    <cellStyle name="Vírgula 2 2 4 2 3 2 2" xfId="22501" xr:uid="{00000000-0005-0000-0000-00008D340000}"/>
    <cellStyle name="Vírgula 2 2 4 2 3 3" xfId="13096" xr:uid="{00000000-0005-0000-0000-00008E340000}"/>
    <cellStyle name="Vírgula 2 2 4 2 3 4" xfId="18537" xr:uid="{00000000-0005-0000-0000-00008F340000}"/>
    <cellStyle name="Vírgula 2 2 4 2 4" xfId="13638" xr:uid="{00000000-0005-0000-0000-000090340000}"/>
    <cellStyle name="Vírgula 2 2 4 2 4 2" xfId="20401" xr:uid="{00000000-0005-0000-0000-000091340000}"/>
    <cellStyle name="Vírgula 2 2 4 2 5" xfId="16377" xr:uid="{00000000-0005-0000-0000-000092340000}"/>
    <cellStyle name="Vírgula 2 2 4 3" xfId="4412" xr:uid="{00000000-0005-0000-0000-000093340000}"/>
    <cellStyle name="Vírgula 2 2 4 3 2" xfId="6232" xr:uid="{00000000-0005-0000-0000-000094340000}"/>
    <cellStyle name="Vírgula 2 2 4 3 2 2" xfId="23214" xr:uid="{00000000-0005-0000-0000-000095340000}"/>
    <cellStyle name="Vírgula 2 2 4 3 2 3" xfId="19267" xr:uid="{00000000-0005-0000-0000-000096340000}"/>
    <cellStyle name="Vírgula 2 2 4 3 3" xfId="21455" xr:uid="{00000000-0005-0000-0000-000097340000}"/>
    <cellStyle name="Vírgula 2 2 4 3 4" xfId="17449" xr:uid="{00000000-0005-0000-0000-000098340000}"/>
    <cellStyle name="Vírgula 2 2 4 4" xfId="8489" xr:uid="{00000000-0005-0000-0000-000099340000}"/>
    <cellStyle name="Vírgula 2 2 4 5" xfId="10657" xr:uid="{00000000-0005-0000-0000-00009A340000}"/>
    <cellStyle name="Vírgula 2 2 5" xfId="2206" xr:uid="{00000000-0005-0000-0000-00009B340000}"/>
    <cellStyle name="Vírgula 2 2 5 2" xfId="3334" xr:uid="{00000000-0005-0000-0000-00009C340000}"/>
    <cellStyle name="Vírgula 2 2 5 2 2" xfId="4664" xr:uid="{00000000-0005-0000-0000-00009D340000}"/>
    <cellStyle name="Vírgula 2 2 5 2 2 2" xfId="21704" xr:uid="{00000000-0005-0000-0000-00009E340000}"/>
    <cellStyle name="Vírgula 2 2 5 2 2 3" xfId="17699" xr:uid="{00000000-0005-0000-0000-00009F340000}"/>
    <cellStyle name="Vírgula 2 2 5 2 3" xfId="5503" xr:uid="{00000000-0005-0000-0000-0000A0340000}"/>
    <cellStyle name="Vírgula 2 2 5 2 3 2" xfId="22502" xr:uid="{00000000-0005-0000-0000-0000A1340000}"/>
    <cellStyle name="Vírgula 2 2 5 2 3 3" xfId="18538" xr:uid="{00000000-0005-0000-0000-0000A2340000}"/>
    <cellStyle name="Vírgula 2 2 5 2 4" xfId="20402" xr:uid="{00000000-0005-0000-0000-0000A3340000}"/>
    <cellStyle name="Vírgula 2 2 5 2 5" xfId="16378" xr:uid="{00000000-0005-0000-0000-0000A4340000}"/>
    <cellStyle name="Vírgula 2 2 5 3" xfId="4335" xr:uid="{00000000-0005-0000-0000-0000A5340000}"/>
    <cellStyle name="Vírgula 2 2 5 3 2" xfId="6233" xr:uid="{00000000-0005-0000-0000-0000A6340000}"/>
    <cellStyle name="Vírgula 2 2 5 3 2 2" xfId="23215" xr:uid="{00000000-0005-0000-0000-0000A7340000}"/>
    <cellStyle name="Vírgula 2 2 5 3 2 3" xfId="19268" xr:uid="{00000000-0005-0000-0000-0000A8340000}"/>
    <cellStyle name="Vírgula 2 2 5 3 3" xfId="21379" xr:uid="{00000000-0005-0000-0000-0000A9340000}"/>
    <cellStyle name="Vírgula 2 2 5 3 4" xfId="17372" xr:uid="{00000000-0005-0000-0000-0000AA340000}"/>
    <cellStyle name="Vírgula 2 2 6" xfId="2207" xr:uid="{00000000-0005-0000-0000-0000AB340000}"/>
    <cellStyle name="Vírgula 2 2 6 2" xfId="3335" xr:uid="{00000000-0005-0000-0000-0000AC340000}"/>
    <cellStyle name="Vírgula 2 2 6 2 2" xfId="4665" xr:uid="{00000000-0005-0000-0000-0000AD340000}"/>
    <cellStyle name="Vírgula 2 2 6 2 2 2" xfId="21705" xr:uid="{00000000-0005-0000-0000-0000AE340000}"/>
    <cellStyle name="Vírgula 2 2 6 2 2 3" xfId="17700" xr:uid="{00000000-0005-0000-0000-0000AF340000}"/>
    <cellStyle name="Vírgula 2 2 6 2 3" xfId="5504" xr:uid="{00000000-0005-0000-0000-0000B0340000}"/>
    <cellStyle name="Vírgula 2 2 6 2 3 2" xfId="22503" xr:uid="{00000000-0005-0000-0000-0000B1340000}"/>
    <cellStyle name="Vírgula 2 2 6 2 3 3" xfId="18539" xr:uid="{00000000-0005-0000-0000-0000B2340000}"/>
    <cellStyle name="Vírgula 2 2 6 2 4" xfId="20403" xr:uid="{00000000-0005-0000-0000-0000B3340000}"/>
    <cellStyle name="Vírgula 2 2 6 2 5" xfId="16379" xr:uid="{00000000-0005-0000-0000-0000B4340000}"/>
    <cellStyle name="Vírgula 2 2 6 3" xfId="4171" xr:uid="{00000000-0005-0000-0000-0000B5340000}"/>
    <cellStyle name="Vírgula 2 2 6 3 2" xfId="6234" xr:uid="{00000000-0005-0000-0000-0000B6340000}"/>
    <cellStyle name="Vírgula 2 2 6 3 2 2" xfId="23216" xr:uid="{00000000-0005-0000-0000-0000B7340000}"/>
    <cellStyle name="Vírgula 2 2 6 3 2 3" xfId="19269" xr:uid="{00000000-0005-0000-0000-0000B8340000}"/>
    <cellStyle name="Vírgula 2 2 6 3 3" xfId="21218" xr:uid="{00000000-0005-0000-0000-0000B9340000}"/>
    <cellStyle name="Vírgula 2 2 6 3 4" xfId="17211" xr:uid="{00000000-0005-0000-0000-0000BA340000}"/>
    <cellStyle name="Vírgula 2 2 7" xfId="2208" xr:uid="{00000000-0005-0000-0000-0000BB340000}"/>
    <cellStyle name="Vírgula 2 2 7 2" xfId="3336" xr:uid="{00000000-0005-0000-0000-0000BC340000}"/>
    <cellStyle name="Vírgula 2 2 7 2 2" xfId="4666" xr:uid="{00000000-0005-0000-0000-0000BD340000}"/>
    <cellStyle name="Vírgula 2 2 7 2 2 2" xfId="21706" xr:uid="{00000000-0005-0000-0000-0000BE340000}"/>
    <cellStyle name="Vírgula 2 2 7 2 2 3" xfId="17701" xr:uid="{00000000-0005-0000-0000-0000BF340000}"/>
    <cellStyle name="Vírgula 2 2 7 2 3" xfId="5505" xr:uid="{00000000-0005-0000-0000-0000C0340000}"/>
    <cellStyle name="Vírgula 2 2 7 2 3 2" xfId="22504" xr:uid="{00000000-0005-0000-0000-0000C1340000}"/>
    <cellStyle name="Vírgula 2 2 7 2 3 3" xfId="18540" xr:uid="{00000000-0005-0000-0000-0000C2340000}"/>
    <cellStyle name="Vírgula 2 2 7 2 4" xfId="20404" xr:uid="{00000000-0005-0000-0000-0000C3340000}"/>
    <cellStyle name="Vírgula 2 2 7 2 5" xfId="16380" xr:uid="{00000000-0005-0000-0000-0000C4340000}"/>
    <cellStyle name="Vírgula 2 2 7 3" xfId="4409" xr:uid="{00000000-0005-0000-0000-0000C5340000}"/>
    <cellStyle name="Vírgula 2 2 7 3 2" xfId="6235" xr:uid="{00000000-0005-0000-0000-0000C6340000}"/>
    <cellStyle name="Vírgula 2 2 7 3 2 2" xfId="23217" xr:uid="{00000000-0005-0000-0000-0000C7340000}"/>
    <cellStyle name="Vírgula 2 2 7 3 2 3" xfId="19270" xr:uid="{00000000-0005-0000-0000-0000C8340000}"/>
    <cellStyle name="Vírgula 2 2 7 3 3" xfId="21452" xr:uid="{00000000-0005-0000-0000-0000C9340000}"/>
    <cellStyle name="Vírgula 2 2 7 3 4" xfId="17446" xr:uid="{00000000-0005-0000-0000-0000CA340000}"/>
    <cellStyle name="Vírgula 2 2 8" xfId="2209" xr:uid="{00000000-0005-0000-0000-0000CB340000}"/>
    <cellStyle name="Vírgula 2 2 8 2" xfId="3337" xr:uid="{00000000-0005-0000-0000-0000CC340000}"/>
    <cellStyle name="Vírgula 2 2 8 2 2" xfId="4667" xr:uid="{00000000-0005-0000-0000-0000CD340000}"/>
    <cellStyle name="Vírgula 2 2 8 2 2 2" xfId="21707" xr:uid="{00000000-0005-0000-0000-0000CE340000}"/>
    <cellStyle name="Vírgula 2 2 8 2 2 3" xfId="17702" xr:uid="{00000000-0005-0000-0000-0000CF340000}"/>
    <cellStyle name="Vírgula 2 2 8 2 3" xfId="5506" xr:uid="{00000000-0005-0000-0000-0000D0340000}"/>
    <cellStyle name="Vírgula 2 2 8 2 3 2" xfId="22505" xr:uid="{00000000-0005-0000-0000-0000D1340000}"/>
    <cellStyle name="Vírgula 2 2 8 2 3 3" xfId="18541" xr:uid="{00000000-0005-0000-0000-0000D2340000}"/>
    <cellStyle name="Vírgula 2 2 8 2 4" xfId="20405" xr:uid="{00000000-0005-0000-0000-0000D3340000}"/>
    <cellStyle name="Vírgula 2 2 8 2 5" xfId="16381" xr:uid="{00000000-0005-0000-0000-0000D4340000}"/>
    <cellStyle name="Vírgula 2 2 8 3" xfId="4025" xr:uid="{00000000-0005-0000-0000-0000D5340000}"/>
    <cellStyle name="Vírgula 2 2 8 3 2" xfId="6236" xr:uid="{00000000-0005-0000-0000-0000D6340000}"/>
    <cellStyle name="Vírgula 2 2 8 3 2 2" xfId="23218" xr:uid="{00000000-0005-0000-0000-0000D7340000}"/>
    <cellStyle name="Vírgula 2 2 8 3 2 3" xfId="19271" xr:uid="{00000000-0005-0000-0000-0000D8340000}"/>
    <cellStyle name="Vírgula 2 2 8 3 3" xfId="21077" xr:uid="{00000000-0005-0000-0000-0000D9340000}"/>
    <cellStyle name="Vírgula 2 2 8 3 4" xfId="17066" xr:uid="{00000000-0005-0000-0000-0000DA340000}"/>
    <cellStyle name="Vírgula 2 2 9" xfId="2210" xr:uid="{00000000-0005-0000-0000-0000DB340000}"/>
    <cellStyle name="Vírgula 2 2 9 2" xfId="3338" xr:uid="{00000000-0005-0000-0000-0000DC340000}"/>
    <cellStyle name="Vírgula 2 2 9 2 2" xfId="4668" xr:uid="{00000000-0005-0000-0000-0000DD340000}"/>
    <cellStyle name="Vírgula 2 2 9 2 2 2" xfId="21708" xr:uid="{00000000-0005-0000-0000-0000DE340000}"/>
    <cellStyle name="Vírgula 2 2 9 2 2 3" xfId="17703" xr:uid="{00000000-0005-0000-0000-0000DF340000}"/>
    <cellStyle name="Vírgula 2 2 9 2 3" xfId="5507" xr:uid="{00000000-0005-0000-0000-0000E0340000}"/>
    <cellStyle name="Vírgula 2 2 9 2 3 2" xfId="22506" xr:uid="{00000000-0005-0000-0000-0000E1340000}"/>
    <cellStyle name="Vírgula 2 2 9 2 3 3" xfId="18542" xr:uid="{00000000-0005-0000-0000-0000E2340000}"/>
    <cellStyle name="Vírgula 2 2 9 2 4" xfId="20406" xr:uid="{00000000-0005-0000-0000-0000E3340000}"/>
    <cellStyle name="Vírgula 2 2 9 2 5" xfId="16382" xr:uid="{00000000-0005-0000-0000-0000E4340000}"/>
    <cellStyle name="Vírgula 2 2 9 3" xfId="4497" xr:uid="{00000000-0005-0000-0000-0000E5340000}"/>
    <cellStyle name="Vírgula 2 2 9 3 2" xfId="6237" xr:uid="{00000000-0005-0000-0000-0000E6340000}"/>
    <cellStyle name="Vírgula 2 2 9 3 2 2" xfId="23219" xr:uid="{00000000-0005-0000-0000-0000E7340000}"/>
    <cellStyle name="Vírgula 2 2 9 3 2 3" xfId="19272" xr:uid="{00000000-0005-0000-0000-0000E8340000}"/>
    <cellStyle name="Vírgula 2 2 9 3 3" xfId="21537" xr:uid="{00000000-0005-0000-0000-0000E9340000}"/>
    <cellStyle name="Vírgula 2 2 9 3 4" xfId="17532" xr:uid="{00000000-0005-0000-0000-0000EA340000}"/>
    <cellStyle name="Vírgula 2 3" xfId="70" xr:uid="{00000000-0005-0000-0000-0000EB340000}"/>
    <cellStyle name="Vírgula 2 3 10" xfId="3979" xr:uid="{00000000-0005-0000-0000-0000EC340000}"/>
    <cellStyle name="Vírgula 2 3 10 2" xfId="5885" xr:uid="{00000000-0005-0000-0000-0000ED340000}"/>
    <cellStyle name="Vírgula 2 3 10 2 2" xfId="11709" xr:uid="{00000000-0005-0000-0000-0000EE340000}"/>
    <cellStyle name="Vírgula 2 3 10 2 2 2" xfId="22881" xr:uid="{00000000-0005-0000-0000-0000EF340000}"/>
    <cellStyle name="Vírgula 2 3 10 2 3" xfId="13043" xr:uid="{00000000-0005-0000-0000-0000F0340000}"/>
    <cellStyle name="Vírgula 2 3 10 2 4" xfId="18920" xr:uid="{00000000-0005-0000-0000-0000F1340000}"/>
    <cellStyle name="Vírgula 2 3 10 3" xfId="13704" xr:uid="{00000000-0005-0000-0000-0000F2340000}"/>
    <cellStyle name="Vírgula 2 3 10 3 2" xfId="21035" xr:uid="{00000000-0005-0000-0000-0000F3340000}"/>
    <cellStyle name="Vírgula 2 3 10 4" xfId="17021" xr:uid="{00000000-0005-0000-0000-0000F4340000}"/>
    <cellStyle name="Vírgula 2 3 11" xfId="8490" xr:uid="{00000000-0005-0000-0000-0000F5340000}"/>
    <cellStyle name="Vírgula 2 3 11 2" xfId="11285" xr:uid="{00000000-0005-0000-0000-0000F6340000}"/>
    <cellStyle name="Vírgula 2 3 11 3" xfId="13040" xr:uid="{00000000-0005-0000-0000-0000F7340000}"/>
    <cellStyle name="Vírgula 2 3 2" xfId="352" xr:uid="{00000000-0005-0000-0000-0000F8340000}"/>
    <cellStyle name="Vírgula 2 3 2 10" xfId="8491" xr:uid="{00000000-0005-0000-0000-0000F9340000}"/>
    <cellStyle name="Vírgula 2 3 2 2" xfId="792" xr:uid="{00000000-0005-0000-0000-0000FA340000}"/>
    <cellStyle name="Vírgula 2 3 2 2 2" xfId="3129" xr:uid="{00000000-0005-0000-0000-0000FB340000}"/>
    <cellStyle name="Vírgula 2 3 2 2 2 2" xfId="4544" xr:uid="{00000000-0005-0000-0000-0000FC340000}"/>
    <cellStyle name="Vírgula 2 3 2 2 2 2 2" xfId="21584" xr:uid="{00000000-0005-0000-0000-0000FD340000}"/>
    <cellStyle name="Vírgula 2 3 2 2 2 2 3" xfId="17579" xr:uid="{00000000-0005-0000-0000-0000FE340000}"/>
    <cellStyle name="Vírgula 2 3 2 2 2 3" xfId="5298" xr:uid="{00000000-0005-0000-0000-0000FF340000}"/>
    <cellStyle name="Vírgula 2 3 2 2 2 3 2" xfId="11863" xr:uid="{00000000-0005-0000-0000-000000350000}"/>
    <cellStyle name="Vírgula 2 3 2 2 2 3 2 2" xfId="22297" xr:uid="{00000000-0005-0000-0000-000001350000}"/>
    <cellStyle name="Vírgula 2 3 2 2 2 3 3" xfId="13027" xr:uid="{00000000-0005-0000-0000-000002350000}"/>
    <cellStyle name="Vírgula 2 3 2 2 2 3 4" xfId="18333" xr:uid="{00000000-0005-0000-0000-000003350000}"/>
    <cellStyle name="Vírgula 2 3 2 2 2 4" xfId="13611" xr:uid="{00000000-0005-0000-0000-000004350000}"/>
    <cellStyle name="Vírgula 2 3 2 2 2 4 2" xfId="20197" xr:uid="{00000000-0005-0000-0000-000005350000}"/>
    <cellStyle name="Vírgula 2 3 2 2 2 5" xfId="16173" xr:uid="{00000000-0005-0000-0000-000006350000}"/>
    <cellStyle name="Vírgula 2 3 2 2 3" xfId="3801" xr:uid="{00000000-0005-0000-0000-000007350000}"/>
    <cellStyle name="Vírgula 2 3 2 2 3 2" xfId="6015" xr:uid="{00000000-0005-0000-0000-000008350000}"/>
    <cellStyle name="Vírgula 2 3 2 2 3 2 2" xfId="23008" xr:uid="{00000000-0005-0000-0000-000009350000}"/>
    <cellStyle name="Vírgula 2 3 2 2 3 2 3" xfId="19050" xr:uid="{00000000-0005-0000-0000-00000A350000}"/>
    <cellStyle name="Vírgula 2 3 2 2 3 3" xfId="20863" xr:uid="{00000000-0005-0000-0000-00000B350000}"/>
    <cellStyle name="Vírgula 2 3 2 2 3 4" xfId="16843" xr:uid="{00000000-0005-0000-0000-00000C350000}"/>
    <cellStyle name="Vírgula 2 3 2 2 4" xfId="8492" xr:uid="{00000000-0005-0000-0000-00000D350000}"/>
    <cellStyle name="Vírgula 2 3 2 3" xfId="3019" xr:uid="{00000000-0005-0000-0000-00000E350000}"/>
    <cellStyle name="Vírgula 2 3 2 3 2" xfId="4140" xr:uid="{00000000-0005-0000-0000-00000F350000}"/>
    <cellStyle name="Vírgula 2 3 2 3 2 2" xfId="5920" xr:uid="{00000000-0005-0000-0000-000010350000}"/>
    <cellStyle name="Vírgula 2 3 2 3 2 2 2" xfId="11095" xr:uid="{00000000-0005-0000-0000-000011350000}"/>
    <cellStyle name="Vírgula 2 3 2 3 2 2 2 2" xfId="22915" xr:uid="{00000000-0005-0000-0000-000012350000}"/>
    <cellStyle name="Vírgula 2 3 2 3 2 2 3" xfId="11526" xr:uid="{00000000-0005-0000-0000-000013350000}"/>
    <cellStyle name="Vírgula 2 3 2 3 2 2 4" xfId="18955" xr:uid="{00000000-0005-0000-0000-000014350000}"/>
    <cellStyle name="Vírgula 2 3 2 3 2 3" xfId="13718" xr:uid="{00000000-0005-0000-0000-000015350000}"/>
    <cellStyle name="Vírgula 2 3 2 3 2 3 2" xfId="21188" xr:uid="{00000000-0005-0000-0000-000016350000}"/>
    <cellStyle name="Vírgula 2 3 2 3 2 4" xfId="17180" xr:uid="{00000000-0005-0000-0000-000017350000}"/>
    <cellStyle name="Vírgula 2 3 2 3 3" xfId="8493" xr:uid="{00000000-0005-0000-0000-000018350000}"/>
    <cellStyle name="Vírgula 2 3 2 3 3 2" xfId="11732" xr:uid="{00000000-0005-0000-0000-000019350000}"/>
    <cellStyle name="Vírgula 2 3 2 3 3 3" xfId="11515" xr:uid="{00000000-0005-0000-0000-00001A350000}"/>
    <cellStyle name="Vírgula 2 3 2 3 4" xfId="12716" xr:uid="{00000000-0005-0000-0000-00001B350000}"/>
    <cellStyle name="Vírgula 2 3 2 4" xfId="3056" xr:uid="{00000000-0005-0000-0000-00001C350000}"/>
    <cellStyle name="Vírgula 2 3 2 4 2" xfId="4504" xr:uid="{00000000-0005-0000-0000-00001D350000}"/>
    <cellStyle name="Vírgula 2 3 2 4 2 2" xfId="21544" xr:uid="{00000000-0005-0000-0000-00001E350000}"/>
    <cellStyle name="Vírgula 2 3 2 4 2 3" xfId="17539" xr:uid="{00000000-0005-0000-0000-00001F350000}"/>
    <cellStyle name="Vírgula 2 3 2 4 3" xfId="5225" xr:uid="{00000000-0005-0000-0000-000020350000}"/>
    <cellStyle name="Vírgula 2 3 2 4 3 2" xfId="13257" xr:uid="{00000000-0005-0000-0000-000021350000}"/>
    <cellStyle name="Vírgula 2 3 2 4 3 2 2" xfId="22224" xr:uid="{00000000-0005-0000-0000-000022350000}"/>
    <cellStyle name="Vírgula 2 3 2 4 3 3" xfId="12832" xr:uid="{00000000-0005-0000-0000-000023350000}"/>
    <cellStyle name="Vírgula 2 3 2 4 3 4" xfId="18260" xr:uid="{00000000-0005-0000-0000-000024350000}"/>
    <cellStyle name="Vírgula 2 3 2 4 4" xfId="13584" xr:uid="{00000000-0005-0000-0000-000025350000}"/>
    <cellStyle name="Vírgula 2 3 2 4 4 2" xfId="20124" xr:uid="{00000000-0005-0000-0000-000026350000}"/>
    <cellStyle name="Vírgula 2 3 2 4 5" xfId="16100" xr:uid="{00000000-0005-0000-0000-000027350000}"/>
    <cellStyle name="Vírgula 2 3 2 5" xfId="8494" xr:uid="{00000000-0005-0000-0000-000028350000}"/>
    <cellStyle name="Vírgula 2 3 2 5 2" xfId="11683" xr:uid="{00000000-0005-0000-0000-000029350000}"/>
    <cellStyle name="Vírgula 2 3 2 5 3" xfId="12038" xr:uid="{00000000-0005-0000-0000-00002A350000}"/>
    <cellStyle name="Vírgula 2 3 2 6" xfId="8495" xr:uid="{00000000-0005-0000-0000-00002B350000}"/>
    <cellStyle name="Vírgula 2 3 2 6 2" xfId="12873" xr:uid="{00000000-0005-0000-0000-00002C350000}"/>
    <cellStyle name="Vírgula 2 3 2 6 3" xfId="13161" xr:uid="{00000000-0005-0000-0000-00002D350000}"/>
    <cellStyle name="Vírgula 2 3 2 7" xfId="8496" xr:uid="{00000000-0005-0000-0000-00002E350000}"/>
    <cellStyle name="Vírgula 2 3 2 7 2" xfId="13342" xr:uid="{00000000-0005-0000-0000-00002F350000}"/>
    <cellStyle name="Vírgula 2 3 2 7 3" xfId="12846" xr:uid="{00000000-0005-0000-0000-000030350000}"/>
    <cellStyle name="Vírgula 2 3 2 8" xfId="8497" xr:uid="{00000000-0005-0000-0000-000031350000}"/>
    <cellStyle name="Vírgula 2 3 2 8 2" xfId="13278" xr:uid="{00000000-0005-0000-0000-000032350000}"/>
    <cellStyle name="Vírgula 2 3 2 8 3" xfId="13024" xr:uid="{00000000-0005-0000-0000-000033350000}"/>
    <cellStyle name="Vírgula 2 3 2 9" xfId="8498" xr:uid="{00000000-0005-0000-0000-000034350000}"/>
    <cellStyle name="Vírgula 2 3 3" xfId="680" xr:uid="{00000000-0005-0000-0000-000035350000}"/>
    <cellStyle name="Vírgula 2 3 3 2" xfId="3111" xr:uid="{00000000-0005-0000-0000-000036350000}"/>
    <cellStyle name="Vírgula 2 3 3 2 2" xfId="4526" xr:uid="{00000000-0005-0000-0000-000037350000}"/>
    <cellStyle name="Vírgula 2 3 3 2 2 2" xfId="21566" xr:uid="{00000000-0005-0000-0000-000038350000}"/>
    <cellStyle name="Vírgula 2 3 3 2 2 3" xfId="17561" xr:uid="{00000000-0005-0000-0000-000039350000}"/>
    <cellStyle name="Vírgula 2 3 3 2 3" xfId="5280" xr:uid="{00000000-0005-0000-0000-00003A350000}"/>
    <cellStyle name="Vírgula 2 3 3 2 3 2" xfId="22279" xr:uid="{00000000-0005-0000-0000-00003B350000}"/>
    <cellStyle name="Vírgula 2 3 3 2 3 3" xfId="18315" xr:uid="{00000000-0005-0000-0000-00003C350000}"/>
    <cellStyle name="Vírgula 2 3 3 2 4" xfId="20179" xr:uid="{00000000-0005-0000-0000-00003D350000}"/>
    <cellStyle name="Vírgula 2 3 3 2 5" xfId="16155" xr:uid="{00000000-0005-0000-0000-00003E350000}"/>
    <cellStyle name="Vírgula 2 3 3 3" xfId="4085" xr:uid="{00000000-0005-0000-0000-00003F350000}"/>
    <cellStyle name="Vírgula 2 3 3 3 2" xfId="5995" xr:uid="{00000000-0005-0000-0000-000040350000}"/>
    <cellStyle name="Vírgula 2 3 3 3 2 2" xfId="22989" xr:uid="{00000000-0005-0000-0000-000041350000}"/>
    <cellStyle name="Vírgula 2 3 3 3 2 3" xfId="19030" xr:uid="{00000000-0005-0000-0000-000042350000}"/>
    <cellStyle name="Vírgula 2 3 3 3 3" xfId="21133" xr:uid="{00000000-0005-0000-0000-000043350000}"/>
    <cellStyle name="Vírgula 2 3 3 3 4" xfId="17125" xr:uid="{00000000-0005-0000-0000-000044350000}"/>
    <cellStyle name="Vírgula 2 3 4" xfId="884" xr:uid="{00000000-0005-0000-0000-000045350000}"/>
    <cellStyle name="Vírgula 2 3 4 2" xfId="2211" xr:uid="{00000000-0005-0000-0000-000046350000}"/>
    <cellStyle name="Vírgula 2 3 4 2 2" xfId="3339" xr:uid="{00000000-0005-0000-0000-000047350000}"/>
    <cellStyle name="Vírgula 2 3 4 2 2 2" xfId="4669" xr:uid="{00000000-0005-0000-0000-000048350000}"/>
    <cellStyle name="Vírgula 2 3 4 2 2 2 2" xfId="21709" xr:uid="{00000000-0005-0000-0000-000049350000}"/>
    <cellStyle name="Vírgula 2 3 4 2 2 2 3" xfId="17704" xr:uid="{00000000-0005-0000-0000-00004A350000}"/>
    <cellStyle name="Vírgula 2 3 4 2 2 3" xfId="5508" xr:uid="{00000000-0005-0000-0000-00004B350000}"/>
    <cellStyle name="Vírgula 2 3 4 2 2 3 2" xfId="22507" xr:uid="{00000000-0005-0000-0000-00004C350000}"/>
    <cellStyle name="Vírgula 2 3 4 2 2 3 3" xfId="18543" xr:uid="{00000000-0005-0000-0000-00004D350000}"/>
    <cellStyle name="Vírgula 2 3 4 2 2 4" xfId="20407" xr:uid="{00000000-0005-0000-0000-00004E350000}"/>
    <cellStyle name="Vírgula 2 3 4 2 2 5" xfId="16383" xr:uid="{00000000-0005-0000-0000-00004F350000}"/>
    <cellStyle name="Vírgula 2 3 4 2 3" xfId="3814" xr:uid="{00000000-0005-0000-0000-000050350000}"/>
    <cellStyle name="Vírgula 2 3 4 2 3 2" xfId="6238" xr:uid="{00000000-0005-0000-0000-000051350000}"/>
    <cellStyle name="Vírgula 2 3 4 2 3 2 2" xfId="23220" xr:uid="{00000000-0005-0000-0000-000052350000}"/>
    <cellStyle name="Vírgula 2 3 4 2 3 2 3" xfId="19273" xr:uid="{00000000-0005-0000-0000-000053350000}"/>
    <cellStyle name="Vírgula 2 3 4 2 3 3" xfId="20876" xr:uid="{00000000-0005-0000-0000-000054350000}"/>
    <cellStyle name="Vírgula 2 3 4 2 3 4" xfId="16856" xr:uid="{00000000-0005-0000-0000-000055350000}"/>
    <cellStyle name="Vírgula 2 3 4 3" xfId="3167" xr:uid="{00000000-0005-0000-0000-000056350000}"/>
    <cellStyle name="Vírgula 2 3 4 3 2" xfId="4130" xr:uid="{00000000-0005-0000-0000-000057350000}"/>
    <cellStyle name="Vírgula 2 3 4 3 2 2" xfId="6567" xr:uid="{00000000-0005-0000-0000-000058350000}"/>
    <cellStyle name="Vírgula 2 3 4 3 2 2 2" xfId="23549" xr:uid="{00000000-0005-0000-0000-000059350000}"/>
    <cellStyle name="Vírgula 2 3 4 3 2 2 3" xfId="19602" xr:uid="{00000000-0005-0000-0000-00005A350000}"/>
    <cellStyle name="Vírgula 2 3 4 3 2 3" xfId="21178" xr:uid="{00000000-0005-0000-0000-00005B350000}"/>
    <cellStyle name="Vírgula 2 3 4 3 2 4" xfId="17170" xr:uid="{00000000-0005-0000-0000-00005C350000}"/>
    <cellStyle name="Vírgula 2 3 4 3 3" xfId="5336" xr:uid="{00000000-0005-0000-0000-00005D350000}"/>
    <cellStyle name="Vírgula 2 3 4 3 3 2" xfId="22335" xr:uid="{00000000-0005-0000-0000-00005E350000}"/>
    <cellStyle name="Vírgula 2 3 4 3 3 3" xfId="18371" xr:uid="{00000000-0005-0000-0000-00005F350000}"/>
    <cellStyle name="Vírgula 2 3 4 3 4" xfId="20235" xr:uid="{00000000-0005-0000-0000-000060350000}"/>
    <cellStyle name="Vírgula 2 3 4 3 5" xfId="16211" xr:uid="{00000000-0005-0000-0000-000061350000}"/>
    <cellStyle name="Vírgula 2 3 4 4" xfId="3916" xr:uid="{00000000-0005-0000-0000-000062350000}"/>
    <cellStyle name="Vírgula 2 3 4 4 2" xfId="6057" xr:uid="{00000000-0005-0000-0000-000063350000}"/>
    <cellStyle name="Vírgula 2 3 4 4 2 2" xfId="23046" xr:uid="{00000000-0005-0000-0000-000064350000}"/>
    <cellStyle name="Vírgula 2 3 4 4 2 3" xfId="19092" xr:uid="{00000000-0005-0000-0000-000065350000}"/>
    <cellStyle name="Vírgula 2 3 4 4 3" xfId="20973" xr:uid="{00000000-0005-0000-0000-000066350000}"/>
    <cellStyle name="Vírgula 2 3 4 4 4" xfId="16958" xr:uid="{00000000-0005-0000-0000-000067350000}"/>
    <cellStyle name="Vírgula 2 3 4 5" xfId="6752" xr:uid="{00000000-0005-0000-0000-000068350000}"/>
    <cellStyle name="Vírgula 2 3 4 5 2" xfId="23725" xr:uid="{00000000-0005-0000-0000-000069350000}"/>
    <cellStyle name="Vírgula 2 3 4 5 3" xfId="19787" xr:uid="{00000000-0005-0000-0000-00006A350000}"/>
    <cellStyle name="Vírgula 2 3 4 6" xfId="5070" xr:uid="{00000000-0005-0000-0000-00006B350000}"/>
    <cellStyle name="Vírgula 2 3 4 6 2" xfId="22078" xr:uid="{00000000-0005-0000-0000-00006C350000}"/>
    <cellStyle name="Vírgula 2 3 4 6 3" xfId="18105" xr:uid="{00000000-0005-0000-0000-00006D350000}"/>
    <cellStyle name="Vírgula 2 3 4 7" xfId="19978" xr:uid="{00000000-0005-0000-0000-00006E350000}"/>
    <cellStyle name="Vírgula 2 3 4 8" xfId="15938" xr:uid="{00000000-0005-0000-0000-00006F350000}"/>
    <cellStyle name="Vírgula 2 3 5" xfId="2212" xr:uid="{00000000-0005-0000-0000-000070350000}"/>
    <cellStyle name="Vírgula 2 3 5 2" xfId="3340" xr:uid="{00000000-0005-0000-0000-000071350000}"/>
    <cellStyle name="Vírgula 2 3 5 2 2" xfId="4670" xr:uid="{00000000-0005-0000-0000-000072350000}"/>
    <cellStyle name="Vírgula 2 3 5 2 2 2" xfId="21710" xr:uid="{00000000-0005-0000-0000-000073350000}"/>
    <cellStyle name="Vírgula 2 3 5 2 2 3" xfId="17705" xr:uid="{00000000-0005-0000-0000-000074350000}"/>
    <cellStyle name="Vírgula 2 3 5 2 3" xfId="5509" xr:uid="{00000000-0005-0000-0000-000075350000}"/>
    <cellStyle name="Vírgula 2 3 5 2 3 2" xfId="22508" xr:uid="{00000000-0005-0000-0000-000076350000}"/>
    <cellStyle name="Vírgula 2 3 5 2 3 3" xfId="18544" xr:uid="{00000000-0005-0000-0000-000077350000}"/>
    <cellStyle name="Vírgula 2 3 5 2 4" xfId="20408" xr:uid="{00000000-0005-0000-0000-000078350000}"/>
    <cellStyle name="Vírgula 2 3 5 2 5" xfId="16384" xr:uid="{00000000-0005-0000-0000-000079350000}"/>
    <cellStyle name="Vírgula 2 3 5 3" xfId="4181" xr:uid="{00000000-0005-0000-0000-00007A350000}"/>
    <cellStyle name="Vírgula 2 3 5 3 2" xfId="6239" xr:uid="{00000000-0005-0000-0000-00007B350000}"/>
    <cellStyle name="Vírgula 2 3 5 3 2 2" xfId="23221" xr:uid="{00000000-0005-0000-0000-00007C350000}"/>
    <cellStyle name="Vírgula 2 3 5 3 2 3" xfId="19274" xr:uid="{00000000-0005-0000-0000-00007D350000}"/>
    <cellStyle name="Vírgula 2 3 5 3 3" xfId="21228" xr:uid="{00000000-0005-0000-0000-00007E350000}"/>
    <cellStyle name="Vírgula 2 3 5 3 4" xfId="17221" xr:uid="{00000000-0005-0000-0000-00007F350000}"/>
    <cellStyle name="Vírgula 2 3 6" xfId="2213" xr:uid="{00000000-0005-0000-0000-000080350000}"/>
    <cellStyle name="Vírgula 2 3 6 2" xfId="3341" xr:uid="{00000000-0005-0000-0000-000081350000}"/>
    <cellStyle name="Vírgula 2 3 6 2 2" xfId="4671" xr:uid="{00000000-0005-0000-0000-000082350000}"/>
    <cellStyle name="Vírgula 2 3 6 2 2 2" xfId="21711" xr:uid="{00000000-0005-0000-0000-000083350000}"/>
    <cellStyle name="Vírgula 2 3 6 2 2 3" xfId="17706" xr:uid="{00000000-0005-0000-0000-000084350000}"/>
    <cellStyle name="Vírgula 2 3 6 2 3" xfId="5510" xr:uid="{00000000-0005-0000-0000-000085350000}"/>
    <cellStyle name="Vírgula 2 3 6 2 3 2" xfId="22509" xr:uid="{00000000-0005-0000-0000-000086350000}"/>
    <cellStyle name="Vírgula 2 3 6 2 3 3" xfId="18545" xr:uid="{00000000-0005-0000-0000-000087350000}"/>
    <cellStyle name="Vírgula 2 3 6 2 4" xfId="20409" xr:uid="{00000000-0005-0000-0000-000088350000}"/>
    <cellStyle name="Vírgula 2 3 6 2 5" xfId="16385" xr:uid="{00000000-0005-0000-0000-000089350000}"/>
    <cellStyle name="Vírgula 2 3 6 3" xfId="3988" xr:uid="{00000000-0005-0000-0000-00008A350000}"/>
    <cellStyle name="Vírgula 2 3 6 3 2" xfId="6240" xr:uid="{00000000-0005-0000-0000-00008B350000}"/>
    <cellStyle name="Vírgula 2 3 6 3 2 2" xfId="23222" xr:uid="{00000000-0005-0000-0000-00008C350000}"/>
    <cellStyle name="Vírgula 2 3 6 3 2 3" xfId="19275" xr:uid="{00000000-0005-0000-0000-00008D350000}"/>
    <cellStyle name="Vírgula 2 3 6 3 3" xfId="21044" xr:uid="{00000000-0005-0000-0000-00008E350000}"/>
    <cellStyle name="Vírgula 2 3 6 3 4" xfId="17030" xr:uid="{00000000-0005-0000-0000-00008F350000}"/>
    <cellStyle name="Vírgula 2 3 7" xfId="2214" xr:uid="{00000000-0005-0000-0000-000090350000}"/>
    <cellStyle name="Vírgula 2 3 7 2" xfId="3342" xr:uid="{00000000-0005-0000-0000-000091350000}"/>
    <cellStyle name="Vírgula 2 3 7 2 2" xfId="4672" xr:uid="{00000000-0005-0000-0000-000092350000}"/>
    <cellStyle name="Vírgula 2 3 7 2 2 2" xfId="21712" xr:uid="{00000000-0005-0000-0000-000093350000}"/>
    <cellStyle name="Vírgula 2 3 7 2 2 3" xfId="17707" xr:uid="{00000000-0005-0000-0000-000094350000}"/>
    <cellStyle name="Vírgula 2 3 7 2 3" xfId="5511" xr:uid="{00000000-0005-0000-0000-000095350000}"/>
    <cellStyle name="Vírgula 2 3 7 2 3 2" xfId="22510" xr:uid="{00000000-0005-0000-0000-000096350000}"/>
    <cellStyle name="Vírgula 2 3 7 2 3 3" xfId="18546" xr:uid="{00000000-0005-0000-0000-000097350000}"/>
    <cellStyle name="Vírgula 2 3 7 2 4" xfId="20410" xr:uid="{00000000-0005-0000-0000-000098350000}"/>
    <cellStyle name="Vírgula 2 3 7 2 5" xfId="16386" xr:uid="{00000000-0005-0000-0000-000099350000}"/>
    <cellStyle name="Vírgula 2 3 7 3" xfId="4185" xr:uid="{00000000-0005-0000-0000-00009A350000}"/>
    <cellStyle name="Vírgula 2 3 7 3 2" xfId="6241" xr:uid="{00000000-0005-0000-0000-00009B350000}"/>
    <cellStyle name="Vírgula 2 3 7 3 2 2" xfId="23223" xr:uid="{00000000-0005-0000-0000-00009C350000}"/>
    <cellStyle name="Vírgula 2 3 7 3 2 3" xfId="19276" xr:uid="{00000000-0005-0000-0000-00009D350000}"/>
    <cellStyle name="Vírgula 2 3 7 3 3" xfId="21232" xr:uid="{00000000-0005-0000-0000-00009E350000}"/>
    <cellStyle name="Vírgula 2 3 7 3 4" xfId="17225" xr:uid="{00000000-0005-0000-0000-00009F350000}"/>
    <cellStyle name="Vírgula 2 3 8" xfId="2215" xr:uid="{00000000-0005-0000-0000-0000A0350000}"/>
    <cellStyle name="Vírgula 2 3 8 2" xfId="3343" xr:uid="{00000000-0005-0000-0000-0000A1350000}"/>
    <cellStyle name="Vírgula 2 3 8 2 2" xfId="4673" xr:uid="{00000000-0005-0000-0000-0000A2350000}"/>
    <cellStyle name="Vírgula 2 3 8 2 2 2" xfId="21713" xr:uid="{00000000-0005-0000-0000-0000A3350000}"/>
    <cellStyle name="Vírgula 2 3 8 2 2 3" xfId="17708" xr:uid="{00000000-0005-0000-0000-0000A4350000}"/>
    <cellStyle name="Vírgula 2 3 8 2 3" xfId="5512" xr:uid="{00000000-0005-0000-0000-0000A5350000}"/>
    <cellStyle name="Vírgula 2 3 8 2 3 2" xfId="22511" xr:uid="{00000000-0005-0000-0000-0000A6350000}"/>
    <cellStyle name="Vírgula 2 3 8 2 3 3" xfId="18547" xr:uid="{00000000-0005-0000-0000-0000A7350000}"/>
    <cellStyle name="Vírgula 2 3 8 2 4" xfId="20411" xr:uid="{00000000-0005-0000-0000-0000A8350000}"/>
    <cellStyle name="Vírgula 2 3 8 2 5" xfId="16387" xr:uid="{00000000-0005-0000-0000-0000A9350000}"/>
    <cellStyle name="Vírgula 2 3 8 3" xfId="4425" xr:uid="{00000000-0005-0000-0000-0000AA350000}"/>
    <cellStyle name="Vírgula 2 3 8 3 2" xfId="6242" xr:uid="{00000000-0005-0000-0000-0000AB350000}"/>
    <cellStyle name="Vírgula 2 3 8 3 2 2" xfId="23224" xr:uid="{00000000-0005-0000-0000-0000AC350000}"/>
    <cellStyle name="Vírgula 2 3 8 3 2 3" xfId="19277" xr:uid="{00000000-0005-0000-0000-0000AD350000}"/>
    <cellStyle name="Vírgula 2 3 8 3 3" xfId="21468" xr:uid="{00000000-0005-0000-0000-0000AE350000}"/>
    <cellStyle name="Vírgula 2 3 8 3 4" xfId="17462" xr:uid="{00000000-0005-0000-0000-0000AF350000}"/>
    <cellStyle name="Vírgula 2 3 9" xfId="2216" xr:uid="{00000000-0005-0000-0000-0000B0350000}"/>
    <cellStyle name="Vírgula 2 3 9 2" xfId="3344" xr:uid="{00000000-0005-0000-0000-0000B1350000}"/>
    <cellStyle name="Vírgula 2 3 9 2 2" xfId="4674" xr:uid="{00000000-0005-0000-0000-0000B2350000}"/>
    <cellStyle name="Vírgula 2 3 9 2 2 2" xfId="21714" xr:uid="{00000000-0005-0000-0000-0000B3350000}"/>
    <cellStyle name="Vírgula 2 3 9 2 2 3" xfId="17709" xr:uid="{00000000-0005-0000-0000-0000B4350000}"/>
    <cellStyle name="Vírgula 2 3 9 2 3" xfId="5513" xr:uid="{00000000-0005-0000-0000-0000B5350000}"/>
    <cellStyle name="Vírgula 2 3 9 2 3 2" xfId="22512" xr:uid="{00000000-0005-0000-0000-0000B6350000}"/>
    <cellStyle name="Vírgula 2 3 9 2 3 3" xfId="18548" xr:uid="{00000000-0005-0000-0000-0000B7350000}"/>
    <cellStyle name="Vírgula 2 3 9 2 4" xfId="20412" xr:uid="{00000000-0005-0000-0000-0000B8350000}"/>
    <cellStyle name="Vírgula 2 3 9 2 5" xfId="16388" xr:uid="{00000000-0005-0000-0000-0000B9350000}"/>
    <cellStyle name="Vírgula 2 3 9 3" xfId="4139" xr:uid="{00000000-0005-0000-0000-0000BA350000}"/>
    <cellStyle name="Vírgula 2 3 9 3 2" xfId="6243" xr:uid="{00000000-0005-0000-0000-0000BB350000}"/>
    <cellStyle name="Vírgula 2 3 9 3 2 2" xfId="23225" xr:uid="{00000000-0005-0000-0000-0000BC350000}"/>
    <cellStyle name="Vírgula 2 3 9 3 2 3" xfId="19278" xr:uid="{00000000-0005-0000-0000-0000BD350000}"/>
    <cellStyle name="Vírgula 2 3 9 3 3" xfId="21187" xr:uid="{00000000-0005-0000-0000-0000BE350000}"/>
    <cellStyle name="Vírgula 2 3 9 3 4" xfId="17179" xr:uid="{00000000-0005-0000-0000-0000BF350000}"/>
    <cellStyle name="Vírgula 2 4" xfId="353" xr:uid="{00000000-0005-0000-0000-0000C0350000}"/>
    <cellStyle name="Vírgula 2 4 10" xfId="8499" xr:uid="{00000000-0005-0000-0000-0000C1350000}"/>
    <cellStyle name="Vírgula 2 4 11" xfId="9144" xr:uid="{00000000-0005-0000-0000-0000C2350000}"/>
    <cellStyle name="Vírgula 2 4 2" xfId="793" xr:uid="{00000000-0005-0000-0000-0000C3350000}"/>
    <cellStyle name="Vírgula 2 4 2 2" xfId="3130" xr:uid="{00000000-0005-0000-0000-0000C4350000}"/>
    <cellStyle name="Vírgula 2 4 2 2 2" xfId="4545" xr:uid="{00000000-0005-0000-0000-0000C5350000}"/>
    <cellStyle name="Vírgula 2 4 2 2 2 2" xfId="13036" xr:uid="{00000000-0005-0000-0000-0000C6350000}"/>
    <cellStyle name="Vírgula 2 4 2 2 2 2 2" xfId="21585" xr:uid="{00000000-0005-0000-0000-0000C7350000}"/>
    <cellStyle name="Vírgula 2 4 2 2 2 3" xfId="17580" xr:uid="{00000000-0005-0000-0000-0000C8350000}"/>
    <cellStyle name="Vírgula 2 4 2 2 3" xfId="5299" xr:uid="{00000000-0005-0000-0000-0000C9350000}"/>
    <cellStyle name="Vírgula 2 4 2 2 3 2" xfId="11409" xr:uid="{00000000-0005-0000-0000-0000CA350000}"/>
    <cellStyle name="Vírgula 2 4 2 2 3 2 2" xfId="22298" xr:uid="{00000000-0005-0000-0000-0000CB350000}"/>
    <cellStyle name="Vírgula 2 4 2 2 3 3" xfId="11501" xr:uid="{00000000-0005-0000-0000-0000CC350000}"/>
    <cellStyle name="Vírgula 2 4 2 2 3 4" xfId="18334" xr:uid="{00000000-0005-0000-0000-0000CD350000}"/>
    <cellStyle name="Vírgula 2 4 2 2 4" xfId="13612" xr:uid="{00000000-0005-0000-0000-0000CE350000}"/>
    <cellStyle name="Vírgula 2 4 2 2 4 2" xfId="20198" xr:uid="{00000000-0005-0000-0000-0000CF350000}"/>
    <cellStyle name="Vírgula 2 4 2 2 5" xfId="16174" xr:uid="{00000000-0005-0000-0000-0000D0350000}"/>
    <cellStyle name="Vírgula 2 4 2 3" xfId="4262" xr:uid="{00000000-0005-0000-0000-0000D1350000}"/>
    <cellStyle name="Vírgula 2 4 2 3 2" xfId="6016" xr:uid="{00000000-0005-0000-0000-0000D2350000}"/>
    <cellStyle name="Vírgula 2 4 2 3 2 2" xfId="23009" xr:uid="{00000000-0005-0000-0000-0000D3350000}"/>
    <cellStyle name="Vírgula 2 4 2 3 2 3" xfId="19051" xr:uid="{00000000-0005-0000-0000-0000D4350000}"/>
    <cellStyle name="Vírgula 2 4 2 3 3" xfId="21306" xr:uid="{00000000-0005-0000-0000-0000D5350000}"/>
    <cellStyle name="Vírgula 2 4 2 3 4" xfId="17299" xr:uid="{00000000-0005-0000-0000-0000D6350000}"/>
    <cellStyle name="Vírgula 2 4 2 4" xfId="8500" xr:uid="{00000000-0005-0000-0000-0000D7350000}"/>
    <cellStyle name="Vírgula 2 4 3" xfId="3020" xr:uid="{00000000-0005-0000-0000-0000D8350000}"/>
    <cellStyle name="Vírgula 2 4 3 2" xfId="3694" xr:uid="{00000000-0005-0000-0000-0000D9350000}"/>
    <cellStyle name="Vírgula 2 4 3 2 2" xfId="4972" xr:uid="{00000000-0005-0000-0000-0000DA350000}"/>
    <cellStyle name="Vírgula 2 4 3 2 2 2" xfId="22012" xr:uid="{00000000-0005-0000-0000-0000DB350000}"/>
    <cellStyle name="Vírgula 2 4 3 2 2 3" xfId="18007" xr:uid="{00000000-0005-0000-0000-0000DC350000}"/>
    <cellStyle name="Vírgula 2 4 3 2 3" xfId="5863" xr:uid="{00000000-0005-0000-0000-0000DD350000}"/>
    <cellStyle name="Vírgula 2 4 3 2 3 2" xfId="13104" xr:uid="{00000000-0005-0000-0000-0000DE350000}"/>
    <cellStyle name="Vírgula 2 4 3 2 3 2 2" xfId="22862" xr:uid="{00000000-0005-0000-0000-0000DF350000}"/>
    <cellStyle name="Vírgula 2 4 3 2 3 3" xfId="11508" xr:uid="{00000000-0005-0000-0000-0000E0350000}"/>
    <cellStyle name="Vírgula 2 4 3 2 3 4" xfId="18898" xr:uid="{00000000-0005-0000-0000-0000E1350000}"/>
    <cellStyle name="Vírgula 2 4 3 2 4" xfId="20762" xr:uid="{00000000-0005-0000-0000-0000E2350000}"/>
    <cellStyle name="Vírgula 2 4 3 2 5" xfId="16738" xr:uid="{00000000-0005-0000-0000-0000E3350000}"/>
    <cellStyle name="Vírgula 2 4 3 3" xfId="4433" xr:uid="{00000000-0005-0000-0000-0000E4350000}"/>
    <cellStyle name="Vírgula 2 4 3 3 2" xfId="5921" xr:uid="{00000000-0005-0000-0000-0000E5350000}"/>
    <cellStyle name="Vírgula 2 4 3 3 2 2" xfId="22916" xr:uid="{00000000-0005-0000-0000-0000E6350000}"/>
    <cellStyle name="Vírgula 2 4 3 3 2 3" xfId="18956" xr:uid="{00000000-0005-0000-0000-0000E7350000}"/>
    <cellStyle name="Vírgula 2 4 3 3 3" xfId="21476" xr:uid="{00000000-0005-0000-0000-0000E8350000}"/>
    <cellStyle name="Vírgula 2 4 3 3 4" xfId="17470" xr:uid="{00000000-0005-0000-0000-0000E9350000}"/>
    <cellStyle name="Vírgula 2 4 3 4" xfId="4306" xr:uid="{00000000-0005-0000-0000-0000EA350000}"/>
    <cellStyle name="Vírgula 2 4 3 4 2" xfId="6877" xr:uid="{00000000-0005-0000-0000-0000EB350000}"/>
    <cellStyle name="Vírgula 2 4 3 4 2 2" xfId="23842" xr:uid="{00000000-0005-0000-0000-0000EC350000}"/>
    <cellStyle name="Vírgula 2 4 3 4 2 3" xfId="19912" xr:uid="{00000000-0005-0000-0000-0000ED350000}"/>
    <cellStyle name="Vírgula 2 4 3 4 3" xfId="21350" xr:uid="{00000000-0005-0000-0000-0000EE350000}"/>
    <cellStyle name="Vírgula 2 4 3 4 4" xfId="17343" xr:uid="{00000000-0005-0000-0000-0000EF350000}"/>
    <cellStyle name="Vírgula 2 4 3 5" xfId="5195" xr:uid="{00000000-0005-0000-0000-0000F0350000}"/>
    <cellStyle name="Vírgula 2 4 3 5 2" xfId="22195" xr:uid="{00000000-0005-0000-0000-0000F1350000}"/>
    <cellStyle name="Vírgula 2 4 3 5 3" xfId="18230" xr:uid="{00000000-0005-0000-0000-0000F2350000}"/>
    <cellStyle name="Vírgula 2 4 3 6" xfId="13558" xr:uid="{00000000-0005-0000-0000-0000F3350000}"/>
    <cellStyle name="Vírgula 2 4 3 6 2" xfId="20095" xr:uid="{00000000-0005-0000-0000-0000F4350000}"/>
    <cellStyle name="Vírgula 2 4 3 7" xfId="16070" xr:uid="{00000000-0005-0000-0000-0000F5350000}"/>
    <cellStyle name="Vírgula 2 4 4" xfId="3057" xr:uid="{00000000-0005-0000-0000-0000F6350000}"/>
    <cellStyle name="Vírgula 2 4 4 2" xfId="4505" xr:uid="{00000000-0005-0000-0000-0000F7350000}"/>
    <cellStyle name="Vírgula 2 4 4 2 2" xfId="21545" xr:uid="{00000000-0005-0000-0000-0000F8350000}"/>
    <cellStyle name="Vírgula 2 4 4 2 3" xfId="17540" xr:uid="{00000000-0005-0000-0000-0000F9350000}"/>
    <cellStyle name="Vírgula 2 4 4 3" xfId="5226" xr:uid="{00000000-0005-0000-0000-0000FA350000}"/>
    <cellStyle name="Vírgula 2 4 4 3 2" xfId="11208" xr:uid="{00000000-0005-0000-0000-0000FB350000}"/>
    <cellStyle name="Vírgula 2 4 4 3 2 2" xfId="22225" xr:uid="{00000000-0005-0000-0000-0000FC350000}"/>
    <cellStyle name="Vírgula 2 4 4 3 3" xfId="11311" xr:uid="{00000000-0005-0000-0000-0000FD350000}"/>
    <cellStyle name="Vírgula 2 4 4 3 4" xfId="18261" xr:uid="{00000000-0005-0000-0000-0000FE350000}"/>
    <cellStyle name="Vírgula 2 4 4 4" xfId="13585" xr:uid="{00000000-0005-0000-0000-0000FF350000}"/>
    <cellStyle name="Vírgula 2 4 4 4 2" xfId="20125" xr:uid="{00000000-0005-0000-0000-000000360000}"/>
    <cellStyle name="Vírgula 2 4 4 5" xfId="16101" xr:uid="{00000000-0005-0000-0000-000001360000}"/>
    <cellStyle name="Vírgula 2 4 5" xfId="8501" xr:uid="{00000000-0005-0000-0000-000002360000}"/>
    <cellStyle name="Vírgula 2 4 5 2" xfId="12328" xr:uid="{00000000-0005-0000-0000-000003360000}"/>
    <cellStyle name="Vírgula 2 4 5 3" xfId="11847" xr:uid="{00000000-0005-0000-0000-000004360000}"/>
    <cellStyle name="Vírgula 2 4 6" xfId="8502" xr:uid="{00000000-0005-0000-0000-000005360000}"/>
    <cellStyle name="Vírgula 2 4 6 2" xfId="11512" xr:uid="{00000000-0005-0000-0000-000006360000}"/>
    <cellStyle name="Vírgula 2 4 6 3" xfId="13184" xr:uid="{00000000-0005-0000-0000-000007360000}"/>
    <cellStyle name="Vírgula 2 4 7" xfId="8503" xr:uid="{00000000-0005-0000-0000-000008360000}"/>
    <cellStyle name="Vírgula 2 4 7 2" xfId="12330" xr:uid="{00000000-0005-0000-0000-000009360000}"/>
    <cellStyle name="Vírgula 2 4 7 3" xfId="12933" xr:uid="{00000000-0005-0000-0000-00000A360000}"/>
    <cellStyle name="Vírgula 2 4 8" xfId="8504" xr:uid="{00000000-0005-0000-0000-00000B360000}"/>
    <cellStyle name="Vírgula 2 4 8 2" xfId="12329" xr:uid="{00000000-0005-0000-0000-00000C360000}"/>
    <cellStyle name="Vírgula 2 4 8 3" xfId="13156" xr:uid="{00000000-0005-0000-0000-00000D360000}"/>
    <cellStyle name="Vírgula 2 4 9" xfId="8505" xr:uid="{00000000-0005-0000-0000-00000E360000}"/>
    <cellStyle name="Vírgula 2 5" xfId="354" xr:uid="{00000000-0005-0000-0000-00000F360000}"/>
    <cellStyle name="Vírgula 2 5 2" xfId="885" xr:uid="{00000000-0005-0000-0000-000010360000}"/>
    <cellStyle name="Vírgula 2 5 2 2" xfId="2219" xr:uid="{00000000-0005-0000-0000-000011360000}"/>
    <cellStyle name="Vírgula 2 5 2 2 2" xfId="3347" xr:uid="{00000000-0005-0000-0000-000012360000}"/>
    <cellStyle name="Vírgula 2 5 2 2 2 2" xfId="4677" xr:uid="{00000000-0005-0000-0000-000013360000}"/>
    <cellStyle name="Vírgula 2 5 2 2 2 2 2" xfId="21717" xr:uid="{00000000-0005-0000-0000-000014360000}"/>
    <cellStyle name="Vírgula 2 5 2 2 2 2 3" xfId="17712" xr:uid="{00000000-0005-0000-0000-000015360000}"/>
    <cellStyle name="Vírgula 2 5 2 2 2 3" xfId="5516" xr:uid="{00000000-0005-0000-0000-000016360000}"/>
    <cellStyle name="Vírgula 2 5 2 2 2 3 2" xfId="22515" xr:uid="{00000000-0005-0000-0000-000017360000}"/>
    <cellStyle name="Vírgula 2 5 2 2 2 3 3" xfId="18551" xr:uid="{00000000-0005-0000-0000-000018360000}"/>
    <cellStyle name="Vírgula 2 5 2 2 2 4" xfId="20415" xr:uid="{00000000-0005-0000-0000-000019360000}"/>
    <cellStyle name="Vírgula 2 5 2 2 2 5" xfId="16391" xr:uid="{00000000-0005-0000-0000-00001A360000}"/>
    <cellStyle name="Vírgula 2 5 2 2 3" xfId="3708" xr:uid="{00000000-0005-0000-0000-00001B360000}"/>
    <cellStyle name="Vírgula 2 5 2 2 3 2" xfId="6246" xr:uid="{00000000-0005-0000-0000-00001C360000}"/>
    <cellStyle name="Vírgula 2 5 2 2 3 2 2" xfId="23228" xr:uid="{00000000-0005-0000-0000-00001D360000}"/>
    <cellStyle name="Vírgula 2 5 2 2 3 2 3" xfId="19281" xr:uid="{00000000-0005-0000-0000-00001E360000}"/>
    <cellStyle name="Vírgula 2 5 2 2 3 3" xfId="20776" xr:uid="{00000000-0005-0000-0000-00001F360000}"/>
    <cellStyle name="Vírgula 2 5 2 2 3 4" xfId="16752" xr:uid="{00000000-0005-0000-0000-000020360000}"/>
    <cellStyle name="Vírgula 2 5 2 2 4" xfId="13523" xr:uid="{00000000-0005-0000-0000-000021360000}"/>
    <cellStyle name="Vírgula 2 5 2 2 5" xfId="13419" xr:uid="{00000000-0005-0000-0000-000022360000}"/>
    <cellStyle name="Vírgula 2 5 2 3" xfId="3168" xr:uid="{00000000-0005-0000-0000-000023360000}"/>
    <cellStyle name="Vírgula 2 5 2 3 2" xfId="4317" xr:uid="{00000000-0005-0000-0000-000024360000}"/>
    <cellStyle name="Vírgula 2 5 2 3 2 2" xfId="6568" xr:uid="{00000000-0005-0000-0000-000025360000}"/>
    <cellStyle name="Vírgula 2 5 2 3 2 2 2" xfId="23550" xr:uid="{00000000-0005-0000-0000-000026360000}"/>
    <cellStyle name="Vírgula 2 5 2 3 2 2 3" xfId="19603" xr:uid="{00000000-0005-0000-0000-000027360000}"/>
    <cellStyle name="Vírgula 2 5 2 3 2 3" xfId="21361" xr:uid="{00000000-0005-0000-0000-000028360000}"/>
    <cellStyle name="Vírgula 2 5 2 3 2 4" xfId="17354" xr:uid="{00000000-0005-0000-0000-000029360000}"/>
    <cellStyle name="Vírgula 2 5 2 3 3" xfId="5337" xr:uid="{00000000-0005-0000-0000-00002A360000}"/>
    <cellStyle name="Vírgula 2 5 2 3 3 2" xfId="11540" xr:uid="{00000000-0005-0000-0000-00002B360000}"/>
    <cellStyle name="Vírgula 2 5 2 3 3 2 2" xfId="22336" xr:uid="{00000000-0005-0000-0000-00002C360000}"/>
    <cellStyle name="Vírgula 2 5 2 3 3 3" xfId="12857" xr:uid="{00000000-0005-0000-0000-00002D360000}"/>
    <cellStyle name="Vírgula 2 5 2 3 3 4" xfId="18372" xr:uid="{00000000-0005-0000-0000-00002E360000}"/>
    <cellStyle name="Vírgula 2 5 2 3 4" xfId="12420" xr:uid="{00000000-0005-0000-0000-00002F360000}"/>
    <cellStyle name="Vírgula 2 5 2 3 4 2" xfId="20236" xr:uid="{00000000-0005-0000-0000-000030360000}"/>
    <cellStyle name="Vírgula 2 5 2 3 5" xfId="16212" xr:uid="{00000000-0005-0000-0000-000031360000}"/>
    <cellStyle name="Vírgula 2 5 2 4" xfId="3917" xr:uid="{00000000-0005-0000-0000-000032360000}"/>
    <cellStyle name="Vírgula 2 5 2 4 2" xfId="6058" xr:uid="{00000000-0005-0000-0000-000033360000}"/>
    <cellStyle name="Vírgula 2 5 2 4 2 2" xfId="23047" xr:uid="{00000000-0005-0000-0000-000034360000}"/>
    <cellStyle name="Vírgula 2 5 2 4 2 3" xfId="19093" xr:uid="{00000000-0005-0000-0000-000035360000}"/>
    <cellStyle name="Vírgula 2 5 2 4 3" xfId="20974" xr:uid="{00000000-0005-0000-0000-000036360000}"/>
    <cellStyle name="Vírgula 2 5 2 4 4" xfId="16959" xr:uid="{00000000-0005-0000-0000-000037360000}"/>
    <cellStyle name="Vírgula 2 5 2 5" xfId="6753" xr:uid="{00000000-0005-0000-0000-000038360000}"/>
    <cellStyle name="Vírgula 2 5 2 5 2" xfId="23726" xr:uid="{00000000-0005-0000-0000-000039360000}"/>
    <cellStyle name="Vírgula 2 5 2 5 3" xfId="19788" xr:uid="{00000000-0005-0000-0000-00003A360000}"/>
    <cellStyle name="Vírgula 2 5 2 6" xfId="5071" xr:uid="{00000000-0005-0000-0000-00003B360000}"/>
    <cellStyle name="Vírgula 2 5 2 6 2" xfId="22079" xr:uid="{00000000-0005-0000-0000-00003C360000}"/>
    <cellStyle name="Vírgula 2 5 2 6 3" xfId="18106" xr:uid="{00000000-0005-0000-0000-00003D360000}"/>
    <cellStyle name="Vírgula 2 5 2 7" xfId="19979" xr:uid="{00000000-0005-0000-0000-00003E360000}"/>
    <cellStyle name="Vírgula 2 5 2 8" xfId="15939" xr:uid="{00000000-0005-0000-0000-00003F360000}"/>
    <cellStyle name="Vírgula 2 5 3" xfId="2220" xr:uid="{00000000-0005-0000-0000-000040360000}"/>
    <cellStyle name="Vírgula 2 5 3 2" xfId="3348" xr:uid="{00000000-0005-0000-0000-000041360000}"/>
    <cellStyle name="Vírgula 2 5 3 2 2" xfId="4678" xr:uid="{00000000-0005-0000-0000-000042360000}"/>
    <cellStyle name="Vírgula 2 5 3 2 2 2" xfId="21718" xr:uid="{00000000-0005-0000-0000-000043360000}"/>
    <cellStyle name="Vírgula 2 5 3 2 2 3" xfId="17713" xr:uid="{00000000-0005-0000-0000-000044360000}"/>
    <cellStyle name="Vírgula 2 5 3 2 3" xfId="5517" xr:uid="{00000000-0005-0000-0000-000045360000}"/>
    <cellStyle name="Vírgula 2 5 3 2 3 2" xfId="11914" xr:uid="{00000000-0005-0000-0000-000046360000}"/>
    <cellStyle name="Vírgula 2 5 3 2 3 2 2" xfId="22516" xr:uid="{00000000-0005-0000-0000-000047360000}"/>
    <cellStyle name="Vírgula 2 5 3 2 3 3" xfId="13152" xr:uid="{00000000-0005-0000-0000-000048360000}"/>
    <cellStyle name="Vírgula 2 5 3 2 3 4" xfId="18552" xr:uid="{00000000-0005-0000-0000-000049360000}"/>
    <cellStyle name="Vírgula 2 5 3 2 4" xfId="13639" xr:uid="{00000000-0005-0000-0000-00004A360000}"/>
    <cellStyle name="Vírgula 2 5 3 2 4 2" xfId="20416" xr:uid="{00000000-0005-0000-0000-00004B360000}"/>
    <cellStyle name="Vírgula 2 5 3 2 5" xfId="16392" xr:uid="{00000000-0005-0000-0000-00004C360000}"/>
    <cellStyle name="Vírgula 2 5 3 3" xfId="4472" xr:uid="{00000000-0005-0000-0000-00004D360000}"/>
    <cellStyle name="Vírgula 2 5 3 3 2" xfId="6247" xr:uid="{00000000-0005-0000-0000-00004E360000}"/>
    <cellStyle name="Vírgula 2 5 3 3 2 2" xfId="12504" xr:uid="{00000000-0005-0000-0000-00004F360000}"/>
    <cellStyle name="Vírgula 2 5 3 3 2 2 2" xfId="23229" xr:uid="{00000000-0005-0000-0000-000050360000}"/>
    <cellStyle name="Vírgula 2 5 3 3 2 3" xfId="11493" xr:uid="{00000000-0005-0000-0000-000051360000}"/>
    <cellStyle name="Vírgula 2 5 3 3 2 4" xfId="19282" xr:uid="{00000000-0005-0000-0000-000052360000}"/>
    <cellStyle name="Vírgula 2 5 3 3 3" xfId="12036" xr:uid="{00000000-0005-0000-0000-000053360000}"/>
    <cellStyle name="Vírgula 2 5 3 3 3 2" xfId="21512" xr:uid="{00000000-0005-0000-0000-000054360000}"/>
    <cellStyle name="Vírgula 2 5 3 3 4" xfId="17507" xr:uid="{00000000-0005-0000-0000-000055360000}"/>
    <cellStyle name="Vírgula 2 5 3 4" xfId="8506" xr:uid="{00000000-0005-0000-0000-000056360000}"/>
    <cellStyle name="Vírgula 2 5 4" xfId="2221" xr:uid="{00000000-0005-0000-0000-000057360000}"/>
    <cellStyle name="Vírgula 2 5 4 2" xfId="3349" xr:uid="{00000000-0005-0000-0000-000058360000}"/>
    <cellStyle name="Vírgula 2 5 4 2 2" xfId="4679" xr:uid="{00000000-0005-0000-0000-000059360000}"/>
    <cellStyle name="Vírgula 2 5 4 2 2 2" xfId="21719" xr:uid="{00000000-0005-0000-0000-00005A360000}"/>
    <cellStyle name="Vírgula 2 5 4 2 2 3" xfId="17714" xr:uid="{00000000-0005-0000-0000-00005B360000}"/>
    <cellStyle name="Vírgula 2 5 4 2 3" xfId="5518" xr:uid="{00000000-0005-0000-0000-00005C360000}"/>
    <cellStyle name="Vírgula 2 5 4 2 3 2" xfId="22517" xr:uid="{00000000-0005-0000-0000-00005D360000}"/>
    <cellStyle name="Vírgula 2 5 4 2 3 3" xfId="18553" xr:uid="{00000000-0005-0000-0000-00005E360000}"/>
    <cellStyle name="Vírgula 2 5 4 2 4" xfId="20417" xr:uid="{00000000-0005-0000-0000-00005F360000}"/>
    <cellStyle name="Vírgula 2 5 4 2 5" xfId="16393" xr:uid="{00000000-0005-0000-0000-000060360000}"/>
    <cellStyle name="Vírgula 2 5 4 3" xfId="4108" xr:uid="{00000000-0005-0000-0000-000061360000}"/>
    <cellStyle name="Vírgula 2 5 4 3 2" xfId="6248" xr:uid="{00000000-0005-0000-0000-000062360000}"/>
    <cellStyle name="Vírgula 2 5 4 3 2 2" xfId="23230" xr:uid="{00000000-0005-0000-0000-000063360000}"/>
    <cellStyle name="Vírgula 2 5 4 3 2 3" xfId="19283" xr:uid="{00000000-0005-0000-0000-000064360000}"/>
    <cellStyle name="Vírgula 2 5 4 3 3" xfId="21156" xr:uid="{00000000-0005-0000-0000-000065360000}"/>
    <cellStyle name="Vírgula 2 5 4 3 4" xfId="17148" xr:uid="{00000000-0005-0000-0000-000066360000}"/>
    <cellStyle name="Vírgula 2 5 5" xfId="2218" xr:uid="{00000000-0005-0000-0000-000067360000}"/>
    <cellStyle name="Vírgula 2 5 5 2" xfId="3346" xr:uid="{00000000-0005-0000-0000-000068360000}"/>
    <cellStyle name="Vírgula 2 5 5 2 2" xfId="4676" xr:uid="{00000000-0005-0000-0000-000069360000}"/>
    <cellStyle name="Vírgula 2 5 5 2 2 2" xfId="21716" xr:uid="{00000000-0005-0000-0000-00006A360000}"/>
    <cellStyle name="Vírgula 2 5 5 2 2 3" xfId="17711" xr:uid="{00000000-0005-0000-0000-00006B360000}"/>
    <cellStyle name="Vírgula 2 5 5 2 3" xfId="5515" xr:uid="{00000000-0005-0000-0000-00006C360000}"/>
    <cellStyle name="Vírgula 2 5 5 2 3 2" xfId="22514" xr:uid="{00000000-0005-0000-0000-00006D360000}"/>
    <cellStyle name="Vírgula 2 5 5 2 3 3" xfId="18550" xr:uid="{00000000-0005-0000-0000-00006E360000}"/>
    <cellStyle name="Vírgula 2 5 5 2 4" xfId="20414" xr:uid="{00000000-0005-0000-0000-00006F360000}"/>
    <cellStyle name="Vírgula 2 5 5 2 5" xfId="16390" xr:uid="{00000000-0005-0000-0000-000070360000}"/>
    <cellStyle name="Vírgula 2 5 5 3" xfId="4222" xr:uid="{00000000-0005-0000-0000-000071360000}"/>
    <cellStyle name="Vírgula 2 5 5 3 2" xfId="6245" xr:uid="{00000000-0005-0000-0000-000072360000}"/>
    <cellStyle name="Vírgula 2 5 5 3 2 2" xfId="23227" xr:uid="{00000000-0005-0000-0000-000073360000}"/>
    <cellStyle name="Vírgula 2 5 5 3 2 3" xfId="19280" xr:uid="{00000000-0005-0000-0000-000074360000}"/>
    <cellStyle name="Vírgula 2 5 5 3 3" xfId="21268" xr:uid="{00000000-0005-0000-0000-000075360000}"/>
    <cellStyle name="Vírgula 2 5 5 3 4" xfId="17261" xr:uid="{00000000-0005-0000-0000-000076360000}"/>
    <cellStyle name="Vírgula 2 5 6" xfId="4233" xr:uid="{00000000-0005-0000-0000-000077360000}"/>
    <cellStyle name="Vírgula 2 5 6 2" xfId="5922" xr:uid="{00000000-0005-0000-0000-000078360000}"/>
    <cellStyle name="Vírgula 2 5 6 2 2" xfId="11096" xr:uid="{00000000-0005-0000-0000-000079360000}"/>
    <cellStyle name="Vírgula 2 5 6 2 2 2" xfId="22917" xr:uid="{00000000-0005-0000-0000-00007A360000}"/>
    <cellStyle name="Vírgula 2 5 6 2 3" xfId="12891" xr:uid="{00000000-0005-0000-0000-00007B360000}"/>
    <cellStyle name="Vírgula 2 5 6 2 4" xfId="18957" xr:uid="{00000000-0005-0000-0000-00007C360000}"/>
    <cellStyle name="Vírgula 2 5 6 3" xfId="13321" xr:uid="{00000000-0005-0000-0000-00007D360000}"/>
    <cellStyle name="Vírgula 2 5 6 3 2" xfId="15808" xr:uid="{00000000-0005-0000-0000-00007E360000}"/>
    <cellStyle name="Vírgula 2 5 6 3 3" xfId="13725" xr:uid="{00000000-0005-0000-0000-00007F360000}"/>
    <cellStyle name="Vírgula 2 5 6 3 4" xfId="21279" xr:uid="{00000000-0005-0000-0000-000080360000}"/>
    <cellStyle name="Vírgula 2 5 6 4" xfId="17272" xr:uid="{00000000-0005-0000-0000-000081360000}"/>
    <cellStyle name="Vírgula 2 5 7" xfId="8507" xr:uid="{00000000-0005-0000-0000-000082360000}"/>
    <cellStyle name="Vírgula 2 5 7 2" xfId="13260" xr:uid="{00000000-0005-0000-0000-000083360000}"/>
    <cellStyle name="Vírgula 2 5 7 3" xfId="12874" xr:uid="{00000000-0005-0000-0000-000084360000}"/>
    <cellStyle name="Vírgula 2 5 8" xfId="8508" xr:uid="{00000000-0005-0000-0000-000085360000}"/>
    <cellStyle name="Vírgula 2 5 8 2" xfId="11065" xr:uid="{00000000-0005-0000-0000-000086360000}"/>
    <cellStyle name="Vírgula 2 5 8 3" xfId="13041" xr:uid="{00000000-0005-0000-0000-000087360000}"/>
    <cellStyle name="Vírgula 2 5 9" xfId="8509" xr:uid="{00000000-0005-0000-0000-000088360000}"/>
    <cellStyle name="Vírgula 2 5 9 2" xfId="12331" xr:uid="{00000000-0005-0000-0000-000089360000}"/>
    <cellStyle name="Vírgula 2 5 9 3" xfId="13177" xr:uid="{00000000-0005-0000-0000-00008A360000}"/>
    <cellStyle name="Vírgula 2 6" xfId="886" xr:uid="{00000000-0005-0000-0000-00008B360000}"/>
    <cellStyle name="Vírgula 2 6 2" xfId="2222" xr:uid="{00000000-0005-0000-0000-00008C360000}"/>
    <cellStyle name="Vírgula 2 6 2 2" xfId="3350" xr:uid="{00000000-0005-0000-0000-00008D360000}"/>
    <cellStyle name="Vírgula 2 6 2 2 2" xfId="4680" xr:uid="{00000000-0005-0000-0000-00008E360000}"/>
    <cellStyle name="Vírgula 2 6 2 2 2 2" xfId="21720" xr:uid="{00000000-0005-0000-0000-00008F360000}"/>
    <cellStyle name="Vírgula 2 6 2 2 2 3" xfId="17715" xr:uid="{00000000-0005-0000-0000-000090360000}"/>
    <cellStyle name="Vírgula 2 6 2 2 3" xfId="5519" xr:uid="{00000000-0005-0000-0000-000091360000}"/>
    <cellStyle name="Vírgula 2 6 2 2 3 2" xfId="22518" xr:uid="{00000000-0005-0000-0000-000092360000}"/>
    <cellStyle name="Vírgula 2 6 2 2 3 3" xfId="18554" xr:uid="{00000000-0005-0000-0000-000093360000}"/>
    <cellStyle name="Vírgula 2 6 2 2 4" xfId="20418" xr:uid="{00000000-0005-0000-0000-000094360000}"/>
    <cellStyle name="Vírgula 2 6 2 2 5" xfId="16394" xr:uid="{00000000-0005-0000-0000-000095360000}"/>
    <cellStyle name="Vírgula 2 6 2 3" xfId="4469" xr:uid="{00000000-0005-0000-0000-000096360000}"/>
    <cellStyle name="Vírgula 2 6 2 3 2" xfId="6249" xr:uid="{00000000-0005-0000-0000-000097360000}"/>
    <cellStyle name="Vírgula 2 6 2 3 2 2" xfId="23231" xr:uid="{00000000-0005-0000-0000-000098360000}"/>
    <cellStyle name="Vírgula 2 6 2 3 2 3" xfId="19284" xr:uid="{00000000-0005-0000-0000-000099360000}"/>
    <cellStyle name="Vírgula 2 6 2 3 3" xfId="21509" xr:uid="{00000000-0005-0000-0000-00009A360000}"/>
    <cellStyle name="Vírgula 2 6 2 3 4" xfId="17504" xr:uid="{00000000-0005-0000-0000-00009B360000}"/>
    <cellStyle name="Vírgula 2 6 3" xfId="3169" xr:uid="{00000000-0005-0000-0000-00009C360000}"/>
    <cellStyle name="Vírgula 2 6 3 2" xfId="3986" xr:uid="{00000000-0005-0000-0000-00009D360000}"/>
    <cellStyle name="Vírgula 2 6 3 2 2" xfId="6569" xr:uid="{00000000-0005-0000-0000-00009E360000}"/>
    <cellStyle name="Vírgula 2 6 3 2 2 2" xfId="23551" xr:uid="{00000000-0005-0000-0000-00009F360000}"/>
    <cellStyle name="Vírgula 2 6 3 2 2 3" xfId="19604" xr:uid="{00000000-0005-0000-0000-0000A0360000}"/>
    <cellStyle name="Vírgula 2 6 3 2 3" xfId="21042" xr:uid="{00000000-0005-0000-0000-0000A1360000}"/>
    <cellStyle name="Vírgula 2 6 3 2 4" xfId="17028" xr:uid="{00000000-0005-0000-0000-0000A2360000}"/>
    <cellStyle name="Vírgula 2 6 3 3" xfId="5338" xr:uid="{00000000-0005-0000-0000-0000A3360000}"/>
    <cellStyle name="Vírgula 2 6 3 3 2" xfId="22337" xr:uid="{00000000-0005-0000-0000-0000A4360000}"/>
    <cellStyle name="Vírgula 2 6 3 3 3" xfId="18373" xr:uid="{00000000-0005-0000-0000-0000A5360000}"/>
    <cellStyle name="Vírgula 2 6 3 4" xfId="20237" xr:uid="{00000000-0005-0000-0000-0000A6360000}"/>
    <cellStyle name="Vírgula 2 6 3 5" xfId="16213" xr:uid="{00000000-0005-0000-0000-0000A7360000}"/>
    <cellStyle name="Vírgula 2 6 4" xfId="3918" xr:uid="{00000000-0005-0000-0000-0000A8360000}"/>
    <cellStyle name="Vírgula 2 6 4 2" xfId="6059" xr:uid="{00000000-0005-0000-0000-0000A9360000}"/>
    <cellStyle name="Vírgula 2 6 4 2 2" xfId="23048" xr:uid="{00000000-0005-0000-0000-0000AA360000}"/>
    <cellStyle name="Vírgula 2 6 4 2 3" xfId="19094" xr:uid="{00000000-0005-0000-0000-0000AB360000}"/>
    <cellStyle name="Vírgula 2 6 4 3" xfId="20975" xr:uid="{00000000-0005-0000-0000-0000AC360000}"/>
    <cellStyle name="Vírgula 2 6 4 4" xfId="16960" xr:uid="{00000000-0005-0000-0000-0000AD360000}"/>
    <cellStyle name="Vírgula 2 6 5" xfId="6754" xr:uid="{00000000-0005-0000-0000-0000AE360000}"/>
    <cellStyle name="Vírgula 2 6 5 2" xfId="23727" xr:uid="{00000000-0005-0000-0000-0000AF360000}"/>
    <cellStyle name="Vírgula 2 6 5 3" xfId="19789" xr:uid="{00000000-0005-0000-0000-0000B0360000}"/>
    <cellStyle name="Vírgula 2 6 6" xfId="5072" xr:uid="{00000000-0005-0000-0000-0000B1360000}"/>
    <cellStyle name="Vírgula 2 6 6 2" xfId="22080" xr:uid="{00000000-0005-0000-0000-0000B2360000}"/>
    <cellStyle name="Vírgula 2 6 6 3" xfId="18107" xr:uid="{00000000-0005-0000-0000-0000B3360000}"/>
    <cellStyle name="Vírgula 2 6 7" xfId="10615" xr:uid="{00000000-0005-0000-0000-0000B4360000}"/>
    <cellStyle name="Vírgula 2 6 7 2" xfId="19980" xr:uid="{00000000-0005-0000-0000-0000B5360000}"/>
    <cellStyle name="Vírgula 2 6 8" xfId="15940" xr:uid="{00000000-0005-0000-0000-0000B6360000}"/>
    <cellStyle name="Vírgula 2 7" xfId="2223" xr:uid="{00000000-0005-0000-0000-0000B7360000}"/>
    <cellStyle name="Vírgula 2 7 2" xfId="3351" xr:uid="{00000000-0005-0000-0000-0000B8360000}"/>
    <cellStyle name="Vírgula 2 7 2 2" xfId="4681" xr:uid="{00000000-0005-0000-0000-0000B9360000}"/>
    <cellStyle name="Vírgula 2 7 2 2 2" xfId="21721" xr:uid="{00000000-0005-0000-0000-0000BA360000}"/>
    <cellStyle name="Vírgula 2 7 2 2 3" xfId="17716" xr:uid="{00000000-0005-0000-0000-0000BB360000}"/>
    <cellStyle name="Vírgula 2 7 2 3" xfId="5520" xr:uid="{00000000-0005-0000-0000-0000BC360000}"/>
    <cellStyle name="Vírgula 2 7 2 3 2" xfId="22519" xr:uid="{00000000-0005-0000-0000-0000BD360000}"/>
    <cellStyle name="Vírgula 2 7 2 3 3" xfId="18555" xr:uid="{00000000-0005-0000-0000-0000BE360000}"/>
    <cellStyle name="Vírgula 2 7 2 4" xfId="20419" xr:uid="{00000000-0005-0000-0000-0000BF360000}"/>
    <cellStyle name="Vírgula 2 7 2 5" xfId="16395" xr:uid="{00000000-0005-0000-0000-0000C0360000}"/>
    <cellStyle name="Vírgula 2 7 3" xfId="4021" xr:uid="{00000000-0005-0000-0000-0000C1360000}"/>
    <cellStyle name="Vírgula 2 7 3 2" xfId="6250" xr:uid="{00000000-0005-0000-0000-0000C2360000}"/>
    <cellStyle name="Vírgula 2 7 3 2 2" xfId="23232" xr:uid="{00000000-0005-0000-0000-0000C3360000}"/>
    <cellStyle name="Vírgula 2 7 3 2 3" xfId="19285" xr:uid="{00000000-0005-0000-0000-0000C4360000}"/>
    <cellStyle name="Vírgula 2 7 3 3" xfId="21073" xr:uid="{00000000-0005-0000-0000-0000C5360000}"/>
    <cellStyle name="Vírgula 2 7 3 4" xfId="17062" xr:uid="{00000000-0005-0000-0000-0000C6360000}"/>
    <cellStyle name="Vírgula 2 8" xfId="2224" xr:uid="{00000000-0005-0000-0000-0000C7360000}"/>
    <cellStyle name="Vírgula 2 8 2" xfId="3352" xr:uid="{00000000-0005-0000-0000-0000C8360000}"/>
    <cellStyle name="Vírgula 2 8 2 2" xfId="4682" xr:uid="{00000000-0005-0000-0000-0000C9360000}"/>
    <cellStyle name="Vírgula 2 8 2 2 2" xfId="21722" xr:uid="{00000000-0005-0000-0000-0000CA360000}"/>
    <cellStyle name="Vírgula 2 8 2 2 3" xfId="17717" xr:uid="{00000000-0005-0000-0000-0000CB360000}"/>
    <cellStyle name="Vírgula 2 8 2 3" xfId="5521" xr:uid="{00000000-0005-0000-0000-0000CC360000}"/>
    <cellStyle name="Vírgula 2 8 2 3 2" xfId="22520" xr:uid="{00000000-0005-0000-0000-0000CD360000}"/>
    <cellStyle name="Vírgula 2 8 2 3 3" xfId="18556" xr:uid="{00000000-0005-0000-0000-0000CE360000}"/>
    <cellStyle name="Vírgula 2 8 2 4" xfId="20420" xr:uid="{00000000-0005-0000-0000-0000CF360000}"/>
    <cellStyle name="Vírgula 2 8 2 5" xfId="16396" xr:uid="{00000000-0005-0000-0000-0000D0360000}"/>
    <cellStyle name="Vírgula 2 8 3" xfId="4411" xr:uid="{00000000-0005-0000-0000-0000D1360000}"/>
    <cellStyle name="Vírgula 2 8 3 2" xfId="6251" xr:uid="{00000000-0005-0000-0000-0000D2360000}"/>
    <cellStyle name="Vírgula 2 8 3 2 2" xfId="23233" xr:uid="{00000000-0005-0000-0000-0000D3360000}"/>
    <cellStyle name="Vírgula 2 8 3 2 3" xfId="19286" xr:uid="{00000000-0005-0000-0000-0000D4360000}"/>
    <cellStyle name="Vírgula 2 8 3 3" xfId="21454" xr:uid="{00000000-0005-0000-0000-0000D5360000}"/>
    <cellStyle name="Vírgula 2 8 3 4" xfId="17448" xr:uid="{00000000-0005-0000-0000-0000D6360000}"/>
    <cellStyle name="Vírgula 2 9" xfId="2225" xr:uid="{00000000-0005-0000-0000-0000D7360000}"/>
    <cellStyle name="Vírgula 2 9 2" xfId="3353" xr:uid="{00000000-0005-0000-0000-0000D8360000}"/>
    <cellStyle name="Vírgula 2 9 2 2" xfId="4683" xr:uid="{00000000-0005-0000-0000-0000D9360000}"/>
    <cellStyle name="Vírgula 2 9 2 2 2" xfId="21723" xr:uid="{00000000-0005-0000-0000-0000DA360000}"/>
    <cellStyle name="Vírgula 2 9 2 2 3" xfId="17718" xr:uid="{00000000-0005-0000-0000-0000DB360000}"/>
    <cellStyle name="Vírgula 2 9 2 3" xfId="5522" xr:uid="{00000000-0005-0000-0000-0000DC360000}"/>
    <cellStyle name="Vírgula 2 9 2 3 2" xfId="22521" xr:uid="{00000000-0005-0000-0000-0000DD360000}"/>
    <cellStyle name="Vírgula 2 9 2 3 3" xfId="18557" xr:uid="{00000000-0005-0000-0000-0000DE360000}"/>
    <cellStyle name="Vírgula 2 9 2 4" xfId="20421" xr:uid="{00000000-0005-0000-0000-0000DF360000}"/>
    <cellStyle name="Vírgula 2 9 2 5" xfId="16397" xr:uid="{00000000-0005-0000-0000-0000E0360000}"/>
    <cellStyle name="Vírgula 2 9 3" xfId="3875" xr:uid="{00000000-0005-0000-0000-0000E1360000}"/>
    <cellStyle name="Vírgula 2 9 3 2" xfId="6252" xr:uid="{00000000-0005-0000-0000-0000E2360000}"/>
    <cellStyle name="Vírgula 2 9 3 2 2" xfId="23234" xr:uid="{00000000-0005-0000-0000-0000E3360000}"/>
    <cellStyle name="Vírgula 2 9 3 2 3" xfId="19287" xr:uid="{00000000-0005-0000-0000-0000E4360000}"/>
    <cellStyle name="Vírgula 2 9 3 3" xfId="20936" xr:uid="{00000000-0005-0000-0000-0000E5360000}"/>
    <cellStyle name="Vírgula 2 9 3 4" xfId="16917" xr:uid="{00000000-0005-0000-0000-0000E6360000}"/>
    <cellStyle name="Vírgula 20" xfId="23847" xr:uid="{00000000-0005-0000-0000-0000E7360000}"/>
    <cellStyle name="Vírgula 21" xfId="648" xr:uid="{00000000-0005-0000-0000-0000E8360000}"/>
    <cellStyle name="Vírgula 3" xfId="71" xr:uid="{00000000-0005-0000-0000-0000E9360000}"/>
    <cellStyle name="Vírgula 3 10" xfId="2226" xr:uid="{00000000-0005-0000-0000-0000EA360000}"/>
    <cellStyle name="Vírgula 3 10 2" xfId="3354" xr:uid="{00000000-0005-0000-0000-0000EB360000}"/>
    <cellStyle name="Vírgula 3 10 2 2" xfId="4684" xr:uid="{00000000-0005-0000-0000-0000EC360000}"/>
    <cellStyle name="Vírgula 3 10 2 2 2" xfId="21724" xr:uid="{00000000-0005-0000-0000-0000ED360000}"/>
    <cellStyle name="Vírgula 3 10 2 2 3" xfId="17719" xr:uid="{00000000-0005-0000-0000-0000EE360000}"/>
    <cellStyle name="Vírgula 3 10 2 3" xfId="5523" xr:uid="{00000000-0005-0000-0000-0000EF360000}"/>
    <cellStyle name="Vírgula 3 10 2 3 2" xfId="22522" xr:uid="{00000000-0005-0000-0000-0000F0360000}"/>
    <cellStyle name="Vírgula 3 10 2 3 3" xfId="18558" xr:uid="{00000000-0005-0000-0000-0000F1360000}"/>
    <cellStyle name="Vírgula 3 10 2 4" xfId="20422" xr:uid="{00000000-0005-0000-0000-0000F2360000}"/>
    <cellStyle name="Vírgula 3 10 2 5" xfId="16398" xr:uid="{00000000-0005-0000-0000-0000F3360000}"/>
    <cellStyle name="Vírgula 3 10 3" xfId="3860" xr:uid="{00000000-0005-0000-0000-0000F4360000}"/>
    <cellStyle name="Vírgula 3 10 3 2" xfId="6253" xr:uid="{00000000-0005-0000-0000-0000F5360000}"/>
    <cellStyle name="Vírgula 3 10 3 2 2" xfId="23235" xr:uid="{00000000-0005-0000-0000-0000F6360000}"/>
    <cellStyle name="Vírgula 3 10 3 2 3" xfId="19288" xr:uid="{00000000-0005-0000-0000-0000F7360000}"/>
    <cellStyle name="Vírgula 3 10 3 3" xfId="20922" xr:uid="{00000000-0005-0000-0000-0000F8360000}"/>
    <cellStyle name="Vírgula 3 10 3 4" xfId="16902" xr:uid="{00000000-0005-0000-0000-0000F9360000}"/>
    <cellStyle name="Vírgula 3 11" xfId="2227" xr:uid="{00000000-0005-0000-0000-0000FA360000}"/>
    <cellStyle name="Vírgula 3 11 2" xfId="3355" xr:uid="{00000000-0005-0000-0000-0000FB360000}"/>
    <cellStyle name="Vírgula 3 11 2 2" xfId="4685" xr:uid="{00000000-0005-0000-0000-0000FC360000}"/>
    <cellStyle name="Vírgula 3 11 2 2 2" xfId="21725" xr:uid="{00000000-0005-0000-0000-0000FD360000}"/>
    <cellStyle name="Vírgula 3 11 2 2 3" xfId="17720" xr:uid="{00000000-0005-0000-0000-0000FE360000}"/>
    <cellStyle name="Vírgula 3 11 2 3" xfId="5524" xr:uid="{00000000-0005-0000-0000-0000FF360000}"/>
    <cellStyle name="Vírgula 3 11 2 3 2" xfId="22523" xr:uid="{00000000-0005-0000-0000-000000370000}"/>
    <cellStyle name="Vírgula 3 11 2 3 3" xfId="18559" xr:uid="{00000000-0005-0000-0000-000001370000}"/>
    <cellStyle name="Vírgula 3 11 2 4" xfId="20423" xr:uid="{00000000-0005-0000-0000-000002370000}"/>
    <cellStyle name="Vírgula 3 11 2 5" xfId="16399" xr:uid="{00000000-0005-0000-0000-000003370000}"/>
    <cellStyle name="Vírgula 3 11 3" xfId="4087" xr:uid="{00000000-0005-0000-0000-000004370000}"/>
    <cellStyle name="Vírgula 3 11 3 2" xfId="6254" xr:uid="{00000000-0005-0000-0000-000005370000}"/>
    <cellStyle name="Vírgula 3 11 3 2 2" xfId="23236" xr:uid="{00000000-0005-0000-0000-000006370000}"/>
    <cellStyle name="Vírgula 3 11 3 2 3" xfId="19289" xr:uid="{00000000-0005-0000-0000-000007370000}"/>
    <cellStyle name="Vírgula 3 11 3 3" xfId="21135" xr:uid="{00000000-0005-0000-0000-000008370000}"/>
    <cellStyle name="Vírgula 3 11 3 4" xfId="17127" xr:uid="{00000000-0005-0000-0000-000009370000}"/>
    <cellStyle name="Vírgula 3 12" xfId="2228" xr:uid="{00000000-0005-0000-0000-00000A370000}"/>
    <cellStyle name="Vírgula 3 12 2" xfId="3356" xr:uid="{00000000-0005-0000-0000-00000B370000}"/>
    <cellStyle name="Vírgula 3 12 2 2" xfId="4686" xr:uid="{00000000-0005-0000-0000-00000C370000}"/>
    <cellStyle name="Vírgula 3 12 2 2 2" xfId="21726" xr:uid="{00000000-0005-0000-0000-00000D370000}"/>
    <cellStyle name="Vírgula 3 12 2 2 3" xfId="17721" xr:uid="{00000000-0005-0000-0000-00000E370000}"/>
    <cellStyle name="Vírgula 3 12 2 3" xfId="5525" xr:uid="{00000000-0005-0000-0000-00000F370000}"/>
    <cellStyle name="Vírgula 3 12 2 3 2" xfId="22524" xr:uid="{00000000-0005-0000-0000-000010370000}"/>
    <cellStyle name="Vírgula 3 12 2 3 3" xfId="18560" xr:uid="{00000000-0005-0000-0000-000011370000}"/>
    <cellStyle name="Vírgula 3 12 2 4" xfId="20424" xr:uid="{00000000-0005-0000-0000-000012370000}"/>
    <cellStyle name="Vírgula 3 12 2 5" xfId="16400" xr:uid="{00000000-0005-0000-0000-000013370000}"/>
    <cellStyle name="Vírgula 3 12 3" xfId="3981" xr:uid="{00000000-0005-0000-0000-000014370000}"/>
    <cellStyle name="Vírgula 3 12 3 2" xfId="6255" xr:uid="{00000000-0005-0000-0000-000015370000}"/>
    <cellStyle name="Vírgula 3 12 3 2 2" xfId="23237" xr:uid="{00000000-0005-0000-0000-000016370000}"/>
    <cellStyle name="Vírgula 3 12 3 2 3" xfId="19290" xr:uid="{00000000-0005-0000-0000-000017370000}"/>
    <cellStyle name="Vírgula 3 12 3 3" xfId="21037" xr:uid="{00000000-0005-0000-0000-000018370000}"/>
    <cellStyle name="Vírgula 3 12 3 4" xfId="17023" xr:uid="{00000000-0005-0000-0000-000019370000}"/>
    <cellStyle name="Vírgula 3 13" xfId="3036" xr:uid="{00000000-0005-0000-0000-00001A370000}"/>
    <cellStyle name="Vírgula 3 13 2" xfId="3733" xr:uid="{00000000-0005-0000-0000-00001B370000}"/>
    <cellStyle name="Vírgula 3 13 2 2" xfId="5886" xr:uid="{00000000-0005-0000-0000-00001C370000}"/>
    <cellStyle name="Vírgula 3 13 2 2 2" xfId="22882" xr:uid="{00000000-0005-0000-0000-00001D370000}"/>
    <cellStyle name="Vírgula 3 13 2 2 3" xfId="18921" xr:uid="{00000000-0005-0000-0000-00001E370000}"/>
    <cellStyle name="Vírgula 3 13 2 3" xfId="20798" xr:uid="{00000000-0005-0000-0000-00001F370000}"/>
    <cellStyle name="Vírgula 3 13 2 4" xfId="16777" xr:uid="{00000000-0005-0000-0000-000020370000}"/>
    <cellStyle name="Vírgula 3 13 3" xfId="5205" xr:uid="{00000000-0005-0000-0000-000021370000}"/>
    <cellStyle name="Vírgula 3 13 3 2" xfId="12337" xr:uid="{00000000-0005-0000-0000-000022370000}"/>
    <cellStyle name="Vírgula 3 13 3 2 2" xfId="22204" xr:uid="{00000000-0005-0000-0000-000023370000}"/>
    <cellStyle name="Vírgula 3 13 3 3" xfId="12433" xr:uid="{00000000-0005-0000-0000-000024370000}"/>
    <cellStyle name="Vírgula 3 13 3 4" xfId="18240" xr:uid="{00000000-0005-0000-0000-000025370000}"/>
    <cellStyle name="Vírgula 3 13 4" xfId="13567" xr:uid="{00000000-0005-0000-0000-000026370000}"/>
    <cellStyle name="Vírgula 3 13 4 2" xfId="20104" xr:uid="{00000000-0005-0000-0000-000027370000}"/>
    <cellStyle name="Vírgula 3 13 5" xfId="16080" xr:uid="{00000000-0005-0000-0000-000028370000}"/>
    <cellStyle name="Vírgula 3 14" xfId="8510" xr:uid="{00000000-0005-0000-0000-000029370000}"/>
    <cellStyle name="Vírgula 3 14 2" xfId="12409" xr:uid="{00000000-0005-0000-0000-00002A370000}"/>
    <cellStyle name="Vírgula 3 14 3" xfId="11069" xr:uid="{00000000-0005-0000-0000-00002B370000}"/>
    <cellStyle name="Vírgula 3 15" xfId="8511" xr:uid="{00000000-0005-0000-0000-00002C370000}"/>
    <cellStyle name="Vírgula 3 16" xfId="8512" xr:uid="{00000000-0005-0000-0000-00002D370000}"/>
    <cellStyle name="Vírgula 3 2" xfId="72" xr:uid="{00000000-0005-0000-0000-00002E370000}"/>
    <cellStyle name="Vírgula 3 2 10" xfId="2229" xr:uid="{00000000-0005-0000-0000-00002F370000}"/>
    <cellStyle name="Vírgula 3 2 10 2" xfId="3357" xr:uid="{00000000-0005-0000-0000-000030370000}"/>
    <cellStyle name="Vírgula 3 2 10 2 2" xfId="4687" xr:uid="{00000000-0005-0000-0000-000031370000}"/>
    <cellStyle name="Vírgula 3 2 10 2 2 2" xfId="21727" xr:uid="{00000000-0005-0000-0000-000032370000}"/>
    <cellStyle name="Vírgula 3 2 10 2 2 3" xfId="17722" xr:uid="{00000000-0005-0000-0000-000033370000}"/>
    <cellStyle name="Vírgula 3 2 10 2 3" xfId="5526" xr:uid="{00000000-0005-0000-0000-000034370000}"/>
    <cellStyle name="Vírgula 3 2 10 2 3 2" xfId="22525" xr:uid="{00000000-0005-0000-0000-000035370000}"/>
    <cellStyle name="Vírgula 3 2 10 2 3 3" xfId="18561" xr:uid="{00000000-0005-0000-0000-000036370000}"/>
    <cellStyle name="Vírgula 3 2 10 2 4" xfId="20425" xr:uid="{00000000-0005-0000-0000-000037370000}"/>
    <cellStyle name="Vírgula 3 2 10 2 5" xfId="16401" xr:uid="{00000000-0005-0000-0000-000038370000}"/>
    <cellStyle name="Vírgula 3 2 10 3" xfId="4384" xr:uid="{00000000-0005-0000-0000-000039370000}"/>
    <cellStyle name="Vírgula 3 2 10 3 2" xfId="6256" xr:uid="{00000000-0005-0000-0000-00003A370000}"/>
    <cellStyle name="Vírgula 3 2 10 3 2 2" xfId="23238" xr:uid="{00000000-0005-0000-0000-00003B370000}"/>
    <cellStyle name="Vírgula 3 2 10 3 2 3" xfId="19291" xr:uid="{00000000-0005-0000-0000-00003C370000}"/>
    <cellStyle name="Vírgula 3 2 10 3 3" xfId="21428" xr:uid="{00000000-0005-0000-0000-00003D370000}"/>
    <cellStyle name="Vírgula 3 2 10 3 4" xfId="17421" xr:uid="{00000000-0005-0000-0000-00003E370000}"/>
    <cellStyle name="Vírgula 3 2 11" xfId="2230" xr:uid="{00000000-0005-0000-0000-00003F370000}"/>
    <cellStyle name="Vírgula 3 2 11 2" xfId="3358" xr:uid="{00000000-0005-0000-0000-000040370000}"/>
    <cellStyle name="Vírgula 3 2 11 2 2" xfId="4688" xr:uid="{00000000-0005-0000-0000-000041370000}"/>
    <cellStyle name="Vírgula 3 2 11 2 2 2" xfId="21728" xr:uid="{00000000-0005-0000-0000-000042370000}"/>
    <cellStyle name="Vírgula 3 2 11 2 2 3" xfId="17723" xr:uid="{00000000-0005-0000-0000-000043370000}"/>
    <cellStyle name="Vírgula 3 2 11 2 3" xfId="5527" xr:uid="{00000000-0005-0000-0000-000044370000}"/>
    <cellStyle name="Vírgula 3 2 11 2 3 2" xfId="22526" xr:uid="{00000000-0005-0000-0000-000045370000}"/>
    <cellStyle name="Vírgula 3 2 11 2 3 3" xfId="18562" xr:uid="{00000000-0005-0000-0000-000046370000}"/>
    <cellStyle name="Vírgula 3 2 11 2 4" xfId="20426" xr:uid="{00000000-0005-0000-0000-000047370000}"/>
    <cellStyle name="Vírgula 3 2 11 2 5" xfId="16402" xr:uid="{00000000-0005-0000-0000-000048370000}"/>
    <cellStyle name="Vírgula 3 2 11 3" xfId="4152" xr:uid="{00000000-0005-0000-0000-000049370000}"/>
    <cellStyle name="Vírgula 3 2 11 3 2" xfId="6257" xr:uid="{00000000-0005-0000-0000-00004A370000}"/>
    <cellStyle name="Vírgula 3 2 11 3 2 2" xfId="23239" xr:uid="{00000000-0005-0000-0000-00004B370000}"/>
    <cellStyle name="Vírgula 3 2 11 3 2 3" xfId="19292" xr:uid="{00000000-0005-0000-0000-00004C370000}"/>
    <cellStyle name="Vírgula 3 2 11 3 3" xfId="21200" xr:uid="{00000000-0005-0000-0000-00004D370000}"/>
    <cellStyle name="Vírgula 3 2 11 3 4" xfId="17192" xr:uid="{00000000-0005-0000-0000-00004E370000}"/>
    <cellStyle name="Vírgula 3 2 12" xfId="3037" xr:uid="{00000000-0005-0000-0000-00004F370000}"/>
    <cellStyle name="Vírgula 3 2 12 2" xfId="4200" xr:uid="{00000000-0005-0000-0000-000050370000}"/>
    <cellStyle name="Vírgula 3 2 12 2 2" xfId="5887" xr:uid="{00000000-0005-0000-0000-000051370000}"/>
    <cellStyle name="Vírgula 3 2 12 2 2 2" xfId="22883" xr:uid="{00000000-0005-0000-0000-000052370000}"/>
    <cellStyle name="Vírgula 3 2 12 2 2 3" xfId="18922" xr:uid="{00000000-0005-0000-0000-000053370000}"/>
    <cellStyle name="Vírgula 3 2 12 2 3" xfId="21246" xr:uid="{00000000-0005-0000-0000-000054370000}"/>
    <cellStyle name="Vírgula 3 2 12 2 4" xfId="17239" xr:uid="{00000000-0005-0000-0000-000055370000}"/>
    <cellStyle name="Vírgula 3 2 12 3" xfId="5206" xr:uid="{00000000-0005-0000-0000-000056370000}"/>
    <cellStyle name="Vírgula 3 2 12 3 2" xfId="12372" xr:uid="{00000000-0005-0000-0000-000057370000}"/>
    <cellStyle name="Vírgula 3 2 12 3 2 2" xfId="22205" xr:uid="{00000000-0005-0000-0000-000058370000}"/>
    <cellStyle name="Vírgula 3 2 12 3 3" xfId="13174" xr:uid="{00000000-0005-0000-0000-000059370000}"/>
    <cellStyle name="Vírgula 3 2 12 3 4" xfId="18241" xr:uid="{00000000-0005-0000-0000-00005A370000}"/>
    <cellStyle name="Vírgula 3 2 12 4" xfId="13568" xr:uid="{00000000-0005-0000-0000-00005B370000}"/>
    <cellStyle name="Vírgula 3 2 12 4 2" xfId="20105" xr:uid="{00000000-0005-0000-0000-00005C370000}"/>
    <cellStyle name="Vírgula 3 2 12 5" xfId="16081" xr:uid="{00000000-0005-0000-0000-00005D370000}"/>
    <cellStyle name="Vírgula 3 2 13" xfId="8513" xr:uid="{00000000-0005-0000-0000-00005E370000}"/>
    <cellStyle name="Vírgula 3 2 13 2" xfId="12332" xr:uid="{00000000-0005-0000-0000-00005F370000}"/>
    <cellStyle name="Vírgula 3 2 13 3" xfId="11619" xr:uid="{00000000-0005-0000-0000-000060370000}"/>
    <cellStyle name="Vírgula 3 2 14" xfId="8514" xr:uid="{00000000-0005-0000-0000-000061370000}"/>
    <cellStyle name="Vírgula 3 2 15" xfId="8515" xr:uid="{00000000-0005-0000-0000-000062370000}"/>
    <cellStyle name="Vírgula 3 2 2" xfId="73" xr:uid="{00000000-0005-0000-0000-000063370000}"/>
    <cellStyle name="Vírgula 3 2 2 10" xfId="3038" xr:uid="{00000000-0005-0000-0000-000064370000}"/>
    <cellStyle name="Vírgula 3 2 2 10 2" xfId="3821" xr:uid="{00000000-0005-0000-0000-000065370000}"/>
    <cellStyle name="Vírgula 3 2 2 10 2 2" xfId="5888" xr:uid="{00000000-0005-0000-0000-000066370000}"/>
    <cellStyle name="Vírgula 3 2 2 10 2 2 2" xfId="22884" xr:uid="{00000000-0005-0000-0000-000067370000}"/>
    <cellStyle name="Vírgula 3 2 2 10 2 2 3" xfId="18923" xr:uid="{00000000-0005-0000-0000-000068370000}"/>
    <cellStyle name="Vírgula 3 2 2 10 2 3" xfId="20883" xr:uid="{00000000-0005-0000-0000-000069370000}"/>
    <cellStyle name="Vírgula 3 2 2 10 2 4" xfId="16863" xr:uid="{00000000-0005-0000-0000-00006A370000}"/>
    <cellStyle name="Vírgula 3 2 2 10 3" xfId="5207" xr:uid="{00000000-0005-0000-0000-00006B370000}"/>
    <cellStyle name="Vírgula 3 2 2 10 3 2" xfId="12994" xr:uid="{00000000-0005-0000-0000-00006C370000}"/>
    <cellStyle name="Vírgula 3 2 2 10 3 2 2" xfId="22206" xr:uid="{00000000-0005-0000-0000-00006D370000}"/>
    <cellStyle name="Vírgula 3 2 2 10 3 3" xfId="12956" xr:uid="{00000000-0005-0000-0000-00006E370000}"/>
    <cellStyle name="Vírgula 3 2 2 10 3 4" xfId="18242" xr:uid="{00000000-0005-0000-0000-00006F370000}"/>
    <cellStyle name="Vírgula 3 2 2 10 4" xfId="13569" xr:uid="{00000000-0005-0000-0000-000070370000}"/>
    <cellStyle name="Vírgula 3 2 2 10 4 2" xfId="20106" xr:uid="{00000000-0005-0000-0000-000071370000}"/>
    <cellStyle name="Vírgula 3 2 2 10 5" xfId="16082" xr:uid="{00000000-0005-0000-0000-000072370000}"/>
    <cellStyle name="Vírgula 3 2 2 11" xfId="8516" xr:uid="{00000000-0005-0000-0000-000073370000}"/>
    <cellStyle name="Vírgula 3 2 2 11 2" xfId="11804" xr:uid="{00000000-0005-0000-0000-000074370000}"/>
    <cellStyle name="Vírgula 3 2 2 11 3" xfId="10997" xr:uid="{00000000-0005-0000-0000-000075370000}"/>
    <cellStyle name="Vírgula 3 2 2 12" xfId="8517" xr:uid="{00000000-0005-0000-0000-000076370000}"/>
    <cellStyle name="Vírgula 3 2 2 13" xfId="8518" xr:uid="{00000000-0005-0000-0000-000077370000}"/>
    <cellStyle name="Vírgula 3 2 2 2" xfId="706" xr:uid="{00000000-0005-0000-0000-000078370000}"/>
    <cellStyle name="Vírgula 3 2 2 2 2" xfId="3118" xr:uid="{00000000-0005-0000-0000-000079370000}"/>
    <cellStyle name="Vírgula 3 2 2 2 2 2" xfId="4533" xr:uid="{00000000-0005-0000-0000-00007A370000}"/>
    <cellStyle name="Vírgula 3 2 2 2 2 2 2" xfId="21573" xr:uid="{00000000-0005-0000-0000-00007B370000}"/>
    <cellStyle name="Vírgula 3 2 2 2 2 2 3" xfId="17568" xr:uid="{00000000-0005-0000-0000-00007C370000}"/>
    <cellStyle name="Vírgula 3 2 2 2 2 3" xfId="5287" xr:uid="{00000000-0005-0000-0000-00007D370000}"/>
    <cellStyle name="Vírgula 3 2 2 2 2 3 2" xfId="22286" xr:uid="{00000000-0005-0000-0000-00007E370000}"/>
    <cellStyle name="Vírgula 3 2 2 2 2 3 3" xfId="18322" xr:uid="{00000000-0005-0000-0000-00007F370000}"/>
    <cellStyle name="Vírgula 3 2 2 2 2 4" xfId="20186" xr:uid="{00000000-0005-0000-0000-000080370000}"/>
    <cellStyle name="Vírgula 3 2 2 2 2 5" xfId="16162" xr:uid="{00000000-0005-0000-0000-000081370000}"/>
    <cellStyle name="Vírgula 3 2 2 2 3" xfId="4428" xr:uid="{00000000-0005-0000-0000-000082370000}"/>
    <cellStyle name="Vírgula 3 2 2 2 3 2" xfId="6003" xr:uid="{00000000-0005-0000-0000-000083370000}"/>
    <cellStyle name="Vírgula 3 2 2 2 3 2 2" xfId="22997" xr:uid="{00000000-0005-0000-0000-000084370000}"/>
    <cellStyle name="Vírgula 3 2 2 2 3 2 3" xfId="19038" xr:uid="{00000000-0005-0000-0000-000085370000}"/>
    <cellStyle name="Vírgula 3 2 2 2 3 3" xfId="21471" xr:uid="{00000000-0005-0000-0000-000086370000}"/>
    <cellStyle name="Vírgula 3 2 2 2 3 4" xfId="17465" xr:uid="{00000000-0005-0000-0000-000087370000}"/>
    <cellStyle name="Vírgula 3 2 2 3" xfId="2231" xr:uid="{00000000-0005-0000-0000-000088370000}"/>
    <cellStyle name="Vírgula 3 2 2 3 2" xfId="3359" xr:uid="{00000000-0005-0000-0000-000089370000}"/>
    <cellStyle name="Vírgula 3 2 2 3 2 2" xfId="4689" xr:uid="{00000000-0005-0000-0000-00008A370000}"/>
    <cellStyle name="Vírgula 3 2 2 3 2 2 2" xfId="21729" xr:uid="{00000000-0005-0000-0000-00008B370000}"/>
    <cellStyle name="Vírgula 3 2 2 3 2 2 3" xfId="17724" xr:uid="{00000000-0005-0000-0000-00008C370000}"/>
    <cellStyle name="Vírgula 3 2 2 3 2 3" xfId="5528" xr:uid="{00000000-0005-0000-0000-00008D370000}"/>
    <cellStyle name="Vírgula 3 2 2 3 2 3 2" xfId="22527" xr:uid="{00000000-0005-0000-0000-00008E370000}"/>
    <cellStyle name="Vírgula 3 2 2 3 2 3 3" xfId="18563" xr:uid="{00000000-0005-0000-0000-00008F370000}"/>
    <cellStyle name="Vírgula 3 2 2 3 2 4" xfId="20427" xr:uid="{00000000-0005-0000-0000-000090370000}"/>
    <cellStyle name="Vírgula 3 2 2 3 2 5" xfId="16403" xr:uid="{00000000-0005-0000-0000-000091370000}"/>
    <cellStyle name="Vírgula 3 2 2 3 3" xfId="4093" xr:uid="{00000000-0005-0000-0000-000092370000}"/>
    <cellStyle name="Vírgula 3 2 2 3 3 2" xfId="6258" xr:uid="{00000000-0005-0000-0000-000093370000}"/>
    <cellStyle name="Vírgula 3 2 2 3 3 2 2" xfId="23240" xr:uid="{00000000-0005-0000-0000-000094370000}"/>
    <cellStyle name="Vírgula 3 2 2 3 3 2 3" xfId="19293" xr:uid="{00000000-0005-0000-0000-000095370000}"/>
    <cellStyle name="Vírgula 3 2 2 3 3 3" xfId="21141" xr:uid="{00000000-0005-0000-0000-000096370000}"/>
    <cellStyle name="Vírgula 3 2 2 3 3 4" xfId="17133" xr:uid="{00000000-0005-0000-0000-000097370000}"/>
    <cellStyle name="Vírgula 3 2 2 4" xfId="2232" xr:uid="{00000000-0005-0000-0000-000098370000}"/>
    <cellStyle name="Vírgula 3 2 2 4 2" xfId="3360" xr:uid="{00000000-0005-0000-0000-000099370000}"/>
    <cellStyle name="Vírgula 3 2 2 4 2 2" xfId="4690" xr:uid="{00000000-0005-0000-0000-00009A370000}"/>
    <cellStyle name="Vírgula 3 2 2 4 2 2 2" xfId="21730" xr:uid="{00000000-0005-0000-0000-00009B370000}"/>
    <cellStyle name="Vírgula 3 2 2 4 2 2 3" xfId="17725" xr:uid="{00000000-0005-0000-0000-00009C370000}"/>
    <cellStyle name="Vírgula 3 2 2 4 2 3" xfId="5529" xr:uid="{00000000-0005-0000-0000-00009D370000}"/>
    <cellStyle name="Vírgula 3 2 2 4 2 3 2" xfId="22528" xr:uid="{00000000-0005-0000-0000-00009E370000}"/>
    <cellStyle name="Vírgula 3 2 2 4 2 3 3" xfId="18564" xr:uid="{00000000-0005-0000-0000-00009F370000}"/>
    <cellStyle name="Vírgula 3 2 2 4 2 4" xfId="20428" xr:uid="{00000000-0005-0000-0000-0000A0370000}"/>
    <cellStyle name="Vírgula 3 2 2 4 2 5" xfId="16404" xr:uid="{00000000-0005-0000-0000-0000A1370000}"/>
    <cellStyle name="Vírgula 3 2 2 4 3" xfId="4403" xr:uid="{00000000-0005-0000-0000-0000A2370000}"/>
    <cellStyle name="Vírgula 3 2 2 4 3 2" xfId="6259" xr:uid="{00000000-0005-0000-0000-0000A3370000}"/>
    <cellStyle name="Vírgula 3 2 2 4 3 2 2" xfId="23241" xr:uid="{00000000-0005-0000-0000-0000A4370000}"/>
    <cellStyle name="Vírgula 3 2 2 4 3 2 3" xfId="19294" xr:uid="{00000000-0005-0000-0000-0000A5370000}"/>
    <cellStyle name="Vírgula 3 2 2 4 3 3" xfId="21447" xr:uid="{00000000-0005-0000-0000-0000A6370000}"/>
    <cellStyle name="Vírgula 3 2 2 4 3 4" xfId="17440" xr:uid="{00000000-0005-0000-0000-0000A7370000}"/>
    <cellStyle name="Vírgula 3 2 2 5" xfId="2233" xr:uid="{00000000-0005-0000-0000-0000A8370000}"/>
    <cellStyle name="Vírgula 3 2 2 5 2" xfId="3361" xr:uid="{00000000-0005-0000-0000-0000A9370000}"/>
    <cellStyle name="Vírgula 3 2 2 5 2 2" xfId="4691" xr:uid="{00000000-0005-0000-0000-0000AA370000}"/>
    <cellStyle name="Vírgula 3 2 2 5 2 2 2" xfId="21731" xr:uid="{00000000-0005-0000-0000-0000AB370000}"/>
    <cellStyle name="Vírgula 3 2 2 5 2 2 3" xfId="17726" xr:uid="{00000000-0005-0000-0000-0000AC370000}"/>
    <cellStyle name="Vírgula 3 2 2 5 2 3" xfId="5530" xr:uid="{00000000-0005-0000-0000-0000AD370000}"/>
    <cellStyle name="Vírgula 3 2 2 5 2 3 2" xfId="22529" xr:uid="{00000000-0005-0000-0000-0000AE370000}"/>
    <cellStyle name="Vírgula 3 2 2 5 2 3 3" xfId="18565" xr:uid="{00000000-0005-0000-0000-0000AF370000}"/>
    <cellStyle name="Vírgula 3 2 2 5 2 4" xfId="20429" xr:uid="{00000000-0005-0000-0000-0000B0370000}"/>
    <cellStyle name="Vírgula 3 2 2 5 2 5" xfId="16405" xr:uid="{00000000-0005-0000-0000-0000B1370000}"/>
    <cellStyle name="Vírgula 3 2 2 5 3" xfId="4419" xr:uid="{00000000-0005-0000-0000-0000B2370000}"/>
    <cellStyle name="Vírgula 3 2 2 5 3 2" xfId="6260" xr:uid="{00000000-0005-0000-0000-0000B3370000}"/>
    <cellStyle name="Vírgula 3 2 2 5 3 2 2" xfId="23242" xr:uid="{00000000-0005-0000-0000-0000B4370000}"/>
    <cellStyle name="Vírgula 3 2 2 5 3 2 3" xfId="19295" xr:uid="{00000000-0005-0000-0000-0000B5370000}"/>
    <cellStyle name="Vírgula 3 2 2 5 3 3" xfId="21462" xr:uid="{00000000-0005-0000-0000-0000B6370000}"/>
    <cellStyle name="Vírgula 3 2 2 5 3 4" xfId="17456" xr:uid="{00000000-0005-0000-0000-0000B7370000}"/>
    <cellStyle name="Vírgula 3 2 2 6" xfId="2234" xr:uid="{00000000-0005-0000-0000-0000B8370000}"/>
    <cellStyle name="Vírgula 3 2 2 6 2" xfId="3362" xr:uid="{00000000-0005-0000-0000-0000B9370000}"/>
    <cellStyle name="Vírgula 3 2 2 6 2 2" xfId="4692" xr:uid="{00000000-0005-0000-0000-0000BA370000}"/>
    <cellStyle name="Vírgula 3 2 2 6 2 2 2" xfId="21732" xr:uid="{00000000-0005-0000-0000-0000BB370000}"/>
    <cellStyle name="Vírgula 3 2 2 6 2 2 3" xfId="17727" xr:uid="{00000000-0005-0000-0000-0000BC370000}"/>
    <cellStyle name="Vírgula 3 2 2 6 2 3" xfId="5531" xr:uid="{00000000-0005-0000-0000-0000BD370000}"/>
    <cellStyle name="Vírgula 3 2 2 6 2 3 2" xfId="22530" xr:uid="{00000000-0005-0000-0000-0000BE370000}"/>
    <cellStyle name="Vírgula 3 2 2 6 2 3 3" xfId="18566" xr:uid="{00000000-0005-0000-0000-0000BF370000}"/>
    <cellStyle name="Vírgula 3 2 2 6 2 4" xfId="20430" xr:uid="{00000000-0005-0000-0000-0000C0370000}"/>
    <cellStyle name="Vírgula 3 2 2 6 2 5" xfId="16406" xr:uid="{00000000-0005-0000-0000-0000C1370000}"/>
    <cellStyle name="Vírgula 3 2 2 6 3" xfId="4143" xr:uid="{00000000-0005-0000-0000-0000C2370000}"/>
    <cellStyle name="Vírgula 3 2 2 6 3 2" xfId="6261" xr:uid="{00000000-0005-0000-0000-0000C3370000}"/>
    <cellStyle name="Vírgula 3 2 2 6 3 2 2" xfId="23243" xr:uid="{00000000-0005-0000-0000-0000C4370000}"/>
    <cellStyle name="Vírgula 3 2 2 6 3 2 3" xfId="19296" xr:uid="{00000000-0005-0000-0000-0000C5370000}"/>
    <cellStyle name="Vírgula 3 2 2 6 3 3" xfId="21191" xr:uid="{00000000-0005-0000-0000-0000C6370000}"/>
    <cellStyle name="Vírgula 3 2 2 6 3 4" xfId="17183" xr:uid="{00000000-0005-0000-0000-0000C7370000}"/>
    <cellStyle name="Vírgula 3 2 2 7" xfId="2235" xr:uid="{00000000-0005-0000-0000-0000C8370000}"/>
    <cellStyle name="Vírgula 3 2 2 7 2" xfId="3363" xr:uid="{00000000-0005-0000-0000-0000C9370000}"/>
    <cellStyle name="Vírgula 3 2 2 7 2 2" xfId="4693" xr:uid="{00000000-0005-0000-0000-0000CA370000}"/>
    <cellStyle name="Vírgula 3 2 2 7 2 2 2" xfId="21733" xr:uid="{00000000-0005-0000-0000-0000CB370000}"/>
    <cellStyle name="Vírgula 3 2 2 7 2 2 3" xfId="17728" xr:uid="{00000000-0005-0000-0000-0000CC370000}"/>
    <cellStyle name="Vírgula 3 2 2 7 2 3" xfId="5532" xr:uid="{00000000-0005-0000-0000-0000CD370000}"/>
    <cellStyle name="Vírgula 3 2 2 7 2 3 2" xfId="22531" xr:uid="{00000000-0005-0000-0000-0000CE370000}"/>
    <cellStyle name="Vírgula 3 2 2 7 2 3 3" xfId="18567" xr:uid="{00000000-0005-0000-0000-0000CF370000}"/>
    <cellStyle name="Vírgula 3 2 2 7 2 4" xfId="20431" xr:uid="{00000000-0005-0000-0000-0000D0370000}"/>
    <cellStyle name="Vírgula 3 2 2 7 2 5" xfId="16407" xr:uid="{00000000-0005-0000-0000-0000D1370000}"/>
    <cellStyle name="Vírgula 3 2 2 7 3" xfId="4402" xr:uid="{00000000-0005-0000-0000-0000D2370000}"/>
    <cellStyle name="Vírgula 3 2 2 7 3 2" xfId="6262" xr:uid="{00000000-0005-0000-0000-0000D3370000}"/>
    <cellStyle name="Vírgula 3 2 2 7 3 2 2" xfId="23244" xr:uid="{00000000-0005-0000-0000-0000D4370000}"/>
    <cellStyle name="Vírgula 3 2 2 7 3 2 3" xfId="19297" xr:uid="{00000000-0005-0000-0000-0000D5370000}"/>
    <cellStyle name="Vírgula 3 2 2 7 3 3" xfId="21446" xr:uid="{00000000-0005-0000-0000-0000D6370000}"/>
    <cellStyle name="Vírgula 3 2 2 7 3 4" xfId="17439" xr:uid="{00000000-0005-0000-0000-0000D7370000}"/>
    <cellStyle name="Vírgula 3 2 2 8" xfId="2236" xr:uid="{00000000-0005-0000-0000-0000D8370000}"/>
    <cellStyle name="Vírgula 3 2 2 8 2" xfId="3364" xr:uid="{00000000-0005-0000-0000-0000D9370000}"/>
    <cellStyle name="Vírgula 3 2 2 8 2 2" xfId="4694" xr:uid="{00000000-0005-0000-0000-0000DA370000}"/>
    <cellStyle name="Vírgula 3 2 2 8 2 2 2" xfId="21734" xr:uid="{00000000-0005-0000-0000-0000DB370000}"/>
    <cellStyle name="Vírgula 3 2 2 8 2 2 3" xfId="17729" xr:uid="{00000000-0005-0000-0000-0000DC370000}"/>
    <cellStyle name="Vírgula 3 2 2 8 2 3" xfId="5533" xr:uid="{00000000-0005-0000-0000-0000DD370000}"/>
    <cellStyle name="Vírgula 3 2 2 8 2 3 2" xfId="22532" xr:uid="{00000000-0005-0000-0000-0000DE370000}"/>
    <cellStyle name="Vírgula 3 2 2 8 2 3 3" xfId="18568" xr:uid="{00000000-0005-0000-0000-0000DF370000}"/>
    <cellStyle name="Vírgula 3 2 2 8 2 4" xfId="20432" xr:uid="{00000000-0005-0000-0000-0000E0370000}"/>
    <cellStyle name="Vírgula 3 2 2 8 2 5" xfId="16408" xr:uid="{00000000-0005-0000-0000-0000E1370000}"/>
    <cellStyle name="Vírgula 3 2 2 8 3" xfId="3702" xr:uid="{00000000-0005-0000-0000-0000E2370000}"/>
    <cellStyle name="Vírgula 3 2 2 8 3 2" xfId="6263" xr:uid="{00000000-0005-0000-0000-0000E3370000}"/>
    <cellStyle name="Vírgula 3 2 2 8 3 2 2" xfId="23245" xr:uid="{00000000-0005-0000-0000-0000E4370000}"/>
    <cellStyle name="Vírgula 3 2 2 8 3 2 3" xfId="19298" xr:uid="{00000000-0005-0000-0000-0000E5370000}"/>
    <cellStyle name="Vírgula 3 2 2 8 3 3" xfId="20770" xr:uid="{00000000-0005-0000-0000-0000E6370000}"/>
    <cellStyle name="Vírgula 3 2 2 8 3 4" xfId="16746" xr:uid="{00000000-0005-0000-0000-0000E7370000}"/>
    <cellStyle name="Vírgula 3 2 2 9" xfId="2237" xr:uid="{00000000-0005-0000-0000-0000E8370000}"/>
    <cellStyle name="Vírgula 3 2 2 9 2" xfId="3365" xr:uid="{00000000-0005-0000-0000-0000E9370000}"/>
    <cellStyle name="Vírgula 3 2 2 9 2 2" xfId="4695" xr:uid="{00000000-0005-0000-0000-0000EA370000}"/>
    <cellStyle name="Vírgula 3 2 2 9 2 2 2" xfId="21735" xr:uid="{00000000-0005-0000-0000-0000EB370000}"/>
    <cellStyle name="Vírgula 3 2 2 9 2 2 3" xfId="17730" xr:uid="{00000000-0005-0000-0000-0000EC370000}"/>
    <cellStyle name="Vírgula 3 2 2 9 2 3" xfId="5534" xr:uid="{00000000-0005-0000-0000-0000ED370000}"/>
    <cellStyle name="Vírgula 3 2 2 9 2 3 2" xfId="22533" xr:uid="{00000000-0005-0000-0000-0000EE370000}"/>
    <cellStyle name="Vírgula 3 2 2 9 2 3 3" xfId="18569" xr:uid="{00000000-0005-0000-0000-0000EF370000}"/>
    <cellStyle name="Vírgula 3 2 2 9 2 4" xfId="20433" xr:uid="{00000000-0005-0000-0000-0000F0370000}"/>
    <cellStyle name="Vírgula 3 2 2 9 2 5" xfId="16409" xr:uid="{00000000-0005-0000-0000-0000F1370000}"/>
    <cellStyle name="Vírgula 3 2 2 9 3" xfId="3703" xr:uid="{00000000-0005-0000-0000-0000F2370000}"/>
    <cellStyle name="Vírgula 3 2 2 9 3 2" xfId="6264" xr:uid="{00000000-0005-0000-0000-0000F3370000}"/>
    <cellStyle name="Vírgula 3 2 2 9 3 2 2" xfId="23246" xr:uid="{00000000-0005-0000-0000-0000F4370000}"/>
    <cellStyle name="Vírgula 3 2 2 9 3 2 3" xfId="19299" xr:uid="{00000000-0005-0000-0000-0000F5370000}"/>
    <cellStyle name="Vírgula 3 2 2 9 3 3" xfId="20771" xr:uid="{00000000-0005-0000-0000-0000F6370000}"/>
    <cellStyle name="Vírgula 3 2 2 9 3 4" xfId="16747" xr:uid="{00000000-0005-0000-0000-0000F7370000}"/>
    <cellStyle name="Vírgula 3 2 3" xfId="131" xr:uid="{00000000-0005-0000-0000-0000F8370000}"/>
    <cellStyle name="Vírgula 3 2 3 10" xfId="3047" xr:uid="{00000000-0005-0000-0000-0000F9370000}"/>
    <cellStyle name="Vírgula 3 2 3 10 2" xfId="4500" xr:uid="{00000000-0005-0000-0000-0000FA370000}"/>
    <cellStyle name="Vírgula 3 2 3 10 2 2" xfId="21540" xr:uid="{00000000-0005-0000-0000-0000FB370000}"/>
    <cellStyle name="Vírgula 3 2 3 10 2 3" xfId="17535" xr:uid="{00000000-0005-0000-0000-0000FC370000}"/>
    <cellStyle name="Vírgula 3 2 3 10 3" xfId="5216" xr:uid="{00000000-0005-0000-0000-0000FD370000}"/>
    <cellStyle name="Vírgula 3 2 3 10 3 2" xfId="11486" xr:uid="{00000000-0005-0000-0000-0000FE370000}"/>
    <cellStyle name="Vírgula 3 2 3 10 3 2 2" xfId="22215" xr:uid="{00000000-0005-0000-0000-0000FF370000}"/>
    <cellStyle name="Vírgula 3 2 3 10 3 3" xfId="11068" xr:uid="{00000000-0005-0000-0000-000000380000}"/>
    <cellStyle name="Vírgula 3 2 3 10 3 4" xfId="18251" xr:uid="{00000000-0005-0000-0000-000001380000}"/>
    <cellStyle name="Vírgula 3 2 3 10 4" xfId="13577" xr:uid="{00000000-0005-0000-0000-000002380000}"/>
    <cellStyle name="Vírgula 3 2 3 10 4 2" xfId="20115" xr:uid="{00000000-0005-0000-0000-000003380000}"/>
    <cellStyle name="Vírgula 3 2 3 10 5" xfId="16091" xr:uid="{00000000-0005-0000-0000-000004380000}"/>
    <cellStyle name="Vírgula 3 2 3 11" xfId="3853" xr:uid="{00000000-0005-0000-0000-000005380000}"/>
    <cellStyle name="Vírgula 3 2 3 11 2" xfId="5905" xr:uid="{00000000-0005-0000-0000-000006380000}"/>
    <cellStyle name="Vírgula 3 2 3 11 2 2" xfId="12000" xr:uid="{00000000-0005-0000-0000-000007380000}"/>
    <cellStyle name="Vírgula 3 2 3 11 2 2 2" xfId="22901" xr:uid="{00000000-0005-0000-0000-000008380000}"/>
    <cellStyle name="Vírgula 3 2 3 11 2 3" xfId="10996" xr:uid="{00000000-0005-0000-0000-000009380000}"/>
    <cellStyle name="Vírgula 3 2 3 11 2 4" xfId="18940" xr:uid="{00000000-0005-0000-0000-00000A380000}"/>
    <cellStyle name="Vírgula 3 2 3 11 3" xfId="13690" xr:uid="{00000000-0005-0000-0000-00000B380000}"/>
    <cellStyle name="Vírgula 3 2 3 11 3 2" xfId="20915" xr:uid="{00000000-0005-0000-0000-00000C380000}"/>
    <cellStyle name="Vírgula 3 2 3 11 4" xfId="16895" xr:uid="{00000000-0005-0000-0000-00000D380000}"/>
    <cellStyle name="Vírgula 3 2 3 12" xfId="8519" xr:uid="{00000000-0005-0000-0000-00000E380000}"/>
    <cellStyle name="Vírgula 3 2 3 13" xfId="8520" xr:uid="{00000000-0005-0000-0000-00000F380000}"/>
    <cellStyle name="Vírgula 3 2 3 2" xfId="740" xr:uid="{00000000-0005-0000-0000-000010380000}"/>
    <cellStyle name="Vírgula 3 2 3 2 2" xfId="3123" xr:uid="{00000000-0005-0000-0000-000011380000}"/>
    <cellStyle name="Vírgula 3 2 3 2 2 2" xfId="4538" xr:uid="{00000000-0005-0000-0000-000012380000}"/>
    <cellStyle name="Vírgula 3 2 3 2 2 2 2" xfId="21578" xr:uid="{00000000-0005-0000-0000-000013380000}"/>
    <cellStyle name="Vírgula 3 2 3 2 2 2 3" xfId="17573" xr:uid="{00000000-0005-0000-0000-000014380000}"/>
    <cellStyle name="Vírgula 3 2 3 2 2 3" xfId="5292" xr:uid="{00000000-0005-0000-0000-000015380000}"/>
    <cellStyle name="Vírgula 3 2 3 2 2 3 2" xfId="22291" xr:uid="{00000000-0005-0000-0000-000016380000}"/>
    <cellStyle name="Vírgula 3 2 3 2 2 3 3" xfId="18327" xr:uid="{00000000-0005-0000-0000-000017380000}"/>
    <cellStyle name="Vírgula 3 2 3 2 2 4" xfId="20191" xr:uid="{00000000-0005-0000-0000-000018380000}"/>
    <cellStyle name="Vírgula 3 2 3 2 2 5" xfId="16167" xr:uid="{00000000-0005-0000-0000-000019380000}"/>
    <cellStyle name="Vírgula 3 2 3 2 3" xfId="3778" xr:uid="{00000000-0005-0000-0000-00001A380000}"/>
    <cellStyle name="Vírgula 3 2 3 2 3 2" xfId="6008" xr:uid="{00000000-0005-0000-0000-00001B380000}"/>
    <cellStyle name="Vírgula 3 2 3 2 3 2 2" xfId="23002" xr:uid="{00000000-0005-0000-0000-00001C380000}"/>
    <cellStyle name="Vírgula 3 2 3 2 3 2 3" xfId="19043" xr:uid="{00000000-0005-0000-0000-00001D380000}"/>
    <cellStyle name="Vírgula 3 2 3 2 3 3" xfId="20842" xr:uid="{00000000-0005-0000-0000-00001E380000}"/>
    <cellStyle name="Vírgula 3 2 3 2 3 4" xfId="16821" xr:uid="{00000000-0005-0000-0000-00001F380000}"/>
    <cellStyle name="Vírgula 3 2 3 3" xfId="2238" xr:uid="{00000000-0005-0000-0000-000020380000}"/>
    <cellStyle name="Vírgula 3 2 3 3 2" xfId="3366" xr:uid="{00000000-0005-0000-0000-000021380000}"/>
    <cellStyle name="Vírgula 3 2 3 3 2 2" xfId="4696" xr:uid="{00000000-0005-0000-0000-000022380000}"/>
    <cellStyle name="Vírgula 3 2 3 3 2 2 2" xfId="21736" xr:uid="{00000000-0005-0000-0000-000023380000}"/>
    <cellStyle name="Vírgula 3 2 3 3 2 2 3" xfId="17731" xr:uid="{00000000-0005-0000-0000-000024380000}"/>
    <cellStyle name="Vírgula 3 2 3 3 2 3" xfId="5535" xr:uid="{00000000-0005-0000-0000-000025380000}"/>
    <cellStyle name="Vírgula 3 2 3 3 2 3 2" xfId="22534" xr:uid="{00000000-0005-0000-0000-000026380000}"/>
    <cellStyle name="Vírgula 3 2 3 3 2 3 3" xfId="18570" xr:uid="{00000000-0005-0000-0000-000027380000}"/>
    <cellStyle name="Vírgula 3 2 3 3 2 4" xfId="20434" xr:uid="{00000000-0005-0000-0000-000028380000}"/>
    <cellStyle name="Vírgula 3 2 3 3 2 5" xfId="16410" xr:uid="{00000000-0005-0000-0000-000029380000}"/>
    <cellStyle name="Vírgula 3 2 3 3 3" xfId="4406" xr:uid="{00000000-0005-0000-0000-00002A380000}"/>
    <cellStyle name="Vírgula 3 2 3 3 3 2" xfId="6265" xr:uid="{00000000-0005-0000-0000-00002B380000}"/>
    <cellStyle name="Vírgula 3 2 3 3 3 2 2" xfId="23247" xr:uid="{00000000-0005-0000-0000-00002C380000}"/>
    <cellStyle name="Vírgula 3 2 3 3 3 2 3" xfId="19300" xr:uid="{00000000-0005-0000-0000-00002D380000}"/>
    <cellStyle name="Vírgula 3 2 3 3 3 3" xfId="21450" xr:uid="{00000000-0005-0000-0000-00002E380000}"/>
    <cellStyle name="Vírgula 3 2 3 3 3 4" xfId="17443" xr:uid="{00000000-0005-0000-0000-00002F380000}"/>
    <cellStyle name="Vírgula 3 2 3 4" xfId="2239" xr:uid="{00000000-0005-0000-0000-000030380000}"/>
    <cellStyle name="Vírgula 3 2 3 4 2" xfId="3367" xr:uid="{00000000-0005-0000-0000-000031380000}"/>
    <cellStyle name="Vírgula 3 2 3 4 2 2" xfId="4697" xr:uid="{00000000-0005-0000-0000-000032380000}"/>
    <cellStyle name="Vírgula 3 2 3 4 2 2 2" xfId="21737" xr:uid="{00000000-0005-0000-0000-000033380000}"/>
    <cellStyle name="Vírgula 3 2 3 4 2 2 3" xfId="17732" xr:uid="{00000000-0005-0000-0000-000034380000}"/>
    <cellStyle name="Vírgula 3 2 3 4 2 3" xfId="5536" xr:uid="{00000000-0005-0000-0000-000035380000}"/>
    <cellStyle name="Vírgula 3 2 3 4 2 3 2" xfId="22535" xr:uid="{00000000-0005-0000-0000-000036380000}"/>
    <cellStyle name="Vírgula 3 2 3 4 2 3 3" xfId="18571" xr:uid="{00000000-0005-0000-0000-000037380000}"/>
    <cellStyle name="Vírgula 3 2 3 4 2 4" xfId="20435" xr:uid="{00000000-0005-0000-0000-000038380000}"/>
    <cellStyle name="Vírgula 3 2 3 4 2 5" xfId="16411" xr:uid="{00000000-0005-0000-0000-000039380000}"/>
    <cellStyle name="Vírgula 3 2 3 4 3" xfId="4496" xr:uid="{00000000-0005-0000-0000-00003A380000}"/>
    <cellStyle name="Vírgula 3 2 3 4 3 2" xfId="6266" xr:uid="{00000000-0005-0000-0000-00003B380000}"/>
    <cellStyle name="Vírgula 3 2 3 4 3 2 2" xfId="23248" xr:uid="{00000000-0005-0000-0000-00003C380000}"/>
    <cellStyle name="Vírgula 3 2 3 4 3 2 3" xfId="19301" xr:uid="{00000000-0005-0000-0000-00003D380000}"/>
    <cellStyle name="Vírgula 3 2 3 4 3 3" xfId="21536" xr:uid="{00000000-0005-0000-0000-00003E380000}"/>
    <cellStyle name="Vírgula 3 2 3 4 3 4" xfId="17531" xr:uid="{00000000-0005-0000-0000-00003F380000}"/>
    <cellStyle name="Vírgula 3 2 3 5" xfId="2240" xr:uid="{00000000-0005-0000-0000-000040380000}"/>
    <cellStyle name="Vírgula 3 2 3 5 2" xfId="3368" xr:uid="{00000000-0005-0000-0000-000041380000}"/>
    <cellStyle name="Vírgula 3 2 3 5 2 2" xfId="4698" xr:uid="{00000000-0005-0000-0000-000042380000}"/>
    <cellStyle name="Vírgula 3 2 3 5 2 2 2" xfId="21738" xr:uid="{00000000-0005-0000-0000-000043380000}"/>
    <cellStyle name="Vírgula 3 2 3 5 2 2 3" xfId="17733" xr:uid="{00000000-0005-0000-0000-000044380000}"/>
    <cellStyle name="Vírgula 3 2 3 5 2 3" xfId="5537" xr:uid="{00000000-0005-0000-0000-000045380000}"/>
    <cellStyle name="Vírgula 3 2 3 5 2 3 2" xfId="22536" xr:uid="{00000000-0005-0000-0000-000046380000}"/>
    <cellStyle name="Vírgula 3 2 3 5 2 3 3" xfId="18572" xr:uid="{00000000-0005-0000-0000-000047380000}"/>
    <cellStyle name="Vírgula 3 2 3 5 2 4" xfId="20436" xr:uid="{00000000-0005-0000-0000-000048380000}"/>
    <cellStyle name="Vírgula 3 2 3 5 2 5" xfId="16412" xr:uid="{00000000-0005-0000-0000-000049380000}"/>
    <cellStyle name="Vírgula 3 2 3 5 3" xfId="4106" xr:uid="{00000000-0005-0000-0000-00004A380000}"/>
    <cellStyle name="Vírgula 3 2 3 5 3 2" xfId="6267" xr:uid="{00000000-0005-0000-0000-00004B380000}"/>
    <cellStyle name="Vírgula 3 2 3 5 3 2 2" xfId="23249" xr:uid="{00000000-0005-0000-0000-00004C380000}"/>
    <cellStyle name="Vírgula 3 2 3 5 3 2 3" xfId="19302" xr:uid="{00000000-0005-0000-0000-00004D380000}"/>
    <cellStyle name="Vírgula 3 2 3 5 3 3" xfId="21154" xr:uid="{00000000-0005-0000-0000-00004E380000}"/>
    <cellStyle name="Vírgula 3 2 3 5 3 4" xfId="17146" xr:uid="{00000000-0005-0000-0000-00004F380000}"/>
    <cellStyle name="Vírgula 3 2 3 6" xfId="2241" xr:uid="{00000000-0005-0000-0000-000050380000}"/>
    <cellStyle name="Vírgula 3 2 3 6 2" xfId="3369" xr:uid="{00000000-0005-0000-0000-000051380000}"/>
    <cellStyle name="Vírgula 3 2 3 6 2 2" xfId="4699" xr:uid="{00000000-0005-0000-0000-000052380000}"/>
    <cellStyle name="Vírgula 3 2 3 6 2 2 2" xfId="21739" xr:uid="{00000000-0005-0000-0000-000053380000}"/>
    <cellStyle name="Vírgula 3 2 3 6 2 2 3" xfId="17734" xr:uid="{00000000-0005-0000-0000-000054380000}"/>
    <cellStyle name="Vírgula 3 2 3 6 2 3" xfId="5538" xr:uid="{00000000-0005-0000-0000-000055380000}"/>
    <cellStyle name="Vírgula 3 2 3 6 2 3 2" xfId="22537" xr:uid="{00000000-0005-0000-0000-000056380000}"/>
    <cellStyle name="Vírgula 3 2 3 6 2 3 3" xfId="18573" xr:uid="{00000000-0005-0000-0000-000057380000}"/>
    <cellStyle name="Vírgula 3 2 3 6 2 4" xfId="20437" xr:uid="{00000000-0005-0000-0000-000058380000}"/>
    <cellStyle name="Vírgula 3 2 3 6 2 5" xfId="16413" xr:uid="{00000000-0005-0000-0000-000059380000}"/>
    <cellStyle name="Vírgula 3 2 3 6 3" xfId="4119" xr:uid="{00000000-0005-0000-0000-00005A380000}"/>
    <cellStyle name="Vírgula 3 2 3 6 3 2" xfId="6268" xr:uid="{00000000-0005-0000-0000-00005B380000}"/>
    <cellStyle name="Vírgula 3 2 3 6 3 2 2" xfId="23250" xr:uid="{00000000-0005-0000-0000-00005C380000}"/>
    <cellStyle name="Vírgula 3 2 3 6 3 2 3" xfId="19303" xr:uid="{00000000-0005-0000-0000-00005D380000}"/>
    <cellStyle name="Vírgula 3 2 3 6 3 3" xfId="21167" xr:uid="{00000000-0005-0000-0000-00005E380000}"/>
    <cellStyle name="Vírgula 3 2 3 6 3 4" xfId="17159" xr:uid="{00000000-0005-0000-0000-00005F380000}"/>
    <cellStyle name="Vírgula 3 2 3 7" xfId="2242" xr:uid="{00000000-0005-0000-0000-000060380000}"/>
    <cellStyle name="Vírgula 3 2 3 7 2" xfId="3370" xr:uid="{00000000-0005-0000-0000-000061380000}"/>
    <cellStyle name="Vírgula 3 2 3 7 2 2" xfId="4700" xr:uid="{00000000-0005-0000-0000-000062380000}"/>
    <cellStyle name="Vírgula 3 2 3 7 2 2 2" xfId="21740" xr:uid="{00000000-0005-0000-0000-000063380000}"/>
    <cellStyle name="Vírgula 3 2 3 7 2 2 3" xfId="17735" xr:uid="{00000000-0005-0000-0000-000064380000}"/>
    <cellStyle name="Vírgula 3 2 3 7 2 3" xfId="5539" xr:uid="{00000000-0005-0000-0000-000065380000}"/>
    <cellStyle name="Vírgula 3 2 3 7 2 3 2" xfId="22538" xr:uid="{00000000-0005-0000-0000-000066380000}"/>
    <cellStyle name="Vírgula 3 2 3 7 2 3 3" xfId="18574" xr:uid="{00000000-0005-0000-0000-000067380000}"/>
    <cellStyle name="Vírgula 3 2 3 7 2 4" xfId="20438" xr:uid="{00000000-0005-0000-0000-000068380000}"/>
    <cellStyle name="Vírgula 3 2 3 7 2 5" xfId="16414" xr:uid="{00000000-0005-0000-0000-000069380000}"/>
    <cellStyle name="Vírgula 3 2 3 7 3" xfId="4444" xr:uid="{00000000-0005-0000-0000-00006A380000}"/>
    <cellStyle name="Vírgula 3 2 3 7 3 2" xfId="6269" xr:uid="{00000000-0005-0000-0000-00006B380000}"/>
    <cellStyle name="Vírgula 3 2 3 7 3 2 2" xfId="23251" xr:uid="{00000000-0005-0000-0000-00006C380000}"/>
    <cellStyle name="Vírgula 3 2 3 7 3 2 3" xfId="19304" xr:uid="{00000000-0005-0000-0000-00006D380000}"/>
    <cellStyle name="Vírgula 3 2 3 7 3 3" xfId="21485" xr:uid="{00000000-0005-0000-0000-00006E380000}"/>
    <cellStyle name="Vírgula 3 2 3 7 3 4" xfId="17480" xr:uid="{00000000-0005-0000-0000-00006F380000}"/>
    <cellStyle name="Vírgula 3 2 3 8" xfId="2243" xr:uid="{00000000-0005-0000-0000-000070380000}"/>
    <cellStyle name="Vírgula 3 2 3 8 2" xfId="3371" xr:uid="{00000000-0005-0000-0000-000071380000}"/>
    <cellStyle name="Vírgula 3 2 3 8 2 2" xfId="4701" xr:uid="{00000000-0005-0000-0000-000072380000}"/>
    <cellStyle name="Vírgula 3 2 3 8 2 2 2" xfId="21741" xr:uid="{00000000-0005-0000-0000-000073380000}"/>
    <cellStyle name="Vírgula 3 2 3 8 2 2 3" xfId="17736" xr:uid="{00000000-0005-0000-0000-000074380000}"/>
    <cellStyle name="Vírgula 3 2 3 8 2 3" xfId="5540" xr:uid="{00000000-0005-0000-0000-000075380000}"/>
    <cellStyle name="Vírgula 3 2 3 8 2 3 2" xfId="22539" xr:uid="{00000000-0005-0000-0000-000076380000}"/>
    <cellStyle name="Vírgula 3 2 3 8 2 3 3" xfId="18575" xr:uid="{00000000-0005-0000-0000-000077380000}"/>
    <cellStyle name="Vírgula 3 2 3 8 2 4" xfId="20439" xr:uid="{00000000-0005-0000-0000-000078380000}"/>
    <cellStyle name="Vírgula 3 2 3 8 2 5" xfId="16415" xr:uid="{00000000-0005-0000-0000-000079380000}"/>
    <cellStyle name="Vírgula 3 2 3 8 3" xfId="4357" xr:uid="{00000000-0005-0000-0000-00007A380000}"/>
    <cellStyle name="Vírgula 3 2 3 8 3 2" xfId="6270" xr:uid="{00000000-0005-0000-0000-00007B380000}"/>
    <cellStyle name="Vírgula 3 2 3 8 3 2 2" xfId="23252" xr:uid="{00000000-0005-0000-0000-00007C380000}"/>
    <cellStyle name="Vírgula 3 2 3 8 3 2 3" xfId="19305" xr:uid="{00000000-0005-0000-0000-00007D380000}"/>
    <cellStyle name="Vírgula 3 2 3 8 3 3" xfId="21401" xr:uid="{00000000-0005-0000-0000-00007E380000}"/>
    <cellStyle name="Vírgula 3 2 3 8 3 4" xfId="17394" xr:uid="{00000000-0005-0000-0000-00007F380000}"/>
    <cellStyle name="Vírgula 3 2 3 9" xfId="2244" xr:uid="{00000000-0005-0000-0000-000080380000}"/>
    <cellStyle name="Vírgula 3 2 3 9 2" xfId="3372" xr:uid="{00000000-0005-0000-0000-000081380000}"/>
    <cellStyle name="Vírgula 3 2 3 9 2 2" xfId="4702" xr:uid="{00000000-0005-0000-0000-000082380000}"/>
    <cellStyle name="Vírgula 3 2 3 9 2 2 2" xfId="21742" xr:uid="{00000000-0005-0000-0000-000083380000}"/>
    <cellStyle name="Vírgula 3 2 3 9 2 2 3" xfId="17737" xr:uid="{00000000-0005-0000-0000-000084380000}"/>
    <cellStyle name="Vírgula 3 2 3 9 2 3" xfId="5541" xr:uid="{00000000-0005-0000-0000-000085380000}"/>
    <cellStyle name="Vírgula 3 2 3 9 2 3 2" xfId="22540" xr:uid="{00000000-0005-0000-0000-000086380000}"/>
    <cellStyle name="Vírgula 3 2 3 9 2 3 3" xfId="18576" xr:uid="{00000000-0005-0000-0000-000087380000}"/>
    <cellStyle name="Vírgula 3 2 3 9 2 4" xfId="20440" xr:uid="{00000000-0005-0000-0000-000088380000}"/>
    <cellStyle name="Vírgula 3 2 3 9 2 5" xfId="16416" xr:uid="{00000000-0005-0000-0000-000089380000}"/>
    <cellStyle name="Vírgula 3 2 3 9 3" xfId="4129" xr:uid="{00000000-0005-0000-0000-00008A380000}"/>
    <cellStyle name="Vírgula 3 2 3 9 3 2" xfId="6271" xr:uid="{00000000-0005-0000-0000-00008B380000}"/>
    <cellStyle name="Vírgula 3 2 3 9 3 2 2" xfId="23253" xr:uid="{00000000-0005-0000-0000-00008C380000}"/>
    <cellStyle name="Vírgula 3 2 3 9 3 2 3" xfId="19306" xr:uid="{00000000-0005-0000-0000-00008D380000}"/>
    <cellStyle name="Vírgula 3 2 3 9 3 3" xfId="21177" xr:uid="{00000000-0005-0000-0000-00008E380000}"/>
    <cellStyle name="Vírgula 3 2 3 9 3 4" xfId="17169" xr:uid="{00000000-0005-0000-0000-00008F380000}"/>
    <cellStyle name="Vírgula 3 2 4" xfId="682" xr:uid="{00000000-0005-0000-0000-000090380000}"/>
    <cellStyle name="Vírgula 3 2 4 2" xfId="3113" xr:uid="{00000000-0005-0000-0000-000091380000}"/>
    <cellStyle name="Vírgula 3 2 4 2 2" xfId="4528" xr:uid="{00000000-0005-0000-0000-000092380000}"/>
    <cellStyle name="Vírgula 3 2 4 2 2 2" xfId="21568" xr:uid="{00000000-0005-0000-0000-000093380000}"/>
    <cellStyle name="Vírgula 3 2 4 2 2 3" xfId="17563" xr:uid="{00000000-0005-0000-0000-000094380000}"/>
    <cellStyle name="Vírgula 3 2 4 2 3" xfId="5282" xr:uid="{00000000-0005-0000-0000-000095380000}"/>
    <cellStyle name="Vírgula 3 2 4 2 3 2" xfId="22281" xr:uid="{00000000-0005-0000-0000-000096380000}"/>
    <cellStyle name="Vírgula 3 2 4 2 3 3" xfId="18317" xr:uid="{00000000-0005-0000-0000-000097380000}"/>
    <cellStyle name="Vírgula 3 2 4 2 4" xfId="20181" xr:uid="{00000000-0005-0000-0000-000098380000}"/>
    <cellStyle name="Vírgula 3 2 4 2 5" xfId="16157" xr:uid="{00000000-0005-0000-0000-000099380000}"/>
    <cellStyle name="Vírgula 3 2 4 3" xfId="3699" xr:uid="{00000000-0005-0000-0000-00009A380000}"/>
    <cellStyle name="Vírgula 3 2 4 3 2" xfId="5997" xr:uid="{00000000-0005-0000-0000-00009B380000}"/>
    <cellStyle name="Vírgula 3 2 4 3 2 2" xfId="22991" xr:uid="{00000000-0005-0000-0000-00009C380000}"/>
    <cellStyle name="Vírgula 3 2 4 3 2 3" xfId="19032" xr:uid="{00000000-0005-0000-0000-00009D380000}"/>
    <cellStyle name="Vírgula 3 2 4 3 3" xfId="20767" xr:uid="{00000000-0005-0000-0000-00009E380000}"/>
    <cellStyle name="Vírgula 3 2 4 3 4" xfId="16743" xr:uid="{00000000-0005-0000-0000-00009F380000}"/>
    <cellStyle name="Vírgula 3 2 5" xfId="2245" xr:uid="{00000000-0005-0000-0000-0000A0380000}"/>
    <cellStyle name="Vírgula 3 2 5 2" xfId="3373" xr:uid="{00000000-0005-0000-0000-0000A1380000}"/>
    <cellStyle name="Vírgula 3 2 5 2 2" xfId="4703" xr:uid="{00000000-0005-0000-0000-0000A2380000}"/>
    <cellStyle name="Vírgula 3 2 5 2 2 2" xfId="21743" xr:uid="{00000000-0005-0000-0000-0000A3380000}"/>
    <cellStyle name="Vírgula 3 2 5 2 2 3" xfId="17738" xr:uid="{00000000-0005-0000-0000-0000A4380000}"/>
    <cellStyle name="Vírgula 3 2 5 2 3" xfId="5542" xr:uid="{00000000-0005-0000-0000-0000A5380000}"/>
    <cellStyle name="Vírgula 3 2 5 2 3 2" xfId="22541" xr:uid="{00000000-0005-0000-0000-0000A6380000}"/>
    <cellStyle name="Vírgula 3 2 5 2 3 3" xfId="18577" xr:uid="{00000000-0005-0000-0000-0000A7380000}"/>
    <cellStyle name="Vírgula 3 2 5 2 4" xfId="20441" xr:uid="{00000000-0005-0000-0000-0000A8380000}"/>
    <cellStyle name="Vírgula 3 2 5 2 5" xfId="16417" xr:uid="{00000000-0005-0000-0000-0000A9380000}"/>
    <cellStyle name="Vírgula 3 2 5 3" xfId="4105" xr:uid="{00000000-0005-0000-0000-0000AA380000}"/>
    <cellStyle name="Vírgula 3 2 5 3 2" xfId="6272" xr:uid="{00000000-0005-0000-0000-0000AB380000}"/>
    <cellStyle name="Vírgula 3 2 5 3 2 2" xfId="23254" xr:uid="{00000000-0005-0000-0000-0000AC380000}"/>
    <cellStyle name="Vírgula 3 2 5 3 2 3" xfId="19307" xr:uid="{00000000-0005-0000-0000-0000AD380000}"/>
    <cellStyle name="Vírgula 3 2 5 3 3" xfId="21153" xr:uid="{00000000-0005-0000-0000-0000AE380000}"/>
    <cellStyle name="Vírgula 3 2 5 3 4" xfId="17145" xr:uid="{00000000-0005-0000-0000-0000AF380000}"/>
    <cellStyle name="Vírgula 3 2 6" xfId="2246" xr:uid="{00000000-0005-0000-0000-0000B0380000}"/>
    <cellStyle name="Vírgula 3 2 6 2" xfId="3374" xr:uid="{00000000-0005-0000-0000-0000B1380000}"/>
    <cellStyle name="Vírgula 3 2 6 2 2" xfId="4704" xr:uid="{00000000-0005-0000-0000-0000B2380000}"/>
    <cellStyle name="Vírgula 3 2 6 2 2 2" xfId="21744" xr:uid="{00000000-0005-0000-0000-0000B3380000}"/>
    <cellStyle name="Vírgula 3 2 6 2 2 3" xfId="17739" xr:uid="{00000000-0005-0000-0000-0000B4380000}"/>
    <cellStyle name="Vírgula 3 2 6 2 3" xfId="5543" xr:uid="{00000000-0005-0000-0000-0000B5380000}"/>
    <cellStyle name="Vírgula 3 2 6 2 3 2" xfId="22542" xr:uid="{00000000-0005-0000-0000-0000B6380000}"/>
    <cellStyle name="Vírgula 3 2 6 2 3 3" xfId="18578" xr:uid="{00000000-0005-0000-0000-0000B7380000}"/>
    <cellStyle name="Vírgula 3 2 6 2 4" xfId="20442" xr:uid="{00000000-0005-0000-0000-0000B8380000}"/>
    <cellStyle name="Vírgula 3 2 6 2 5" xfId="16418" xr:uid="{00000000-0005-0000-0000-0000B9380000}"/>
    <cellStyle name="Vírgula 3 2 6 3" xfId="4473" xr:uid="{00000000-0005-0000-0000-0000BA380000}"/>
    <cellStyle name="Vírgula 3 2 6 3 2" xfId="6273" xr:uid="{00000000-0005-0000-0000-0000BB380000}"/>
    <cellStyle name="Vírgula 3 2 6 3 2 2" xfId="23255" xr:uid="{00000000-0005-0000-0000-0000BC380000}"/>
    <cellStyle name="Vírgula 3 2 6 3 2 3" xfId="19308" xr:uid="{00000000-0005-0000-0000-0000BD380000}"/>
    <cellStyle name="Vírgula 3 2 6 3 3" xfId="21513" xr:uid="{00000000-0005-0000-0000-0000BE380000}"/>
    <cellStyle name="Vírgula 3 2 6 3 4" xfId="17508" xr:uid="{00000000-0005-0000-0000-0000BF380000}"/>
    <cellStyle name="Vírgula 3 2 7" xfId="2247" xr:uid="{00000000-0005-0000-0000-0000C0380000}"/>
    <cellStyle name="Vírgula 3 2 7 2" xfId="3375" xr:uid="{00000000-0005-0000-0000-0000C1380000}"/>
    <cellStyle name="Vírgula 3 2 7 2 2" xfId="4705" xr:uid="{00000000-0005-0000-0000-0000C2380000}"/>
    <cellStyle name="Vírgula 3 2 7 2 2 2" xfId="21745" xr:uid="{00000000-0005-0000-0000-0000C3380000}"/>
    <cellStyle name="Vírgula 3 2 7 2 2 3" xfId="17740" xr:uid="{00000000-0005-0000-0000-0000C4380000}"/>
    <cellStyle name="Vírgula 3 2 7 2 3" xfId="5544" xr:uid="{00000000-0005-0000-0000-0000C5380000}"/>
    <cellStyle name="Vírgula 3 2 7 2 3 2" xfId="22543" xr:uid="{00000000-0005-0000-0000-0000C6380000}"/>
    <cellStyle name="Vírgula 3 2 7 2 3 3" xfId="18579" xr:uid="{00000000-0005-0000-0000-0000C7380000}"/>
    <cellStyle name="Vírgula 3 2 7 2 4" xfId="20443" xr:uid="{00000000-0005-0000-0000-0000C8380000}"/>
    <cellStyle name="Vírgula 3 2 7 2 5" xfId="16419" xr:uid="{00000000-0005-0000-0000-0000C9380000}"/>
    <cellStyle name="Vírgula 3 2 7 3" xfId="3887" xr:uid="{00000000-0005-0000-0000-0000CA380000}"/>
    <cellStyle name="Vírgula 3 2 7 3 2" xfId="6274" xr:uid="{00000000-0005-0000-0000-0000CB380000}"/>
    <cellStyle name="Vírgula 3 2 7 3 2 2" xfId="23256" xr:uid="{00000000-0005-0000-0000-0000CC380000}"/>
    <cellStyle name="Vírgula 3 2 7 3 2 3" xfId="19309" xr:uid="{00000000-0005-0000-0000-0000CD380000}"/>
    <cellStyle name="Vírgula 3 2 7 3 3" xfId="20948" xr:uid="{00000000-0005-0000-0000-0000CE380000}"/>
    <cellStyle name="Vírgula 3 2 7 3 4" xfId="16929" xr:uid="{00000000-0005-0000-0000-0000CF380000}"/>
    <cellStyle name="Vírgula 3 2 8" xfId="2248" xr:uid="{00000000-0005-0000-0000-0000D0380000}"/>
    <cellStyle name="Vírgula 3 2 8 2" xfId="3376" xr:uid="{00000000-0005-0000-0000-0000D1380000}"/>
    <cellStyle name="Vírgula 3 2 8 2 2" xfId="4706" xr:uid="{00000000-0005-0000-0000-0000D2380000}"/>
    <cellStyle name="Vírgula 3 2 8 2 2 2" xfId="21746" xr:uid="{00000000-0005-0000-0000-0000D3380000}"/>
    <cellStyle name="Vírgula 3 2 8 2 2 3" xfId="17741" xr:uid="{00000000-0005-0000-0000-0000D4380000}"/>
    <cellStyle name="Vírgula 3 2 8 2 3" xfId="5545" xr:uid="{00000000-0005-0000-0000-0000D5380000}"/>
    <cellStyle name="Vírgula 3 2 8 2 3 2" xfId="22544" xr:uid="{00000000-0005-0000-0000-0000D6380000}"/>
    <cellStyle name="Vírgula 3 2 8 2 3 3" xfId="18580" xr:uid="{00000000-0005-0000-0000-0000D7380000}"/>
    <cellStyle name="Vírgula 3 2 8 2 4" xfId="20444" xr:uid="{00000000-0005-0000-0000-0000D8380000}"/>
    <cellStyle name="Vírgula 3 2 8 2 5" xfId="16420" xr:uid="{00000000-0005-0000-0000-0000D9380000}"/>
    <cellStyle name="Vírgula 3 2 8 3" xfId="4043" xr:uid="{00000000-0005-0000-0000-0000DA380000}"/>
    <cellStyle name="Vírgula 3 2 8 3 2" xfId="6275" xr:uid="{00000000-0005-0000-0000-0000DB380000}"/>
    <cellStyle name="Vírgula 3 2 8 3 2 2" xfId="23257" xr:uid="{00000000-0005-0000-0000-0000DC380000}"/>
    <cellStyle name="Vírgula 3 2 8 3 2 3" xfId="19310" xr:uid="{00000000-0005-0000-0000-0000DD380000}"/>
    <cellStyle name="Vírgula 3 2 8 3 3" xfId="21092" xr:uid="{00000000-0005-0000-0000-0000DE380000}"/>
    <cellStyle name="Vírgula 3 2 8 3 4" xfId="17084" xr:uid="{00000000-0005-0000-0000-0000DF380000}"/>
    <cellStyle name="Vírgula 3 2 9" xfId="2249" xr:uid="{00000000-0005-0000-0000-0000E0380000}"/>
    <cellStyle name="Vírgula 3 2 9 2" xfId="3377" xr:uid="{00000000-0005-0000-0000-0000E1380000}"/>
    <cellStyle name="Vírgula 3 2 9 2 2" xfId="4707" xr:uid="{00000000-0005-0000-0000-0000E2380000}"/>
    <cellStyle name="Vírgula 3 2 9 2 2 2" xfId="21747" xr:uid="{00000000-0005-0000-0000-0000E3380000}"/>
    <cellStyle name="Vírgula 3 2 9 2 2 3" xfId="17742" xr:uid="{00000000-0005-0000-0000-0000E4380000}"/>
    <cellStyle name="Vírgula 3 2 9 2 3" xfId="5546" xr:uid="{00000000-0005-0000-0000-0000E5380000}"/>
    <cellStyle name="Vírgula 3 2 9 2 3 2" xfId="22545" xr:uid="{00000000-0005-0000-0000-0000E6380000}"/>
    <cellStyle name="Vírgula 3 2 9 2 3 3" xfId="18581" xr:uid="{00000000-0005-0000-0000-0000E7380000}"/>
    <cellStyle name="Vírgula 3 2 9 2 4" xfId="20445" xr:uid="{00000000-0005-0000-0000-0000E8380000}"/>
    <cellStyle name="Vírgula 3 2 9 2 5" xfId="16421" xr:uid="{00000000-0005-0000-0000-0000E9380000}"/>
    <cellStyle name="Vírgula 3 2 9 3" xfId="4454" xr:uid="{00000000-0005-0000-0000-0000EA380000}"/>
    <cellStyle name="Vírgula 3 2 9 3 2" xfId="6276" xr:uid="{00000000-0005-0000-0000-0000EB380000}"/>
    <cellStyle name="Vírgula 3 2 9 3 2 2" xfId="23258" xr:uid="{00000000-0005-0000-0000-0000EC380000}"/>
    <cellStyle name="Vírgula 3 2 9 3 2 3" xfId="19311" xr:uid="{00000000-0005-0000-0000-0000ED380000}"/>
    <cellStyle name="Vírgula 3 2 9 3 3" xfId="21495" xr:uid="{00000000-0005-0000-0000-0000EE380000}"/>
    <cellStyle name="Vírgula 3 2 9 3 4" xfId="17490" xr:uid="{00000000-0005-0000-0000-0000EF380000}"/>
    <cellStyle name="Vírgula 3 3" xfId="74" xr:uid="{00000000-0005-0000-0000-0000F0380000}"/>
    <cellStyle name="Vírgula 3 3 10" xfId="3039" xr:uid="{00000000-0005-0000-0000-0000F1380000}"/>
    <cellStyle name="Vírgula 3 3 10 2" xfId="3996" xr:uid="{00000000-0005-0000-0000-0000F2380000}"/>
    <cellStyle name="Vírgula 3 3 10 2 2" xfId="5889" xr:uid="{00000000-0005-0000-0000-0000F3380000}"/>
    <cellStyle name="Vírgula 3 3 10 2 2 2" xfId="22885" xr:uid="{00000000-0005-0000-0000-0000F4380000}"/>
    <cellStyle name="Vírgula 3 3 10 2 2 3" xfId="18924" xr:uid="{00000000-0005-0000-0000-0000F5380000}"/>
    <cellStyle name="Vírgula 3 3 10 2 3" xfId="21052" xr:uid="{00000000-0005-0000-0000-0000F6380000}"/>
    <cellStyle name="Vírgula 3 3 10 2 4" xfId="17038" xr:uid="{00000000-0005-0000-0000-0000F7380000}"/>
    <cellStyle name="Vírgula 3 3 10 3" xfId="5208" xr:uid="{00000000-0005-0000-0000-0000F8380000}"/>
    <cellStyle name="Vírgula 3 3 10 3 2" xfId="12338" xr:uid="{00000000-0005-0000-0000-0000F9380000}"/>
    <cellStyle name="Vírgula 3 3 10 3 2 2" xfId="22207" xr:uid="{00000000-0005-0000-0000-0000FA380000}"/>
    <cellStyle name="Vírgula 3 3 10 3 3" xfId="11360" xr:uid="{00000000-0005-0000-0000-0000FB380000}"/>
    <cellStyle name="Vírgula 3 3 10 3 4" xfId="18243" xr:uid="{00000000-0005-0000-0000-0000FC380000}"/>
    <cellStyle name="Vírgula 3 3 10 4" xfId="13570" xr:uid="{00000000-0005-0000-0000-0000FD380000}"/>
    <cellStyle name="Vírgula 3 3 10 4 2" xfId="20107" xr:uid="{00000000-0005-0000-0000-0000FE380000}"/>
    <cellStyle name="Vírgula 3 3 10 5" xfId="16083" xr:uid="{00000000-0005-0000-0000-0000FF380000}"/>
    <cellStyle name="Vírgula 3 3 11" xfId="8521" xr:uid="{00000000-0005-0000-0000-000000390000}"/>
    <cellStyle name="Vírgula 3 3 11 2" xfId="11388" xr:uid="{00000000-0005-0000-0000-000001390000}"/>
    <cellStyle name="Vírgula 3 3 11 3" xfId="11609" xr:uid="{00000000-0005-0000-0000-000002390000}"/>
    <cellStyle name="Vírgula 3 3 12" xfId="8522" xr:uid="{00000000-0005-0000-0000-000003390000}"/>
    <cellStyle name="Vírgula 3 3 13" xfId="8523" xr:uid="{00000000-0005-0000-0000-000004390000}"/>
    <cellStyle name="Vírgula 3 3 2" xfId="707" xr:uid="{00000000-0005-0000-0000-000005390000}"/>
    <cellStyle name="Vírgula 3 3 2 2" xfId="3119" xr:uid="{00000000-0005-0000-0000-000006390000}"/>
    <cellStyle name="Vírgula 3 3 2 2 2" xfId="4534" xr:uid="{00000000-0005-0000-0000-000007390000}"/>
    <cellStyle name="Vírgula 3 3 2 2 2 2" xfId="21574" xr:uid="{00000000-0005-0000-0000-000008390000}"/>
    <cellStyle name="Vírgula 3 3 2 2 2 3" xfId="17569" xr:uid="{00000000-0005-0000-0000-000009390000}"/>
    <cellStyle name="Vírgula 3 3 2 2 3" xfId="5288" xr:uid="{00000000-0005-0000-0000-00000A390000}"/>
    <cellStyle name="Vírgula 3 3 2 2 3 2" xfId="11175" xr:uid="{00000000-0005-0000-0000-00000B390000}"/>
    <cellStyle name="Vírgula 3 3 2 2 3 2 2" xfId="22287" xr:uid="{00000000-0005-0000-0000-00000C390000}"/>
    <cellStyle name="Vírgula 3 3 2 2 3 3" xfId="11312" xr:uid="{00000000-0005-0000-0000-00000D390000}"/>
    <cellStyle name="Vírgula 3 3 2 2 3 4" xfId="18323" xr:uid="{00000000-0005-0000-0000-00000E390000}"/>
    <cellStyle name="Vírgula 3 3 2 2 4" xfId="13607" xr:uid="{00000000-0005-0000-0000-00000F390000}"/>
    <cellStyle name="Vírgula 3 3 2 2 4 2" xfId="20187" xr:uid="{00000000-0005-0000-0000-000010390000}"/>
    <cellStyle name="Vírgula 3 3 2 2 5" xfId="16163" xr:uid="{00000000-0005-0000-0000-000011390000}"/>
    <cellStyle name="Vírgula 3 3 2 3" xfId="4485" xr:uid="{00000000-0005-0000-0000-000012390000}"/>
    <cellStyle name="Vírgula 3 3 2 3 2" xfId="6004" xr:uid="{00000000-0005-0000-0000-000013390000}"/>
    <cellStyle name="Vírgula 3 3 2 3 2 2" xfId="22998" xr:uid="{00000000-0005-0000-0000-000014390000}"/>
    <cellStyle name="Vírgula 3 3 2 3 2 3" xfId="19039" xr:uid="{00000000-0005-0000-0000-000015390000}"/>
    <cellStyle name="Vírgula 3 3 2 3 3" xfId="21525" xr:uid="{00000000-0005-0000-0000-000016390000}"/>
    <cellStyle name="Vírgula 3 3 2 3 4" xfId="17520" xr:uid="{00000000-0005-0000-0000-000017390000}"/>
    <cellStyle name="Vírgula 3 3 2 4" xfId="8524" xr:uid="{00000000-0005-0000-0000-000018390000}"/>
    <cellStyle name="Vírgula 3 3 3" xfId="2250" xr:uid="{00000000-0005-0000-0000-000019390000}"/>
    <cellStyle name="Vírgula 3 3 3 2" xfId="3021" xr:uid="{00000000-0005-0000-0000-00001A390000}"/>
    <cellStyle name="Vírgula 3 3 3 2 2" xfId="3695" xr:uid="{00000000-0005-0000-0000-00001B390000}"/>
    <cellStyle name="Vírgula 3 3 3 2 2 2" xfId="4973" xr:uid="{00000000-0005-0000-0000-00001C390000}"/>
    <cellStyle name="Vírgula 3 3 3 2 2 2 2" xfId="22013" xr:uid="{00000000-0005-0000-0000-00001D390000}"/>
    <cellStyle name="Vírgula 3 3 3 2 2 2 3" xfId="18008" xr:uid="{00000000-0005-0000-0000-00001E390000}"/>
    <cellStyle name="Vírgula 3 3 3 2 2 3" xfId="5864" xr:uid="{00000000-0005-0000-0000-00001F390000}"/>
    <cellStyle name="Vírgula 3 3 3 2 2 3 2" xfId="22863" xr:uid="{00000000-0005-0000-0000-000020390000}"/>
    <cellStyle name="Vírgula 3 3 3 2 2 3 3" xfId="18899" xr:uid="{00000000-0005-0000-0000-000021390000}"/>
    <cellStyle name="Vírgula 3 3 3 2 2 4" xfId="20763" xr:uid="{00000000-0005-0000-0000-000022390000}"/>
    <cellStyle name="Vírgula 3 3 3 2 2 5" xfId="16739" xr:uid="{00000000-0005-0000-0000-000023390000}"/>
    <cellStyle name="Vírgula 3 3 3 2 3" xfId="4434" xr:uid="{00000000-0005-0000-0000-000024390000}"/>
    <cellStyle name="Vírgula 3 3 3 2 3 2" xfId="6878" xr:uid="{00000000-0005-0000-0000-000025390000}"/>
    <cellStyle name="Vírgula 3 3 3 2 3 2 2" xfId="23843" xr:uid="{00000000-0005-0000-0000-000026390000}"/>
    <cellStyle name="Vírgula 3 3 3 2 3 2 3" xfId="19913" xr:uid="{00000000-0005-0000-0000-000027390000}"/>
    <cellStyle name="Vírgula 3 3 3 2 3 3" xfId="21477" xr:uid="{00000000-0005-0000-0000-000028390000}"/>
    <cellStyle name="Vírgula 3 3 3 2 3 4" xfId="17471" xr:uid="{00000000-0005-0000-0000-000029390000}"/>
    <cellStyle name="Vírgula 3 3 3 2 4" xfId="5196" xr:uid="{00000000-0005-0000-0000-00002A390000}"/>
    <cellStyle name="Vírgula 3 3 3 2 4 2" xfId="22196" xr:uid="{00000000-0005-0000-0000-00002B390000}"/>
    <cellStyle name="Vírgula 3 3 3 2 4 3" xfId="18231" xr:uid="{00000000-0005-0000-0000-00002C390000}"/>
    <cellStyle name="Vírgula 3 3 3 2 5" xfId="20096" xr:uid="{00000000-0005-0000-0000-00002D390000}"/>
    <cellStyle name="Vírgula 3 3 3 2 6" xfId="16071" xr:uid="{00000000-0005-0000-0000-00002E390000}"/>
    <cellStyle name="Vírgula 3 3 3 3" xfId="3378" xr:uid="{00000000-0005-0000-0000-00002F390000}"/>
    <cellStyle name="Vírgula 3 3 3 3 2" xfId="4708" xr:uid="{00000000-0005-0000-0000-000030390000}"/>
    <cellStyle name="Vírgula 3 3 3 3 2 2" xfId="21748" xr:uid="{00000000-0005-0000-0000-000031390000}"/>
    <cellStyle name="Vírgula 3 3 3 3 2 3" xfId="17743" xr:uid="{00000000-0005-0000-0000-000032390000}"/>
    <cellStyle name="Vírgula 3 3 3 3 3" xfId="5547" xr:uid="{00000000-0005-0000-0000-000033390000}"/>
    <cellStyle name="Vírgula 3 3 3 3 3 2" xfId="22546" xr:uid="{00000000-0005-0000-0000-000034390000}"/>
    <cellStyle name="Vírgula 3 3 3 3 3 3" xfId="18582" xr:uid="{00000000-0005-0000-0000-000035390000}"/>
    <cellStyle name="Vírgula 3 3 3 3 4" xfId="20446" xr:uid="{00000000-0005-0000-0000-000036390000}"/>
    <cellStyle name="Vírgula 3 3 3 3 5" xfId="16422" xr:uid="{00000000-0005-0000-0000-000037390000}"/>
    <cellStyle name="Vírgula 3 3 3 4" xfId="4334" xr:uid="{00000000-0005-0000-0000-000038390000}"/>
    <cellStyle name="Vírgula 3 3 3 4 2" xfId="6277" xr:uid="{00000000-0005-0000-0000-000039390000}"/>
    <cellStyle name="Vírgula 3 3 3 4 2 2" xfId="23259" xr:uid="{00000000-0005-0000-0000-00003A390000}"/>
    <cellStyle name="Vírgula 3 3 3 4 2 3" xfId="19312" xr:uid="{00000000-0005-0000-0000-00003B390000}"/>
    <cellStyle name="Vírgula 3 3 3 4 3" xfId="21378" xr:uid="{00000000-0005-0000-0000-00003C390000}"/>
    <cellStyle name="Vírgula 3 3 3 4 4" xfId="17371" xr:uid="{00000000-0005-0000-0000-00003D390000}"/>
    <cellStyle name="Vírgula 3 3 4" xfId="2251" xr:uid="{00000000-0005-0000-0000-00003E390000}"/>
    <cellStyle name="Vírgula 3 3 4 2" xfId="3379" xr:uid="{00000000-0005-0000-0000-00003F390000}"/>
    <cellStyle name="Vírgula 3 3 4 2 2" xfId="4709" xr:uid="{00000000-0005-0000-0000-000040390000}"/>
    <cellStyle name="Vírgula 3 3 4 2 2 2" xfId="21749" xr:uid="{00000000-0005-0000-0000-000041390000}"/>
    <cellStyle name="Vírgula 3 3 4 2 2 3" xfId="17744" xr:uid="{00000000-0005-0000-0000-000042390000}"/>
    <cellStyle name="Vírgula 3 3 4 2 3" xfId="5548" xr:uid="{00000000-0005-0000-0000-000043390000}"/>
    <cellStyle name="Vírgula 3 3 4 2 3 2" xfId="22547" xr:uid="{00000000-0005-0000-0000-000044390000}"/>
    <cellStyle name="Vírgula 3 3 4 2 3 3" xfId="18583" xr:uid="{00000000-0005-0000-0000-000045390000}"/>
    <cellStyle name="Vírgula 3 3 4 2 4" xfId="20447" xr:uid="{00000000-0005-0000-0000-000046390000}"/>
    <cellStyle name="Vírgula 3 3 4 2 5" xfId="16423" xr:uid="{00000000-0005-0000-0000-000047390000}"/>
    <cellStyle name="Vírgula 3 3 4 3" xfId="4364" xr:uid="{00000000-0005-0000-0000-000048390000}"/>
    <cellStyle name="Vírgula 3 3 4 3 2" xfId="6278" xr:uid="{00000000-0005-0000-0000-000049390000}"/>
    <cellStyle name="Vírgula 3 3 4 3 2 2" xfId="23260" xr:uid="{00000000-0005-0000-0000-00004A390000}"/>
    <cellStyle name="Vírgula 3 3 4 3 2 3" xfId="19313" xr:uid="{00000000-0005-0000-0000-00004B390000}"/>
    <cellStyle name="Vírgula 3 3 4 3 3" xfId="21408" xr:uid="{00000000-0005-0000-0000-00004C390000}"/>
    <cellStyle name="Vírgula 3 3 4 3 4" xfId="17401" xr:uid="{00000000-0005-0000-0000-00004D390000}"/>
    <cellStyle name="Vírgula 3 3 5" xfId="2252" xr:uid="{00000000-0005-0000-0000-00004E390000}"/>
    <cellStyle name="Vírgula 3 3 5 2" xfId="3380" xr:uid="{00000000-0005-0000-0000-00004F390000}"/>
    <cellStyle name="Vírgula 3 3 5 2 2" xfId="4710" xr:uid="{00000000-0005-0000-0000-000050390000}"/>
    <cellStyle name="Vírgula 3 3 5 2 2 2" xfId="21750" xr:uid="{00000000-0005-0000-0000-000051390000}"/>
    <cellStyle name="Vírgula 3 3 5 2 2 3" xfId="17745" xr:uid="{00000000-0005-0000-0000-000052390000}"/>
    <cellStyle name="Vírgula 3 3 5 2 3" xfId="5549" xr:uid="{00000000-0005-0000-0000-000053390000}"/>
    <cellStyle name="Vírgula 3 3 5 2 3 2" xfId="22548" xr:uid="{00000000-0005-0000-0000-000054390000}"/>
    <cellStyle name="Vírgula 3 3 5 2 3 3" xfId="18584" xr:uid="{00000000-0005-0000-0000-000055390000}"/>
    <cellStyle name="Vírgula 3 3 5 2 4" xfId="20448" xr:uid="{00000000-0005-0000-0000-000056390000}"/>
    <cellStyle name="Vírgula 3 3 5 2 5" xfId="16424" xr:uid="{00000000-0005-0000-0000-000057390000}"/>
    <cellStyle name="Vírgula 3 3 5 3" xfId="4081" xr:uid="{00000000-0005-0000-0000-000058390000}"/>
    <cellStyle name="Vírgula 3 3 5 3 2" xfId="6279" xr:uid="{00000000-0005-0000-0000-000059390000}"/>
    <cellStyle name="Vírgula 3 3 5 3 2 2" xfId="23261" xr:uid="{00000000-0005-0000-0000-00005A390000}"/>
    <cellStyle name="Vírgula 3 3 5 3 2 3" xfId="19314" xr:uid="{00000000-0005-0000-0000-00005B390000}"/>
    <cellStyle name="Vírgula 3 3 5 3 3" xfId="21129" xr:uid="{00000000-0005-0000-0000-00005C390000}"/>
    <cellStyle name="Vírgula 3 3 5 3 4" xfId="17121" xr:uid="{00000000-0005-0000-0000-00005D390000}"/>
    <cellStyle name="Vírgula 3 3 6" xfId="2253" xr:uid="{00000000-0005-0000-0000-00005E390000}"/>
    <cellStyle name="Vírgula 3 3 6 2" xfId="3381" xr:uid="{00000000-0005-0000-0000-00005F390000}"/>
    <cellStyle name="Vírgula 3 3 6 2 2" xfId="4711" xr:uid="{00000000-0005-0000-0000-000060390000}"/>
    <cellStyle name="Vírgula 3 3 6 2 2 2" xfId="21751" xr:uid="{00000000-0005-0000-0000-000061390000}"/>
    <cellStyle name="Vírgula 3 3 6 2 2 3" xfId="17746" xr:uid="{00000000-0005-0000-0000-000062390000}"/>
    <cellStyle name="Vírgula 3 3 6 2 3" xfId="5550" xr:uid="{00000000-0005-0000-0000-000063390000}"/>
    <cellStyle name="Vírgula 3 3 6 2 3 2" xfId="22549" xr:uid="{00000000-0005-0000-0000-000064390000}"/>
    <cellStyle name="Vírgula 3 3 6 2 3 3" xfId="18585" xr:uid="{00000000-0005-0000-0000-000065390000}"/>
    <cellStyle name="Vírgula 3 3 6 2 4" xfId="20449" xr:uid="{00000000-0005-0000-0000-000066390000}"/>
    <cellStyle name="Vírgula 3 3 6 2 5" xfId="16425" xr:uid="{00000000-0005-0000-0000-000067390000}"/>
    <cellStyle name="Vírgula 3 3 6 3" xfId="3721" xr:uid="{00000000-0005-0000-0000-000068390000}"/>
    <cellStyle name="Vírgula 3 3 6 3 2" xfId="6280" xr:uid="{00000000-0005-0000-0000-000069390000}"/>
    <cellStyle name="Vírgula 3 3 6 3 2 2" xfId="23262" xr:uid="{00000000-0005-0000-0000-00006A390000}"/>
    <cellStyle name="Vírgula 3 3 6 3 2 3" xfId="19315" xr:uid="{00000000-0005-0000-0000-00006B390000}"/>
    <cellStyle name="Vírgula 3 3 6 3 3" xfId="20789" xr:uid="{00000000-0005-0000-0000-00006C390000}"/>
    <cellStyle name="Vírgula 3 3 6 3 4" xfId="16765" xr:uid="{00000000-0005-0000-0000-00006D390000}"/>
    <cellStyle name="Vírgula 3 3 7" xfId="2254" xr:uid="{00000000-0005-0000-0000-00006E390000}"/>
    <cellStyle name="Vírgula 3 3 7 2" xfId="3382" xr:uid="{00000000-0005-0000-0000-00006F390000}"/>
    <cellStyle name="Vírgula 3 3 7 2 2" xfId="4712" xr:uid="{00000000-0005-0000-0000-000070390000}"/>
    <cellStyle name="Vírgula 3 3 7 2 2 2" xfId="21752" xr:uid="{00000000-0005-0000-0000-000071390000}"/>
    <cellStyle name="Vírgula 3 3 7 2 2 3" xfId="17747" xr:uid="{00000000-0005-0000-0000-000072390000}"/>
    <cellStyle name="Vírgula 3 3 7 2 3" xfId="5551" xr:uid="{00000000-0005-0000-0000-000073390000}"/>
    <cellStyle name="Vírgula 3 3 7 2 3 2" xfId="22550" xr:uid="{00000000-0005-0000-0000-000074390000}"/>
    <cellStyle name="Vírgula 3 3 7 2 3 3" xfId="18586" xr:uid="{00000000-0005-0000-0000-000075390000}"/>
    <cellStyle name="Vírgula 3 3 7 2 4" xfId="20450" xr:uid="{00000000-0005-0000-0000-000076390000}"/>
    <cellStyle name="Vírgula 3 3 7 2 5" xfId="16426" xr:uid="{00000000-0005-0000-0000-000077390000}"/>
    <cellStyle name="Vírgula 3 3 7 3" xfId="4326" xr:uid="{00000000-0005-0000-0000-000078390000}"/>
    <cellStyle name="Vírgula 3 3 7 3 2" xfId="6281" xr:uid="{00000000-0005-0000-0000-000079390000}"/>
    <cellStyle name="Vírgula 3 3 7 3 2 2" xfId="23263" xr:uid="{00000000-0005-0000-0000-00007A390000}"/>
    <cellStyle name="Vírgula 3 3 7 3 2 3" xfId="19316" xr:uid="{00000000-0005-0000-0000-00007B390000}"/>
    <cellStyle name="Vírgula 3 3 7 3 3" xfId="21370" xr:uid="{00000000-0005-0000-0000-00007C390000}"/>
    <cellStyle name="Vírgula 3 3 7 3 4" xfId="17363" xr:uid="{00000000-0005-0000-0000-00007D390000}"/>
    <cellStyle name="Vírgula 3 3 8" xfId="2255" xr:uid="{00000000-0005-0000-0000-00007E390000}"/>
    <cellStyle name="Vírgula 3 3 8 2" xfId="3383" xr:uid="{00000000-0005-0000-0000-00007F390000}"/>
    <cellStyle name="Vírgula 3 3 8 2 2" xfId="4713" xr:uid="{00000000-0005-0000-0000-000080390000}"/>
    <cellStyle name="Vírgula 3 3 8 2 2 2" xfId="21753" xr:uid="{00000000-0005-0000-0000-000081390000}"/>
    <cellStyle name="Vírgula 3 3 8 2 2 3" xfId="17748" xr:uid="{00000000-0005-0000-0000-000082390000}"/>
    <cellStyle name="Vírgula 3 3 8 2 3" xfId="5552" xr:uid="{00000000-0005-0000-0000-000083390000}"/>
    <cellStyle name="Vírgula 3 3 8 2 3 2" xfId="22551" xr:uid="{00000000-0005-0000-0000-000084390000}"/>
    <cellStyle name="Vírgula 3 3 8 2 3 3" xfId="18587" xr:uid="{00000000-0005-0000-0000-000085390000}"/>
    <cellStyle name="Vírgula 3 3 8 2 4" xfId="20451" xr:uid="{00000000-0005-0000-0000-000086390000}"/>
    <cellStyle name="Vírgula 3 3 8 2 5" xfId="16427" xr:uid="{00000000-0005-0000-0000-000087390000}"/>
    <cellStyle name="Vírgula 3 3 8 3" xfId="4214" xr:uid="{00000000-0005-0000-0000-000088390000}"/>
    <cellStyle name="Vírgula 3 3 8 3 2" xfId="6282" xr:uid="{00000000-0005-0000-0000-000089390000}"/>
    <cellStyle name="Vírgula 3 3 8 3 2 2" xfId="23264" xr:uid="{00000000-0005-0000-0000-00008A390000}"/>
    <cellStyle name="Vírgula 3 3 8 3 2 3" xfId="19317" xr:uid="{00000000-0005-0000-0000-00008B390000}"/>
    <cellStyle name="Vírgula 3 3 8 3 3" xfId="21260" xr:uid="{00000000-0005-0000-0000-00008C390000}"/>
    <cellStyle name="Vírgula 3 3 8 3 4" xfId="17253" xr:uid="{00000000-0005-0000-0000-00008D390000}"/>
    <cellStyle name="Vírgula 3 3 9" xfId="2256" xr:uid="{00000000-0005-0000-0000-00008E390000}"/>
    <cellStyle name="Vírgula 3 3 9 2" xfId="3384" xr:uid="{00000000-0005-0000-0000-00008F390000}"/>
    <cellStyle name="Vírgula 3 3 9 2 2" xfId="4714" xr:uid="{00000000-0005-0000-0000-000090390000}"/>
    <cellStyle name="Vírgula 3 3 9 2 2 2" xfId="21754" xr:uid="{00000000-0005-0000-0000-000091390000}"/>
    <cellStyle name="Vírgula 3 3 9 2 2 3" xfId="17749" xr:uid="{00000000-0005-0000-0000-000092390000}"/>
    <cellStyle name="Vírgula 3 3 9 2 3" xfId="5553" xr:uid="{00000000-0005-0000-0000-000093390000}"/>
    <cellStyle name="Vírgula 3 3 9 2 3 2" xfId="22552" xr:uid="{00000000-0005-0000-0000-000094390000}"/>
    <cellStyle name="Vírgula 3 3 9 2 3 3" xfId="18588" xr:uid="{00000000-0005-0000-0000-000095390000}"/>
    <cellStyle name="Vírgula 3 3 9 2 4" xfId="20452" xr:uid="{00000000-0005-0000-0000-000096390000}"/>
    <cellStyle name="Vírgula 3 3 9 2 5" xfId="16428" xr:uid="{00000000-0005-0000-0000-000097390000}"/>
    <cellStyle name="Vírgula 3 3 9 3" xfId="4343" xr:uid="{00000000-0005-0000-0000-000098390000}"/>
    <cellStyle name="Vírgula 3 3 9 3 2" xfId="6283" xr:uid="{00000000-0005-0000-0000-000099390000}"/>
    <cellStyle name="Vírgula 3 3 9 3 2 2" xfId="23265" xr:uid="{00000000-0005-0000-0000-00009A390000}"/>
    <cellStyle name="Vírgula 3 3 9 3 2 3" xfId="19318" xr:uid="{00000000-0005-0000-0000-00009B390000}"/>
    <cellStyle name="Vírgula 3 3 9 3 3" xfId="21387" xr:uid="{00000000-0005-0000-0000-00009C390000}"/>
    <cellStyle name="Vírgula 3 3 9 3 4" xfId="17380" xr:uid="{00000000-0005-0000-0000-00009D390000}"/>
    <cellStyle name="Vírgula 3 4" xfId="132" xr:uid="{00000000-0005-0000-0000-00009E390000}"/>
    <cellStyle name="Vírgula 3 4 10" xfId="3048" xr:uid="{00000000-0005-0000-0000-00009F390000}"/>
    <cellStyle name="Vírgula 3 4 10 2" xfId="4501" xr:uid="{00000000-0005-0000-0000-0000A0390000}"/>
    <cellStyle name="Vírgula 3 4 10 2 2" xfId="21541" xr:uid="{00000000-0005-0000-0000-0000A1390000}"/>
    <cellStyle name="Vírgula 3 4 10 2 3" xfId="17536" xr:uid="{00000000-0005-0000-0000-0000A2390000}"/>
    <cellStyle name="Vírgula 3 4 10 3" xfId="5217" xr:uid="{00000000-0005-0000-0000-0000A3390000}"/>
    <cellStyle name="Vírgula 3 4 10 3 2" xfId="12340" xr:uid="{00000000-0005-0000-0000-0000A4390000}"/>
    <cellStyle name="Vírgula 3 4 10 3 2 2" xfId="22216" xr:uid="{00000000-0005-0000-0000-0000A5390000}"/>
    <cellStyle name="Vírgula 3 4 10 3 3" xfId="10999" xr:uid="{00000000-0005-0000-0000-0000A6390000}"/>
    <cellStyle name="Vírgula 3 4 10 3 4" xfId="18252" xr:uid="{00000000-0005-0000-0000-0000A7390000}"/>
    <cellStyle name="Vírgula 3 4 10 4" xfId="13578" xr:uid="{00000000-0005-0000-0000-0000A8390000}"/>
    <cellStyle name="Vírgula 3 4 10 4 2" xfId="20116" xr:uid="{00000000-0005-0000-0000-0000A9390000}"/>
    <cellStyle name="Vírgula 3 4 10 5" xfId="16092" xr:uid="{00000000-0005-0000-0000-0000AA390000}"/>
    <cellStyle name="Vírgula 3 4 11" xfId="3999" xr:uid="{00000000-0005-0000-0000-0000AB390000}"/>
    <cellStyle name="Vírgula 3 4 11 2" xfId="5906" xr:uid="{00000000-0005-0000-0000-0000AC390000}"/>
    <cellStyle name="Vírgula 3 4 11 2 2" xfId="11872" xr:uid="{00000000-0005-0000-0000-0000AD390000}"/>
    <cellStyle name="Vírgula 3 4 11 2 2 2" xfId="22902" xr:uid="{00000000-0005-0000-0000-0000AE390000}"/>
    <cellStyle name="Vírgula 3 4 11 2 3" xfId="12461" xr:uid="{00000000-0005-0000-0000-0000AF390000}"/>
    <cellStyle name="Vírgula 3 4 11 2 4" xfId="18941" xr:uid="{00000000-0005-0000-0000-0000B0390000}"/>
    <cellStyle name="Vírgula 3 4 11 3" xfId="13706" xr:uid="{00000000-0005-0000-0000-0000B1390000}"/>
    <cellStyle name="Vírgula 3 4 11 3 2" xfId="21055" xr:uid="{00000000-0005-0000-0000-0000B2390000}"/>
    <cellStyle name="Vírgula 3 4 11 4" xfId="17041" xr:uid="{00000000-0005-0000-0000-0000B3390000}"/>
    <cellStyle name="Vírgula 3 4 12" xfId="8525" xr:uid="{00000000-0005-0000-0000-0000B4390000}"/>
    <cellStyle name="Vírgula 3 4 13" xfId="8526" xr:uid="{00000000-0005-0000-0000-0000B5390000}"/>
    <cellStyle name="Vírgula 3 4 2" xfId="741" xr:uid="{00000000-0005-0000-0000-0000B6390000}"/>
    <cellStyle name="Vírgula 3 4 2 2" xfId="3124" xr:uid="{00000000-0005-0000-0000-0000B7390000}"/>
    <cellStyle name="Vírgula 3 4 2 2 2" xfId="4539" xr:uid="{00000000-0005-0000-0000-0000B8390000}"/>
    <cellStyle name="Vírgula 3 4 2 2 2 2" xfId="21579" xr:uid="{00000000-0005-0000-0000-0000B9390000}"/>
    <cellStyle name="Vírgula 3 4 2 2 2 3" xfId="17574" xr:uid="{00000000-0005-0000-0000-0000BA390000}"/>
    <cellStyle name="Vírgula 3 4 2 2 3" xfId="5293" xr:uid="{00000000-0005-0000-0000-0000BB390000}"/>
    <cellStyle name="Vírgula 3 4 2 2 3 2" xfId="22292" xr:uid="{00000000-0005-0000-0000-0000BC390000}"/>
    <cellStyle name="Vírgula 3 4 2 2 3 3" xfId="18328" xr:uid="{00000000-0005-0000-0000-0000BD390000}"/>
    <cellStyle name="Vírgula 3 4 2 2 4" xfId="20192" xr:uid="{00000000-0005-0000-0000-0000BE390000}"/>
    <cellStyle name="Vírgula 3 4 2 2 5" xfId="16168" xr:uid="{00000000-0005-0000-0000-0000BF390000}"/>
    <cellStyle name="Vírgula 3 4 2 3" xfId="3970" xr:uid="{00000000-0005-0000-0000-0000C0390000}"/>
    <cellStyle name="Vírgula 3 4 2 3 2" xfId="6009" xr:uid="{00000000-0005-0000-0000-0000C1390000}"/>
    <cellStyle name="Vírgula 3 4 2 3 2 2" xfId="23003" xr:uid="{00000000-0005-0000-0000-0000C2390000}"/>
    <cellStyle name="Vírgula 3 4 2 3 2 3" xfId="19044" xr:uid="{00000000-0005-0000-0000-0000C3390000}"/>
    <cellStyle name="Vírgula 3 4 2 3 3" xfId="21026" xr:uid="{00000000-0005-0000-0000-0000C4390000}"/>
    <cellStyle name="Vírgula 3 4 2 3 4" xfId="17012" xr:uid="{00000000-0005-0000-0000-0000C5390000}"/>
    <cellStyle name="Vírgula 3 4 3" xfId="2257" xr:uid="{00000000-0005-0000-0000-0000C6390000}"/>
    <cellStyle name="Vírgula 3 4 3 2" xfId="3385" xr:uid="{00000000-0005-0000-0000-0000C7390000}"/>
    <cellStyle name="Vírgula 3 4 3 2 2" xfId="4715" xr:uid="{00000000-0005-0000-0000-0000C8390000}"/>
    <cellStyle name="Vírgula 3 4 3 2 2 2" xfId="21755" xr:uid="{00000000-0005-0000-0000-0000C9390000}"/>
    <cellStyle name="Vírgula 3 4 3 2 2 3" xfId="17750" xr:uid="{00000000-0005-0000-0000-0000CA390000}"/>
    <cellStyle name="Vírgula 3 4 3 2 3" xfId="5554" xr:uid="{00000000-0005-0000-0000-0000CB390000}"/>
    <cellStyle name="Vírgula 3 4 3 2 3 2" xfId="22553" xr:uid="{00000000-0005-0000-0000-0000CC390000}"/>
    <cellStyle name="Vírgula 3 4 3 2 3 3" xfId="18589" xr:uid="{00000000-0005-0000-0000-0000CD390000}"/>
    <cellStyle name="Vírgula 3 4 3 2 4" xfId="20453" xr:uid="{00000000-0005-0000-0000-0000CE390000}"/>
    <cellStyle name="Vírgula 3 4 3 2 5" xfId="16429" xr:uid="{00000000-0005-0000-0000-0000CF390000}"/>
    <cellStyle name="Vírgula 3 4 3 3" xfId="4379" xr:uid="{00000000-0005-0000-0000-0000D0390000}"/>
    <cellStyle name="Vírgula 3 4 3 3 2" xfId="6284" xr:uid="{00000000-0005-0000-0000-0000D1390000}"/>
    <cellStyle name="Vírgula 3 4 3 3 2 2" xfId="23266" xr:uid="{00000000-0005-0000-0000-0000D2390000}"/>
    <cellStyle name="Vírgula 3 4 3 3 2 3" xfId="19319" xr:uid="{00000000-0005-0000-0000-0000D3390000}"/>
    <cellStyle name="Vírgula 3 4 3 3 3" xfId="21423" xr:uid="{00000000-0005-0000-0000-0000D4390000}"/>
    <cellStyle name="Vírgula 3 4 3 3 4" xfId="17416" xr:uid="{00000000-0005-0000-0000-0000D5390000}"/>
    <cellStyle name="Vírgula 3 4 4" xfId="2258" xr:uid="{00000000-0005-0000-0000-0000D6390000}"/>
    <cellStyle name="Vírgula 3 4 4 2" xfId="3386" xr:uid="{00000000-0005-0000-0000-0000D7390000}"/>
    <cellStyle name="Vírgula 3 4 4 2 2" xfId="4716" xr:uid="{00000000-0005-0000-0000-0000D8390000}"/>
    <cellStyle name="Vírgula 3 4 4 2 2 2" xfId="21756" xr:uid="{00000000-0005-0000-0000-0000D9390000}"/>
    <cellStyle name="Vírgula 3 4 4 2 2 3" xfId="17751" xr:uid="{00000000-0005-0000-0000-0000DA390000}"/>
    <cellStyle name="Vírgula 3 4 4 2 3" xfId="5555" xr:uid="{00000000-0005-0000-0000-0000DB390000}"/>
    <cellStyle name="Vírgula 3 4 4 2 3 2" xfId="22554" xr:uid="{00000000-0005-0000-0000-0000DC390000}"/>
    <cellStyle name="Vírgula 3 4 4 2 3 3" xfId="18590" xr:uid="{00000000-0005-0000-0000-0000DD390000}"/>
    <cellStyle name="Vírgula 3 4 4 2 4" xfId="20454" xr:uid="{00000000-0005-0000-0000-0000DE390000}"/>
    <cellStyle name="Vírgula 3 4 4 2 5" xfId="16430" xr:uid="{00000000-0005-0000-0000-0000DF390000}"/>
    <cellStyle name="Vírgula 3 4 4 3" xfId="3861" xr:uid="{00000000-0005-0000-0000-0000E0390000}"/>
    <cellStyle name="Vírgula 3 4 4 3 2" xfId="6285" xr:uid="{00000000-0005-0000-0000-0000E1390000}"/>
    <cellStyle name="Vírgula 3 4 4 3 2 2" xfId="23267" xr:uid="{00000000-0005-0000-0000-0000E2390000}"/>
    <cellStyle name="Vírgula 3 4 4 3 2 3" xfId="19320" xr:uid="{00000000-0005-0000-0000-0000E3390000}"/>
    <cellStyle name="Vírgula 3 4 4 3 3" xfId="20923" xr:uid="{00000000-0005-0000-0000-0000E4390000}"/>
    <cellStyle name="Vírgula 3 4 4 3 4" xfId="16903" xr:uid="{00000000-0005-0000-0000-0000E5390000}"/>
    <cellStyle name="Vírgula 3 4 5" xfId="2259" xr:uid="{00000000-0005-0000-0000-0000E6390000}"/>
    <cellStyle name="Vírgula 3 4 5 2" xfId="3387" xr:uid="{00000000-0005-0000-0000-0000E7390000}"/>
    <cellStyle name="Vírgula 3 4 5 2 2" xfId="4717" xr:uid="{00000000-0005-0000-0000-0000E8390000}"/>
    <cellStyle name="Vírgula 3 4 5 2 2 2" xfId="21757" xr:uid="{00000000-0005-0000-0000-0000E9390000}"/>
    <cellStyle name="Vírgula 3 4 5 2 2 3" xfId="17752" xr:uid="{00000000-0005-0000-0000-0000EA390000}"/>
    <cellStyle name="Vírgula 3 4 5 2 3" xfId="5556" xr:uid="{00000000-0005-0000-0000-0000EB390000}"/>
    <cellStyle name="Vírgula 3 4 5 2 3 2" xfId="22555" xr:uid="{00000000-0005-0000-0000-0000EC390000}"/>
    <cellStyle name="Vírgula 3 4 5 2 3 3" xfId="18591" xr:uid="{00000000-0005-0000-0000-0000ED390000}"/>
    <cellStyle name="Vírgula 3 4 5 2 4" xfId="20455" xr:uid="{00000000-0005-0000-0000-0000EE390000}"/>
    <cellStyle name="Vírgula 3 4 5 2 5" xfId="16431" xr:uid="{00000000-0005-0000-0000-0000EF390000}"/>
    <cellStyle name="Vírgula 3 4 5 3" xfId="4118" xr:uid="{00000000-0005-0000-0000-0000F0390000}"/>
    <cellStyle name="Vírgula 3 4 5 3 2" xfId="6286" xr:uid="{00000000-0005-0000-0000-0000F1390000}"/>
    <cellStyle name="Vírgula 3 4 5 3 2 2" xfId="23268" xr:uid="{00000000-0005-0000-0000-0000F2390000}"/>
    <cellStyle name="Vírgula 3 4 5 3 2 3" xfId="19321" xr:uid="{00000000-0005-0000-0000-0000F3390000}"/>
    <cellStyle name="Vírgula 3 4 5 3 3" xfId="21166" xr:uid="{00000000-0005-0000-0000-0000F4390000}"/>
    <cellStyle name="Vírgula 3 4 5 3 4" xfId="17158" xr:uid="{00000000-0005-0000-0000-0000F5390000}"/>
    <cellStyle name="Vírgula 3 4 6" xfId="2260" xr:uid="{00000000-0005-0000-0000-0000F6390000}"/>
    <cellStyle name="Vírgula 3 4 6 2" xfId="3388" xr:uid="{00000000-0005-0000-0000-0000F7390000}"/>
    <cellStyle name="Vírgula 3 4 6 2 2" xfId="4718" xr:uid="{00000000-0005-0000-0000-0000F8390000}"/>
    <cellStyle name="Vírgula 3 4 6 2 2 2" xfId="21758" xr:uid="{00000000-0005-0000-0000-0000F9390000}"/>
    <cellStyle name="Vírgula 3 4 6 2 2 3" xfId="17753" xr:uid="{00000000-0005-0000-0000-0000FA390000}"/>
    <cellStyle name="Vírgula 3 4 6 2 3" xfId="5557" xr:uid="{00000000-0005-0000-0000-0000FB390000}"/>
    <cellStyle name="Vírgula 3 4 6 2 3 2" xfId="22556" xr:uid="{00000000-0005-0000-0000-0000FC390000}"/>
    <cellStyle name="Vírgula 3 4 6 2 3 3" xfId="18592" xr:uid="{00000000-0005-0000-0000-0000FD390000}"/>
    <cellStyle name="Vírgula 3 4 6 2 4" xfId="20456" xr:uid="{00000000-0005-0000-0000-0000FE390000}"/>
    <cellStyle name="Vírgula 3 4 6 2 5" xfId="16432" xr:uid="{00000000-0005-0000-0000-0000FF390000}"/>
    <cellStyle name="Vírgula 3 4 6 3" xfId="4488" xr:uid="{00000000-0005-0000-0000-0000003A0000}"/>
    <cellStyle name="Vírgula 3 4 6 3 2" xfId="6287" xr:uid="{00000000-0005-0000-0000-0000013A0000}"/>
    <cellStyle name="Vírgula 3 4 6 3 2 2" xfId="23269" xr:uid="{00000000-0005-0000-0000-0000023A0000}"/>
    <cellStyle name="Vírgula 3 4 6 3 2 3" xfId="19322" xr:uid="{00000000-0005-0000-0000-0000033A0000}"/>
    <cellStyle name="Vírgula 3 4 6 3 3" xfId="21528" xr:uid="{00000000-0005-0000-0000-0000043A0000}"/>
    <cellStyle name="Vírgula 3 4 6 3 4" xfId="17523" xr:uid="{00000000-0005-0000-0000-0000053A0000}"/>
    <cellStyle name="Vírgula 3 4 7" xfId="2261" xr:uid="{00000000-0005-0000-0000-0000063A0000}"/>
    <cellStyle name="Vírgula 3 4 7 2" xfId="3389" xr:uid="{00000000-0005-0000-0000-0000073A0000}"/>
    <cellStyle name="Vírgula 3 4 7 2 2" xfId="4719" xr:uid="{00000000-0005-0000-0000-0000083A0000}"/>
    <cellStyle name="Vírgula 3 4 7 2 2 2" xfId="21759" xr:uid="{00000000-0005-0000-0000-0000093A0000}"/>
    <cellStyle name="Vírgula 3 4 7 2 2 3" xfId="17754" xr:uid="{00000000-0005-0000-0000-00000A3A0000}"/>
    <cellStyle name="Vírgula 3 4 7 2 3" xfId="5558" xr:uid="{00000000-0005-0000-0000-00000B3A0000}"/>
    <cellStyle name="Vírgula 3 4 7 2 3 2" xfId="22557" xr:uid="{00000000-0005-0000-0000-00000C3A0000}"/>
    <cellStyle name="Vírgula 3 4 7 2 3 3" xfId="18593" xr:uid="{00000000-0005-0000-0000-00000D3A0000}"/>
    <cellStyle name="Vírgula 3 4 7 2 4" xfId="20457" xr:uid="{00000000-0005-0000-0000-00000E3A0000}"/>
    <cellStyle name="Vírgula 3 4 7 2 5" xfId="16433" xr:uid="{00000000-0005-0000-0000-00000F3A0000}"/>
    <cellStyle name="Vírgula 3 4 7 3" xfId="3856" xr:uid="{00000000-0005-0000-0000-0000103A0000}"/>
    <cellStyle name="Vírgula 3 4 7 3 2" xfId="6288" xr:uid="{00000000-0005-0000-0000-0000113A0000}"/>
    <cellStyle name="Vírgula 3 4 7 3 2 2" xfId="23270" xr:uid="{00000000-0005-0000-0000-0000123A0000}"/>
    <cellStyle name="Vírgula 3 4 7 3 2 3" xfId="19323" xr:uid="{00000000-0005-0000-0000-0000133A0000}"/>
    <cellStyle name="Vírgula 3 4 7 3 3" xfId="20918" xr:uid="{00000000-0005-0000-0000-0000143A0000}"/>
    <cellStyle name="Vírgula 3 4 7 3 4" xfId="16898" xr:uid="{00000000-0005-0000-0000-0000153A0000}"/>
    <cellStyle name="Vírgula 3 4 8" xfId="2262" xr:uid="{00000000-0005-0000-0000-0000163A0000}"/>
    <cellStyle name="Vírgula 3 4 8 2" xfId="3390" xr:uid="{00000000-0005-0000-0000-0000173A0000}"/>
    <cellStyle name="Vírgula 3 4 8 2 2" xfId="4720" xr:uid="{00000000-0005-0000-0000-0000183A0000}"/>
    <cellStyle name="Vírgula 3 4 8 2 2 2" xfId="21760" xr:uid="{00000000-0005-0000-0000-0000193A0000}"/>
    <cellStyle name="Vírgula 3 4 8 2 2 3" xfId="17755" xr:uid="{00000000-0005-0000-0000-00001A3A0000}"/>
    <cellStyle name="Vírgula 3 4 8 2 3" xfId="5559" xr:uid="{00000000-0005-0000-0000-00001B3A0000}"/>
    <cellStyle name="Vírgula 3 4 8 2 3 2" xfId="22558" xr:uid="{00000000-0005-0000-0000-00001C3A0000}"/>
    <cellStyle name="Vírgula 3 4 8 2 3 3" xfId="18594" xr:uid="{00000000-0005-0000-0000-00001D3A0000}"/>
    <cellStyle name="Vírgula 3 4 8 2 4" xfId="20458" xr:uid="{00000000-0005-0000-0000-00001E3A0000}"/>
    <cellStyle name="Vírgula 3 4 8 2 5" xfId="16434" xr:uid="{00000000-0005-0000-0000-00001F3A0000}"/>
    <cellStyle name="Vírgula 3 4 8 3" xfId="4387" xr:uid="{00000000-0005-0000-0000-0000203A0000}"/>
    <cellStyle name="Vírgula 3 4 8 3 2" xfId="6289" xr:uid="{00000000-0005-0000-0000-0000213A0000}"/>
    <cellStyle name="Vírgula 3 4 8 3 2 2" xfId="23271" xr:uid="{00000000-0005-0000-0000-0000223A0000}"/>
    <cellStyle name="Vírgula 3 4 8 3 2 3" xfId="19324" xr:uid="{00000000-0005-0000-0000-0000233A0000}"/>
    <cellStyle name="Vírgula 3 4 8 3 3" xfId="21431" xr:uid="{00000000-0005-0000-0000-0000243A0000}"/>
    <cellStyle name="Vírgula 3 4 8 3 4" xfId="17424" xr:uid="{00000000-0005-0000-0000-0000253A0000}"/>
    <cellStyle name="Vírgula 3 4 9" xfId="2263" xr:uid="{00000000-0005-0000-0000-0000263A0000}"/>
    <cellStyle name="Vírgula 3 4 9 2" xfId="3391" xr:uid="{00000000-0005-0000-0000-0000273A0000}"/>
    <cellStyle name="Vírgula 3 4 9 2 2" xfId="4721" xr:uid="{00000000-0005-0000-0000-0000283A0000}"/>
    <cellStyle name="Vírgula 3 4 9 2 2 2" xfId="21761" xr:uid="{00000000-0005-0000-0000-0000293A0000}"/>
    <cellStyle name="Vírgula 3 4 9 2 2 3" xfId="17756" xr:uid="{00000000-0005-0000-0000-00002A3A0000}"/>
    <cellStyle name="Vírgula 3 4 9 2 3" xfId="5560" xr:uid="{00000000-0005-0000-0000-00002B3A0000}"/>
    <cellStyle name="Vírgula 3 4 9 2 3 2" xfId="22559" xr:uid="{00000000-0005-0000-0000-00002C3A0000}"/>
    <cellStyle name="Vírgula 3 4 9 2 3 3" xfId="18595" xr:uid="{00000000-0005-0000-0000-00002D3A0000}"/>
    <cellStyle name="Vírgula 3 4 9 2 4" xfId="20459" xr:uid="{00000000-0005-0000-0000-00002E3A0000}"/>
    <cellStyle name="Vírgula 3 4 9 2 5" xfId="16435" xr:uid="{00000000-0005-0000-0000-00002F3A0000}"/>
    <cellStyle name="Vírgula 3 4 9 3" xfId="4451" xr:uid="{00000000-0005-0000-0000-0000303A0000}"/>
    <cellStyle name="Vírgula 3 4 9 3 2" xfId="6290" xr:uid="{00000000-0005-0000-0000-0000313A0000}"/>
    <cellStyle name="Vírgula 3 4 9 3 2 2" xfId="23272" xr:uid="{00000000-0005-0000-0000-0000323A0000}"/>
    <cellStyle name="Vírgula 3 4 9 3 2 3" xfId="19325" xr:uid="{00000000-0005-0000-0000-0000333A0000}"/>
    <cellStyle name="Vírgula 3 4 9 3 3" xfId="21492" xr:uid="{00000000-0005-0000-0000-0000343A0000}"/>
    <cellStyle name="Vírgula 3 4 9 3 4" xfId="17487" xr:uid="{00000000-0005-0000-0000-0000353A0000}"/>
    <cellStyle name="Vírgula 3 5" xfId="681" xr:uid="{00000000-0005-0000-0000-0000363A0000}"/>
    <cellStyle name="Vírgula 3 5 2" xfId="3112" xr:uid="{00000000-0005-0000-0000-0000373A0000}"/>
    <cellStyle name="Vírgula 3 5 2 2" xfId="4527" xr:uid="{00000000-0005-0000-0000-0000383A0000}"/>
    <cellStyle name="Vírgula 3 5 2 2 2" xfId="21567" xr:uid="{00000000-0005-0000-0000-0000393A0000}"/>
    <cellStyle name="Vírgula 3 5 2 2 3" xfId="17562" xr:uid="{00000000-0005-0000-0000-00003A3A0000}"/>
    <cellStyle name="Vírgula 3 5 2 3" xfId="5281" xr:uid="{00000000-0005-0000-0000-00003B3A0000}"/>
    <cellStyle name="Vírgula 3 5 2 3 2" xfId="22280" xr:uid="{00000000-0005-0000-0000-00003C3A0000}"/>
    <cellStyle name="Vírgula 3 5 2 3 3" xfId="18316" xr:uid="{00000000-0005-0000-0000-00003D3A0000}"/>
    <cellStyle name="Vírgula 3 5 2 4" xfId="20180" xr:uid="{00000000-0005-0000-0000-00003E3A0000}"/>
    <cellStyle name="Vírgula 3 5 2 5" xfId="16156" xr:uid="{00000000-0005-0000-0000-00003F3A0000}"/>
    <cellStyle name="Vírgula 3 5 3" xfId="4487" xr:uid="{00000000-0005-0000-0000-0000403A0000}"/>
    <cellStyle name="Vírgula 3 5 3 2" xfId="5996" xr:uid="{00000000-0005-0000-0000-0000413A0000}"/>
    <cellStyle name="Vírgula 3 5 3 2 2" xfId="22990" xr:uid="{00000000-0005-0000-0000-0000423A0000}"/>
    <cellStyle name="Vírgula 3 5 3 2 3" xfId="19031" xr:uid="{00000000-0005-0000-0000-0000433A0000}"/>
    <cellStyle name="Vírgula 3 5 3 3" xfId="21527" xr:uid="{00000000-0005-0000-0000-0000443A0000}"/>
    <cellStyle name="Vírgula 3 5 3 4" xfId="17522" xr:uid="{00000000-0005-0000-0000-0000453A0000}"/>
    <cellStyle name="Vírgula 3 6" xfId="2264" xr:uid="{00000000-0005-0000-0000-0000463A0000}"/>
    <cellStyle name="Vírgula 3 6 2" xfId="3392" xr:uid="{00000000-0005-0000-0000-0000473A0000}"/>
    <cellStyle name="Vírgula 3 6 2 2" xfId="4722" xr:uid="{00000000-0005-0000-0000-0000483A0000}"/>
    <cellStyle name="Vírgula 3 6 2 2 2" xfId="21762" xr:uid="{00000000-0005-0000-0000-0000493A0000}"/>
    <cellStyle name="Vírgula 3 6 2 2 3" xfId="17757" xr:uid="{00000000-0005-0000-0000-00004A3A0000}"/>
    <cellStyle name="Vírgula 3 6 2 3" xfId="5561" xr:uid="{00000000-0005-0000-0000-00004B3A0000}"/>
    <cellStyle name="Vírgula 3 6 2 3 2" xfId="22560" xr:uid="{00000000-0005-0000-0000-00004C3A0000}"/>
    <cellStyle name="Vírgula 3 6 2 3 3" xfId="18596" xr:uid="{00000000-0005-0000-0000-00004D3A0000}"/>
    <cellStyle name="Vírgula 3 6 2 4" xfId="20460" xr:uid="{00000000-0005-0000-0000-00004E3A0000}"/>
    <cellStyle name="Vírgula 3 6 2 5" xfId="16436" xr:uid="{00000000-0005-0000-0000-00004F3A0000}"/>
    <cellStyle name="Vírgula 3 6 3" xfId="4169" xr:uid="{00000000-0005-0000-0000-0000503A0000}"/>
    <cellStyle name="Vírgula 3 6 3 2" xfId="6291" xr:uid="{00000000-0005-0000-0000-0000513A0000}"/>
    <cellStyle name="Vírgula 3 6 3 2 2" xfId="23273" xr:uid="{00000000-0005-0000-0000-0000523A0000}"/>
    <cellStyle name="Vírgula 3 6 3 2 3" xfId="19326" xr:uid="{00000000-0005-0000-0000-0000533A0000}"/>
    <cellStyle name="Vírgula 3 6 3 3" xfId="21217" xr:uid="{00000000-0005-0000-0000-0000543A0000}"/>
    <cellStyle name="Vírgula 3 6 3 4" xfId="17209" xr:uid="{00000000-0005-0000-0000-0000553A0000}"/>
    <cellStyle name="Vírgula 3 6 4" xfId="10656" xr:uid="{00000000-0005-0000-0000-0000563A0000}"/>
    <cellStyle name="Vírgula 3 7" xfId="2265" xr:uid="{00000000-0005-0000-0000-0000573A0000}"/>
    <cellStyle name="Vírgula 3 7 2" xfId="3393" xr:uid="{00000000-0005-0000-0000-0000583A0000}"/>
    <cellStyle name="Vírgula 3 7 2 2" xfId="4723" xr:uid="{00000000-0005-0000-0000-0000593A0000}"/>
    <cellStyle name="Vírgula 3 7 2 2 2" xfId="21763" xr:uid="{00000000-0005-0000-0000-00005A3A0000}"/>
    <cellStyle name="Vírgula 3 7 2 2 3" xfId="17758" xr:uid="{00000000-0005-0000-0000-00005B3A0000}"/>
    <cellStyle name="Vírgula 3 7 2 3" xfId="5562" xr:uid="{00000000-0005-0000-0000-00005C3A0000}"/>
    <cellStyle name="Vírgula 3 7 2 3 2" xfId="22561" xr:uid="{00000000-0005-0000-0000-00005D3A0000}"/>
    <cellStyle name="Vírgula 3 7 2 3 3" xfId="18597" xr:uid="{00000000-0005-0000-0000-00005E3A0000}"/>
    <cellStyle name="Vírgula 3 7 2 4" xfId="20461" xr:uid="{00000000-0005-0000-0000-00005F3A0000}"/>
    <cellStyle name="Vírgula 3 7 2 5" xfId="16437" xr:uid="{00000000-0005-0000-0000-0000603A0000}"/>
    <cellStyle name="Vírgula 3 7 3" xfId="3863" xr:uid="{00000000-0005-0000-0000-0000613A0000}"/>
    <cellStyle name="Vírgula 3 7 3 2" xfId="6292" xr:uid="{00000000-0005-0000-0000-0000623A0000}"/>
    <cellStyle name="Vírgula 3 7 3 2 2" xfId="23274" xr:uid="{00000000-0005-0000-0000-0000633A0000}"/>
    <cellStyle name="Vírgula 3 7 3 2 3" xfId="19327" xr:uid="{00000000-0005-0000-0000-0000643A0000}"/>
    <cellStyle name="Vírgula 3 7 3 3" xfId="20925" xr:uid="{00000000-0005-0000-0000-0000653A0000}"/>
    <cellStyle name="Vírgula 3 7 3 4" xfId="16905" xr:uid="{00000000-0005-0000-0000-0000663A0000}"/>
    <cellStyle name="Vírgula 3 8" xfId="2266" xr:uid="{00000000-0005-0000-0000-0000673A0000}"/>
    <cellStyle name="Vírgula 3 8 2" xfId="3394" xr:uid="{00000000-0005-0000-0000-0000683A0000}"/>
    <cellStyle name="Vírgula 3 8 2 2" xfId="4724" xr:uid="{00000000-0005-0000-0000-0000693A0000}"/>
    <cellStyle name="Vírgula 3 8 2 2 2" xfId="21764" xr:uid="{00000000-0005-0000-0000-00006A3A0000}"/>
    <cellStyle name="Vírgula 3 8 2 2 3" xfId="17759" xr:uid="{00000000-0005-0000-0000-00006B3A0000}"/>
    <cellStyle name="Vírgula 3 8 2 3" xfId="5563" xr:uid="{00000000-0005-0000-0000-00006C3A0000}"/>
    <cellStyle name="Vírgula 3 8 2 3 2" xfId="22562" xr:uid="{00000000-0005-0000-0000-00006D3A0000}"/>
    <cellStyle name="Vírgula 3 8 2 3 3" xfId="18598" xr:uid="{00000000-0005-0000-0000-00006E3A0000}"/>
    <cellStyle name="Vírgula 3 8 2 4" xfId="20462" xr:uid="{00000000-0005-0000-0000-00006F3A0000}"/>
    <cellStyle name="Vírgula 3 8 2 5" xfId="16438" xr:uid="{00000000-0005-0000-0000-0000703A0000}"/>
    <cellStyle name="Vírgula 3 8 3" xfId="3777" xr:uid="{00000000-0005-0000-0000-0000713A0000}"/>
    <cellStyle name="Vírgula 3 8 3 2" xfId="6293" xr:uid="{00000000-0005-0000-0000-0000723A0000}"/>
    <cellStyle name="Vírgula 3 8 3 2 2" xfId="23275" xr:uid="{00000000-0005-0000-0000-0000733A0000}"/>
    <cellStyle name="Vírgula 3 8 3 2 3" xfId="19328" xr:uid="{00000000-0005-0000-0000-0000743A0000}"/>
    <cellStyle name="Vírgula 3 8 3 3" xfId="20841" xr:uid="{00000000-0005-0000-0000-0000753A0000}"/>
    <cellStyle name="Vírgula 3 8 3 4" xfId="16820" xr:uid="{00000000-0005-0000-0000-0000763A0000}"/>
    <cellStyle name="Vírgula 3 9" xfId="2267" xr:uid="{00000000-0005-0000-0000-0000773A0000}"/>
    <cellStyle name="Vírgula 3 9 2" xfId="3395" xr:uid="{00000000-0005-0000-0000-0000783A0000}"/>
    <cellStyle name="Vírgula 3 9 2 2" xfId="4725" xr:uid="{00000000-0005-0000-0000-0000793A0000}"/>
    <cellStyle name="Vírgula 3 9 2 2 2" xfId="21765" xr:uid="{00000000-0005-0000-0000-00007A3A0000}"/>
    <cellStyle name="Vírgula 3 9 2 2 3" xfId="17760" xr:uid="{00000000-0005-0000-0000-00007B3A0000}"/>
    <cellStyle name="Vírgula 3 9 2 3" xfId="5564" xr:uid="{00000000-0005-0000-0000-00007C3A0000}"/>
    <cellStyle name="Vírgula 3 9 2 3 2" xfId="22563" xr:uid="{00000000-0005-0000-0000-00007D3A0000}"/>
    <cellStyle name="Vírgula 3 9 2 3 3" xfId="18599" xr:uid="{00000000-0005-0000-0000-00007E3A0000}"/>
    <cellStyle name="Vírgula 3 9 2 4" xfId="20463" xr:uid="{00000000-0005-0000-0000-00007F3A0000}"/>
    <cellStyle name="Vírgula 3 9 2 5" xfId="16439" xr:uid="{00000000-0005-0000-0000-0000803A0000}"/>
    <cellStyle name="Vírgula 3 9 3" xfId="3789" xr:uid="{00000000-0005-0000-0000-0000813A0000}"/>
    <cellStyle name="Vírgula 3 9 3 2" xfId="6294" xr:uid="{00000000-0005-0000-0000-0000823A0000}"/>
    <cellStyle name="Vírgula 3 9 3 2 2" xfId="23276" xr:uid="{00000000-0005-0000-0000-0000833A0000}"/>
    <cellStyle name="Vírgula 3 9 3 2 3" xfId="19329" xr:uid="{00000000-0005-0000-0000-0000843A0000}"/>
    <cellStyle name="Vírgula 3 9 3 3" xfId="20851" xr:uid="{00000000-0005-0000-0000-0000853A0000}"/>
    <cellStyle name="Vírgula 3 9 3 4" xfId="16831" xr:uid="{00000000-0005-0000-0000-0000863A0000}"/>
    <cellStyle name="Vírgula 4" xfId="75" xr:uid="{00000000-0005-0000-0000-0000873A0000}"/>
    <cellStyle name="Vírgula 4 10" xfId="2268" xr:uid="{00000000-0005-0000-0000-0000883A0000}"/>
    <cellStyle name="Vírgula 4 10 2" xfId="3396" xr:uid="{00000000-0005-0000-0000-0000893A0000}"/>
    <cellStyle name="Vírgula 4 10 2 2" xfId="4726" xr:uid="{00000000-0005-0000-0000-00008A3A0000}"/>
    <cellStyle name="Vírgula 4 10 2 2 2" xfId="21766" xr:uid="{00000000-0005-0000-0000-00008B3A0000}"/>
    <cellStyle name="Vírgula 4 10 2 2 3" xfId="17761" xr:uid="{00000000-0005-0000-0000-00008C3A0000}"/>
    <cellStyle name="Vírgula 4 10 2 3" xfId="5565" xr:uid="{00000000-0005-0000-0000-00008D3A0000}"/>
    <cellStyle name="Vírgula 4 10 2 3 2" xfId="22564" xr:uid="{00000000-0005-0000-0000-00008E3A0000}"/>
    <cellStyle name="Vírgula 4 10 2 3 3" xfId="18600" xr:uid="{00000000-0005-0000-0000-00008F3A0000}"/>
    <cellStyle name="Vírgula 4 10 2 4" xfId="20464" xr:uid="{00000000-0005-0000-0000-0000903A0000}"/>
    <cellStyle name="Vírgula 4 10 2 5" xfId="16440" xr:uid="{00000000-0005-0000-0000-0000913A0000}"/>
    <cellStyle name="Vírgula 4 10 3" xfId="4365" xr:uid="{00000000-0005-0000-0000-0000923A0000}"/>
    <cellStyle name="Vírgula 4 10 3 2" xfId="6295" xr:uid="{00000000-0005-0000-0000-0000933A0000}"/>
    <cellStyle name="Vírgula 4 10 3 2 2" xfId="23277" xr:uid="{00000000-0005-0000-0000-0000943A0000}"/>
    <cellStyle name="Vírgula 4 10 3 2 3" xfId="19330" xr:uid="{00000000-0005-0000-0000-0000953A0000}"/>
    <cellStyle name="Vírgula 4 10 3 3" xfId="21409" xr:uid="{00000000-0005-0000-0000-0000963A0000}"/>
    <cellStyle name="Vírgula 4 10 3 4" xfId="17402" xr:uid="{00000000-0005-0000-0000-0000973A0000}"/>
    <cellStyle name="Vírgula 4 11" xfId="2269" xr:uid="{00000000-0005-0000-0000-0000983A0000}"/>
    <cellStyle name="Vírgula 4 11 2" xfId="3397" xr:uid="{00000000-0005-0000-0000-0000993A0000}"/>
    <cellStyle name="Vírgula 4 11 2 2" xfId="4727" xr:uid="{00000000-0005-0000-0000-00009A3A0000}"/>
    <cellStyle name="Vírgula 4 11 2 2 2" xfId="21767" xr:uid="{00000000-0005-0000-0000-00009B3A0000}"/>
    <cellStyle name="Vírgula 4 11 2 2 3" xfId="17762" xr:uid="{00000000-0005-0000-0000-00009C3A0000}"/>
    <cellStyle name="Vírgula 4 11 2 3" xfId="5566" xr:uid="{00000000-0005-0000-0000-00009D3A0000}"/>
    <cellStyle name="Vírgula 4 11 2 3 2" xfId="22565" xr:uid="{00000000-0005-0000-0000-00009E3A0000}"/>
    <cellStyle name="Vírgula 4 11 2 3 3" xfId="18601" xr:uid="{00000000-0005-0000-0000-00009F3A0000}"/>
    <cellStyle name="Vírgula 4 11 2 4" xfId="20465" xr:uid="{00000000-0005-0000-0000-0000A03A0000}"/>
    <cellStyle name="Vírgula 4 11 2 5" xfId="16441" xr:uid="{00000000-0005-0000-0000-0000A13A0000}"/>
    <cellStyle name="Vírgula 4 11 3" xfId="4346" xr:uid="{00000000-0005-0000-0000-0000A23A0000}"/>
    <cellStyle name="Vírgula 4 11 3 2" xfId="6296" xr:uid="{00000000-0005-0000-0000-0000A33A0000}"/>
    <cellStyle name="Vírgula 4 11 3 2 2" xfId="23278" xr:uid="{00000000-0005-0000-0000-0000A43A0000}"/>
    <cellStyle name="Vírgula 4 11 3 2 3" xfId="19331" xr:uid="{00000000-0005-0000-0000-0000A53A0000}"/>
    <cellStyle name="Vírgula 4 11 3 3" xfId="21390" xr:uid="{00000000-0005-0000-0000-0000A63A0000}"/>
    <cellStyle name="Vírgula 4 11 3 4" xfId="17383" xr:uid="{00000000-0005-0000-0000-0000A73A0000}"/>
    <cellStyle name="Vírgula 4 12" xfId="2270" xr:uid="{00000000-0005-0000-0000-0000A83A0000}"/>
    <cellStyle name="Vírgula 4 12 2" xfId="3398" xr:uid="{00000000-0005-0000-0000-0000A93A0000}"/>
    <cellStyle name="Vírgula 4 12 2 2" xfId="4728" xr:uid="{00000000-0005-0000-0000-0000AA3A0000}"/>
    <cellStyle name="Vírgula 4 12 2 2 2" xfId="21768" xr:uid="{00000000-0005-0000-0000-0000AB3A0000}"/>
    <cellStyle name="Vírgula 4 12 2 2 3" xfId="17763" xr:uid="{00000000-0005-0000-0000-0000AC3A0000}"/>
    <cellStyle name="Vírgula 4 12 2 3" xfId="5567" xr:uid="{00000000-0005-0000-0000-0000AD3A0000}"/>
    <cellStyle name="Vírgula 4 12 2 3 2" xfId="22566" xr:uid="{00000000-0005-0000-0000-0000AE3A0000}"/>
    <cellStyle name="Vírgula 4 12 2 3 3" xfId="18602" xr:uid="{00000000-0005-0000-0000-0000AF3A0000}"/>
    <cellStyle name="Vírgula 4 12 2 4" xfId="20466" xr:uid="{00000000-0005-0000-0000-0000B03A0000}"/>
    <cellStyle name="Vírgula 4 12 2 5" xfId="16442" xr:uid="{00000000-0005-0000-0000-0000B13A0000}"/>
    <cellStyle name="Vírgula 4 12 3" xfId="4265" xr:uid="{00000000-0005-0000-0000-0000B23A0000}"/>
    <cellStyle name="Vírgula 4 12 3 2" xfId="6297" xr:uid="{00000000-0005-0000-0000-0000B33A0000}"/>
    <cellStyle name="Vírgula 4 12 3 2 2" xfId="23279" xr:uid="{00000000-0005-0000-0000-0000B43A0000}"/>
    <cellStyle name="Vírgula 4 12 3 2 3" xfId="19332" xr:uid="{00000000-0005-0000-0000-0000B53A0000}"/>
    <cellStyle name="Vírgula 4 12 3 3" xfId="21309" xr:uid="{00000000-0005-0000-0000-0000B63A0000}"/>
    <cellStyle name="Vírgula 4 12 3 4" xfId="17302" xr:uid="{00000000-0005-0000-0000-0000B73A0000}"/>
    <cellStyle name="Vírgula 4 13" xfId="3040" xr:uid="{00000000-0005-0000-0000-0000B83A0000}"/>
    <cellStyle name="Vírgula 4 13 2" xfId="3869" xr:uid="{00000000-0005-0000-0000-0000B93A0000}"/>
    <cellStyle name="Vírgula 4 13 2 2" xfId="5890" xr:uid="{00000000-0005-0000-0000-0000BA3A0000}"/>
    <cellStyle name="Vírgula 4 13 2 2 2" xfId="22886" xr:uid="{00000000-0005-0000-0000-0000BB3A0000}"/>
    <cellStyle name="Vírgula 4 13 2 2 3" xfId="18925" xr:uid="{00000000-0005-0000-0000-0000BC3A0000}"/>
    <cellStyle name="Vírgula 4 13 2 3" xfId="20930" xr:uid="{00000000-0005-0000-0000-0000BD3A0000}"/>
    <cellStyle name="Vírgula 4 13 2 4" xfId="16911" xr:uid="{00000000-0005-0000-0000-0000BE3A0000}"/>
    <cellStyle name="Vírgula 4 13 3" xfId="5209" xr:uid="{00000000-0005-0000-0000-0000BF3A0000}"/>
    <cellStyle name="Vírgula 4 13 3 2" xfId="11206" xr:uid="{00000000-0005-0000-0000-0000C03A0000}"/>
    <cellStyle name="Vírgula 4 13 3 2 2" xfId="22208" xr:uid="{00000000-0005-0000-0000-0000C13A0000}"/>
    <cellStyle name="Vírgula 4 13 3 3" xfId="11361" xr:uid="{00000000-0005-0000-0000-0000C23A0000}"/>
    <cellStyle name="Vírgula 4 13 3 4" xfId="18244" xr:uid="{00000000-0005-0000-0000-0000C33A0000}"/>
    <cellStyle name="Vírgula 4 13 4" xfId="13571" xr:uid="{00000000-0005-0000-0000-0000C43A0000}"/>
    <cellStyle name="Vírgula 4 13 4 2" xfId="20108" xr:uid="{00000000-0005-0000-0000-0000C53A0000}"/>
    <cellStyle name="Vírgula 4 13 5" xfId="16084" xr:uid="{00000000-0005-0000-0000-0000C63A0000}"/>
    <cellStyle name="Vírgula 4 14" xfId="8527" xr:uid="{00000000-0005-0000-0000-0000C73A0000}"/>
    <cellStyle name="Vírgula 4 14 2" xfId="11389" xr:uid="{00000000-0005-0000-0000-0000C83A0000}"/>
    <cellStyle name="Vírgula 4 14 3" xfId="11362" xr:uid="{00000000-0005-0000-0000-0000C93A0000}"/>
    <cellStyle name="Vírgula 4 15" xfId="8528" xr:uid="{00000000-0005-0000-0000-0000CA3A0000}"/>
    <cellStyle name="Vírgula 4 16" xfId="8529" xr:uid="{00000000-0005-0000-0000-0000CB3A0000}"/>
    <cellStyle name="Vírgula 4 2" xfId="76" xr:uid="{00000000-0005-0000-0000-0000CC3A0000}"/>
    <cellStyle name="Vírgula 4 2 10" xfId="2271" xr:uid="{00000000-0005-0000-0000-0000CD3A0000}"/>
    <cellStyle name="Vírgula 4 2 10 2" xfId="3399" xr:uid="{00000000-0005-0000-0000-0000CE3A0000}"/>
    <cellStyle name="Vírgula 4 2 10 2 2" xfId="4729" xr:uid="{00000000-0005-0000-0000-0000CF3A0000}"/>
    <cellStyle name="Vírgula 4 2 10 2 2 2" xfId="21769" xr:uid="{00000000-0005-0000-0000-0000D03A0000}"/>
    <cellStyle name="Vírgula 4 2 10 2 2 3" xfId="17764" xr:uid="{00000000-0005-0000-0000-0000D13A0000}"/>
    <cellStyle name="Vírgula 4 2 10 2 3" xfId="5568" xr:uid="{00000000-0005-0000-0000-0000D23A0000}"/>
    <cellStyle name="Vírgula 4 2 10 2 3 2" xfId="22567" xr:uid="{00000000-0005-0000-0000-0000D33A0000}"/>
    <cellStyle name="Vírgula 4 2 10 2 3 3" xfId="18603" xr:uid="{00000000-0005-0000-0000-0000D43A0000}"/>
    <cellStyle name="Vírgula 4 2 10 2 4" xfId="20467" xr:uid="{00000000-0005-0000-0000-0000D53A0000}"/>
    <cellStyle name="Vírgula 4 2 10 2 5" xfId="16443" xr:uid="{00000000-0005-0000-0000-0000D63A0000}"/>
    <cellStyle name="Vírgula 4 2 10 3" xfId="4030" xr:uid="{00000000-0005-0000-0000-0000D73A0000}"/>
    <cellStyle name="Vírgula 4 2 10 3 2" xfId="6298" xr:uid="{00000000-0005-0000-0000-0000D83A0000}"/>
    <cellStyle name="Vírgula 4 2 10 3 2 2" xfId="23280" xr:uid="{00000000-0005-0000-0000-0000D93A0000}"/>
    <cellStyle name="Vírgula 4 2 10 3 2 3" xfId="19333" xr:uid="{00000000-0005-0000-0000-0000DA3A0000}"/>
    <cellStyle name="Vírgula 4 2 10 3 3" xfId="21082" xr:uid="{00000000-0005-0000-0000-0000DB3A0000}"/>
    <cellStyle name="Vírgula 4 2 10 3 4" xfId="17071" xr:uid="{00000000-0005-0000-0000-0000DC3A0000}"/>
    <cellStyle name="Vírgula 4 2 11" xfId="3041" xr:uid="{00000000-0005-0000-0000-0000DD3A0000}"/>
    <cellStyle name="Vírgula 4 2 11 2" xfId="4124" xr:uid="{00000000-0005-0000-0000-0000DE3A0000}"/>
    <cellStyle name="Vírgula 4 2 11 2 2" xfId="5891" xr:uid="{00000000-0005-0000-0000-0000DF3A0000}"/>
    <cellStyle name="Vírgula 4 2 11 2 2 2" xfId="22887" xr:uid="{00000000-0005-0000-0000-0000E03A0000}"/>
    <cellStyle name="Vírgula 4 2 11 2 2 3" xfId="18926" xr:uid="{00000000-0005-0000-0000-0000E13A0000}"/>
    <cellStyle name="Vírgula 4 2 11 2 3" xfId="21172" xr:uid="{00000000-0005-0000-0000-0000E23A0000}"/>
    <cellStyle name="Vírgula 4 2 11 2 4" xfId="17164" xr:uid="{00000000-0005-0000-0000-0000E33A0000}"/>
    <cellStyle name="Vírgula 4 2 11 3" xfId="5210" xr:uid="{00000000-0005-0000-0000-0000E43A0000}"/>
    <cellStyle name="Vírgula 4 2 11 3 2" xfId="11145" xr:uid="{00000000-0005-0000-0000-0000E53A0000}"/>
    <cellStyle name="Vírgula 4 2 11 3 2 2" xfId="22209" xr:uid="{00000000-0005-0000-0000-0000E63A0000}"/>
    <cellStyle name="Vírgula 4 2 11 3 3" xfId="11530" xr:uid="{00000000-0005-0000-0000-0000E73A0000}"/>
    <cellStyle name="Vírgula 4 2 11 3 4" xfId="18245" xr:uid="{00000000-0005-0000-0000-0000E83A0000}"/>
    <cellStyle name="Vírgula 4 2 11 4" xfId="13572" xr:uid="{00000000-0005-0000-0000-0000E93A0000}"/>
    <cellStyle name="Vírgula 4 2 11 4 2" xfId="20109" xr:uid="{00000000-0005-0000-0000-0000EA3A0000}"/>
    <cellStyle name="Vírgula 4 2 11 5" xfId="16085" xr:uid="{00000000-0005-0000-0000-0000EB3A0000}"/>
    <cellStyle name="Vírgula 4 2 12" xfId="8530" xr:uid="{00000000-0005-0000-0000-0000EC3A0000}"/>
    <cellStyle name="Vírgula 4 2 12 2" xfId="11984" xr:uid="{00000000-0005-0000-0000-0000ED3A0000}"/>
    <cellStyle name="Vírgula 4 2 12 3" xfId="11363" xr:uid="{00000000-0005-0000-0000-0000EE3A0000}"/>
    <cellStyle name="Vírgula 4 2 13" xfId="8531" xr:uid="{00000000-0005-0000-0000-0000EF3A0000}"/>
    <cellStyle name="Vírgula 4 2 14" xfId="8532" xr:uid="{00000000-0005-0000-0000-0000F03A0000}"/>
    <cellStyle name="Vírgula 4 2 2" xfId="77" xr:uid="{00000000-0005-0000-0000-0000F13A0000}"/>
    <cellStyle name="Vírgula 4 2 2 10" xfId="3042" xr:uid="{00000000-0005-0000-0000-0000F23A0000}"/>
    <cellStyle name="Vírgula 4 2 2 10 2" xfId="4462" xr:uid="{00000000-0005-0000-0000-0000F33A0000}"/>
    <cellStyle name="Vírgula 4 2 2 10 2 2" xfId="5892" xr:uid="{00000000-0005-0000-0000-0000F43A0000}"/>
    <cellStyle name="Vírgula 4 2 2 10 2 2 2" xfId="22888" xr:uid="{00000000-0005-0000-0000-0000F53A0000}"/>
    <cellStyle name="Vírgula 4 2 2 10 2 2 3" xfId="18927" xr:uid="{00000000-0005-0000-0000-0000F63A0000}"/>
    <cellStyle name="Vírgula 4 2 2 10 2 3" xfId="21503" xr:uid="{00000000-0005-0000-0000-0000F73A0000}"/>
    <cellStyle name="Vírgula 4 2 2 10 2 4" xfId="17498" xr:uid="{00000000-0005-0000-0000-0000F83A0000}"/>
    <cellStyle name="Vírgula 4 2 2 10 3" xfId="5211" xr:uid="{00000000-0005-0000-0000-0000F93A0000}"/>
    <cellStyle name="Vírgula 4 2 2 10 3 2" xfId="13018" xr:uid="{00000000-0005-0000-0000-0000FA3A0000}"/>
    <cellStyle name="Vírgula 4 2 2 10 3 2 2" xfId="22210" xr:uid="{00000000-0005-0000-0000-0000FB3A0000}"/>
    <cellStyle name="Vírgula 4 2 2 10 3 3" xfId="11091" xr:uid="{00000000-0005-0000-0000-0000FC3A0000}"/>
    <cellStyle name="Vírgula 4 2 2 10 3 4" xfId="18246" xr:uid="{00000000-0005-0000-0000-0000FD3A0000}"/>
    <cellStyle name="Vírgula 4 2 2 10 4" xfId="13573" xr:uid="{00000000-0005-0000-0000-0000FE3A0000}"/>
    <cellStyle name="Vírgula 4 2 2 10 4 2" xfId="20110" xr:uid="{00000000-0005-0000-0000-0000FF3A0000}"/>
    <cellStyle name="Vírgula 4 2 2 10 5" xfId="16086" xr:uid="{00000000-0005-0000-0000-0000003B0000}"/>
    <cellStyle name="Vírgula 4 2 2 11" xfId="8533" xr:uid="{00000000-0005-0000-0000-0000013B0000}"/>
    <cellStyle name="Vírgula 4 2 2 11 2" xfId="11151" xr:uid="{00000000-0005-0000-0000-0000023B0000}"/>
    <cellStyle name="Vírgula 4 2 2 11 3" xfId="11149" xr:uid="{00000000-0005-0000-0000-0000033B0000}"/>
    <cellStyle name="Vírgula 4 2 2 12" xfId="8534" xr:uid="{00000000-0005-0000-0000-0000043B0000}"/>
    <cellStyle name="Vírgula 4 2 2 13" xfId="8535" xr:uid="{00000000-0005-0000-0000-0000053B0000}"/>
    <cellStyle name="Vírgula 4 2 2 2" xfId="685" xr:uid="{00000000-0005-0000-0000-0000063B0000}"/>
    <cellStyle name="Vírgula 4 2 2 2 2" xfId="3116" xr:uid="{00000000-0005-0000-0000-0000073B0000}"/>
    <cellStyle name="Vírgula 4 2 2 2 2 2" xfId="4531" xr:uid="{00000000-0005-0000-0000-0000083B0000}"/>
    <cellStyle name="Vírgula 4 2 2 2 2 2 2" xfId="21571" xr:uid="{00000000-0005-0000-0000-0000093B0000}"/>
    <cellStyle name="Vírgula 4 2 2 2 2 2 3" xfId="17566" xr:uid="{00000000-0005-0000-0000-00000A3B0000}"/>
    <cellStyle name="Vírgula 4 2 2 2 2 3" xfId="5285" xr:uid="{00000000-0005-0000-0000-00000B3B0000}"/>
    <cellStyle name="Vírgula 4 2 2 2 2 3 2" xfId="22284" xr:uid="{00000000-0005-0000-0000-00000C3B0000}"/>
    <cellStyle name="Vírgula 4 2 2 2 2 3 3" xfId="18320" xr:uid="{00000000-0005-0000-0000-00000D3B0000}"/>
    <cellStyle name="Vírgula 4 2 2 2 2 4" xfId="20184" xr:uid="{00000000-0005-0000-0000-00000E3B0000}"/>
    <cellStyle name="Vírgula 4 2 2 2 2 5" xfId="16160" xr:uid="{00000000-0005-0000-0000-00000F3B0000}"/>
    <cellStyle name="Vírgula 4 2 2 2 3" xfId="3804" xr:uid="{00000000-0005-0000-0000-0000103B0000}"/>
    <cellStyle name="Vírgula 4 2 2 2 3 2" xfId="6000" xr:uid="{00000000-0005-0000-0000-0000113B0000}"/>
    <cellStyle name="Vírgula 4 2 2 2 3 2 2" xfId="22994" xr:uid="{00000000-0005-0000-0000-0000123B0000}"/>
    <cellStyle name="Vírgula 4 2 2 2 3 2 3" xfId="19035" xr:uid="{00000000-0005-0000-0000-0000133B0000}"/>
    <cellStyle name="Vírgula 4 2 2 2 3 3" xfId="20866" xr:uid="{00000000-0005-0000-0000-0000143B0000}"/>
    <cellStyle name="Vírgula 4 2 2 2 3 4" xfId="16846" xr:uid="{00000000-0005-0000-0000-0000153B0000}"/>
    <cellStyle name="Vírgula 4 2 2 3" xfId="2272" xr:uid="{00000000-0005-0000-0000-0000163B0000}"/>
    <cellStyle name="Vírgula 4 2 2 3 2" xfId="3400" xr:uid="{00000000-0005-0000-0000-0000173B0000}"/>
    <cellStyle name="Vírgula 4 2 2 3 2 2" xfId="4730" xr:uid="{00000000-0005-0000-0000-0000183B0000}"/>
    <cellStyle name="Vírgula 4 2 2 3 2 2 2" xfId="21770" xr:uid="{00000000-0005-0000-0000-0000193B0000}"/>
    <cellStyle name="Vírgula 4 2 2 3 2 2 3" xfId="17765" xr:uid="{00000000-0005-0000-0000-00001A3B0000}"/>
    <cellStyle name="Vírgula 4 2 2 3 2 3" xfId="5569" xr:uid="{00000000-0005-0000-0000-00001B3B0000}"/>
    <cellStyle name="Vírgula 4 2 2 3 2 3 2" xfId="22568" xr:uid="{00000000-0005-0000-0000-00001C3B0000}"/>
    <cellStyle name="Vírgula 4 2 2 3 2 3 3" xfId="18604" xr:uid="{00000000-0005-0000-0000-00001D3B0000}"/>
    <cellStyle name="Vírgula 4 2 2 3 2 4" xfId="20468" xr:uid="{00000000-0005-0000-0000-00001E3B0000}"/>
    <cellStyle name="Vírgula 4 2 2 3 2 5" xfId="16444" xr:uid="{00000000-0005-0000-0000-00001F3B0000}"/>
    <cellStyle name="Vírgula 4 2 2 3 3" xfId="4055" xr:uid="{00000000-0005-0000-0000-0000203B0000}"/>
    <cellStyle name="Vírgula 4 2 2 3 3 2" xfId="6299" xr:uid="{00000000-0005-0000-0000-0000213B0000}"/>
    <cellStyle name="Vírgula 4 2 2 3 3 2 2" xfId="23281" xr:uid="{00000000-0005-0000-0000-0000223B0000}"/>
    <cellStyle name="Vírgula 4 2 2 3 3 2 3" xfId="19334" xr:uid="{00000000-0005-0000-0000-0000233B0000}"/>
    <cellStyle name="Vírgula 4 2 2 3 3 3" xfId="21104" xr:uid="{00000000-0005-0000-0000-0000243B0000}"/>
    <cellStyle name="Vírgula 4 2 2 3 3 4" xfId="17096" xr:uid="{00000000-0005-0000-0000-0000253B0000}"/>
    <cellStyle name="Vírgula 4 2 2 4" xfId="2273" xr:uid="{00000000-0005-0000-0000-0000263B0000}"/>
    <cellStyle name="Vírgula 4 2 2 4 2" xfId="3401" xr:uid="{00000000-0005-0000-0000-0000273B0000}"/>
    <cellStyle name="Vírgula 4 2 2 4 2 2" xfId="4731" xr:uid="{00000000-0005-0000-0000-0000283B0000}"/>
    <cellStyle name="Vírgula 4 2 2 4 2 2 2" xfId="21771" xr:uid="{00000000-0005-0000-0000-0000293B0000}"/>
    <cellStyle name="Vírgula 4 2 2 4 2 2 3" xfId="17766" xr:uid="{00000000-0005-0000-0000-00002A3B0000}"/>
    <cellStyle name="Vírgula 4 2 2 4 2 3" xfId="5570" xr:uid="{00000000-0005-0000-0000-00002B3B0000}"/>
    <cellStyle name="Vírgula 4 2 2 4 2 3 2" xfId="22569" xr:uid="{00000000-0005-0000-0000-00002C3B0000}"/>
    <cellStyle name="Vírgula 4 2 2 4 2 3 3" xfId="18605" xr:uid="{00000000-0005-0000-0000-00002D3B0000}"/>
    <cellStyle name="Vírgula 4 2 2 4 2 4" xfId="20469" xr:uid="{00000000-0005-0000-0000-00002E3B0000}"/>
    <cellStyle name="Vírgula 4 2 2 4 2 5" xfId="16445" xr:uid="{00000000-0005-0000-0000-00002F3B0000}"/>
    <cellStyle name="Vírgula 4 2 2 4 3" xfId="3820" xr:uid="{00000000-0005-0000-0000-0000303B0000}"/>
    <cellStyle name="Vírgula 4 2 2 4 3 2" xfId="6300" xr:uid="{00000000-0005-0000-0000-0000313B0000}"/>
    <cellStyle name="Vírgula 4 2 2 4 3 2 2" xfId="23282" xr:uid="{00000000-0005-0000-0000-0000323B0000}"/>
    <cellStyle name="Vírgula 4 2 2 4 3 2 3" xfId="19335" xr:uid="{00000000-0005-0000-0000-0000333B0000}"/>
    <cellStyle name="Vírgula 4 2 2 4 3 3" xfId="20882" xr:uid="{00000000-0005-0000-0000-0000343B0000}"/>
    <cellStyle name="Vírgula 4 2 2 4 3 4" xfId="16862" xr:uid="{00000000-0005-0000-0000-0000353B0000}"/>
    <cellStyle name="Vírgula 4 2 2 5" xfId="2274" xr:uid="{00000000-0005-0000-0000-0000363B0000}"/>
    <cellStyle name="Vírgula 4 2 2 5 2" xfId="3402" xr:uid="{00000000-0005-0000-0000-0000373B0000}"/>
    <cellStyle name="Vírgula 4 2 2 5 2 2" xfId="4732" xr:uid="{00000000-0005-0000-0000-0000383B0000}"/>
    <cellStyle name="Vírgula 4 2 2 5 2 2 2" xfId="21772" xr:uid="{00000000-0005-0000-0000-0000393B0000}"/>
    <cellStyle name="Vírgula 4 2 2 5 2 2 3" xfId="17767" xr:uid="{00000000-0005-0000-0000-00003A3B0000}"/>
    <cellStyle name="Vírgula 4 2 2 5 2 3" xfId="5571" xr:uid="{00000000-0005-0000-0000-00003B3B0000}"/>
    <cellStyle name="Vírgula 4 2 2 5 2 3 2" xfId="22570" xr:uid="{00000000-0005-0000-0000-00003C3B0000}"/>
    <cellStyle name="Vírgula 4 2 2 5 2 3 3" xfId="18606" xr:uid="{00000000-0005-0000-0000-00003D3B0000}"/>
    <cellStyle name="Vírgula 4 2 2 5 2 4" xfId="20470" xr:uid="{00000000-0005-0000-0000-00003E3B0000}"/>
    <cellStyle name="Vírgula 4 2 2 5 2 5" xfId="16446" xr:uid="{00000000-0005-0000-0000-00003F3B0000}"/>
    <cellStyle name="Vírgula 4 2 2 5 3" xfId="3849" xr:uid="{00000000-0005-0000-0000-0000403B0000}"/>
    <cellStyle name="Vírgula 4 2 2 5 3 2" xfId="6301" xr:uid="{00000000-0005-0000-0000-0000413B0000}"/>
    <cellStyle name="Vírgula 4 2 2 5 3 2 2" xfId="23283" xr:uid="{00000000-0005-0000-0000-0000423B0000}"/>
    <cellStyle name="Vírgula 4 2 2 5 3 2 3" xfId="19336" xr:uid="{00000000-0005-0000-0000-0000433B0000}"/>
    <cellStyle name="Vírgula 4 2 2 5 3 3" xfId="20911" xr:uid="{00000000-0005-0000-0000-0000443B0000}"/>
    <cellStyle name="Vírgula 4 2 2 5 3 4" xfId="16891" xr:uid="{00000000-0005-0000-0000-0000453B0000}"/>
    <cellStyle name="Vírgula 4 2 2 6" xfId="2275" xr:uid="{00000000-0005-0000-0000-0000463B0000}"/>
    <cellStyle name="Vírgula 4 2 2 6 2" xfId="3403" xr:uid="{00000000-0005-0000-0000-0000473B0000}"/>
    <cellStyle name="Vírgula 4 2 2 6 2 2" xfId="4733" xr:uid="{00000000-0005-0000-0000-0000483B0000}"/>
    <cellStyle name="Vírgula 4 2 2 6 2 2 2" xfId="21773" xr:uid="{00000000-0005-0000-0000-0000493B0000}"/>
    <cellStyle name="Vírgula 4 2 2 6 2 2 3" xfId="17768" xr:uid="{00000000-0005-0000-0000-00004A3B0000}"/>
    <cellStyle name="Vírgula 4 2 2 6 2 3" xfId="5572" xr:uid="{00000000-0005-0000-0000-00004B3B0000}"/>
    <cellStyle name="Vírgula 4 2 2 6 2 3 2" xfId="22571" xr:uid="{00000000-0005-0000-0000-00004C3B0000}"/>
    <cellStyle name="Vírgula 4 2 2 6 2 3 3" xfId="18607" xr:uid="{00000000-0005-0000-0000-00004D3B0000}"/>
    <cellStyle name="Vírgula 4 2 2 6 2 4" xfId="20471" xr:uid="{00000000-0005-0000-0000-00004E3B0000}"/>
    <cellStyle name="Vírgula 4 2 2 6 2 5" xfId="16447" xr:uid="{00000000-0005-0000-0000-00004F3B0000}"/>
    <cellStyle name="Vírgula 4 2 2 6 3" xfId="3727" xr:uid="{00000000-0005-0000-0000-0000503B0000}"/>
    <cellStyle name="Vírgula 4 2 2 6 3 2" xfId="6302" xr:uid="{00000000-0005-0000-0000-0000513B0000}"/>
    <cellStyle name="Vírgula 4 2 2 6 3 2 2" xfId="23284" xr:uid="{00000000-0005-0000-0000-0000523B0000}"/>
    <cellStyle name="Vírgula 4 2 2 6 3 2 3" xfId="19337" xr:uid="{00000000-0005-0000-0000-0000533B0000}"/>
    <cellStyle name="Vírgula 4 2 2 6 3 3" xfId="20792" xr:uid="{00000000-0005-0000-0000-0000543B0000}"/>
    <cellStyle name="Vírgula 4 2 2 6 3 4" xfId="16771" xr:uid="{00000000-0005-0000-0000-0000553B0000}"/>
    <cellStyle name="Vírgula 4 2 2 7" xfId="2276" xr:uid="{00000000-0005-0000-0000-0000563B0000}"/>
    <cellStyle name="Vírgula 4 2 2 7 2" xfId="3404" xr:uid="{00000000-0005-0000-0000-0000573B0000}"/>
    <cellStyle name="Vírgula 4 2 2 7 2 2" xfId="4734" xr:uid="{00000000-0005-0000-0000-0000583B0000}"/>
    <cellStyle name="Vírgula 4 2 2 7 2 2 2" xfId="21774" xr:uid="{00000000-0005-0000-0000-0000593B0000}"/>
    <cellStyle name="Vírgula 4 2 2 7 2 2 3" xfId="17769" xr:uid="{00000000-0005-0000-0000-00005A3B0000}"/>
    <cellStyle name="Vírgula 4 2 2 7 2 3" xfId="5573" xr:uid="{00000000-0005-0000-0000-00005B3B0000}"/>
    <cellStyle name="Vírgula 4 2 2 7 2 3 2" xfId="22572" xr:uid="{00000000-0005-0000-0000-00005C3B0000}"/>
    <cellStyle name="Vírgula 4 2 2 7 2 3 3" xfId="18608" xr:uid="{00000000-0005-0000-0000-00005D3B0000}"/>
    <cellStyle name="Vírgula 4 2 2 7 2 4" xfId="20472" xr:uid="{00000000-0005-0000-0000-00005E3B0000}"/>
    <cellStyle name="Vírgula 4 2 2 7 2 5" xfId="16448" xr:uid="{00000000-0005-0000-0000-00005F3B0000}"/>
    <cellStyle name="Vírgula 4 2 2 7 3" xfId="4400" xr:uid="{00000000-0005-0000-0000-0000603B0000}"/>
    <cellStyle name="Vírgula 4 2 2 7 3 2" xfId="6303" xr:uid="{00000000-0005-0000-0000-0000613B0000}"/>
    <cellStyle name="Vírgula 4 2 2 7 3 2 2" xfId="23285" xr:uid="{00000000-0005-0000-0000-0000623B0000}"/>
    <cellStyle name="Vírgula 4 2 2 7 3 2 3" xfId="19338" xr:uid="{00000000-0005-0000-0000-0000633B0000}"/>
    <cellStyle name="Vírgula 4 2 2 7 3 3" xfId="21444" xr:uid="{00000000-0005-0000-0000-0000643B0000}"/>
    <cellStyle name="Vírgula 4 2 2 7 3 4" xfId="17437" xr:uid="{00000000-0005-0000-0000-0000653B0000}"/>
    <cellStyle name="Vírgula 4 2 2 8" xfId="2277" xr:uid="{00000000-0005-0000-0000-0000663B0000}"/>
    <cellStyle name="Vírgula 4 2 2 8 2" xfId="3405" xr:uid="{00000000-0005-0000-0000-0000673B0000}"/>
    <cellStyle name="Vírgula 4 2 2 8 2 2" xfId="4735" xr:uid="{00000000-0005-0000-0000-0000683B0000}"/>
    <cellStyle name="Vírgula 4 2 2 8 2 2 2" xfId="21775" xr:uid="{00000000-0005-0000-0000-0000693B0000}"/>
    <cellStyle name="Vírgula 4 2 2 8 2 2 3" xfId="17770" xr:uid="{00000000-0005-0000-0000-00006A3B0000}"/>
    <cellStyle name="Vírgula 4 2 2 8 2 3" xfId="5574" xr:uid="{00000000-0005-0000-0000-00006B3B0000}"/>
    <cellStyle name="Vírgula 4 2 2 8 2 3 2" xfId="22573" xr:uid="{00000000-0005-0000-0000-00006C3B0000}"/>
    <cellStyle name="Vírgula 4 2 2 8 2 3 3" xfId="18609" xr:uid="{00000000-0005-0000-0000-00006D3B0000}"/>
    <cellStyle name="Vírgula 4 2 2 8 2 4" xfId="20473" xr:uid="{00000000-0005-0000-0000-00006E3B0000}"/>
    <cellStyle name="Vírgula 4 2 2 8 2 5" xfId="16449" xr:uid="{00000000-0005-0000-0000-00006F3B0000}"/>
    <cellStyle name="Vírgula 4 2 2 8 3" xfId="4261" xr:uid="{00000000-0005-0000-0000-0000703B0000}"/>
    <cellStyle name="Vírgula 4 2 2 8 3 2" xfId="6304" xr:uid="{00000000-0005-0000-0000-0000713B0000}"/>
    <cellStyle name="Vírgula 4 2 2 8 3 2 2" xfId="23286" xr:uid="{00000000-0005-0000-0000-0000723B0000}"/>
    <cellStyle name="Vírgula 4 2 2 8 3 2 3" xfId="19339" xr:uid="{00000000-0005-0000-0000-0000733B0000}"/>
    <cellStyle name="Vírgula 4 2 2 8 3 3" xfId="21305" xr:uid="{00000000-0005-0000-0000-0000743B0000}"/>
    <cellStyle name="Vírgula 4 2 2 8 3 4" xfId="17298" xr:uid="{00000000-0005-0000-0000-0000753B0000}"/>
    <cellStyle name="Vírgula 4 2 2 9" xfId="2278" xr:uid="{00000000-0005-0000-0000-0000763B0000}"/>
    <cellStyle name="Vírgula 4 2 2 9 2" xfId="3406" xr:uid="{00000000-0005-0000-0000-0000773B0000}"/>
    <cellStyle name="Vírgula 4 2 2 9 2 2" xfId="4736" xr:uid="{00000000-0005-0000-0000-0000783B0000}"/>
    <cellStyle name="Vírgula 4 2 2 9 2 2 2" xfId="21776" xr:uid="{00000000-0005-0000-0000-0000793B0000}"/>
    <cellStyle name="Vírgula 4 2 2 9 2 2 3" xfId="17771" xr:uid="{00000000-0005-0000-0000-00007A3B0000}"/>
    <cellStyle name="Vírgula 4 2 2 9 2 3" xfId="5575" xr:uid="{00000000-0005-0000-0000-00007B3B0000}"/>
    <cellStyle name="Vírgula 4 2 2 9 2 3 2" xfId="22574" xr:uid="{00000000-0005-0000-0000-00007C3B0000}"/>
    <cellStyle name="Vírgula 4 2 2 9 2 3 3" xfId="18610" xr:uid="{00000000-0005-0000-0000-00007D3B0000}"/>
    <cellStyle name="Vírgula 4 2 2 9 2 4" xfId="20474" xr:uid="{00000000-0005-0000-0000-00007E3B0000}"/>
    <cellStyle name="Vírgula 4 2 2 9 2 5" xfId="16450" xr:uid="{00000000-0005-0000-0000-00007F3B0000}"/>
    <cellStyle name="Vírgula 4 2 2 9 3" xfId="4012" xr:uid="{00000000-0005-0000-0000-0000803B0000}"/>
    <cellStyle name="Vírgula 4 2 2 9 3 2" xfId="6305" xr:uid="{00000000-0005-0000-0000-0000813B0000}"/>
    <cellStyle name="Vírgula 4 2 2 9 3 2 2" xfId="23287" xr:uid="{00000000-0005-0000-0000-0000823B0000}"/>
    <cellStyle name="Vírgula 4 2 2 9 3 2 3" xfId="19340" xr:uid="{00000000-0005-0000-0000-0000833B0000}"/>
    <cellStyle name="Vírgula 4 2 2 9 3 3" xfId="21064" xr:uid="{00000000-0005-0000-0000-0000843B0000}"/>
    <cellStyle name="Vírgula 4 2 2 9 3 4" xfId="17053" xr:uid="{00000000-0005-0000-0000-0000853B0000}"/>
    <cellStyle name="Vírgula 4 2 3" xfId="684" xr:uid="{00000000-0005-0000-0000-0000863B0000}"/>
    <cellStyle name="Vírgula 4 2 3 2" xfId="3022" xr:uid="{00000000-0005-0000-0000-0000873B0000}"/>
    <cellStyle name="Vírgula 4 2 3 2 2" xfId="3696" xr:uid="{00000000-0005-0000-0000-0000883B0000}"/>
    <cellStyle name="Vírgula 4 2 3 2 2 2" xfId="4974" xr:uid="{00000000-0005-0000-0000-0000893B0000}"/>
    <cellStyle name="Vírgula 4 2 3 2 2 2 2" xfId="22014" xr:uid="{00000000-0005-0000-0000-00008A3B0000}"/>
    <cellStyle name="Vírgula 4 2 3 2 2 2 3" xfId="18009" xr:uid="{00000000-0005-0000-0000-00008B3B0000}"/>
    <cellStyle name="Vírgula 4 2 3 2 2 3" xfId="5865" xr:uid="{00000000-0005-0000-0000-00008C3B0000}"/>
    <cellStyle name="Vírgula 4 2 3 2 2 3 2" xfId="22864" xr:uid="{00000000-0005-0000-0000-00008D3B0000}"/>
    <cellStyle name="Vírgula 4 2 3 2 2 3 3" xfId="18900" xr:uid="{00000000-0005-0000-0000-00008E3B0000}"/>
    <cellStyle name="Vírgula 4 2 3 2 2 4" xfId="20764" xr:uid="{00000000-0005-0000-0000-00008F3B0000}"/>
    <cellStyle name="Vírgula 4 2 3 2 2 5" xfId="16740" xr:uid="{00000000-0005-0000-0000-0000903B0000}"/>
    <cellStyle name="Vírgula 4 2 3 2 3" xfId="4435" xr:uid="{00000000-0005-0000-0000-0000913B0000}"/>
    <cellStyle name="Vírgula 4 2 3 2 3 2" xfId="6879" xr:uid="{00000000-0005-0000-0000-0000923B0000}"/>
    <cellStyle name="Vírgula 4 2 3 2 3 2 2" xfId="23844" xr:uid="{00000000-0005-0000-0000-0000933B0000}"/>
    <cellStyle name="Vírgula 4 2 3 2 3 2 3" xfId="19914" xr:uid="{00000000-0005-0000-0000-0000943B0000}"/>
    <cellStyle name="Vírgula 4 2 3 2 3 3" xfId="21478" xr:uid="{00000000-0005-0000-0000-0000953B0000}"/>
    <cellStyle name="Vírgula 4 2 3 2 3 4" xfId="17472" xr:uid="{00000000-0005-0000-0000-0000963B0000}"/>
    <cellStyle name="Vírgula 4 2 3 2 4" xfId="5197" xr:uid="{00000000-0005-0000-0000-0000973B0000}"/>
    <cellStyle name="Vírgula 4 2 3 2 4 2" xfId="22197" xr:uid="{00000000-0005-0000-0000-0000983B0000}"/>
    <cellStyle name="Vírgula 4 2 3 2 4 3" xfId="18232" xr:uid="{00000000-0005-0000-0000-0000993B0000}"/>
    <cellStyle name="Vírgula 4 2 3 2 5" xfId="20097" xr:uid="{00000000-0005-0000-0000-00009A3B0000}"/>
    <cellStyle name="Vírgula 4 2 3 2 6" xfId="16072" xr:uid="{00000000-0005-0000-0000-00009B3B0000}"/>
    <cellStyle name="Vírgula 4 2 3 3" xfId="3115" xr:uid="{00000000-0005-0000-0000-00009C3B0000}"/>
    <cellStyle name="Vírgula 4 2 3 3 2" xfId="4530" xr:uid="{00000000-0005-0000-0000-00009D3B0000}"/>
    <cellStyle name="Vírgula 4 2 3 3 2 2" xfId="21570" xr:uid="{00000000-0005-0000-0000-00009E3B0000}"/>
    <cellStyle name="Vírgula 4 2 3 3 2 3" xfId="17565" xr:uid="{00000000-0005-0000-0000-00009F3B0000}"/>
    <cellStyle name="Vírgula 4 2 3 3 3" xfId="5284" xr:uid="{00000000-0005-0000-0000-0000A03B0000}"/>
    <cellStyle name="Vírgula 4 2 3 3 3 2" xfId="22283" xr:uid="{00000000-0005-0000-0000-0000A13B0000}"/>
    <cellStyle name="Vírgula 4 2 3 3 3 3" xfId="18319" xr:uid="{00000000-0005-0000-0000-0000A23B0000}"/>
    <cellStyle name="Vírgula 4 2 3 3 4" xfId="20183" xr:uid="{00000000-0005-0000-0000-0000A33B0000}"/>
    <cellStyle name="Vírgula 4 2 3 3 5" xfId="16159" xr:uid="{00000000-0005-0000-0000-0000A43B0000}"/>
    <cellStyle name="Vírgula 4 2 3 4" xfId="3776" xr:uid="{00000000-0005-0000-0000-0000A53B0000}"/>
    <cellStyle name="Vírgula 4 2 3 4 2" xfId="5999" xr:uid="{00000000-0005-0000-0000-0000A63B0000}"/>
    <cellStyle name="Vírgula 4 2 3 4 2 2" xfId="22993" xr:uid="{00000000-0005-0000-0000-0000A73B0000}"/>
    <cellStyle name="Vírgula 4 2 3 4 2 3" xfId="19034" xr:uid="{00000000-0005-0000-0000-0000A83B0000}"/>
    <cellStyle name="Vírgula 4 2 3 4 3" xfId="20840" xr:uid="{00000000-0005-0000-0000-0000A93B0000}"/>
    <cellStyle name="Vírgula 4 2 3 4 4" xfId="16819" xr:uid="{00000000-0005-0000-0000-0000AA3B0000}"/>
    <cellStyle name="Vírgula 4 2 4" xfId="2279" xr:uid="{00000000-0005-0000-0000-0000AB3B0000}"/>
    <cellStyle name="Vírgula 4 2 4 2" xfId="3407" xr:uid="{00000000-0005-0000-0000-0000AC3B0000}"/>
    <cellStyle name="Vírgula 4 2 4 2 2" xfId="4737" xr:uid="{00000000-0005-0000-0000-0000AD3B0000}"/>
    <cellStyle name="Vírgula 4 2 4 2 2 2" xfId="21777" xr:uid="{00000000-0005-0000-0000-0000AE3B0000}"/>
    <cellStyle name="Vírgula 4 2 4 2 2 3" xfId="17772" xr:uid="{00000000-0005-0000-0000-0000AF3B0000}"/>
    <cellStyle name="Vírgula 4 2 4 2 3" xfId="5576" xr:uid="{00000000-0005-0000-0000-0000B03B0000}"/>
    <cellStyle name="Vírgula 4 2 4 2 3 2" xfId="22575" xr:uid="{00000000-0005-0000-0000-0000B13B0000}"/>
    <cellStyle name="Vírgula 4 2 4 2 3 3" xfId="18611" xr:uid="{00000000-0005-0000-0000-0000B23B0000}"/>
    <cellStyle name="Vírgula 4 2 4 2 4" xfId="20475" xr:uid="{00000000-0005-0000-0000-0000B33B0000}"/>
    <cellStyle name="Vírgula 4 2 4 2 5" xfId="16451" xr:uid="{00000000-0005-0000-0000-0000B43B0000}"/>
    <cellStyle name="Vírgula 4 2 4 3" xfId="4474" xr:uid="{00000000-0005-0000-0000-0000B53B0000}"/>
    <cellStyle name="Vírgula 4 2 4 3 2" xfId="6306" xr:uid="{00000000-0005-0000-0000-0000B63B0000}"/>
    <cellStyle name="Vírgula 4 2 4 3 2 2" xfId="23288" xr:uid="{00000000-0005-0000-0000-0000B73B0000}"/>
    <cellStyle name="Vírgula 4 2 4 3 2 3" xfId="19341" xr:uid="{00000000-0005-0000-0000-0000B83B0000}"/>
    <cellStyle name="Vírgula 4 2 4 3 3" xfId="21514" xr:uid="{00000000-0005-0000-0000-0000B93B0000}"/>
    <cellStyle name="Vírgula 4 2 4 3 4" xfId="17509" xr:uid="{00000000-0005-0000-0000-0000BA3B0000}"/>
    <cellStyle name="Vírgula 4 2 5" xfId="2280" xr:uid="{00000000-0005-0000-0000-0000BB3B0000}"/>
    <cellStyle name="Vírgula 4 2 5 2" xfId="3408" xr:uid="{00000000-0005-0000-0000-0000BC3B0000}"/>
    <cellStyle name="Vírgula 4 2 5 2 2" xfId="4738" xr:uid="{00000000-0005-0000-0000-0000BD3B0000}"/>
    <cellStyle name="Vírgula 4 2 5 2 2 2" xfId="21778" xr:uid="{00000000-0005-0000-0000-0000BE3B0000}"/>
    <cellStyle name="Vírgula 4 2 5 2 2 3" xfId="17773" xr:uid="{00000000-0005-0000-0000-0000BF3B0000}"/>
    <cellStyle name="Vírgula 4 2 5 2 3" xfId="5577" xr:uid="{00000000-0005-0000-0000-0000C03B0000}"/>
    <cellStyle name="Vírgula 4 2 5 2 3 2" xfId="22576" xr:uid="{00000000-0005-0000-0000-0000C13B0000}"/>
    <cellStyle name="Vírgula 4 2 5 2 3 3" xfId="18612" xr:uid="{00000000-0005-0000-0000-0000C23B0000}"/>
    <cellStyle name="Vírgula 4 2 5 2 4" xfId="20476" xr:uid="{00000000-0005-0000-0000-0000C33B0000}"/>
    <cellStyle name="Vírgula 4 2 5 2 5" xfId="16452" xr:uid="{00000000-0005-0000-0000-0000C43B0000}"/>
    <cellStyle name="Vírgula 4 2 5 3" xfId="3734" xr:uid="{00000000-0005-0000-0000-0000C53B0000}"/>
    <cellStyle name="Vírgula 4 2 5 3 2" xfId="6307" xr:uid="{00000000-0005-0000-0000-0000C63B0000}"/>
    <cellStyle name="Vírgula 4 2 5 3 2 2" xfId="23289" xr:uid="{00000000-0005-0000-0000-0000C73B0000}"/>
    <cellStyle name="Vírgula 4 2 5 3 2 3" xfId="19342" xr:uid="{00000000-0005-0000-0000-0000C83B0000}"/>
    <cellStyle name="Vírgula 4 2 5 3 3" xfId="20799" xr:uid="{00000000-0005-0000-0000-0000C93B0000}"/>
    <cellStyle name="Vírgula 4 2 5 3 4" xfId="16778" xr:uid="{00000000-0005-0000-0000-0000CA3B0000}"/>
    <cellStyle name="Vírgula 4 2 6" xfId="2281" xr:uid="{00000000-0005-0000-0000-0000CB3B0000}"/>
    <cellStyle name="Vírgula 4 2 6 2" xfId="3409" xr:uid="{00000000-0005-0000-0000-0000CC3B0000}"/>
    <cellStyle name="Vírgula 4 2 6 2 2" xfId="4739" xr:uid="{00000000-0005-0000-0000-0000CD3B0000}"/>
    <cellStyle name="Vírgula 4 2 6 2 2 2" xfId="21779" xr:uid="{00000000-0005-0000-0000-0000CE3B0000}"/>
    <cellStyle name="Vírgula 4 2 6 2 2 3" xfId="17774" xr:uid="{00000000-0005-0000-0000-0000CF3B0000}"/>
    <cellStyle name="Vírgula 4 2 6 2 3" xfId="5578" xr:uid="{00000000-0005-0000-0000-0000D03B0000}"/>
    <cellStyle name="Vírgula 4 2 6 2 3 2" xfId="22577" xr:uid="{00000000-0005-0000-0000-0000D13B0000}"/>
    <cellStyle name="Vírgula 4 2 6 2 3 3" xfId="18613" xr:uid="{00000000-0005-0000-0000-0000D23B0000}"/>
    <cellStyle name="Vírgula 4 2 6 2 4" xfId="20477" xr:uid="{00000000-0005-0000-0000-0000D33B0000}"/>
    <cellStyle name="Vírgula 4 2 6 2 5" xfId="16453" xr:uid="{00000000-0005-0000-0000-0000D43B0000}"/>
    <cellStyle name="Vírgula 4 2 6 3" xfId="3859" xr:uid="{00000000-0005-0000-0000-0000D53B0000}"/>
    <cellStyle name="Vírgula 4 2 6 3 2" xfId="6308" xr:uid="{00000000-0005-0000-0000-0000D63B0000}"/>
    <cellStyle name="Vírgula 4 2 6 3 2 2" xfId="23290" xr:uid="{00000000-0005-0000-0000-0000D73B0000}"/>
    <cellStyle name="Vírgula 4 2 6 3 2 3" xfId="19343" xr:uid="{00000000-0005-0000-0000-0000D83B0000}"/>
    <cellStyle name="Vírgula 4 2 6 3 3" xfId="20921" xr:uid="{00000000-0005-0000-0000-0000D93B0000}"/>
    <cellStyle name="Vírgula 4 2 6 3 4" xfId="16901" xr:uid="{00000000-0005-0000-0000-0000DA3B0000}"/>
    <cellStyle name="Vírgula 4 2 7" xfId="2282" xr:uid="{00000000-0005-0000-0000-0000DB3B0000}"/>
    <cellStyle name="Vírgula 4 2 7 2" xfId="3410" xr:uid="{00000000-0005-0000-0000-0000DC3B0000}"/>
    <cellStyle name="Vírgula 4 2 7 2 2" xfId="4740" xr:uid="{00000000-0005-0000-0000-0000DD3B0000}"/>
    <cellStyle name="Vírgula 4 2 7 2 2 2" xfId="21780" xr:uid="{00000000-0005-0000-0000-0000DE3B0000}"/>
    <cellStyle name="Vírgula 4 2 7 2 2 3" xfId="17775" xr:uid="{00000000-0005-0000-0000-0000DF3B0000}"/>
    <cellStyle name="Vírgula 4 2 7 2 3" xfId="5579" xr:uid="{00000000-0005-0000-0000-0000E03B0000}"/>
    <cellStyle name="Vírgula 4 2 7 2 3 2" xfId="22578" xr:uid="{00000000-0005-0000-0000-0000E13B0000}"/>
    <cellStyle name="Vírgula 4 2 7 2 3 3" xfId="18614" xr:uid="{00000000-0005-0000-0000-0000E23B0000}"/>
    <cellStyle name="Vírgula 4 2 7 2 4" xfId="20478" xr:uid="{00000000-0005-0000-0000-0000E33B0000}"/>
    <cellStyle name="Vírgula 4 2 7 2 5" xfId="16454" xr:uid="{00000000-0005-0000-0000-0000E43B0000}"/>
    <cellStyle name="Vírgula 4 2 7 3" xfId="3770" xr:uid="{00000000-0005-0000-0000-0000E53B0000}"/>
    <cellStyle name="Vírgula 4 2 7 3 2" xfId="6309" xr:uid="{00000000-0005-0000-0000-0000E63B0000}"/>
    <cellStyle name="Vírgula 4 2 7 3 2 2" xfId="23291" xr:uid="{00000000-0005-0000-0000-0000E73B0000}"/>
    <cellStyle name="Vírgula 4 2 7 3 2 3" xfId="19344" xr:uid="{00000000-0005-0000-0000-0000E83B0000}"/>
    <cellStyle name="Vírgula 4 2 7 3 3" xfId="20834" xr:uid="{00000000-0005-0000-0000-0000E93B0000}"/>
    <cellStyle name="Vírgula 4 2 7 3 4" xfId="16813" xr:uid="{00000000-0005-0000-0000-0000EA3B0000}"/>
    <cellStyle name="Vírgula 4 2 8" xfId="2283" xr:uid="{00000000-0005-0000-0000-0000EB3B0000}"/>
    <cellStyle name="Vírgula 4 2 8 2" xfId="3411" xr:uid="{00000000-0005-0000-0000-0000EC3B0000}"/>
    <cellStyle name="Vírgula 4 2 8 2 2" xfId="4741" xr:uid="{00000000-0005-0000-0000-0000ED3B0000}"/>
    <cellStyle name="Vírgula 4 2 8 2 2 2" xfId="21781" xr:uid="{00000000-0005-0000-0000-0000EE3B0000}"/>
    <cellStyle name="Vírgula 4 2 8 2 2 3" xfId="17776" xr:uid="{00000000-0005-0000-0000-0000EF3B0000}"/>
    <cellStyle name="Vírgula 4 2 8 2 3" xfId="5580" xr:uid="{00000000-0005-0000-0000-0000F03B0000}"/>
    <cellStyle name="Vírgula 4 2 8 2 3 2" xfId="22579" xr:uid="{00000000-0005-0000-0000-0000F13B0000}"/>
    <cellStyle name="Vírgula 4 2 8 2 3 3" xfId="18615" xr:uid="{00000000-0005-0000-0000-0000F23B0000}"/>
    <cellStyle name="Vírgula 4 2 8 2 4" xfId="20479" xr:uid="{00000000-0005-0000-0000-0000F33B0000}"/>
    <cellStyle name="Vírgula 4 2 8 2 5" xfId="16455" xr:uid="{00000000-0005-0000-0000-0000F43B0000}"/>
    <cellStyle name="Vírgula 4 2 8 3" xfId="4440" xr:uid="{00000000-0005-0000-0000-0000F53B0000}"/>
    <cellStyle name="Vírgula 4 2 8 3 2" xfId="6310" xr:uid="{00000000-0005-0000-0000-0000F63B0000}"/>
    <cellStyle name="Vírgula 4 2 8 3 2 2" xfId="23292" xr:uid="{00000000-0005-0000-0000-0000F73B0000}"/>
    <cellStyle name="Vírgula 4 2 8 3 2 3" xfId="19345" xr:uid="{00000000-0005-0000-0000-0000F83B0000}"/>
    <cellStyle name="Vírgula 4 2 8 3 3" xfId="21482" xr:uid="{00000000-0005-0000-0000-0000F93B0000}"/>
    <cellStyle name="Vírgula 4 2 8 3 4" xfId="17477" xr:uid="{00000000-0005-0000-0000-0000FA3B0000}"/>
    <cellStyle name="Vírgula 4 2 9" xfId="2284" xr:uid="{00000000-0005-0000-0000-0000FB3B0000}"/>
    <cellStyle name="Vírgula 4 2 9 2" xfId="3412" xr:uid="{00000000-0005-0000-0000-0000FC3B0000}"/>
    <cellStyle name="Vírgula 4 2 9 2 2" xfId="4742" xr:uid="{00000000-0005-0000-0000-0000FD3B0000}"/>
    <cellStyle name="Vírgula 4 2 9 2 2 2" xfId="21782" xr:uid="{00000000-0005-0000-0000-0000FE3B0000}"/>
    <cellStyle name="Vírgula 4 2 9 2 2 3" xfId="17777" xr:uid="{00000000-0005-0000-0000-0000FF3B0000}"/>
    <cellStyle name="Vírgula 4 2 9 2 3" xfId="5581" xr:uid="{00000000-0005-0000-0000-0000003C0000}"/>
    <cellStyle name="Vírgula 4 2 9 2 3 2" xfId="22580" xr:uid="{00000000-0005-0000-0000-0000013C0000}"/>
    <cellStyle name="Vírgula 4 2 9 2 3 3" xfId="18616" xr:uid="{00000000-0005-0000-0000-0000023C0000}"/>
    <cellStyle name="Vírgula 4 2 9 2 4" xfId="20480" xr:uid="{00000000-0005-0000-0000-0000033C0000}"/>
    <cellStyle name="Vírgula 4 2 9 2 5" xfId="16456" xr:uid="{00000000-0005-0000-0000-0000043C0000}"/>
    <cellStyle name="Vírgula 4 2 9 3" xfId="4468" xr:uid="{00000000-0005-0000-0000-0000053C0000}"/>
    <cellStyle name="Vírgula 4 2 9 3 2" xfId="6311" xr:uid="{00000000-0005-0000-0000-0000063C0000}"/>
    <cellStyle name="Vírgula 4 2 9 3 2 2" xfId="23293" xr:uid="{00000000-0005-0000-0000-0000073C0000}"/>
    <cellStyle name="Vírgula 4 2 9 3 2 3" xfId="19346" xr:uid="{00000000-0005-0000-0000-0000083C0000}"/>
    <cellStyle name="Vírgula 4 2 9 3 3" xfId="21508" xr:uid="{00000000-0005-0000-0000-0000093C0000}"/>
    <cellStyle name="Vírgula 4 2 9 3 4" xfId="17503" xr:uid="{00000000-0005-0000-0000-00000A3C0000}"/>
    <cellStyle name="Vírgula 4 3" xfId="78" xr:uid="{00000000-0005-0000-0000-00000B3C0000}"/>
    <cellStyle name="Vírgula 4 3 10" xfId="3043" xr:uid="{00000000-0005-0000-0000-00000C3C0000}"/>
    <cellStyle name="Vírgula 4 3 10 2" xfId="3787" xr:uid="{00000000-0005-0000-0000-00000D3C0000}"/>
    <cellStyle name="Vírgula 4 3 10 2 2" xfId="5893" xr:uid="{00000000-0005-0000-0000-00000E3C0000}"/>
    <cellStyle name="Vírgula 4 3 10 2 2 2" xfId="22889" xr:uid="{00000000-0005-0000-0000-00000F3C0000}"/>
    <cellStyle name="Vírgula 4 3 10 2 2 3" xfId="18928" xr:uid="{00000000-0005-0000-0000-0000103C0000}"/>
    <cellStyle name="Vírgula 4 3 10 2 3" xfId="20849" xr:uid="{00000000-0005-0000-0000-0000113C0000}"/>
    <cellStyle name="Vírgula 4 3 10 2 4" xfId="16829" xr:uid="{00000000-0005-0000-0000-0000123C0000}"/>
    <cellStyle name="Vírgula 4 3 10 3" xfId="5212" xr:uid="{00000000-0005-0000-0000-0000133C0000}"/>
    <cellStyle name="Vírgula 4 3 10 3 2" xfId="13338" xr:uid="{00000000-0005-0000-0000-0000143C0000}"/>
    <cellStyle name="Vírgula 4 3 10 3 2 2" xfId="22211" xr:uid="{00000000-0005-0000-0000-0000153C0000}"/>
    <cellStyle name="Vírgula 4 3 10 3 3" xfId="11771" xr:uid="{00000000-0005-0000-0000-0000163C0000}"/>
    <cellStyle name="Vírgula 4 3 10 3 4" xfId="18247" xr:uid="{00000000-0005-0000-0000-0000173C0000}"/>
    <cellStyle name="Vírgula 4 3 10 4" xfId="13574" xr:uid="{00000000-0005-0000-0000-0000183C0000}"/>
    <cellStyle name="Vírgula 4 3 10 4 2" xfId="20111" xr:uid="{00000000-0005-0000-0000-0000193C0000}"/>
    <cellStyle name="Vírgula 4 3 10 5" xfId="16087" xr:uid="{00000000-0005-0000-0000-00001A3C0000}"/>
    <cellStyle name="Vírgula 4 3 11" xfId="8536" xr:uid="{00000000-0005-0000-0000-00001B3C0000}"/>
    <cellStyle name="Vírgula 4 3 11 2" xfId="12435" xr:uid="{00000000-0005-0000-0000-00001C3C0000}"/>
    <cellStyle name="Vírgula 4 3 11 3" xfId="11608" xr:uid="{00000000-0005-0000-0000-00001D3C0000}"/>
    <cellStyle name="Vírgula 4 3 12" xfId="8537" xr:uid="{00000000-0005-0000-0000-00001E3C0000}"/>
    <cellStyle name="Vírgula 4 3 13" xfId="8538" xr:uid="{00000000-0005-0000-0000-00001F3C0000}"/>
    <cellStyle name="Vírgula 4 3 2" xfId="708" xr:uid="{00000000-0005-0000-0000-0000203C0000}"/>
    <cellStyle name="Vírgula 4 3 2 2" xfId="3120" xr:uid="{00000000-0005-0000-0000-0000213C0000}"/>
    <cellStyle name="Vírgula 4 3 2 2 2" xfId="4535" xr:uid="{00000000-0005-0000-0000-0000223C0000}"/>
    <cellStyle name="Vírgula 4 3 2 2 2 2" xfId="21575" xr:uid="{00000000-0005-0000-0000-0000233C0000}"/>
    <cellStyle name="Vírgula 4 3 2 2 2 3" xfId="17570" xr:uid="{00000000-0005-0000-0000-0000243C0000}"/>
    <cellStyle name="Vírgula 4 3 2 2 3" xfId="5289" xr:uid="{00000000-0005-0000-0000-0000253C0000}"/>
    <cellStyle name="Vírgula 4 3 2 2 3 2" xfId="22288" xr:uid="{00000000-0005-0000-0000-0000263C0000}"/>
    <cellStyle name="Vírgula 4 3 2 2 3 3" xfId="18324" xr:uid="{00000000-0005-0000-0000-0000273C0000}"/>
    <cellStyle name="Vírgula 4 3 2 2 4" xfId="20188" xr:uid="{00000000-0005-0000-0000-0000283C0000}"/>
    <cellStyle name="Vírgula 4 3 2 2 5" xfId="16164" xr:uid="{00000000-0005-0000-0000-0000293C0000}"/>
    <cellStyle name="Vírgula 4 3 2 3" xfId="4255" xr:uid="{00000000-0005-0000-0000-00002A3C0000}"/>
    <cellStyle name="Vírgula 4 3 2 3 2" xfId="6005" xr:uid="{00000000-0005-0000-0000-00002B3C0000}"/>
    <cellStyle name="Vírgula 4 3 2 3 2 2" xfId="22999" xr:uid="{00000000-0005-0000-0000-00002C3C0000}"/>
    <cellStyle name="Vírgula 4 3 2 3 2 3" xfId="19040" xr:uid="{00000000-0005-0000-0000-00002D3C0000}"/>
    <cellStyle name="Vírgula 4 3 2 3 3" xfId="21299" xr:uid="{00000000-0005-0000-0000-00002E3C0000}"/>
    <cellStyle name="Vírgula 4 3 2 3 4" xfId="17292" xr:uid="{00000000-0005-0000-0000-00002F3C0000}"/>
    <cellStyle name="Vírgula 4 3 3" xfId="2286" xr:uid="{00000000-0005-0000-0000-0000303C0000}"/>
    <cellStyle name="Vírgula 4 3 3 2" xfId="3414" xr:uid="{00000000-0005-0000-0000-0000313C0000}"/>
    <cellStyle name="Vírgula 4 3 3 2 2" xfId="4744" xr:uid="{00000000-0005-0000-0000-0000323C0000}"/>
    <cellStyle name="Vírgula 4 3 3 2 2 2" xfId="21784" xr:uid="{00000000-0005-0000-0000-0000333C0000}"/>
    <cellStyle name="Vírgula 4 3 3 2 2 3" xfId="17779" xr:uid="{00000000-0005-0000-0000-0000343C0000}"/>
    <cellStyle name="Vírgula 4 3 3 2 3" xfId="5583" xr:uid="{00000000-0005-0000-0000-0000353C0000}"/>
    <cellStyle name="Vírgula 4 3 3 2 3 2" xfId="22582" xr:uid="{00000000-0005-0000-0000-0000363C0000}"/>
    <cellStyle name="Vírgula 4 3 3 2 3 3" xfId="18618" xr:uid="{00000000-0005-0000-0000-0000373C0000}"/>
    <cellStyle name="Vírgula 4 3 3 2 4" xfId="20482" xr:uid="{00000000-0005-0000-0000-0000383C0000}"/>
    <cellStyle name="Vírgula 4 3 3 2 5" xfId="16458" xr:uid="{00000000-0005-0000-0000-0000393C0000}"/>
    <cellStyle name="Vírgula 4 3 3 3" xfId="4217" xr:uid="{00000000-0005-0000-0000-00003A3C0000}"/>
    <cellStyle name="Vírgula 4 3 3 3 2" xfId="6313" xr:uid="{00000000-0005-0000-0000-00003B3C0000}"/>
    <cellStyle name="Vírgula 4 3 3 3 2 2" xfId="23295" xr:uid="{00000000-0005-0000-0000-00003C3C0000}"/>
    <cellStyle name="Vírgula 4 3 3 3 2 3" xfId="19348" xr:uid="{00000000-0005-0000-0000-00003D3C0000}"/>
    <cellStyle name="Vírgula 4 3 3 3 3" xfId="21263" xr:uid="{00000000-0005-0000-0000-00003E3C0000}"/>
    <cellStyle name="Vírgula 4 3 3 3 4" xfId="17256" xr:uid="{00000000-0005-0000-0000-00003F3C0000}"/>
    <cellStyle name="Vírgula 4 3 4" xfId="2287" xr:uid="{00000000-0005-0000-0000-0000403C0000}"/>
    <cellStyle name="Vírgula 4 3 4 2" xfId="3415" xr:uid="{00000000-0005-0000-0000-0000413C0000}"/>
    <cellStyle name="Vírgula 4 3 4 2 2" xfId="4745" xr:uid="{00000000-0005-0000-0000-0000423C0000}"/>
    <cellStyle name="Vírgula 4 3 4 2 2 2" xfId="21785" xr:uid="{00000000-0005-0000-0000-0000433C0000}"/>
    <cellStyle name="Vírgula 4 3 4 2 2 3" xfId="17780" xr:uid="{00000000-0005-0000-0000-0000443C0000}"/>
    <cellStyle name="Vírgula 4 3 4 2 3" xfId="5584" xr:uid="{00000000-0005-0000-0000-0000453C0000}"/>
    <cellStyle name="Vírgula 4 3 4 2 3 2" xfId="22583" xr:uid="{00000000-0005-0000-0000-0000463C0000}"/>
    <cellStyle name="Vírgula 4 3 4 2 3 3" xfId="18619" xr:uid="{00000000-0005-0000-0000-0000473C0000}"/>
    <cellStyle name="Vírgula 4 3 4 2 4" xfId="20483" xr:uid="{00000000-0005-0000-0000-0000483C0000}"/>
    <cellStyle name="Vírgula 4 3 4 2 5" xfId="16459" xr:uid="{00000000-0005-0000-0000-0000493C0000}"/>
    <cellStyle name="Vírgula 4 3 4 3" xfId="4022" xr:uid="{00000000-0005-0000-0000-00004A3C0000}"/>
    <cellStyle name="Vírgula 4 3 4 3 2" xfId="6314" xr:uid="{00000000-0005-0000-0000-00004B3C0000}"/>
    <cellStyle name="Vírgula 4 3 4 3 2 2" xfId="23296" xr:uid="{00000000-0005-0000-0000-00004C3C0000}"/>
    <cellStyle name="Vírgula 4 3 4 3 2 3" xfId="19349" xr:uid="{00000000-0005-0000-0000-00004D3C0000}"/>
    <cellStyle name="Vírgula 4 3 4 3 3" xfId="21074" xr:uid="{00000000-0005-0000-0000-00004E3C0000}"/>
    <cellStyle name="Vírgula 4 3 4 3 4" xfId="17063" xr:uid="{00000000-0005-0000-0000-00004F3C0000}"/>
    <cellStyle name="Vírgula 4 3 5" xfId="2288" xr:uid="{00000000-0005-0000-0000-0000503C0000}"/>
    <cellStyle name="Vírgula 4 3 5 2" xfId="3416" xr:uid="{00000000-0005-0000-0000-0000513C0000}"/>
    <cellStyle name="Vírgula 4 3 5 2 2" xfId="4746" xr:uid="{00000000-0005-0000-0000-0000523C0000}"/>
    <cellStyle name="Vírgula 4 3 5 2 2 2" xfId="21786" xr:uid="{00000000-0005-0000-0000-0000533C0000}"/>
    <cellStyle name="Vírgula 4 3 5 2 2 3" xfId="17781" xr:uid="{00000000-0005-0000-0000-0000543C0000}"/>
    <cellStyle name="Vírgula 4 3 5 2 3" xfId="5585" xr:uid="{00000000-0005-0000-0000-0000553C0000}"/>
    <cellStyle name="Vírgula 4 3 5 2 3 2" xfId="22584" xr:uid="{00000000-0005-0000-0000-0000563C0000}"/>
    <cellStyle name="Vírgula 4 3 5 2 3 3" xfId="18620" xr:uid="{00000000-0005-0000-0000-0000573C0000}"/>
    <cellStyle name="Vírgula 4 3 5 2 4" xfId="20484" xr:uid="{00000000-0005-0000-0000-0000583C0000}"/>
    <cellStyle name="Vírgula 4 3 5 2 5" xfId="16460" xr:uid="{00000000-0005-0000-0000-0000593C0000}"/>
    <cellStyle name="Vírgula 4 3 5 3" xfId="4449" xr:uid="{00000000-0005-0000-0000-00005A3C0000}"/>
    <cellStyle name="Vírgula 4 3 5 3 2" xfId="6315" xr:uid="{00000000-0005-0000-0000-00005B3C0000}"/>
    <cellStyle name="Vírgula 4 3 5 3 2 2" xfId="23297" xr:uid="{00000000-0005-0000-0000-00005C3C0000}"/>
    <cellStyle name="Vírgula 4 3 5 3 2 3" xfId="19350" xr:uid="{00000000-0005-0000-0000-00005D3C0000}"/>
    <cellStyle name="Vírgula 4 3 5 3 3" xfId="21490" xr:uid="{00000000-0005-0000-0000-00005E3C0000}"/>
    <cellStyle name="Vírgula 4 3 5 3 4" xfId="17485" xr:uid="{00000000-0005-0000-0000-00005F3C0000}"/>
    <cellStyle name="Vírgula 4 3 6" xfId="2289" xr:uid="{00000000-0005-0000-0000-0000603C0000}"/>
    <cellStyle name="Vírgula 4 3 6 2" xfId="3417" xr:uid="{00000000-0005-0000-0000-0000613C0000}"/>
    <cellStyle name="Vírgula 4 3 6 2 2" xfId="4747" xr:uid="{00000000-0005-0000-0000-0000623C0000}"/>
    <cellStyle name="Vírgula 4 3 6 2 2 2" xfId="21787" xr:uid="{00000000-0005-0000-0000-0000633C0000}"/>
    <cellStyle name="Vírgula 4 3 6 2 2 3" xfId="17782" xr:uid="{00000000-0005-0000-0000-0000643C0000}"/>
    <cellStyle name="Vírgula 4 3 6 2 3" xfId="5586" xr:uid="{00000000-0005-0000-0000-0000653C0000}"/>
    <cellStyle name="Vírgula 4 3 6 2 3 2" xfId="22585" xr:uid="{00000000-0005-0000-0000-0000663C0000}"/>
    <cellStyle name="Vírgula 4 3 6 2 3 3" xfId="18621" xr:uid="{00000000-0005-0000-0000-0000673C0000}"/>
    <cellStyle name="Vírgula 4 3 6 2 4" xfId="20485" xr:uid="{00000000-0005-0000-0000-0000683C0000}"/>
    <cellStyle name="Vírgula 4 3 6 2 5" xfId="16461" xr:uid="{00000000-0005-0000-0000-0000693C0000}"/>
    <cellStyle name="Vírgula 4 3 6 3" xfId="3983" xr:uid="{00000000-0005-0000-0000-00006A3C0000}"/>
    <cellStyle name="Vírgula 4 3 6 3 2" xfId="6316" xr:uid="{00000000-0005-0000-0000-00006B3C0000}"/>
    <cellStyle name="Vírgula 4 3 6 3 2 2" xfId="23298" xr:uid="{00000000-0005-0000-0000-00006C3C0000}"/>
    <cellStyle name="Vírgula 4 3 6 3 2 3" xfId="19351" xr:uid="{00000000-0005-0000-0000-00006D3C0000}"/>
    <cellStyle name="Vírgula 4 3 6 3 3" xfId="21039" xr:uid="{00000000-0005-0000-0000-00006E3C0000}"/>
    <cellStyle name="Vírgula 4 3 6 3 4" xfId="17025" xr:uid="{00000000-0005-0000-0000-00006F3C0000}"/>
    <cellStyle name="Vírgula 4 3 7" xfId="2290" xr:uid="{00000000-0005-0000-0000-0000703C0000}"/>
    <cellStyle name="Vírgula 4 3 7 2" xfId="3418" xr:uid="{00000000-0005-0000-0000-0000713C0000}"/>
    <cellStyle name="Vírgula 4 3 7 2 2" xfId="4748" xr:uid="{00000000-0005-0000-0000-0000723C0000}"/>
    <cellStyle name="Vírgula 4 3 7 2 2 2" xfId="21788" xr:uid="{00000000-0005-0000-0000-0000733C0000}"/>
    <cellStyle name="Vírgula 4 3 7 2 2 3" xfId="17783" xr:uid="{00000000-0005-0000-0000-0000743C0000}"/>
    <cellStyle name="Vírgula 4 3 7 2 3" xfId="5587" xr:uid="{00000000-0005-0000-0000-0000753C0000}"/>
    <cellStyle name="Vírgula 4 3 7 2 3 2" xfId="22586" xr:uid="{00000000-0005-0000-0000-0000763C0000}"/>
    <cellStyle name="Vírgula 4 3 7 2 3 3" xfId="18622" xr:uid="{00000000-0005-0000-0000-0000773C0000}"/>
    <cellStyle name="Vírgula 4 3 7 2 4" xfId="20486" xr:uid="{00000000-0005-0000-0000-0000783C0000}"/>
    <cellStyle name="Vírgula 4 3 7 2 5" xfId="16462" xr:uid="{00000000-0005-0000-0000-0000793C0000}"/>
    <cellStyle name="Vírgula 4 3 7 3" xfId="4399" xr:uid="{00000000-0005-0000-0000-00007A3C0000}"/>
    <cellStyle name="Vírgula 4 3 7 3 2" xfId="6317" xr:uid="{00000000-0005-0000-0000-00007B3C0000}"/>
    <cellStyle name="Vírgula 4 3 7 3 2 2" xfId="23299" xr:uid="{00000000-0005-0000-0000-00007C3C0000}"/>
    <cellStyle name="Vírgula 4 3 7 3 2 3" xfId="19352" xr:uid="{00000000-0005-0000-0000-00007D3C0000}"/>
    <cellStyle name="Vírgula 4 3 7 3 3" xfId="21443" xr:uid="{00000000-0005-0000-0000-00007E3C0000}"/>
    <cellStyle name="Vírgula 4 3 7 3 4" xfId="17436" xr:uid="{00000000-0005-0000-0000-00007F3C0000}"/>
    <cellStyle name="Vírgula 4 3 8" xfId="2291" xr:uid="{00000000-0005-0000-0000-0000803C0000}"/>
    <cellStyle name="Vírgula 4 3 8 2" xfId="3419" xr:uid="{00000000-0005-0000-0000-0000813C0000}"/>
    <cellStyle name="Vírgula 4 3 8 2 2" xfId="4749" xr:uid="{00000000-0005-0000-0000-0000823C0000}"/>
    <cellStyle name="Vírgula 4 3 8 2 2 2" xfId="21789" xr:uid="{00000000-0005-0000-0000-0000833C0000}"/>
    <cellStyle name="Vírgula 4 3 8 2 2 3" xfId="17784" xr:uid="{00000000-0005-0000-0000-0000843C0000}"/>
    <cellStyle name="Vírgula 4 3 8 2 3" xfId="5588" xr:uid="{00000000-0005-0000-0000-0000853C0000}"/>
    <cellStyle name="Vírgula 4 3 8 2 3 2" xfId="22587" xr:uid="{00000000-0005-0000-0000-0000863C0000}"/>
    <cellStyle name="Vírgula 4 3 8 2 3 3" xfId="18623" xr:uid="{00000000-0005-0000-0000-0000873C0000}"/>
    <cellStyle name="Vírgula 4 3 8 2 4" xfId="20487" xr:uid="{00000000-0005-0000-0000-0000883C0000}"/>
    <cellStyle name="Vírgula 4 3 8 2 5" xfId="16463" xr:uid="{00000000-0005-0000-0000-0000893C0000}"/>
    <cellStyle name="Vírgula 4 3 8 3" xfId="3769" xr:uid="{00000000-0005-0000-0000-00008A3C0000}"/>
    <cellStyle name="Vírgula 4 3 8 3 2" xfId="6318" xr:uid="{00000000-0005-0000-0000-00008B3C0000}"/>
    <cellStyle name="Vírgula 4 3 8 3 2 2" xfId="23300" xr:uid="{00000000-0005-0000-0000-00008C3C0000}"/>
    <cellStyle name="Vírgula 4 3 8 3 2 3" xfId="19353" xr:uid="{00000000-0005-0000-0000-00008D3C0000}"/>
    <cellStyle name="Vírgula 4 3 8 3 3" xfId="20833" xr:uid="{00000000-0005-0000-0000-00008E3C0000}"/>
    <cellStyle name="Vírgula 4 3 8 3 4" xfId="16812" xr:uid="{00000000-0005-0000-0000-00008F3C0000}"/>
    <cellStyle name="Vírgula 4 3 9" xfId="2292" xr:uid="{00000000-0005-0000-0000-0000903C0000}"/>
    <cellStyle name="Vírgula 4 3 9 2" xfId="3420" xr:uid="{00000000-0005-0000-0000-0000913C0000}"/>
    <cellStyle name="Vírgula 4 3 9 2 2" xfId="4750" xr:uid="{00000000-0005-0000-0000-0000923C0000}"/>
    <cellStyle name="Vírgula 4 3 9 2 2 2" xfId="21790" xr:uid="{00000000-0005-0000-0000-0000933C0000}"/>
    <cellStyle name="Vírgula 4 3 9 2 2 3" xfId="17785" xr:uid="{00000000-0005-0000-0000-0000943C0000}"/>
    <cellStyle name="Vírgula 4 3 9 2 3" xfId="5589" xr:uid="{00000000-0005-0000-0000-0000953C0000}"/>
    <cellStyle name="Vírgula 4 3 9 2 3 2" xfId="22588" xr:uid="{00000000-0005-0000-0000-0000963C0000}"/>
    <cellStyle name="Vírgula 4 3 9 2 3 3" xfId="18624" xr:uid="{00000000-0005-0000-0000-0000973C0000}"/>
    <cellStyle name="Vírgula 4 3 9 2 4" xfId="20488" xr:uid="{00000000-0005-0000-0000-0000983C0000}"/>
    <cellStyle name="Vírgula 4 3 9 2 5" xfId="16464" xr:uid="{00000000-0005-0000-0000-0000993C0000}"/>
    <cellStyle name="Vírgula 4 3 9 3" xfId="4063" xr:uid="{00000000-0005-0000-0000-00009A3C0000}"/>
    <cellStyle name="Vírgula 4 3 9 3 2" xfId="6319" xr:uid="{00000000-0005-0000-0000-00009B3C0000}"/>
    <cellStyle name="Vírgula 4 3 9 3 2 2" xfId="23301" xr:uid="{00000000-0005-0000-0000-00009C3C0000}"/>
    <cellStyle name="Vírgula 4 3 9 3 2 3" xfId="19354" xr:uid="{00000000-0005-0000-0000-00009D3C0000}"/>
    <cellStyle name="Vírgula 4 3 9 3 3" xfId="21112" xr:uid="{00000000-0005-0000-0000-00009E3C0000}"/>
    <cellStyle name="Vírgula 4 3 9 3 4" xfId="17104" xr:uid="{00000000-0005-0000-0000-00009F3C0000}"/>
    <cellStyle name="Vírgula 4 4" xfId="355" xr:uid="{00000000-0005-0000-0000-0000A03C0000}"/>
    <cellStyle name="Vírgula 4 4 10" xfId="2294" xr:uid="{00000000-0005-0000-0000-0000A13C0000}"/>
    <cellStyle name="Vírgula 4 4 10 2" xfId="3422" xr:uid="{00000000-0005-0000-0000-0000A23C0000}"/>
    <cellStyle name="Vírgula 4 4 10 2 2" xfId="4752" xr:uid="{00000000-0005-0000-0000-0000A33C0000}"/>
    <cellStyle name="Vírgula 4 4 10 2 2 2" xfId="21792" xr:uid="{00000000-0005-0000-0000-0000A43C0000}"/>
    <cellStyle name="Vírgula 4 4 10 2 2 3" xfId="17787" xr:uid="{00000000-0005-0000-0000-0000A53C0000}"/>
    <cellStyle name="Vírgula 4 4 10 2 3" xfId="5591" xr:uid="{00000000-0005-0000-0000-0000A63C0000}"/>
    <cellStyle name="Vírgula 4 4 10 2 3 2" xfId="22590" xr:uid="{00000000-0005-0000-0000-0000A73C0000}"/>
    <cellStyle name="Vírgula 4 4 10 2 3 3" xfId="18626" xr:uid="{00000000-0005-0000-0000-0000A83C0000}"/>
    <cellStyle name="Vírgula 4 4 10 2 4" xfId="20490" xr:uid="{00000000-0005-0000-0000-0000A93C0000}"/>
    <cellStyle name="Vírgula 4 4 10 2 5" xfId="16466" xr:uid="{00000000-0005-0000-0000-0000AA3C0000}"/>
    <cellStyle name="Vírgula 4 4 10 3" xfId="4038" xr:uid="{00000000-0005-0000-0000-0000AB3C0000}"/>
    <cellStyle name="Vírgula 4 4 10 3 2" xfId="6321" xr:uid="{00000000-0005-0000-0000-0000AC3C0000}"/>
    <cellStyle name="Vírgula 4 4 10 3 2 2" xfId="23303" xr:uid="{00000000-0005-0000-0000-0000AD3C0000}"/>
    <cellStyle name="Vírgula 4 4 10 3 2 3" xfId="19356" xr:uid="{00000000-0005-0000-0000-0000AE3C0000}"/>
    <cellStyle name="Vírgula 4 4 10 3 3" xfId="21087" xr:uid="{00000000-0005-0000-0000-0000AF3C0000}"/>
    <cellStyle name="Vírgula 4 4 10 3 4" xfId="17079" xr:uid="{00000000-0005-0000-0000-0000B03C0000}"/>
    <cellStyle name="Vírgula 4 4 11" xfId="2295" xr:uid="{00000000-0005-0000-0000-0000B13C0000}"/>
    <cellStyle name="Vírgula 4 4 11 2" xfId="3423" xr:uid="{00000000-0005-0000-0000-0000B23C0000}"/>
    <cellStyle name="Vírgula 4 4 11 2 2" xfId="4753" xr:uid="{00000000-0005-0000-0000-0000B33C0000}"/>
    <cellStyle name="Vírgula 4 4 11 2 2 2" xfId="21793" xr:uid="{00000000-0005-0000-0000-0000B43C0000}"/>
    <cellStyle name="Vírgula 4 4 11 2 2 3" xfId="17788" xr:uid="{00000000-0005-0000-0000-0000B53C0000}"/>
    <cellStyle name="Vírgula 4 4 11 2 3" xfId="5592" xr:uid="{00000000-0005-0000-0000-0000B63C0000}"/>
    <cellStyle name="Vírgula 4 4 11 2 3 2" xfId="22591" xr:uid="{00000000-0005-0000-0000-0000B73C0000}"/>
    <cellStyle name="Vírgula 4 4 11 2 3 3" xfId="18627" xr:uid="{00000000-0005-0000-0000-0000B83C0000}"/>
    <cellStyle name="Vírgula 4 4 11 2 4" xfId="20491" xr:uid="{00000000-0005-0000-0000-0000B93C0000}"/>
    <cellStyle name="Vírgula 4 4 11 2 5" xfId="16467" xr:uid="{00000000-0005-0000-0000-0000BA3C0000}"/>
    <cellStyle name="Vírgula 4 4 11 3" xfId="3740" xr:uid="{00000000-0005-0000-0000-0000BB3C0000}"/>
    <cellStyle name="Vírgula 4 4 11 3 2" xfId="6322" xr:uid="{00000000-0005-0000-0000-0000BC3C0000}"/>
    <cellStyle name="Vírgula 4 4 11 3 2 2" xfId="23304" xr:uid="{00000000-0005-0000-0000-0000BD3C0000}"/>
    <cellStyle name="Vírgula 4 4 11 3 2 3" xfId="19357" xr:uid="{00000000-0005-0000-0000-0000BE3C0000}"/>
    <cellStyle name="Vírgula 4 4 11 3 3" xfId="20805" xr:uid="{00000000-0005-0000-0000-0000BF3C0000}"/>
    <cellStyle name="Vírgula 4 4 11 3 4" xfId="16784" xr:uid="{00000000-0005-0000-0000-0000C03C0000}"/>
    <cellStyle name="Vírgula 4 4 12" xfId="2293" xr:uid="{00000000-0005-0000-0000-0000C13C0000}"/>
    <cellStyle name="Vírgula 4 4 12 2" xfId="3421" xr:uid="{00000000-0005-0000-0000-0000C23C0000}"/>
    <cellStyle name="Vírgula 4 4 12 2 2" xfId="4751" xr:uid="{00000000-0005-0000-0000-0000C33C0000}"/>
    <cellStyle name="Vírgula 4 4 12 2 2 2" xfId="21791" xr:uid="{00000000-0005-0000-0000-0000C43C0000}"/>
    <cellStyle name="Vírgula 4 4 12 2 2 3" xfId="17786" xr:uid="{00000000-0005-0000-0000-0000C53C0000}"/>
    <cellStyle name="Vírgula 4 4 12 2 3" xfId="5590" xr:uid="{00000000-0005-0000-0000-0000C63C0000}"/>
    <cellStyle name="Vírgula 4 4 12 2 3 2" xfId="22589" xr:uid="{00000000-0005-0000-0000-0000C73C0000}"/>
    <cellStyle name="Vírgula 4 4 12 2 3 3" xfId="18625" xr:uid="{00000000-0005-0000-0000-0000C83C0000}"/>
    <cellStyle name="Vírgula 4 4 12 2 4" xfId="20489" xr:uid="{00000000-0005-0000-0000-0000C93C0000}"/>
    <cellStyle name="Vírgula 4 4 12 2 5" xfId="16465" xr:uid="{00000000-0005-0000-0000-0000CA3C0000}"/>
    <cellStyle name="Vírgula 4 4 12 3" xfId="4225" xr:uid="{00000000-0005-0000-0000-0000CB3C0000}"/>
    <cellStyle name="Vírgula 4 4 12 3 2" xfId="6320" xr:uid="{00000000-0005-0000-0000-0000CC3C0000}"/>
    <cellStyle name="Vírgula 4 4 12 3 2 2" xfId="23302" xr:uid="{00000000-0005-0000-0000-0000CD3C0000}"/>
    <cellStyle name="Vírgula 4 4 12 3 2 3" xfId="19355" xr:uid="{00000000-0005-0000-0000-0000CE3C0000}"/>
    <cellStyle name="Vírgula 4 4 12 3 3" xfId="21271" xr:uid="{00000000-0005-0000-0000-0000CF3C0000}"/>
    <cellStyle name="Vírgula 4 4 12 3 4" xfId="17264" xr:uid="{00000000-0005-0000-0000-0000D03C0000}"/>
    <cellStyle name="Vírgula 4 4 13" xfId="4167" xr:uid="{00000000-0005-0000-0000-0000D13C0000}"/>
    <cellStyle name="Vírgula 4 4 13 2" xfId="5923" xr:uid="{00000000-0005-0000-0000-0000D23C0000}"/>
    <cellStyle name="Vírgula 4 4 13 2 2" xfId="22918" xr:uid="{00000000-0005-0000-0000-0000D33C0000}"/>
    <cellStyle name="Vírgula 4 4 13 2 3" xfId="18958" xr:uid="{00000000-0005-0000-0000-0000D43C0000}"/>
    <cellStyle name="Vírgula 4 4 13 3" xfId="21215" xr:uid="{00000000-0005-0000-0000-0000D53C0000}"/>
    <cellStyle name="Vírgula 4 4 13 4" xfId="17207" xr:uid="{00000000-0005-0000-0000-0000D63C0000}"/>
    <cellStyle name="Vírgula 4 4 2" xfId="605" xr:uid="{00000000-0005-0000-0000-0000D73C0000}"/>
    <cellStyle name="Vírgula 4 4 2 2" xfId="887" xr:uid="{00000000-0005-0000-0000-0000D83C0000}"/>
    <cellStyle name="Vírgula 4 4 2 2 2" xfId="2297" xr:uid="{00000000-0005-0000-0000-0000D93C0000}"/>
    <cellStyle name="Vírgula 4 4 2 2 2 2" xfId="3425" xr:uid="{00000000-0005-0000-0000-0000DA3C0000}"/>
    <cellStyle name="Vírgula 4 4 2 2 2 2 2" xfId="4755" xr:uid="{00000000-0005-0000-0000-0000DB3C0000}"/>
    <cellStyle name="Vírgula 4 4 2 2 2 2 2 2" xfId="21795" xr:uid="{00000000-0005-0000-0000-0000DC3C0000}"/>
    <cellStyle name="Vírgula 4 4 2 2 2 2 2 3" xfId="17790" xr:uid="{00000000-0005-0000-0000-0000DD3C0000}"/>
    <cellStyle name="Vírgula 4 4 2 2 2 2 3" xfId="5594" xr:uid="{00000000-0005-0000-0000-0000DE3C0000}"/>
    <cellStyle name="Vírgula 4 4 2 2 2 2 3 2" xfId="22593" xr:uid="{00000000-0005-0000-0000-0000DF3C0000}"/>
    <cellStyle name="Vírgula 4 4 2 2 2 2 3 3" xfId="18629" xr:uid="{00000000-0005-0000-0000-0000E03C0000}"/>
    <cellStyle name="Vírgula 4 4 2 2 2 2 4" xfId="20493" xr:uid="{00000000-0005-0000-0000-0000E13C0000}"/>
    <cellStyle name="Vírgula 4 4 2 2 2 2 5" xfId="16469" xr:uid="{00000000-0005-0000-0000-0000E23C0000}"/>
    <cellStyle name="Vírgula 4 4 2 2 2 3" xfId="3793" xr:uid="{00000000-0005-0000-0000-0000E33C0000}"/>
    <cellStyle name="Vírgula 4 4 2 2 2 3 2" xfId="6324" xr:uid="{00000000-0005-0000-0000-0000E43C0000}"/>
    <cellStyle name="Vírgula 4 4 2 2 2 3 2 2" xfId="23306" xr:uid="{00000000-0005-0000-0000-0000E53C0000}"/>
    <cellStyle name="Vírgula 4 4 2 2 2 3 2 3" xfId="19359" xr:uid="{00000000-0005-0000-0000-0000E63C0000}"/>
    <cellStyle name="Vírgula 4 4 2 2 2 3 3" xfId="20855" xr:uid="{00000000-0005-0000-0000-0000E73C0000}"/>
    <cellStyle name="Vírgula 4 4 2 2 2 3 4" xfId="16835" xr:uid="{00000000-0005-0000-0000-0000E83C0000}"/>
    <cellStyle name="Vírgula 4 4 2 2 3" xfId="3170" xr:uid="{00000000-0005-0000-0000-0000E93C0000}"/>
    <cellStyle name="Vírgula 4 4 2 2 3 2" xfId="3753" xr:uid="{00000000-0005-0000-0000-0000EA3C0000}"/>
    <cellStyle name="Vírgula 4 4 2 2 3 2 2" xfId="6570" xr:uid="{00000000-0005-0000-0000-0000EB3C0000}"/>
    <cellStyle name="Vírgula 4 4 2 2 3 2 2 2" xfId="23552" xr:uid="{00000000-0005-0000-0000-0000EC3C0000}"/>
    <cellStyle name="Vírgula 4 4 2 2 3 2 2 3" xfId="19605" xr:uid="{00000000-0005-0000-0000-0000ED3C0000}"/>
    <cellStyle name="Vírgula 4 4 2 2 3 2 3" xfId="20817" xr:uid="{00000000-0005-0000-0000-0000EE3C0000}"/>
    <cellStyle name="Vírgula 4 4 2 2 3 2 4" xfId="16796" xr:uid="{00000000-0005-0000-0000-0000EF3C0000}"/>
    <cellStyle name="Vírgula 4 4 2 2 3 3" xfId="5339" xr:uid="{00000000-0005-0000-0000-0000F03C0000}"/>
    <cellStyle name="Vírgula 4 4 2 2 3 3 2" xfId="11503" xr:uid="{00000000-0005-0000-0000-0000F13C0000}"/>
    <cellStyle name="Vírgula 4 4 2 2 3 3 2 2" xfId="22338" xr:uid="{00000000-0005-0000-0000-0000F23C0000}"/>
    <cellStyle name="Vírgula 4 4 2 2 3 3 3" xfId="11704" xr:uid="{00000000-0005-0000-0000-0000F33C0000}"/>
    <cellStyle name="Vírgula 4 4 2 2 3 3 4" xfId="18374" xr:uid="{00000000-0005-0000-0000-0000F43C0000}"/>
    <cellStyle name="Vírgula 4 4 2 2 3 4" xfId="20238" xr:uid="{00000000-0005-0000-0000-0000F53C0000}"/>
    <cellStyle name="Vírgula 4 4 2 2 3 5" xfId="16214" xr:uid="{00000000-0005-0000-0000-0000F63C0000}"/>
    <cellStyle name="Vírgula 4 4 2 2 4" xfId="3919" xr:uid="{00000000-0005-0000-0000-0000F73C0000}"/>
    <cellStyle name="Vírgula 4 4 2 2 4 2" xfId="6060" xr:uid="{00000000-0005-0000-0000-0000F83C0000}"/>
    <cellStyle name="Vírgula 4 4 2 2 4 2 2" xfId="23049" xr:uid="{00000000-0005-0000-0000-0000F93C0000}"/>
    <cellStyle name="Vírgula 4 4 2 2 4 2 3" xfId="19095" xr:uid="{00000000-0005-0000-0000-0000FA3C0000}"/>
    <cellStyle name="Vírgula 4 4 2 2 4 3" xfId="20976" xr:uid="{00000000-0005-0000-0000-0000FB3C0000}"/>
    <cellStyle name="Vírgula 4 4 2 2 4 4" xfId="16961" xr:uid="{00000000-0005-0000-0000-0000FC3C0000}"/>
    <cellStyle name="Vírgula 4 4 2 2 5" xfId="6755" xr:uid="{00000000-0005-0000-0000-0000FD3C0000}"/>
    <cellStyle name="Vírgula 4 4 2 2 5 2" xfId="23728" xr:uid="{00000000-0005-0000-0000-0000FE3C0000}"/>
    <cellStyle name="Vírgula 4 4 2 2 5 3" xfId="19790" xr:uid="{00000000-0005-0000-0000-0000FF3C0000}"/>
    <cellStyle name="Vírgula 4 4 2 2 6" xfId="5073" xr:uid="{00000000-0005-0000-0000-0000003D0000}"/>
    <cellStyle name="Vírgula 4 4 2 2 6 2" xfId="22081" xr:uid="{00000000-0005-0000-0000-0000013D0000}"/>
    <cellStyle name="Vírgula 4 4 2 2 6 3" xfId="18108" xr:uid="{00000000-0005-0000-0000-0000023D0000}"/>
    <cellStyle name="Vírgula 4 4 2 2 7" xfId="19981" xr:uid="{00000000-0005-0000-0000-0000033D0000}"/>
    <cellStyle name="Vírgula 4 4 2 2 8" xfId="15941" xr:uid="{00000000-0005-0000-0000-0000043D0000}"/>
    <cellStyle name="Vírgula 4 4 2 3" xfId="2298" xr:uid="{00000000-0005-0000-0000-0000053D0000}"/>
    <cellStyle name="Vírgula 4 4 2 3 2" xfId="3426" xr:uid="{00000000-0005-0000-0000-0000063D0000}"/>
    <cellStyle name="Vírgula 4 4 2 3 2 2" xfId="4756" xr:uid="{00000000-0005-0000-0000-0000073D0000}"/>
    <cellStyle name="Vírgula 4 4 2 3 2 2 2" xfId="21796" xr:uid="{00000000-0005-0000-0000-0000083D0000}"/>
    <cellStyle name="Vírgula 4 4 2 3 2 2 3" xfId="17791" xr:uid="{00000000-0005-0000-0000-0000093D0000}"/>
    <cellStyle name="Vírgula 4 4 2 3 2 3" xfId="5595" xr:uid="{00000000-0005-0000-0000-00000A3D0000}"/>
    <cellStyle name="Vírgula 4 4 2 3 2 3 2" xfId="22594" xr:uid="{00000000-0005-0000-0000-00000B3D0000}"/>
    <cellStyle name="Vírgula 4 4 2 3 2 3 3" xfId="18630" xr:uid="{00000000-0005-0000-0000-00000C3D0000}"/>
    <cellStyle name="Vírgula 4 4 2 3 2 4" xfId="20494" xr:uid="{00000000-0005-0000-0000-00000D3D0000}"/>
    <cellStyle name="Vírgula 4 4 2 3 2 5" xfId="16470" xr:uid="{00000000-0005-0000-0000-00000E3D0000}"/>
    <cellStyle name="Vírgula 4 4 2 3 3" xfId="4013" xr:uid="{00000000-0005-0000-0000-00000F3D0000}"/>
    <cellStyle name="Vírgula 4 4 2 3 3 2" xfId="6325" xr:uid="{00000000-0005-0000-0000-0000103D0000}"/>
    <cellStyle name="Vírgula 4 4 2 3 3 2 2" xfId="23307" xr:uid="{00000000-0005-0000-0000-0000113D0000}"/>
    <cellStyle name="Vírgula 4 4 2 3 3 2 3" xfId="19360" xr:uid="{00000000-0005-0000-0000-0000123D0000}"/>
    <cellStyle name="Vírgula 4 4 2 3 3 3" xfId="21065" xr:uid="{00000000-0005-0000-0000-0000133D0000}"/>
    <cellStyle name="Vírgula 4 4 2 3 3 4" xfId="17054" xr:uid="{00000000-0005-0000-0000-0000143D0000}"/>
    <cellStyle name="Vírgula 4 4 2 4" xfId="2299" xr:uid="{00000000-0005-0000-0000-0000153D0000}"/>
    <cellStyle name="Vírgula 4 4 2 4 2" xfId="3427" xr:uid="{00000000-0005-0000-0000-0000163D0000}"/>
    <cellStyle name="Vírgula 4 4 2 4 2 2" xfId="4757" xr:uid="{00000000-0005-0000-0000-0000173D0000}"/>
    <cellStyle name="Vírgula 4 4 2 4 2 2 2" xfId="21797" xr:uid="{00000000-0005-0000-0000-0000183D0000}"/>
    <cellStyle name="Vírgula 4 4 2 4 2 2 3" xfId="17792" xr:uid="{00000000-0005-0000-0000-0000193D0000}"/>
    <cellStyle name="Vírgula 4 4 2 4 2 3" xfId="5596" xr:uid="{00000000-0005-0000-0000-00001A3D0000}"/>
    <cellStyle name="Vírgula 4 4 2 4 2 3 2" xfId="22595" xr:uid="{00000000-0005-0000-0000-00001B3D0000}"/>
    <cellStyle name="Vírgula 4 4 2 4 2 3 3" xfId="18631" xr:uid="{00000000-0005-0000-0000-00001C3D0000}"/>
    <cellStyle name="Vírgula 4 4 2 4 2 4" xfId="20495" xr:uid="{00000000-0005-0000-0000-00001D3D0000}"/>
    <cellStyle name="Vírgula 4 4 2 4 2 5" xfId="16471" xr:uid="{00000000-0005-0000-0000-00001E3D0000}"/>
    <cellStyle name="Vírgula 4 4 2 4 3" xfId="3798" xr:uid="{00000000-0005-0000-0000-00001F3D0000}"/>
    <cellStyle name="Vírgula 4 4 2 4 3 2" xfId="6326" xr:uid="{00000000-0005-0000-0000-0000203D0000}"/>
    <cellStyle name="Vírgula 4 4 2 4 3 2 2" xfId="23308" xr:uid="{00000000-0005-0000-0000-0000213D0000}"/>
    <cellStyle name="Vírgula 4 4 2 4 3 2 3" xfId="19361" xr:uid="{00000000-0005-0000-0000-0000223D0000}"/>
    <cellStyle name="Vírgula 4 4 2 4 3 3" xfId="20860" xr:uid="{00000000-0005-0000-0000-0000233D0000}"/>
    <cellStyle name="Vírgula 4 4 2 4 3 4" xfId="16840" xr:uid="{00000000-0005-0000-0000-0000243D0000}"/>
    <cellStyle name="Vírgula 4 4 2 5" xfId="2296" xr:uid="{00000000-0005-0000-0000-0000253D0000}"/>
    <cellStyle name="Vírgula 4 4 2 5 2" xfId="3424" xr:uid="{00000000-0005-0000-0000-0000263D0000}"/>
    <cellStyle name="Vírgula 4 4 2 5 2 2" xfId="4754" xr:uid="{00000000-0005-0000-0000-0000273D0000}"/>
    <cellStyle name="Vírgula 4 4 2 5 2 2 2" xfId="21794" xr:uid="{00000000-0005-0000-0000-0000283D0000}"/>
    <cellStyle name="Vírgula 4 4 2 5 2 2 3" xfId="17789" xr:uid="{00000000-0005-0000-0000-0000293D0000}"/>
    <cellStyle name="Vírgula 4 4 2 5 2 3" xfId="5593" xr:uid="{00000000-0005-0000-0000-00002A3D0000}"/>
    <cellStyle name="Vírgula 4 4 2 5 2 3 2" xfId="22592" xr:uid="{00000000-0005-0000-0000-00002B3D0000}"/>
    <cellStyle name="Vírgula 4 4 2 5 2 3 3" xfId="18628" xr:uid="{00000000-0005-0000-0000-00002C3D0000}"/>
    <cellStyle name="Vírgula 4 4 2 5 2 4" xfId="20492" xr:uid="{00000000-0005-0000-0000-00002D3D0000}"/>
    <cellStyle name="Vírgula 4 4 2 5 2 5" xfId="16468" xr:uid="{00000000-0005-0000-0000-00002E3D0000}"/>
    <cellStyle name="Vírgula 4 4 2 5 3" xfId="4427" xr:uid="{00000000-0005-0000-0000-00002F3D0000}"/>
    <cellStyle name="Vírgula 4 4 2 5 3 2" xfId="6323" xr:uid="{00000000-0005-0000-0000-0000303D0000}"/>
    <cellStyle name="Vírgula 4 4 2 5 3 2 2" xfId="23305" xr:uid="{00000000-0005-0000-0000-0000313D0000}"/>
    <cellStyle name="Vírgula 4 4 2 5 3 2 3" xfId="19358" xr:uid="{00000000-0005-0000-0000-0000323D0000}"/>
    <cellStyle name="Vírgula 4 4 2 5 3 3" xfId="21470" xr:uid="{00000000-0005-0000-0000-0000333D0000}"/>
    <cellStyle name="Vírgula 4 4 2 5 3 4" xfId="17464" xr:uid="{00000000-0005-0000-0000-0000343D0000}"/>
    <cellStyle name="Vírgula 4 4 2 6" xfId="5946" xr:uid="{00000000-0005-0000-0000-0000353D0000}"/>
    <cellStyle name="Vírgula 4 4 2 6 2" xfId="11146" xr:uid="{00000000-0005-0000-0000-0000363D0000}"/>
    <cellStyle name="Vírgula 4 4 2 6 2 2" xfId="14962" xr:uid="{00000000-0005-0000-0000-0000373D0000}"/>
    <cellStyle name="Vírgula 4 4 2 6 2 3" xfId="13765" xr:uid="{00000000-0005-0000-0000-0000383D0000}"/>
    <cellStyle name="Vírgula 4 4 2 6 2 4" xfId="22940" xr:uid="{00000000-0005-0000-0000-0000393D0000}"/>
    <cellStyle name="Vírgula 4 4 2 6 3" xfId="11873" xr:uid="{00000000-0005-0000-0000-00003A3D0000}"/>
    <cellStyle name="Vírgula 4 4 2 6 4" xfId="11866" xr:uid="{00000000-0005-0000-0000-00003B3D0000}"/>
    <cellStyle name="Vírgula 4 4 2 6 5" xfId="18981" xr:uid="{00000000-0005-0000-0000-00003C3D0000}"/>
    <cellStyle name="Vírgula 4 4 2 7" xfId="8539" xr:uid="{00000000-0005-0000-0000-00003D3D0000}"/>
    <cellStyle name="Vírgula 4 4 2 7 2" xfId="11390" xr:uid="{00000000-0005-0000-0000-00003E3D0000}"/>
    <cellStyle name="Vírgula 4 4 2 7 3" xfId="11774" xr:uid="{00000000-0005-0000-0000-00003F3D0000}"/>
    <cellStyle name="Vírgula 4 4 2 8" xfId="8540" xr:uid="{00000000-0005-0000-0000-0000403D0000}"/>
    <cellStyle name="Vírgula 4 4 2 8 2" xfId="12971" xr:uid="{00000000-0005-0000-0000-0000413D0000}"/>
    <cellStyle name="Vírgula 4 4 2 8 3" xfId="11995" xr:uid="{00000000-0005-0000-0000-0000423D0000}"/>
    <cellStyle name="Vírgula 4 4 2 9" xfId="8541" xr:uid="{00000000-0005-0000-0000-0000433D0000}"/>
    <cellStyle name="Vírgula 4 4 2 9 2" xfId="11838" xr:uid="{00000000-0005-0000-0000-0000443D0000}"/>
    <cellStyle name="Vírgula 4 4 2 9 3" xfId="11607" xr:uid="{00000000-0005-0000-0000-0000453D0000}"/>
    <cellStyle name="Vírgula 4 4 3" xfId="888" xr:uid="{00000000-0005-0000-0000-0000463D0000}"/>
    <cellStyle name="Vírgula 4 4 3 2" xfId="2300" xr:uid="{00000000-0005-0000-0000-0000473D0000}"/>
    <cellStyle name="Vírgula 4 4 3 2 2" xfId="3428" xr:uid="{00000000-0005-0000-0000-0000483D0000}"/>
    <cellStyle name="Vírgula 4 4 3 2 2 2" xfId="4758" xr:uid="{00000000-0005-0000-0000-0000493D0000}"/>
    <cellStyle name="Vírgula 4 4 3 2 2 2 2" xfId="21798" xr:uid="{00000000-0005-0000-0000-00004A3D0000}"/>
    <cellStyle name="Vírgula 4 4 3 2 2 2 3" xfId="17793" xr:uid="{00000000-0005-0000-0000-00004B3D0000}"/>
    <cellStyle name="Vírgula 4 4 3 2 2 3" xfId="5597" xr:uid="{00000000-0005-0000-0000-00004C3D0000}"/>
    <cellStyle name="Vírgula 4 4 3 2 2 3 2" xfId="11726" xr:uid="{00000000-0005-0000-0000-00004D3D0000}"/>
    <cellStyle name="Vírgula 4 4 3 2 2 3 2 2" xfId="22596" xr:uid="{00000000-0005-0000-0000-00004E3D0000}"/>
    <cellStyle name="Vírgula 4 4 3 2 2 3 3" xfId="11612" xr:uid="{00000000-0005-0000-0000-00004F3D0000}"/>
    <cellStyle name="Vírgula 4 4 3 2 2 3 4" xfId="18632" xr:uid="{00000000-0005-0000-0000-0000503D0000}"/>
    <cellStyle name="Vírgula 4 4 3 2 2 4" xfId="12029" xr:uid="{00000000-0005-0000-0000-0000513D0000}"/>
    <cellStyle name="Vírgula 4 4 3 2 2 4 2" xfId="20496" xr:uid="{00000000-0005-0000-0000-0000523D0000}"/>
    <cellStyle name="Vírgula 4 4 3 2 2 5" xfId="16472" xr:uid="{00000000-0005-0000-0000-0000533D0000}"/>
    <cellStyle name="Vírgula 4 4 3 2 3" xfId="4424" xr:uid="{00000000-0005-0000-0000-0000543D0000}"/>
    <cellStyle name="Vírgula 4 4 3 2 3 2" xfId="6327" xr:uid="{00000000-0005-0000-0000-0000553D0000}"/>
    <cellStyle name="Vírgula 4 4 3 2 3 2 2" xfId="23309" xr:uid="{00000000-0005-0000-0000-0000563D0000}"/>
    <cellStyle name="Vírgula 4 4 3 2 3 2 3" xfId="19362" xr:uid="{00000000-0005-0000-0000-0000573D0000}"/>
    <cellStyle name="Vírgula 4 4 3 2 3 3" xfId="21467" xr:uid="{00000000-0005-0000-0000-0000583D0000}"/>
    <cellStyle name="Vírgula 4 4 3 2 3 4" xfId="17461" xr:uid="{00000000-0005-0000-0000-0000593D0000}"/>
    <cellStyle name="Vírgula 4 4 3 2 4" xfId="13525" xr:uid="{00000000-0005-0000-0000-00005A3D0000}"/>
    <cellStyle name="Vírgula 4 4 3 3" xfId="3171" xr:uid="{00000000-0005-0000-0000-00005B3D0000}"/>
    <cellStyle name="Vírgula 4 4 3 3 2" xfId="4126" xr:uid="{00000000-0005-0000-0000-00005C3D0000}"/>
    <cellStyle name="Vírgula 4 4 3 3 2 2" xfId="6571" xr:uid="{00000000-0005-0000-0000-00005D3D0000}"/>
    <cellStyle name="Vírgula 4 4 3 3 2 2 2" xfId="23553" xr:uid="{00000000-0005-0000-0000-00005E3D0000}"/>
    <cellStyle name="Vírgula 4 4 3 3 2 2 3" xfId="19606" xr:uid="{00000000-0005-0000-0000-00005F3D0000}"/>
    <cellStyle name="Vírgula 4 4 3 3 2 3" xfId="21174" xr:uid="{00000000-0005-0000-0000-0000603D0000}"/>
    <cellStyle name="Vírgula 4 4 3 3 2 4" xfId="17166" xr:uid="{00000000-0005-0000-0000-0000613D0000}"/>
    <cellStyle name="Vírgula 4 4 3 3 3" xfId="5340" xr:uid="{00000000-0005-0000-0000-0000623D0000}"/>
    <cellStyle name="Vírgula 4 4 3 3 3 2" xfId="12378" xr:uid="{00000000-0005-0000-0000-0000633D0000}"/>
    <cellStyle name="Vírgula 4 4 3 3 3 2 2" xfId="22339" xr:uid="{00000000-0005-0000-0000-0000643D0000}"/>
    <cellStyle name="Vírgula 4 4 3 3 3 3" xfId="12371" xr:uid="{00000000-0005-0000-0000-0000653D0000}"/>
    <cellStyle name="Vírgula 4 4 3 3 3 4" xfId="18375" xr:uid="{00000000-0005-0000-0000-0000663D0000}"/>
    <cellStyle name="Vírgula 4 4 3 3 4" xfId="13619" xr:uid="{00000000-0005-0000-0000-0000673D0000}"/>
    <cellStyle name="Vírgula 4 4 3 3 4 2" xfId="20239" xr:uid="{00000000-0005-0000-0000-0000683D0000}"/>
    <cellStyle name="Vírgula 4 4 3 3 5" xfId="13420" xr:uid="{00000000-0005-0000-0000-0000693D0000}"/>
    <cellStyle name="Vírgula 4 4 3 3 6" xfId="16215" xr:uid="{00000000-0005-0000-0000-00006A3D0000}"/>
    <cellStyle name="Vírgula 4 4 3 4" xfId="3920" xr:uid="{00000000-0005-0000-0000-00006B3D0000}"/>
    <cellStyle name="Vírgula 4 4 3 4 2" xfId="6061" xr:uid="{00000000-0005-0000-0000-00006C3D0000}"/>
    <cellStyle name="Vírgula 4 4 3 4 2 2" xfId="23050" xr:uid="{00000000-0005-0000-0000-00006D3D0000}"/>
    <cellStyle name="Vírgula 4 4 3 4 2 3" xfId="19096" xr:uid="{00000000-0005-0000-0000-00006E3D0000}"/>
    <cellStyle name="Vírgula 4 4 3 4 3" xfId="20977" xr:uid="{00000000-0005-0000-0000-00006F3D0000}"/>
    <cellStyle name="Vírgula 4 4 3 4 4" xfId="16962" xr:uid="{00000000-0005-0000-0000-0000703D0000}"/>
    <cellStyle name="Vírgula 4 4 3 5" xfId="6756" xr:uid="{00000000-0005-0000-0000-0000713D0000}"/>
    <cellStyle name="Vírgula 4 4 3 5 2" xfId="12877" xr:uid="{00000000-0005-0000-0000-0000723D0000}"/>
    <cellStyle name="Vírgula 4 4 3 5 2 2" xfId="23729" xr:uid="{00000000-0005-0000-0000-0000733D0000}"/>
    <cellStyle name="Vírgula 4 4 3 5 3" xfId="11444" xr:uid="{00000000-0005-0000-0000-0000743D0000}"/>
    <cellStyle name="Vírgula 4 4 3 5 4" xfId="19791" xr:uid="{00000000-0005-0000-0000-0000753D0000}"/>
    <cellStyle name="Vírgula 4 4 3 6" xfId="5074" xr:uid="{00000000-0005-0000-0000-0000763D0000}"/>
    <cellStyle name="Vírgula 4 4 3 6 2" xfId="22082" xr:uid="{00000000-0005-0000-0000-0000773D0000}"/>
    <cellStyle name="Vírgula 4 4 3 6 3" xfId="18109" xr:uid="{00000000-0005-0000-0000-0000783D0000}"/>
    <cellStyle name="Vírgula 4 4 3 7" xfId="19982" xr:uid="{00000000-0005-0000-0000-0000793D0000}"/>
    <cellStyle name="Vírgula 4 4 3 8" xfId="15942" xr:uid="{00000000-0005-0000-0000-00007A3D0000}"/>
    <cellStyle name="Vírgula 4 4 4" xfId="2301" xr:uid="{00000000-0005-0000-0000-00007B3D0000}"/>
    <cellStyle name="Vírgula 4 4 4 2" xfId="3429" xr:uid="{00000000-0005-0000-0000-00007C3D0000}"/>
    <cellStyle name="Vírgula 4 4 4 2 2" xfId="4759" xr:uid="{00000000-0005-0000-0000-00007D3D0000}"/>
    <cellStyle name="Vírgula 4 4 4 2 2 2" xfId="21799" xr:uid="{00000000-0005-0000-0000-00007E3D0000}"/>
    <cellStyle name="Vírgula 4 4 4 2 2 3" xfId="17794" xr:uid="{00000000-0005-0000-0000-00007F3D0000}"/>
    <cellStyle name="Vírgula 4 4 4 2 3" xfId="5598" xr:uid="{00000000-0005-0000-0000-0000803D0000}"/>
    <cellStyle name="Vírgula 4 4 4 2 3 2" xfId="22597" xr:uid="{00000000-0005-0000-0000-0000813D0000}"/>
    <cellStyle name="Vírgula 4 4 4 2 3 3" xfId="18633" xr:uid="{00000000-0005-0000-0000-0000823D0000}"/>
    <cellStyle name="Vírgula 4 4 4 2 4" xfId="20497" xr:uid="{00000000-0005-0000-0000-0000833D0000}"/>
    <cellStyle name="Vírgula 4 4 4 2 5" xfId="16473" xr:uid="{00000000-0005-0000-0000-0000843D0000}"/>
    <cellStyle name="Vírgula 4 4 4 3" xfId="4174" xr:uid="{00000000-0005-0000-0000-0000853D0000}"/>
    <cellStyle name="Vírgula 4 4 4 3 2" xfId="6328" xr:uid="{00000000-0005-0000-0000-0000863D0000}"/>
    <cellStyle name="Vírgula 4 4 4 3 2 2" xfId="23310" xr:uid="{00000000-0005-0000-0000-0000873D0000}"/>
    <cellStyle name="Vírgula 4 4 4 3 2 3" xfId="19363" xr:uid="{00000000-0005-0000-0000-0000883D0000}"/>
    <cellStyle name="Vírgula 4 4 4 3 3" xfId="21221" xr:uid="{00000000-0005-0000-0000-0000893D0000}"/>
    <cellStyle name="Vírgula 4 4 4 3 4" xfId="17214" xr:uid="{00000000-0005-0000-0000-00008A3D0000}"/>
    <cellStyle name="Vírgula 4 4 5" xfId="2302" xr:uid="{00000000-0005-0000-0000-00008B3D0000}"/>
    <cellStyle name="Vírgula 4 4 5 2" xfId="2303" xr:uid="{00000000-0005-0000-0000-00008C3D0000}"/>
    <cellStyle name="Vírgula 4 4 5 2 2" xfId="3431" xr:uid="{00000000-0005-0000-0000-00008D3D0000}"/>
    <cellStyle name="Vírgula 4 4 5 2 2 2" xfId="4761" xr:uid="{00000000-0005-0000-0000-00008E3D0000}"/>
    <cellStyle name="Vírgula 4 4 5 2 2 2 2" xfId="21801" xr:uid="{00000000-0005-0000-0000-00008F3D0000}"/>
    <cellStyle name="Vírgula 4 4 5 2 2 2 3" xfId="17796" xr:uid="{00000000-0005-0000-0000-0000903D0000}"/>
    <cellStyle name="Vírgula 4 4 5 2 2 3" xfId="5600" xr:uid="{00000000-0005-0000-0000-0000913D0000}"/>
    <cellStyle name="Vírgula 4 4 5 2 2 3 2" xfId="22599" xr:uid="{00000000-0005-0000-0000-0000923D0000}"/>
    <cellStyle name="Vírgula 4 4 5 2 2 3 3" xfId="18635" xr:uid="{00000000-0005-0000-0000-0000933D0000}"/>
    <cellStyle name="Vírgula 4 4 5 2 2 4" xfId="20499" xr:uid="{00000000-0005-0000-0000-0000943D0000}"/>
    <cellStyle name="Vírgula 4 4 5 2 2 5" xfId="16475" xr:uid="{00000000-0005-0000-0000-0000953D0000}"/>
    <cellStyle name="Vírgula 4 4 5 2 3" xfId="3815" xr:uid="{00000000-0005-0000-0000-0000963D0000}"/>
    <cellStyle name="Vírgula 4 4 5 2 3 2" xfId="6330" xr:uid="{00000000-0005-0000-0000-0000973D0000}"/>
    <cellStyle name="Vírgula 4 4 5 2 3 2 2" xfId="23312" xr:uid="{00000000-0005-0000-0000-0000983D0000}"/>
    <cellStyle name="Vírgula 4 4 5 2 3 2 3" xfId="19365" xr:uid="{00000000-0005-0000-0000-0000993D0000}"/>
    <cellStyle name="Vírgula 4 4 5 2 3 3" xfId="20877" xr:uid="{00000000-0005-0000-0000-00009A3D0000}"/>
    <cellStyle name="Vírgula 4 4 5 2 3 4" xfId="16857" xr:uid="{00000000-0005-0000-0000-00009B3D0000}"/>
    <cellStyle name="Vírgula 4 4 5 3" xfId="2304" xr:uid="{00000000-0005-0000-0000-00009C3D0000}"/>
    <cellStyle name="Vírgula 4 4 5 3 2" xfId="3432" xr:uid="{00000000-0005-0000-0000-00009D3D0000}"/>
    <cellStyle name="Vírgula 4 4 5 3 2 2" xfId="4762" xr:uid="{00000000-0005-0000-0000-00009E3D0000}"/>
    <cellStyle name="Vírgula 4 4 5 3 2 2 2" xfId="21802" xr:uid="{00000000-0005-0000-0000-00009F3D0000}"/>
    <cellStyle name="Vírgula 4 4 5 3 2 2 3" xfId="17797" xr:uid="{00000000-0005-0000-0000-0000A03D0000}"/>
    <cellStyle name="Vírgula 4 4 5 3 2 3" xfId="5601" xr:uid="{00000000-0005-0000-0000-0000A13D0000}"/>
    <cellStyle name="Vírgula 4 4 5 3 2 3 2" xfId="22600" xr:uid="{00000000-0005-0000-0000-0000A23D0000}"/>
    <cellStyle name="Vírgula 4 4 5 3 2 3 3" xfId="18636" xr:uid="{00000000-0005-0000-0000-0000A33D0000}"/>
    <cellStyle name="Vírgula 4 4 5 3 2 4" xfId="20500" xr:uid="{00000000-0005-0000-0000-0000A43D0000}"/>
    <cellStyle name="Vírgula 4 4 5 3 2 5" xfId="16476" xr:uid="{00000000-0005-0000-0000-0000A53D0000}"/>
    <cellStyle name="Vírgula 4 4 5 3 3" xfId="4218" xr:uid="{00000000-0005-0000-0000-0000A63D0000}"/>
    <cellStyle name="Vírgula 4 4 5 3 3 2" xfId="6331" xr:uid="{00000000-0005-0000-0000-0000A73D0000}"/>
    <cellStyle name="Vírgula 4 4 5 3 3 2 2" xfId="23313" xr:uid="{00000000-0005-0000-0000-0000A83D0000}"/>
    <cellStyle name="Vírgula 4 4 5 3 3 2 3" xfId="19366" xr:uid="{00000000-0005-0000-0000-0000A93D0000}"/>
    <cellStyle name="Vírgula 4 4 5 3 3 3" xfId="21264" xr:uid="{00000000-0005-0000-0000-0000AA3D0000}"/>
    <cellStyle name="Vírgula 4 4 5 3 3 4" xfId="17257" xr:uid="{00000000-0005-0000-0000-0000AB3D0000}"/>
    <cellStyle name="Vírgula 4 4 5 4" xfId="3430" xr:uid="{00000000-0005-0000-0000-0000AC3D0000}"/>
    <cellStyle name="Vírgula 4 4 5 4 2" xfId="4760" xr:uid="{00000000-0005-0000-0000-0000AD3D0000}"/>
    <cellStyle name="Vírgula 4 4 5 4 2 2" xfId="21800" xr:uid="{00000000-0005-0000-0000-0000AE3D0000}"/>
    <cellStyle name="Vírgula 4 4 5 4 2 3" xfId="17795" xr:uid="{00000000-0005-0000-0000-0000AF3D0000}"/>
    <cellStyle name="Vírgula 4 4 5 4 3" xfId="5599" xr:uid="{00000000-0005-0000-0000-0000B03D0000}"/>
    <cellStyle name="Vírgula 4 4 5 4 3 2" xfId="11736" xr:uid="{00000000-0005-0000-0000-0000B13D0000}"/>
    <cellStyle name="Vírgula 4 4 5 4 3 2 2" xfId="22598" xr:uid="{00000000-0005-0000-0000-0000B23D0000}"/>
    <cellStyle name="Vírgula 4 4 5 4 3 3" xfId="11116" xr:uid="{00000000-0005-0000-0000-0000B33D0000}"/>
    <cellStyle name="Vírgula 4 4 5 4 3 4" xfId="18634" xr:uid="{00000000-0005-0000-0000-0000B43D0000}"/>
    <cellStyle name="Vírgula 4 4 5 4 4" xfId="20498" xr:uid="{00000000-0005-0000-0000-0000B53D0000}"/>
    <cellStyle name="Vírgula 4 4 5 4 5" xfId="16474" xr:uid="{00000000-0005-0000-0000-0000B63D0000}"/>
    <cellStyle name="Vírgula 4 4 5 5" xfId="4372" xr:uid="{00000000-0005-0000-0000-0000B73D0000}"/>
    <cellStyle name="Vírgula 4 4 5 5 2" xfId="6329" xr:uid="{00000000-0005-0000-0000-0000B83D0000}"/>
    <cellStyle name="Vírgula 4 4 5 5 2 2" xfId="23311" xr:uid="{00000000-0005-0000-0000-0000B93D0000}"/>
    <cellStyle name="Vírgula 4 4 5 5 2 3" xfId="19364" xr:uid="{00000000-0005-0000-0000-0000BA3D0000}"/>
    <cellStyle name="Vírgula 4 4 5 5 3" xfId="21416" xr:uid="{00000000-0005-0000-0000-0000BB3D0000}"/>
    <cellStyle name="Vírgula 4 4 5 5 4" xfId="17409" xr:uid="{00000000-0005-0000-0000-0000BC3D0000}"/>
    <cellStyle name="Vírgula 4 4 5 6" xfId="13526" xr:uid="{00000000-0005-0000-0000-0000BD3D0000}"/>
    <cellStyle name="Vírgula 4 4 6" xfId="2305" xr:uid="{00000000-0005-0000-0000-0000BE3D0000}"/>
    <cellStyle name="Vírgula 4 4 6 2" xfId="3433" xr:uid="{00000000-0005-0000-0000-0000BF3D0000}"/>
    <cellStyle name="Vírgula 4 4 6 2 2" xfId="4763" xr:uid="{00000000-0005-0000-0000-0000C03D0000}"/>
    <cellStyle name="Vírgula 4 4 6 2 2 2" xfId="21803" xr:uid="{00000000-0005-0000-0000-0000C13D0000}"/>
    <cellStyle name="Vírgula 4 4 6 2 2 3" xfId="17798" xr:uid="{00000000-0005-0000-0000-0000C23D0000}"/>
    <cellStyle name="Vírgula 4 4 6 2 3" xfId="5602" xr:uid="{00000000-0005-0000-0000-0000C33D0000}"/>
    <cellStyle name="Vírgula 4 4 6 2 3 2" xfId="12587" xr:uid="{00000000-0005-0000-0000-0000C43D0000}"/>
    <cellStyle name="Vírgula 4 4 6 2 3 2 2" xfId="22601" xr:uid="{00000000-0005-0000-0000-0000C53D0000}"/>
    <cellStyle name="Vírgula 4 4 6 2 3 3" xfId="11941" xr:uid="{00000000-0005-0000-0000-0000C63D0000}"/>
    <cellStyle name="Vírgula 4 4 6 2 3 4" xfId="18637" xr:uid="{00000000-0005-0000-0000-0000C73D0000}"/>
    <cellStyle name="Vírgula 4 4 6 2 4" xfId="12963" xr:uid="{00000000-0005-0000-0000-0000C83D0000}"/>
    <cellStyle name="Vírgula 4 4 6 2 4 2" xfId="20501" xr:uid="{00000000-0005-0000-0000-0000C93D0000}"/>
    <cellStyle name="Vírgula 4 4 6 2 5" xfId="16477" xr:uid="{00000000-0005-0000-0000-0000CA3D0000}"/>
    <cellStyle name="Vírgula 4 4 6 3" xfId="4184" xr:uid="{00000000-0005-0000-0000-0000CB3D0000}"/>
    <cellStyle name="Vírgula 4 4 6 3 2" xfId="6332" xr:uid="{00000000-0005-0000-0000-0000CC3D0000}"/>
    <cellStyle name="Vírgula 4 4 6 3 2 2" xfId="23314" xr:uid="{00000000-0005-0000-0000-0000CD3D0000}"/>
    <cellStyle name="Vírgula 4 4 6 3 2 3" xfId="19367" xr:uid="{00000000-0005-0000-0000-0000CE3D0000}"/>
    <cellStyle name="Vírgula 4 4 6 3 3" xfId="21231" xr:uid="{00000000-0005-0000-0000-0000CF3D0000}"/>
    <cellStyle name="Vírgula 4 4 6 3 4" xfId="17224" xr:uid="{00000000-0005-0000-0000-0000D03D0000}"/>
    <cellStyle name="Vírgula 4 4 6 4" xfId="13527" xr:uid="{00000000-0005-0000-0000-0000D13D0000}"/>
    <cellStyle name="Vírgula 4 4 7" xfId="2306" xr:uid="{00000000-0005-0000-0000-0000D23D0000}"/>
    <cellStyle name="Vírgula 4 4 7 2" xfId="3434" xr:uid="{00000000-0005-0000-0000-0000D33D0000}"/>
    <cellStyle name="Vírgula 4 4 7 2 2" xfId="4764" xr:uid="{00000000-0005-0000-0000-0000D43D0000}"/>
    <cellStyle name="Vírgula 4 4 7 2 2 2" xfId="21804" xr:uid="{00000000-0005-0000-0000-0000D53D0000}"/>
    <cellStyle name="Vírgula 4 4 7 2 2 3" xfId="17799" xr:uid="{00000000-0005-0000-0000-0000D63D0000}"/>
    <cellStyle name="Vírgula 4 4 7 2 3" xfId="5603" xr:uid="{00000000-0005-0000-0000-0000D73D0000}"/>
    <cellStyle name="Vírgula 4 4 7 2 3 2" xfId="22602" xr:uid="{00000000-0005-0000-0000-0000D83D0000}"/>
    <cellStyle name="Vírgula 4 4 7 2 3 3" xfId="18638" xr:uid="{00000000-0005-0000-0000-0000D93D0000}"/>
    <cellStyle name="Vírgula 4 4 7 2 4" xfId="20502" xr:uid="{00000000-0005-0000-0000-0000DA3D0000}"/>
    <cellStyle name="Vírgula 4 4 7 2 5" xfId="16478" xr:uid="{00000000-0005-0000-0000-0000DB3D0000}"/>
    <cellStyle name="Vírgula 4 4 7 3" xfId="4095" xr:uid="{00000000-0005-0000-0000-0000DC3D0000}"/>
    <cellStyle name="Vírgula 4 4 7 3 2" xfId="6333" xr:uid="{00000000-0005-0000-0000-0000DD3D0000}"/>
    <cellStyle name="Vírgula 4 4 7 3 2 2" xfId="23315" xr:uid="{00000000-0005-0000-0000-0000DE3D0000}"/>
    <cellStyle name="Vírgula 4 4 7 3 2 3" xfId="19368" xr:uid="{00000000-0005-0000-0000-0000DF3D0000}"/>
    <cellStyle name="Vírgula 4 4 7 3 3" xfId="21143" xr:uid="{00000000-0005-0000-0000-0000E03D0000}"/>
    <cellStyle name="Vírgula 4 4 7 3 4" xfId="17135" xr:uid="{00000000-0005-0000-0000-0000E13D0000}"/>
    <cellStyle name="Vírgula 4 4 8" xfId="2307" xr:uid="{00000000-0005-0000-0000-0000E23D0000}"/>
    <cellStyle name="Vírgula 4 4 8 2" xfId="3435" xr:uid="{00000000-0005-0000-0000-0000E33D0000}"/>
    <cellStyle name="Vírgula 4 4 8 2 2" xfId="4765" xr:uid="{00000000-0005-0000-0000-0000E43D0000}"/>
    <cellStyle name="Vírgula 4 4 8 2 2 2" xfId="21805" xr:uid="{00000000-0005-0000-0000-0000E53D0000}"/>
    <cellStyle name="Vírgula 4 4 8 2 2 3" xfId="17800" xr:uid="{00000000-0005-0000-0000-0000E63D0000}"/>
    <cellStyle name="Vírgula 4 4 8 2 3" xfId="5604" xr:uid="{00000000-0005-0000-0000-0000E73D0000}"/>
    <cellStyle name="Vírgula 4 4 8 2 3 2" xfId="22603" xr:uid="{00000000-0005-0000-0000-0000E83D0000}"/>
    <cellStyle name="Vírgula 4 4 8 2 3 3" xfId="18639" xr:uid="{00000000-0005-0000-0000-0000E93D0000}"/>
    <cellStyle name="Vírgula 4 4 8 2 4" xfId="20503" xr:uid="{00000000-0005-0000-0000-0000EA3D0000}"/>
    <cellStyle name="Vírgula 4 4 8 2 5" xfId="16479" xr:uid="{00000000-0005-0000-0000-0000EB3D0000}"/>
    <cellStyle name="Vírgula 4 4 8 3" xfId="3717" xr:uid="{00000000-0005-0000-0000-0000EC3D0000}"/>
    <cellStyle name="Vírgula 4 4 8 3 2" xfId="6334" xr:uid="{00000000-0005-0000-0000-0000ED3D0000}"/>
    <cellStyle name="Vírgula 4 4 8 3 2 2" xfId="23316" xr:uid="{00000000-0005-0000-0000-0000EE3D0000}"/>
    <cellStyle name="Vírgula 4 4 8 3 2 3" xfId="19369" xr:uid="{00000000-0005-0000-0000-0000EF3D0000}"/>
    <cellStyle name="Vírgula 4 4 8 3 3" xfId="20785" xr:uid="{00000000-0005-0000-0000-0000F03D0000}"/>
    <cellStyle name="Vírgula 4 4 8 3 4" xfId="16761" xr:uid="{00000000-0005-0000-0000-0000F13D0000}"/>
    <cellStyle name="Vírgula 4 4 9" xfId="2308" xr:uid="{00000000-0005-0000-0000-0000F23D0000}"/>
    <cellStyle name="Vírgula 4 4 9 2" xfId="3436" xr:uid="{00000000-0005-0000-0000-0000F33D0000}"/>
    <cellStyle name="Vírgula 4 4 9 2 2" xfId="4766" xr:uid="{00000000-0005-0000-0000-0000F43D0000}"/>
    <cellStyle name="Vírgula 4 4 9 2 2 2" xfId="21806" xr:uid="{00000000-0005-0000-0000-0000F53D0000}"/>
    <cellStyle name="Vírgula 4 4 9 2 2 3" xfId="17801" xr:uid="{00000000-0005-0000-0000-0000F63D0000}"/>
    <cellStyle name="Vírgula 4 4 9 2 3" xfId="5605" xr:uid="{00000000-0005-0000-0000-0000F73D0000}"/>
    <cellStyle name="Vírgula 4 4 9 2 3 2" xfId="22604" xr:uid="{00000000-0005-0000-0000-0000F83D0000}"/>
    <cellStyle name="Vírgula 4 4 9 2 3 3" xfId="18640" xr:uid="{00000000-0005-0000-0000-0000F93D0000}"/>
    <cellStyle name="Vírgula 4 4 9 2 4" xfId="20504" xr:uid="{00000000-0005-0000-0000-0000FA3D0000}"/>
    <cellStyle name="Vírgula 4 4 9 2 5" xfId="16480" xr:uid="{00000000-0005-0000-0000-0000FB3D0000}"/>
    <cellStyle name="Vírgula 4 4 9 3" xfId="3709" xr:uid="{00000000-0005-0000-0000-0000FC3D0000}"/>
    <cellStyle name="Vírgula 4 4 9 3 2" xfId="6335" xr:uid="{00000000-0005-0000-0000-0000FD3D0000}"/>
    <cellStyle name="Vírgula 4 4 9 3 2 2" xfId="23317" xr:uid="{00000000-0005-0000-0000-0000FE3D0000}"/>
    <cellStyle name="Vírgula 4 4 9 3 2 3" xfId="19370" xr:uid="{00000000-0005-0000-0000-0000FF3D0000}"/>
    <cellStyle name="Vírgula 4 4 9 3 3" xfId="20777" xr:uid="{00000000-0005-0000-0000-0000003E0000}"/>
    <cellStyle name="Vírgula 4 4 9 3 4" xfId="16753" xr:uid="{00000000-0005-0000-0000-0000013E0000}"/>
    <cellStyle name="Vírgula 4 5" xfId="683" xr:uid="{00000000-0005-0000-0000-0000023E0000}"/>
    <cellStyle name="Vírgula 4 5 2" xfId="3114" xr:uid="{00000000-0005-0000-0000-0000033E0000}"/>
    <cellStyle name="Vírgula 4 5 2 2" xfId="4529" xr:uid="{00000000-0005-0000-0000-0000043E0000}"/>
    <cellStyle name="Vírgula 4 5 2 2 2" xfId="21569" xr:uid="{00000000-0005-0000-0000-0000053E0000}"/>
    <cellStyle name="Vírgula 4 5 2 2 3" xfId="17564" xr:uid="{00000000-0005-0000-0000-0000063E0000}"/>
    <cellStyle name="Vírgula 4 5 2 3" xfId="5283" xr:uid="{00000000-0005-0000-0000-0000073E0000}"/>
    <cellStyle name="Vírgula 4 5 2 3 2" xfId="22282" xr:uid="{00000000-0005-0000-0000-0000083E0000}"/>
    <cellStyle name="Vírgula 4 5 2 3 3" xfId="18318" xr:uid="{00000000-0005-0000-0000-0000093E0000}"/>
    <cellStyle name="Vírgula 4 5 2 4" xfId="20182" xr:uid="{00000000-0005-0000-0000-00000A3E0000}"/>
    <cellStyle name="Vírgula 4 5 2 5" xfId="16158" xr:uid="{00000000-0005-0000-0000-00000B3E0000}"/>
    <cellStyle name="Vírgula 4 5 3" xfId="4207" xr:uid="{00000000-0005-0000-0000-00000C3E0000}"/>
    <cellStyle name="Vírgula 4 5 3 2" xfId="5998" xr:uid="{00000000-0005-0000-0000-00000D3E0000}"/>
    <cellStyle name="Vírgula 4 5 3 2 2" xfId="22992" xr:uid="{00000000-0005-0000-0000-00000E3E0000}"/>
    <cellStyle name="Vírgula 4 5 3 2 3" xfId="19033" xr:uid="{00000000-0005-0000-0000-00000F3E0000}"/>
    <cellStyle name="Vírgula 4 5 3 3" xfId="21253" xr:uid="{00000000-0005-0000-0000-0000103E0000}"/>
    <cellStyle name="Vírgula 4 5 3 4" xfId="17246" xr:uid="{00000000-0005-0000-0000-0000113E0000}"/>
    <cellStyle name="Vírgula 4 6" xfId="2309" xr:uid="{00000000-0005-0000-0000-0000123E0000}"/>
    <cellStyle name="Vírgula 4 6 2" xfId="3437" xr:uid="{00000000-0005-0000-0000-0000133E0000}"/>
    <cellStyle name="Vírgula 4 6 2 2" xfId="4767" xr:uid="{00000000-0005-0000-0000-0000143E0000}"/>
    <cellStyle name="Vírgula 4 6 2 2 2" xfId="21807" xr:uid="{00000000-0005-0000-0000-0000153E0000}"/>
    <cellStyle name="Vírgula 4 6 2 2 3" xfId="17802" xr:uid="{00000000-0005-0000-0000-0000163E0000}"/>
    <cellStyle name="Vírgula 4 6 2 3" xfId="5606" xr:uid="{00000000-0005-0000-0000-0000173E0000}"/>
    <cellStyle name="Vírgula 4 6 2 3 2" xfId="22605" xr:uid="{00000000-0005-0000-0000-0000183E0000}"/>
    <cellStyle name="Vírgula 4 6 2 3 3" xfId="18641" xr:uid="{00000000-0005-0000-0000-0000193E0000}"/>
    <cellStyle name="Vírgula 4 6 2 4" xfId="20505" xr:uid="{00000000-0005-0000-0000-00001A3E0000}"/>
    <cellStyle name="Vírgula 4 6 2 5" xfId="16481" xr:uid="{00000000-0005-0000-0000-00001B3E0000}"/>
    <cellStyle name="Vírgula 4 6 3" xfId="4172" xr:uid="{00000000-0005-0000-0000-00001C3E0000}"/>
    <cellStyle name="Vírgula 4 6 3 2" xfId="6336" xr:uid="{00000000-0005-0000-0000-00001D3E0000}"/>
    <cellStyle name="Vírgula 4 6 3 2 2" xfId="23318" xr:uid="{00000000-0005-0000-0000-00001E3E0000}"/>
    <cellStyle name="Vírgula 4 6 3 2 3" xfId="19371" xr:uid="{00000000-0005-0000-0000-00001F3E0000}"/>
    <cellStyle name="Vírgula 4 6 3 3" xfId="21219" xr:uid="{00000000-0005-0000-0000-0000203E0000}"/>
    <cellStyle name="Vírgula 4 6 3 4" xfId="17212" xr:uid="{00000000-0005-0000-0000-0000213E0000}"/>
    <cellStyle name="Vírgula 4 7" xfId="2310" xr:uid="{00000000-0005-0000-0000-0000223E0000}"/>
    <cellStyle name="Vírgula 4 7 2" xfId="3438" xr:uid="{00000000-0005-0000-0000-0000233E0000}"/>
    <cellStyle name="Vírgula 4 7 2 2" xfId="4768" xr:uid="{00000000-0005-0000-0000-0000243E0000}"/>
    <cellStyle name="Vírgula 4 7 2 2 2" xfId="21808" xr:uid="{00000000-0005-0000-0000-0000253E0000}"/>
    <cellStyle name="Vírgula 4 7 2 2 3" xfId="17803" xr:uid="{00000000-0005-0000-0000-0000263E0000}"/>
    <cellStyle name="Vírgula 4 7 2 3" xfId="5607" xr:uid="{00000000-0005-0000-0000-0000273E0000}"/>
    <cellStyle name="Vírgula 4 7 2 3 2" xfId="22606" xr:uid="{00000000-0005-0000-0000-0000283E0000}"/>
    <cellStyle name="Vírgula 4 7 2 3 3" xfId="18642" xr:uid="{00000000-0005-0000-0000-0000293E0000}"/>
    <cellStyle name="Vírgula 4 7 2 4" xfId="20506" xr:uid="{00000000-0005-0000-0000-00002A3E0000}"/>
    <cellStyle name="Vírgula 4 7 2 5" xfId="16482" xr:uid="{00000000-0005-0000-0000-00002B3E0000}"/>
    <cellStyle name="Vírgula 4 7 3" xfId="3998" xr:uid="{00000000-0005-0000-0000-00002C3E0000}"/>
    <cellStyle name="Vírgula 4 7 3 2" xfId="6337" xr:uid="{00000000-0005-0000-0000-00002D3E0000}"/>
    <cellStyle name="Vírgula 4 7 3 2 2" xfId="23319" xr:uid="{00000000-0005-0000-0000-00002E3E0000}"/>
    <cellStyle name="Vírgula 4 7 3 2 3" xfId="19372" xr:uid="{00000000-0005-0000-0000-00002F3E0000}"/>
    <cellStyle name="Vírgula 4 7 3 3" xfId="21054" xr:uid="{00000000-0005-0000-0000-0000303E0000}"/>
    <cellStyle name="Vírgula 4 7 3 4" xfId="17040" xr:uid="{00000000-0005-0000-0000-0000313E0000}"/>
    <cellStyle name="Vírgula 4 8" xfId="2311" xr:uid="{00000000-0005-0000-0000-0000323E0000}"/>
    <cellStyle name="Vírgula 4 8 2" xfId="3439" xr:uid="{00000000-0005-0000-0000-0000333E0000}"/>
    <cellStyle name="Vírgula 4 8 2 2" xfId="4769" xr:uid="{00000000-0005-0000-0000-0000343E0000}"/>
    <cellStyle name="Vírgula 4 8 2 2 2" xfId="21809" xr:uid="{00000000-0005-0000-0000-0000353E0000}"/>
    <cellStyle name="Vírgula 4 8 2 2 3" xfId="17804" xr:uid="{00000000-0005-0000-0000-0000363E0000}"/>
    <cellStyle name="Vírgula 4 8 2 3" xfId="5608" xr:uid="{00000000-0005-0000-0000-0000373E0000}"/>
    <cellStyle name="Vírgula 4 8 2 3 2" xfId="22607" xr:uid="{00000000-0005-0000-0000-0000383E0000}"/>
    <cellStyle name="Vírgula 4 8 2 3 3" xfId="18643" xr:uid="{00000000-0005-0000-0000-0000393E0000}"/>
    <cellStyle name="Vírgula 4 8 2 4" xfId="20507" xr:uid="{00000000-0005-0000-0000-00003A3E0000}"/>
    <cellStyle name="Vírgula 4 8 2 5" xfId="16483" xr:uid="{00000000-0005-0000-0000-00003B3E0000}"/>
    <cellStyle name="Vírgula 4 8 3" xfId="4071" xr:uid="{00000000-0005-0000-0000-00003C3E0000}"/>
    <cellStyle name="Vírgula 4 8 3 2" xfId="6338" xr:uid="{00000000-0005-0000-0000-00003D3E0000}"/>
    <cellStyle name="Vírgula 4 8 3 2 2" xfId="23320" xr:uid="{00000000-0005-0000-0000-00003E3E0000}"/>
    <cellStyle name="Vírgula 4 8 3 2 3" xfId="19373" xr:uid="{00000000-0005-0000-0000-00003F3E0000}"/>
    <cellStyle name="Vírgula 4 8 3 3" xfId="21119" xr:uid="{00000000-0005-0000-0000-0000403E0000}"/>
    <cellStyle name="Vírgula 4 8 3 4" xfId="17111" xr:uid="{00000000-0005-0000-0000-0000413E0000}"/>
    <cellStyle name="Vírgula 4 9" xfId="2312" xr:uid="{00000000-0005-0000-0000-0000423E0000}"/>
    <cellStyle name="Vírgula 4 9 2" xfId="3440" xr:uid="{00000000-0005-0000-0000-0000433E0000}"/>
    <cellStyle name="Vírgula 4 9 2 2" xfId="4770" xr:uid="{00000000-0005-0000-0000-0000443E0000}"/>
    <cellStyle name="Vírgula 4 9 2 2 2" xfId="21810" xr:uid="{00000000-0005-0000-0000-0000453E0000}"/>
    <cellStyle name="Vírgula 4 9 2 2 3" xfId="17805" xr:uid="{00000000-0005-0000-0000-0000463E0000}"/>
    <cellStyle name="Vírgula 4 9 2 3" xfId="5609" xr:uid="{00000000-0005-0000-0000-0000473E0000}"/>
    <cellStyle name="Vírgula 4 9 2 3 2" xfId="22608" xr:uid="{00000000-0005-0000-0000-0000483E0000}"/>
    <cellStyle name="Vírgula 4 9 2 3 3" xfId="18644" xr:uid="{00000000-0005-0000-0000-0000493E0000}"/>
    <cellStyle name="Vírgula 4 9 2 4" xfId="20508" xr:uid="{00000000-0005-0000-0000-00004A3E0000}"/>
    <cellStyle name="Vírgula 4 9 2 5" xfId="16484" xr:uid="{00000000-0005-0000-0000-00004B3E0000}"/>
    <cellStyle name="Vírgula 4 9 3" xfId="4112" xr:uid="{00000000-0005-0000-0000-00004C3E0000}"/>
    <cellStyle name="Vírgula 4 9 3 2" xfId="6339" xr:uid="{00000000-0005-0000-0000-00004D3E0000}"/>
    <cellStyle name="Vírgula 4 9 3 2 2" xfId="23321" xr:uid="{00000000-0005-0000-0000-00004E3E0000}"/>
    <cellStyle name="Vírgula 4 9 3 2 3" xfId="19374" xr:uid="{00000000-0005-0000-0000-00004F3E0000}"/>
    <cellStyle name="Vírgula 4 9 3 3" xfId="21160" xr:uid="{00000000-0005-0000-0000-0000503E0000}"/>
    <cellStyle name="Vírgula 4 9 3 4" xfId="17152" xr:uid="{00000000-0005-0000-0000-0000513E0000}"/>
    <cellStyle name="Vírgula 5" xfId="79" xr:uid="{00000000-0005-0000-0000-0000523E0000}"/>
    <cellStyle name="Vírgula 5 10" xfId="2313" xr:uid="{00000000-0005-0000-0000-0000533E0000}"/>
    <cellStyle name="Vírgula 5 10 2" xfId="3441" xr:uid="{00000000-0005-0000-0000-0000543E0000}"/>
    <cellStyle name="Vírgula 5 10 2 2" xfId="4771" xr:uid="{00000000-0005-0000-0000-0000553E0000}"/>
    <cellStyle name="Vírgula 5 10 2 2 2" xfId="21811" xr:uid="{00000000-0005-0000-0000-0000563E0000}"/>
    <cellStyle name="Vírgula 5 10 2 2 3" xfId="17806" xr:uid="{00000000-0005-0000-0000-0000573E0000}"/>
    <cellStyle name="Vírgula 5 10 2 3" xfId="5610" xr:uid="{00000000-0005-0000-0000-0000583E0000}"/>
    <cellStyle name="Vírgula 5 10 2 3 2" xfId="22609" xr:uid="{00000000-0005-0000-0000-0000593E0000}"/>
    <cellStyle name="Vírgula 5 10 2 3 3" xfId="18645" xr:uid="{00000000-0005-0000-0000-00005A3E0000}"/>
    <cellStyle name="Vírgula 5 10 2 4" xfId="20509" xr:uid="{00000000-0005-0000-0000-00005B3E0000}"/>
    <cellStyle name="Vírgula 5 10 2 5" xfId="16485" xr:uid="{00000000-0005-0000-0000-00005C3E0000}"/>
    <cellStyle name="Vírgula 5 10 3" xfId="4263" xr:uid="{00000000-0005-0000-0000-00005D3E0000}"/>
    <cellStyle name="Vírgula 5 10 3 2" xfId="6340" xr:uid="{00000000-0005-0000-0000-00005E3E0000}"/>
    <cellStyle name="Vírgula 5 10 3 2 2" xfId="23322" xr:uid="{00000000-0005-0000-0000-00005F3E0000}"/>
    <cellStyle name="Vírgula 5 10 3 2 3" xfId="19375" xr:uid="{00000000-0005-0000-0000-0000603E0000}"/>
    <cellStyle name="Vírgula 5 10 3 3" xfId="21307" xr:uid="{00000000-0005-0000-0000-0000613E0000}"/>
    <cellStyle name="Vírgula 5 10 3 4" xfId="17300" xr:uid="{00000000-0005-0000-0000-0000623E0000}"/>
    <cellStyle name="Vírgula 5 11" xfId="4257" xr:uid="{00000000-0005-0000-0000-0000633E0000}"/>
    <cellStyle name="Vírgula 5 11 2" xfId="5894" xr:uid="{00000000-0005-0000-0000-0000643E0000}"/>
    <cellStyle name="Vírgula 5 11 2 2" xfId="22890" xr:uid="{00000000-0005-0000-0000-0000653E0000}"/>
    <cellStyle name="Vírgula 5 11 2 3" xfId="18929" xr:uid="{00000000-0005-0000-0000-0000663E0000}"/>
    <cellStyle name="Vírgula 5 11 3" xfId="11868" xr:uid="{00000000-0005-0000-0000-0000673E0000}"/>
    <cellStyle name="Vírgula 5 11 3 2" xfId="15113" xr:uid="{00000000-0005-0000-0000-0000683E0000}"/>
    <cellStyle name="Vírgula 5 11 3 3" xfId="13726" xr:uid="{00000000-0005-0000-0000-0000693E0000}"/>
    <cellStyle name="Vírgula 5 11 3 4" xfId="21301" xr:uid="{00000000-0005-0000-0000-00006A3E0000}"/>
    <cellStyle name="Vírgula 5 11 4" xfId="17294" xr:uid="{00000000-0005-0000-0000-00006B3E0000}"/>
    <cellStyle name="Vírgula 5 12" xfId="8542" xr:uid="{00000000-0005-0000-0000-00006C3E0000}"/>
    <cellStyle name="Vírgula 5 12 2" xfId="11946" xr:uid="{00000000-0005-0000-0000-00006D3E0000}"/>
    <cellStyle name="Vírgula 5 12 3" xfId="10998" xr:uid="{00000000-0005-0000-0000-00006E3E0000}"/>
    <cellStyle name="Vírgula 5 13" xfId="8543" xr:uid="{00000000-0005-0000-0000-00006F3E0000}"/>
    <cellStyle name="Vírgula 5 2" xfId="133" xr:uid="{00000000-0005-0000-0000-0000703E0000}"/>
    <cellStyle name="Vírgula 5 2 10" xfId="3049" xr:uid="{00000000-0005-0000-0000-0000713E0000}"/>
    <cellStyle name="Vírgula 5 2 10 2" xfId="4019" xr:uid="{00000000-0005-0000-0000-0000723E0000}"/>
    <cellStyle name="Vírgula 5 2 10 2 2" xfId="5907" xr:uid="{00000000-0005-0000-0000-0000733E0000}"/>
    <cellStyle name="Vírgula 5 2 10 2 2 2" xfId="22903" xr:uid="{00000000-0005-0000-0000-0000743E0000}"/>
    <cellStyle name="Vírgula 5 2 10 2 2 3" xfId="18942" xr:uid="{00000000-0005-0000-0000-0000753E0000}"/>
    <cellStyle name="Vírgula 5 2 10 2 3" xfId="21071" xr:uid="{00000000-0005-0000-0000-0000763E0000}"/>
    <cellStyle name="Vírgula 5 2 10 2 4" xfId="17060" xr:uid="{00000000-0005-0000-0000-0000773E0000}"/>
    <cellStyle name="Vírgula 5 2 10 3" xfId="5218" xr:uid="{00000000-0005-0000-0000-0000783E0000}"/>
    <cellStyle name="Vírgula 5 2 10 3 2" xfId="10931" xr:uid="{00000000-0005-0000-0000-0000793E0000}"/>
    <cellStyle name="Vírgula 5 2 10 3 2 2" xfId="22217" xr:uid="{00000000-0005-0000-0000-00007A3E0000}"/>
    <cellStyle name="Vírgula 5 2 10 3 3" xfId="11614" xr:uid="{00000000-0005-0000-0000-00007B3E0000}"/>
    <cellStyle name="Vírgula 5 2 10 3 4" xfId="18253" xr:uid="{00000000-0005-0000-0000-00007C3E0000}"/>
    <cellStyle name="Vírgula 5 2 10 4" xfId="13579" xr:uid="{00000000-0005-0000-0000-00007D3E0000}"/>
    <cellStyle name="Vírgula 5 2 10 4 2" xfId="20117" xr:uid="{00000000-0005-0000-0000-00007E3E0000}"/>
    <cellStyle name="Vírgula 5 2 10 5" xfId="16093" xr:uid="{00000000-0005-0000-0000-00007F3E0000}"/>
    <cellStyle name="Vírgula 5 2 11" xfId="8544" xr:uid="{00000000-0005-0000-0000-0000803E0000}"/>
    <cellStyle name="Vírgula 5 2 11 2" xfId="11288" xr:uid="{00000000-0005-0000-0000-0000813E0000}"/>
    <cellStyle name="Vírgula 5 2 11 3" xfId="10939" xr:uid="{00000000-0005-0000-0000-0000823E0000}"/>
    <cellStyle name="Vírgula 5 2 12" xfId="8545" xr:uid="{00000000-0005-0000-0000-0000833E0000}"/>
    <cellStyle name="Vírgula 5 2 13" xfId="8546" xr:uid="{00000000-0005-0000-0000-0000843E0000}"/>
    <cellStyle name="Vírgula 5 2 2" xfId="742" xr:uid="{00000000-0005-0000-0000-0000853E0000}"/>
    <cellStyle name="Vírgula 5 2 2 2" xfId="3125" xr:uid="{00000000-0005-0000-0000-0000863E0000}"/>
    <cellStyle name="Vírgula 5 2 2 2 2" xfId="4540" xr:uid="{00000000-0005-0000-0000-0000873E0000}"/>
    <cellStyle name="Vírgula 5 2 2 2 2 2" xfId="21580" xr:uid="{00000000-0005-0000-0000-0000883E0000}"/>
    <cellStyle name="Vírgula 5 2 2 2 2 3" xfId="17575" xr:uid="{00000000-0005-0000-0000-0000893E0000}"/>
    <cellStyle name="Vírgula 5 2 2 2 3" xfId="5294" xr:uid="{00000000-0005-0000-0000-00008A3E0000}"/>
    <cellStyle name="Vírgula 5 2 2 2 3 2" xfId="22293" xr:uid="{00000000-0005-0000-0000-00008B3E0000}"/>
    <cellStyle name="Vírgula 5 2 2 2 3 3" xfId="18329" xr:uid="{00000000-0005-0000-0000-00008C3E0000}"/>
    <cellStyle name="Vírgula 5 2 2 2 4" xfId="9618" xr:uid="{00000000-0005-0000-0000-00008D3E0000}"/>
    <cellStyle name="Vírgula 5 2 2 2 4 2" xfId="20193" xr:uid="{00000000-0005-0000-0000-00008E3E0000}"/>
    <cellStyle name="Vírgula 5 2 2 2 5" xfId="16169" xr:uid="{00000000-0005-0000-0000-00008F3E0000}"/>
    <cellStyle name="Vírgula 5 2 2 3" xfId="4393" xr:uid="{00000000-0005-0000-0000-0000903E0000}"/>
    <cellStyle name="Vírgula 5 2 2 3 2" xfId="6010" xr:uid="{00000000-0005-0000-0000-0000913E0000}"/>
    <cellStyle name="Vírgula 5 2 2 3 2 2" xfId="23004" xr:uid="{00000000-0005-0000-0000-0000923E0000}"/>
    <cellStyle name="Vírgula 5 2 2 3 2 3" xfId="19045" xr:uid="{00000000-0005-0000-0000-0000933E0000}"/>
    <cellStyle name="Vírgula 5 2 2 3 3" xfId="21437" xr:uid="{00000000-0005-0000-0000-0000943E0000}"/>
    <cellStyle name="Vírgula 5 2 2 3 4" xfId="17430" xr:uid="{00000000-0005-0000-0000-0000953E0000}"/>
    <cellStyle name="Vírgula 5 2 3" xfId="2315" xr:uid="{00000000-0005-0000-0000-0000963E0000}"/>
    <cellStyle name="Vírgula 5 2 3 2" xfId="3443" xr:uid="{00000000-0005-0000-0000-0000973E0000}"/>
    <cellStyle name="Vírgula 5 2 3 2 2" xfId="4773" xr:uid="{00000000-0005-0000-0000-0000983E0000}"/>
    <cellStyle name="Vírgula 5 2 3 2 2 2" xfId="21813" xr:uid="{00000000-0005-0000-0000-0000993E0000}"/>
    <cellStyle name="Vírgula 5 2 3 2 2 3" xfId="17808" xr:uid="{00000000-0005-0000-0000-00009A3E0000}"/>
    <cellStyle name="Vírgula 5 2 3 2 3" xfId="5612" xr:uid="{00000000-0005-0000-0000-00009B3E0000}"/>
    <cellStyle name="Vírgula 5 2 3 2 3 2" xfId="22611" xr:uid="{00000000-0005-0000-0000-00009C3E0000}"/>
    <cellStyle name="Vírgula 5 2 3 2 3 3" xfId="18647" xr:uid="{00000000-0005-0000-0000-00009D3E0000}"/>
    <cellStyle name="Vírgula 5 2 3 2 4" xfId="20511" xr:uid="{00000000-0005-0000-0000-00009E3E0000}"/>
    <cellStyle name="Vírgula 5 2 3 2 5" xfId="16487" xr:uid="{00000000-0005-0000-0000-00009F3E0000}"/>
    <cellStyle name="Vírgula 5 2 3 3" xfId="4382" xr:uid="{00000000-0005-0000-0000-0000A03E0000}"/>
    <cellStyle name="Vírgula 5 2 3 3 2" xfId="6342" xr:uid="{00000000-0005-0000-0000-0000A13E0000}"/>
    <cellStyle name="Vírgula 5 2 3 3 2 2" xfId="23324" xr:uid="{00000000-0005-0000-0000-0000A23E0000}"/>
    <cellStyle name="Vírgula 5 2 3 3 2 3" xfId="19377" xr:uid="{00000000-0005-0000-0000-0000A33E0000}"/>
    <cellStyle name="Vírgula 5 2 3 3 3" xfId="21426" xr:uid="{00000000-0005-0000-0000-0000A43E0000}"/>
    <cellStyle name="Vírgula 5 2 3 3 4" xfId="17419" xr:uid="{00000000-0005-0000-0000-0000A53E0000}"/>
    <cellStyle name="Vírgula 5 2 4" xfId="2316" xr:uid="{00000000-0005-0000-0000-0000A63E0000}"/>
    <cellStyle name="Vírgula 5 2 4 2" xfId="3444" xr:uid="{00000000-0005-0000-0000-0000A73E0000}"/>
    <cellStyle name="Vírgula 5 2 4 2 2" xfId="4774" xr:uid="{00000000-0005-0000-0000-0000A83E0000}"/>
    <cellStyle name="Vírgula 5 2 4 2 2 2" xfId="21814" xr:uid="{00000000-0005-0000-0000-0000A93E0000}"/>
    <cellStyle name="Vírgula 5 2 4 2 2 3" xfId="17809" xr:uid="{00000000-0005-0000-0000-0000AA3E0000}"/>
    <cellStyle name="Vírgula 5 2 4 2 3" xfId="5613" xr:uid="{00000000-0005-0000-0000-0000AB3E0000}"/>
    <cellStyle name="Vírgula 5 2 4 2 3 2" xfId="22612" xr:uid="{00000000-0005-0000-0000-0000AC3E0000}"/>
    <cellStyle name="Vírgula 5 2 4 2 3 3" xfId="18648" xr:uid="{00000000-0005-0000-0000-0000AD3E0000}"/>
    <cellStyle name="Vírgula 5 2 4 2 4" xfId="20512" xr:uid="{00000000-0005-0000-0000-0000AE3E0000}"/>
    <cellStyle name="Vírgula 5 2 4 2 5" xfId="16488" xr:uid="{00000000-0005-0000-0000-0000AF3E0000}"/>
    <cellStyle name="Vírgula 5 2 4 3" xfId="4448" xr:uid="{00000000-0005-0000-0000-0000B03E0000}"/>
    <cellStyle name="Vírgula 5 2 4 3 2" xfId="6343" xr:uid="{00000000-0005-0000-0000-0000B13E0000}"/>
    <cellStyle name="Vírgula 5 2 4 3 2 2" xfId="23325" xr:uid="{00000000-0005-0000-0000-0000B23E0000}"/>
    <cellStyle name="Vírgula 5 2 4 3 2 3" xfId="19378" xr:uid="{00000000-0005-0000-0000-0000B33E0000}"/>
    <cellStyle name="Vírgula 5 2 4 3 3" xfId="21489" xr:uid="{00000000-0005-0000-0000-0000B43E0000}"/>
    <cellStyle name="Vírgula 5 2 4 3 4" xfId="17484" xr:uid="{00000000-0005-0000-0000-0000B53E0000}"/>
    <cellStyle name="Vírgula 5 2 5" xfId="2317" xr:uid="{00000000-0005-0000-0000-0000B63E0000}"/>
    <cellStyle name="Vírgula 5 2 5 2" xfId="3445" xr:uid="{00000000-0005-0000-0000-0000B73E0000}"/>
    <cellStyle name="Vírgula 5 2 5 2 2" xfId="4775" xr:uid="{00000000-0005-0000-0000-0000B83E0000}"/>
    <cellStyle name="Vírgula 5 2 5 2 2 2" xfId="21815" xr:uid="{00000000-0005-0000-0000-0000B93E0000}"/>
    <cellStyle name="Vírgula 5 2 5 2 2 3" xfId="17810" xr:uid="{00000000-0005-0000-0000-0000BA3E0000}"/>
    <cellStyle name="Vírgula 5 2 5 2 3" xfId="5614" xr:uid="{00000000-0005-0000-0000-0000BB3E0000}"/>
    <cellStyle name="Vírgula 5 2 5 2 3 2" xfId="22613" xr:uid="{00000000-0005-0000-0000-0000BC3E0000}"/>
    <cellStyle name="Vírgula 5 2 5 2 3 3" xfId="18649" xr:uid="{00000000-0005-0000-0000-0000BD3E0000}"/>
    <cellStyle name="Vírgula 5 2 5 2 4" xfId="20513" xr:uid="{00000000-0005-0000-0000-0000BE3E0000}"/>
    <cellStyle name="Vírgula 5 2 5 2 5" xfId="16489" xr:uid="{00000000-0005-0000-0000-0000BF3E0000}"/>
    <cellStyle name="Vírgula 5 2 5 3" xfId="4137" xr:uid="{00000000-0005-0000-0000-0000C03E0000}"/>
    <cellStyle name="Vírgula 5 2 5 3 2" xfId="6344" xr:uid="{00000000-0005-0000-0000-0000C13E0000}"/>
    <cellStyle name="Vírgula 5 2 5 3 2 2" xfId="23326" xr:uid="{00000000-0005-0000-0000-0000C23E0000}"/>
    <cellStyle name="Vírgula 5 2 5 3 2 3" xfId="19379" xr:uid="{00000000-0005-0000-0000-0000C33E0000}"/>
    <cellStyle name="Vírgula 5 2 5 3 3" xfId="21185" xr:uid="{00000000-0005-0000-0000-0000C43E0000}"/>
    <cellStyle name="Vírgula 5 2 5 3 4" xfId="17177" xr:uid="{00000000-0005-0000-0000-0000C53E0000}"/>
    <cellStyle name="Vírgula 5 2 6" xfId="2318" xr:uid="{00000000-0005-0000-0000-0000C63E0000}"/>
    <cellStyle name="Vírgula 5 2 6 2" xfId="3446" xr:uid="{00000000-0005-0000-0000-0000C73E0000}"/>
    <cellStyle name="Vírgula 5 2 6 2 2" xfId="4776" xr:uid="{00000000-0005-0000-0000-0000C83E0000}"/>
    <cellStyle name="Vírgula 5 2 6 2 2 2" xfId="21816" xr:uid="{00000000-0005-0000-0000-0000C93E0000}"/>
    <cellStyle name="Vírgula 5 2 6 2 2 3" xfId="17811" xr:uid="{00000000-0005-0000-0000-0000CA3E0000}"/>
    <cellStyle name="Vírgula 5 2 6 2 3" xfId="5615" xr:uid="{00000000-0005-0000-0000-0000CB3E0000}"/>
    <cellStyle name="Vírgula 5 2 6 2 3 2" xfId="22614" xr:uid="{00000000-0005-0000-0000-0000CC3E0000}"/>
    <cellStyle name="Vírgula 5 2 6 2 3 3" xfId="18650" xr:uid="{00000000-0005-0000-0000-0000CD3E0000}"/>
    <cellStyle name="Vírgula 5 2 6 2 4" xfId="20514" xr:uid="{00000000-0005-0000-0000-0000CE3E0000}"/>
    <cellStyle name="Vírgula 5 2 6 2 5" xfId="16490" xr:uid="{00000000-0005-0000-0000-0000CF3E0000}"/>
    <cellStyle name="Vírgula 5 2 6 3" xfId="4319" xr:uid="{00000000-0005-0000-0000-0000D03E0000}"/>
    <cellStyle name="Vírgula 5 2 6 3 2" xfId="6345" xr:uid="{00000000-0005-0000-0000-0000D13E0000}"/>
    <cellStyle name="Vírgula 5 2 6 3 2 2" xfId="23327" xr:uid="{00000000-0005-0000-0000-0000D23E0000}"/>
    <cellStyle name="Vírgula 5 2 6 3 2 3" xfId="19380" xr:uid="{00000000-0005-0000-0000-0000D33E0000}"/>
    <cellStyle name="Vírgula 5 2 6 3 3" xfId="21363" xr:uid="{00000000-0005-0000-0000-0000D43E0000}"/>
    <cellStyle name="Vírgula 5 2 6 3 4" xfId="17356" xr:uid="{00000000-0005-0000-0000-0000D53E0000}"/>
    <cellStyle name="Vírgula 5 2 7" xfId="2319" xr:uid="{00000000-0005-0000-0000-0000D63E0000}"/>
    <cellStyle name="Vírgula 5 2 7 2" xfId="3447" xr:uid="{00000000-0005-0000-0000-0000D73E0000}"/>
    <cellStyle name="Vírgula 5 2 7 2 2" xfId="4777" xr:uid="{00000000-0005-0000-0000-0000D83E0000}"/>
    <cellStyle name="Vírgula 5 2 7 2 2 2" xfId="21817" xr:uid="{00000000-0005-0000-0000-0000D93E0000}"/>
    <cellStyle name="Vírgula 5 2 7 2 2 3" xfId="17812" xr:uid="{00000000-0005-0000-0000-0000DA3E0000}"/>
    <cellStyle name="Vírgula 5 2 7 2 3" xfId="5616" xr:uid="{00000000-0005-0000-0000-0000DB3E0000}"/>
    <cellStyle name="Vírgula 5 2 7 2 3 2" xfId="22615" xr:uid="{00000000-0005-0000-0000-0000DC3E0000}"/>
    <cellStyle name="Vírgula 5 2 7 2 3 3" xfId="18651" xr:uid="{00000000-0005-0000-0000-0000DD3E0000}"/>
    <cellStyle name="Vírgula 5 2 7 2 4" xfId="20515" xr:uid="{00000000-0005-0000-0000-0000DE3E0000}"/>
    <cellStyle name="Vírgula 5 2 7 2 5" xfId="16491" xr:uid="{00000000-0005-0000-0000-0000DF3E0000}"/>
    <cellStyle name="Vírgula 5 2 7 3" xfId="4175" xr:uid="{00000000-0005-0000-0000-0000E03E0000}"/>
    <cellStyle name="Vírgula 5 2 7 3 2" xfId="6346" xr:uid="{00000000-0005-0000-0000-0000E13E0000}"/>
    <cellStyle name="Vírgula 5 2 7 3 2 2" xfId="23328" xr:uid="{00000000-0005-0000-0000-0000E23E0000}"/>
    <cellStyle name="Vírgula 5 2 7 3 2 3" xfId="19381" xr:uid="{00000000-0005-0000-0000-0000E33E0000}"/>
    <cellStyle name="Vírgula 5 2 7 3 3" xfId="21222" xr:uid="{00000000-0005-0000-0000-0000E43E0000}"/>
    <cellStyle name="Vírgula 5 2 7 3 4" xfId="17215" xr:uid="{00000000-0005-0000-0000-0000E53E0000}"/>
    <cellStyle name="Vírgula 5 2 8" xfId="2320" xr:uid="{00000000-0005-0000-0000-0000E63E0000}"/>
    <cellStyle name="Vírgula 5 2 8 2" xfId="3448" xr:uid="{00000000-0005-0000-0000-0000E73E0000}"/>
    <cellStyle name="Vírgula 5 2 8 2 2" xfId="4778" xr:uid="{00000000-0005-0000-0000-0000E83E0000}"/>
    <cellStyle name="Vírgula 5 2 8 2 2 2" xfId="21818" xr:uid="{00000000-0005-0000-0000-0000E93E0000}"/>
    <cellStyle name="Vírgula 5 2 8 2 2 3" xfId="17813" xr:uid="{00000000-0005-0000-0000-0000EA3E0000}"/>
    <cellStyle name="Vírgula 5 2 8 2 3" xfId="5617" xr:uid="{00000000-0005-0000-0000-0000EB3E0000}"/>
    <cellStyle name="Vírgula 5 2 8 2 3 2" xfId="22616" xr:uid="{00000000-0005-0000-0000-0000EC3E0000}"/>
    <cellStyle name="Vírgula 5 2 8 2 3 3" xfId="18652" xr:uid="{00000000-0005-0000-0000-0000ED3E0000}"/>
    <cellStyle name="Vírgula 5 2 8 2 4" xfId="20516" xr:uid="{00000000-0005-0000-0000-0000EE3E0000}"/>
    <cellStyle name="Vírgula 5 2 8 2 5" xfId="16492" xr:uid="{00000000-0005-0000-0000-0000EF3E0000}"/>
    <cellStyle name="Vírgula 5 2 8 3" xfId="4062" xr:uid="{00000000-0005-0000-0000-0000F03E0000}"/>
    <cellStyle name="Vírgula 5 2 8 3 2" xfId="6347" xr:uid="{00000000-0005-0000-0000-0000F13E0000}"/>
    <cellStyle name="Vírgula 5 2 8 3 2 2" xfId="23329" xr:uid="{00000000-0005-0000-0000-0000F23E0000}"/>
    <cellStyle name="Vírgula 5 2 8 3 2 3" xfId="19382" xr:uid="{00000000-0005-0000-0000-0000F33E0000}"/>
    <cellStyle name="Vírgula 5 2 8 3 3" xfId="21111" xr:uid="{00000000-0005-0000-0000-0000F43E0000}"/>
    <cellStyle name="Vírgula 5 2 8 3 4" xfId="17103" xr:uid="{00000000-0005-0000-0000-0000F53E0000}"/>
    <cellStyle name="Vírgula 5 2 9" xfId="2321" xr:uid="{00000000-0005-0000-0000-0000F63E0000}"/>
    <cellStyle name="Vírgula 5 2 9 2" xfId="3449" xr:uid="{00000000-0005-0000-0000-0000F73E0000}"/>
    <cellStyle name="Vírgula 5 2 9 2 2" xfId="4779" xr:uid="{00000000-0005-0000-0000-0000F83E0000}"/>
    <cellStyle name="Vírgula 5 2 9 2 2 2" xfId="21819" xr:uid="{00000000-0005-0000-0000-0000F93E0000}"/>
    <cellStyle name="Vírgula 5 2 9 2 2 3" xfId="17814" xr:uid="{00000000-0005-0000-0000-0000FA3E0000}"/>
    <cellStyle name="Vírgula 5 2 9 2 3" xfId="5618" xr:uid="{00000000-0005-0000-0000-0000FB3E0000}"/>
    <cellStyle name="Vírgula 5 2 9 2 3 2" xfId="22617" xr:uid="{00000000-0005-0000-0000-0000FC3E0000}"/>
    <cellStyle name="Vírgula 5 2 9 2 3 3" xfId="18653" xr:uid="{00000000-0005-0000-0000-0000FD3E0000}"/>
    <cellStyle name="Vírgula 5 2 9 2 4" xfId="20517" xr:uid="{00000000-0005-0000-0000-0000FE3E0000}"/>
    <cellStyle name="Vírgula 5 2 9 2 5" xfId="16493" xr:uid="{00000000-0005-0000-0000-0000FF3E0000}"/>
    <cellStyle name="Vírgula 5 2 9 3" xfId="4251" xr:uid="{00000000-0005-0000-0000-0000003F0000}"/>
    <cellStyle name="Vírgula 5 2 9 3 2" xfId="6348" xr:uid="{00000000-0005-0000-0000-0000013F0000}"/>
    <cellStyle name="Vírgula 5 2 9 3 2 2" xfId="23330" xr:uid="{00000000-0005-0000-0000-0000023F0000}"/>
    <cellStyle name="Vírgula 5 2 9 3 2 3" xfId="19383" xr:uid="{00000000-0005-0000-0000-0000033F0000}"/>
    <cellStyle name="Vírgula 5 2 9 3 3" xfId="21296" xr:uid="{00000000-0005-0000-0000-0000043F0000}"/>
    <cellStyle name="Vírgula 5 2 9 3 4" xfId="17289" xr:uid="{00000000-0005-0000-0000-0000053F0000}"/>
    <cellStyle name="Vírgula 5 3" xfId="686" xr:uid="{00000000-0005-0000-0000-0000063F0000}"/>
    <cellStyle name="Vírgula 5 3 2" xfId="3023" xr:uid="{00000000-0005-0000-0000-0000073F0000}"/>
    <cellStyle name="Vírgula 5 3 2 2" xfId="3697" xr:uid="{00000000-0005-0000-0000-0000083F0000}"/>
    <cellStyle name="Vírgula 5 3 2 2 2" xfId="4975" xr:uid="{00000000-0005-0000-0000-0000093F0000}"/>
    <cellStyle name="Vírgula 5 3 2 2 2 2" xfId="22015" xr:uid="{00000000-0005-0000-0000-00000A3F0000}"/>
    <cellStyle name="Vírgula 5 3 2 2 2 3" xfId="18010" xr:uid="{00000000-0005-0000-0000-00000B3F0000}"/>
    <cellStyle name="Vírgula 5 3 2 2 3" xfId="5866" xr:uid="{00000000-0005-0000-0000-00000C3F0000}"/>
    <cellStyle name="Vírgula 5 3 2 2 3 2" xfId="22865" xr:uid="{00000000-0005-0000-0000-00000D3F0000}"/>
    <cellStyle name="Vírgula 5 3 2 2 3 3" xfId="18901" xr:uid="{00000000-0005-0000-0000-00000E3F0000}"/>
    <cellStyle name="Vírgula 5 3 2 2 4" xfId="20765" xr:uid="{00000000-0005-0000-0000-00000F3F0000}"/>
    <cellStyle name="Vírgula 5 3 2 2 5" xfId="16741" xr:uid="{00000000-0005-0000-0000-0000103F0000}"/>
    <cellStyle name="Vírgula 5 3 2 3" xfId="4436" xr:uid="{00000000-0005-0000-0000-0000113F0000}"/>
    <cellStyle name="Vírgula 5 3 2 3 2" xfId="6880" xr:uid="{00000000-0005-0000-0000-0000123F0000}"/>
    <cellStyle name="Vírgula 5 3 2 3 2 2" xfId="23845" xr:uid="{00000000-0005-0000-0000-0000133F0000}"/>
    <cellStyle name="Vírgula 5 3 2 3 2 3" xfId="19915" xr:uid="{00000000-0005-0000-0000-0000143F0000}"/>
    <cellStyle name="Vírgula 5 3 2 3 3" xfId="21479" xr:uid="{00000000-0005-0000-0000-0000153F0000}"/>
    <cellStyle name="Vírgula 5 3 2 3 4" xfId="17473" xr:uid="{00000000-0005-0000-0000-0000163F0000}"/>
    <cellStyle name="Vírgula 5 3 2 4" xfId="5198" xr:uid="{00000000-0005-0000-0000-0000173F0000}"/>
    <cellStyle name="Vírgula 5 3 2 4 2" xfId="22198" xr:uid="{00000000-0005-0000-0000-0000183F0000}"/>
    <cellStyle name="Vírgula 5 3 2 4 3" xfId="18233" xr:uid="{00000000-0005-0000-0000-0000193F0000}"/>
    <cellStyle name="Vírgula 5 3 2 5" xfId="20098" xr:uid="{00000000-0005-0000-0000-00001A3F0000}"/>
    <cellStyle name="Vírgula 5 3 2 6" xfId="16073" xr:uid="{00000000-0005-0000-0000-00001B3F0000}"/>
    <cellStyle name="Vírgula 5 3 3" xfId="6001" xr:uid="{00000000-0005-0000-0000-00001C3F0000}"/>
    <cellStyle name="Vírgula 5 3 3 2" xfId="8547" xr:uid="{00000000-0005-0000-0000-00001D3F0000}"/>
    <cellStyle name="Vírgula 5 3 3 2 2" xfId="22995" xr:uid="{00000000-0005-0000-0000-00001E3F0000}"/>
    <cellStyle name="Vírgula 5 3 3 3" xfId="19036" xr:uid="{00000000-0005-0000-0000-00001F3F0000}"/>
    <cellStyle name="Vírgula 5 3 4" xfId="8548" xr:uid="{00000000-0005-0000-0000-0000203F0000}"/>
    <cellStyle name="Vírgula 5 4" xfId="2322" xr:uid="{00000000-0005-0000-0000-0000213F0000}"/>
    <cellStyle name="Vírgula 5 4 2" xfId="3450" xr:uid="{00000000-0005-0000-0000-0000223F0000}"/>
    <cellStyle name="Vírgula 5 4 2 2" xfId="4780" xr:uid="{00000000-0005-0000-0000-0000233F0000}"/>
    <cellStyle name="Vírgula 5 4 2 2 2" xfId="21820" xr:uid="{00000000-0005-0000-0000-0000243F0000}"/>
    <cellStyle name="Vírgula 5 4 2 2 3" xfId="17815" xr:uid="{00000000-0005-0000-0000-0000253F0000}"/>
    <cellStyle name="Vírgula 5 4 2 3" xfId="5619" xr:uid="{00000000-0005-0000-0000-0000263F0000}"/>
    <cellStyle name="Vírgula 5 4 2 3 2" xfId="22618" xr:uid="{00000000-0005-0000-0000-0000273F0000}"/>
    <cellStyle name="Vírgula 5 4 2 3 3" xfId="18654" xr:uid="{00000000-0005-0000-0000-0000283F0000}"/>
    <cellStyle name="Vírgula 5 4 2 4" xfId="20518" xr:uid="{00000000-0005-0000-0000-0000293F0000}"/>
    <cellStyle name="Vírgula 5 4 2 5" xfId="16494" xr:uid="{00000000-0005-0000-0000-00002A3F0000}"/>
    <cellStyle name="Vírgula 5 4 3" xfId="3973" xr:uid="{00000000-0005-0000-0000-00002B3F0000}"/>
    <cellStyle name="Vírgula 5 4 3 2" xfId="6349" xr:uid="{00000000-0005-0000-0000-00002C3F0000}"/>
    <cellStyle name="Vírgula 5 4 3 2 2" xfId="23331" xr:uid="{00000000-0005-0000-0000-00002D3F0000}"/>
    <cellStyle name="Vírgula 5 4 3 2 3" xfId="19384" xr:uid="{00000000-0005-0000-0000-00002E3F0000}"/>
    <cellStyle name="Vírgula 5 4 3 3" xfId="21029" xr:uid="{00000000-0005-0000-0000-00002F3F0000}"/>
    <cellStyle name="Vírgula 5 4 3 4" xfId="17015" xr:uid="{00000000-0005-0000-0000-0000303F0000}"/>
    <cellStyle name="Vírgula 5 5" xfId="2323" xr:uid="{00000000-0005-0000-0000-0000313F0000}"/>
    <cellStyle name="Vírgula 5 5 2" xfId="3451" xr:uid="{00000000-0005-0000-0000-0000323F0000}"/>
    <cellStyle name="Vírgula 5 5 2 2" xfId="4781" xr:uid="{00000000-0005-0000-0000-0000333F0000}"/>
    <cellStyle name="Vírgula 5 5 2 2 2" xfId="21821" xr:uid="{00000000-0005-0000-0000-0000343F0000}"/>
    <cellStyle name="Vírgula 5 5 2 2 3" xfId="17816" xr:uid="{00000000-0005-0000-0000-0000353F0000}"/>
    <cellStyle name="Vírgula 5 5 2 3" xfId="5620" xr:uid="{00000000-0005-0000-0000-0000363F0000}"/>
    <cellStyle name="Vírgula 5 5 2 3 2" xfId="22619" xr:uid="{00000000-0005-0000-0000-0000373F0000}"/>
    <cellStyle name="Vírgula 5 5 2 3 3" xfId="18655" xr:uid="{00000000-0005-0000-0000-0000383F0000}"/>
    <cellStyle name="Vírgula 5 5 2 4" xfId="20519" xr:uid="{00000000-0005-0000-0000-0000393F0000}"/>
    <cellStyle name="Vírgula 5 5 2 5" xfId="16495" xr:uid="{00000000-0005-0000-0000-00003A3F0000}"/>
    <cellStyle name="Vírgula 5 5 3" xfId="4183" xr:uid="{00000000-0005-0000-0000-00003B3F0000}"/>
    <cellStyle name="Vírgula 5 5 3 2" xfId="6350" xr:uid="{00000000-0005-0000-0000-00003C3F0000}"/>
    <cellStyle name="Vírgula 5 5 3 2 2" xfId="23332" xr:uid="{00000000-0005-0000-0000-00003D3F0000}"/>
    <cellStyle name="Vírgula 5 5 3 2 3" xfId="19385" xr:uid="{00000000-0005-0000-0000-00003E3F0000}"/>
    <cellStyle name="Vírgula 5 5 3 3" xfId="21230" xr:uid="{00000000-0005-0000-0000-00003F3F0000}"/>
    <cellStyle name="Vírgula 5 5 3 4" xfId="17223" xr:uid="{00000000-0005-0000-0000-0000403F0000}"/>
    <cellStyle name="Vírgula 5 6" xfId="2324" xr:uid="{00000000-0005-0000-0000-0000413F0000}"/>
    <cellStyle name="Vírgula 5 6 2" xfId="3452" xr:uid="{00000000-0005-0000-0000-0000423F0000}"/>
    <cellStyle name="Vírgula 5 6 2 2" xfId="4782" xr:uid="{00000000-0005-0000-0000-0000433F0000}"/>
    <cellStyle name="Vírgula 5 6 2 2 2" xfId="21822" xr:uid="{00000000-0005-0000-0000-0000443F0000}"/>
    <cellStyle name="Vírgula 5 6 2 2 3" xfId="17817" xr:uid="{00000000-0005-0000-0000-0000453F0000}"/>
    <cellStyle name="Vírgula 5 6 2 3" xfId="5621" xr:uid="{00000000-0005-0000-0000-0000463F0000}"/>
    <cellStyle name="Vírgula 5 6 2 3 2" xfId="22620" xr:uid="{00000000-0005-0000-0000-0000473F0000}"/>
    <cellStyle name="Vírgula 5 6 2 3 3" xfId="18656" xr:uid="{00000000-0005-0000-0000-0000483F0000}"/>
    <cellStyle name="Vírgula 5 6 2 4" xfId="20520" xr:uid="{00000000-0005-0000-0000-0000493F0000}"/>
    <cellStyle name="Vírgula 5 6 2 5" xfId="16496" xr:uid="{00000000-0005-0000-0000-00004A3F0000}"/>
    <cellStyle name="Vírgula 5 6 3" xfId="4132" xr:uid="{00000000-0005-0000-0000-00004B3F0000}"/>
    <cellStyle name="Vírgula 5 6 3 2" xfId="6351" xr:uid="{00000000-0005-0000-0000-00004C3F0000}"/>
    <cellStyle name="Vírgula 5 6 3 2 2" xfId="23333" xr:uid="{00000000-0005-0000-0000-00004D3F0000}"/>
    <cellStyle name="Vírgula 5 6 3 2 3" xfId="19386" xr:uid="{00000000-0005-0000-0000-00004E3F0000}"/>
    <cellStyle name="Vírgula 5 6 3 3" xfId="21180" xr:uid="{00000000-0005-0000-0000-00004F3F0000}"/>
    <cellStyle name="Vírgula 5 6 3 4" xfId="17172" xr:uid="{00000000-0005-0000-0000-0000503F0000}"/>
    <cellStyle name="Vírgula 5 7" xfId="2325" xr:uid="{00000000-0005-0000-0000-0000513F0000}"/>
    <cellStyle name="Vírgula 5 7 2" xfId="3453" xr:uid="{00000000-0005-0000-0000-0000523F0000}"/>
    <cellStyle name="Vírgula 5 7 2 2" xfId="4783" xr:uid="{00000000-0005-0000-0000-0000533F0000}"/>
    <cellStyle name="Vírgula 5 7 2 2 2" xfId="21823" xr:uid="{00000000-0005-0000-0000-0000543F0000}"/>
    <cellStyle name="Vírgula 5 7 2 2 3" xfId="17818" xr:uid="{00000000-0005-0000-0000-0000553F0000}"/>
    <cellStyle name="Vírgula 5 7 2 3" xfId="5622" xr:uid="{00000000-0005-0000-0000-0000563F0000}"/>
    <cellStyle name="Vírgula 5 7 2 3 2" xfId="22621" xr:uid="{00000000-0005-0000-0000-0000573F0000}"/>
    <cellStyle name="Vírgula 5 7 2 3 3" xfId="18657" xr:uid="{00000000-0005-0000-0000-0000583F0000}"/>
    <cellStyle name="Vírgula 5 7 2 4" xfId="20521" xr:uid="{00000000-0005-0000-0000-0000593F0000}"/>
    <cellStyle name="Vírgula 5 7 2 5" xfId="16497" xr:uid="{00000000-0005-0000-0000-00005A3F0000}"/>
    <cellStyle name="Vírgula 5 7 3" xfId="4362" xr:uid="{00000000-0005-0000-0000-00005B3F0000}"/>
    <cellStyle name="Vírgula 5 7 3 2" xfId="6352" xr:uid="{00000000-0005-0000-0000-00005C3F0000}"/>
    <cellStyle name="Vírgula 5 7 3 2 2" xfId="23334" xr:uid="{00000000-0005-0000-0000-00005D3F0000}"/>
    <cellStyle name="Vírgula 5 7 3 2 3" xfId="19387" xr:uid="{00000000-0005-0000-0000-00005E3F0000}"/>
    <cellStyle name="Vírgula 5 7 3 3" xfId="21406" xr:uid="{00000000-0005-0000-0000-00005F3F0000}"/>
    <cellStyle name="Vírgula 5 7 3 4" xfId="17399" xr:uid="{00000000-0005-0000-0000-0000603F0000}"/>
    <cellStyle name="Vírgula 5 8" xfId="2326" xr:uid="{00000000-0005-0000-0000-0000613F0000}"/>
    <cellStyle name="Vírgula 5 8 2" xfId="3454" xr:uid="{00000000-0005-0000-0000-0000623F0000}"/>
    <cellStyle name="Vírgula 5 8 2 2" xfId="4784" xr:uid="{00000000-0005-0000-0000-0000633F0000}"/>
    <cellStyle name="Vírgula 5 8 2 2 2" xfId="21824" xr:uid="{00000000-0005-0000-0000-0000643F0000}"/>
    <cellStyle name="Vírgula 5 8 2 2 3" xfId="17819" xr:uid="{00000000-0005-0000-0000-0000653F0000}"/>
    <cellStyle name="Vírgula 5 8 2 3" xfId="5623" xr:uid="{00000000-0005-0000-0000-0000663F0000}"/>
    <cellStyle name="Vírgula 5 8 2 3 2" xfId="22622" xr:uid="{00000000-0005-0000-0000-0000673F0000}"/>
    <cellStyle name="Vírgula 5 8 2 3 3" xfId="18658" xr:uid="{00000000-0005-0000-0000-0000683F0000}"/>
    <cellStyle name="Vírgula 5 8 2 4" xfId="20522" xr:uid="{00000000-0005-0000-0000-0000693F0000}"/>
    <cellStyle name="Vírgula 5 8 2 5" xfId="16498" xr:uid="{00000000-0005-0000-0000-00006A3F0000}"/>
    <cellStyle name="Vírgula 5 8 3" xfId="3728" xr:uid="{00000000-0005-0000-0000-00006B3F0000}"/>
    <cellStyle name="Vírgula 5 8 3 2" xfId="6353" xr:uid="{00000000-0005-0000-0000-00006C3F0000}"/>
    <cellStyle name="Vírgula 5 8 3 2 2" xfId="23335" xr:uid="{00000000-0005-0000-0000-00006D3F0000}"/>
    <cellStyle name="Vírgula 5 8 3 2 3" xfId="19388" xr:uid="{00000000-0005-0000-0000-00006E3F0000}"/>
    <cellStyle name="Vírgula 5 8 3 3" xfId="20793" xr:uid="{00000000-0005-0000-0000-00006F3F0000}"/>
    <cellStyle name="Vírgula 5 8 3 4" xfId="16772" xr:uid="{00000000-0005-0000-0000-0000703F0000}"/>
    <cellStyle name="Vírgula 5 9" xfId="2327" xr:uid="{00000000-0005-0000-0000-0000713F0000}"/>
    <cellStyle name="Vírgula 5 9 2" xfId="3455" xr:uid="{00000000-0005-0000-0000-0000723F0000}"/>
    <cellStyle name="Vírgula 5 9 2 2" xfId="4785" xr:uid="{00000000-0005-0000-0000-0000733F0000}"/>
    <cellStyle name="Vírgula 5 9 2 2 2" xfId="21825" xr:uid="{00000000-0005-0000-0000-0000743F0000}"/>
    <cellStyle name="Vírgula 5 9 2 2 3" xfId="17820" xr:uid="{00000000-0005-0000-0000-0000753F0000}"/>
    <cellStyle name="Vírgula 5 9 2 3" xfId="5624" xr:uid="{00000000-0005-0000-0000-0000763F0000}"/>
    <cellStyle name="Vírgula 5 9 2 3 2" xfId="22623" xr:uid="{00000000-0005-0000-0000-0000773F0000}"/>
    <cellStyle name="Vírgula 5 9 2 3 3" xfId="18659" xr:uid="{00000000-0005-0000-0000-0000783F0000}"/>
    <cellStyle name="Vírgula 5 9 2 4" xfId="20523" xr:uid="{00000000-0005-0000-0000-0000793F0000}"/>
    <cellStyle name="Vírgula 5 9 2 5" xfId="16499" xr:uid="{00000000-0005-0000-0000-00007A3F0000}"/>
    <cellStyle name="Vírgula 5 9 3" xfId="3867" xr:uid="{00000000-0005-0000-0000-00007B3F0000}"/>
    <cellStyle name="Vírgula 5 9 3 2" xfId="6354" xr:uid="{00000000-0005-0000-0000-00007C3F0000}"/>
    <cellStyle name="Vírgula 5 9 3 2 2" xfId="23336" xr:uid="{00000000-0005-0000-0000-00007D3F0000}"/>
    <cellStyle name="Vírgula 5 9 3 2 3" xfId="19389" xr:uid="{00000000-0005-0000-0000-00007E3F0000}"/>
    <cellStyle name="Vírgula 5 9 3 3" xfId="20928" xr:uid="{00000000-0005-0000-0000-00007F3F0000}"/>
    <cellStyle name="Vírgula 5 9 3 4" xfId="16909" xr:uid="{00000000-0005-0000-0000-0000803F0000}"/>
    <cellStyle name="Vírgula 6" xfId="84" xr:uid="{00000000-0005-0000-0000-0000813F0000}"/>
    <cellStyle name="Vírgula 6 10" xfId="2328" xr:uid="{00000000-0005-0000-0000-0000823F0000}"/>
    <cellStyle name="Vírgula 6 10 2" xfId="3456" xr:uid="{00000000-0005-0000-0000-0000833F0000}"/>
    <cellStyle name="Vírgula 6 10 2 2" xfId="4786" xr:uid="{00000000-0005-0000-0000-0000843F0000}"/>
    <cellStyle name="Vírgula 6 10 2 2 2" xfId="21826" xr:uid="{00000000-0005-0000-0000-0000853F0000}"/>
    <cellStyle name="Vírgula 6 10 2 2 3" xfId="17821" xr:uid="{00000000-0005-0000-0000-0000863F0000}"/>
    <cellStyle name="Vírgula 6 10 2 3" xfId="5625" xr:uid="{00000000-0005-0000-0000-0000873F0000}"/>
    <cellStyle name="Vírgula 6 10 2 3 2" xfId="22624" xr:uid="{00000000-0005-0000-0000-0000883F0000}"/>
    <cellStyle name="Vírgula 6 10 2 3 3" xfId="18660" xr:uid="{00000000-0005-0000-0000-0000893F0000}"/>
    <cellStyle name="Vírgula 6 10 2 4" xfId="20524" xr:uid="{00000000-0005-0000-0000-00008A3F0000}"/>
    <cellStyle name="Vírgula 6 10 2 5" xfId="16500" xr:uid="{00000000-0005-0000-0000-00008B3F0000}"/>
    <cellStyle name="Vírgula 6 10 3" xfId="4482" xr:uid="{00000000-0005-0000-0000-00008C3F0000}"/>
    <cellStyle name="Vírgula 6 10 3 2" xfId="6355" xr:uid="{00000000-0005-0000-0000-00008D3F0000}"/>
    <cellStyle name="Vírgula 6 10 3 2 2" xfId="23337" xr:uid="{00000000-0005-0000-0000-00008E3F0000}"/>
    <cellStyle name="Vírgula 6 10 3 2 3" xfId="19390" xr:uid="{00000000-0005-0000-0000-00008F3F0000}"/>
    <cellStyle name="Vírgula 6 10 3 3" xfId="21522" xr:uid="{00000000-0005-0000-0000-0000903F0000}"/>
    <cellStyle name="Vírgula 6 10 3 4" xfId="17517" xr:uid="{00000000-0005-0000-0000-0000913F0000}"/>
    <cellStyle name="Vírgula 6 11" xfId="2329" xr:uid="{00000000-0005-0000-0000-0000923F0000}"/>
    <cellStyle name="Vírgula 6 11 2" xfId="3457" xr:uid="{00000000-0005-0000-0000-0000933F0000}"/>
    <cellStyle name="Vírgula 6 11 2 2" xfId="4787" xr:uid="{00000000-0005-0000-0000-0000943F0000}"/>
    <cellStyle name="Vírgula 6 11 2 2 2" xfId="21827" xr:uid="{00000000-0005-0000-0000-0000953F0000}"/>
    <cellStyle name="Vírgula 6 11 2 2 3" xfId="17822" xr:uid="{00000000-0005-0000-0000-0000963F0000}"/>
    <cellStyle name="Vírgula 6 11 2 3" xfId="5626" xr:uid="{00000000-0005-0000-0000-0000973F0000}"/>
    <cellStyle name="Vírgula 6 11 2 3 2" xfId="22625" xr:uid="{00000000-0005-0000-0000-0000983F0000}"/>
    <cellStyle name="Vírgula 6 11 2 3 3" xfId="18661" xr:uid="{00000000-0005-0000-0000-0000993F0000}"/>
    <cellStyle name="Vírgula 6 11 2 4" xfId="20525" xr:uid="{00000000-0005-0000-0000-00009A3F0000}"/>
    <cellStyle name="Vírgula 6 11 2 5" xfId="16501" xr:uid="{00000000-0005-0000-0000-00009B3F0000}"/>
    <cellStyle name="Vírgula 6 11 3" xfId="3731" xr:uid="{00000000-0005-0000-0000-00009C3F0000}"/>
    <cellStyle name="Vírgula 6 11 3 2" xfId="6356" xr:uid="{00000000-0005-0000-0000-00009D3F0000}"/>
    <cellStyle name="Vírgula 6 11 3 2 2" xfId="23338" xr:uid="{00000000-0005-0000-0000-00009E3F0000}"/>
    <cellStyle name="Vírgula 6 11 3 2 3" xfId="19391" xr:uid="{00000000-0005-0000-0000-00009F3F0000}"/>
    <cellStyle name="Vírgula 6 11 3 3" xfId="20796" xr:uid="{00000000-0005-0000-0000-0000A03F0000}"/>
    <cellStyle name="Vírgula 6 11 3 4" xfId="16775" xr:uid="{00000000-0005-0000-0000-0000A13F0000}"/>
    <cellStyle name="Vírgula 6 12" xfId="3720" xr:uid="{00000000-0005-0000-0000-0000A23F0000}"/>
    <cellStyle name="Vírgula 6 12 2" xfId="5895" xr:uid="{00000000-0005-0000-0000-0000A33F0000}"/>
    <cellStyle name="Vírgula 6 12 2 2" xfId="12501" xr:uid="{00000000-0005-0000-0000-0000A43F0000}"/>
    <cellStyle name="Vírgula 6 12 2 2 2" xfId="22891" xr:uid="{00000000-0005-0000-0000-0000A53F0000}"/>
    <cellStyle name="Vírgula 6 12 2 3" xfId="11144" xr:uid="{00000000-0005-0000-0000-0000A63F0000}"/>
    <cellStyle name="Vírgula 6 12 2 4" xfId="18930" xr:uid="{00000000-0005-0000-0000-0000A73F0000}"/>
    <cellStyle name="Vírgula 6 12 3" xfId="20788" xr:uid="{00000000-0005-0000-0000-0000A83F0000}"/>
    <cellStyle name="Vírgula 6 12 4" xfId="16764" xr:uid="{00000000-0005-0000-0000-0000A93F0000}"/>
    <cellStyle name="Vírgula 6 2" xfId="134" xr:uid="{00000000-0005-0000-0000-0000AA3F0000}"/>
    <cellStyle name="Vírgula 6 2 10" xfId="3024" xr:uid="{00000000-0005-0000-0000-0000AB3F0000}"/>
    <cellStyle name="Vírgula 6 2 10 2" xfId="3698" xr:uid="{00000000-0005-0000-0000-0000AC3F0000}"/>
    <cellStyle name="Vírgula 6 2 10 2 2" xfId="4976" xr:uid="{00000000-0005-0000-0000-0000AD3F0000}"/>
    <cellStyle name="Vírgula 6 2 10 2 2 2" xfId="22016" xr:uid="{00000000-0005-0000-0000-0000AE3F0000}"/>
    <cellStyle name="Vírgula 6 2 10 2 2 3" xfId="18011" xr:uid="{00000000-0005-0000-0000-0000AF3F0000}"/>
    <cellStyle name="Vírgula 6 2 10 2 3" xfId="5867" xr:uid="{00000000-0005-0000-0000-0000B03F0000}"/>
    <cellStyle name="Vírgula 6 2 10 2 3 2" xfId="11832" xr:uid="{00000000-0005-0000-0000-0000B13F0000}"/>
    <cellStyle name="Vírgula 6 2 10 2 3 2 2" xfId="22866" xr:uid="{00000000-0005-0000-0000-0000B23F0000}"/>
    <cellStyle name="Vírgula 6 2 10 2 3 3" xfId="11639" xr:uid="{00000000-0005-0000-0000-0000B33F0000}"/>
    <cellStyle name="Vírgula 6 2 10 2 3 4" xfId="18902" xr:uid="{00000000-0005-0000-0000-0000B43F0000}"/>
    <cellStyle name="Vírgula 6 2 10 2 4" xfId="20766" xr:uid="{00000000-0005-0000-0000-0000B53F0000}"/>
    <cellStyle name="Vírgula 6 2 10 2 5" xfId="16742" xr:uid="{00000000-0005-0000-0000-0000B63F0000}"/>
    <cellStyle name="Vírgula 6 2 10 3" xfId="4437" xr:uid="{00000000-0005-0000-0000-0000B73F0000}"/>
    <cellStyle name="Vírgula 6 2 10 3 2" xfId="5908" xr:uid="{00000000-0005-0000-0000-0000B83F0000}"/>
    <cellStyle name="Vírgula 6 2 10 3 2 2" xfId="22904" xr:uid="{00000000-0005-0000-0000-0000B93F0000}"/>
    <cellStyle name="Vírgula 6 2 10 3 2 3" xfId="18943" xr:uid="{00000000-0005-0000-0000-0000BA3F0000}"/>
    <cellStyle name="Vírgula 6 2 10 3 3" xfId="21480" xr:uid="{00000000-0005-0000-0000-0000BB3F0000}"/>
    <cellStyle name="Vírgula 6 2 10 3 4" xfId="17474" xr:uid="{00000000-0005-0000-0000-0000BC3F0000}"/>
    <cellStyle name="Vírgula 6 2 10 4" xfId="4074" xr:uid="{00000000-0005-0000-0000-0000BD3F0000}"/>
    <cellStyle name="Vírgula 6 2 10 4 2" xfId="6881" xr:uid="{00000000-0005-0000-0000-0000BE3F0000}"/>
    <cellStyle name="Vírgula 6 2 10 4 2 2" xfId="23846" xr:uid="{00000000-0005-0000-0000-0000BF3F0000}"/>
    <cellStyle name="Vírgula 6 2 10 4 2 3" xfId="19916" xr:uid="{00000000-0005-0000-0000-0000C03F0000}"/>
    <cellStyle name="Vírgula 6 2 10 4 3" xfId="21122" xr:uid="{00000000-0005-0000-0000-0000C13F0000}"/>
    <cellStyle name="Vírgula 6 2 10 4 4" xfId="17114" xr:uid="{00000000-0005-0000-0000-0000C23F0000}"/>
    <cellStyle name="Vírgula 6 2 10 5" xfId="5199" xr:uid="{00000000-0005-0000-0000-0000C33F0000}"/>
    <cellStyle name="Vírgula 6 2 10 5 2" xfId="22199" xr:uid="{00000000-0005-0000-0000-0000C43F0000}"/>
    <cellStyle name="Vírgula 6 2 10 5 3" xfId="18234" xr:uid="{00000000-0005-0000-0000-0000C53F0000}"/>
    <cellStyle name="Vírgula 6 2 10 6" xfId="13559" xr:uid="{00000000-0005-0000-0000-0000C63F0000}"/>
    <cellStyle name="Vírgula 6 2 10 6 2" xfId="20099" xr:uid="{00000000-0005-0000-0000-0000C73F0000}"/>
    <cellStyle name="Vírgula 6 2 10 7" xfId="16074" xr:uid="{00000000-0005-0000-0000-0000C83F0000}"/>
    <cellStyle name="Vírgula 6 2 11" xfId="3050" xr:uid="{00000000-0005-0000-0000-0000C93F0000}"/>
    <cellStyle name="Vírgula 6 2 11 2" xfId="4502" xr:uid="{00000000-0005-0000-0000-0000CA3F0000}"/>
    <cellStyle name="Vírgula 6 2 11 2 2" xfId="21542" xr:uid="{00000000-0005-0000-0000-0000CB3F0000}"/>
    <cellStyle name="Vírgula 6 2 11 2 3" xfId="17537" xr:uid="{00000000-0005-0000-0000-0000CC3F0000}"/>
    <cellStyle name="Vírgula 6 2 11 3" xfId="5219" xr:uid="{00000000-0005-0000-0000-0000CD3F0000}"/>
    <cellStyle name="Vírgula 6 2 11 3 2" xfId="11268" xr:uid="{00000000-0005-0000-0000-0000CE3F0000}"/>
    <cellStyle name="Vírgula 6 2 11 3 2 2" xfId="22218" xr:uid="{00000000-0005-0000-0000-0000CF3F0000}"/>
    <cellStyle name="Vírgula 6 2 11 3 3" xfId="11753" xr:uid="{00000000-0005-0000-0000-0000D03F0000}"/>
    <cellStyle name="Vírgula 6 2 11 3 4" xfId="18254" xr:uid="{00000000-0005-0000-0000-0000D13F0000}"/>
    <cellStyle name="Vírgula 6 2 11 4" xfId="13580" xr:uid="{00000000-0005-0000-0000-0000D23F0000}"/>
    <cellStyle name="Vírgula 6 2 11 4 2" xfId="20118" xr:uid="{00000000-0005-0000-0000-0000D33F0000}"/>
    <cellStyle name="Vírgula 6 2 11 5" xfId="16094" xr:uid="{00000000-0005-0000-0000-0000D43F0000}"/>
    <cellStyle name="Vírgula 6 2 12" xfId="8549" xr:uid="{00000000-0005-0000-0000-0000D53F0000}"/>
    <cellStyle name="Vírgula 6 2 13" xfId="8550" xr:uid="{00000000-0005-0000-0000-0000D63F0000}"/>
    <cellStyle name="Vírgula 6 2 2" xfId="743" xr:uid="{00000000-0005-0000-0000-0000D73F0000}"/>
    <cellStyle name="Vírgula 6 2 2 2" xfId="3126" xr:uid="{00000000-0005-0000-0000-0000D83F0000}"/>
    <cellStyle name="Vírgula 6 2 2 2 2" xfId="4541" xr:uid="{00000000-0005-0000-0000-0000D93F0000}"/>
    <cellStyle name="Vírgula 6 2 2 2 2 2" xfId="11205" xr:uid="{00000000-0005-0000-0000-0000DA3F0000}"/>
    <cellStyle name="Vírgula 6 2 2 2 2 2 2" xfId="21581" xr:uid="{00000000-0005-0000-0000-0000DB3F0000}"/>
    <cellStyle name="Vírgula 6 2 2 2 2 3" xfId="17576" xr:uid="{00000000-0005-0000-0000-0000DC3F0000}"/>
    <cellStyle name="Vírgula 6 2 2 2 3" xfId="5295" xr:uid="{00000000-0005-0000-0000-0000DD3F0000}"/>
    <cellStyle name="Vírgula 6 2 2 2 3 2" xfId="11176" xr:uid="{00000000-0005-0000-0000-0000DE3F0000}"/>
    <cellStyle name="Vírgula 6 2 2 2 3 2 2" xfId="22294" xr:uid="{00000000-0005-0000-0000-0000DF3F0000}"/>
    <cellStyle name="Vírgula 6 2 2 2 3 3" xfId="12912" xr:uid="{00000000-0005-0000-0000-0000E03F0000}"/>
    <cellStyle name="Vírgula 6 2 2 2 3 4" xfId="18330" xr:uid="{00000000-0005-0000-0000-0000E13F0000}"/>
    <cellStyle name="Vírgula 6 2 2 2 4" xfId="9725" xr:uid="{00000000-0005-0000-0000-0000E23F0000}"/>
    <cellStyle name="Vírgula 6 2 2 2 4 2" xfId="14905" xr:uid="{00000000-0005-0000-0000-0000E33F0000}"/>
    <cellStyle name="Vírgula 6 2 2 2 4 3" xfId="13609" xr:uid="{00000000-0005-0000-0000-0000E43F0000}"/>
    <cellStyle name="Vírgula 6 2 2 2 4 4" xfId="20194" xr:uid="{00000000-0005-0000-0000-0000E53F0000}"/>
    <cellStyle name="Vírgula 6 2 2 2 5" xfId="16170" xr:uid="{00000000-0005-0000-0000-0000E63F0000}"/>
    <cellStyle name="Vírgula 6 2 2 3" xfId="4481" xr:uid="{00000000-0005-0000-0000-0000E73F0000}"/>
    <cellStyle name="Vírgula 6 2 2 3 2" xfId="6011" xr:uid="{00000000-0005-0000-0000-0000E83F0000}"/>
    <cellStyle name="Vírgula 6 2 2 3 2 2" xfId="23005" xr:uid="{00000000-0005-0000-0000-0000E93F0000}"/>
    <cellStyle name="Vírgula 6 2 2 3 2 3" xfId="19046" xr:uid="{00000000-0005-0000-0000-0000EA3F0000}"/>
    <cellStyle name="Vírgula 6 2 2 3 3" xfId="21521" xr:uid="{00000000-0005-0000-0000-0000EB3F0000}"/>
    <cellStyle name="Vírgula 6 2 2 3 4" xfId="17516" xr:uid="{00000000-0005-0000-0000-0000EC3F0000}"/>
    <cellStyle name="Vírgula 6 2 2 4" xfId="8551" xr:uid="{00000000-0005-0000-0000-0000ED3F0000}"/>
    <cellStyle name="Vírgula 6 2 3" xfId="2331" xr:uid="{00000000-0005-0000-0000-0000EE3F0000}"/>
    <cellStyle name="Vírgula 6 2 3 2" xfId="3459" xr:uid="{00000000-0005-0000-0000-0000EF3F0000}"/>
    <cellStyle name="Vírgula 6 2 3 2 2" xfId="4789" xr:uid="{00000000-0005-0000-0000-0000F03F0000}"/>
    <cellStyle name="Vírgula 6 2 3 2 2 2" xfId="21829" xr:uid="{00000000-0005-0000-0000-0000F13F0000}"/>
    <cellStyle name="Vírgula 6 2 3 2 2 3" xfId="17824" xr:uid="{00000000-0005-0000-0000-0000F23F0000}"/>
    <cellStyle name="Vírgula 6 2 3 2 3" xfId="5628" xr:uid="{00000000-0005-0000-0000-0000F33F0000}"/>
    <cellStyle name="Vírgula 6 2 3 2 3 2" xfId="22627" xr:uid="{00000000-0005-0000-0000-0000F43F0000}"/>
    <cellStyle name="Vírgula 6 2 3 2 3 3" xfId="18663" xr:uid="{00000000-0005-0000-0000-0000F53F0000}"/>
    <cellStyle name="Vírgula 6 2 3 2 4" xfId="20527" xr:uid="{00000000-0005-0000-0000-0000F63F0000}"/>
    <cellStyle name="Vírgula 6 2 3 2 5" xfId="16503" xr:uid="{00000000-0005-0000-0000-0000F73F0000}"/>
    <cellStyle name="Vírgula 6 2 3 3" xfId="4439" xr:uid="{00000000-0005-0000-0000-0000F83F0000}"/>
    <cellStyle name="Vírgula 6 2 3 3 2" xfId="6358" xr:uid="{00000000-0005-0000-0000-0000F93F0000}"/>
    <cellStyle name="Vírgula 6 2 3 3 2 2" xfId="23340" xr:uid="{00000000-0005-0000-0000-0000FA3F0000}"/>
    <cellStyle name="Vírgula 6 2 3 3 2 3" xfId="19393" xr:uid="{00000000-0005-0000-0000-0000FB3F0000}"/>
    <cellStyle name="Vírgula 6 2 3 3 3" xfId="21481" xr:uid="{00000000-0005-0000-0000-0000FC3F0000}"/>
    <cellStyle name="Vírgula 6 2 3 3 4" xfId="17476" xr:uid="{00000000-0005-0000-0000-0000FD3F0000}"/>
    <cellStyle name="Vírgula 6 2 4" xfId="2332" xr:uid="{00000000-0005-0000-0000-0000FE3F0000}"/>
    <cellStyle name="Vírgula 6 2 4 2" xfId="3460" xr:uid="{00000000-0005-0000-0000-0000FF3F0000}"/>
    <cellStyle name="Vírgula 6 2 4 2 2" xfId="4790" xr:uid="{00000000-0005-0000-0000-000000400000}"/>
    <cellStyle name="Vírgula 6 2 4 2 2 2" xfId="12419" xr:uid="{00000000-0005-0000-0000-000001400000}"/>
    <cellStyle name="Vírgula 6 2 4 2 2 2 2" xfId="21830" xr:uid="{00000000-0005-0000-0000-000002400000}"/>
    <cellStyle name="Vírgula 6 2 4 2 2 3" xfId="17825" xr:uid="{00000000-0005-0000-0000-000003400000}"/>
    <cellStyle name="Vírgula 6 2 4 2 3" xfId="5629" xr:uid="{00000000-0005-0000-0000-000004400000}"/>
    <cellStyle name="Vírgula 6 2 4 2 3 2" xfId="11617" xr:uid="{00000000-0005-0000-0000-000005400000}"/>
    <cellStyle name="Vírgula 6 2 4 2 3 2 2" xfId="22628" xr:uid="{00000000-0005-0000-0000-000006400000}"/>
    <cellStyle name="Vírgula 6 2 4 2 3 3" xfId="11159" xr:uid="{00000000-0005-0000-0000-000007400000}"/>
    <cellStyle name="Vírgula 6 2 4 2 3 4" xfId="18664" xr:uid="{00000000-0005-0000-0000-000008400000}"/>
    <cellStyle name="Vírgula 6 2 4 2 4" xfId="13640" xr:uid="{00000000-0005-0000-0000-000009400000}"/>
    <cellStyle name="Vírgula 6 2 4 2 4 2" xfId="20528" xr:uid="{00000000-0005-0000-0000-00000A400000}"/>
    <cellStyle name="Vírgula 6 2 4 2 5" xfId="16504" xr:uid="{00000000-0005-0000-0000-00000B400000}"/>
    <cellStyle name="Vírgula 6 2 4 3" xfId="4145" xr:uid="{00000000-0005-0000-0000-00000C400000}"/>
    <cellStyle name="Vírgula 6 2 4 3 2" xfId="6359" xr:uid="{00000000-0005-0000-0000-00000D400000}"/>
    <cellStyle name="Vírgula 6 2 4 3 2 2" xfId="23341" xr:uid="{00000000-0005-0000-0000-00000E400000}"/>
    <cellStyle name="Vírgula 6 2 4 3 2 3" xfId="19394" xr:uid="{00000000-0005-0000-0000-00000F400000}"/>
    <cellStyle name="Vírgula 6 2 4 3 3" xfId="21193" xr:uid="{00000000-0005-0000-0000-000010400000}"/>
    <cellStyle name="Vírgula 6 2 4 3 4" xfId="17185" xr:uid="{00000000-0005-0000-0000-000011400000}"/>
    <cellStyle name="Vírgula 6 2 4 4" xfId="8552" xr:uid="{00000000-0005-0000-0000-000012400000}"/>
    <cellStyle name="Vírgula 6 2 5" xfId="2333" xr:uid="{00000000-0005-0000-0000-000013400000}"/>
    <cellStyle name="Vírgula 6 2 5 2" xfId="3461" xr:uid="{00000000-0005-0000-0000-000014400000}"/>
    <cellStyle name="Vírgula 6 2 5 2 2" xfId="4791" xr:uid="{00000000-0005-0000-0000-000015400000}"/>
    <cellStyle name="Vírgula 6 2 5 2 2 2" xfId="21831" xr:uid="{00000000-0005-0000-0000-000016400000}"/>
    <cellStyle name="Vírgula 6 2 5 2 2 3" xfId="17826" xr:uid="{00000000-0005-0000-0000-000017400000}"/>
    <cellStyle name="Vírgula 6 2 5 2 3" xfId="5630" xr:uid="{00000000-0005-0000-0000-000018400000}"/>
    <cellStyle name="Vírgula 6 2 5 2 3 2" xfId="22629" xr:uid="{00000000-0005-0000-0000-000019400000}"/>
    <cellStyle name="Vírgula 6 2 5 2 3 3" xfId="18665" xr:uid="{00000000-0005-0000-0000-00001A400000}"/>
    <cellStyle name="Vírgula 6 2 5 2 4" xfId="20529" xr:uid="{00000000-0005-0000-0000-00001B400000}"/>
    <cellStyle name="Vírgula 6 2 5 2 5" xfId="16505" xr:uid="{00000000-0005-0000-0000-00001C400000}"/>
    <cellStyle name="Vírgula 6 2 5 3" xfId="4397" xr:uid="{00000000-0005-0000-0000-00001D400000}"/>
    <cellStyle name="Vírgula 6 2 5 3 2" xfId="6360" xr:uid="{00000000-0005-0000-0000-00001E400000}"/>
    <cellStyle name="Vírgula 6 2 5 3 2 2" xfId="23342" xr:uid="{00000000-0005-0000-0000-00001F400000}"/>
    <cellStyle name="Vírgula 6 2 5 3 2 3" xfId="19395" xr:uid="{00000000-0005-0000-0000-000020400000}"/>
    <cellStyle name="Vírgula 6 2 5 3 3" xfId="21441" xr:uid="{00000000-0005-0000-0000-000021400000}"/>
    <cellStyle name="Vírgula 6 2 5 3 4" xfId="17434" xr:uid="{00000000-0005-0000-0000-000022400000}"/>
    <cellStyle name="Vírgula 6 2 6" xfId="2334" xr:uid="{00000000-0005-0000-0000-000023400000}"/>
    <cellStyle name="Vírgula 6 2 6 2" xfId="3462" xr:uid="{00000000-0005-0000-0000-000024400000}"/>
    <cellStyle name="Vírgula 6 2 6 2 2" xfId="4792" xr:uid="{00000000-0005-0000-0000-000025400000}"/>
    <cellStyle name="Vírgula 6 2 6 2 2 2" xfId="21832" xr:uid="{00000000-0005-0000-0000-000026400000}"/>
    <cellStyle name="Vírgula 6 2 6 2 2 3" xfId="17827" xr:uid="{00000000-0005-0000-0000-000027400000}"/>
    <cellStyle name="Vírgula 6 2 6 2 3" xfId="5631" xr:uid="{00000000-0005-0000-0000-000028400000}"/>
    <cellStyle name="Vírgula 6 2 6 2 3 2" xfId="22630" xr:uid="{00000000-0005-0000-0000-000029400000}"/>
    <cellStyle name="Vírgula 6 2 6 2 3 3" xfId="18666" xr:uid="{00000000-0005-0000-0000-00002A400000}"/>
    <cellStyle name="Vírgula 6 2 6 2 4" xfId="20530" xr:uid="{00000000-0005-0000-0000-00002B400000}"/>
    <cellStyle name="Vírgula 6 2 6 2 5" xfId="16506" xr:uid="{00000000-0005-0000-0000-00002C400000}"/>
    <cellStyle name="Vírgula 6 2 6 3" xfId="4490" xr:uid="{00000000-0005-0000-0000-00002D400000}"/>
    <cellStyle name="Vírgula 6 2 6 3 2" xfId="6361" xr:uid="{00000000-0005-0000-0000-00002E400000}"/>
    <cellStyle name="Vírgula 6 2 6 3 2 2" xfId="23343" xr:uid="{00000000-0005-0000-0000-00002F400000}"/>
    <cellStyle name="Vírgula 6 2 6 3 2 3" xfId="19396" xr:uid="{00000000-0005-0000-0000-000030400000}"/>
    <cellStyle name="Vírgula 6 2 6 3 3" xfId="21530" xr:uid="{00000000-0005-0000-0000-000031400000}"/>
    <cellStyle name="Vírgula 6 2 6 3 4" xfId="17525" xr:uid="{00000000-0005-0000-0000-000032400000}"/>
    <cellStyle name="Vírgula 6 2 7" xfId="2335" xr:uid="{00000000-0005-0000-0000-000033400000}"/>
    <cellStyle name="Vírgula 6 2 7 2" xfId="3463" xr:uid="{00000000-0005-0000-0000-000034400000}"/>
    <cellStyle name="Vírgula 6 2 7 2 2" xfId="4793" xr:uid="{00000000-0005-0000-0000-000035400000}"/>
    <cellStyle name="Vírgula 6 2 7 2 2 2" xfId="21833" xr:uid="{00000000-0005-0000-0000-000036400000}"/>
    <cellStyle name="Vírgula 6 2 7 2 2 3" xfId="17828" xr:uid="{00000000-0005-0000-0000-000037400000}"/>
    <cellStyle name="Vírgula 6 2 7 2 3" xfId="5632" xr:uid="{00000000-0005-0000-0000-000038400000}"/>
    <cellStyle name="Vírgula 6 2 7 2 3 2" xfId="22631" xr:uid="{00000000-0005-0000-0000-000039400000}"/>
    <cellStyle name="Vírgula 6 2 7 2 3 3" xfId="18667" xr:uid="{00000000-0005-0000-0000-00003A400000}"/>
    <cellStyle name="Vírgula 6 2 7 2 4" xfId="20531" xr:uid="{00000000-0005-0000-0000-00003B400000}"/>
    <cellStyle name="Vírgula 6 2 7 2 5" xfId="16507" xr:uid="{00000000-0005-0000-0000-00003C400000}"/>
    <cellStyle name="Vírgula 6 2 7 3" xfId="4103" xr:uid="{00000000-0005-0000-0000-00003D400000}"/>
    <cellStyle name="Vírgula 6 2 7 3 2" xfId="6362" xr:uid="{00000000-0005-0000-0000-00003E400000}"/>
    <cellStyle name="Vírgula 6 2 7 3 2 2" xfId="23344" xr:uid="{00000000-0005-0000-0000-00003F400000}"/>
    <cellStyle name="Vírgula 6 2 7 3 2 3" xfId="19397" xr:uid="{00000000-0005-0000-0000-000040400000}"/>
    <cellStyle name="Vírgula 6 2 7 3 3" xfId="21151" xr:uid="{00000000-0005-0000-0000-000041400000}"/>
    <cellStyle name="Vírgula 6 2 7 3 4" xfId="17143" xr:uid="{00000000-0005-0000-0000-000042400000}"/>
    <cellStyle name="Vírgula 6 2 8" xfId="2336" xr:uid="{00000000-0005-0000-0000-000043400000}"/>
    <cellStyle name="Vírgula 6 2 8 2" xfId="3464" xr:uid="{00000000-0005-0000-0000-000044400000}"/>
    <cellStyle name="Vírgula 6 2 8 2 2" xfId="4794" xr:uid="{00000000-0005-0000-0000-000045400000}"/>
    <cellStyle name="Vírgula 6 2 8 2 2 2" xfId="21834" xr:uid="{00000000-0005-0000-0000-000046400000}"/>
    <cellStyle name="Vírgula 6 2 8 2 2 3" xfId="17829" xr:uid="{00000000-0005-0000-0000-000047400000}"/>
    <cellStyle name="Vírgula 6 2 8 2 3" xfId="5633" xr:uid="{00000000-0005-0000-0000-000048400000}"/>
    <cellStyle name="Vírgula 6 2 8 2 3 2" xfId="22632" xr:uid="{00000000-0005-0000-0000-000049400000}"/>
    <cellStyle name="Vírgula 6 2 8 2 3 3" xfId="18668" xr:uid="{00000000-0005-0000-0000-00004A400000}"/>
    <cellStyle name="Vírgula 6 2 8 2 4" xfId="20532" xr:uid="{00000000-0005-0000-0000-00004B400000}"/>
    <cellStyle name="Vírgula 6 2 8 2 5" xfId="16508" xr:uid="{00000000-0005-0000-0000-00004C400000}"/>
    <cellStyle name="Vírgula 6 2 8 3" xfId="3880" xr:uid="{00000000-0005-0000-0000-00004D400000}"/>
    <cellStyle name="Vírgula 6 2 8 3 2" xfId="6363" xr:uid="{00000000-0005-0000-0000-00004E400000}"/>
    <cellStyle name="Vírgula 6 2 8 3 2 2" xfId="23345" xr:uid="{00000000-0005-0000-0000-00004F400000}"/>
    <cellStyle name="Vírgula 6 2 8 3 2 3" xfId="19398" xr:uid="{00000000-0005-0000-0000-000050400000}"/>
    <cellStyle name="Vírgula 6 2 8 3 3" xfId="20941" xr:uid="{00000000-0005-0000-0000-000051400000}"/>
    <cellStyle name="Vírgula 6 2 8 3 4" xfId="16922" xr:uid="{00000000-0005-0000-0000-000052400000}"/>
    <cellStyle name="Vírgula 6 2 9" xfId="2337" xr:uid="{00000000-0005-0000-0000-000053400000}"/>
    <cellStyle name="Vírgula 6 2 9 2" xfId="3465" xr:uid="{00000000-0005-0000-0000-000054400000}"/>
    <cellStyle name="Vírgula 6 2 9 2 2" xfId="4795" xr:uid="{00000000-0005-0000-0000-000055400000}"/>
    <cellStyle name="Vírgula 6 2 9 2 2 2" xfId="21835" xr:uid="{00000000-0005-0000-0000-000056400000}"/>
    <cellStyle name="Vírgula 6 2 9 2 2 3" xfId="17830" xr:uid="{00000000-0005-0000-0000-000057400000}"/>
    <cellStyle name="Vírgula 6 2 9 2 3" xfId="5634" xr:uid="{00000000-0005-0000-0000-000058400000}"/>
    <cellStyle name="Vírgula 6 2 9 2 3 2" xfId="22633" xr:uid="{00000000-0005-0000-0000-000059400000}"/>
    <cellStyle name="Vírgula 6 2 9 2 3 3" xfId="18669" xr:uid="{00000000-0005-0000-0000-00005A400000}"/>
    <cellStyle name="Vírgula 6 2 9 2 4" xfId="20533" xr:uid="{00000000-0005-0000-0000-00005B400000}"/>
    <cellStyle name="Vírgula 6 2 9 2 5" xfId="16509" xr:uid="{00000000-0005-0000-0000-00005C400000}"/>
    <cellStyle name="Vírgula 6 2 9 3" xfId="4248" xr:uid="{00000000-0005-0000-0000-00005D400000}"/>
    <cellStyle name="Vírgula 6 2 9 3 2" xfId="6364" xr:uid="{00000000-0005-0000-0000-00005E400000}"/>
    <cellStyle name="Vírgula 6 2 9 3 2 2" xfId="23346" xr:uid="{00000000-0005-0000-0000-00005F400000}"/>
    <cellStyle name="Vírgula 6 2 9 3 2 3" xfId="19399" xr:uid="{00000000-0005-0000-0000-000060400000}"/>
    <cellStyle name="Vírgula 6 2 9 3 3" xfId="21293" xr:uid="{00000000-0005-0000-0000-000061400000}"/>
    <cellStyle name="Vírgula 6 2 9 3 4" xfId="17286" xr:uid="{00000000-0005-0000-0000-000062400000}"/>
    <cellStyle name="Vírgula 6 3" xfId="135" xr:uid="{00000000-0005-0000-0000-000063400000}"/>
    <cellStyle name="Vírgula 6 3 10" xfId="889" xr:uid="{00000000-0005-0000-0000-000064400000}"/>
    <cellStyle name="Vírgula 6 3 10 2" xfId="2339" xr:uid="{00000000-0005-0000-0000-000065400000}"/>
    <cellStyle name="Vírgula 6 3 10 2 2" xfId="2887" xr:uid="{00000000-0005-0000-0000-000066400000}"/>
    <cellStyle name="Vírgula 6 3 10 2 2 2" xfId="3663" xr:uid="{00000000-0005-0000-0000-000067400000}"/>
    <cellStyle name="Vírgula 6 3 10 2 2 2 2" xfId="4941" xr:uid="{00000000-0005-0000-0000-000068400000}"/>
    <cellStyle name="Vírgula 6 3 10 2 2 2 2 2" xfId="21981" xr:uid="{00000000-0005-0000-0000-000069400000}"/>
    <cellStyle name="Vírgula 6 3 10 2 2 2 2 3" xfId="17976" xr:uid="{00000000-0005-0000-0000-00006A400000}"/>
    <cellStyle name="Vírgula 6 3 10 2 2 2 3" xfId="5832" xr:uid="{00000000-0005-0000-0000-00006B400000}"/>
    <cellStyle name="Vírgula 6 3 10 2 2 2 3 2" xfId="22831" xr:uid="{00000000-0005-0000-0000-00006C400000}"/>
    <cellStyle name="Vírgula 6 3 10 2 2 2 3 3" xfId="18867" xr:uid="{00000000-0005-0000-0000-00006D400000}"/>
    <cellStyle name="Vírgula 6 3 10 2 2 2 4" xfId="20731" xr:uid="{00000000-0005-0000-0000-00006E400000}"/>
    <cellStyle name="Vírgula 6 3 10 2 2 2 5" xfId="16707" xr:uid="{00000000-0005-0000-0000-00006F400000}"/>
    <cellStyle name="Vírgula 6 3 10 2 3" xfId="2808" xr:uid="{00000000-0005-0000-0000-000070400000}"/>
    <cellStyle name="Vírgula 6 3 10 2 3 2" xfId="3635" xr:uid="{00000000-0005-0000-0000-000071400000}"/>
    <cellStyle name="Vírgula 6 3 10 2 3 2 2" xfId="4913" xr:uid="{00000000-0005-0000-0000-000072400000}"/>
    <cellStyle name="Vírgula 6 3 10 2 3 2 2 2" xfId="21953" xr:uid="{00000000-0005-0000-0000-000073400000}"/>
    <cellStyle name="Vírgula 6 3 10 2 3 2 2 3" xfId="17948" xr:uid="{00000000-0005-0000-0000-000074400000}"/>
    <cellStyle name="Vírgula 6 3 10 2 3 2 3" xfId="5804" xr:uid="{00000000-0005-0000-0000-000075400000}"/>
    <cellStyle name="Vírgula 6 3 10 2 3 2 3 2" xfId="22803" xr:uid="{00000000-0005-0000-0000-000076400000}"/>
    <cellStyle name="Vírgula 6 3 10 2 3 2 3 3" xfId="18839" xr:uid="{00000000-0005-0000-0000-000077400000}"/>
    <cellStyle name="Vírgula 6 3 10 2 3 2 4" xfId="20703" xr:uid="{00000000-0005-0000-0000-000078400000}"/>
    <cellStyle name="Vírgula 6 3 10 2 3 2 5" xfId="16679" xr:uid="{00000000-0005-0000-0000-000079400000}"/>
    <cellStyle name="Vírgula 6 3 10 2 4" xfId="2665" xr:uid="{00000000-0005-0000-0000-00007A400000}"/>
    <cellStyle name="Vírgula 6 3 10 2 4 2" xfId="3619" xr:uid="{00000000-0005-0000-0000-00007B400000}"/>
    <cellStyle name="Vírgula 6 3 10 2 4 2 2" xfId="4897" xr:uid="{00000000-0005-0000-0000-00007C400000}"/>
    <cellStyle name="Vírgula 6 3 10 2 4 2 2 2" xfId="21937" xr:uid="{00000000-0005-0000-0000-00007D400000}"/>
    <cellStyle name="Vírgula 6 3 10 2 4 2 2 3" xfId="17932" xr:uid="{00000000-0005-0000-0000-00007E400000}"/>
    <cellStyle name="Vírgula 6 3 10 2 4 2 3" xfId="5788" xr:uid="{00000000-0005-0000-0000-00007F400000}"/>
    <cellStyle name="Vírgula 6 3 10 2 4 2 3 2" xfId="22787" xr:uid="{00000000-0005-0000-0000-000080400000}"/>
    <cellStyle name="Vírgula 6 3 10 2 4 2 3 3" xfId="18823" xr:uid="{00000000-0005-0000-0000-000081400000}"/>
    <cellStyle name="Vírgula 6 3 10 2 4 2 4" xfId="20687" xr:uid="{00000000-0005-0000-0000-000082400000}"/>
    <cellStyle name="Vírgula 6 3 10 2 4 2 5" xfId="16663" xr:uid="{00000000-0005-0000-0000-000083400000}"/>
    <cellStyle name="Vírgula 6 3 10 2 5" xfId="2598" xr:uid="{00000000-0005-0000-0000-000084400000}"/>
    <cellStyle name="Vírgula 6 3 10 2 5 2" xfId="3603" xr:uid="{00000000-0005-0000-0000-000085400000}"/>
    <cellStyle name="Vírgula 6 3 10 2 5 2 2" xfId="4881" xr:uid="{00000000-0005-0000-0000-000086400000}"/>
    <cellStyle name="Vírgula 6 3 10 2 5 2 2 2" xfId="21921" xr:uid="{00000000-0005-0000-0000-000087400000}"/>
    <cellStyle name="Vírgula 6 3 10 2 5 2 2 3" xfId="17916" xr:uid="{00000000-0005-0000-0000-000088400000}"/>
    <cellStyle name="Vírgula 6 3 10 2 5 2 3" xfId="5772" xr:uid="{00000000-0005-0000-0000-000089400000}"/>
    <cellStyle name="Vírgula 6 3 10 2 5 2 3 2" xfId="22771" xr:uid="{00000000-0005-0000-0000-00008A400000}"/>
    <cellStyle name="Vírgula 6 3 10 2 5 2 3 3" xfId="18807" xr:uid="{00000000-0005-0000-0000-00008B400000}"/>
    <cellStyle name="Vírgula 6 3 10 2 5 2 4" xfId="20671" xr:uid="{00000000-0005-0000-0000-00008C400000}"/>
    <cellStyle name="Vírgula 6 3 10 2 5 2 5" xfId="16647" xr:uid="{00000000-0005-0000-0000-00008D400000}"/>
    <cellStyle name="Vírgula 6 3 10 2 6" xfId="3467" xr:uid="{00000000-0005-0000-0000-00008E400000}"/>
    <cellStyle name="Vírgula 6 3 10 2 6 2" xfId="4797" xr:uid="{00000000-0005-0000-0000-00008F400000}"/>
    <cellStyle name="Vírgula 6 3 10 2 6 2 2" xfId="21837" xr:uid="{00000000-0005-0000-0000-000090400000}"/>
    <cellStyle name="Vírgula 6 3 10 2 6 2 3" xfId="17832" xr:uid="{00000000-0005-0000-0000-000091400000}"/>
    <cellStyle name="Vírgula 6 3 10 2 6 3" xfId="5636" xr:uid="{00000000-0005-0000-0000-000092400000}"/>
    <cellStyle name="Vírgula 6 3 10 2 6 3 2" xfId="22635" xr:uid="{00000000-0005-0000-0000-000093400000}"/>
    <cellStyle name="Vírgula 6 3 10 2 6 3 3" xfId="18671" xr:uid="{00000000-0005-0000-0000-000094400000}"/>
    <cellStyle name="Vírgula 6 3 10 2 6 4" xfId="20535" xr:uid="{00000000-0005-0000-0000-000095400000}"/>
    <cellStyle name="Vírgula 6 3 10 2 6 5" xfId="16511" xr:uid="{00000000-0005-0000-0000-000096400000}"/>
    <cellStyle name="Vírgula 6 3 10 2 7" xfId="3738" xr:uid="{00000000-0005-0000-0000-000097400000}"/>
    <cellStyle name="Vírgula 6 3 10 2 7 2" xfId="6366" xr:uid="{00000000-0005-0000-0000-000098400000}"/>
    <cellStyle name="Vírgula 6 3 10 2 7 2 2" xfId="23348" xr:uid="{00000000-0005-0000-0000-000099400000}"/>
    <cellStyle name="Vírgula 6 3 10 2 7 2 3" xfId="19401" xr:uid="{00000000-0005-0000-0000-00009A400000}"/>
    <cellStyle name="Vírgula 6 3 10 2 7 3" xfId="20803" xr:uid="{00000000-0005-0000-0000-00009B400000}"/>
    <cellStyle name="Vírgula 6 3 10 2 7 4" xfId="16782" xr:uid="{00000000-0005-0000-0000-00009C400000}"/>
    <cellStyle name="Vírgula 6 3 10 3" xfId="2171" xr:uid="{00000000-0005-0000-0000-00009D400000}"/>
    <cellStyle name="Vírgula 6 3 10 3 2" xfId="3299" xr:uid="{00000000-0005-0000-0000-00009E400000}"/>
    <cellStyle name="Vírgula 6 3 10 3 2 2" xfId="4635" xr:uid="{00000000-0005-0000-0000-00009F400000}"/>
    <cellStyle name="Vírgula 6 3 10 3 2 2 2" xfId="21675" xr:uid="{00000000-0005-0000-0000-0000A0400000}"/>
    <cellStyle name="Vírgula 6 3 10 3 2 2 3" xfId="17670" xr:uid="{00000000-0005-0000-0000-0000A1400000}"/>
    <cellStyle name="Vírgula 6 3 10 3 2 3" xfId="5468" xr:uid="{00000000-0005-0000-0000-0000A2400000}"/>
    <cellStyle name="Vírgula 6 3 10 3 2 3 2" xfId="22467" xr:uid="{00000000-0005-0000-0000-0000A3400000}"/>
    <cellStyle name="Vírgula 6 3 10 3 2 3 3" xfId="18503" xr:uid="{00000000-0005-0000-0000-0000A4400000}"/>
    <cellStyle name="Vírgula 6 3 10 3 2 4" xfId="20367" xr:uid="{00000000-0005-0000-0000-0000A5400000}"/>
    <cellStyle name="Vírgula 6 3 10 3 2 5" xfId="16343" xr:uid="{00000000-0005-0000-0000-0000A6400000}"/>
    <cellStyle name="Vírgula 6 3 10 3 3" xfId="4421" xr:uid="{00000000-0005-0000-0000-0000A7400000}"/>
    <cellStyle name="Vírgula 6 3 10 3 3 2" xfId="6198" xr:uid="{00000000-0005-0000-0000-0000A8400000}"/>
    <cellStyle name="Vírgula 6 3 10 3 3 2 2" xfId="23180" xr:uid="{00000000-0005-0000-0000-0000A9400000}"/>
    <cellStyle name="Vírgula 6 3 10 3 3 2 3" xfId="19233" xr:uid="{00000000-0005-0000-0000-0000AA400000}"/>
    <cellStyle name="Vírgula 6 3 10 3 3 3" xfId="21464" xr:uid="{00000000-0005-0000-0000-0000AB400000}"/>
    <cellStyle name="Vírgula 6 3 10 3 3 4" xfId="17458" xr:uid="{00000000-0005-0000-0000-0000AC400000}"/>
    <cellStyle name="Vírgula 6 3 10 4" xfId="3172" xr:uid="{00000000-0005-0000-0000-0000AD400000}"/>
    <cellStyle name="Vírgula 6 3 10 4 2" xfId="3811" xr:uid="{00000000-0005-0000-0000-0000AE400000}"/>
    <cellStyle name="Vírgula 6 3 10 4 2 2" xfId="6572" xr:uid="{00000000-0005-0000-0000-0000AF400000}"/>
    <cellStyle name="Vírgula 6 3 10 4 2 2 2" xfId="23554" xr:uid="{00000000-0005-0000-0000-0000B0400000}"/>
    <cellStyle name="Vírgula 6 3 10 4 2 2 3" xfId="19607" xr:uid="{00000000-0005-0000-0000-0000B1400000}"/>
    <cellStyle name="Vírgula 6 3 10 4 2 3" xfId="20873" xr:uid="{00000000-0005-0000-0000-0000B2400000}"/>
    <cellStyle name="Vírgula 6 3 10 4 2 4" xfId="16853" xr:uid="{00000000-0005-0000-0000-0000B3400000}"/>
    <cellStyle name="Vírgula 6 3 10 4 3" xfId="5341" xr:uid="{00000000-0005-0000-0000-0000B4400000}"/>
    <cellStyle name="Vírgula 6 3 10 4 3 2" xfId="22340" xr:uid="{00000000-0005-0000-0000-0000B5400000}"/>
    <cellStyle name="Vírgula 6 3 10 4 3 3" xfId="18376" xr:uid="{00000000-0005-0000-0000-0000B6400000}"/>
    <cellStyle name="Vírgula 6 3 10 4 4" xfId="20240" xr:uid="{00000000-0005-0000-0000-0000B7400000}"/>
    <cellStyle name="Vírgula 6 3 10 4 5" xfId="16216" xr:uid="{00000000-0005-0000-0000-0000B8400000}"/>
    <cellStyle name="Vírgula 6 3 10 5" xfId="3921" xr:uid="{00000000-0005-0000-0000-0000B9400000}"/>
    <cellStyle name="Vírgula 6 3 10 5 2" xfId="6062" xr:uid="{00000000-0005-0000-0000-0000BA400000}"/>
    <cellStyle name="Vírgula 6 3 10 5 2 2" xfId="23051" xr:uid="{00000000-0005-0000-0000-0000BB400000}"/>
    <cellStyle name="Vírgula 6 3 10 5 2 3" xfId="19097" xr:uid="{00000000-0005-0000-0000-0000BC400000}"/>
    <cellStyle name="Vírgula 6 3 10 5 3" xfId="20978" xr:uid="{00000000-0005-0000-0000-0000BD400000}"/>
    <cellStyle name="Vírgula 6 3 10 5 4" xfId="16963" xr:uid="{00000000-0005-0000-0000-0000BE400000}"/>
    <cellStyle name="Vírgula 6 3 10 6" xfId="6757" xr:uid="{00000000-0005-0000-0000-0000BF400000}"/>
    <cellStyle name="Vírgula 6 3 10 6 2" xfId="23730" xr:uid="{00000000-0005-0000-0000-0000C0400000}"/>
    <cellStyle name="Vírgula 6 3 10 6 3" xfId="19792" xr:uid="{00000000-0005-0000-0000-0000C1400000}"/>
    <cellStyle name="Vírgula 6 3 10 7" xfId="5075" xr:uid="{00000000-0005-0000-0000-0000C2400000}"/>
    <cellStyle name="Vírgula 6 3 10 7 2" xfId="22083" xr:uid="{00000000-0005-0000-0000-0000C3400000}"/>
    <cellStyle name="Vírgula 6 3 10 7 3" xfId="18110" xr:uid="{00000000-0005-0000-0000-0000C4400000}"/>
    <cellStyle name="Vírgula 6 3 10 8" xfId="19983" xr:uid="{00000000-0005-0000-0000-0000C5400000}"/>
    <cellStyle name="Vírgula 6 3 10 9" xfId="15943" xr:uid="{00000000-0005-0000-0000-0000C6400000}"/>
    <cellStyle name="Vírgula 6 3 11" xfId="2340" xr:uid="{00000000-0005-0000-0000-0000C7400000}"/>
    <cellStyle name="Vírgula 6 3 11 2" xfId="2172" xr:uid="{00000000-0005-0000-0000-0000C8400000}"/>
    <cellStyle name="Vírgula 6 3 11 2 2" xfId="3300" xr:uid="{00000000-0005-0000-0000-0000C9400000}"/>
    <cellStyle name="Vírgula 6 3 11 2 2 2" xfId="4636" xr:uid="{00000000-0005-0000-0000-0000CA400000}"/>
    <cellStyle name="Vírgula 6 3 11 2 2 2 2" xfId="21676" xr:uid="{00000000-0005-0000-0000-0000CB400000}"/>
    <cellStyle name="Vírgula 6 3 11 2 2 2 3" xfId="17671" xr:uid="{00000000-0005-0000-0000-0000CC400000}"/>
    <cellStyle name="Vírgula 6 3 11 2 2 3" xfId="5469" xr:uid="{00000000-0005-0000-0000-0000CD400000}"/>
    <cellStyle name="Vírgula 6 3 11 2 2 3 2" xfId="22468" xr:uid="{00000000-0005-0000-0000-0000CE400000}"/>
    <cellStyle name="Vírgula 6 3 11 2 2 3 3" xfId="18504" xr:uid="{00000000-0005-0000-0000-0000CF400000}"/>
    <cellStyle name="Vírgula 6 3 11 2 2 4" xfId="20368" xr:uid="{00000000-0005-0000-0000-0000D0400000}"/>
    <cellStyle name="Vírgula 6 3 11 2 2 5" xfId="16344" xr:uid="{00000000-0005-0000-0000-0000D1400000}"/>
    <cellStyle name="Vírgula 6 3 11 2 3" xfId="4102" xr:uid="{00000000-0005-0000-0000-0000D2400000}"/>
    <cellStyle name="Vírgula 6 3 11 2 3 2" xfId="6199" xr:uid="{00000000-0005-0000-0000-0000D3400000}"/>
    <cellStyle name="Vírgula 6 3 11 2 3 2 2" xfId="23181" xr:uid="{00000000-0005-0000-0000-0000D4400000}"/>
    <cellStyle name="Vírgula 6 3 11 2 3 2 3" xfId="19234" xr:uid="{00000000-0005-0000-0000-0000D5400000}"/>
    <cellStyle name="Vírgula 6 3 11 2 3 3" xfId="21150" xr:uid="{00000000-0005-0000-0000-0000D6400000}"/>
    <cellStyle name="Vírgula 6 3 11 2 3 4" xfId="17142" xr:uid="{00000000-0005-0000-0000-0000D7400000}"/>
    <cellStyle name="Vírgula 6 3 11 3" xfId="2809" xr:uid="{00000000-0005-0000-0000-0000D8400000}"/>
    <cellStyle name="Vírgula 6 3 11 3 2" xfId="3636" xr:uid="{00000000-0005-0000-0000-0000D9400000}"/>
    <cellStyle name="Vírgula 6 3 11 3 2 2" xfId="4914" xr:uid="{00000000-0005-0000-0000-0000DA400000}"/>
    <cellStyle name="Vírgula 6 3 11 3 2 2 2" xfId="21954" xr:uid="{00000000-0005-0000-0000-0000DB400000}"/>
    <cellStyle name="Vírgula 6 3 11 3 2 2 3" xfId="17949" xr:uid="{00000000-0005-0000-0000-0000DC400000}"/>
    <cellStyle name="Vírgula 6 3 11 3 2 3" xfId="5805" xr:uid="{00000000-0005-0000-0000-0000DD400000}"/>
    <cellStyle name="Vírgula 6 3 11 3 2 3 2" xfId="22804" xr:uid="{00000000-0005-0000-0000-0000DE400000}"/>
    <cellStyle name="Vírgula 6 3 11 3 2 3 3" xfId="18840" xr:uid="{00000000-0005-0000-0000-0000DF400000}"/>
    <cellStyle name="Vírgula 6 3 11 3 2 4" xfId="20704" xr:uid="{00000000-0005-0000-0000-0000E0400000}"/>
    <cellStyle name="Vírgula 6 3 11 3 2 5" xfId="16680" xr:uid="{00000000-0005-0000-0000-0000E1400000}"/>
    <cellStyle name="Vírgula 6 3 11 4" xfId="3468" xr:uid="{00000000-0005-0000-0000-0000E2400000}"/>
    <cellStyle name="Vírgula 6 3 11 4 2" xfId="4798" xr:uid="{00000000-0005-0000-0000-0000E3400000}"/>
    <cellStyle name="Vírgula 6 3 11 4 2 2" xfId="21838" xr:uid="{00000000-0005-0000-0000-0000E4400000}"/>
    <cellStyle name="Vírgula 6 3 11 4 2 3" xfId="17833" xr:uid="{00000000-0005-0000-0000-0000E5400000}"/>
    <cellStyle name="Vírgula 6 3 11 4 3" xfId="5637" xr:uid="{00000000-0005-0000-0000-0000E6400000}"/>
    <cellStyle name="Vírgula 6 3 11 4 3 2" xfId="22636" xr:uid="{00000000-0005-0000-0000-0000E7400000}"/>
    <cellStyle name="Vírgula 6 3 11 4 3 3" xfId="18672" xr:uid="{00000000-0005-0000-0000-0000E8400000}"/>
    <cellStyle name="Vírgula 6 3 11 4 4" xfId="20536" xr:uid="{00000000-0005-0000-0000-0000E9400000}"/>
    <cellStyle name="Vírgula 6 3 11 4 5" xfId="16512" xr:uid="{00000000-0005-0000-0000-0000EA400000}"/>
    <cellStyle name="Vírgula 6 3 11 5" xfId="4329" xr:uid="{00000000-0005-0000-0000-0000EB400000}"/>
    <cellStyle name="Vírgula 6 3 11 5 2" xfId="6367" xr:uid="{00000000-0005-0000-0000-0000EC400000}"/>
    <cellStyle name="Vírgula 6 3 11 5 2 2" xfId="23349" xr:uid="{00000000-0005-0000-0000-0000ED400000}"/>
    <cellStyle name="Vírgula 6 3 11 5 2 3" xfId="19402" xr:uid="{00000000-0005-0000-0000-0000EE400000}"/>
    <cellStyle name="Vírgula 6 3 11 5 3" xfId="21373" xr:uid="{00000000-0005-0000-0000-0000EF400000}"/>
    <cellStyle name="Vírgula 6 3 11 5 4" xfId="17366" xr:uid="{00000000-0005-0000-0000-0000F0400000}"/>
    <cellStyle name="Vírgula 6 3 12" xfId="2338" xr:uid="{00000000-0005-0000-0000-0000F1400000}"/>
    <cellStyle name="Vírgula 6 3 12 2" xfId="2886" xr:uid="{00000000-0005-0000-0000-0000F2400000}"/>
    <cellStyle name="Vírgula 6 3 12 2 2" xfId="3662" xr:uid="{00000000-0005-0000-0000-0000F3400000}"/>
    <cellStyle name="Vírgula 6 3 12 2 2 2" xfId="4940" xr:uid="{00000000-0005-0000-0000-0000F4400000}"/>
    <cellStyle name="Vírgula 6 3 12 2 2 2 2" xfId="21980" xr:uid="{00000000-0005-0000-0000-0000F5400000}"/>
    <cellStyle name="Vírgula 6 3 12 2 2 2 3" xfId="17975" xr:uid="{00000000-0005-0000-0000-0000F6400000}"/>
    <cellStyle name="Vírgula 6 3 12 2 2 3" xfId="5831" xr:uid="{00000000-0005-0000-0000-0000F7400000}"/>
    <cellStyle name="Vírgula 6 3 12 2 2 3 2" xfId="22830" xr:uid="{00000000-0005-0000-0000-0000F8400000}"/>
    <cellStyle name="Vírgula 6 3 12 2 2 3 3" xfId="18866" xr:uid="{00000000-0005-0000-0000-0000F9400000}"/>
    <cellStyle name="Vírgula 6 3 12 2 2 4" xfId="20730" xr:uid="{00000000-0005-0000-0000-0000FA400000}"/>
    <cellStyle name="Vírgula 6 3 12 2 2 5" xfId="16706" xr:uid="{00000000-0005-0000-0000-0000FB400000}"/>
    <cellStyle name="Vírgula 6 3 12 3" xfId="2807" xr:uid="{00000000-0005-0000-0000-0000FC400000}"/>
    <cellStyle name="Vírgula 6 3 12 3 2" xfId="3634" xr:uid="{00000000-0005-0000-0000-0000FD400000}"/>
    <cellStyle name="Vírgula 6 3 12 3 2 2" xfId="4912" xr:uid="{00000000-0005-0000-0000-0000FE400000}"/>
    <cellStyle name="Vírgula 6 3 12 3 2 2 2" xfId="21952" xr:uid="{00000000-0005-0000-0000-0000FF400000}"/>
    <cellStyle name="Vírgula 6 3 12 3 2 2 3" xfId="17947" xr:uid="{00000000-0005-0000-0000-000000410000}"/>
    <cellStyle name="Vírgula 6 3 12 3 2 3" xfId="5803" xr:uid="{00000000-0005-0000-0000-000001410000}"/>
    <cellStyle name="Vírgula 6 3 12 3 2 3 2" xfId="22802" xr:uid="{00000000-0005-0000-0000-000002410000}"/>
    <cellStyle name="Vírgula 6 3 12 3 2 3 3" xfId="18838" xr:uid="{00000000-0005-0000-0000-000003410000}"/>
    <cellStyle name="Vírgula 6 3 12 3 2 4" xfId="20702" xr:uid="{00000000-0005-0000-0000-000004410000}"/>
    <cellStyle name="Vírgula 6 3 12 3 2 5" xfId="16678" xr:uid="{00000000-0005-0000-0000-000005410000}"/>
    <cellStyle name="Vírgula 6 3 12 4" xfId="2664" xr:uid="{00000000-0005-0000-0000-000006410000}"/>
    <cellStyle name="Vírgula 6 3 12 4 2" xfId="3618" xr:uid="{00000000-0005-0000-0000-000007410000}"/>
    <cellStyle name="Vírgula 6 3 12 4 2 2" xfId="4896" xr:uid="{00000000-0005-0000-0000-000008410000}"/>
    <cellStyle name="Vírgula 6 3 12 4 2 2 2" xfId="21936" xr:uid="{00000000-0005-0000-0000-000009410000}"/>
    <cellStyle name="Vírgula 6 3 12 4 2 2 3" xfId="17931" xr:uid="{00000000-0005-0000-0000-00000A410000}"/>
    <cellStyle name="Vírgula 6 3 12 4 2 3" xfId="5787" xr:uid="{00000000-0005-0000-0000-00000B410000}"/>
    <cellStyle name="Vírgula 6 3 12 4 2 3 2" xfId="22786" xr:uid="{00000000-0005-0000-0000-00000C410000}"/>
    <cellStyle name="Vírgula 6 3 12 4 2 3 3" xfId="18822" xr:uid="{00000000-0005-0000-0000-00000D410000}"/>
    <cellStyle name="Vírgula 6 3 12 4 2 4" xfId="20686" xr:uid="{00000000-0005-0000-0000-00000E410000}"/>
    <cellStyle name="Vírgula 6 3 12 4 2 5" xfId="16662" xr:uid="{00000000-0005-0000-0000-00000F410000}"/>
    <cellStyle name="Vírgula 6 3 12 5" xfId="2597" xr:uid="{00000000-0005-0000-0000-000010410000}"/>
    <cellStyle name="Vírgula 6 3 12 5 2" xfId="3602" xr:uid="{00000000-0005-0000-0000-000011410000}"/>
    <cellStyle name="Vírgula 6 3 12 5 2 2" xfId="4880" xr:uid="{00000000-0005-0000-0000-000012410000}"/>
    <cellStyle name="Vírgula 6 3 12 5 2 2 2" xfId="21920" xr:uid="{00000000-0005-0000-0000-000013410000}"/>
    <cellStyle name="Vírgula 6 3 12 5 2 2 3" xfId="17915" xr:uid="{00000000-0005-0000-0000-000014410000}"/>
    <cellStyle name="Vírgula 6 3 12 5 2 3" xfId="5771" xr:uid="{00000000-0005-0000-0000-000015410000}"/>
    <cellStyle name="Vírgula 6 3 12 5 2 3 2" xfId="22770" xr:uid="{00000000-0005-0000-0000-000016410000}"/>
    <cellStyle name="Vírgula 6 3 12 5 2 3 3" xfId="18806" xr:uid="{00000000-0005-0000-0000-000017410000}"/>
    <cellStyle name="Vírgula 6 3 12 5 2 4" xfId="20670" xr:uid="{00000000-0005-0000-0000-000018410000}"/>
    <cellStyle name="Vírgula 6 3 12 5 2 5" xfId="16646" xr:uid="{00000000-0005-0000-0000-000019410000}"/>
    <cellStyle name="Vírgula 6 3 12 6" xfId="3466" xr:uid="{00000000-0005-0000-0000-00001A410000}"/>
    <cellStyle name="Vírgula 6 3 12 6 2" xfId="4796" xr:uid="{00000000-0005-0000-0000-00001B410000}"/>
    <cellStyle name="Vírgula 6 3 12 6 2 2" xfId="21836" xr:uid="{00000000-0005-0000-0000-00001C410000}"/>
    <cellStyle name="Vírgula 6 3 12 6 2 3" xfId="17831" xr:uid="{00000000-0005-0000-0000-00001D410000}"/>
    <cellStyle name="Vírgula 6 3 12 6 3" xfId="5635" xr:uid="{00000000-0005-0000-0000-00001E410000}"/>
    <cellStyle name="Vírgula 6 3 12 6 3 2" xfId="22634" xr:uid="{00000000-0005-0000-0000-00001F410000}"/>
    <cellStyle name="Vírgula 6 3 12 6 3 3" xfId="18670" xr:uid="{00000000-0005-0000-0000-000020410000}"/>
    <cellStyle name="Vírgula 6 3 12 6 4" xfId="20534" xr:uid="{00000000-0005-0000-0000-000021410000}"/>
    <cellStyle name="Vírgula 6 3 12 6 5" xfId="16510" xr:uid="{00000000-0005-0000-0000-000022410000}"/>
    <cellStyle name="Vírgula 6 3 12 7" xfId="4404" xr:uid="{00000000-0005-0000-0000-000023410000}"/>
    <cellStyle name="Vírgula 6 3 12 7 2" xfId="6365" xr:uid="{00000000-0005-0000-0000-000024410000}"/>
    <cellStyle name="Vírgula 6 3 12 7 2 2" xfId="23347" xr:uid="{00000000-0005-0000-0000-000025410000}"/>
    <cellStyle name="Vírgula 6 3 12 7 2 3" xfId="19400" xr:uid="{00000000-0005-0000-0000-000026410000}"/>
    <cellStyle name="Vírgula 6 3 12 7 3" xfId="21448" xr:uid="{00000000-0005-0000-0000-000027410000}"/>
    <cellStyle name="Vírgula 6 3 12 7 4" xfId="17441" xr:uid="{00000000-0005-0000-0000-000028410000}"/>
    <cellStyle name="Vírgula 6 3 13" xfId="5909" xr:uid="{00000000-0005-0000-0000-000029410000}"/>
    <cellStyle name="Vírgula 6 3 13 2" xfId="22905" xr:uid="{00000000-0005-0000-0000-00002A410000}"/>
    <cellStyle name="Vírgula 6 3 13 3" xfId="18944" xr:uid="{00000000-0005-0000-0000-00002B410000}"/>
    <cellStyle name="Vírgula 6 3 2" xfId="136" xr:uid="{00000000-0005-0000-0000-00002C410000}"/>
    <cellStyle name="Vírgula 6 3 2 10" xfId="3051" xr:uid="{00000000-0005-0000-0000-00002D410000}"/>
    <cellStyle name="Vírgula 6 3 2 10 2" xfId="4503" xr:uid="{00000000-0005-0000-0000-00002E410000}"/>
    <cellStyle name="Vírgula 6 3 2 10 2 2" xfId="21543" xr:uid="{00000000-0005-0000-0000-00002F410000}"/>
    <cellStyle name="Vírgula 6 3 2 10 2 3" xfId="17538" xr:uid="{00000000-0005-0000-0000-000030410000}"/>
    <cellStyle name="Vírgula 6 3 2 10 3" xfId="5220" xr:uid="{00000000-0005-0000-0000-000031410000}"/>
    <cellStyle name="Vírgula 6 3 2 10 3 2" xfId="13109" xr:uid="{00000000-0005-0000-0000-000032410000}"/>
    <cellStyle name="Vírgula 6 3 2 10 3 2 2" xfId="22219" xr:uid="{00000000-0005-0000-0000-000033410000}"/>
    <cellStyle name="Vírgula 6 3 2 10 3 3" xfId="11475" xr:uid="{00000000-0005-0000-0000-000034410000}"/>
    <cellStyle name="Vírgula 6 3 2 10 3 4" xfId="18255" xr:uid="{00000000-0005-0000-0000-000035410000}"/>
    <cellStyle name="Vírgula 6 3 2 10 4" xfId="13581" xr:uid="{00000000-0005-0000-0000-000036410000}"/>
    <cellStyle name="Vírgula 6 3 2 10 4 2" xfId="20119" xr:uid="{00000000-0005-0000-0000-000037410000}"/>
    <cellStyle name="Vírgula 6 3 2 10 5" xfId="16095" xr:uid="{00000000-0005-0000-0000-000038410000}"/>
    <cellStyle name="Vírgula 6 3 2 11" xfId="3886" xr:uid="{00000000-0005-0000-0000-000039410000}"/>
    <cellStyle name="Vírgula 6 3 2 11 2" xfId="5910" xr:uid="{00000000-0005-0000-0000-00003A410000}"/>
    <cellStyle name="Vírgula 6 3 2 11 2 2" xfId="11697" xr:uid="{00000000-0005-0000-0000-00003B410000}"/>
    <cellStyle name="Vírgula 6 3 2 11 2 2 2" xfId="22906" xr:uid="{00000000-0005-0000-0000-00003C410000}"/>
    <cellStyle name="Vírgula 6 3 2 11 2 3" xfId="12462" xr:uid="{00000000-0005-0000-0000-00003D410000}"/>
    <cellStyle name="Vírgula 6 3 2 11 2 4" xfId="18945" xr:uid="{00000000-0005-0000-0000-00003E410000}"/>
    <cellStyle name="Vírgula 6 3 2 11 3" xfId="13697" xr:uid="{00000000-0005-0000-0000-00003F410000}"/>
    <cellStyle name="Vírgula 6 3 2 11 3 2" xfId="20947" xr:uid="{00000000-0005-0000-0000-000040410000}"/>
    <cellStyle name="Vírgula 6 3 2 11 4" xfId="16928" xr:uid="{00000000-0005-0000-0000-000041410000}"/>
    <cellStyle name="Vírgula 6 3 2 12" xfId="8553" xr:uid="{00000000-0005-0000-0000-000042410000}"/>
    <cellStyle name="Vírgula 6 3 2 13" xfId="8554" xr:uid="{00000000-0005-0000-0000-000043410000}"/>
    <cellStyle name="Vírgula 6 3 2 2" xfId="744" xr:uid="{00000000-0005-0000-0000-000044410000}"/>
    <cellStyle name="Vírgula 6 3 2 2 2" xfId="3127" xr:uid="{00000000-0005-0000-0000-000045410000}"/>
    <cellStyle name="Vírgula 6 3 2 2 2 2" xfId="4542" xr:uid="{00000000-0005-0000-0000-000046410000}"/>
    <cellStyle name="Vírgula 6 3 2 2 2 2 2" xfId="21582" xr:uid="{00000000-0005-0000-0000-000047410000}"/>
    <cellStyle name="Vírgula 6 3 2 2 2 2 3" xfId="17577" xr:uid="{00000000-0005-0000-0000-000048410000}"/>
    <cellStyle name="Vírgula 6 3 2 2 2 3" xfId="5296" xr:uid="{00000000-0005-0000-0000-000049410000}"/>
    <cellStyle name="Vírgula 6 3 2 2 2 3 2" xfId="22295" xr:uid="{00000000-0005-0000-0000-00004A410000}"/>
    <cellStyle name="Vírgula 6 3 2 2 2 3 3" xfId="18331" xr:uid="{00000000-0005-0000-0000-00004B410000}"/>
    <cellStyle name="Vírgula 6 3 2 2 2 4" xfId="20195" xr:uid="{00000000-0005-0000-0000-00004C410000}"/>
    <cellStyle name="Vírgula 6 3 2 2 2 5" xfId="16171" xr:uid="{00000000-0005-0000-0000-00004D410000}"/>
    <cellStyle name="Vírgula 6 3 2 2 3" xfId="3715" xr:uid="{00000000-0005-0000-0000-00004E410000}"/>
    <cellStyle name="Vírgula 6 3 2 2 3 2" xfId="6012" xr:uid="{00000000-0005-0000-0000-00004F410000}"/>
    <cellStyle name="Vírgula 6 3 2 2 3 2 2" xfId="23006" xr:uid="{00000000-0005-0000-0000-000050410000}"/>
    <cellStyle name="Vírgula 6 3 2 2 3 2 3" xfId="19047" xr:uid="{00000000-0005-0000-0000-000051410000}"/>
    <cellStyle name="Vírgula 6 3 2 2 3 3" xfId="20783" xr:uid="{00000000-0005-0000-0000-000052410000}"/>
    <cellStyle name="Vírgula 6 3 2 2 3 4" xfId="16759" xr:uid="{00000000-0005-0000-0000-000053410000}"/>
    <cellStyle name="Vírgula 6 3 2 3" xfId="2341" xr:uid="{00000000-0005-0000-0000-000054410000}"/>
    <cellStyle name="Vírgula 6 3 2 3 2" xfId="3469" xr:uid="{00000000-0005-0000-0000-000055410000}"/>
    <cellStyle name="Vírgula 6 3 2 3 2 2" xfId="4799" xr:uid="{00000000-0005-0000-0000-000056410000}"/>
    <cellStyle name="Vírgula 6 3 2 3 2 2 2" xfId="21839" xr:uid="{00000000-0005-0000-0000-000057410000}"/>
    <cellStyle name="Vírgula 6 3 2 3 2 2 3" xfId="17834" xr:uid="{00000000-0005-0000-0000-000058410000}"/>
    <cellStyle name="Vírgula 6 3 2 3 2 3" xfId="5638" xr:uid="{00000000-0005-0000-0000-000059410000}"/>
    <cellStyle name="Vírgula 6 3 2 3 2 3 2" xfId="22637" xr:uid="{00000000-0005-0000-0000-00005A410000}"/>
    <cellStyle name="Vírgula 6 3 2 3 2 3 3" xfId="18673" xr:uid="{00000000-0005-0000-0000-00005B410000}"/>
    <cellStyle name="Vírgula 6 3 2 3 2 4" xfId="20537" xr:uid="{00000000-0005-0000-0000-00005C410000}"/>
    <cellStyle name="Vírgula 6 3 2 3 2 5" xfId="16513" xr:uid="{00000000-0005-0000-0000-00005D410000}"/>
    <cellStyle name="Vírgula 6 3 2 3 3" xfId="4193" xr:uid="{00000000-0005-0000-0000-00005E410000}"/>
    <cellStyle name="Vírgula 6 3 2 3 3 2" xfId="6368" xr:uid="{00000000-0005-0000-0000-00005F410000}"/>
    <cellStyle name="Vírgula 6 3 2 3 3 2 2" xfId="23350" xr:uid="{00000000-0005-0000-0000-000060410000}"/>
    <cellStyle name="Vírgula 6 3 2 3 3 2 3" xfId="19403" xr:uid="{00000000-0005-0000-0000-000061410000}"/>
    <cellStyle name="Vírgula 6 3 2 3 3 3" xfId="21239" xr:uid="{00000000-0005-0000-0000-000062410000}"/>
    <cellStyle name="Vírgula 6 3 2 3 3 4" xfId="17232" xr:uid="{00000000-0005-0000-0000-000063410000}"/>
    <cellStyle name="Vírgula 6 3 2 4" xfId="2342" xr:uid="{00000000-0005-0000-0000-000064410000}"/>
    <cellStyle name="Vírgula 6 3 2 4 2" xfId="3470" xr:uid="{00000000-0005-0000-0000-000065410000}"/>
    <cellStyle name="Vírgula 6 3 2 4 2 2" xfId="4800" xr:uid="{00000000-0005-0000-0000-000066410000}"/>
    <cellStyle name="Vírgula 6 3 2 4 2 2 2" xfId="21840" xr:uid="{00000000-0005-0000-0000-000067410000}"/>
    <cellStyle name="Vírgula 6 3 2 4 2 2 3" xfId="17835" xr:uid="{00000000-0005-0000-0000-000068410000}"/>
    <cellStyle name="Vírgula 6 3 2 4 2 3" xfId="5639" xr:uid="{00000000-0005-0000-0000-000069410000}"/>
    <cellStyle name="Vírgula 6 3 2 4 2 3 2" xfId="22638" xr:uid="{00000000-0005-0000-0000-00006A410000}"/>
    <cellStyle name="Vírgula 6 3 2 4 2 3 3" xfId="18674" xr:uid="{00000000-0005-0000-0000-00006B410000}"/>
    <cellStyle name="Vírgula 6 3 2 4 2 4" xfId="20538" xr:uid="{00000000-0005-0000-0000-00006C410000}"/>
    <cellStyle name="Vírgula 6 3 2 4 2 5" xfId="16514" xr:uid="{00000000-0005-0000-0000-00006D410000}"/>
    <cellStyle name="Vírgula 6 3 2 4 3" xfId="3803" xr:uid="{00000000-0005-0000-0000-00006E410000}"/>
    <cellStyle name="Vírgula 6 3 2 4 3 2" xfId="6369" xr:uid="{00000000-0005-0000-0000-00006F410000}"/>
    <cellStyle name="Vírgula 6 3 2 4 3 2 2" xfId="23351" xr:uid="{00000000-0005-0000-0000-000070410000}"/>
    <cellStyle name="Vírgula 6 3 2 4 3 2 3" xfId="19404" xr:uid="{00000000-0005-0000-0000-000071410000}"/>
    <cellStyle name="Vírgula 6 3 2 4 3 3" xfId="20865" xr:uid="{00000000-0005-0000-0000-000072410000}"/>
    <cellStyle name="Vírgula 6 3 2 4 3 4" xfId="16845" xr:uid="{00000000-0005-0000-0000-000073410000}"/>
    <cellStyle name="Vírgula 6 3 2 5" xfId="2343" xr:uid="{00000000-0005-0000-0000-000074410000}"/>
    <cellStyle name="Vírgula 6 3 2 5 2" xfId="3471" xr:uid="{00000000-0005-0000-0000-000075410000}"/>
    <cellStyle name="Vírgula 6 3 2 5 2 2" xfId="4801" xr:uid="{00000000-0005-0000-0000-000076410000}"/>
    <cellStyle name="Vírgula 6 3 2 5 2 2 2" xfId="21841" xr:uid="{00000000-0005-0000-0000-000077410000}"/>
    <cellStyle name="Vírgula 6 3 2 5 2 2 3" xfId="17836" xr:uid="{00000000-0005-0000-0000-000078410000}"/>
    <cellStyle name="Vírgula 6 3 2 5 2 3" xfId="5640" xr:uid="{00000000-0005-0000-0000-000079410000}"/>
    <cellStyle name="Vírgula 6 3 2 5 2 3 2" xfId="22639" xr:uid="{00000000-0005-0000-0000-00007A410000}"/>
    <cellStyle name="Vírgula 6 3 2 5 2 3 3" xfId="18675" xr:uid="{00000000-0005-0000-0000-00007B410000}"/>
    <cellStyle name="Vírgula 6 3 2 5 2 4" xfId="20539" xr:uid="{00000000-0005-0000-0000-00007C410000}"/>
    <cellStyle name="Vírgula 6 3 2 5 2 5" xfId="16515" xr:uid="{00000000-0005-0000-0000-00007D410000}"/>
    <cellStyle name="Vírgula 6 3 2 5 3" xfId="4242" xr:uid="{00000000-0005-0000-0000-00007E410000}"/>
    <cellStyle name="Vírgula 6 3 2 5 3 2" xfId="6370" xr:uid="{00000000-0005-0000-0000-00007F410000}"/>
    <cellStyle name="Vírgula 6 3 2 5 3 2 2" xfId="23352" xr:uid="{00000000-0005-0000-0000-000080410000}"/>
    <cellStyle name="Vírgula 6 3 2 5 3 2 3" xfId="19405" xr:uid="{00000000-0005-0000-0000-000081410000}"/>
    <cellStyle name="Vírgula 6 3 2 5 3 3" xfId="21288" xr:uid="{00000000-0005-0000-0000-000082410000}"/>
    <cellStyle name="Vírgula 6 3 2 5 3 4" xfId="17281" xr:uid="{00000000-0005-0000-0000-000083410000}"/>
    <cellStyle name="Vírgula 6 3 2 6" xfId="2344" xr:uid="{00000000-0005-0000-0000-000084410000}"/>
    <cellStyle name="Vírgula 6 3 2 6 2" xfId="3472" xr:uid="{00000000-0005-0000-0000-000085410000}"/>
    <cellStyle name="Vírgula 6 3 2 6 2 2" xfId="4802" xr:uid="{00000000-0005-0000-0000-000086410000}"/>
    <cellStyle name="Vírgula 6 3 2 6 2 2 2" xfId="21842" xr:uid="{00000000-0005-0000-0000-000087410000}"/>
    <cellStyle name="Vírgula 6 3 2 6 2 2 3" xfId="17837" xr:uid="{00000000-0005-0000-0000-000088410000}"/>
    <cellStyle name="Vírgula 6 3 2 6 2 3" xfId="5641" xr:uid="{00000000-0005-0000-0000-000089410000}"/>
    <cellStyle name="Vírgula 6 3 2 6 2 3 2" xfId="22640" xr:uid="{00000000-0005-0000-0000-00008A410000}"/>
    <cellStyle name="Vírgula 6 3 2 6 2 3 3" xfId="18676" xr:uid="{00000000-0005-0000-0000-00008B410000}"/>
    <cellStyle name="Vírgula 6 3 2 6 2 4" xfId="20540" xr:uid="{00000000-0005-0000-0000-00008C410000}"/>
    <cellStyle name="Vírgula 6 3 2 6 2 5" xfId="16516" xr:uid="{00000000-0005-0000-0000-00008D410000}"/>
    <cellStyle name="Vírgula 6 3 2 6 3" xfId="3994" xr:uid="{00000000-0005-0000-0000-00008E410000}"/>
    <cellStyle name="Vírgula 6 3 2 6 3 2" xfId="6371" xr:uid="{00000000-0005-0000-0000-00008F410000}"/>
    <cellStyle name="Vírgula 6 3 2 6 3 2 2" xfId="23353" xr:uid="{00000000-0005-0000-0000-000090410000}"/>
    <cellStyle name="Vírgula 6 3 2 6 3 2 3" xfId="19406" xr:uid="{00000000-0005-0000-0000-000091410000}"/>
    <cellStyle name="Vírgula 6 3 2 6 3 3" xfId="21050" xr:uid="{00000000-0005-0000-0000-000092410000}"/>
    <cellStyle name="Vírgula 6 3 2 6 3 4" xfId="17036" xr:uid="{00000000-0005-0000-0000-000093410000}"/>
    <cellStyle name="Vírgula 6 3 2 7" xfId="2345" xr:uid="{00000000-0005-0000-0000-000094410000}"/>
    <cellStyle name="Vírgula 6 3 2 7 2" xfId="3473" xr:uid="{00000000-0005-0000-0000-000095410000}"/>
    <cellStyle name="Vírgula 6 3 2 7 2 2" xfId="4803" xr:uid="{00000000-0005-0000-0000-000096410000}"/>
    <cellStyle name="Vírgula 6 3 2 7 2 2 2" xfId="21843" xr:uid="{00000000-0005-0000-0000-000097410000}"/>
    <cellStyle name="Vírgula 6 3 2 7 2 2 3" xfId="17838" xr:uid="{00000000-0005-0000-0000-000098410000}"/>
    <cellStyle name="Vírgula 6 3 2 7 2 3" xfId="5642" xr:uid="{00000000-0005-0000-0000-000099410000}"/>
    <cellStyle name="Vírgula 6 3 2 7 2 3 2" xfId="22641" xr:uid="{00000000-0005-0000-0000-00009A410000}"/>
    <cellStyle name="Vírgula 6 3 2 7 2 3 3" xfId="18677" xr:uid="{00000000-0005-0000-0000-00009B410000}"/>
    <cellStyle name="Vírgula 6 3 2 7 2 4" xfId="20541" xr:uid="{00000000-0005-0000-0000-00009C410000}"/>
    <cellStyle name="Vírgula 6 3 2 7 2 5" xfId="16517" xr:uid="{00000000-0005-0000-0000-00009D410000}"/>
    <cellStyle name="Vírgula 6 3 2 7 3" xfId="4176" xr:uid="{00000000-0005-0000-0000-00009E410000}"/>
    <cellStyle name="Vírgula 6 3 2 7 3 2" xfId="6372" xr:uid="{00000000-0005-0000-0000-00009F410000}"/>
    <cellStyle name="Vírgula 6 3 2 7 3 2 2" xfId="23354" xr:uid="{00000000-0005-0000-0000-0000A0410000}"/>
    <cellStyle name="Vírgula 6 3 2 7 3 2 3" xfId="19407" xr:uid="{00000000-0005-0000-0000-0000A1410000}"/>
    <cellStyle name="Vírgula 6 3 2 7 3 3" xfId="21223" xr:uid="{00000000-0005-0000-0000-0000A2410000}"/>
    <cellStyle name="Vírgula 6 3 2 7 3 4" xfId="17216" xr:uid="{00000000-0005-0000-0000-0000A3410000}"/>
    <cellStyle name="Vírgula 6 3 2 8" xfId="2346" xr:uid="{00000000-0005-0000-0000-0000A4410000}"/>
    <cellStyle name="Vírgula 6 3 2 8 2" xfId="3474" xr:uid="{00000000-0005-0000-0000-0000A5410000}"/>
    <cellStyle name="Vírgula 6 3 2 8 2 2" xfId="4804" xr:uid="{00000000-0005-0000-0000-0000A6410000}"/>
    <cellStyle name="Vírgula 6 3 2 8 2 2 2" xfId="21844" xr:uid="{00000000-0005-0000-0000-0000A7410000}"/>
    <cellStyle name="Vírgula 6 3 2 8 2 2 3" xfId="17839" xr:uid="{00000000-0005-0000-0000-0000A8410000}"/>
    <cellStyle name="Vírgula 6 3 2 8 2 3" xfId="5643" xr:uid="{00000000-0005-0000-0000-0000A9410000}"/>
    <cellStyle name="Vírgula 6 3 2 8 2 3 2" xfId="22642" xr:uid="{00000000-0005-0000-0000-0000AA410000}"/>
    <cellStyle name="Vírgula 6 3 2 8 2 3 3" xfId="18678" xr:uid="{00000000-0005-0000-0000-0000AB410000}"/>
    <cellStyle name="Vírgula 6 3 2 8 2 4" xfId="20542" xr:uid="{00000000-0005-0000-0000-0000AC410000}"/>
    <cellStyle name="Vírgula 6 3 2 8 2 5" xfId="16518" xr:uid="{00000000-0005-0000-0000-0000AD410000}"/>
    <cellStyle name="Vírgula 6 3 2 8 3" xfId="4142" xr:uid="{00000000-0005-0000-0000-0000AE410000}"/>
    <cellStyle name="Vírgula 6 3 2 8 3 2" xfId="6373" xr:uid="{00000000-0005-0000-0000-0000AF410000}"/>
    <cellStyle name="Vírgula 6 3 2 8 3 2 2" xfId="23355" xr:uid="{00000000-0005-0000-0000-0000B0410000}"/>
    <cellStyle name="Vírgula 6 3 2 8 3 2 3" xfId="19408" xr:uid="{00000000-0005-0000-0000-0000B1410000}"/>
    <cellStyle name="Vírgula 6 3 2 8 3 3" xfId="21190" xr:uid="{00000000-0005-0000-0000-0000B2410000}"/>
    <cellStyle name="Vírgula 6 3 2 8 3 4" xfId="17182" xr:uid="{00000000-0005-0000-0000-0000B3410000}"/>
    <cellStyle name="Vírgula 6 3 2 9" xfId="2347" xr:uid="{00000000-0005-0000-0000-0000B4410000}"/>
    <cellStyle name="Vírgula 6 3 2 9 2" xfId="3475" xr:uid="{00000000-0005-0000-0000-0000B5410000}"/>
    <cellStyle name="Vírgula 6 3 2 9 2 2" xfId="4805" xr:uid="{00000000-0005-0000-0000-0000B6410000}"/>
    <cellStyle name="Vírgula 6 3 2 9 2 2 2" xfId="21845" xr:uid="{00000000-0005-0000-0000-0000B7410000}"/>
    <cellStyle name="Vírgula 6 3 2 9 2 2 3" xfId="17840" xr:uid="{00000000-0005-0000-0000-0000B8410000}"/>
    <cellStyle name="Vírgula 6 3 2 9 2 3" xfId="5644" xr:uid="{00000000-0005-0000-0000-0000B9410000}"/>
    <cellStyle name="Vírgula 6 3 2 9 2 3 2" xfId="22643" xr:uid="{00000000-0005-0000-0000-0000BA410000}"/>
    <cellStyle name="Vírgula 6 3 2 9 2 3 3" xfId="18679" xr:uid="{00000000-0005-0000-0000-0000BB410000}"/>
    <cellStyle name="Vírgula 6 3 2 9 2 4" xfId="20543" xr:uid="{00000000-0005-0000-0000-0000BC410000}"/>
    <cellStyle name="Vírgula 6 3 2 9 2 5" xfId="16519" xr:uid="{00000000-0005-0000-0000-0000BD410000}"/>
    <cellStyle name="Vírgula 6 3 2 9 3" xfId="3732" xr:uid="{00000000-0005-0000-0000-0000BE410000}"/>
    <cellStyle name="Vírgula 6 3 2 9 3 2" xfId="6374" xr:uid="{00000000-0005-0000-0000-0000BF410000}"/>
    <cellStyle name="Vírgula 6 3 2 9 3 2 2" xfId="23356" xr:uid="{00000000-0005-0000-0000-0000C0410000}"/>
    <cellStyle name="Vírgula 6 3 2 9 3 2 3" xfId="19409" xr:uid="{00000000-0005-0000-0000-0000C1410000}"/>
    <cellStyle name="Vírgula 6 3 2 9 3 3" xfId="20797" xr:uid="{00000000-0005-0000-0000-0000C2410000}"/>
    <cellStyle name="Vírgula 6 3 2 9 3 4" xfId="16776" xr:uid="{00000000-0005-0000-0000-0000C3410000}"/>
    <cellStyle name="Vírgula 6 3 3" xfId="466" xr:uid="{00000000-0005-0000-0000-0000C4410000}"/>
    <cellStyle name="Vírgula 6 3 3 10" xfId="8555" xr:uid="{00000000-0005-0000-0000-0000C5410000}"/>
    <cellStyle name="Vírgula 6 3 3 11" xfId="8556" xr:uid="{00000000-0005-0000-0000-0000C6410000}"/>
    <cellStyle name="Vírgula 6 3 3 2" xfId="606" xr:uid="{00000000-0005-0000-0000-0000C7410000}"/>
    <cellStyle name="Vírgula 6 3 3 2 10" xfId="8557" xr:uid="{00000000-0005-0000-0000-0000C8410000}"/>
    <cellStyle name="Vírgula 6 3 3 2 2" xfId="840" xr:uid="{00000000-0005-0000-0000-0000C9410000}"/>
    <cellStyle name="Vírgula 6 3 3 2 2 2" xfId="3134" xr:uid="{00000000-0005-0000-0000-0000CA410000}"/>
    <cellStyle name="Vírgula 6 3 3 2 2 2 2" xfId="4549" xr:uid="{00000000-0005-0000-0000-0000CB410000}"/>
    <cellStyle name="Vírgula 6 3 3 2 2 2 2 2" xfId="21589" xr:uid="{00000000-0005-0000-0000-0000CC410000}"/>
    <cellStyle name="Vírgula 6 3 3 2 2 2 2 3" xfId="17584" xr:uid="{00000000-0005-0000-0000-0000CD410000}"/>
    <cellStyle name="Vírgula 6 3 3 2 2 2 3" xfId="5303" xr:uid="{00000000-0005-0000-0000-0000CE410000}"/>
    <cellStyle name="Vírgula 6 3 3 2 2 2 3 2" xfId="22302" xr:uid="{00000000-0005-0000-0000-0000CF410000}"/>
    <cellStyle name="Vírgula 6 3 3 2 2 2 3 3" xfId="18338" xr:uid="{00000000-0005-0000-0000-0000D0410000}"/>
    <cellStyle name="Vírgula 6 3 3 2 2 2 4" xfId="20202" xr:uid="{00000000-0005-0000-0000-0000D1410000}"/>
    <cellStyle name="Vírgula 6 3 3 2 2 2 5" xfId="16178" xr:uid="{00000000-0005-0000-0000-0000D2410000}"/>
    <cellStyle name="Vírgula 6 3 3 2 2 3" xfId="4235" xr:uid="{00000000-0005-0000-0000-0000D3410000}"/>
    <cellStyle name="Vírgula 6 3 3 2 2 3 2" xfId="6020" xr:uid="{00000000-0005-0000-0000-0000D4410000}"/>
    <cellStyle name="Vírgula 6 3 3 2 2 3 2 2" xfId="23013" xr:uid="{00000000-0005-0000-0000-0000D5410000}"/>
    <cellStyle name="Vírgula 6 3 3 2 2 3 2 3" xfId="19055" xr:uid="{00000000-0005-0000-0000-0000D6410000}"/>
    <cellStyle name="Vírgula 6 3 3 2 2 3 3" xfId="21281" xr:uid="{00000000-0005-0000-0000-0000D7410000}"/>
    <cellStyle name="Vírgula 6 3 3 2 2 3 4" xfId="17274" xr:uid="{00000000-0005-0000-0000-0000D8410000}"/>
    <cellStyle name="Vírgula 6 3 3 2 3" xfId="3071" xr:uid="{00000000-0005-0000-0000-0000D9410000}"/>
    <cellStyle name="Vírgula 6 3 3 2 3 2" xfId="4509" xr:uid="{00000000-0005-0000-0000-0000DA410000}"/>
    <cellStyle name="Vírgula 6 3 3 2 3 2 2" xfId="21549" xr:uid="{00000000-0005-0000-0000-0000DB410000}"/>
    <cellStyle name="Vírgula 6 3 3 2 3 2 3" xfId="17544" xr:uid="{00000000-0005-0000-0000-0000DC410000}"/>
    <cellStyle name="Vírgula 6 3 3 2 3 3" xfId="5240" xr:uid="{00000000-0005-0000-0000-0000DD410000}"/>
    <cellStyle name="Vírgula 6 3 3 2 3 3 2" xfId="11210" xr:uid="{00000000-0005-0000-0000-0000DE410000}"/>
    <cellStyle name="Vírgula 6 3 3 2 3 3 2 2" xfId="22239" xr:uid="{00000000-0005-0000-0000-0000DF410000}"/>
    <cellStyle name="Vírgula 6 3 3 2 3 3 3" xfId="12463" xr:uid="{00000000-0005-0000-0000-0000E0410000}"/>
    <cellStyle name="Vírgula 6 3 3 2 3 3 4" xfId="18275" xr:uid="{00000000-0005-0000-0000-0000E1410000}"/>
    <cellStyle name="Vírgula 6 3 3 2 3 4" xfId="13593" xr:uid="{00000000-0005-0000-0000-0000E2410000}"/>
    <cellStyle name="Vírgula 6 3 3 2 3 4 2" xfId="20139" xr:uid="{00000000-0005-0000-0000-0000E3410000}"/>
    <cellStyle name="Vírgula 6 3 3 2 3 5" xfId="16115" xr:uid="{00000000-0005-0000-0000-0000E4410000}"/>
    <cellStyle name="Vírgula 6 3 3 2 4" xfId="3857" xr:uid="{00000000-0005-0000-0000-0000E5410000}"/>
    <cellStyle name="Vírgula 6 3 3 2 4 2" xfId="5947" xr:uid="{00000000-0005-0000-0000-0000E6410000}"/>
    <cellStyle name="Vírgula 6 3 3 2 4 2 2" xfId="11698" xr:uid="{00000000-0005-0000-0000-0000E7410000}"/>
    <cellStyle name="Vírgula 6 3 3 2 4 2 2 2" xfId="22941" xr:uid="{00000000-0005-0000-0000-0000E8410000}"/>
    <cellStyle name="Vírgula 6 3 3 2 4 2 3" xfId="12464" xr:uid="{00000000-0005-0000-0000-0000E9410000}"/>
    <cellStyle name="Vírgula 6 3 3 2 4 2 4" xfId="18982" xr:uid="{00000000-0005-0000-0000-0000EA410000}"/>
    <cellStyle name="Vírgula 6 3 3 2 4 3" xfId="13692" xr:uid="{00000000-0005-0000-0000-0000EB410000}"/>
    <cellStyle name="Vírgula 6 3 3 2 4 3 2" xfId="20919" xr:uid="{00000000-0005-0000-0000-0000EC410000}"/>
    <cellStyle name="Vírgula 6 3 3 2 4 4" xfId="16899" xr:uid="{00000000-0005-0000-0000-0000ED410000}"/>
    <cellStyle name="Vírgula 6 3 3 2 5" xfId="8558" xr:uid="{00000000-0005-0000-0000-0000EE410000}"/>
    <cellStyle name="Vírgula 6 3 3 2 5 2" xfId="11201" xr:uid="{00000000-0005-0000-0000-0000EF410000}"/>
    <cellStyle name="Vírgula 6 3 3 2 5 3" xfId="13335" xr:uid="{00000000-0005-0000-0000-0000F0410000}"/>
    <cellStyle name="Vírgula 6 3 3 2 6" xfId="8559" xr:uid="{00000000-0005-0000-0000-0000F1410000}"/>
    <cellStyle name="Vírgula 6 3 3 2 6 2" xfId="12025" xr:uid="{00000000-0005-0000-0000-0000F2410000}"/>
    <cellStyle name="Vírgula 6 3 3 2 6 3" xfId="12465" xr:uid="{00000000-0005-0000-0000-0000F3410000}"/>
    <cellStyle name="Vírgula 6 3 3 2 7" xfId="8560" xr:uid="{00000000-0005-0000-0000-0000F4410000}"/>
    <cellStyle name="Vírgula 6 3 3 2 7 2" xfId="11293" xr:uid="{00000000-0005-0000-0000-0000F5410000}"/>
    <cellStyle name="Vírgula 6 3 3 2 7 3" xfId="13273" xr:uid="{00000000-0005-0000-0000-0000F6410000}"/>
    <cellStyle name="Vírgula 6 3 3 2 8" xfId="8561" xr:uid="{00000000-0005-0000-0000-0000F7410000}"/>
    <cellStyle name="Vírgula 6 3 3 2 8 2" xfId="11152" xr:uid="{00000000-0005-0000-0000-0000F8410000}"/>
    <cellStyle name="Vírgula 6 3 3 2 8 3" xfId="12466" xr:uid="{00000000-0005-0000-0000-0000F9410000}"/>
    <cellStyle name="Vírgula 6 3 3 2 9" xfId="8562" xr:uid="{00000000-0005-0000-0000-0000FA410000}"/>
    <cellStyle name="Vírgula 6 3 3 3" xfId="809" xr:uid="{00000000-0005-0000-0000-0000FB410000}"/>
    <cellStyle name="Vírgula 6 3 3 3 2" xfId="2349" xr:uid="{00000000-0005-0000-0000-0000FC410000}"/>
    <cellStyle name="Vírgula 6 3 3 3 2 2" xfId="2889" xr:uid="{00000000-0005-0000-0000-0000FD410000}"/>
    <cellStyle name="Vírgula 6 3 3 3 2 2 2" xfId="3665" xr:uid="{00000000-0005-0000-0000-0000FE410000}"/>
    <cellStyle name="Vírgula 6 3 3 3 2 2 2 2" xfId="4943" xr:uid="{00000000-0005-0000-0000-0000FF410000}"/>
    <cellStyle name="Vírgula 6 3 3 3 2 2 2 2 2" xfId="21983" xr:uid="{00000000-0005-0000-0000-000000420000}"/>
    <cellStyle name="Vírgula 6 3 3 3 2 2 2 2 3" xfId="17978" xr:uid="{00000000-0005-0000-0000-000001420000}"/>
    <cellStyle name="Vírgula 6 3 3 3 2 2 2 3" xfId="5834" xr:uid="{00000000-0005-0000-0000-000002420000}"/>
    <cellStyle name="Vírgula 6 3 3 3 2 2 2 3 2" xfId="22833" xr:uid="{00000000-0005-0000-0000-000003420000}"/>
    <cellStyle name="Vírgula 6 3 3 3 2 2 2 3 3" xfId="18869" xr:uid="{00000000-0005-0000-0000-000004420000}"/>
    <cellStyle name="Vírgula 6 3 3 3 2 2 2 4" xfId="20733" xr:uid="{00000000-0005-0000-0000-000005420000}"/>
    <cellStyle name="Vírgula 6 3 3 3 2 2 2 5" xfId="16709" xr:uid="{00000000-0005-0000-0000-000006420000}"/>
    <cellStyle name="Vírgula 6 3 3 3 2 3" xfId="2811" xr:uid="{00000000-0005-0000-0000-000007420000}"/>
    <cellStyle name="Vírgula 6 3 3 3 2 3 2" xfId="3638" xr:uid="{00000000-0005-0000-0000-000008420000}"/>
    <cellStyle name="Vírgula 6 3 3 3 2 3 2 2" xfId="4916" xr:uid="{00000000-0005-0000-0000-000009420000}"/>
    <cellStyle name="Vírgula 6 3 3 3 2 3 2 2 2" xfId="21956" xr:uid="{00000000-0005-0000-0000-00000A420000}"/>
    <cellStyle name="Vírgula 6 3 3 3 2 3 2 2 3" xfId="17951" xr:uid="{00000000-0005-0000-0000-00000B420000}"/>
    <cellStyle name="Vírgula 6 3 3 3 2 3 2 3" xfId="5807" xr:uid="{00000000-0005-0000-0000-00000C420000}"/>
    <cellStyle name="Vírgula 6 3 3 3 2 3 2 3 2" xfId="22806" xr:uid="{00000000-0005-0000-0000-00000D420000}"/>
    <cellStyle name="Vírgula 6 3 3 3 2 3 2 3 3" xfId="18842" xr:uid="{00000000-0005-0000-0000-00000E420000}"/>
    <cellStyle name="Vírgula 6 3 3 3 2 3 2 4" xfId="20706" xr:uid="{00000000-0005-0000-0000-00000F420000}"/>
    <cellStyle name="Vírgula 6 3 3 3 2 3 2 5" xfId="16682" xr:uid="{00000000-0005-0000-0000-000010420000}"/>
    <cellStyle name="Vírgula 6 3 3 3 2 4" xfId="2667" xr:uid="{00000000-0005-0000-0000-000011420000}"/>
    <cellStyle name="Vírgula 6 3 3 3 2 4 2" xfId="3621" xr:uid="{00000000-0005-0000-0000-000012420000}"/>
    <cellStyle name="Vírgula 6 3 3 3 2 4 2 2" xfId="4899" xr:uid="{00000000-0005-0000-0000-000013420000}"/>
    <cellStyle name="Vírgula 6 3 3 3 2 4 2 2 2" xfId="21939" xr:uid="{00000000-0005-0000-0000-000014420000}"/>
    <cellStyle name="Vírgula 6 3 3 3 2 4 2 2 3" xfId="17934" xr:uid="{00000000-0005-0000-0000-000015420000}"/>
    <cellStyle name="Vírgula 6 3 3 3 2 4 2 3" xfId="5790" xr:uid="{00000000-0005-0000-0000-000016420000}"/>
    <cellStyle name="Vírgula 6 3 3 3 2 4 2 3 2" xfId="22789" xr:uid="{00000000-0005-0000-0000-000017420000}"/>
    <cellStyle name="Vírgula 6 3 3 3 2 4 2 3 3" xfId="18825" xr:uid="{00000000-0005-0000-0000-000018420000}"/>
    <cellStyle name="Vírgula 6 3 3 3 2 4 2 4" xfId="20689" xr:uid="{00000000-0005-0000-0000-000019420000}"/>
    <cellStyle name="Vírgula 6 3 3 3 2 4 2 5" xfId="16665" xr:uid="{00000000-0005-0000-0000-00001A420000}"/>
    <cellStyle name="Vírgula 6 3 3 3 2 5" xfId="2600" xr:uid="{00000000-0005-0000-0000-00001B420000}"/>
    <cellStyle name="Vírgula 6 3 3 3 2 5 2" xfId="3605" xr:uid="{00000000-0005-0000-0000-00001C420000}"/>
    <cellStyle name="Vírgula 6 3 3 3 2 5 2 2" xfId="4883" xr:uid="{00000000-0005-0000-0000-00001D420000}"/>
    <cellStyle name="Vírgula 6 3 3 3 2 5 2 2 2" xfId="21923" xr:uid="{00000000-0005-0000-0000-00001E420000}"/>
    <cellStyle name="Vírgula 6 3 3 3 2 5 2 2 3" xfId="17918" xr:uid="{00000000-0005-0000-0000-00001F420000}"/>
    <cellStyle name="Vírgula 6 3 3 3 2 5 2 3" xfId="5774" xr:uid="{00000000-0005-0000-0000-000020420000}"/>
    <cellStyle name="Vírgula 6 3 3 3 2 5 2 3 2" xfId="22773" xr:uid="{00000000-0005-0000-0000-000021420000}"/>
    <cellStyle name="Vírgula 6 3 3 3 2 5 2 3 3" xfId="18809" xr:uid="{00000000-0005-0000-0000-000022420000}"/>
    <cellStyle name="Vírgula 6 3 3 3 2 5 2 4" xfId="20673" xr:uid="{00000000-0005-0000-0000-000023420000}"/>
    <cellStyle name="Vírgula 6 3 3 3 2 5 2 5" xfId="16649" xr:uid="{00000000-0005-0000-0000-000024420000}"/>
    <cellStyle name="Vírgula 6 3 3 3 2 6" xfId="3477" xr:uid="{00000000-0005-0000-0000-000025420000}"/>
    <cellStyle name="Vírgula 6 3 3 3 2 6 2" xfId="4807" xr:uid="{00000000-0005-0000-0000-000026420000}"/>
    <cellStyle name="Vírgula 6 3 3 3 2 6 2 2" xfId="21847" xr:uid="{00000000-0005-0000-0000-000027420000}"/>
    <cellStyle name="Vírgula 6 3 3 3 2 6 2 3" xfId="17842" xr:uid="{00000000-0005-0000-0000-000028420000}"/>
    <cellStyle name="Vírgula 6 3 3 3 2 6 3" xfId="5646" xr:uid="{00000000-0005-0000-0000-000029420000}"/>
    <cellStyle name="Vírgula 6 3 3 3 2 6 3 2" xfId="22645" xr:uid="{00000000-0005-0000-0000-00002A420000}"/>
    <cellStyle name="Vírgula 6 3 3 3 2 6 3 3" xfId="18681" xr:uid="{00000000-0005-0000-0000-00002B420000}"/>
    <cellStyle name="Vírgula 6 3 3 3 2 6 4" xfId="20545" xr:uid="{00000000-0005-0000-0000-00002C420000}"/>
    <cellStyle name="Vírgula 6 3 3 3 2 6 5" xfId="16521" xr:uid="{00000000-0005-0000-0000-00002D420000}"/>
    <cellStyle name="Vírgula 6 3 3 3 2 7" xfId="3772" xr:uid="{00000000-0005-0000-0000-00002E420000}"/>
    <cellStyle name="Vírgula 6 3 3 3 2 7 2" xfId="6376" xr:uid="{00000000-0005-0000-0000-00002F420000}"/>
    <cellStyle name="Vírgula 6 3 3 3 2 7 2 2" xfId="23358" xr:uid="{00000000-0005-0000-0000-000030420000}"/>
    <cellStyle name="Vírgula 6 3 3 3 2 7 2 3" xfId="19411" xr:uid="{00000000-0005-0000-0000-000031420000}"/>
    <cellStyle name="Vírgula 6 3 3 3 2 7 3" xfId="20836" xr:uid="{00000000-0005-0000-0000-000032420000}"/>
    <cellStyle name="Vírgula 6 3 3 3 2 7 4" xfId="16815" xr:uid="{00000000-0005-0000-0000-000033420000}"/>
    <cellStyle name="Vírgula 6 3 3 3 3" xfId="3131" xr:uid="{00000000-0005-0000-0000-000034420000}"/>
    <cellStyle name="Vírgula 6 3 3 3 3 2" xfId="4546" xr:uid="{00000000-0005-0000-0000-000035420000}"/>
    <cellStyle name="Vírgula 6 3 3 3 3 2 2" xfId="21586" xr:uid="{00000000-0005-0000-0000-000036420000}"/>
    <cellStyle name="Vírgula 6 3 3 3 3 2 3" xfId="17581" xr:uid="{00000000-0005-0000-0000-000037420000}"/>
    <cellStyle name="Vírgula 6 3 3 3 3 3" xfId="5300" xr:uid="{00000000-0005-0000-0000-000038420000}"/>
    <cellStyle name="Vírgula 6 3 3 3 3 3 2" xfId="22299" xr:uid="{00000000-0005-0000-0000-000039420000}"/>
    <cellStyle name="Vírgula 6 3 3 3 3 3 3" xfId="18335" xr:uid="{00000000-0005-0000-0000-00003A420000}"/>
    <cellStyle name="Vírgula 6 3 3 3 3 4" xfId="20199" xr:uid="{00000000-0005-0000-0000-00003B420000}"/>
    <cellStyle name="Vírgula 6 3 3 3 3 5" xfId="16175" xr:uid="{00000000-0005-0000-0000-00003C420000}"/>
    <cellStyle name="Vírgula 6 3 3 3 4" xfId="4192" xr:uid="{00000000-0005-0000-0000-00003D420000}"/>
    <cellStyle name="Vírgula 6 3 3 3 4 2" xfId="6017" xr:uid="{00000000-0005-0000-0000-00003E420000}"/>
    <cellStyle name="Vírgula 6 3 3 3 4 2 2" xfId="23010" xr:uid="{00000000-0005-0000-0000-00003F420000}"/>
    <cellStyle name="Vírgula 6 3 3 3 4 2 3" xfId="19052" xr:uid="{00000000-0005-0000-0000-000040420000}"/>
    <cellStyle name="Vírgula 6 3 3 3 4 3" xfId="21238" xr:uid="{00000000-0005-0000-0000-000041420000}"/>
    <cellStyle name="Vírgula 6 3 3 3 4 4" xfId="17231" xr:uid="{00000000-0005-0000-0000-000042420000}"/>
    <cellStyle name="Vírgula 6 3 3 4" xfId="2350" xr:uid="{00000000-0005-0000-0000-000043420000}"/>
    <cellStyle name="Vírgula 6 3 3 4 2" xfId="2177" xr:uid="{00000000-0005-0000-0000-000044420000}"/>
    <cellStyle name="Vírgula 6 3 3 4 2 2" xfId="3305" xr:uid="{00000000-0005-0000-0000-000045420000}"/>
    <cellStyle name="Vírgula 6 3 3 4 2 2 2" xfId="4638" xr:uid="{00000000-0005-0000-0000-000046420000}"/>
    <cellStyle name="Vírgula 6 3 3 4 2 2 2 2" xfId="21678" xr:uid="{00000000-0005-0000-0000-000047420000}"/>
    <cellStyle name="Vírgula 6 3 3 4 2 2 2 3" xfId="17673" xr:uid="{00000000-0005-0000-0000-000048420000}"/>
    <cellStyle name="Vírgula 6 3 3 4 2 2 3" xfId="5474" xr:uid="{00000000-0005-0000-0000-000049420000}"/>
    <cellStyle name="Vírgula 6 3 3 4 2 2 3 2" xfId="22473" xr:uid="{00000000-0005-0000-0000-00004A420000}"/>
    <cellStyle name="Vírgula 6 3 3 4 2 2 3 3" xfId="18509" xr:uid="{00000000-0005-0000-0000-00004B420000}"/>
    <cellStyle name="Vírgula 6 3 3 4 2 2 4" xfId="20373" xr:uid="{00000000-0005-0000-0000-00004C420000}"/>
    <cellStyle name="Vírgula 6 3 3 4 2 2 5" xfId="16349" xr:uid="{00000000-0005-0000-0000-00004D420000}"/>
    <cellStyle name="Vírgula 6 3 3 4 2 3" xfId="4470" xr:uid="{00000000-0005-0000-0000-00004E420000}"/>
    <cellStyle name="Vírgula 6 3 3 4 2 3 2" xfId="6204" xr:uid="{00000000-0005-0000-0000-00004F420000}"/>
    <cellStyle name="Vírgula 6 3 3 4 2 3 2 2" xfId="23186" xr:uid="{00000000-0005-0000-0000-000050420000}"/>
    <cellStyle name="Vírgula 6 3 3 4 2 3 2 3" xfId="19239" xr:uid="{00000000-0005-0000-0000-000051420000}"/>
    <cellStyle name="Vírgula 6 3 3 4 2 3 3" xfId="21510" xr:uid="{00000000-0005-0000-0000-000052420000}"/>
    <cellStyle name="Vírgula 6 3 3 4 2 3 4" xfId="17505" xr:uid="{00000000-0005-0000-0000-000053420000}"/>
    <cellStyle name="Vírgula 6 3 3 4 3" xfId="2812" xr:uid="{00000000-0005-0000-0000-000054420000}"/>
    <cellStyle name="Vírgula 6 3 3 4 3 2" xfId="3639" xr:uid="{00000000-0005-0000-0000-000055420000}"/>
    <cellStyle name="Vírgula 6 3 3 4 3 2 2" xfId="4917" xr:uid="{00000000-0005-0000-0000-000056420000}"/>
    <cellStyle name="Vírgula 6 3 3 4 3 2 2 2" xfId="21957" xr:uid="{00000000-0005-0000-0000-000057420000}"/>
    <cellStyle name="Vírgula 6 3 3 4 3 2 2 3" xfId="17952" xr:uid="{00000000-0005-0000-0000-000058420000}"/>
    <cellStyle name="Vírgula 6 3 3 4 3 2 3" xfId="5808" xr:uid="{00000000-0005-0000-0000-000059420000}"/>
    <cellStyle name="Vírgula 6 3 3 4 3 2 3 2" xfId="11730" xr:uid="{00000000-0005-0000-0000-00005A420000}"/>
    <cellStyle name="Vírgula 6 3 3 4 3 2 3 2 2" xfId="22807" xr:uid="{00000000-0005-0000-0000-00005B420000}"/>
    <cellStyle name="Vírgula 6 3 3 4 3 2 3 3" xfId="11910" xr:uid="{00000000-0005-0000-0000-00005C420000}"/>
    <cellStyle name="Vírgula 6 3 3 4 3 2 3 4" xfId="18843" xr:uid="{00000000-0005-0000-0000-00005D420000}"/>
    <cellStyle name="Vírgula 6 3 3 4 3 2 4" xfId="20707" xr:uid="{00000000-0005-0000-0000-00005E420000}"/>
    <cellStyle name="Vírgula 6 3 3 4 3 2 5" xfId="16683" xr:uid="{00000000-0005-0000-0000-00005F420000}"/>
    <cellStyle name="Vírgula 6 3 3 4 3 3" xfId="8563" xr:uid="{00000000-0005-0000-0000-000060420000}"/>
    <cellStyle name="Vírgula 6 3 3 4 4" xfId="3478" xr:uid="{00000000-0005-0000-0000-000061420000}"/>
    <cellStyle name="Vírgula 6 3 3 4 4 2" xfId="4808" xr:uid="{00000000-0005-0000-0000-000062420000}"/>
    <cellStyle name="Vírgula 6 3 3 4 4 2 2" xfId="21848" xr:uid="{00000000-0005-0000-0000-000063420000}"/>
    <cellStyle name="Vírgula 6 3 3 4 4 2 3" xfId="17843" xr:uid="{00000000-0005-0000-0000-000064420000}"/>
    <cellStyle name="Vírgula 6 3 3 4 4 3" xfId="5647" xr:uid="{00000000-0005-0000-0000-000065420000}"/>
    <cellStyle name="Vírgula 6 3 3 4 4 3 2" xfId="22646" xr:uid="{00000000-0005-0000-0000-000066420000}"/>
    <cellStyle name="Vírgula 6 3 3 4 4 3 3" xfId="18682" xr:uid="{00000000-0005-0000-0000-000067420000}"/>
    <cellStyle name="Vírgula 6 3 3 4 4 4" xfId="20546" xr:uid="{00000000-0005-0000-0000-000068420000}"/>
    <cellStyle name="Vírgula 6 3 3 4 4 5" xfId="16522" xr:uid="{00000000-0005-0000-0000-000069420000}"/>
    <cellStyle name="Vírgula 6 3 3 4 5" xfId="4146" xr:uid="{00000000-0005-0000-0000-00006A420000}"/>
    <cellStyle name="Vírgula 6 3 3 4 5 2" xfId="6377" xr:uid="{00000000-0005-0000-0000-00006B420000}"/>
    <cellStyle name="Vírgula 6 3 3 4 5 2 2" xfId="23359" xr:uid="{00000000-0005-0000-0000-00006C420000}"/>
    <cellStyle name="Vírgula 6 3 3 4 5 2 3" xfId="19412" xr:uid="{00000000-0005-0000-0000-00006D420000}"/>
    <cellStyle name="Vírgula 6 3 3 4 5 3" xfId="21194" xr:uid="{00000000-0005-0000-0000-00006E420000}"/>
    <cellStyle name="Vírgula 6 3 3 4 5 4" xfId="17186" xr:uid="{00000000-0005-0000-0000-00006F420000}"/>
    <cellStyle name="Vírgula 6 3 3 5" xfId="2348" xr:uid="{00000000-0005-0000-0000-000070420000}"/>
    <cellStyle name="Vírgula 6 3 3 5 2" xfId="2888" xr:uid="{00000000-0005-0000-0000-000071420000}"/>
    <cellStyle name="Vírgula 6 3 3 5 2 2" xfId="3664" xr:uid="{00000000-0005-0000-0000-000072420000}"/>
    <cellStyle name="Vírgula 6 3 3 5 2 2 2" xfId="4942" xr:uid="{00000000-0005-0000-0000-000073420000}"/>
    <cellStyle name="Vírgula 6 3 3 5 2 2 2 2" xfId="21982" xr:uid="{00000000-0005-0000-0000-000074420000}"/>
    <cellStyle name="Vírgula 6 3 3 5 2 2 2 3" xfId="17977" xr:uid="{00000000-0005-0000-0000-000075420000}"/>
    <cellStyle name="Vírgula 6 3 3 5 2 2 3" xfId="5833" xr:uid="{00000000-0005-0000-0000-000076420000}"/>
    <cellStyle name="Vírgula 6 3 3 5 2 2 3 2" xfId="11134" xr:uid="{00000000-0005-0000-0000-000077420000}"/>
    <cellStyle name="Vírgula 6 3 3 5 2 2 3 2 2" xfId="22832" xr:uid="{00000000-0005-0000-0000-000078420000}"/>
    <cellStyle name="Vírgula 6 3 3 5 2 2 3 3" xfId="10983" xr:uid="{00000000-0005-0000-0000-000079420000}"/>
    <cellStyle name="Vírgula 6 3 3 5 2 2 3 4" xfId="18868" xr:uid="{00000000-0005-0000-0000-00007A420000}"/>
    <cellStyle name="Vírgula 6 3 3 5 2 2 4" xfId="20732" xr:uid="{00000000-0005-0000-0000-00007B420000}"/>
    <cellStyle name="Vírgula 6 3 3 5 2 2 5" xfId="16708" xr:uid="{00000000-0005-0000-0000-00007C420000}"/>
    <cellStyle name="Vírgula 6 3 3 5 2 3" xfId="8564" xr:uid="{00000000-0005-0000-0000-00007D420000}"/>
    <cellStyle name="Vírgula 6 3 3 5 3" xfId="2810" xr:uid="{00000000-0005-0000-0000-00007E420000}"/>
    <cellStyle name="Vírgula 6 3 3 5 3 2" xfId="3637" xr:uid="{00000000-0005-0000-0000-00007F420000}"/>
    <cellStyle name="Vírgula 6 3 3 5 3 2 2" xfId="4915" xr:uid="{00000000-0005-0000-0000-000080420000}"/>
    <cellStyle name="Vírgula 6 3 3 5 3 2 2 2" xfId="21955" xr:uid="{00000000-0005-0000-0000-000081420000}"/>
    <cellStyle name="Vírgula 6 3 3 5 3 2 2 3" xfId="17950" xr:uid="{00000000-0005-0000-0000-000082420000}"/>
    <cellStyle name="Vírgula 6 3 3 5 3 2 3" xfId="5806" xr:uid="{00000000-0005-0000-0000-000083420000}"/>
    <cellStyle name="Vírgula 6 3 3 5 3 2 3 2" xfId="22805" xr:uid="{00000000-0005-0000-0000-000084420000}"/>
    <cellStyle name="Vírgula 6 3 3 5 3 2 3 3" xfId="18841" xr:uid="{00000000-0005-0000-0000-000085420000}"/>
    <cellStyle name="Vírgula 6 3 3 5 3 2 4" xfId="20705" xr:uid="{00000000-0005-0000-0000-000086420000}"/>
    <cellStyle name="Vírgula 6 3 3 5 3 2 5" xfId="16681" xr:uid="{00000000-0005-0000-0000-000087420000}"/>
    <cellStyle name="Vírgula 6 3 3 5 4" xfId="2666" xr:uid="{00000000-0005-0000-0000-000088420000}"/>
    <cellStyle name="Vírgula 6 3 3 5 4 2" xfId="3620" xr:uid="{00000000-0005-0000-0000-000089420000}"/>
    <cellStyle name="Vírgula 6 3 3 5 4 2 2" xfId="4898" xr:uid="{00000000-0005-0000-0000-00008A420000}"/>
    <cellStyle name="Vírgula 6 3 3 5 4 2 2 2" xfId="21938" xr:uid="{00000000-0005-0000-0000-00008B420000}"/>
    <cellStyle name="Vírgula 6 3 3 5 4 2 2 3" xfId="17933" xr:uid="{00000000-0005-0000-0000-00008C420000}"/>
    <cellStyle name="Vírgula 6 3 3 5 4 2 3" xfId="5789" xr:uid="{00000000-0005-0000-0000-00008D420000}"/>
    <cellStyle name="Vírgula 6 3 3 5 4 2 3 2" xfId="22788" xr:uid="{00000000-0005-0000-0000-00008E420000}"/>
    <cellStyle name="Vírgula 6 3 3 5 4 2 3 3" xfId="18824" xr:uid="{00000000-0005-0000-0000-00008F420000}"/>
    <cellStyle name="Vírgula 6 3 3 5 4 2 4" xfId="20688" xr:uid="{00000000-0005-0000-0000-000090420000}"/>
    <cellStyle name="Vírgula 6 3 3 5 4 2 5" xfId="16664" xr:uid="{00000000-0005-0000-0000-000091420000}"/>
    <cellStyle name="Vírgula 6 3 3 5 5" xfId="2599" xr:uid="{00000000-0005-0000-0000-000092420000}"/>
    <cellStyle name="Vírgula 6 3 3 5 5 2" xfId="3604" xr:uid="{00000000-0005-0000-0000-000093420000}"/>
    <cellStyle name="Vírgula 6 3 3 5 5 2 2" xfId="4882" xr:uid="{00000000-0005-0000-0000-000094420000}"/>
    <cellStyle name="Vírgula 6 3 3 5 5 2 2 2" xfId="21922" xr:uid="{00000000-0005-0000-0000-000095420000}"/>
    <cellStyle name="Vírgula 6 3 3 5 5 2 2 3" xfId="17917" xr:uid="{00000000-0005-0000-0000-000096420000}"/>
    <cellStyle name="Vírgula 6 3 3 5 5 2 3" xfId="5773" xr:uid="{00000000-0005-0000-0000-000097420000}"/>
    <cellStyle name="Vírgula 6 3 3 5 5 2 3 2" xfId="22772" xr:uid="{00000000-0005-0000-0000-000098420000}"/>
    <cellStyle name="Vírgula 6 3 3 5 5 2 3 3" xfId="18808" xr:uid="{00000000-0005-0000-0000-000099420000}"/>
    <cellStyle name="Vírgula 6 3 3 5 5 2 4" xfId="20672" xr:uid="{00000000-0005-0000-0000-00009A420000}"/>
    <cellStyle name="Vírgula 6 3 3 5 5 2 5" xfId="16648" xr:uid="{00000000-0005-0000-0000-00009B420000}"/>
    <cellStyle name="Vírgula 6 3 3 5 6" xfId="3476" xr:uid="{00000000-0005-0000-0000-00009C420000}"/>
    <cellStyle name="Vírgula 6 3 3 5 6 2" xfId="4806" xr:uid="{00000000-0005-0000-0000-00009D420000}"/>
    <cellStyle name="Vírgula 6 3 3 5 6 2 2" xfId="21846" xr:uid="{00000000-0005-0000-0000-00009E420000}"/>
    <cellStyle name="Vírgula 6 3 3 5 6 2 3" xfId="17841" xr:uid="{00000000-0005-0000-0000-00009F420000}"/>
    <cellStyle name="Vírgula 6 3 3 5 6 3" xfId="5645" xr:uid="{00000000-0005-0000-0000-0000A0420000}"/>
    <cellStyle name="Vírgula 6 3 3 5 6 3 2" xfId="22644" xr:uid="{00000000-0005-0000-0000-0000A1420000}"/>
    <cellStyle name="Vírgula 6 3 3 5 6 3 3" xfId="18680" xr:uid="{00000000-0005-0000-0000-0000A2420000}"/>
    <cellStyle name="Vírgula 6 3 3 5 6 4" xfId="20544" xr:uid="{00000000-0005-0000-0000-0000A3420000}"/>
    <cellStyle name="Vírgula 6 3 3 5 6 5" xfId="16520" xr:uid="{00000000-0005-0000-0000-0000A4420000}"/>
    <cellStyle name="Vírgula 6 3 3 5 7" xfId="4457" xr:uid="{00000000-0005-0000-0000-0000A5420000}"/>
    <cellStyle name="Vírgula 6 3 3 5 7 2" xfId="6375" xr:uid="{00000000-0005-0000-0000-0000A6420000}"/>
    <cellStyle name="Vírgula 6 3 3 5 7 2 2" xfId="23357" xr:uid="{00000000-0005-0000-0000-0000A7420000}"/>
    <cellStyle name="Vírgula 6 3 3 5 7 2 3" xfId="19410" xr:uid="{00000000-0005-0000-0000-0000A8420000}"/>
    <cellStyle name="Vírgula 6 3 3 5 7 3" xfId="21498" xr:uid="{00000000-0005-0000-0000-0000A9420000}"/>
    <cellStyle name="Vírgula 6 3 3 5 7 4" xfId="17493" xr:uid="{00000000-0005-0000-0000-0000AA420000}"/>
    <cellStyle name="Vírgula 6 3 3 6" xfId="3061" xr:uid="{00000000-0005-0000-0000-0000AB420000}"/>
    <cellStyle name="Vírgula 6 3 3 6 2" xfId="4506" xr:uid="{00000000-0005-0000-0000-0000AC420000}"/>
    <cellStyle name="Vírgula 6 3 3 6 2 2" xfId="21546" xr:uid="{00000000-0005-0000-0000-0000AD420000}"/>
    <cellStyle name="Vírgula 6 3 3 6 2 3" xfId="17541" xr:uid="{00000000-0005-0000-0000-0000AE420000}"/>
    <cellStyle name="Vírgula 6 3 3 6 3" xfId="5230" xr:uid="{00000000-0005-0000-0000-0000AF420000}"/>
    <cellStyle name="Vírgula 6 3 3 6 3 2" xfId="10973" xr:uid="{00000000-0005-0000-0000-0000B0420000}"/>
    <cellStyle name="Vírgula 6 3 3 6 3 2 2" xfId="22229" xr:uid="{00000000-0005-0000-0000-0000B1420000}"/>
    <cellStyle name="Vírgula 6 3 3 6 3 3" xfId="13116" xr:uid="{00000000-0005-0000-0000-0000B2420000}"/>
    <cellStyle name="Vírgula 6 3 3 6 3 4" xfId="18265" xr:uid="{00000000-0005-0000-0000-0000B3420000}"/>
    <cellStyle name="Vírgula 6 3 3 6 4" xfId="13589" xr:uid="{00000000-0005-0000-0000-0000B4420000}"/>
    <cellStyle name="Vírgula 6 3 3 6 4 2" xfId="20129" xr:uid="{00000000-0005-0000-0000-0000B5420000}"/>
    <cellStyle name="Vírgula 6 3 3 6 5" xfId="16105" xr:uid="{00000000-0005-0000-0000-0000B6420000}"/>
    <cellStyle name="Vírgula 6 3 3 7" xfId="4368" xr:uid="{00000000-0005-0000-0000-0000B7420000}"/>
    <cellStyle name="Vírgula 6 3 3 7 2" xfId="5928" xr:uid="{00000000-0005-0000-0000-0000B8420000}"/>
    <cellStyle name="Vírgula 6 3 3 7 2 2" xfId="11994" xr:uid="{00000000-0005-0000-0000-0000B9420000}"/>
    <cellStyle name="Vírgula 6 3 3 7 2 2 2" xfId="22923" xr:uid="{00000000-0005-0000-0000-0000BA420000}"/>
    <cellStyle name="Vírgula 6 3 3 7 2 3" xfId="12467" xr:uid="{00000000-0005-0000-0000-0000BB420000}"/>
    <cellStyle name="Vírgula 6 3 3 7 2 4" xfId="18963" xr:uid="{00000000-0005-0000-0000-0000BC420000}"/>
    <cellStyle name="Vírgula 6 3 3 7 3" xfId="13728" xr:uid="{00000000-0005-0000-0000-0000BD420000}"/>
    <cellStyle name="Vírgula 6 3 3 7 3 2" xfId="21412" xr:uid="{00000000-0005-0000-0000-0000BE420000}"/>
    <cellStyle name="Vírgula 6 3 3 7 4" xfId="17405" xr:uid="{00000000-0005-0000-0000-0000BF420000}"/>
    <cellStyle name="Vírgula 6 3 3 8" xfId="8565" xr:uid="{00000000-0005-0000-0000-0000C0420000}"/>
    <cellStyle name="Vírgula 6 3 3 8 2" xfId="11833" xr:uid="{00000000-0005-0000-0000-0000C1420000}"/>
    <cellStyle name="Vírgula 6 3 3 8 3" xfId="11052" xr:uid="{00000000-0005-0000-0000-0000C2420000}"/>
    <cellStyle name="Vírgula 6 3 3 9" xfId="8566" xr:uid="{00000000-0005-0000-0000-0000C3420000}"/>
    <cellStyle name="Vírgula 6 3 3 9 2" xfId="11266" xr:uid="{00000000-0005-0000-0000-0000C4420000}"/>
    <cellStyle name="Vírgula 6 3 3 9 3" xfId="10943" xr:uid="{00000000-0005-0000-0000-0000C5420000}"/>
    <cellStyle name="Vírgula 6 3 4" xfId="467" xr:uid="{00000000-0005-0000-0000-0000C6420000}"/>
    <cellStyle name="Vírgula 6 3 4 10" xfId="8567" xr:uid="{00000000-0005-0000-0000-0000C7420000}"/>
    <cellStyle name="Vírgula 6 3 4 11" xfId="8568" xr:uid="{00000000-0005-0000-0000-0000C8420000}"/>
    <cellStyle name="Vírgula 6 3 4 2" xfId="607" xr:uid="{00000000-0005-0000-0000-0000C9420000}"/>
    <cellStyle name="Vírgula 6 3 4 2 10" xfId="8569" xr:uid="{00000000-0005-0000-0000-0000CA420000}"/>
    <cellStyle name="Vírgula 6 3 4 2 2" xfId="841" xr:uid="{00000000-0005-0000-0000-0000CB420000}"/>
    <cellStyle name="Vírgula 6 3 4 2 2 2" xfId="3135" xr:uid="{00000000-0005-0000-0000-0000CC420000}"/>
    <cellStyle name="Vírgula 6 3 4 2 2 2 2" xfId="4550" xr:uid="{00000000-0005-0000-0000-0000CD420000}"/>
    <cellStyle name="Vírgula 6 3 4 2 2 2 2 2" xfId="21590" xr:uid="{00000000-0005-0000-0000-0000CE420000}"/>
    <cellStyle name="Vírgula 6 3 4 2 2 2 2 3" xfId="17585" xr:uid="{00000000-0005-0000-0000-0000CF420000}"/>
    <cellStyle name="Vírgula 6 3 4 2 2 2 3" xfId="5304" xr:uid="{00000000-0005-0000-0000-0000D0420000}"/>
    <cellStyle name="Vírgula 6 3 4 2 2 2 3 2" xfId="22303" xr:uid="{00000000-0005-0000-0000-0000D1420000}"/>
    <cellStyle name="Vírgula 6 3 4 2 2 2 3 3" xfId="18339" xr:uid="{00000000-0005-0000-0000-0000D2420000}"/>
    <cellStyle name="Vírgula 6 3 4 2 2 2 4" xfId="20203" xr:uid="{00000000-0005-0000-0000-0000D3420000}"/>
    <cellStyle name="Vírgula 6 3 4 2 2 2 5" xfId="16179" xr:uid="{00000000-0005-0000-0000-0000D4420000}"/>
    <cellStyle name="Vírgula 6 3 4 2 2 3" xfId="4328" xr:uid="{00000000-0005-0000-0000-0000D5420000}"/>
    <cellStyle name="Vírgula 6 3 4 2 2 3 2" xfId="6021" xr:uid="{00000000-0005-0000-0000-0000D6420000}"/>
    <cellStyle name="Vírgula 6 3 4 2 2 3 2 2" xfId="23014" xr:uid="{00000000-0005-0000-0000-0000D7420000}"/>
    <cellStyle name="Vírgula 6 3 4 2 2 3 2 3" xfId="19056" xr:uid="{00000000-0005-0000-0000-0000D8420000}"/>
    <cellStyle name="Vírgula 6 3 4 2 2 3 3" xfId="21372" xr:uid="{00000000-0005-0000-0000-0000D9420000}"/>
    <cellStyle name="Vírgula 6 3 4 2 2 3 4" xfId="17365" xr:uid="{00000000-0005-0000-0000-0000DA420000}"/>
    <cellStyle name="Vírgula 6 3 4 2 3" xfId="3072" xr:uid="{00000000-0005-0000-0000-0000DB420000}"/>
    <cellStyle name="Vírgula 6 3 4 2 3 2" xfId="4510" xr:uid="{00000000-0005-0000-0000-0000DC420000}"/>
    <cellStyle name="Vírgula 6 3 4 2 3 2 2" xfId="21550" xr:uid="{00000000-0005-0000-0000-0000DD420000}"/>
    <cellStyle name="Vírgula 6 3 4 2 3 2 3" xfId="17545" xr:uid="{00000000-0005-0000-0000-0000DE420000}"/>
    <cellStyle name="Vírgula 6 3 4 2 3 3" xfId="5241" xr:uid="{00000000-0005-0000-0000-0000DF420000}"/>
    <cellStyle name="Vírgula 6 3 4 2 3 3 2" xfId="11209" xr:uid="{00000000-0005-0000-0000-0000E0420000}"/>
    <cellStyle name="Vírgula 6 3 4 2 3 3 2 2" xfId="22240" xr:uid="{00000000-0005-0000-0000-0000E1420000}"/>
    <cellStyle name="Vírgula 6 3 4 2 3 3 3" xfId="11121" xr:uid="{00000000-0005-0000-0000-0000E2420000}"/>
    <cellStyle name="Vírgula 6 3 4 2 3 3 4" xfId="18276" xr:uid="{00000000-0005-0000-0000-0000E3420000}"/>
    <cellStyle name="Vírgula 6 3 4 2 3 4" xfId="13594" xr:uid="{00000000-0005-0000-0000-0000E4420000}"/>
    <cellStyle name="Vírgula 6 3 4 2 3 4 2" xfId="20140" xr:uid="{00000000-0005-0000-0000-0000E5420000}"/>
    <cellStyle name="Vírgula 6 3 4 2 3 5" xfId="16116" xr:uid="{00000000-0005-0000-0000-0000E6420000}"/>
    <cellStyle name="Vírgula 6 3 4 2 4" xfId="3987" xr:uid="{00000000-0005-0000-0000-0000E7420000}"/>
    <cellStyle name="Vírgula 6 3 4 2 4 2" xfId="5948" xr:uid="{00000000-0005-0000-0000-0000E8420000}"/>
    <cellStyle name="Vírgula 6 3 4 2 4 2 2" xfId="11947" xr:uid="{00000000-0005-0000-0000-0000E9420000}"/>
    <cellStyle name="Vírgula 6 3 4 2 4 2 2 2" xfId="22942" xr:uid="{00000000-0005-0000-0000-0000EA420000}"/>
    <cellStyle name="Vírgula 6 3 4 2 4 2 3" xfId="11364" xr:uid="{00000000-0005-0000-0000-0000EB420000}"/>
    <cellStyle name="Vírgula 6 3 4 2 4 2 4" xfId="18983" xr:uid="{00000000-0005-0000-0000-0000EC420000}"/>
    <cellStyle name="Vírgula 6 3 4 2 4 3" xfId="13705" xr:uid="{00000000-0005-0000-0000-0000ED420000}"/>
    <cellStyle name="Vírgula 6 3 4 2 4 3 2" xfId="21043" xr:uid="{00000000-0005-0000-0000-0000EE420000}"/>
    <cellStyle name="Vírgula 6 3 4 2 4 4" xfId="17029" xr:uid="{00000000-0005-0000-0000-0000EF420000}"/>
    <cellStyle name="Vírgula 6 3 4 2 5" xfId="8570" xr:uid="{00000000-0005-0000-0000-0000F0420000}"/>
    <cellStyle name="Vírgula 6 3 4 2 5 2" xfId="12423" xr:uid="{00000000-0005-0000-0000-0000F1420000}"/>
    <cellStyle name="Vírgula 6 3 4 2 5 3" xfId="12468" xr:uid="{00000000-0005-0000-0000-0000F2420000}"/>
    <cellStyle name="Vírgula 6 3 4 2 6" xfId="8571" xr:uid="{00000000-0005-0000-0000-0000F3420000}"/>
    <cellStyle name="Vírgula 6 3 4 2 6 2" xfId="11934" xr:uid="{00000000-0005-0000-0000-0000F4420000}"/>
    <cellStyle name="Vírgula 6 3 4 2 6 3" xfId="11749" xr:uid="{00000000-0005-0000-0000-0000F5420000}"/>
    <cellStyle name="Vírgula 6 3 4 2 7" xfId="8572" xr:uid="{00000000-0005-0000-0000-0000F6420000}"/>
    <cellStyle name="Vírgula 6 3 4 2 7 2" xfId="12968" xr:uid="{00000000-0005-0000-0000-0000F7420000}"/>
    <cellStyle name="Vírgula 6 3 4 2 7 3" xfId="11136" xr:uid="{00000000-0005-0000-0000-0000F8420000}"/>
    <cellStyle name="Vírgula 6 3 4 2 8" xfId="8573" xr:uid="{00000000-0005-0000-0000-0000F9420000}"/>
    <cellStyle name="Vírgula 6 3 4 2 8 2" xfId="11625" xr:uid="{00000000-0005-0000-0000-0000FA420000}"/>
    <cellStyle name="Vírgula 6 3 4 2 8 3" xfId="11183" xr:uid="{00000000-0005-0000-0000-0000FB420000}"/>
    <cellStyle name="Vírgula 6 3 4 2 9" xfId="8574" xr:uid="{00000000-0005-0000-0000-0000FC420000}"/>
    <cellStyle name="Vírgula 6 3 4 3" xfId="810" xr:uid="{00000000-0005-0000-0000-0000FD420000}"/>
    <cellStyle name="Vírgula 6 3 4 3 2" xfId="3132" xr:uid="{00000000-0005-0000-0000-0000FE420000}"/>
    <cellStyle name="Vírgula 6 3 4 3 2 2" xfId="4547" xr:uid="{00000000-0005-0000-0000-0000FF420000}"/>
    <cellStyle name="Vírgula 6 3 4 3 2 2 2" xfId="21587" xr:uid="{00000000-0005-0000-0000-000000430000}"/>
    <cellStyle name="Vírgula 6 3 4 3 2 2 3" xfId="17582" xr:uid="{00000000-0005-0000-0000-000001430000}"/>
    <cellStyle name="Vírgula 6 3 4 3 2 3" xfId="5301" xr:uid="{00000000-0005-0000-0000-000002430000}"/>
    <cellStyle name="Vírgula 6 3 4 3 2 3 2" xfId="22300" xr:uid="{00000000-0005-0000-0000-000003430000}"/>
    <cellStyle name="Vírgula 6 3 4 3 2 3 3" xfId="18336" xr:uid="{00000000-0005-0000-0000-000004430000}"/>
    <cellStyle name="Vírgula 6 3 4 3 2 4" xfId="20200" xr:uid="{00000000-0005-0000-0000-000005430000}"/>
    <cellStyle name="Vírgula 6 3 4 3 2 5" xfId="16176" xr:uid="{00000000-0005-0000-0000-000006430000}"/>
    <cellStyle name="Vírgula 6 3 4 3 3" xfId="4039" xr:uid="{00000000-0005-0000-0000-000007430000}"/>
    <cellStyle name="Vírgula 6 3 4 3 3 2" xfId="6018" xr:uid="{00000000-0005-0000-0000-000008430000}"/>
    <cellStyle name="Vírgula 6 3 4 3 3 2 2" xfId="23011" xr:uid="{00000000-0005-0000-0000-000009430000}"/>
    <cellStyle name="Vírgula 6 3 4 3 3 2 3" xfId="19053" xr:uid="{00000000-0005-0000-0000-00000A430000}"/>
    <cellStyle name="Vírgula 6 3 4 3 3 3" xfId="21088" xr:uid="{00000000-0005-0000-0000-00000B430000}"/>
    <cellStyle name="Vírgula 6 3 4 3 3 4" xfId="17080" xr:uid="{00000000-0005-0000-0000-00000C430000}"/>
    <cellStyle name="Vírgula 6 3 4 4" xfId="3062" xr:uid="{00000000-0005-0000-0000-00000D430000}"/>
    <cellStyle name="Vírgula 6 3 4 4 2" xfId="4507" xr:uid="{00000000-0005-0000-0000-00000E430000}"/>
    <cellStyle name="Vírgula 6 3 4 4 2 2" xfId="21547" xr:uid="{00000000-0005-0000-0000-00000F430000}"/>
    <cellStyle name="Vírgula 6 3 4 4 2 3" xfId="17542" xr:uid="{00000000-0005-0000-0000-000010430000}"/>
    <cellStyle name="Vírgula 6 3 4 4 3" xfId="5231" xr:uid="{00000000-0005-0000-0000-000011430000}"/>
    <cellStyle name="Vírgula 6 3 4 4 3 2" xfId="11207" xr:uid="{00000000-0005-0000-0000-000012430000}"/>
    <cellStyle name="Vírgula 6 3 4 4 3 2 2" xfId="22230" xr:uid="{00000000-0005-0000-0000-000013430000}"/>
    <cellStyle name="Vírgula 6 3 4 4 3 3" xfId="11365" xr:uid="{00000000-0005-0000-0000-000014430000}"/>
    <cellStyle name="Vírgula 6 3 4 4 3 4" xfId="18266" xr:uid="{00000000-0005-0000-0000-000015430000}"/>
    <cellStyle name="Vírgula 6 3 4 4 4" xfId="13590" xr:uid="{00000000-0005-0000-0000-000016430000}"/>
    <cellStyle name="Vírgula 6 3 4 4 4 2" xfId="20130" xr:uid="{00000000-0005-0000-0000-000017430000}"/>
    <cellStyle name="Vírgula 6 3 4 4 5" xfId="16106" xr:uid="{00000000-0005-0000-0000-000018430000}"/>
    <cellStyle name="Vírgula 6 3 4 5" xfId="3969" xr:uid="{00000000-0005-0000-0000-000019430000}"/>
    <cellStyle name="Vírgula 6 3 4 5 2" xfId="5929" xr:uid="{00000000-0005-0000-0000-00001A430000}"/>
    <cellStyle name="Vírgula 6 3 4 5 2 2" xfId="11416" xr:uid="{00000000-0005-0000-0000-00001B430000}"/>
    <cellStyle name="Vírgula 6 3 4 5 2 2 2" xfId="22924" xr:uid="{00000000-0005-0000-0000-00001C430000}"/>
    <cellStyle name="Vírgula 6 3 4 5 2 3" xfId="11366" xr:uid="{00000000-0005-0000-0000-00001D430000}"/>
    <cellStyle name="Vírgula 6 3 4 5 2 4" xfId="18964" xr:uid="{00000000-0005-0000-0000-00001E430000}"/>
    <cellStyle name="Vírgula 6 3 4 5 3" xfId="13703" xr:uid="{00000000-0005-0000-0000-00001F430000}"/>
    <cellStyle name="Vírgula 6 3 4 5 3 2" xfId="21025" xr:uid="{00000000-0005-0000-0000-000020430000}"/>
    <cellStyle name="Vírgula 6 3 4 5 4" xfId="17011" xr:uid="{00000000-0005-0000-0000-000021430000}"/>
    <cellStyle name="Vírgula 6 3 4 6" xfId="8575" xr:uid="{00000000-0005-0000-0000-000022430000}"/>
    <cellStyle name="Vírgula 6 3 4 6 2" xfId="11692" xr:uid="{00000000-0005-0000-0000-000023430000}"/>
    <cellStyle name="Vírgula 6 3 4 6 3" xfId="11701" xr:uid="{00000000-0005-0000-0000-000024430000}"/>
    <cellStyle name="Vírgula 6 3 4 7" xfId="8576" xr:uid="{00000000-0005-0000-0000-000025430000}"/>
    <cellStyle name="Vírgula 6 3 4 7 2" xfId="13319" xr:uid="{00000000-0005-0000-0000-000026430000}"/>
    <cellStyle name="Vírgula 6 3 4 7 3" xfId="11867" xr:uid="{00000000-0005-0000-0000-000027430000}"/>
    <cellStyle name="Vírgula 6 3 4 8" xfId="8577" xr:uid="{00000000-0005-0000-0000-000028430000}"/>
    <cellStyle name="Vírgula 6 3 4 8 2" xfId="12006" xr:uid="{00000000-0005-0000-0000-000029430000}"/>
    <cellStyle name="Vírgula 6 3 4 8 3" xfId="11125" xr:uid="{00000000-0005-0000-0000-00002A430000}"/>
    <cellStyle name="Vírgula 6 3 4 9" xfId="8578" xr:uid="{00000000-0005-0000-0000-00002B430000}"/>
    <cellStyle name="Vírgula 6 3 4 9 2" xfId="13258" xr:uid="{00000000-0005-0000-0000-00002C430000}"/>
    <cellStyle name="Vírgula 6 3 4 9 3" xfId="11733" xr:uid="{00000000-0005-0000-0000-00002D430000}"/>
    <cellStyle name="Vírgula 6 3 5" xfId="608" xr:uid="{00000000-0005-0000-0000-00002E430000}"/>
    <cellStyle name="Vírgula 6 3 5 2" xfId="609" xr:uid="{00000000-0005-0000-0000-00002F430000}"/>
    <cellStyle name="Vírgula 6 3 5 2 10" xfId="8579" xr:uid="{00000000-0005-0000-0000-000030430000}"/>
    <cellStyle name="Vírgula 6 3 5 2 2" xfId="842" xr:uid="{00000000-0005-0000-0000-000031430000}"/>
    <cellStyle name="Vírgula 6 3 5 2 2 2" xfId="3136" xr:uid="{00000000-0005-0000-0000-000032430000}"/>
    <cellStyle name="Vírgula 6 3 5 2 2 2 2" xfId="4551" xr:uid="{00000000-0005-0000-0000-000033430000}"/>
    <cellStyle name="Vírgula 6 3 5 2 2 2 2 2" xfId="21591" xr:uid="{00000000-0005-0000-0000-000034430000}"/>
    <cellStyle name="Vírgula 6 3 5 2 2 2 2 3" xfId="17586" xr:uid="{00000000-0005-0000-0000-000035430000}"/>
    <cellStyle name="Vírgula 6 3 5 2 2 2 3" xfId="5305" xr:uid="{00000000-0005-0000-0000-000036430000}"/>
    <cellStyle name="Vírgula 6 3 5 2 2 2 3 2" xfId="22304" xr:uid="{00000000-0005-0000-0000-000037430000}"/>
    <cellStyle name="Vírgula 6 3 5 2 2 2 3 3" xfId="18340" xr:uid="{00000000-0005-0000-0000-000038430000}"/>
    <cellStyle name="Vírgula 6 3 5 2 2 2 4" xfId="20204" xr:uid="{00000000-0005-0000-0000-000039430000}"/>
    <cellStyle name="Vírgula 6 3 5 2 2 2 5" xfId="16180" xr:uid="{00000000-0005-0000-0000-00003A430000}"/>
    <cellStyle name="Vírgula 6 3 5 2 2 3" xfId="3779" xr:uid="{00000000-0005-0000-0000-00003B430000}"/>
    <cellStyle name="Vírgula 6 3 5 2 2 3 2" xfId="6022" xr:uid="{00000000-0005-0000-0000-00003C430000}"/>
    <cellStyle name="Vírgula 6 3 5 2 2 3 2 2" xfId="23015" xr:uid="{00000000-0005-0000-0000-00003D430000}"/>
    <cellStyle name="Vírgula 6 3 5 2 2 3 2 3" xfId="19057" xr:uid="{00000000-0005-0000-0000-00003E430000}"/>
    <cellStyle name="Vírgula 6 3 5 2 2 3 3" xfId="20843" xr:uid="{00000000-0005-0000-0000-00003F430000}"/>
    <cellStyle name="Vírgula 6 3 5 2 2 3 4" xfId="16822" xr:uid="{00000000-0005-0000-0000-000040430000}"/>
    <cellStyle name="Vírgula 6 3 5 2 3" xfId="3073" xr:uid="{00000000-0005-0000-0000-000041430000}"/>
    <cellStyle name="Vírgula 6 3 5 2 3 2" xfId="4511" xr:uid="{00000000-0005-0000-0000-000042430000}"/>
    <cellStyle name="Vírgula 6 3 5 2 3 2 2" xfId="21551" xr:uid="{00000000-0005-0000-0000-000043430000}"/>
    <cellStyle name="Vírgula 6 3 5 2 3 2 3" xfId="17546" xr:uid="{00000000-0005-0000-0000-000044430000}"/>
    <cellStyle name="Vírgula 6 3 5 2 3 3" xfId="5242" xr:uid="{00000000-0005-0000-0000-000045430000}"/>
    <cellStyle name="Vírgula 6 3 5 2 3 3 2" xfId="12393" xr:uid="{00000000-0005-0000-0000-000046430000}"/>
    <cellStyle name="Vírgula 6 3 5 2 3 3 2 2" xfId="22241" xr:uid="{00000000-0005-0000-0000-000047430000}"/>
    <cellStyle name="Vírgula 6 3 5 2 3 3 3" xfId="11645" xr:uid="{00000000-0005-0000-0000-000048430000}"/>
    <cellStyle name="Vírgula 6 3 5 2 3 3 4" xfId="18277" xr:uid="{00000000-0005-0000-0000-000049430000}"/>
    <cellStyle name="Vírgula 6 3 5 2 3 4" xfId="13595" xr:uid="{00000000-0005-0000-0000-00004A430000}"/>
    <cellStyle name="Vírgula 6 3 5 2 3 4 2" xfId="20141" xr:uid="{00000000-0005-0000-0000-00004B430000}"/>
    <cellStyle name="Vírgula 6 3 5 2 3 5" xfId="16117" xr:uid="{00000000-0005-0000-0000-00004C430000}"/>
    <cellStyle name="Vírgula 6 3 5 2 4" xfId="4158" xr:uid="{00000000-0005-0000-0000-00004D430000}"/>
    <cellStyle name="Vírgula 6 3 5 2 4 2" xfId="5950" xr:uid="{00000000-0005-0000-0000-00004E430000}"/>
    <cellStyle name="Vírgula 6 3 5 2 4 2 2" xfId="11418" xr:uid="{00000000-0005-0000-0000-00004F430000}"/>
    <cellStyle name="Vírgula 6 3 5 2 4 2 2 2" xfId="22944" xr:uid="{00000000-0005-0000-0000-000050430000}"/>
    <cellStyle name="Vírgula 6 3 5 2 4 2 3" xfId="12569" xr:uid="{00000000-0005-0000-0000-000051430000}"/>
    <cellStyle name="Vírgula 6 3 5 2 4 2 4" xfId="18985" xr:uid="{00000000-0005-0000-0000-000052430000}"/>
    <cellStyle name="Vírgula 6 3 5 2 4 3" xfId="13719" xr:uid="{00000000-0005-0000-0000-000053430000}"/>
    <cellStyle name="Vírgula 6 3 5 2 4 3 2" xfId="21206" xr:uid="{00000000-0005-0000-0000-000054430000}"/>
    <cellStyle name="Vírgula 6 3 5 2 4 4" xfId="17198" xr:uid="{00000000-0005-0000-0000-000055430000}"/>
    <cellStyle name="Vírgula 6 3 5 2 5" xfId="8580" xr:uid="{00000000-0005-0000-0000-000056430000}"/>
    <cellStyle name="Vírgula 6 3 5 2 5 2" xfId="11880" xr:uid="{00000000-0005-0000-0000-000057430000}"/>
    <cellStyle name="Vírgula 6 3 5 2 5 3" xfId="11951" xr:uid="{00000000-0005-0000-0000-000058430000}"/>
    <cellStyle name="Vírgula 6 3 5 2 6" xfId="8581" xr:uid="{00000000-0005-0000-0000-000059430000}"/>
    <cellStyle name="Vírgula 6 3 5 2 6 2" xfId="11391" xr:uid="{00000000-0005-0000-0000-00005A430000}"/>
    <cellStyle name="Vírgula 6 3 5 2 6 3" xfId="11939" xr:uid="{00000000-0005-0000-0000-00005B430000}"/>
    <cellStyle name="Vírgula 6 3 5 2 7" xfId="8582" xr:uid="{00000000-0005-0000-0000-00005C430000}"/>
    <cellStyle name="Vírgula 6 3 5 2 7 2" xfId="11708" xr:uid="{00000000-0005-0000-0000-00005D430000}"/>
    <cellStyle name="Vírgula 6 3 5 2 7 3" xfId="11565" xr:uid="{00000000-0005-0000-0000-00005E430000}"/>
    <cellStyle name="Vírgula 6 3 5 2 8" xfId="8583" xr:uid="{00000000-0005-0000-0000-00005F430000}"/>
    <cellStyle name="Vírgula 6 3 5 2 8 2" xfId="10972" xr:uid="{00000000-0005-0000-0000-000060430000}"/>
    <cellStyle name="Vírgula 6 3 5 2 8 3" xfId="10991" xr:uid="{00000000-0005-0000-0000-000061430000}"/>
    <cellStyle name="Vírgula 6 3 5 2 9" xfId="8584" xr:uid="{00000000-0005-0000-0000-000062430000}"/>
    <cellStyle name="Vírgula 6 3 5 3" xfId="890" xr:uid="{00000000-0005-0000-0000-000063430000}"/>
    <cellStyle name="Vírgula 6 3 5 3 2" xfId="3173" xr:uid="{00000000-0005-0000-0000-000064430000}"/>
    <cellStyle name="Vírgula 6 3 5 3 2 2" xfId="4459" xr:uid="{00000000-0005-0000-0000-000065430000}"/>
    <cellStyle name="Vírgula 6 3 5 3 2 2 2" xfId="6573" xr:uid="{00000000-0005-0000-0000-000066430000}"/>
    <cellStyle name="Vírgula 6 3 5 3 2 2 2 2" xfId="23555" xr:uid="{00000000-0005-0000-0000-000067430000}"/>
    <cellStyle name="Vírgula 6 3 5 3 2 2 2 3" xfId="19608" xr:uid="{00000000-0005-0000-0000-000068430000}"/>
    <cellStyle name="Vírgula 6 3 5 3 2 2 3" xfId="21500" xr:uid="{00000000-0005-0000-0000-000069430000}"/>
    <cellStyle name="Vírgula 6 3 5 3 2 2 4" xfId="17495" xr:uid="{00000000-0005-0000-0000-00006A430000}"/>
    <cellStyle name="Vírgula 6 3 5 3 2 3" xfId="5342" xr:uid="{00000000-0005-0000-0000-00006B430000}"/>
    <cellStyle name="Vírgula 6 3 5 3 2 3 2" xfId="11629" xr:uid="{00000000-0005-0000-0000-00006C430000}"/>
    <cellStyle name="Vírgula 6 3 5 3 2 3 2 2" xfId="22341" xr:uid="{00000000-0005-0000-0000-00006D430000}"/>
    <cellStyle name="Vírgula 6 3 5 3 2 3 3" xfId="11000" xr:uid="{00000000-0005-0000-0000-00006E430000}"/>
    <cellStyle name="Vírgula 6 3 5 3 2 3 4" xfId="18377" xr:uid="{00000000-0005-0000-0000-00006F430000}"/>
    <cellStyle name="Vírgula 6 3 5 3 2 4" xfId="13620" xr:uid="{00000000-0005-0000-0000-000070430000}"/>
    <cellStyle name="Vírgula 6 3 5 3 2 4 2" xfId="20241" xr:uid="{00000000-0005-0000-0000-000071430000}"/>
    <cellStyle name="Vírgula 6 3 5 3 2 5" xfId="16217" xr:uid="{00000000-0005-0000-0000-000072430000}"/>
    <cellStyle name="Vírgula 6 3 5 3 3" xfId="3922" xr:uid="{00000000-0005-0000-0000-000073430000}"/>
    <cellStyle name="Vírgula 6 3 5 3 3 2" xfId="6063" xr:uid="{00000000-0005-0000-0000-000074430000}"/>
    <cellStyle name="Vírgula 6 3 5 3 3 2 2" xfId="11843" xr:uid="{00000000-0005-0000-0000-000075430000}"/>
    <cellStyle name="Vírgula 6 3 5 3 3 2 2 2" xfId="23052" xr:uid="{00000000-0005-0000-0000-000076430000}"/>
    <cellStyle name="Vírgula 6 3 5 3 3 2 3" xfId="11270" xr:uid="{00000000-0005-0000-0000-000077430000}"/>
    <cellStyle name="Vírgula 6 3 5 3 3 2 4" xfId="19098" xr:uid="{00000000-0005-0000-0000-000078430000}"/>
    <cellStyle name="Vírgula 6 3 5 3 3 3" xfId="13667" xr:uid="{00000000-0005-0000-0000-000079430000}"/>
    <cellStyle name="Vírgula 6 3 5 3 3 3 2" xfId="20979" xr:uid="{00000000-0005-0000-0000-00007A430000}"/>
    <cellStyle name="Vírgula 6 3 5 3 3 4" xfId="16964" xr:uid="{00000000-0005-0000-0000-00007B430000}"/>
    <cellStyle name="Vírgula 6 3 5 3 4" xfId="6758" xr:uid="{00000000-0005-0000-0000-00007C430000}"/>
    <cellStyle name="Vírgula 6 3 5 3 4 2" xfId="23731" xr:uid="{00000000-0005-0000-0000-00007D430000}"/>
    <cellStyle name="Vírgula 6 3 5 3 4 3" xfId="19793" xr:uid="{00000000-0005-0000-0000-00007E430000}"/>
    <cellStyle name="Vírgula 6 3 5 3 5" xfId="5076" xr:uid="{00000000-0005-0000-0000-00007F430000}"/>
    <cellStyle name="Vírgula 6 3 5 3 5 2" xfId="22084" xr:uid="{00000000-0005-0000-0000-000080430000}"/>
    <cellStyle name="Vírgula 6 3 5 3 5 3" xfId="18111" xr:uid="{00000000-0005-0000-0000-000081430000}"/>
    <cellStyle name="Vírgula 6 3 5 3 6" xfId="19984" xr:uid="{00000000-0005-0000-0000-000082430000}"/>
    <cellStyle name="Vírgula 6 3 5 3 7" xfId="15944" xr:uid="{00000000-0005-0000-0000-000083430000}"/>
    <cellStyle name="Vírgula 6 3 5 4" xfId="2351" xr:uid="{00000000-0005-0000-0000-000084430000}"/>
    <cellStyle name="Vírgula 6 3 5 4 2" xfId="2890" xr:uid="{00000000-0005-0000-0000-000085430000}"/>
    <cellStyle name="Vírgula 6 3 5 4 2 2" xfId="3666" xr:uid="{00000000-0005-0000-0000-000086430000}"/>
    <cellStyle name="Vírgula 6 3 5 4 2 2 2" xfId="4944" xr:uid="{00000000-0005-0000-0000-000087430000}"/>
    <cellStyle name="Vírgula 6 3 5 4 2 2 2 2" xfId="21984" xr:uid="{00000000-0005-0000-0000-000088430000}"/>
    <cellStyle name="Vírgula 6 3 5 4 2 2 2 3" xfId="17979" xr:uid="{00000000-0005-0000-0000-000089430000}"/>
    <cellStyle name="Vírgula 6 3 5 4 2 2 3" xfId="5835" xr:uid="{00000000-0005-0000-0000-00008A430000}"/>
    <cellStyle name="Vírgula 6 3 5 4 2 2 3 2" xfId="22834" xr:uid="{00000000-0005-0000-0000-00008B430000}"/>
    <cellStyle name="Vírgula 6 3 5 4 2 2 3 3" xfId="18870" xr:uid="{00000000-0005-0000-0000-00008C430000}"/>
    <cellStyle name="Vírgula 6 3 5 4 2 2 4" xfId="20734" xr:uid="{00000000-0005-0000-0000-00008D430000}"/>
    <cellStyle name="Vírgula 6 3 5 4 2 2 5" xfId="16710" xr:uid="{00000000-0005-0000-0000-00008E430000}"/>
    <cellStyle name="Vírgula 6 3 5 4 3" xfId="2813" xr:uid="{00000000-0005-0000-0000-00008F430000}"/>
    <cellStyle name="Vírgula 6 3 5 4 3 2" xfId="3640" xr:uid="{00000000-0005-0000-0000-000090430000}"/>
    <cellStyle name="Vírgula 6 3 5 4 3 2 2" xfId="4918" xr:uid="{00000000-0005-0000-0000-000091430000}"/>
    <cellStyle name="Vírgula 6 3 5 4 3 2 2 2" xfId="21958" xr:uid="{00000000-0005-0000-0000-000092430000}"/>
    <cellStyle name="Vírgula 6 3 5 4 3 2 2 3" xfId="17953" xr:uid="{00000000-0005-0000-0000-000093430000}"/>
    <cellStyle name="Vírgula 6 3 5 4 3 2 3" xfId="5809" xr:uid="{00000000-0005-0000-0000-000094430000}"/>
    <cellStyle name="Vírgula 6 3 5 4 3 2 3 2" xfId="22808" xr:uid="{00000000-0005-0000-0000-000095430000}"/>
    <cellStyle name="Vírgula 6 3 5 4 3 2 3 3" xfId="18844" xr:uid="{00000000-0005-0000-0000-000096430000}"/>
    <cellStyle name="Vírgula 6 3 5 4 3 2 4" xfId="20708" xr:uid="{00000000-0005-0000-0000-000097430000}"/>
    <cellStyle name="Vírgula 6 3 5 4 3 2 5" xfId="16684" xr:uid="{00000000-0005-0000-0000-000098430000}"/>
    <cellStyle name="Vírgula 6 3 5 4 4" xfId="2668" xr:uid="{00000000-0005-0000-0000-000099430000}"/>
    <cellStyle name="Vírgula 6 3 5 4 4 2" xfId="3622" xr:uid="{00000000-0005-0000-0000-00009A430000}"/>
    <cellStyle name="Vírgula 6 3 5 4 4 2 2" xfId="4900" xr:uid="{00000000-0005-0000-0000-00009B430000}"/>
    <cellStyle name="Vírgula 6 3 5 4 4 2 2 2" xfId="21940" xr:uid="{00000000-0005-0000-0000-00009C430000}"/>
    <cellStyle name="Vírgula 6 3 5 4 4 2 2 3" xfId="17935" xr:uid="{00000000-0005-0000-0000-00009D430000}"/>
    <cellStyle name="Vírgula 6 3 5 4 4 2 3" xfId="5791" xr:uid="{00000000-0005-0000-0000-00009E430000}"/>
    <cellStyle name="Vírgula 6 3 5 4 4 2 3 2" xfId="22790" xr:uid="{00000000-0005-0000-0000-00009F430000}"/>
    <cellStyle name="Vírgula 6 3 5 4 4 2 3 3" xfId="18826" xr:uid="{00000000-0005-0000-0000-0000A0430000}"/>
    <cellStyle name="Vírgula 6 3 5 4 4 2 4" xfId="20690" xr:uid="{00000000-0005-0000-0000-0000A1430000}"/>
    <cellStyle name="Vírgula 6 3 5 4 4 2 5" xfId="16666" xr:uid="{00000000-0005-0000-0000-0000A2430000}"/>
    <cellStyle name="Vírgula 6 3 5 4 5" xfId="2601" xr:uid="{00000000-0005-0000-0000-0000A3430000}"/>
    <cellStyle name="Vírgula 6 3 5 4 5 2" xfId="3606" xr:uid="{00000000-0005-0000-0000-0000A4430000}"/>
    <cellStyle name="Vírgula 6 3 5 4 5 2 2" xfId="4884" xr:uid="{00000000-0005-0000-0000-0000A5430000}"/>
    <cellStyle name="Vírgula 6 3 5 4 5 2 2 2" xfId="21924" xr:uid="{00000000-0005-0000-0000-0000A6430000}"/>
    <cellStyle name="Vírgula 6 3 5 4 5 2 2 3" xfId="17919" xr:uid="{00000000-0005-0000-0000-0000A7430000}"/>
    <cellStyle name="Vírgula 6 3 5 4 5 2 3" xfId="5775" xr:uid="{00000000-0005-0000-0000-0000A8430000}"/>
    <cellStyle name="Vírgula 6 3 5 4 5 2 3 2" xfId="22774" xr:uid="{00000000-0005-0000-0000-0000A9430000}"/>
    <cellStyle name="Vírgula 6 3 5 4 5 2 3 3" xfId="18810" xr:uid="{00000000-0005-0000-0000-0000AA430000}"/>
    <cellStyle name="Vírgula 6 3 5 4 5 2 4" xfId="20674" xr:uid="{00000000-0005-0000-0000-0000AB430000}"/>
    <cellStyle name="Vírgula 6 3 5 4 5 2 5" xfId="16650" xr:uid="{00000000-0005-0000-0000-0000AC430000}"/>
    <cellStyle name="Vírgula 6 3 5 4 6" xfId="3479" xr:uid="{00000000-0005-0000-0000-0000AD430000}"/>
    <cellStyle name="Vírgula 6 3 5 4 6 2" xfId="4809" xr:uid="{00000000-0005-0000-0000-0000AE430000}"/>
    <cellStyle name="Vírgula 6 3 5 4 6 2 2" xfId="21849" xr:uid="{00000000-0005-0000-0000-0000AF430000}"/>
    <cellStyle name="Vírgula 6 3 5 4 6 2 3" xfId="17844" xr:uid="{00000000-0005-0000-0000-0000B0430000}"/>
    <cellStyle name="Vírgula 6 3 5 4 6 3" xfId="5648" xr:uid="{00000000-0005-0000-0000-0000B1430000}"/>
    <cellStyle name="Vírgula 6 3 5 4 6 3 2" xfId="22647" xr:uid="{00000000-0005-0000-0000-0000B2430000}"/>
    <cellStyle name="Vírgula 6 3 5 4 6 3 3" xfId="18683" xr:uid="{00000000-0005-0000-0000-0000B3430000}"/>
    <cellStyle name="Vírgula 6 3 5 4 6 4" xfId="20547" xr:uid="{00000000-0005-0000-0000-0000B4430000}"/>
    <cellStyle name="Vírgula 6 3 5 4 6 5" xfId="16523" xr:uid="{00000000-0005-0000-0000-0000B5430000}"/>
    <cellStyle name="Vírgula 6 3 5 4 7" xfId="4340" xr:uid="{00000000-0005-0000-0000-0000B6430000}"/>
    <cellStyle name="Vírgula 6 3 5 4 7 2" xfId="6378" xr:uid="{00000000-0005-0000-0000-0000B7430000}"/>
    <cellStyle name="Vírgula 6 3 5 4 7 2 2" xfId="23360" xr:uid="{00000000-0005-0000-0000-0000B8430000}"/>
    <cellStyle name="Vírgula 6 3 5 4 7 2 3" xfId="19413" xr:uid="{00000000-0005-0000-0000-0000B9430000}"/>
    <cellStyle name="Vírgula 6 3 5 4 7 3" xfId="21384" xr:uid="{00000000-0005-0000-0000-0000BA430000}"/>
    <cellStyle name="Vírgula 6 3 5 4 7 4" xfId="17377" xr:uid="{00000000-0005-0000-0000-0000BB430000}"/>
    <cellStyle name="Vírgula 6 3 5 5" xfId="5949" xr:uid="{00000000-0005-0000-0000-0000BC430000}"/>
    <cellStyle name="Vírgula 6 3 5 5 2" xfId="22943" xr:uid="{00000000-0005-0000-0000-0000BD430000}"/>
    <cellStyle name="Vírgula 6 3 5 5 3" xfId="18984" xr:uid="{00000000-0005-0000-0000-0000BE430000}"/>
    <cellStyle name="Vírgula 6 3 6" xfId="610" xr:uid="{00000000-0005-0000-0000-0000BF430000}"/>
    <cellStyle name="Vírgula 6 3 6 10" xfId="8585" xr:uid="{00000000-0005-0000-0000-0000C0430000}"/>
    <cellStyle name="Vírgula 6 3 6 11" xfId="8586" xr:uid="{00000000-0005-0000-0000-0000C1430000}"/>
    <cellStyle name="Vírgula 6 3 6 2" xfId="611" xr:uid="{00000000-0005-0000-0000-0000C2430000}"/>
    <cellStyle name="Vírgula 6 3 6 2 10" xfId="8587" xr:uid="{00000000-0005-0000-0000-0000C3430000}"/>
    <cellStyle name="Vírgula 6 3 6 2 2" xfId="844" xr:uid="{00000000-0005-0000-0000-0000C4430000}"/>
    <cellStyle name="Vírgula 6 3 6 2 2 2" xfId="3138" xr:uid="{00000000-0005-0000-0000-0000C5430000}"/>
    <cellStyle name="Vírgula 6 3 6 2 2 2 2" xfId="4553" xr:uid="{00000000-0005-0000-0000-0000C6430000}"/>
    <cellStyle name="Vírgula 6 3 6 2 2 2 2 2" xfId="21593" xr:uid="{00000000-0005-0000-0000-0000C7430000}"/>
    <cellStyle name="Vírgula 6 3 6 2 2 2 2 3" xfId="17588" xr:uid="{00000000-0005-0000-0000-0000C8430000}"/>
    <cellStyle name="Vírgula 6 3 6 2 2 2 3" xfId="5307" xr:uid="{00000000-0005-0000-0000-0000C9430000}"/>
    <cellStyle name="Vírgula 6 3 6 2 2 2 3 2" xfId="22306" xr:uid="{00000000-0005-0000-0000-0000CA430000}"/>
    <cellStyle name="Vírgula 6 3 6 2 2 2 3 3" xfId="18342" xr:uid="{00000000-0005-0000-0000-0000CB430000}"/>
    <cellStyle name="Vírgula 6 3 6 2 2 2 4" xfId="20206" xr:uid="{00000000-0005-0000-0000-0000CC430000}"/>
    <cellStyle name="Vírgula 6 3 6 2 2 2 5" xfId="16182" xr:uid="{00000000-0005-0000-0000-0000CD430000}"/>
    <cellStyle name="Vírgula 6 3 6 2 2 3" xfId="3809" xr:uid="{00000000-0005-0000-0000-0000CE430000}"/>
    <cellStyle name="Vírgula 6 3 6 2 2 3 2" xfId="6024" xr:uid="{00000000-0005-0000-0000-0000CF430000}"/>
    <cellStyle name="Vírgula 6 3 6 2 2 3 2 2" xfId="23017" xr:uid="{00000000-0005-0000-0000-0000D0430000}"/>
    <cellStyle name="Vírgula 6 3 6 2 2 3 2 3" xfId="19059" xr:uid="{00000000-0005-0000-0000-0000D1430000}"/>
    <cellStyle name="Vírgula 6 3 6 2 2 3 3" xfId="20871" xr:uid="{00000000-0005-0000-0000-0000D2430000}"/>
    <cellStyle name="Vírgula 6 3 6 2 2 3 4" xfId="16851" xr:uid="{00000000-0005-0000-0000-0000D3430000}"/>
    <cellStyle name="Vírgula 6 3 6 2 3" xfId="3075" xr:uid="{00000000-0005-0000-0000-0000D4430000}"/>
    <cellStyle name="Vírgula 6 3 6 2 3 2" xfId="4513" xr:uid="{00000000-0005-0000-0000-0000D5430000}"/>
    <cellStyle name="Vírgula 6 3 6 2 3 2 2" xfId="21553" xr:uid="{00000000-0005-0000-0000-0000D6430000}"/>
    <cellStyle name="Vírgula 6 3 6 2 3 2 3" xfId="17548" xr:uid="{00000000-0005-0000-0000-0000D7430000}"/>
    <cellStyle name="Vírgula 6 3 6 2 3 3" xfId="5244" xr:uid="{00000000-0005-0000-0000-0000D8430000}"/>
    <cellStyle name="Vírgula 6 3 6 2 3 3 2" xfId="11181" xr:uid="{00000000-0005-0000-0000-0000D9430000}"/>
    <cellStyle name="Vírgula 6 3 6 2 3 3 2 2" xfId="22243" xr:uid="{00000000-0005-0000-0000-0000DA430000}"/>
    <cellStyle name="Vírgula 6 3 6 2 3 3 3" xfId="11871" xr:uid="{00000000-0005-0000-0000-0000DB430000}"/>
    <cellStyle name="Vírgula 6 3 6 2 3 3 4" xfId="18279" xr:uid="{00000000-0005-0000-0000-0000DC430000}"/>
    <cellStyle name="Vírgula 6 3 6 2 3 4" xfId="13597" xr:uid="{00000000-0005-0000-0000-0000DD430000}"/>
    <cellStyle name="Vírgula 6 3 6 2 3 4 2" xfId="20143" xr:uid="{00000000-0005-0000-0000-0000DE430000}"/>
    <cellStyle name="Vírgula 6 3 6 2 3 5" xfId="16119" xr:uid="{00000000-0005-0000-0000-0000DF430000}"/>
    <cellStyle name="Vírgula 6 3 6 2 4" xfId="4232" xr:uid="{00000000-0005-0000-0000-0000E0430000}"/>
    <cellStyle name="Vírgula 6 3 6 2 4 2" xfId="5952" xr:uid="{00000000-0005-0000-0000-0000E1430000}"/>
    <cellStyle name="Vírgula 6 3 6 2 4 2 2" xfId="13103" xr:uid="{00000000-0005-0000-0000-0000E2430000}"/>
    <cellStyle name="Vírgula 6 3 6 2 4 2 2 2" xfId="22946" xr:uid="{00000000-0005-0000-0000-0000E3430000}"/>
    <cellStyle name="Vírgula 6 3 6 2 4 2 3" xfId="11770" xr:uid="{00000000-0005-0000-0000-0000E4430000}"/>
    <cellStyle name="Vírgula 6 3 6 2 4 2 4" xfId="18987" xr:uid="{00000000-0005-0000-0000-0000E5430000}"/>
    <cellStyle name="Vírgula 6 3 6 2 4 3" xfId="13724" xr:uid="{00000000-0005-0000-0000-0000E6430000}"/>
    <cellStyle name="Vírgula 6 3 6 2 4 3 2" xfId="21278" xr:uid="{00000000-0005-0000-0000-0000E7430000}"/>
    <cellStyle name="Vírgula 6 3 6 2 4 4" xfId="17271" xr:uid="{00000000-0005-0000-0000-0000E8430000}"/>
    <cellStyle name="Vírgula 6 3 6 2 5" xfId="8588" xr:uid="{00000000-0005-0000-0000-0000E9430000}"/>
    <cellStyle name="Vírgula 6 3 6 2 5 2" xfId="11720" xr:uid="{00000000-0005-0000-0000-0000EA430000}"/>
    <cellStyle name="Vírgula 6 3 6 2 5 3" xfId="12570" xr:uid="{00000000-0005-0000-0000-0000EB430000}"/>
    <cellStyle name="Vírgula 6 3 6 2 6" xfId="8589" xr:uid="{00000000-0005-0000-0000-0000EC430000}"/>
    <cellStyle name="Vírgula 6 3 6 2 6 2" xfId="11956" xr:uid="{00000000-0005-0000-0000-0000ED430000}"/>
    <cellStyle name="Vírgula 6 3 6 2 6 3" xfId="11899" xr:uid="{00000000-0005-0000-0000-0000EE430000}"/>
    <cellStyle name="Vírgula 6 3 6 2 7" xfId="8590" xr:uid="{00000000-0005-0000-0000-0000EF430000}"/>
    <cellStyle name="Vírgula 6 3 6 2 7 2" xfId="12042" xr:uid="{00000000-0005-0000-0000-0000F0430000}"/>
    <cellStyle name="Vírgula 6 3 6 2 7 3" xfId="11464" xr:uid="{00000000-0005-0000-0000-0000F1430000}"/>
    <cellStyle name="Vírgula 6 3 6 2 8" xfId="8591" xr:uid="{00000000-0005-0000-0000-0000F2430000}"/>
    <cellStyle name="Vírgula 6 3 6 2 8 2" xfId="11965" xr:uid="{00000000-0005-0000-0000-0000F3430000}"/>
    <cellStyle name="Vírgula 6 3 6 2 8 3" xfId="13093" xr:uid="{00000000-0005-0000-0000-0000F4430000}"/>
    <cellStyle name="Vírgula 6 3 6 2 9" xfId="8592" xr:uid="{00000000-0005-0000-0000-0000F5430000}"/>
    <cellStyle name="Vírgula 6 3 6 3" xfId="843" xr:uid="{00000000-0005-0000-0000-0000F6430000}"/>
    <cellStyle name="Vírgula 6 3 6 3 2" xfId="2353" xr:uid="{00000000-0005-0000-0000-0000F7430000}"/>
    <cellStyle name="Vírgula 6 3 6 3 2 2" xfId="2892" xr:uid="{00000000-0005-0000-0000-0000F8430000}"/>
    <cellStyle name="Vírgula 6 3 6 3 2 2 2" xfId="3668" xr:uid="{00000000-0005-0000-0000-0000F9430000}"/>
    <cellStyle name="Vírgula 6 3 6 3 2 2 2 2" xfId="4946" xr:uid="{00000000-0005-0000-0000-0000FA430000}"/>
    <cellStyle name="Vírgula 6 3 6 3 2 2 2 2 2" xfId="21986" xr:uid="{00000000-0005-0000-0000-0000FB430000}"/>
    <cellStyle name="Vírgula 6 3 6 3 2 2 2 2 3" xfId="17981" xr:uid="{00000000-0005-0000-0000-0000FC430000}"/>
    <cellStyle name="Vírgula 6 3 6 3 2 2 2 3" xfId="5837" xr:uid="{00000000-0005-0000-0000-0000FD430000}"/>
    <cellStyle name="Vírgula 6 3 6 3 2 2 2 3 2" xfId="22836" xr:uid="{00000000-0005-0000-0000-0000FE430000}"/>
    <cellStyle name="Vírgula 6 3 6 3 2 2 2 3 3" xfId="18872" xr:uid="{00000000-0005-0000-0000-0000FF430000}"/>
    <cellStyle name="Vírgula 6 3 6 3 2 2 2 4" xfId="20736" xr:uid="{00000000-0005-0000-0000-000000440000}"/>
    <cellStyle name="Vírgula 6 3 6 3 2 2 2 5" xfId="16712" xr:uid="{00000000-0005-0000-0000-000001440000}"/>
    <cellStyle name="Vírgula 6 3 6 3 2 3" xfId="2815" xr:uid="{00000000-0005-0000-0000-000002440000}"/>
    <cellStyle name="Vírgula 6 3 6 3 2 3 2" xfId="3642" xr:uid="{00000000-0005-0000-0000-000003440000}"/>
    <cellStyle name="Vírgula 6 3 6 3 2 3 2 2" xfId="4920" xr:uid="{00000000-0005-0000-0000-000004440000}"/>
    <cellStyle name="Vírgula 6 3 6 3 2 3 2 2 2" xfId="21960" xr:uid="{00000000-0005-0000-0000-000005440000}"/>
    <cellStyle name="Vírgula 6 3 6 3 2 3 2 2 3" xfId="17955" xr:uid="{00000000-0005-0000-0000-000006440000}"/>
    <cellStyle name="Vírgula 6 3 6 3 2 3 2 3" xfId="5811" xr:uid="{00000000-0005-0000-0000-000007440000}"/>
    <cellStyle name="Vírgula 6 3 6 3 2 3 2 3 2" xfId="22810" xr:uid="{00000000-0005-0000-0000-000008440000}"/>
    <cellStyle name="Vírgula 6 3 6 3 2 3 2 3 3" xfId="18846" xr:uid="{00000000-0005-0000-0000-000009440000}"/>
    <cellStyle name="Vírgula 6 3 6 3 2 3 2 4" xfId="20710" xr:uid="{00000000-0005-0000-0000-00000A440000}"/>
    <cellStyle name="Vírgula 6 3 6 3 2 3 2 5" xfId="16686" xr:uid="{00000000-0005-0000-0000-00000B440000}"/>
    <cellStyle name="Vírgula 6 3 6 3 2 4" xfId="2670" xr:uid="{00000000-0005-0000-0000-00000C440000}"/>
    <cellStyle name="Vírgula 6 3 6 3 2 4 2" xfId="3624" xr:uid="{00000000-0005-0000-0000-00000D440000}"/>
    <cellStyle name="Vírgula 6 3 6 3 2 4 2 2" xfId="4902" xr:uid="{00000000-0005-0000-0000-00000E440000}"/>
    <cellStyle name="Vírgula 6 3 6 3 2 4 2 2 2" xfId="21942" xr:uid="{00000000-0005-0000-0000-00000F440000}"/>
    <cellStyle name="Vírgula 6 3 6 3 2 4 2 2 3" xfId="17937" xr:uid="{00000000-0005-0000-0000-000010440000}"/>
    <cellStyle name="Vírgula 6 3 6 3 2 4 2 3" xfId="5793" xr:uid="{00000000-0005-0000-0000-000011440000}"/>
    <cellStyle name="Vírgula 6 3 6 3 2 4 2 3 2" xfId="22792" xr:uid="{00000000-0005-0000-0000-000012440000}"/>
    <cellStyle name="Vírgula 6 3 6 3 2 4 2 3 3" xfId="18828" xr:uid="{00000000-0005-0000-0000-000013440000}"/>
    <cellStyle name="Vírgula 6 3 6 3 2 4 2 4" xfId="20692" xr:uid="{00000000-0005-0000-0000-000014440000}"/>
    <cellStyle name="Vírgula 6 3 6 3 2 4 2 5" xfId="16668" xr:uid="{00000000-0005-0000-0000-000015440000}"/>
    <cellStyle name="Vírgula 6 3 6 3 2 5" xfId="2603" xr:uid="{00000000-0005-0000-0000-000016440000}"/>
    <cellStyle name="Vírgula 6 3 6 3 2 5 2" xfId="3608" xr:uid="{00000000-0005-0000-0000-000017440000}"/>
    <cellStyle name="Vírgula 6 3 6 3 2 5 2 2" xfId="4886" xr:uid="{00000000-0005-0000-0000-000018440000}"/>
    <cellStyle name="Vírgula 6 3 6 3 2 5 2 2 2" xfId="21926" xr:uid="{00000000-0005-0000-0000-000019440000}"/>
    <cellStyle name="Vírgula 6 3 6 3 2 5 2 2 3" xfId="17921" xr:uid="{00000000-0005-0000-0000-00001A440000}"/>
    <cellStyle name="Vírgula 6 3 6 3 2 5 2 3" xfId="5777" xr:uid="{00000000-0005-0000-0000-00001B440000}"/>
    <cellStyle name="Vírgula 6 3 6 3 2 5 2 3 2" xfId="22776" xr:uid="{00000000-0005-0000-0000-00001C440000}"/>
    <cellStyle name="Vírgula 6 3 6 3 2 5 2 3 3" xfId="18812" xr:uid="{00000000-0005-0000-0000-00001D440000}"/>
    <cellStyle name="Vírgula 6 3 6 3 2 5 2 4" xfId="20676" xr:uid="{00000000-0005-0000-0000-00001E440000}"/>
    <cellStyle name="Vírgula 6 3 6 3 2 5 2 5" xfId="16652" xr:uid="{00000000-0005-0000-0000-00001F440000}"/>
    <cellStyle name="Vírgula 6 3 6 3 2 6" xfId="3481" xr:uid="{00000000-0005-0000-0000-000020440000}"/>
    <cellStyle name="Vírgula 6 3 6 3 2 6 2" xfId="4811" xr:uid="{00000000-0005-0000-0000-000021440000}"/>
    <cellStyle name="Vírgula 6 3 6 3 2 6 2 2" xfId="21851" xr:uid="{00000000-0005-0000-0000-000022440000}"/>
    <cellStyle name="Vírgula 6 3 6 3 2 6 2 3" xfId="17846" xr:uid="{00000000-0005-0000-0000-000023440000}"/>
    <cellStyle name="Vírgula 6 3 6 3 2 6 3" xfId="5650" xr:uid="{00000000-0005-0000-0000-000024440000}"/>
    <cellStyle name="Vírgula 6 3 6 3 2 6 3 2" xfId="22649" xr:uid="{00000000-0005-0000-0000-000025440000}"/>
    <cellStyle name="Vírgula 6 3 6 3 2 6 3 3" xfId="18685" xr:uid="{00000000-0005-0000-0000-000026440000}"/>
    <cellStyle name="Vírgula 6 3 6 3 2 6 4" xfId="20549" xr:uid="{00000000-0005-0000-0000-000027440000}"/>
    <cellStyle name="Vírgula 6 3 6 3 2 6 5" xfId="16525" xr:uid="{00000000-0005-0000-0000-000028440000}"/>
    <cellStyle name="Vírgula 6 3 6 3 2 7" xfId="4370" xr:uid="{00000000-0005-0000-0000-000029440000}"/>
    <cellStyle name="Vírgula 6 3 6 3 2 7 2" xfId="6380" xr:uid="{00000000-0005-0000-0000-00002A440000}"/>
    <cellStyle name="Vírgula 6 3 6 3 2 7 2 2" xfId="23362" xr:uid="{00000000-0005-0000-0000-00002B440000}"/>
    <cellStyle name="Vírgula 6 3 6 3 2 7 2 3" xfId="19415" xr:uid="{00000000-0005-0000-0000-00002C440000}"/>
    <cellStyle name="Vírgula 6 3 6 3 2 7 3" xfId="21414" xr:uid="{00000000-0005-0000-0000-00002D440000}"/>
    <cellStyle name="Vírgula 6 3 6 3 2 7 4" xfId="17407" xr:uid="{00000000-0005-0000-0000-00002E440000}"/>
    <cellStyle name="Vírgula 6 3 6 3 3" xfId="3137" xr:uid="{00000000-0005-0000-0000-00002F440000}"/>
    <cellStyle name="Vírgula 6 3 6 3 3 2" xfId="4552" xr:uid="{00000000-0005-0000-0000-000030440000}"/>
    <cellStyle name="Vírgula 6 3 6 3 3 2 2" xfId="21592" xr:uid="{00000000-0005-0000-0000-000031440000}"/>
    <cellStyle name="Vírgula 6 3 6 3 3 2 3" xfId="17587" xr:uid="{00000000-0005-0000-0000-000032440000}"/>
    <cellStyle name="Vírgula 6 3 6 3 3 3" xfId="5306" xr:uid="{00000000-0005-0000-0000-000033440000}"/>
    <cellStyle name="Vírgula 6 3 6 3 3 3 2" xfId="22305" xr:uid="{00000000-0005-0000-0000-000034440000}"/>
    <cellStyle name="Vírgula 6 3 6 3 3 3 3" xfId="18341" xr:uid="{00000000-0005-0000-0000-000035440000}"/>
    <cellStyle name="Vírgula 6 3 6 3 3 4" xfId="20205" xr:uid="{00000000-0005-0000-0000-000036440000}"/>
    <cellStyle name="Vírgula 6 3 6 3 3 5" xfId="16181" xr:uid="{00000000-0005-0000-0000-000037440000}"/>
    <cellStyle name="Vírgula 6 3 6 3 4" xfId="4045" xr:uid="{00000000-0005-0000-0000-000038440000}"/>
    <cellStyle name="Vírgula 6 3 6 3 4 2" xfId="6023" xr:uid="{00000000-0005-0000-0000-000039440000}"/>
    <cellStyle name="Vírgula 6 3 6 3 4 2 2" xfId="23016" xr:uid="{00000000-0005-0000-0000-00003A440000}"/>
    <cellStyle name="Vírgula 6 3 6 3 4 2 3" xfId="19058" xr:uid="{00000000-0005-0000-0000-00003B440000}"/>
    <cellStyle name="Vírgula 6 3 6 3 4 3" xfId="21094" xr:uid="{00000000-0005-0000-0000-00003C440000}"/>
    <cellStyle name="Vírgula 6 3 6 3 4 4" xfId="17086" xr:uid="{00000000-0005-0000-0000-00003D440000}"/>
    <cellStyle name="Vírgula 6 3 6 4" xfId="2354" xr:uid="{00000000-0005-0000-0000-00003E440000}"/>
    <cellStyle name="Vírgula 6 3 6 4 2" xfId="2189" xr:uid="{00000000-0005-0000-0000-00003F440000}"/>
    <cellStyle name="Vírgula 6 3 6 4 2 2" xfId="3317" xr:uid="{00000000-0005-0000-0000-000040440000}"/>
    <cellStyle name="Vírgula 6 3 6 4 2 2 2" xfId="4647" xr:uid="{00000000-0005-0000-0000-000041440000}"/>
    <cellStyle name="Vírgula 6 3 6 4 2 2 2 2" xfId="21687" xr:uid="{00000000-0005-0000-0000-000042440000}"/>
    <cellStyle name="Vírgula 6 3 6 4 2 2 2 3" xfId="17682" xr:uid="{00000000-0005-0000-0000-000043440000}"/>
    <cellStyle name="Vírgula 6 3 6 4 2 2 3" xfId="5486" xr:uid="{00000000-0005-0000-0000-000044440000}"/>
    <cellStyle name="Vírgula 6 3 6 4 2 2 3 2" xfId="22485" xr:uid="{00000000-0005-0000-0000-000045440000}"/>
    <cellStyle name="Vírgula 6 3 6 4 2 2 3 3" xfId="18521" xr:uid="{00000000-0005-0000-0000-000046440000}"/>
    <cellStyle name="Vírgula 6 3 6 4 2 2 4" xfId="20385" xr:uid="{00000000-0005-0000-0000-000047440000}"/>
    <cellStyle name="Vírgula 6 3 6 4 2 2 5" xfId="16361" xr:uid="{00000000-0005-0000-0000-000048440000}"/>
    <cellStyle name="Vírgula 6 3 6 4 2 3" xfId="4249" xr:uid="{00000000-0005-0000-0000-000049440000}"/>
    <cellStyle name="Vírgula 6 3 6 4 2 3 2" xfId="6216" xr:uid="{00000000-0005-0000-0000-00004A440000}"/>
    <cellStyle name="Vírgula 6 3 6 4 2 3 2 2" xfId="23198" xr:uid="{00000000-0005-0000-0000-00004B440000}"/>
    <cellStyle name="Vírgula 6 3 6 4 2 3 2 3" xfId="19251" xr:uid="{00000000-0005-0000-0000-00004C440000}"/>
    <cellStyle name="Vírgula 6 3 6 4 2 3 3" xfId="21294" xr:uid="{00000000-0005-0000-0000-00004D440000}"/>
    <cellStyle name="Vírgula 6 3 6 4 2 3 4" xfId="17287" xr:uid="{00000000-0005-0000-0000-00004E440000}"/>
    <cellStyle name="Vírgula 6 3 6 4 3" xfId="2816" xr:uid="{00000000-0005-0000-0000-00004F440000}"/>
    <cellStyle name="Vírgula 6 3 6 4 3 2" xfId="3643" xr:uid="{00000000-0005-0000-0000-000050440000}"/>
    <cellStyle name="Vírgula 6 3 6 4 3 2 2" xfId="4921" xr:uid="{00000000-0005-0000-0000-000051440000}"/>
    <cellStyle name="Vírgula 6 3 6 4 3 2 2 2" xfId="21961" xr:uid="{00000000-0005-0000-0000-000052440000}"/>
    <cellStyle name="Vírgula 6 3 6 4 3 2 2 3" xfId="17956" xr:uid="{00000000-0005-0000-0000-000053440000}"/>
    <cellStyle name="Vírgula 6 3 6 4 3 2 3" xfId="5812" xr:uid="{00000000-0005-0000-0000-000054440000}"/>
    <cellStyle name="Vírgula 6 3 6 4 3 2 3 2" xfId="10926" xr:uid="{00000000-0005-0000-0000-000055440000}"/>
    <cellStyle name="Vírgula 6 3 6 4 3 2 3 2 2" xfId="22811" xr:uid="{00000000-0005-0000-0000-000056440000}"/>
    <cellStyle name="Vírgula 6 3 6 4 3 2 3 3" xfId="11204" xr:uid="{00000000-0005-0000-0000-000057440000}"/>
    <cellStyle name="Vírgula 6 3 6 4 3 2 3 4" xfId="18847" xr:uid="{00000000-0005-0000-0000-000058440000}"/>
    <cellStyle name="Vírgula 6 3 6 4 3 2 4" xfId="20711" xr:uid="{00000000-0005-0000-0000-000059440000}"/>
    <cellStyle name="Vírgula 6 3 6 4 3 2 5" xfId="16687" xr:uid="{00000000-0005-0000-0000-00005A440000}"/>
    <cellStyle name="Vírgula 6 3 6 4 3 3" xfId="8593" xr:uid="{00000000-0005-0000-0000-00005B440000}"/>
    <cellStyle name="Vírgula 6 3 6 4 4" xfId="3482" xr:uid="{00000000-0005-0000-0000-00005C440000}"/>
    <cellStyle name="Vírgula 6 3 6 4 4 2" xfId="4812" xr:uid="{00000000-0005-0000-0000-00005D440000}"/>
    <cellStyle name="Vírgula 6 3 6 4 4 2 2" xfId="21852" xr:uid="{00000000-0005-0000-0000-00005E440000}"/>
    <cellStyle name="Vírgula 6 3 6 4 4 2 3" xfId="17847" xr:uid="{00000000-0005-0000-0000-00005F440000}"/>
    <cellStyle name="Vírgula 6 3 6 4 4 3" xfId="5651" xr:uid="{00000000-0005-0000-0000-000060440000}"/>
    <cellStyle name="Vírgula 6 3 6 4 4 3 2" xfId="22650" xr:uid="{00000000-0005-0000-0000-000061440000}"/>
    <cellStyle name="Vírgula 6 3 6 4 4 3 3" xfId="18686" xr:uid="{00000000-0005-0000-0000-000062440000}"/>
    <cellStyle name="Vírgula 6 3 6 4 4 4" xfId="20550" xr:uid="{00000000-0005-0000-0000-000063440000}"/>
    <cellStyle name="Vírgula 6 3 6 4 4 5" xfId="16526" xr:uid="{00000000-0005-0000-0000-000064440000}"/>
    <cellStyle name="Vírgula 6 3 6 4 5" xfId="4173" xr:uid="{00000000-0005-0000-0000-000065440000}"/>
    <cellStyle name="Vírgula 6 3 6 4 5 2" xfId="6381" xr:uid="{00000000-0005-0000-0000-000066440000}"/>
    <cellStyle name="Vírgula 6 3 6 4 5 2 2" xfId="23363" xr:uid="{00000000-0005-0000-0000-000067440000}"/>
    <cellStyle name="Vírgula 6 3 6 4 5 2 3" xfId="19416" xr:uid="{00000000-0005-0000-0000-000068440000}"/>
    <cellStyle name="Vírgula 6 3 6 4 5 3" xfId="21220" xr:uid="{00000000-0005-0000-0000-000069440000}"/>
    <cellStyle name="Vírgula 6 3 6 4 5 4" xfId="17213" xr:uid="{00000000-0005-0000-0000-00006A440000}"/>
    <cellStyle name="Vírgula 6 3 6 5" xfId="2352" xr:uid="{00000000-0005-0000-0000-00006B440000}"/>
    <cellStyle name="Vírgula 6 3 6 5 2" xfId="2891" xr:uid="{00000000-0005-0000-0000-00006C440000}"/>
    <cellStyle name="Vírgula 6 3 6 5 2 2" xfId="3667" xr:uid="{00000000-0005-0000-0000-00006D440000}"/>
    <cellStyle name="Vírgula 6 3 6 5 2 2 2" xfId="4945" xr:uid="{00000000-0005-0000-0000-00006E440000}"/>
    <cellStyle name="Vírgula 6 3 6 5 2 2 2 2" xfId="21985" xr:uid="{00000000-0005-0000-0000-00006F440000}"/>
    <cellStyle name="Vírgula 6 3 6 5 2 2 2 3" xfId="17980" xr:uid="{00000000-0005-0000-0000-000070440000}"/>
    <cellStyle name="Vírgula 6 3 6 5 2 2 3" xfId="5836" xr:uid="{00000000-0005-0000-0000-000071440000}"/>
    <cellStyle name="Vírgula 6 3 6 5 2 2 3 2" xfId="11747" xr:uid="{00000000-0005-0000-0000-000072440000}"/>
    <cellStyle name="Vírgula 6 3 6 5 2 2 3 2 2" xfId="22835" xr:uid="{00000000-0005-0000-0000-000073440000}"/>
    <cellStyle name="Vírgula 6 3 6 5 2 2 3 3" xfId="11132" xr:uid="{00000000-0005-0000-0000-000074440000}"/>
    <cellStyle name="Vírgula 6 3 6 5 2 2 3 4" xfId="18871" xr:uid="{00000000-0005-0000-0000-000075440000}"/>
    <cellStyle name="Vírgula 6 3 6 5 2 2 4" xfId="20735" xr:uid="{00000000-0005-0000-0000-000076440000}"/>
    <cellStyle name="Vírgula 6 3 6 5 2 2 5" xfId="16711" xr:uid="{00000000-0005-0000-0000-000077440000}"/>
    <cellStyle name="Vírgula 6 3 6 5 2 3" xfId="8594" xr:uid="{00000000-0005-0000-0000-000078440000}"/>
    <cellStyle name="Vírgula 6 3 6 5 3" xfId="2814" xr:uid="{00000000-0005-0000-0000-000079440000}"/>
    <cellStyle name="Vírgula 6 3 6 5 3 2" xfId="3641" xr:uid="{00000000-0005-0000-0000-00007A440000}"/>
    <cellStyle name="Vírgula 6 3 6 5 3 2 2" xfId="4919" xr:uid="{00000000-0005-0000-0000-00007B440000}"/>
    <cellStyle name="Vírgula 6 3 6 5 3 2 2 2" xfId="21959" xr:uid="{00000000-0005-0000-0000-00007C440000}"/>
    <cellStyle name="Vírgula 6 3 6 5 3 2 2 3" xfId="17954" xr:uid="{00000000-0005-0000-0000-00007D440000}"/>
    <cellStyle name="Vírgula 6 3 6 5 3 2 3" xfId="5810" xr:uid="{00000000-0005-0000-0000-00007E440000}"/>
    <cellStyle name="Vírgula 6 3 6 5 3 2 3 2" xfId="22809" xr:uid="{00000000-0005-0000-0000-00007F440000}"/>
    <cellStyle name="Vírgula 6 3 6 5 3 2 3 3" xfId="18845" xr:uid="{00000000-0005-0000-0000-000080440000}"/>
    <cellStyle name="Vírgula 6 3 6 5 3 2 4" xfId="20709" xr:uid="{00000000-0005-0000-0000-000081440000}"/>
    <cellStyle name="Vírgula 6 3 6 5 3 2 5" xfId="16685" xr:uid="{00000000-0005-0000-0000-000082440000}"/>
    <cellStyle name="Vírgula 6 3 6 5 4" xfId="2669" xr:uid="{00000000-0005-0000-0000-000083440000}"/>
    <cellStyle name="Vírgula 6 3 6 5 4 2" xfId="3623" xr:uid="{00000000-0005-0000-0000-000084440000}"/>
    <cellStyle name="Vírgula 6 3 6 5 4 2 2" xfId="4901" xr:uid="{00000000-0005-0000-0000-000085440000}"/>
    <cellStyle name="Vírgula 6 3 6 5 4 2 2 2" xfId="21941" xr:uid="{00000000-0005-0000-0000-000086440000}"/>
    <cellStyle name="Vírgula 6 3 6 5 4 2 2 3" xfId="17936" xr:uid="{00000000-0005-0000-0000-000087440000}"/>
    <cellStyle name="Vírgula 6 3 6 5 4 2 3" xfId="5792" xr:uid="{00000000-0005-0000-0000-000088440000}"/>
    <cellStyle name="Vírgula 6 3 6 5 4 2 3 2" xfId="22791" xr:uid="{00000000-0005-0000-0000-000089440000}"/>
    <cellStyle name="Vírgula 6 3 6 5 4 2 3 3" xfId="18827" xr:uid="{00000000-0005-0000-0000-00008A440000}"/>
    <cellStyle name="Vírgula 6 3 6 5 4 2 4" xfId="20691" xr:uid="{00000000-0005-0000-0000-00008B440000}"/>
    <cellStyle name="Vírgula 6 3 6 5 4 2 5" xfId="16667" xr:uid="{00000000-0005-0000-0000-00008C440000}"/>
    <cellStyle name="Vírgula 6 3 6 5 5" xfId="2602" xr:uid="{00000000-0005-0000-0000-00008D440000}"/>
    <cellStyle name="Vírgula 6 3 6 5 5 2" xfId="3607" xr:uid="{00000000-0005-0000-0000-00008E440000}"/>
    <cellStyle name="Vírgula 6 3 6 5 5 2 2" xfId="4885" xr:uid="{00000000-0005-0000-0000-00008F440000}"/>
    <cellStyle name="Vírgula 6 3 6 5 5 2 2 2" xfId="21925" xr:uid="{00000000-0005-0000-0000-000090440000}"/>
    <cellStyle name="Vírgula 6 3 6 5 5 2 2 3" xfId="17920" xr:uid="{00000000-0005-0000-0000-000091440000}"/>
    <cellStyle name="Vírgula 6 3 6 5 5 2 3" xfId="5776" xr:uid="{00000000-0005-0000-0000-000092440000}"/>
    <cellStyle name="Vírgula 6 3 6 5 5 2 3 2" xfId="22775" xr:uid="{00000000-0005-0000-0000-000093440000}"/>
    <cellStyle name="Vírgula 6 3 6 5 5 2 3 3" xfId="18811" xr:uid="{00000000-0005-0000-0000-000094440000}"/>
    <cellStyle name="Vírgula 6 3 6 5 5 2 4" xfId="20675" xr:uid="{00000000-0005-0000-0000-000095440000}"/>
    <cellStyle name="Vírgula 6 3 6 5 5 2 5" xfId="16651" xr:uid="{00000000-0005-0000-0000-000096440000}"/>
    <cellStyle name="Vírgula 6 3 6 5 6" xfId="3480" xr:uid="{00000000-0005-0000-0000-000097440000}"/>
    <cellStyle name="Vírgula 6 3 6 5 6 2" xfId="4810" xr:uid="{00000000-0005-0000-0000-000098440000}"/>
    <cellStyle name="Vírgula 6 3 6 5 6 2 2" xfId="21850" xr:uid="{00000000-0005-0000-0000-000099440000}"/>
    <cellStyle name="Vírgula 6 3 6 5 6 2 3" xfId="17845" xr:uid="{00000000-0005-0000-0000-00009A440000}"/>
    <cellStyle name="Vírgula 6 3 6 5 6 3" xfId="5649" xr:uid="{00000000-0005-0000-0000-00009B440000}"/>
    <cellStyle name="Vírgula 6 3 6 5 6 3 2" xfId="22648" xr:uid="{00000000-0005-0000-0000-00009C440000}"/>
    <cellStyle name="Vírgula 6 3 6 5 6 3 3" xfId="18684" xr:uid="{00000000-0005-0000-0000-00009D440000}"/>
    <cellStyle name="Vírgula 6 3 6 5 6 4" xfId="20548" xr:uid="{00000000-0005-0000-0000-00009E440000}"/>
    <cellStyle name="Vírgula 6 3 6 5 6 5" xfId="16524" xr:uid="{00000000-0005-0000-0000-00009F440000}"/>
    <cellStyle name="Vírgula 6 3 6 5 7" xfId="4125" xr:uid="{00000000-0005-0000-0000-0000A0440000}"/>
    <cellStyle name="Vírgula 6 3 6 5 7 2" xfId="6379" xr:uid="{00000000-0005-0000-0000-0000A1440000}"/>
    <cellStyle name="Vírgula 6 3 6 5 7 2 2" xfId="23361" xr:uid="{00000000-0005-0000-0000-0000A2440000}"/>
    <cellStyle name="Vírgula 6 3 6 5 7 2 3" xfId="19414" xr:uid="{00000000-0005-0000-0000-0000A3440000}"/>
    <cellStyle name="Vírgula 6 3 6 5 7 3" xfId="21173" xr:uid="{00000000-0005-0000-0000-0000A4440000}"/>
    <cellStyle name="Vírgula 6 3 6 5 7 4" xfId="17165" xr:uid="{00000000-0005-0000-0000-0000A5440000}"/>
    <cellStyle name="Vírgula 6 3 6 6" xfId="3074" xr:uid="{00000000-0005-0000-0000-0000A6440000}"/>
    <cellStyle name="Vírgula 6 3 6 6 2" xfId="4512" xr:uid="{00000000-0005-0000-0000-0000A7440000}"/>
    <cellStyle name="Vírgula 6 3 6 6 2 2" xfId="21552" xr:uid="{00000000-0005-0000-0000-0000A8440000}"/>
    <cellStyle name="Vírgula 6 3 6 6 2 3" xfId="17547" xr:uid="{00000000-0005-0000-0000-0000A9440000}"/>
    <cellStyle name="Vírgula 6 3 6 6 3" xfId="5243" xr:uid="{00000000-0005-0000-0000-0000AA440000}"/>
    <cellStyle name="Vírgula 6 3 6 6 3 2" xfId="13147" xr:uid="{00000000-0005-0000-0000-0000AB440000}"/>
    <cellStyle name="Vírgula 6 3 6 6 3 2 2" xfId="22242" xr:uid="{00000000-0005-0000-0000-0000AC440000}"/>
    <cellStyle name="Vírgula 6 3 6 6 3 3" xfId="11658" xr:uid="{00000000-0005-0000-0000-0000AD440000}"/>
    <cellStyle name="Vírgula 6 3 6 6 3 4" xfId="18278" xr:uid="{00000000-0005-0000-0000-0000AE440000}"/>
    <cellStyle name="Vírgula 6 3 6 6 4" xfId="13596" xr:uid="{00000000-0005-0000-0000-0000AF440000}"/>
    <cellStyle name="Vírgula 6 3 6 6 4 2" xfId="20142" xr:uid="{00000000-0005-0000-0000-0000B0440000}"/>
    <cellStyle name="Vírgula 6 3 6 6 5" xfId="16118" xr:uid="{00000000-0005-0000-0000-0000B1440000}"/>
    <cellStyle name="Vírgula 6 3 6 7" xfId="4361" xr:uid="{00000000-0005-0000-0000-0000B2440000}"/>
    <cellStyle name="Vírgula 6 3 6 7 2" xfId="5951" xr:uid="{00000000-0005-0000-0000-0000B3440000}"/>
    <cellStyle name="Vírgula 6 3 6 7 2 2" xfId="11419" xr:uid="{00000000-0005-0000-0000-0000B4440000}"/>
    <cellStyle name="Vírgula 6 3 6 7 2 2 2" xfId="22945" xr:uid="{00000000-0005-0000-0000-0000B5440000}"/>
    <cellStyle name="Vírgula 6 3 6 7 2 3" xfId="13003" xr:uid="{00000000-0005-0000-0000-0000B6440000}"/>
    <cellStyle name="Vírgula 6 3 6 7 2 4" xfId="18986" xr:uid="{00000000-0005-0000-0000-0000B7440000}"/>
    <cellStyle name="Vírgula 6 3 6 7 3" xfId="13727" xr:uid="{00000000-0005-0000-0000-0000B8440000}"/>
    <cellStyle name="Vírgula 6 3 6 7 3 2" xfId="21405" xr:uid="{00000000-0005-0000-0000-0000B9440000}"/>
    <cellStyle name="Vírgula 6 3 6 7 4" xfId="17398" xr:uid="{00000000-0005-0000-0000-0000BA440000}"/>
    <cellStyle name="Vírgula 6 3 6 8" xfId="8595" xr:uid="{00000000-0005-0000-0000-0000BB440000}"/>
    <cellStyle name="Vírgula 6 3 6 8 2" xfId="11392" xr:uid="{00000000-0005-0000-0000-0000BC440000}"/>
    <cellStyle name="Vírgula 6 3 6 8 3" xfId="11684" xr:uid="{00000000-0005-0000-0000-0000BD440000}"/>
    <cellStyle name="Vírgula 6 3 6 9" xfId="8596" xr:uid="{00000000-0005-0000-0000-0000BE440000}"/>
    <cellStyle name="Vírgula 6 3 6 9 2" xfId="13165" xr:uid="{00000000-0005-0000-0000-0000BF440000}"/>
    <cellStyle name="Vírgula 6 3 6 9 3" xfId="11367" xr:uid="{00000000-0005-0000-0000-0000C0440000}"/>
    <cellStyle name="Vírgula 6 3 7" xfId="612" xr:uid="{00000000-0005-0000-0000-0000C1440000}"/>
    <cellStyle name="Vírgula 6 3 7 2" xfId="891" xr:uid="{00000000-0005-0000-0000-0000C2440000}"/>
    <cellStyle name="Vírgula 6 3 7 2 2" xfId="2356" xr:uid="{00000000-0005-0000-0000-0000C3440000}"/>
    <cellStyle name="Vírgula 6 3 7 2 2 2" xfId="3484" xr:uid="{00000000-0005-0000-0000-0000C4440000}"/>
    <cellStyle name="Vírgula 6 3 7 2 2 2 2" xfId="4814" xr:uid="{00000000-0005-0000-0000-0000C5440000}"/>
    <cellStyle name="Vírgula 6 3 7 2 2 2 2 2" xfId="21854" xr:uid="{00000000-0005-0000-0000-0000C6440000}"/>
    <cellStyle name="Vírgula 6 3 7 2 2 2 2 3" xfId="17849" xr:uid="{00000000-0005-0000-0000-0000C7440000}"/>
    <cellStyle name="Vírgula 6 3 7 2 2 2 3" xfId="5653" xr:uid="{00000000-0005-0000-0000-0000C8440000}"/>
    <cellStyle name="Vírgula 6 3 7 2 2 2 3 2" xfId="22652" xr:uid="{00000000-0005-0000-0000-0000C9440000}"/>
    <cellStyle name="Vírgula 6 3 7 2 2 2 3 3" xfId="18688" xr:uid="{00000000-0005-0000-0000-0000CA440000}"/>
    <cellStyle name="Vírgula 6 3 7 2 2 2 4" xfId="20552" xr:uid="{00000000-0005-0000-0000-0000CB440000}"/>
    <cellStyle name="Vírgula 6 3 7 2 2 2 5" xfId="16528" xr:uid="{00000000-0005-0000-0000-0000CC440000}"/>
    <cellStyle name="Vírgula 6 3 7 2 2 3" xfId="3873" xr:uid="{00000000-0005-0000-0000-0000CD440000}"/>
    <cellStyle name="Vírgula 6 3 7 2 2 3 2" xfId="6383" xr:uid="{00000000-0005-0000-0000-0000CE440000}"/>
    <cellStyle name="Vírgula 6 3 7 2 2 3 2 2" xfId="23365" xr:uid="{00000000-0005-0000-0000-0000CF440000}"/>
    <cellStyle name="Vírgula 6 3 7 2 2 3 2 3" xfId="19418" xr:uid="{00000000-0005-0000-0000-0000D0440000}"/>
    <cellStyle name="Vírgula 6 3 7 2 2 3 3" xfId="20934" xr:uid="{00000000-0005-0000-0000-0000D1440000}"/>
    <cellStyle name="Vírgula 6 3 7 2 2 3 4" xfId="16915" xr:uid="{00000000-0005-0000-0000-0000D2440000}"/>
    <cellStyle name="Vírgula 6 3 7 2 3" xfId="3174" xr:uid="{00000000-0005-0000-0000-0000D3440000}"/>
    <cellStyle name="Vírgula 6 3 7 2 3 2" xfId="4157" xr:uid="{00000000-0005-0000-0000-0000D4440000}"/>
    <cellStyle name="Vírgula 6 3 7 2 3 2 2" xfId="6574" xr:uid="{00000000-0005-0000-0000-0000D5440000}"/>
    <cellStyle name="Vírgula 6 3 7 2 3 2 2 2" xfId="23556" xr:uid="{00000000-0005-0000-0000-0000D6440000}"/>
    <cellStyle name="Vírgula 6 3 7 2 3 2 2 3" xfId="19609" xr:uid="{00000000-0005-0000-0000-0000D7440000}"/>
    <cellStyle name="Vírgula 6 3 7 2 3 2 3" xfId="21205" xr:uid="{00000000-0005-0000-0000-0000D8440000}"/>
    <cellStyle name="Vírgula 6 3 7 2 3 2 4" xfId="17197" xr:uid="{00000000-0005-0000-0000-0000D9440000}"/>
    <cellStyle name="Vírgula 6 3 7 2 3 3" xfId="5343" xr:uid="{00000000-0005-0000-0000-0000DA440000}"/>
    <cellStyle name="Vírgula 6 3 7 2 3 3 2" xfId="22342" xr:uid="{00000000-0005-0000-0000-0000DB440000}"/>
    <cellStyle name="Vírgula 6 3 7 2 3 3 3" xfId="18378" xr:uid="{00000000-0005-0000-0000-0000DC440000}"/>
    <cellStyle name="Vírgula 6 3 7 2 3 4" xfId="13621" xr:uid="{00000000-0005-0000-0000-0000DD440000}"/>
    <cellStyle name="Vírgula 6 3 7 2 3 4 2" xfId="20242" xr:uid="{00000000-0005-0000-0000-0000DE440000}"/>
    <cellStyle name="Vírgula 6 3 7 2 3 5" xfId="13421" xr:uid="{00000000-0005-0000-0000-0000DF440000}"/>
    <cellStyle name="Vírgula 6 3 7 2 3 6" xfId="16218" xr:uid="{00000000-0005-0000-0000-0000E0440000}"/>
    <cellStyle name="Vírgula 6 3 7 2 4" xfId="3923" xr:uid="{00000000-0005-0000-0000-0000E1440000}"/>
    <cellStyle name="Vírgula 6 3 7 2 4 2" xfId="6064" xr:uid="{00000000-0005-0000-0000-0000E2440000}"/>
    <cellStyle name="Vírgula 6 3 7 2 4 2 2" xfId="23053" xr:uid="{00000000-0005-0000-0000-0000E3440000}"/>
    <cellStyle name="Vírgula 6 3 7 2 4 2 3" xfId="19099" xr:uid="{00000000-0005-0000-0000-0000E4440000}"/>
    <cellStyle name="Vírgula 6 3 7 2 4 3" xfId="20980" xr:uid="{00000000-0005-0000-0000-0000E5440000}"/>
    <cellStyle name="Vírgula 6 3 7 2 4 4" xfId="16965" xr:uid="{00000000-0005-0000-0000-0000E6440000}"/>
    <cellStyle name="Vírgula 6 3 7 2 5" xfId="6759" xr:uid="{00000000-0005-0000-0000-0000E7440000}"/>
    <cellStyle name="Vírgula 6 3 7 2 5 2" xfId="23732" xr:uid="{00000000-0005-0000-0000-0000E8440000}"/>
    <cellStyle name="Vírgula 6 3 7 2 5 3" xfId="19794" xr:uid="{00000000-0005-0000-0000-0000E9440000}"/>
    <cellStyle name="Vírgula 6 3 7 2 6" xfId="5077" xr:uid="{00000000-0005-0000-0000-0000EA440000}"/>
    <cellStyle name="Vírgula 6 3 7 2 6 2" xfId="22085" xr:uid="{00000000-0005-0000-0000-0000EB440000}"/>
    <cellStyle name="Vírgula 6 3 7 2 6 3" xfId="18112" xr:uid="{00000000-0005-0000-0000-0000EC440000}"/>
    <cellStyle name="Vírgula 6 3 7 2 7" xfId="19985" xr:uid="{00000000-0005-0000-0000-0000ED440000}"/>
    <cellStyle name="Vírgula 6 3 7 2 8" xfId="15945" xr:uid="{00000000-0005-0000-0000-0000EE440000}"/>
    <cellStyle name="Vírgula 6 3 7 3" xfId="2355" xr:uid="{00000000-0005-0000-0000-0000EF440000}"/>
    <cellStyle name="Vírgula 6 3 7 3 2" xfId="2893" xr:uid="{00000000-0005-0000-0000-0000F0440000}"/>
    <cellStyle name="Vírgula 6 3 7 3 2 2" xfId="3669" xr:uid="{00000000-0005-0000-0000-0000F1440000}"/>
    <cellStyle name="Vírgula 6 3 7 3 2 2 2" xfId="4947" xr:uid="{00000000-0005-0000-0000-0000F2440000}"/>
    <cellStyle name="Vírgula 6 3 7 3 2 2 2 2" xfId="21987" xr:uid="{00000000-0005-0000-0000-0000F3440000}"/>
    <cellStyle name="Vírgula 6 3 7 3 2 2 2 3" xfId="17982" xr:uid="{00000000-0005-0000-0000-0000F4440000}"/>
    <cellStyle name="Vírgula 6 3 7 3 2 2 3" xfId="5838" xr:uid="{00000000-0005-0000-0000-0000F5440000}"/>
    <cellStyle name="Vírgula 6 3 7 3 2 2 3 2" xfId="22837" xr:uid="{00000000-0005-0000-0000-0000F6440000}"/>
    <cellStyle name="Vírgula 6 3 7 3 2 2 3 3" xfId="18873" xr:uid="{00000000-0005-0000-0000-0000F7440000}"/>
    <cellStyle name="Vírgula 6 3 7 3 2 2 4" xfId="20737" xr:uid="{00000000-0005-0000-0000-0000F8440000}"/>
    <cellStyle name="Vírgula 6 3 7 3 2 2 5" xfId="16713" xr:uid="{00000000-0005-0000-0000-0000F9440000}"/>
    <cellStyle name="Vírgula 6 3 7 3 3" xfId="2817" xr:uid="{00000000-0005-0000-0000-0000FA440000}"/>
    <cellStyle name="Vírgula 6 3 7 3 3 2" xfId="3644" xr:uid="{00000000-0005-0000-0000-0000FB440000}"/>
    <cellStyle name="Vírgula 6 3 7 3 3 2 2" xfId="4922" xr:uid="{00000000-0005-0000-0000-0000FC440000}"/>
    <cellStyle name="Vírgula 6 3 7 3 3 2 2 2" xfId="21962" xr:uid="{00000000-0005-0000-0000-0000FD440000}"/>
    <cellStyle name="Vírgula 6 3 7 3 3 2 2 3" xfId="17957" xr:uid="{00000000-0005-0000-0000-0000FE440000}"/>
    <cellStyle name="Vírgula 6 3 7 3 3 2 3" xfId="5813" xr:uid="{00000000-0005-0000-0000-0000FF440000}"/>
    <cellStyle name="Vírgula 6 3 7 3 3 2 3 2" xfId="22812" xr:uid="{00000000-0005-0000-0000-000000450000}"/>
    <cellStyle name="Vírgula 6 3 7 3 3 2 3 3" xfId="18848" xr:uid="{00000000-0005-0000-0000-000001450000}"/>
    <cellStyle name="Vírgula 6 3 7 3 3 2 4" xfId="20712" xr:uid="{00000000-0005-0000-0000-000002450000}"/>
    <cellStyle name="Vírgula 6 3 7 3 3 2 5" xfId="16688" xr:uid="{00000000-0005-0000-0000-000003450000}"/>
    <cellStyle name="Vírgula 6 3 7 3 4" xfId="2671" xr:uid="{00000000-0005-0000-0000-000004450000}"/>
    <cellStyle name="Vírgula 6 3 7 3 4 2" xfId="3625" xr:uid="{00000000-0005-0000-0000-000005450000}"/>
    <cellStyle name="Vírgula 6 3 7 3 4 2 2" xfId="4903" xr:uid="{00000000-0005-0000-0000-000006450000}"/>
    <cellStyle name="Vírgula 6 3 7 3 4 2 2 2" xfId="21943" xr:uid="{00000000-0005-0000-0000-000007450000}"/>
    <cellStyle name="Vírgula 6 3 7 3 4 2 2 3" xfId="17938" xr:uid="{00000000-0005-0000-0000-000008450000}"/>
    <cellStyle name="Vírgula 6 3 7 3 4 2 3" xfId="5794" xr:uid="{00000000-0005-0000-0000-000009450000}"/>
    <cellStyle name="Vírgula 6 3 7 3 4 2 3 2" xfId="22793" xr:uid="{00000000-0005-0000-0000-00000A450000}"/>
    <cellStyle name="Vírgula 6 3 7 3 4 2 3 3" xfId="18829" xr:uid="{00000000-0005-0000-0000-00000B450000}"/>
    <cellStyle name="Vírgula 6 3 7 3 4 2 4" xfId="20693" xr:uid="{00000000-0005-0000-0000-00000C450000}"/>
    <cellStyle name="Vírgula 6 3 7 3 4 2 5" xfId="16669" xr:uid="{00000000-0005-0000-0000-00000D450000}"/>
    <cellStyle name="Vírgula 6 3 7 3 5" xfId="2604" xr:uid="{00000000-0005-0000-0000-00000E450000}"/>
    <cellStyle name="Vírgula 6 3 7 3 5 2" xfId="3609" xr:uid="{00000000-0005-0000-0000-00000F450000}"/>
    <cellStyle name="Vírgula 6 3 7 3 5 2 2" xfId="4887" xr:uid="{00000000-0005-0000-0000-000010450000}"/>
    <cellStyle name="Vírgula 6 3 7 3 5 2 2 2" xfId="21927" xr:uid="{00000000-0005-0000-0000-000011450000}"/>
    <cellStyle name="Vírgula 6 3 7 3 5 2 2 3" xfId="17922" xr:uid="{00000000-0005-0000-0000-000012450000}"/>
    <cellStyle name="Vírgula 6 3 7 3 5 2 3" xfId="5778" xr:uid="{00000000-0005-0000-0000-000013450000}"/>
    <cellStyle name="Vírgula 6 3 7 3 5 2 3 2" xfId="22777" xr:uid="{00000000-0005-0000-0000-000014450000}"/>
    <cellStyle name="Vírgula 6 3 7 3 5 2 3 3" xfId="18813" xr:uid="{00000000-0005-0000-0000-000015450000}"/>
    <cellStyle name="Vírgula 6 3 7 3 5 2 4" xfId="20677" xr:uid="{00000000-0005-0000-0000-000016450000}"/>
    <cellStyle name="Vírgula 6 3 7 3 5 2 5" xfId="16653" xr:uid="{00000000-0005-0000-0000-000017450000}"/>
    <cellStyle name="Vírgula 6 3 7 3 6" xfId="3483" xr:uid="{00000000-0005-0000-0000-000018450000}"/>
    <cellStyle name="Vírgula 6 3 7 3 6 2" xfId="4813" xr:uid="{00000000-0005-0000-0000-000019450000}"/>
    <cellStyle name="Vírgula 6 3 7 3 6 2 2" xfId="21853" xr:uid="{00000000-0005-0000-0000-00001A450000}"/>
    <cellStyle name="Vírgula 6 3 7 3 6 2 3" xfId="17848" xr:uid="{00000000-0005-0000-0000-00001B450000}"/>
    <cellStyle name="Vírgula 6 3 7 3 6 3" xfId="5652" xr:uid="{00000000-0005-0000-0000-00001C450000}"/>
    <cellStyle name="Vírgula 6 3 7 3 6 3 2" xfId="22651" xr:uid="{00000000-0005-0000-0000-00001D450000}"/>
    <cellStyle name="Vírgula 6 3 7 3 6 3 3" xfId="18687" xr:uid="{00000000-0005-0000-0000-00001E450000}"/>
    <cellStyle name="Vírgula 6 3 7 3 6 4" xfId="20551" xr:uid="{00000000-0005-0000-0000-00001F450000}"/>
    <cellStyle name="Vírgula 6 3 7 3 6 5" xfId="16527" xr:uid="{00000000-0005-0000-0000-000020450000}"/>
    <cellStyle name="Vírgula 6 3 7 3 7" xfId="4098" xr:uid="{00000000-0005-0000-0000-000021450000}"/>
    <cellStyle name="Vírgula 6 3 7 3 7 2" xfId="6382" xr:uid="{00000000-0005-0000-0000-000022450000}"/>
    <cellStyle name="Vírgula 6 3 7 3 7 2 2" xfId="23364" xr:uid="{00000000-0005-0000-0000-000023450000}"/>
    <cellStyle name="Vírgula 6 3 7 3 7 2 3" xfId="19417" xr:uid="{00000000-0005-0000-0000-000024450000}"/>
    <cellStyle name="Vírgula 6 3 7 3 7 3" xfId="21146" xr:uid="{00000000-0005-0000-0000-000025450000}"/>
    <cellStyle name="Vírgula 6 3 7 3 7 4" xfId="17138" xr:uid="{00000000-0005-0000-0000-000026450000}"/>
    <cellStyle name="Vírgula 6 3 7 4" xfId="5953" xr:uid="{00000000-0005-0000-0000-000027450000}"/>
    <cellStyle name="Vírgula 6 3 7 4 2" xfId="22947" xr:uid="{00000000-0005-0000-0000-000028450000}"/>
    <cellStyle name="Vírgula 6 3 7 4 3" xfId="18988" xr:uid="{00000000-0005-0000-0000-000029450000}"/>
    <cellStyle name="Vírgula 6 3 8" xfId="613" xr:uid="{00000000-0005-0000-0000-00002A450000}"/>
    <cellStyle name="Vírgula 6 3 8 2" xfId="892" xr:uid="{00000000-0005-0000-0000-00002B450000}"/>
    <cellStyle name="Vírgula 6 3 8 2 2" xfId="2357" xr:uid="{00000000-0005-0000-0000-00002C450000}"/>
    <cellStyle name="Vírgula 6 3 8 2 2 2" xfId="3485" xr:uid="{00000000-0005-0000-0000-00002D450000}"/>
    <cellStyle name="Vírgula 6 3 8 2 2 2 2" xfId="4815" xr:uid="{00000000-0005-0000-0000-00002E450000}"/>
    <cellStyle name="Vírgula 6 3 8 2 2 2 2 2" xfId="21855" xr:uid="{00000000-0005-0000-0000-00002F450000}"/>
    <cellStyle name="Vírgula 6 3 8 2 2 2 2 3" xfId="17850" xr:uid="{00000000-0005-0000-0000-000030450000}"/>
    <cellStyle name="Vírgula 6 3 8 2 2 2 3" xfId="5654" xr:uid="{00000000-0005-0000-0000-000031450000}"/>
    <cellStyle name="Vírgula 6 3 8 2 2 2 3 2" xfId="22653" xr:uid="{00000000-0005-0000-0000-000032450000}"/>
    <cellStyle name="Vírgula 6 3 8 2 2 2 3 3" xfId="18689" xr:uid="{00000000-0005-0000-0000-000033450000}"/>
    <cellStyle name="Vírgula 6 3 8 2 2 2 4" xfId="20553" xr:uid="{00000000-0005-0000-0000-000034450000}"/>
    <cellStyle name="Vírgula 6 3 8 2 2 2 5" xfId="16529" xr:uid="{00000000-0005-0000-0000-000035450000}"/>
    <cellStyle name="Vírgula 6 3 8 2 2 3" xfId="3701" xr:uid="{00000000-0005-0000-0000-000036450000}"/>
    <cellStyle name="Vírgula 6 3 8 2 2 3 2" xfId="6384" xr:uid="{00000000-0005-0000-0000-000037450000}"/>
    <cellStyle name="Vírgula 6 3 8 2 2 3 2 2" xfId="23366" xr:uid="{00000000-0005-0000-0000-000038450000}"/>
    <cellStyle name="Vírgula 6 3 8 2 2 3 2 3" xfId="19419" xr:uid="{00000000-0005-0000-0000-000039450000}"/>
    <cellStyle name="Vírgula 6 3 8 2 2 3 3" xfId="20769" xr:uid="{00000000-0005-0000-0000-00003A450000}"/>
    <cellStyle name="Vírgula 6 3 8 2 2 3 4" xfId="16745" xr:uid="{00000000-0005-0000-0000-00003B450000}"/>
    <cellStyle name="Vírgula 6 3 8 2 3" xfId="3175" xr:uid="{00000000-0005-0000-0000-00003C450000}"/>
    <cellStyle name="Vírgula 6 3 8 2 3 2" xfId="4072" xr:uid="{00000000-0005-0000-0000-00003D450000}"/>
    <cellStyle name="Vírgula 6 3 8 2 3 2 2" xfId="6575" xr:uid="{00000000-0005-0000-0000-00003E450000}"/>
    <cellStyle name="Vírgula 6 3 8 2 3 2 2 2" xfId="23557" xr:uid="{00000000-0005-0000-0000-00003F450000}"/>
    <cellStyle name="Vírgula 6 3 8 2 3 2 2 3" xfId="19610" xr:uid="{00000000-0005-0000-0000-000040450000}"/>
    <cellStyle name="Vírgula 6 3 8 2 3 2 3" xfId="21120" xr:uid="{00000000-0005-0000-0000-000041450000}"/>
    <cellStyle name="Vírgula 6 3 8 2 3 2 4" xfId="17112" xr:uid="{00000000-0005-0000-0000-000042450000}"/>
    <cellStyle name="Vírgula 6 3 8 2 3 3" xfId="5344" xr:uid="{00000000-0005-0000-0000-000043450000}"/>
    <cellStyle name="Vírgula 6 3 8 2 3 3 2" xfId="22343" xr:uid="{00000000-0005-0000-0000-000044450000}"/>
    <cellStyle name="Vírgula 6 3 8 2 3 3 3" xfId="18379" xr:uid="{00000000-0005-0000-0000-000045450000}"/>
    <cellStyle name="Vírgula 6 3 8 2 3 4" xfId="13622" xr:uid="{00000000-0005-0000-0000-000046450000}"/>
    <cellStyle name="Vírgula 6 3 8 2 3 4 2" xfId="20243" xr:uid="{00000000-0005-0000-0000-000047450000}"/>
    <cellStyle name="Vírgula 6 3 8 2 3 5" xfId="13422" xr:uid="{00000000-0005-0000-0000-000048450000}"/>
    <cellStyle name="Vírgula 6 3 8 2 3 6" xfId="16219" xr:uid="{00000000-0005-0000-0000-000049450000}"/>
    <cellStyle name="Vírgula 6 3 8 2 4" xfId="3924" xr:uid="{00000000-0005-0000-0000-00004A450000}"/>
    <cellStyle name="Vírgula 6 3 8 2 4 2" xfId="6065" xr:uid="{00000000-0005-0000-0000-00004B450000}"/>
    <cellStyle name="Vírgula 6 3 8 2 4 2 2" xfId="23054" xr:uid="{00000000-0005-0000-0000-00004C450000}"/>
    <cellStyle name="Vírgula 6 3 8 2 4 2 3" xfId="19100" xr:uid="{00000000-0005-0000-0000-00004D450000}"/>
    <cellStyle name="Vírgula 6 3 8 2 4 3" xfId="20981" xr:uid="{00000000-0005-0000-0000-00004E450000}"/>
    <cellStyle name="Vírgula 6 3 8 2 4 4" xfId="16966" xr:uid="{00000000-0005-0000-0000-00004F450000}"/>
    <cellStyle name="Vírgula 6 3 8 2 5" xfId="6760" xr:uid="{00000000-0005-0000-0000-000050450000}"/>
    <cellStyle name="Vírgula 6 3 8 2 5 2" xfId="23733" xr:uid="{00000000-0005-0000-0000-000051450000}"/>
    <cellStyle name="Vírgula 6 3 8 2 5 3" xfId="19795" xr:uid="{00000000-0005-0000-0000-000052450000}"/>
    <cellStyle name="Vírgula 6 3 8 2 6" xfId="5078" xr:uid="{00000000-0005-0000-0000-000053450000}"/>
    <cellStyle name="Vírgula 6 3 8 2 6 2" xfId="22086" xr:uid="{00000000-0005-0000-0000-000054450000}"/>
    <cellStyle name="Vírgula 6 3 8 2 6 3" xfId="18113" xr:uid="{00000000-0005-0000-0000-000055450000}"/>
    <cellStyle name="Vírgula 6 3 8 2 7" xfId="19986" xr:uid="{00000000-0005-0000-0000-000056450000}"/>
    <cellStyle name="Vírgula 6 3 8 2 8" xfId="15946" xr:uid="{00000000-0005-0000-0000-000057450000}"/>
    <cellStyle name="Vírgula 6 3 8 3" xfId="2358" xr:uid="{00000000-0005-0000-0000-000058450000}"/>
    <cellStyle name="Vírgula 6 3 8 3 2" xfId="3486" xr:uid="{00000000-0005-0000-0000-000059450000}"/>
    <cellStyle name="Vírgula 6 3 8 3 2 2" xfId="4816" xr:uid="{00000000-0005-0000-0000-00005A450000}"/>
    <cellStyle name="Vírgula 6 3 8 3 2 2 2" xfId="21856" xr:uid="{00000000-0005-0000-0000-00005B450000}"/>
    <cellStyle name="Vírgula 6 3 8 3 2 2 3" xfId="17851" xr:uid="{00000000-0005-0000-0000-00005C450000}"/>
    <cellStyle name="Vírgula 6 3 8 3 2 3" xfId="5655" xr:uid="{00000000-0005-0000-0000-00005D450000}"/>
    <cellStyle name="Vírgula 6 3 8 3 2 3 2" xfId="22654" xr:uid="{00000000-0005-0000-0000-00005E450000}"/>
    <cellStyle name="Vírgula 6 3 8 3 2 3 3" xfId="18690" xr:uid="{00000000-0005-0000-0000-00005F450000}"/>
    <cellStyle name="Vírgula 6 3 8 3 2 4" xfId="20554" xr:uid="{00000000-0005-0000-0000-000060450000}"/>
    <cellStyle name="Vírgula 6 3 8 3 2 5" xfId="16530" xr:uid="{00000000-0005-0000-0000-000061450000}"/>
    <cellStyle name="Vírgula 6 3 8 3 3" xfId="4028" xr:uid="{00000000-0005-0000-0000-000062450000}"/>
    <cellStyle name="Vírgula 6 3 8 3 3 2" xfId="6385" xr:uid="{00000000-0005-0000-0000-000063450000}"/>
    <cellStyle name="Vírgula 6 3 8 3 3 2 2" xfId="23367" xr:uid="{00000000-0005-0000-0000-000064450000}"/>
    <cellStyle name="Vírgula 6 3 8 3 3 2 3" xfId="19420" xr:uid="{00000000-0005-0000-0000-000065450000}"/>
    <cellStyle name="Vírgula 6 3 8 3 3 3" xfId="21080" xr:uid="{00000000-0005-0000-0000-000066450000}"/>
    <cellStyle name="Vírgula 6 3 8 3 3 4" xfId="17069" xr:uid="{00000000-0005-0000-0000-000067450000}"/>
    <cellStyle name="Vírgula 6 3 8 4" xfId="2359" xr:uid="{00000000-0005-0000-0000-000068450000}"/>
    <cellStyle name="Vírgula 6 3 8 4 2" xfId="2217" xr:uid="{00000000-0005-0000-0000-000069450000}"/>
    <cellStyle name="Vírgula 6 3 8 4 2 2" xfId="3345" xr:uid="{00000000-0005-0000-0000-00006A450000}"/>
    <cellStyle name="Vírgula 6 3 8 4 2 2 2" xfId="4675" xr:uid="{00000000-0005-0000-0000-00006B450000}"/>
    <cellStyle name="Vírgula 6 3 8 4 2 2 2 2" xfId="21715" xr:uid="{00000000-0005-0000-0000-00006C450000}"/>
    <cellStyle name="Vírgula 6 3 8 4 2 2 2 3" xfId="17710" xr:uid="{00000000-0005-0000-0000-00006D450000}"/>
    <cellStyle name="Vírgula 6 3 8 4 2 2 3" xfId="5514" xr:uid="{00000000-0005-0000-0000-00006E450000}"/>
    <cellStyle name="Vírgula 6 3 8 4 2 2 3 2" xfId="22513" xr:uid="{00000000-0005-0000-0000-00006F450000}"/>
    <cellStyle name="Vírgula 6 3 8 4 2 2 3 3" xfId="18549" xr:uid="{00000000-0005-0000-0000-000070450000}"/>
    <cellStyle name="Vírgula 6 3 8 4 2 2 4" xfId="20413" xr:uid="{00000000-0005-0000-0000-000071450000}"/>
    <cellStyle name="Vírgula 6 3 8 4 2 2 5" xfId="16389" xr:uid="{00000000-0005-0000-0000-000072450000}"/>
    <cellStyle name="Vírgula 6 3 8 4 2 3" xfId="4097" xr:uid="{00000000-0005-0000-0000-000073450000}"/>
    <cellStyle name="Vírgula 6 3 8 4 2 3 2" xfId="6244" xr:uid="{00000000-0005-0000-0000-000074450000}"/>
    <cellStyle name="Vírgula 6 3 8 4 2 3 2 2" xfId="23226" xr:uid="{00000000-0005-0000-0000-000075450000}"/>
    <cellStyle name="Vírgula 6 3 8 4 2 3 2 3" xfId="19279" xr:uid="{00000000-0005-0000-0000-000076450000}"/>
    <cellStyle name="Vírgula 6 3 8 4 2 3 3" xfId="21145" xr:uid="{00000000-0005-0000-0000-000077450000}"/>
    <cellStyle name="Vírgula 6 3 8 4 2 3 4" xfId="17137" xr:uid="{00000000-0005-0000-0000-000078450000}"/>
    <cellStyle name="Vírgula 6 3 8 4 3" xfId="2818" xr:uid="{00000000-0005-0000-0000-000079450000}"/>
    <cellStyle name="Vírgula 6 3 8 4 3 2" xfId="3645" xr:uid="{00000000-0005-0000-0000-00007A450000}"/>
    <cellStyle name="Vírgula 6 3 8 4 3 2 2" xfId="4923" xr:uid="{00000000-0005-0000-0000-00007B450000}"/>
    <cellStyle name="Vírgula 6 3 8 4 3 2 2 2" xfId="21963" xr:uid="{00000000-0005-0000-0000-00007C450000}"/>
    <cellStyle name="Vírgula 6 3 8 4 3 2 2 3" xfId="17958" xr:uid="{00000000-0005-0000-0000-00007D450000}"/>
    <cellStyle name="Vírgula 6 3 8 4 3 2 3" xfId="5814" xr:uid="{00000000-0005-0000-0000-00007E450000}"/>
    <cellStyle name="Vírgula 6 3 8 4 3 2 3 2" xfId="22813" xr:uid="{00000000-0005-0000-0000-00007F450000}"/>
    <cellStyle name="Vírgula 6 3 8 4 3 2 3 3" xfId="18849" xr:uid="{00000000-0005-0000-0000-000080450000}"/>
    <cellStyle name="Vírgula 6 3 8 4 3 2 4" xfId="20713" xr:uid="{00000000-0005-0000-0000-000081450000}"/>
    <cellStyle name="Vírgula 6 3 8 4 3 2 5" xfId="16689" xr:uid="{00000000-0005-0000-0000-000082450000}"/>
    <cellStyle name="Vírgula 6 3 8 4 4" xfId="3487" xr:uid="{00000000-0005-0000-0000-000083450000}"/>
    <cellStyle name="Vírgula 6 3 8 4 4 2" xfId="4817" xr:uid="{00000000-0005-0000-0000-000084450000}"/>
    <cellStyle name="Vírgula 6 3 8 4 4 2 2" xfId="21857" xr:uid="{00000000-0005-0000-0000-000085450000}"/>
    <cellStyle name="Vírgula 6 3 8 4 4 2 3" xfId="17852" xr:uid="{00000000-0005-0000-0000-000086450000}"/>
    <cellStyle name="Vírgula 6 3 8 4 4 3" xfId="5656" xr:uid="{00000000-0005-0000-0000-000087450000}"/>
    <cellStyle name="Vírgula 6 3 8 4 4 3 2" xfId="22655" xr:uid="{00000000-0005-0000-0000-000088450000}"/>
    <cellStyle name="Vírgula 6 3 8 4 4 3 3" xfId="18691" xr:uid="{00000000-0005-0000-0000-000089450000}"/>
    <cellStyle name="Vírgula 6 3 8 4 4 4" xfId="20555" xr:uid="{00000000-0005-0000-0000-00008A450000}"/>
    <cellStyle name="Vírgula 6 3 8 4 4 5" xfId="16531" xr:uid="{00000000-0005-0000-0000-00008B450000}"/>
    <cellStyle name="Vírgula 6 3 8 4 5" xfId="3876" xr:uid="{00000000-0005-0000-0000-00008C450000}"/>
    <cellStyle name="Vírgula 6 3 8 4 5 2" xfId="6386" xr:uid="{00000000-0005-0000-0000-00008D450000}"/>
    <cellStyle name="Vírgula 6 3 8 4 5 2 2" xfId="23368" xr:uid="{00000000-0005-0000-0000-00008E450000}"/>
    <cellStyle name="Vírgula 6 3 8 4 5 2 3" xfId="19421" xr:uid="{00000000-0005-0000-0000-00008F450000}"/>
    <cellStyle name="Vírgula 6 3 8 4 5 3" xfId="20937" xr:uid="{00000000-0005-0000-0000-000090450000}"/>
    <cellStyle name="Vírgula 6 3 8 4 5 4" xfId="16918" xr:uid="{00000000-0005-0000-0000-000091450000}"/>
    <cellStyle name="Vírgula 6 3 8 5" xfId="2360" xr:uid="{00000000-0005-0000-0000-000092450000}"/>
    <cellStyle name="Vírgula 6 3 8 5 2" xfId="3488" xr:uid="{00000000-0005-0000-0000-000093450000}"/>
    <cellStyle name="Vírgula 6 3 8 5 2 2" xfId="4818" xr:uid="{00000000-0005-0000-0000-000094450000}"/>
    <cellStyle name="Vírgula 6 3 8 5 2 2 2" xfId="21858" xr:uid="{00000000-0005-0000-0000-000095450000}"/>
    <cellStyle name="Vírgula 6 3 8 5 2 2 3" xfId="17853" xr:uid="{00000000-0005-0000-0000-000096450000}"/>
    <cellStyle name="Vírgula 6 3 8 5 2 3" xfId="5657" xr:uid="{00000000-0005-0000-0000-000097450000}"/>
    <cellStyle name="Vírgula 6 3 8 5 2 3 2" xfId="22656" xr:uid="{00000000-0005-0000-0000-000098450000}"/>
    <cellStyle name="Vírgula 6 3 8 5 2 3 3" xfId="18692" xr:uid="{00000000-0005-0000-0000-000099450000}"/>
    <cellStyle name="Vírgula 6 3 8 5 2 4" xfId="20556" xr:uid="{00000000-0005-0000-0000-00009A450000}"/>
    <cellStyle name="Vírgula 6 3 8 5 2 5" xfId="16532" xr:uid="{00000000-0005-0000-0000-00009B450000}"/>
    <cellStyle name="Vírgula 6 3 8 5 3" xfId="4079" xr:uid="{00000000-0005-0000-0000-00009C450000}"/>
    <cellStyle name="Vírgula 6 3 8 5 3 2" xfId="6387" xr:uid="{00000000-0005-0000-0000-00009D450000}"/>
    <cellStyle name="Vírgula 6 3 8 5 3 2 2" xfId="23369" xr:uid="{00000000-0005-0000-0000-00009E450000}"/>
    <cellStyle name="Vírgula 6 3 8 5 3 2 3" xfId="19422" xr:uid="{00000000-0005-0000-0000-00009F450000}"/>
    <cellStyle name="Vírgula 6 3 8 5 3 3" xfId="21127" xr:uid="{00000000-0005-0000-0000-0000A0450000}"/>
    <cellStyle name="Vírgula 6 3 8 5 3 4" xfId="17119" xr:uid="{00000000-0005-0000-0000-0000A1450000}"/>
    <cellStyle name="Vírgula 6 3 8 6" xfId="5954" xr:uid="{00000000-0005-0000-0000-0000A2450000}"/>
    <cellStyle name="Vírgula 6 3 8 6 2" xfId="22948" xr:uid="{00000000-0005-0000-0000-0000A3450000}"/>
    <cellStyle name="Vírgula 6 3 8 6 3" xfId="18989" xr:uid="{00000000-0005-0000-0000-0000A4450000}"/>
    <cellStyle name="Vírgula 6 3 9" xfId="614" xr:uid="{00000000-0005-0000-0000-0000A5450000}"/>
    <cellStyle name="Vírgula 6 3 9 2" xfId="893" xr:uid="{00000000-0005-0000-0000-0000A6450000}"/>
    <cellStyle name="Vírgula 6 3 9 2 2" xfId="3176" xr:uid="{00000000-0005-0000-0000-0000A7450000}"/>
    <cellStyle name="Vírgula 6 3 9 2 2 2" xfId="4117" xr:uid="{00000000-0005-0000-0000-0000A8450000}"/>
    <cellStyle name="Vírgula 6 3 9 2 2 2 2" xfId="6576" xr:uid="{00000000-0005-0000-0000-0000A9450000}"/>
    <cellStyle name="Vírgula 6 3 9 2 2 2 2 2" xfId="23558" xr:uid="{00000000-0005-0000-0000-0000AA450000}"/>
    <cellStyle name="Vírgula 6 3 9 2 2 2 2 3" xfId="19611" xr:uid="{00000000-0005-0000-0000-0000AB450000}"/>
    <cellStyle name="Vírgula 6 3 9 2 2 2 3" xfId="21165" xr:uid="{00000000-0005-0000-0000-0000AC450000}"/>
    <cellStyle name="Vírgula 6 3 9 2 2 2 4" xfId="17157" xr:uid="{00000000-0005-0000-0000-0000AD450000}"/>
    <cellStyle name="Vírgula 6 3 9 2 2 3" xfId="5345" xr:uid="{00000000-0005-0000-0000-0000AE450000}"/>
    <cellStyle name="Vírgula 6 3 9 2 2 3 2" xfId="11184" xr:uid="{00000000-0005-0000-0000-0000AF450000}"/>
    <cellStyle name="Vírgula 6 3 9 2 2 3 2 2" xfId="22344" xr:uid="{00000000-0005-0000-0000-0000B0450000}"/>
    <cellStyle name="Vírgula 6 3 9 2 2 3 3" xfId="11369" xr:uid="{00000000-0005-0000-0000-0000B1450000}"/>
    <cellStyle name="Vírgula 6 3 9 2 2 3 4" xfId="18380" xr:uid="{00000000-0005-0000-0000-0000B2450000}"/>
    <cellStyle name="Vírgula 6 3 9 2 2 4" xfId="13623" xr:uid="{00000000-0005-0000-0000-0000B3450000}"/>
    <cellStyle name="Vírgula 6 3 9 2 2 4 2" xfId="20244" xr:uid="{00000000-0005-0000-0000-0000B4450000}"/>
    <cellStyle name="Vírgula 6 3 9 2 2 5" xfId="16220" xr:uid="{00000000-0005-0000-0000-0000B5450000}"/>
    <cellStyle name="Vírgula 6 3 9 2 3" xfId="3925" xr:uid="{00000000-0005-0000-0000-0000B6450000}"/>
    <cellStyle name="Vírgula 6 3 9 2 3 2" xfId="6066" xr:uid="{00000000-0005-0000-0000-0000B7450000}"/>
    <cellStyle name="Vírgula 6 3 9 2 3 2 2" xfId="11615" xr:uid="{00000000-0005-0000-0000-0000B8450000}"/>
    <cellStyle name="Vírgula 6 3 9 2 3 2 2 2" xfId="23055" xr:uid="{00000000-0005-0000-0000-0000B9450000}"/>
    <cellStyle name="Vírgula 6 3 9 2 3 2 3" xfId="11368" xr:uid="{00000000-0005-0000-0000-0000BA450000}"/>
    <cellStyle name="Vírgula 6 3 9 2 3 2 4" xfId="19101" xr:uid="{00000000-0005-0000-0000-0000BB450000}"/>
    <cellStyle name="Vírgula 6 3 9 2 3 3" xfId="13668" xr:uid="{00000000-0005-0000-0000-0000BC450000}"/>
    <cellStyle name="Vírgula 6 3 9 2 3 3 2" xfId="20982" xr:uid="{00000000-0005-0000-0000-0000BD450000}"/>
    <cellStyle name="Vírgula 6 3 9 2 3 4" xfId="16967" xr:uid="{00000000-0005-0000-0000-0000BE450000}"/>
    <cellStyle name="Vírgula 6 3 9 2 4" xfId="6761" xr:uid="{00000000-0005-0000-0000-0000BF450000}"/>
    <cellStyle name="Vírgula 6 3 9 2 4 2" xfId="23734" xr:uid="{00000000-0005-0000-0000-0000C0450000}"/>
    <cellStyle name="Vírgula 6 3 9 2 4 3" xfId="19796" xr:uid="{00000000-0005-0000-0000-0000C1450000}"/>
    <cellStyle name="Vírgula 6 3 9 2 5" xfId="5079" xr:uid="{00000000-0005-0000-0000-0000C2450000}"/>
    <cellStyle name="Vírgula 6 3 9 2 5 2" xfId="22087" xr:uid="{00000000-0005-0000-0000-0000C3450000}"/>
    <cellStyle name="Vírgula 6 3 9 2 5 3" xfId="18114" xr:uid="{00000000-0005-0000-0000-0000C4450000}"/>
    <cellStyle name="Vírgula 6 3 9 2 6" xfId="19987" xr:uid="{00000000-0005-0000-0000-0000C5450000}"/>
    <cellStyle name="Vírgula 6 3 9 2 7" xfId="15947" xr:uid="{00000000-0005-0000-0000-0000C6450000}"/>
    <cellStyle name="Vírgula 6 3 9 3" xfId="2361" xr:uid="{00000000-0005-0000-0000-0000C7450000}"/>
    <cellStyle name="Vírgula 6 3 9 3 2" xfId="2894" xr:uid="{00000000-0005-0000-0000-0000C8450000}"/>
    <cellStyle name="Vírgula 6 3 9 3 2 2" xfId="3670" xr:uid="{00000000-0005-0000-0000-0000C9450000}"/>
    <cellStyle name="Vírgula 6 3 9 3 2 2 2" xfId="4948" xr:uid="{00000000-0005-0000-0000-0000CA450000}"/>
    <cellStyle name="Vírgula 6 3 9 3 2 2 2 2" xfId="21988" xr:uid="{00000000-0005-0000-0000-0000CB450000}"/>
    <cellStyle name="Vírgula 6 3 9 3 2 2 2 3" xfId="17983" xr:uid="{00000000-0005-0000-0000-0000CC450000}"/>
    <cellStyle name="Vírgula 6 3 9 3 2 2 3" xfId="5839" xr:uid="{00000000-0005-0000-0000-0000CD450000}"/>
    <cellStyle name="Vírgula 6 3 9 3 2 2 3 2" xfId="22838" xr:uid="{00000000-0005-0000-0000-0000CE450000}"/>
    <cellStyle name="Vírgula 6 3 9 3 2 2 3 3" xfId="18874" xr:uid="{00000000-0005-0000-0000-0000CF450000}"/>
    <cellStyle name="Vírgula 6 3 9 3 2 2 4" xfId="20738" xr:uid="{00000000-0005-0000-0000-0000D0450000}"/>
    <cellStyle name="Vírgula 6 3 9 3 2 2 5" xfId="16714" xr:uid="{00000000-0005-0000-0000-0000D1450000}"/>
    <cellStyle name="Vírgula 6 3 9 3 3" xfId="2819" xr:uid="{00000000-0005-0000-0000-0000D2450000}"/>
    <cellStyle name="Vírgula 6 3 9 3 3 2" xfId="3646" xr:uid="{00000000-0005-0000-0000-0000D3450000}"/>
    <cellStyle name="Vírgula 6 3 9 3 3 2 2" xfId="4924" xr:uid="{00000000-0005-0000-0000-0000D4450000}"/>
    <cellStyle name="Vírgula 6 3 9 3 3 2 2 2" xfId="21964" xr:uid="{00000000-0005-0000-0000-0000D5450000}"/>
    <cellStyle name="Vírgula 6 3 9 3 3 2 2 3" xfId="17959" xr:uid="{00000000-0005-0000-0000-0000D6450000}"/>
    <cellStyle name="Vírgula 6 3 9 3 3 2 3" xfId="5815" xr:uid="{00000000-0005-0000-0000-0000D7450000}"/>
    <cellStyle name="Vírgula 6 3 9 3 3 2 3 2" xfId="22814" xr:uid="{00000000-0005-0000-0000-0000D8450000}"/>
    <cellStyle name="Vírgula 6 3 9 3 3 2 3 3" xfId="18850" xr:uid="{00000000-0005-0000-0000-0000D9450000}"/>
    <cellStyle name="Vírgula 6 3 9 3 3 2 4" xfId="20714" xr:uid="{00000000-0005-0000-0000-0000DA450000}"/>
    <cellStyle name="Vírgula 6 3 9 3 3 2 5" xfId="16690" xr:uid="{00000000-0005-0000-0000-0000DB450000}"/>
    <cellStyle name="Vírgula 6 3 9 3 4" xfId="2672" xr:uid="{00000000-0005-0000-0000-0000DC450000}"/>
    <cellStyle name="Vírgula 6 3 9 3 4 2" xfId="3626" xr:uid="{00000000-0005-0000-0000-0000DD450000}"/>
    <cellStyle name="Vírgula 6 3 9 3 4 2 2" xfId="4904" xr:uid="{00000000-0005-0000-0000-0000DE450000}"/>
    <cellStyle name="Vírgula 6 3 9 3 4 2 2 2" xfId="21944" xr:uid="{00000000-0005-0000-0000-0000DF450000}"/>
    <cellStyle name="Vírgula 6 3 9 3 4 2 2 3" xfId="17939" xr:uid="{00000000-0005-0000-0000-0000E0450000}"/>
    <cellStyle name="Vírgula 6 3 9 3 4 2 3" xfId="5795" xr:uid="{00000000-0005-0000-0000-0000E1450000}"/>
    <cellStyle name="Vírgula 6 3 9 3 4 2 3 2" xfId="22794" xr:uid="{00000000-0005-0000-0000-0000E2450000}"/>
    <cellStyle name="Vírgula 6 3 9 3 4 2 3 3" xfId="18830" xr:uid="{00000000-0005-0000-0000-0000E3450000}"/>
    <cellStyle name="Vírgula 6 3 9 3 4 2 4" xfId="20694" xr:uid="{00000000-0005-0000-0000-0000E4450000}"/>
    <cellStyle name="Vírgula 6 3 9 3 4 2 5" xfId="16670" xr:uid="{00000000-0005-0000-0000-0000E5450000}"/>
    <cellStyle name="Vírgula 6 3 9 3 5" xfId="2605" xr:uid="{00000000-0005-0000-0000-0000E6450000}"/>
    <cellStyle name="Vírgula 6 3 9 3 5 2" xfId="3610" xr:uid="{00000000-0005-0000-0000-0000E7450000}"/>
    <cellStyle name="Vírgula 6 3 9 3 5 2 2" xfId="4888" xr:uid="{00000000-0005-0000-0000-0000E8450000}"/>
    <cellStyle name="Vírgula 6 3 9 3 5 2 2 2" xfId="21928" xr:uid="{00000000-0005-0000-0000-0000E9450000}"/>
    <cellStyle name="Vírgula 6 3 9 3 5 2 2 3" xfId="17923" xr:uid="{00000000-0005-0000-0000-0000EA450000}"/>
    <cellStyle name="Vírgula 6 3 9 3 5 2 3" xfId="5779" xr:uid="{00000000-0005-0000-0000-0000EB450000}"/>
    <cellStyle name="Vírgula 6 3 9 3 5 2 3 2" xfId="22778" xr:uid="{00000000-0005-0000-0000-0000EC450000}"/>
    <cellStyle name="Vírgula 6 3 9 3 5 2 3 3" xfId="18814" xr:uid="{00000000-0005-0000-0000-0000ED450000}"/>
    <cellStyle name="Vírgula 6 3 9 3 5 2 4" xfId="20678" xr:uid="{00000000-0005-0000-0000-0000EE450000}"/>
    <cellStyle name="Vírgula 6 3 9 3 5 2 5" xfId="16654" xr:uid="{00000000-0005-0000-0000-0000EF450000}"/>
    <cellStyle name="Vírgula 6 3 9 3 6" xfId="3489" xr:uid="{00000000-0005-0000-0000-0000F0450000}"/>
    <cellStyle name="Vírgula 6 3 9 3 6 2" xfId="4819" xr:uid="{00000000-0005-0000-0000-0000F1450000}"/>
    <cellStyle name="Vírgula 6 3 9 3 6 2 2" xfId="21859" xr:uid="{00000000-0005-0000-0000-0000F2450000}"/>
    <cellStyle name="Vírgula 6 3 9 3 6 2 3" xfId="17854" xr:uid="{00000000-0005-0000-0000-0000F3450000}"/>
    <cellStyle name="Vírgula 6 3 9 3 6 3" xfId="5658" xr:uid="{00000000-0005-0000-0000-0000F4450000}"/>
    <cellStyle name="Vírgula 6 3 9 3 6 3 2" xfId="22657" xr:uid="{00000000-0005-0000-0000-0000F5450000}"/>
    <cellStyle name="Vírgula 6 3 9 3 6 3 3" xfId="18693" xr:uid="{00000000-0005-0000-0000-0000F6450000}"/>
    <cellStyle name="Vírgula 6 3 9 3 6 4" xfId="20557" xr:uid="{00000000-0005-0000-0000-0000F7450000}"/>
    <cellStyle name="Vírgula 6 3 9 3 6 5" xfId="16533" xr:uid="{00000000-0005-0000-0000-0000F8450000}"/>
    <cellStyle name="Vírgula 6 3 9 3 7" xfId="4376" xr:uid="{00000000-0005-0000-0000-0000F9450000}"/>
    <cellStyle name="Vírgula 6 3 9 3 7 2" xfId="6388" xr:uid="{00000000-0005-0000-0000-0000FA450000}"/>
    <cellStyle name="Vírgula 6 3 9 3 7 2 2" xfId="23370" xr:uid="{00000000-0005-0000-0000-0000FB450000}"/>
    <cellStyle name="Vírgula 6 3 9 3 7 2 3" xfId="19423" xr:uid="{00000000-0005-0000-0000-0000FC450000}"/>
    <cellStyle name="Vírgula 6 3 9 3 7 3" xfId="21420" xr:uid="{00000000-0005-0000-0000-0000FD450000}"/>
    <cellStyle name="Vírgula 6 3 9 3 7 4" xfId="17413" xr:uid="{00000000-0005-0000-0000-0000FE450000}"/>
    <cellStyle name="Vírgula 6 3 9 4" xfId="5955" xr:uid="{00000000-0005-0000-0000-0000FF450000}"/>
    <cellStyle name="Vírgula 6 3 9 4 2" xfId="22949" xr:uid="{00000000-0005-0000-0000-000000460000}"/>
    <cellStyle name="Vírgula 6 3 9 4 3" xfId="18990" xr:uid="{00000000-0005-0000-0000-000001460000}"/>
    <cellStyle name="Vírgula 6 4" xfId="894" xr:uid="{00000000-0005-0000-0000-000002460000}"/>
    <cellStyle name="Vírgula 6 4 2" xfId="2362" xr:uid="{00000000-0005-0000-0000-000003460000}"/>
    <cellStyle name="Vírgula 6 4 2 2" xfId="3490" xr:uid="{00000000-0005-0000-0000-000004460000}"/>
    <cellStyle name="Vírgula 6 4 2 2 2" xfId="4820" xr:uid="{00000000-0005-0000-0000-000005460000}"/>
    <cellStyle name="Vírgula 6 4 2 2 2 2" xfId="21860" xr:uid="{00000000-0005-0000-0000-000006460000}"/>
    <cellStyle name="Vírgula 6 4 2 2 2 3" xfId="17855" xr:uid="{00000000-0005-0000-0000-000007460000}"/>
    <cellStyle name="Vírgula 6 4 2 2 3" xfId="5659" xr:uid="{00000000-0005-0000-0000-000008460000}"/>
    <cellStyle name="Vírgula 6 4 2 2 3 2" xfId="22658" xr:uid="{00000000-0005-0000-0000-000009460000}"/>
    <cellStyle name="Vírgula 6 4 2 2 3 3" xfId="18694" xr:uid="{00000000-0005-0000-0000-00000A460000}"/>
    <cellStyle name="Vírgula 6 4 2 2 4" xfId="20558" xr:uid="{00000000-0005-0000-0000-00000B460000}"/>
    <cellStyle name="Vírgula 6 4 2 2 5" xfId="16534" xr:uid="{00000000-0005-0000-0000-00000C460000}"/>
    <cellStyle name="Vírgula 6 4 2 3" xfId="4476" xr:uid="{00000000-0005-0000-0000-00000D460000}"/>
    <cellStyle name="Vírgula 6 4 2 3 2" xfId="6389" xr:uid="{00000000-0005-0000-0000-00000E460000}"/>
    <cellStyle name="Vírgula 6 4 2 3 2 2" xfId="23371" xr:uid="{00000000-0005-0000-0000-00000F460000}"/>
    <cellStyle name="Vírgula 6 4 2 3 2 3" xfId="19424" xr:uid="{00000000-0005-0000-0000-000010460000}"/>
    <cellStyle name="Vírgula 6 4 2 3 3" xfId="21516" xr:uid="{00000000-0005-0000-0000-000011460000}"/>
    <cellStyle name="Vírgula 6 4 2 3 4" xfId="17511" xr:uid="{00000000-0005-0000-0000-000012460000}"/>
    <cellStyle name="Vírgula 6 4 3" xfId="3177" xr:uid="{00000000-0005-0000-0000-000013460000}"/>
    <cellStyle name="Vírgula 6 4 3 2" xfId="3992" xr:uid="{00000000-0005-0000-0000-000014460000}"/>
    <cellStyle name="Vírgula 6 4 3 2 2" xfId="6577" xr:uid="{00000000-0005-0000-0000-000015460000}"/>
    <cellStyle name="Vírgula 6 4 3 2 2 2" xfId="23559" xr:uid="{00000000-0005-0000-0000-000016460000}"/>
    <cellStyle name="Vírgula 6 4 3 2 2 3" xfId="19612" xr:uid="{00000000-0005-0000-0000-000017460000}"/>
    <cellStyle name="Vírgula 6 4 3 2 3" xfId="21048" xr:uid="{00000000-0005-0000-0000-000018460000}"/>
    <cellStyle name="Vírgula 6 4 3 2 4" xfId="17034" xr:uid="{00000000-0005-0000-0000-000019460000}"/>
    <cellStyle name="Vírgula 6 4 3 3" xfId="5346" xr:uid="{00000000-0005-0000-0000-00001A460000}"/>
    <cellStyle name="Vírgula 6 4 3 3 2" xfId="22345" xr:uid="{00000000-0005-0000-0000-00001B460000}"/>
    <cellStyle name="Vírgula 6 4 3 3 3" xfId="18381" xr:uid="{00000000-0005-0000-0000-00001C460000}"/>
    <cellStyle name="Vírgula 6 4 3 4" xfId="20245" xr:uid="{00000000-0005-0000-0000-00001D460000}"/>
    <cellStyle name="Vírgula 6 4 3 5" xfId="16221" xr:uid="{00000000-0005-0000-0000-00001E460000}"/>
    <cellStyle name="Vírgula 6 4 4" xfId="3926" xr:uid="{00000000-0005-0000-0000-00001F460000}"/>
    <cellStyle name="Vírgula 6 4 4 2" xfId="6067" xr:uid="{00000000-0005-0000-0000-000020460000}"/>
    <cellStyle name="Vírgula 6 4 4 2 2" xfId="23056" xr:uid="{00000000-0005-0000-0000-000021460000}"/>
    <cellStyle name="Vírgula 6 4 4 2 3" xfId="19102" xr:uid="{00000000-0005-0000-0000-000022460000}"/>
    <cellStyle name="Vírgula 6 4 4 3" xfId="20983" xr:uid="{00000000-0005-0000-0000-000023460000}"/>
    <cellStyle name="Vírgula 6 4 4 4" xfId="16968" xr:uid="{00000000-0005-0000-0000-000024460000}"/>
    <cellStyle name="Vírgula 6 4 5" xfId="6762" xr:uid="{00000000-0005-0000-0000-000025460000}"/>
    <cellStyle name="Vírgula 6 4 5 2" xfId="23735" xr:uid="{00000000-0005-0000-0000-000026460000}"/>
    <cellStyle name="Vírgula 6 4 5 3" xfId="19797" xr:uid="{00000000-0005-0000-0000-000027460000}"/>
    <cellStyle name="Vírgula 6 4 6" xfId="5080" xr:uid="{00000000-0005-0000-0000-000028460000}"/>
    <cellStyle name="Vírgula 6 4 6 2" xfId="22088" xr:uid="{00000000-0005-0000-0000-000029460000}"/>
    <cellStyle name="Vírgula 6 4 6 3" xfId="18115" xr:uid="{00000000-0005-0000-0000-00002A460000}"/>
    <cellStyle name="Vírgula 6 4 7" xfId="19988" xr:uid="{00000000-0005-0000-0000-00002B460000}"/>
    <cellStyle name="Vírgula 6 4 8" xfId="15948" xr:uid="{00000000-0005-0000-0000-00002C460000}"/>
    <cellStyle name="Vírgula 6 5" xfId="2363" xr:uid="{00000000-0005-0000-0000-00002D460000}"/>
    <cellStyle name="Vírgula 6 5 2" xfId="3491" xr:uid="{00000000-0005-0000-0000-00002E460000}"/>
    <cellStyle name="Vírgula 6 5 2 2" xfId="4821" xr:uid="{00000000-0005-0000-0000-00002F460000}"/>
    <cellStyle name="Vírgula 6 5 2 2 2" xfId="21861" xr:uid="{00000000-0005-0000-0000-000030460000}"/>
    <cellStyle name="Vírgula 6 5 2 2 3" xfId="17856" xr:uid="{00000000-0005-0000-0000-000031460000}"/>
    <cellStyle name="Vírgula 6 5 2 3" xfId="5660" xr:uid="{00000000-0005-0000-0000-000032460000}"/>
    <cellStyle name="Vírgula 6 5 2 3 2" xfId="22659" xr:uid="{00000000-0005-0000-0000-000033460000}"/>
    <cellStyle name="Vírgula 6 5 2 3 3" xfId="18695" xr:uid="{00000000-0005-0000-0000-000034460000}"/>
    <cellStyle name="Vírgula 6 5 2 4" xfId="20559" xr:uid="{00000000-0005-0000-0000-000035460000}"/>
    <cellStyle name="Vírgula 6 5 2 5" xfId="16535" xr:uid="{00000000-0005-0000-0000-000036460000}"/>
    <cellStyle name="Vírgula 6 5 3" xfId="4068" xr:uid="{00000000-0005-0000-0000-000037460000}"/>
    <cellStyle name="Vírgula 6 5 3 2" xfId="6390" xr:uid="{00000000-0005-0000-0000-000038460000}"/>
    <cellStyle name="Vírgula 6 5 3 2 2" xfId="23372" xr:uid="{00000000-0005-0000-0000-000039460000}"/>
    <cellStyle name="Vírgula 6 5 3 2 3" xfId="19425" xr:uid="{00000000-0005-0000-0000-00003A460000}"/>
    <cellStyle name="Vírgula 6 5 3 3" xfId="21117" xr:uid="{00000000-0005-0000-0000-00003B460000}"/>
    <cellStyle name="Vírgula 6 5 3 4" xfId="17109" xr:uid="{00000000-0005-0000-0000-00003C460000}"/>
    <cellStyle name="Vírgula 6 6" xfId="2364" xr:uid="{00000000-0005-0000-0000-00003D460000}"/>
    <cellStyle name="Vírgula 6 6 2" xfId="3492" xr:uid="{00000000-0005-0000-0000-00003E460000}"/>
    <cellStyle name="Vírgula 6 6 2 2" xfId="4822" xr:uid="{00000000-0005-0000-0000-00003F460000}"/>
    <cellStyle name="Vírgula 6 6 2 2 2" xfId="21862" xr:uid="{00000000-0005-0000-0000-000040460000}"/>
    <cellStyle name="Vírgula 6 6 2 2 3" xfId="17857" xr:uid="{00000000-0005-0000-0000-000041460000}"/>
    <cellStyle name="Vírgula 6 6 2 3" xfId="5661" xr:uid="{00000000-0005-0000-0000-000042460000}"/>
    <cellStyle name="Vírgula 6 6 2 3 2" xfId="22660" xr:uid="{00000000-0005-0000-0000-000043460000}"/>
    <cellStyle name="Vírgula 6 6 2 3 3" xfId="18696" xr:uid="{00000000-0005-0000-0000-000044460000}"/>
    <cellStyle name="Vírgula 6 6 2 4" xfId="20560" xr:uid="{00000000-0005-0000-0000-000045460000}"/>
    <cellStyle name="Vírgula 6 6 2 5" xfId="16536" xr:uid="{00000000-0005-0000-0000-000046460000}"/>
    <cellStyle name="Vírgula 6 6 3" xfId="3984" xr:uid="{00000000-0005-0000-0000-000047460000}"/>
    <cellStyle name="Vírgula 6 6 3 2" xfId="6391" xr:uid="{00000000-0005-0000-0000-000048460000}"/>
    <cellStyle name="Vírgula 6 6 3 2 2" xfId="23373" xr:uid="{00000000-0005-0000-0000-000049460000}"/>
    <cellStyle name="Vírgula 6 6 3 2 3" xfId="19426" xr:uid="{00000000-0005-0000-0000-00004A460000}"/>
    <cellStyle name="Vírgula 6 6 3 3" xfId="21040" xr:uid="{00000000-0005-0000-0000-00004B460000}"/>
    <cellStyle name="Vírgula 6 6 3 4" xfId="17026" xr:uid="{00000000-0005-0000-0000-00004C460000}"/>
    <cellStyle name="Vírgula 6 7" xfId="2365" xr:uid="{00000000-0005-0000-0000-00004D460000}"/>
    <cellStyle name="Vírgula 6 7 2" xfId="3493" xr:uid="{00000000-0005-0000-0000-00004E460000}"/>
    <cellStyle name="Vírgula 6 7 2 2" xfId="4823" xr:uid="{00000000-0005-0000-0000-00004F460000}"/>
    <cellStyle name="Vírgula 6 7 2 2 2" xfId="21863" xr:uid="{00000000-0005-0000-0000-000050460000}"/>
    <cellStyle name="Vírgula 6 7 2 2 3" xfId="17858" xr:uid="{00000000-0005-0000-0000-000051460000}"/>
    <cellStyle name="Vírgula 6 7 2 3" xfId="5662" xr:uid="{00000000-0005-0000-0000-000052460000}"/>
    <cellStyle name="Vírgula 6 7 2 3 2" xfId="22661" xr:uid="{00000000-0005-0000-0000-000053460000}"/>
    <cellStyle name="Vírgula 6 7 2 3 3" xfId="18697" xr:uid="{00000000-0005-0000-0000-000054460000}"/>
    <cellStyle name="Vírgula 6 7 2 4" xfId="20561" xr:uid="{00000000-0005-0000-0000-000055460000}"/>
    <cellStyle name="Vírgula 6 7 2 5" xfId="16537" xr:uid="{00000000-0005-0000-0000-000056460000}"/>
    <cellStyle name="Vírgula 6 7 3" xfId="4153" xr:uid="{00000000-0005-0000-0000-000057460000}"/>
    <cellStyle name="Vírgula 6 7 3 2" xfId="6392" xr:uid="{00000000-0005-0000-0000-000058460000}"/>
    <cellStyle name="Vírgula 6 7 3 2 2" xfId="23374" xr:uid="{00000000-0005-0000-0000-000059460000}"/>
    <cellStyle name="Vírgula 6 7 3 2 3" xfId="19427" xr:uid="{00000000-0005-0000-0000-00005A460000}"/>
    <cellStyle name="Vírgula 6 7 3 3" xfId="21201" xr:uid="{00000000-0005-0000-0000-00005B460000}"/>
    <cellStyle name="Vírgula 6 7 3 4" xfId="17193" xr:uid="{00000000-0005-0000-0000-00005C460000}"/>
    <cellStyle name="Vírgula 6 8" xfId="2366" xr:uid="{00000000-0005-0000-0000-00005D460000}"/>
    <cellStyle name="Vírgula 6 8 2" xfId="3494" xr:uid="{00000000-0005-0000-0000-00005E460000}"/>
    <cellStyle name="Vírgula 6 8 2 2" xfId="4824" xr:uid="{00000000-0005-0000-0000-00005F460000}"/>
    <cellStyle name="Vírgula 6 8 2 2 2" xfId="21864" xr:uid="{00000000-0005-0000-0000-000060460000}"/>
    <cellStyle name="Vírgula 6 8 2 2 3" xfId="17859" xr:uid="{00000000-0005-0000-0000-000061460000}"/>
    <cellStyle name="Vírgula 6 8 2 3" xfId="5663" xr:uid="{00000000-0005-0000-0000-000062460000}"/>
    <cellStyle name="Vírgula 6 8 2 3 2" xfId="22662" xr:uid="{00000000-0005-0000-0000-000063460000}"/>
    <cellStyle name="Vírgula 6 8 2 3 3" xfId="18698" xr:uid="{00000000-0005-0000-0000-000064460000}"/>
    <cellStyle name="Vírgula 6 8 2 4" xfId="20562" xr:uid="{00000000-0005-0000-0000-000065460000}"/>
    <cellStyle name="Vírgula 6 8 2 5" xfId="16538" xr:uid="{00000000-0005-0000-0000-000066460000}"/>
    <cellStyle name="Vírgula 6 8 3" xfId="3882" xr:uid="{00000000-0005-0000-0000-000067460000}"/>
    <cellStyle name="Vírgula 6 8 3 2" xfId="6393" xr:uid="{00000000-0005-0000-0000-000068460000}"/>
    <cellStyle name="Vírgula 6 8 3 2 2" xfId="23375" xr:uid="{00000000-0005-0000-0000-000069460000}"/>
    <cellStyle name="Vírgula 6 8 3 2 3" xfId="19428" xr:uid="{00000000-0005-0000-0000-00006A460000}"/>
    <cellStyle name="Vírgula 6 8 3 3" xfId="20943" xr:uid="{00000000-0005-0000-0000-00006B460000}"/>
    <cellStyle name="Vírgula 6 8 3 4" xfId="16924" xr:uid="{00000000-0005-0000-0000-00006C460000}"/>
    <cellStyle name="Vírgula 6 9" xfId="2367" xr:uid="{00000000-0005-0000-0000-00006D460000}"/>
    <cellStyle name="Vírgula 6 9 2" xfId="3495" xr:uid="{00000000-0005-0000-0000-00006E460000}"/>
    <cellStyle name="Vírgula 6 9 2 2" xfId="4825" xr:uid="{00000000-0005-0000-0000-00006F460000}"/>
    <cellStyle name="Vírgula 6 9 2 2 2" xfId="21865" xr:uid="{00000000-0005-0000-0000-000070460000}"/>
    <cellStyle name="Vírgula 6 9 2 2 3" xfId="17860" xr:uid="{00000000-0005-0000-0000-000071460000}"/>
    <cellStyle name="Vírgula 6 9 2 3" xfId="5664" xr:uid="{00000000-0005-0000-0000-000072460000}"/>
    <cellStyle name="Vírgula 6 9 2 3 2" xfId="22663" xr:uid="{00000000-0005-0000-0000-000073460000}"/>
    <cellStyle name="Vírgula 6 9 2 3 3" xfId="18699" xr:uid="{00000000-0005-0000-0000-000074460000}"/>
    <cellStyle name="Vírgula 6 9 2 4" xfId="20563" xr:uid="{00000000-0005-0000-0000-000075460000}"/>
    <cellStyle name="Vírgula 6 9 2 5" xfId="16539" xr:uid="{00000000-0005-0000-0000-000076460000}"/>
    <cellStyle name="Vírgula 6 9 3" xfId="3997" xr:uid="{00000000-0005-0000-0000-000077460000}"/>
    <cellStyle name="Vírgula 6 9 3 2" xfId="6394" xr:uid="{00000000-0005-0000-0000-000078460000}"/>
    <cellStyle name="Vírgula 6 9 3 2 2" xfId="23376" xr:uid="{00000000-0005-0000-0000-000079460000}"/>
    <cellStyle name="Vírgula 6 9 3 2 3" xfId="19429" xr:uid="{00000000-0005-0000-0000-00007A460000}"/>
    <cellStyle name="Vírgula 6 9 3 3" xfId="21053" xr:uid="{00000000-0005-0000-0000-00007B460000}"/>
    <cellStyle name="Vírgula 6 9 3 4" xfId="17039" xr:uid="{00000000-0005-0000-0000-00007C460000}"/>
    <cellStyle name="Vírgula 7" xfId="85" xr:uid="{00000000-0005-0000-0000-00007D460000}"/>
    <cellStyle name="Vírgula 7 10" xfId="2369" xr:uid="{00000000-0005-0000-0000-00007E460000}"/>
    <cellStyle name="Vírgula 7 10 2" xfId="2370" xr:uid="{00000000-0005-0000-0000-00007F460000}"/>
    <cellStyle name="Vírgula 7 10 2 2" xfId="3498" xr:uid="{00000000-0005-0000-0000-000080460000}"/>
    <cellStyle name="Vírgula 7 10 2 2 2" xfId="4099" xr:uid="{00000000-0005-0000-0000-000081460000}"/>
    <cellStyle name="Vírgula 7 10 2 2 2 2" xfId="6631" xr:uid="{00000000-0005-0000-0000-000082460000}"/>
    <cellStyle name="Vírgula 7 10 2 2 2 2 2" xfId="23613" xr:uid="{00000000-0005-0000-0000-000083460000}"/>
    <cellStyle name="Vírgula 7 10 2 2 2 2 3" xfId="19666" xr:uid="{00000000-0005-0000-0000-000084460000}"/>
    <cellStyle name="Vírgula 7 10 2 2 2 3" xfId="21147" xr:uid="{00000000-0005-0000-0000-000085460000}"/>
    <cellStyle name="Vírgula 7 10 2 2 2 4" xfId="17139" xr:uid="{00000000-0005-0000-0000-000086460000}"/>
    <cellStyle name="Vírgula 7 10 2 2 3" xfId="5667" xr:uid="{00000000-0005-0000-0000-000087460000}"/>
    <cellStyle name="Vírgula 7 10 2 2 3 2" xfId="22666" xr:uid="{00000000-0005-0000-0000-000088460000}"/>
    <cellStyle name="Vírgula 7 10 2 2 3 3" xfId="18702" xr:uid="{00000000-0005-0000-0000-000089460000}"/>
    <cellStyle name="Vírgula 7 10 2 2 4" xfId="20566" xr:uid="{00000000-0005-0000-0000-00008A460000}"/>
    <cellStyle name="Vírgula 7 10 2 2 5" xfId="16542" xr:uid="{00000000-0005-0000-0000-00008B460000}"/>
    <cellStyle name="Vírgula 7 10 2 3" xfId="4268" xr:uid="{00000000-0005-0000-0000-00008C460000}"/>
    <cellStyle name="Vírgula 7 10 2 3 2" xfId="6397" xr:uid="{00000000-0005-0000-0000-00008D460000}"/>
    <cellStyle name="Vírgula 7 10 2 3 2 2" xfId="23379" xr:uid="{00000000-0005-0000-0000-00008E460000}"/>
    <cellStyle name="Vírgula 7 10 2 3 2 3" xfId="19432" xr:uid="{00000000-0005-0000-0000-00008F460000}"/>
    <cellStyle name="Vírgula 7 10 2 3 3" xfId="21312" xr:uid="{00000000-0005-0000-0000-000090460000}"/>
    <cellStyle name="Vírgula 7 10 2 3 4" xfId="17305" xr:uid="{00000000-0005-0000-0000-000091460000}"/>
    <cellStyle name="Vírgula 7 10 2 4" xfId="6823" xr:uid="{00000000-0005-0000-0000-000092460000}"/>
    <cellStyle name="Vírgula 7 10 2 4 2" xfId="23789" xr:uid="{00000000-0005-0000-0000-000093460000}"/>
    <cellStyle name="Vírgula 7 10 2 4 3" xfId="19858" xr:uid="{00000000-0005-0000-0000-000094460000}"/>
    <cellStyle name="Vírgula 7 10 2 5" xfId="5141" xr:uid="{00000000-0005-0000-0000-000095460000}"/>
    <cellStyle name="Vírgula 7 10 2 5 2" xfId="22142" xr:uid="{00000000-0005-0000-0000-000096460000}"/>
    <cellStyle name="Vírgula 7 10 2 5 3" xfId="18176" xr:uid="{00000000-0005-0000-0000-000097460000}"/>
    <cellStyle name="Vírgula 7 10 2 6" xfId="10474" xr:uid="{00000000-0005-0000-0000-000098460000}"/>
    <cellStyle name="Vírgula 7 10 2 6 2" xfId="20042" xr:uid="{00000000-0005-0000-0000-000099460000}"/>
    <cellStyle name="Vírgula 7 10 2 7" xfId="16011" xr:uid="{00000000-0005-0000-0000-00009A460000}"/>
    <cellStyle name="Vírgula 7 10 3" xfId="3497" xr:uid="{00000000-0005-0000-0000-00009B460000}"/>
    <cellStyle name="Vírgula 7 10 3 2" xfId="4107" xr:uid="{00000000-0005-0000-0000-00009C460000}"/>
    <cellStyle name="Vírgula 7 10 3 2 2" xfId="6630" xr:uid="{00000000-0005-0000-0000-00009D460000}"/>
    <cellStyle name="Vírgula 7 10 3 2 2 2" xfId="23612" xr:uid="{00000000-0005-0000-0000-00009E460000}"/>
    <cellStyle name="Vírgula 7 10 3 2 2 3" xfId="19665" xr:uid="{00000000-0005-0000-0000-00009F460000}"/>
    <cellStyle name="Vírgula 7 10 3 2 3" xfId="21155" xr:uid="{00000000-0005-0000-0000-0000A0460000}"/>
    <cellStyle name="Vírgula 7 10 3 2 4" xfId="17147" xr:uid="{00000000-0005-0000-0000-0000A1460000}"/>
    <cellStyle name="Vírgula 7 10 3 3" xfId="5666" xr:uid="{00000000-0005-0000-0000-0000A2460000}"/>
    <cellStyle name="Vírgula 7 10 3 3 2" xfId="12494" xr:uid="{00000000-0005-0000-0000-0000A3460000}"/>
    <cellStyle name="Vírgula 7 10 3 3 2 2" xfId="22665" xr:uid="{00000000-0005-0000-0000-0000A4460000}"/>
    <cellStyle name="Vírgula 7 10 3 3 3" xfId="11982" xr:uid="{00000000-0005-0000-0000-0000A5460000}"/>
    <cellStyle name="Vírgula 7 10 3 3 4" xfId="18701" xr:uid="{00000000-0005-0000-0000-0000A6460000}"/>
    <cellStyle name="Vírgula 7 10 3 4" xfId="11393" xr:uid="{00000000-0005-0000-0000-0000A7460000}"/>
    <cellStyle name="Vírgula 7 10 3 4 2" xfId="20565" xr:uid="{00000000-0005-0000-0000-0000A8460000}"/>
    <cellStyle name="Vírgula 7 10 3 5" xfId="16541" xr:uid="{00000000-0005-0000-0000-0000A9460000}"/>
    <cellStyle name="Vírgula 7 10 4" xfId="4267" xr:uid="{00000000-0005-0000-0000-0000AA460000}"/>
    <cellStyle name="Vírgula 7 10 4 2" xfId="6396" xr:uid="{00000000-0005-0000-0000-0000AB460000}"/>
    <cellStyle name="Vírgula 7 10 4 2 2" xfId="23378" xr:uid="{00000000-0005-0000-0000-0000AC460000}"/>
    <cellStyle name="Vírgula 7 10 4 2 3" xfId="19431" xr:uid="{00000000-0005-0000-0000-0000AD460000}"/>
    <cellStyle name="Vírgula 7 10 4 3" xfId="21311" xr:uid="{00000000-0005-0000-0000-0000AE460000}"/>
    <cellStyle name="Vírgula 7 10 4 4" xfId="17304" xr:uid="{00000000-0005-0000-0000-0000AF460000}"/>
    <cellStyle name="Vírgula 7 10 5" xfId="6822" xr:uid="{00000000-0005-0000-0000-0000B0460000}"/>
    <cellStyle name="Vírgula 7 10 5 2" xfId="23788" xr:uid="{00000000-0005-0000-0000-0000B1460000}"/>
    <cellStyle name="Vírgula 7 10 5 3" xfId="19857" xr:uid="{00000000-0005-0000-0000-0000B2460000}"/>
    <cellStyle name="Vírgula 7 10 6" xfId="5140" xr:uid="{00000000-0005-0000-0000-0000B3460000}"/>
    <cellStyle name="Vírgula 7 10 6 2" xfId="22141" xr:uid="{00000000-0005-0000-0000-0000B4460000}"/>
    <cellStyle name="Vírgula 7 10 6 3" xfId="18175" xr:uid="{00000000-0005-0000-0000-0000B5460000}"/>
    <cellStyle name="Vírgula 7 10 7" xfId="9482" xr:uid="{00000000-0005-0000-0000-0000B6460000}"/>
    <cellStyle name="Vírgula 7 10 7 2" xfId="14900" xr:uid="{00000000-0005-0000-0000-0000B7460000}"/>
    <cellStyle name="Vírgula 7 10 7 3" xfId="13529" xr:uid="{00000000-0005-0000-0000-0000B8460000}"/>
    <cellStyle name="Vírgula 7 10 7 4" xfId="20041" xr:uid="{00000000-0005-0000-0000-0000B9460000}"/>
    <cellStyle name="Vírgula 7 10 8" xfId="16010" xr:uid="{00000000-0005-0000-0000-0000BA460000}"/>
    <cellStyle name="Vírgula 7 11" xfId="2371" xr:uid="{00000000-0005-0000-0000-0000BB460000}"/>
    <cellStyle name="Vírgula 7 11 2" xfId="2372" xr:uid="{00000000-0005-0000-0000-0000BC460000}"/>
    <cellStyle name="Vírgula 7 11 2 2" xfId="3500" xr:uid="{00000000-0005-0000-0000-0000BD460000}"/>
    <cellStyle name="Vírgula 7 11 2 2 2" xfId="4828" xr:uid="{00000000-0005-0000-0000-0000BE460000}"/>
    <cellStyle name="Vírgula 7 11 2 2 2 2" xfId="21868" xr:uid="{00000000-0005-0000-0000-0000BF460000}"/>
    <cellStyle name="Vírgula 7 11 2 2 2 3" xfId="17863" xr:uid="{00000000-0005-0000-0000-0000C0460000}"/>
    <cellStyle name="Vírgula 7 11 2 2 3" xfId="5669" xr:uid="{00000000-0005-0000-0000-0000C1460000}"/>
    <cellStyle name="Vírgula 7 11 2 2 3 2" xfId="12496" xr:uid="{00000000-0005-0000-0000-0000C2460000}"/>
    <cellStyle name="Vírgula 7 11 2 2 3 2 2" xfId="22668" xr:uid="{00000000-0005-0000-0000-0000C3460000}"/>
    <cellStyle name="Vírgula 7 11 2 2 3 3" xfId="13117" xr:uid="{00000000-0005-0000-0000-0000C4460000}"/>
    <cellStyle name="Vírgula 7 11 2 2 3 4" xfId="18704" xr:uid="{00000000-0005-0000-0000-0000C5460000}"/>
    <cellStyle name="Vírgula 7 11 2 2 4" xfId="20568" xr:uid="{00000000-0005-0000-0000-0000C6460000}"/>
    <cellStyle name="Vírgula 7 11 2 2 5" xfId="16544" xr:uid="{00000000-0005-0000-0000-0000C7460000}"/>
    <cellStyle name="Vírgula 7 11 2 3" xfId="3710" xr:uid="{00000000-0005-0000-0000-0000C8460000}"/>
    <cellStyle name="Vírgula 7 11 2 3 2" xfId="6399" xr:uid="{00000000-0005-0000-0000-0000C9460000}"/>
    <cellStyle name="Vírgula 7 11 2 3 2 2" xfId="11776" xr:uid="{00000000-0005-0000-0000-0000CA460000}"/>
    <cellStyle name="Vírgula 7 11 2 3 2 2 2" xfId="23381" xr:uid="{00000000-0005-0000-0000-0000CB460000}"/>
    <cellStyle name="Vírgula 7 11 2 3 2 3" xfId="12012" xr:uid="{00000000-0005-0000-0000-0000CC460000}"/>
    <cellStyle name="Vírgula 7 11 2 3 2 4" xfId="19434" xr:uid="{00000000-0005-0000-0000-0000CD460000}"/>
    <cellStyle name="Vírgula 7 11 2 3 3" xfId="20778" xr:uid="{00000000-0005-0000-0000-0000CE460000}"/>
    <cellStyle name="Vírgula 7 11 2 3 4" xfId="16754" xr:uid="{00000000-0005-0000-0000-0000CF460000}"/>
    <cellStyle name="Vírgula 7 11 2 4" xfId="8597" xr:uid="{00000000-0005-0000-0000-0000D0460000}"/>
    <cellStyle name="Vírgula 7 11 2 5" xfId="13531" xr:uid="{00000000-0005-0000-0000-0000D1460000}"/>
    <cellStyle name="Vírgula 7 11 3" xfId="2821" xr:uid="{00000000-0005-0000-0000-0000D2460000}"/>
    <cellStyle name="Vírgula 7 11 3 2" xfId="3648" xr:uid="{00000000-0005-0000-0000-0000D3460000}"/>
    <cellStyle name="Vírgula 7 11 3 2 2" xfId="4926" xr:uid="{00000000-0005-0000-0000-0000D4460000}"/>
    <cellStyle name="Vírgula 7 11 3 2 2 2" xfId="21966" xr:uid="{00000000-0005-0000-0000-0000D5460000}"/>
    <cellStyle name="Vírgula 7 11 3 2 2 3" xfId="17961" xr:uid="{00000000-0005-0000-0000-0000D6460000}"/>
    <cellStyle name="Vírgula 7 11 3 2 3" xfId="5817" xr:uid="{00000000-0005-0000-0000-0000D7460000}"/>
    <cellStyle name="Vírgula 7 11 3 2 3 2" xfId="12497" xr:uid="{00000000-0005-0000-0000-0000D8460000}"/>
    <cellStyle name="Vírgula 7 11 3 2 3 2 2" xfId="22816" xr:uid="{00000000-0005-0000-0000-0000D9460000}"/>
    <cellStyle name="Vírgula 7 11 3 2 3 3" xfId="11853" xr:uid="{00000000-0005-0000-0000-0000DA460000}"/>
    <cellStyle name="Vírgula 7 11 3 2 3 4" xfId="18852" xr:uid="{00000000-0005-0000-0000-0000DB460000}"/>
    <cellStyle name="Vírgula 7 11 3 2 4" xfId="20716" xr:uid="{00000000-0005-0000-0000-0000DC460000}"/>
    <cellStyle name="Vírgula 7 11 3 2 5" xfId="16692" xr:uid="{00000000-0005-0000-0000-0000DD460000}"/>
    <cellStyle name="Vírgula 7 11 3 3" xfId="8598" xr:uid="{00000000-0005-0000-0000-0000DE460000}"/>
    <cellStyle name="Vírgula 7 11 4" xfId="3499" xr:uid="{00000000-0005-0000-0000-0000DF460000}"/>
    <cellStyle name="Vírgula 7 11 4 2" xfId="4827" xr:uid="{00000000-0005-0000-0000-0000E0460000}"/>
    <cellStyle name="Vírgula 7 11 4 2 2" xfId="21867" xr:uid="{00000000-0005-0000-0000-0000E1460000}"/>
    <cellStyle name="Vírgula 7 11 4 2 3" xfId="17862" xr:uid="{00000000-0005-0000-0000-0000E2460000}"/>
    <cellStyle name="Vírgula 7 11 4 3" xfId="5668" xr:uid="{00000000-0005-0000-0000-0000E3460000}"/>
    <cellStyle name="Vírgula 7 11 4 3 2" xfId="12495" xr:uid="{00000000-0005-0000-0000-0000E4460000}"/>
    <cellStyle name="Vírgula 7 11 4 3 2 2" xfId="22667" xr:uid="{00000000-0005-0000-0000-0000E5460000}"/>
    <cellStyle name="Vírgula 7 11 4 3 3" xfId="11783" xr:uid="{00000000-0005-0000-0000-0000E6460000}"/>
    <cellStyle name="Vírgula 7 11 4 3 4" xfId="18703" xr:uid="{00000000-0005-0000-0000-0000E7460000}"/>
    <cellStyle name="Vírgula 7 11 4 4" xfId="20567" xr:uid="{00000000-0005-0000-0000-0000E8460000}"/>
    <cellStyle name="Vírgula 7 11 4 5" xfId="16543" xr:uid="{00000000-0005-0000-0000-0000E9460000}"/>
    <cellStyle name="Vírgula 7 11 5" xfId="4162" xr:uid="{00000000-0005-0000-0000-0000EA460000}"/>
    <cellStyle name="Vírgula 7 11 5 2" xfId="6398" xr:uid="{00000000-0005-0000-0000-0000EB460000}"/>
    <cellStyle name="Vírgula 7 11 5 2 2" xfId="23380" xr:uid="{00000000-0005-0000-0000-0000EC460000}"/>
    <cellStyle name="Vírgula 7 11 5 2 3" xfId="19433" xr:uid="{00000000-0005-0000-0000-0000ED460000}"/>
    <cellStyle name="Vírgula 7 11 5 3" xfId="21210" xr:uid="{00000000-0005-0000-0000-0000EE460000}"/>
    <cellStyle name="Vírgula 7 11 5 4" xfId="17202" xr:uid="{00000000-0005-0000-0000-0000EF460000}"/>
    <cellStyle name="Vírgula 7 11 6" xfId="9906" xr:uid="{00000000-0005-0000-0000-0000F0460000}"/>
    <cellStyle name="Vírgula 7 11 6 2" xfId="14907" xr:uid="{00000000-0005-0000-0000-0000F1460000}"/>
    <cellStyle name="Vírgula 7 11 6 3" xfId="13530" xr:uid="{00000000-0005-0000-0000-0000F2460000}"/>
    <cellStyle name="Vírgula 7 12" xfId="2373" xr:uid="{00000000-0005-0000-0000-0000F3460000}"/>
    <cellStyle name="Vírgula 7 12 2" xfId="2374" xr:uid="{00000000-0005-0000-0000-0000F4460000}"/>
    <cellStyle name="Vírgula 7 12 2 2" xfId="3502" xr:uid="{00000000-0005-0000-0000-0000F5460000}"/>
    <cellStyle name="Vírgula 7 12 2 2 2" xfId="3745" xr:uid="{00000000-0005-0000-0000-0000F6460000}"/>
    <cellStyle name="Vírgula 7 12 2 2 2 2" xfId="6633" xr:uid="{00000000-0005-0000-0000-0000F7460000}"/>
    <cellStyle name="Vírgula 7 12 2 2 2 2 2" xfId="23615" xr:uid="{00000000-0005-0000-0000-0000F8460000}"/>
    <cellStyle name="Vírgula 7 12 2 2 2 2 3" xfId="19668" xr:uid="{00000000-0005-0000-0000-0000F9460000}"/>
    <cellStyle name="Vírgula 7 12 2 2 2 3" xfId="20810" xr:uid="{00000000-0005-0000-0000-0000FA460000}"/>
    <cellStyle name="Vírgula 7 12 2 2 2 4" xfId="16789" xr:uid="{00000000-0005-0000-0000-0000FB460000}"/>
    <cellStyle name="Vírgula 7 12 2 2 3" xfId="5671" xr:uid="{00000000-0005-0000-0000-0000FC460000}"/>
    <cellStyle name="Vírgula 7 12 2 2 3 2" xfId="22670" xr:uid="{00000000-0005-0000-0000-0000FD460000}"/>
    <cellStyle name="Vírgula 7 12 2 2 3 3" xfId="18706" xr:uid="{00000000-0005-0000-0000-0000FE460000}"/>
    <cellStyle name="Vírgula 7 12 2 2 4" xfId="20570" xr:uid="{00000000-0005-0000-0000-0000FF460000}"/>
    <cellStyle name="Vírgula 7 12 2 2 5" xfId="16546" xr:uid="{00000000-0005-0000-0000-000000470000}"/>
    <cellStyle name="Vírgula 7 12 2 3" xfId="4270" xr:uid="{00000000-0005-0000-0000-000001470000}"/>
    <cellStyle name="Vírgula 7 12 2 3 2" xfId="6401" xr:uid="{00000000-0005-0000-0000-000002470000}"/>
    <cellStyle name="Vírgula 7 12 2 3 2 2" xfId="23383" xr:uid="{00000000-0005-0000-0000-000003470000}"/>
    <cellStyle name="Vírgula 7 12 2 3 2 3" xfId="19436" xr:uid="{00000000-0005-0000-0000-000004470000}"/>
    <cellStyle name="Vírgula 7 12 2 3 3" xfId="21314" xr:uid="{00000000-0005-0000-0000-000005470000}"/>
    <cellStyle name="Vírgula 7 12 2 3 4" xfId="17307" xr:uid="{00000000-0005-0000-0000-000006470000}"/>
    <cellStyle name="Vírgula 7 12 2 4" xfId="6825" xr:uid="{00000000-0005-0000-0000-000007470000}"/>
    <cellStyle name="Vírgula 7 12 2 4 2" xfId="23791" xr:uid="{00000000-0005-0000-0000-000008470000}"/>
    <cellStyle name="Vírgula 7 12 2 4 3" xfId="19860" xr:uid="{00000000-0005-0000-0000-000009470000}"/>
    <cellStyle name="Vírgula 7 12 2 5" xfId="5143" xr:uid="{00000000-0005-0000-0000-00000A470000}"/>
    <cellStyle name="Vírgula 7 12 2 5 2" xfId="22144" xr:uid="{00000000-0005-0000-0000-00000B470000}"/>
    <cellStyle name="Vírgula 7 12 2 5 3" xfId="18178" xr:uid="{00000000-0005-0000-0000-00000C470000}"/>
    <cellStyle name="Vírgula 7 12 2 6" xfId="20044" xr:uid="{00000000-0005-0000-0000-00000D470000}"/>
    <cellStyle name="Vírgula 7 12 2 7" xfId="16013" xr:uid="{00000000-0005-0000-0000-00000E470000}"/>
    <cellStyle name="Vírgula 7 12 3" xfId="3501" xr:uid="{00000000-0005-0000-0000-00000F470000}"/>
    <cellStyle name="Vírgula 7 12 3 2" xfId="4198" xr:uid="{00000000-0005-0000-0000-000010470000}"/>
    <cellStyle name="Vírgula 7 12 3 2 2" xfId="6632" xr:uid="{00000000-0005-0000-0000-000011470000}"/>
    <cellStyle name="Vírgula 7 12 3 2 2 2" xfId="23614" xr:uid="{00000000-0005-0000-0000-000012470000}"/>
    <cellStyle name="Vírgula 7 12 3 2 2 3" xfId="19667" xr:uid="{00000000-0005-0000-0000-000013470000}"/>
    <cellStyle name="Vírgula 7 12 3 2 3" xfId="21244" xr:uid="{00000000-0005-0000-0000-000014470000}"/>
    <cellStyle name="Vírgula 7 12 3 2 4" xfId="17237" xr:uid="{00000000-0005-0000-0000-000015470000}"/>
    <cellStyle name="Vírgula 7 12 3 3" xfId="5670" xr:uid="{00000000-0005-0000-0000-000016470000}"/>
    <cellStyle name="Vírgula 7 12 3 3 2" xfId="22669" xr:uid="{00000000-0005-0000-0000-000017470000}"/>
    <cellStyle name="Vírgula 7 12 3 3 3" xfId="18705" xr:uid="{00000000-0005-0000-0000-000018470000}"/>
    <cellStyle name="Vírgula 7 12 3 4" xfId="20569" xr:uid="{00000000-0005-0000-0000-000019470000}"/>
    <cellStyle name="Vírgula 7 12 3 5" xfId="16545" xr:uid="{00000000-0005-0000-0000-00001A470000}"/>
    <cellStyle name="Vírgula 7 12 4" xfId="4269" xr:uid="{00000000-0005-0000-0000-00001B470000}"/>
    <cellStyle name="Vírgula 7 12 4 2" xfId="6400" xr:uid="{00000000-0005-0000-0000-00001C470000}"/>
    <cellStyle name="Vírgula 7 12 4 2 2" xfId="23382" xr:uid="{00000000-0005-0000-0000-00001D470000}"/>
    <cellStyle name="Vírgula 7 12 4 2 3" xfId="19435" xr:uid="{00000000-0005-0000-0000-00001E470000}"/>
    <cellStyle name="Vírgula 7 12 4 3" xfId="21313" xr:uid="{00000000-0005-0000-0000-00001F470000}"/>
    <cellStyle name="Vírgula 7 12 4 4" xfId="17306" xr:uid="{00000000-0005-0000-0000-000020470000}"/>
    <cellStyle name="Vírgula 7 12 5" xfId="6824" xr:uid="{00000000-0005-0000-0000-000021470000}"/>
    <cellStyle name="Vírgula 7 12 5 2" xfId="23790" xr:uid="{00000000-0005-0000-0000-000022470000}"/>
    <cellStyle name="Vírgula 7 12 5 3" xfId="19859" xr:uid="{00000000-0005-0000-0000-000023470000}"/>
    <cellStyle name="Vírgula 7 12 6" xfId="5142" xr:uid="{00000000-0005-0000-0000-000024470000}"/>
    <cellStyle name="Vírgula 7 12 6 2" xfId="22143" xr:uid="{00000000-0005-0000-0000-000025470000}"/>
    <cellStyle name="Vírgula 7 12 6 3" xfId="18177" xr:uid="{00000000-0005-0000-0000-000026470000}"/>
    <cellStyle name="Vírgula 7 12 7" xfId="9066" xr:uid="{00000000-0005-0000-0000-000027470000}"/>
    <cellStyle name="Vírgula 7 12 7 2" xfId="20043" xr:uid="{00000000-0005-0000-0000-000028470000}"/>
    <cellStyle name="Vírgula 7 12 8" xfId="16012" xr:uid="{00000000-0005-0000-0000-000029470000}"/>
    <cellStyle name="Vírgula 7 13" xfId="2375" xr:uid="{00000000-0005-0000-0000-00002A470000}"/>
    <cellStyle name="Vírgula 7 13 2" xfId="2376" xr:uid="{00000000-0005-0000-0000-00002B470000}"/>
    <cellStyle name="Vírgula 7 13 2 2" xfId="3504" xr:uid="{00000000-0005-0000-0000-00002C470000}"/>
    <cellStyle name="Vírgula 7 13 2 2 2" xfId="4830" xr:uid="{00000000-0005-0000-0000-00002D470000}"/>
    <cellStyle name="Vírgula 7 13 2 2 2 2" xfId="21870" xr:uid="{00000000-0005-0000-0000-00002E470000}"/>
    <cellStyle name="Vírgula 7 13 2 2 2 3" xfId="17865" xr:uid="{00000000-0005-0000-0000-00002F470000}"/>
    <cellStyle name="Vírgula 7 13 2 2 3" xfId="5673" xr:uid="{00000000-0005-0000-0000-000030470000}"/>
    <cellStyle name="Vírgula 7 13 2 2 3 2" xfId="12978" xr:uid="{00000000-0005-0000-0000-000031470000}"/>
    <cellStyle name="Vírgula 7 13 2 2 3 2 2" xfId="22672" xr:uid="{00000000-0005-0000-0000-000032470000}"/>
    <cellStyle name="Vírgula 7 13 2 2 3 3" xfId="11115" xr:uid="{00000000-0005-0000-0000-000033470000}"/>
    <cellStyle name="Vírgula 7 13 2 2 3 4" xfId="18708" xr:uid="{00000000-0005-0000-0000-000034470000}"/>
    <cellStyle name="Vírgula 7 13 2 2 4" xfId="20572" xr:uid="{00000000-0005-0000-0000-000035470000}"/>
    <cellStyle name="Vírgula 7 13 2 2 5" xfId="16548" xr:uid="{00000000-0005-0000-0000-000036470000}"/>
    <cellStyle name="Vírgula 7 13 2 3" xfId="4341" xr:uid="{00000000-0005-0000-0000-000037470000}"/>
    <cellStyle name="Vírgula 7 13 2 3 2" xfId="6403" xr:uid="{00000000-0005-0000-0000-000038470000}"/>
    <cellStyle name="Vírgula 7 13 2 3 2 2" xfId="12506" xr:uid="{00000000-0005-0000-0000-000039470000}"/>
    <cellStyle name="Vírgula 7 13 2 3 2 2 2" xfId="23385" xr:uid="{00000000-0005-0000-0000-00003A470000}"/>
    <cellStyle name="Vírgula 7 13 2 3 2 3" xfId="12915" xr:uid="{00000000-0005-0000-0000-00003B470000}"/>
    <cellStyle name="Vírgula 7 13 2 3 2 4" xfId="19438" xr:uid="{00000000-0005-0000-0000-00003C470000}"/>
    <cellStyle name="Vírgula 7 13 2 3 3" xfId="21385" xr:uid="{00000000-0005-0000-0000-00003D470000}"/>
    <cellStyle name="Vírgula 7 13 2 3 4" xfId="17378" xr:uid="{00000000-0005-0000-0000-00003E470000}"/>
    <cellStyle name="Vírgula 7 13 2 4" xfId="8599" xr:uid="{00000000-0005-0000-0000-00003F470000}"/>
    <cellStyle name="Vírgula 7 13 2 5" xfId="13533" xr:uid="{00000000-0005-0000-0000-000040470000}"/>
    <cellStyle name="Vírgula 7 13 3" xfId="3503" xr:uid="{00000000-0005-0000-0000-000041470000}"/>
    <cellStyle name="Vírgula 7 13 3 2" xfId="4829" xr:uid="{00000000-0005-0000-0000-000042470000}"/>
    <cellStyle name="Vírgula 7 13 3 2 2" xfId="21869" xr:uid="{00000000-0005-0000-0000-000043470000}"/>
    <cellStyle name="Vírgula 7 13 3 2 3" xfId="17864" xr:uid="{00000000-0005-0000-0000-000044470000}"/>
    <cellStyle name="Vírgula 7 13 3 3" xfId="5672" xr:uid="{00000000-0005-0000-0000-000045470000}"/>
    <cellStyle name="Vírgula 7 13 3 3 2" xfId="11282" xr:uid="{00000000-0005-0000-0000-000046470000}"/>
    <cellStyle name="Vírgula 7 13 3 3 2 2" xfId="22671" xr:uid="{00000000-0005-0000-0000-000047470000}"/>
    <cellStyle name="Vírgula 7 13 3 3 3" xfId="11623" xr:uid="{00000000-0005-0000-0000-000048470000}"/>
    <cellStyle name="Vírgula 7 13 3 3 4" xfId="18707" xr:uid="{00000000-0005-0000-0000-000049470000}"/>
    <cellStyle name="Vírgula 7 13 3 4" xfId="20571" xr:uid="{00000000-0005-0000-0000-00004A470000}"/>
    <cellStyle name="Vírgula 7 13 3 5" xfId="16547" xr:uid="{00000000-0005-0000-0000-00004B470000}"/>
    <cellStyle name="Vírgula 7 13 4" xfId="4165" xr:uid="{00000000-0005-0000-0000-00004C470000}"/>
    <cellStyle name="Vírgula 7 13 4 2" xfId="6402" xr:uid="{00000000-0005-0000-0000-00004D470000}"/>
    <cellStyle name="Vírgula 7 13 4 2 2" xfId="12582" xr:uid="{00000000-0005-0000-0000-00004E470000}"/>
    <cellStyle name="Vírgula 7 13 4 2 2 2" xfId="23384" xr:uid="{00000000-0005-0000-0000-00004F470000}"/>
    <cellStyle name="Vírgula 7 13 4 2 3" xfId="12957" xr:uid="{00000000-0005-0000-0000-000050470000}"/>
    <cellStyle name="Vírgula 7 13 4 2 4" xfId="19437" xr:uid="{00000000-0005-0000-0000-000051470000}"/>
    <cellStyle name="Vírgula 7 13 4 3" xfId="21213" xr:uid="{00000000-0005-0000-0000-000052470000}"/>
    <cellStyle name="Vírgula 7 13 4 4" xfId="17205" xr:uid="{00000000-0005-0000-0000-000053470000}"/>
    <cellStyle name="Vírgula 7 13 5" xfId="8600" xr:uid="{00000000-0005-0000-0000-000054470000}"/>
    <cellStyle name="Vírgula 7 13 6" xfId="10693" xr:uid="{00000000-0005-0000-0000-000055470000}"/>
    <cellStyle name="Vírgula 7 13 6 2" xfId="14915" xr:uid="{00000000-0005-0000-0000-000056470000}"/>
    <cellStyle name="Vírgula 7 13 6 3" xfId="13532" xr:uid="{00000000-0005-0000-0000-000057470000}"/>
    <cellStyle name="Vírgula 7 14" xfId="2377" xr:uid="{00000000-0005-0000-0000-000058470000}"/>
    <cellStyle name="Vírgula 7 14 2" xfId="2285" xr:uid="{00000000-0005-0000-0000-000059470000}"/>
    <cellStyle name="Vírgula 7 14 2 2" xfId="3413" xr:uid="{00000000-0005-0000-0000-00005A470000}"/>
    <cellStyle name="Vírgula 7 14 2 2 2" xfId="4743" xr:uid="{00000000-0005-0000-0000-00005B470000}"/>
    <cellStyle name="Vírgula 7 14 2 2 2 2" xfId="21783" xr:uid="{00000000-0005-0000-0000-00005C470000}"/>
    <cellStyle name="Vírgula 7 14 2 2 2 3" xfId="17778" xr:uid="{00000000-0005-0000-0000-00005D470000}"/>
    <cellStyle name="Vírgula 7 14 2 2 3" xfId="5582" xr:uid="{00000000-0005-0000-0000-00005E470000}"/>
    <cellStyle name="Vírgula 7 14 2 2 3 2" xfId="11198" xr:uid="{00000000-0005-0000-0000-00005F470000}"/>
    <cellStyle name="Vírgula 7 14 2 2 3 2 2" xfId="22581" xr:uid="{00000000-0005-0000-0000-000060470000}"/>
    <cellStyle name="Vírgula 7 14 2 2 3 3" xfId="11725" xr:uid="{00000000-0005-0000-0000-000061470000}"/>
    <cellStyle name="Vírgula 7 14 2 2 3 4" xfId="18617" xr:uid="{00000000-0005-0000-0000-000062470000}"/>
    <cellStyle name="Vírgula 7 14 2 2 4" xfId="20481" xr:uid="{00000000-0005-0000-0000-000063470000}"/>
    <cellStyle name="Vírgula 7 14 2 2 5" xfId="16457" xr:uid="{00000000-0005-0000-0000-000064470000}"/>
    <cellStyle name="Vírgula 7 14 2 3" xfId="4352" xr:uid="{00000000-0005-0000-0000-000065470000}"/>
    <cellStyle name="Vírgula 7 14 2 3 2" xfId="6312" xr:uid="{00000000-0005-0000-0000-000066470000}"/>
    <cellStyle name="Vírgula 7 14 2 3 2 2" xfId="13292" xr:uid="{00000000-0005-0000-0000-000067470000}"/>
    <cellStyle name="Vírgula 7 14 2 3 2 2 2" xfId="23294" xr:uid="{00000000-0005-0000-0000-000068470000}"/>
    <cellStyle name="Vírgula 7 14 2 3 2 3" xfId="13185" xr:uid="{00000000-0005-0000-0000-000069470000}"/>
    <cellStyle name="Vírgula 7 14 2 3 2 4" xfId="19347" xr:uid="{00000000-0005-0000-0000-00006A470000}"/>
    <cellStyle name="Vírgula 7 14 2 3 3" xfId="21396" xr:uid="{00000000-0005-0000-0000-00006B470000}"/>
    <cellStyle name="Vírgula 7 14 2 3 4" xfId="17389" xr:uid="{00000000-0005-0000-0000-00006C470000}"/>
    <cellStyle name="Vírgula 7 14 2 4" xfId="8601" xr:uid="{00000000-0005-0000-0000-00006D470000}"/>
    <cellStyle name="Vírgula 7 14 2 5" xfId="13524" xr:uid="{00000000-0005-0000-0000-00006E470000}"/>
    <cellStyle name="Vírgula 7 14 3" xfId="2822" xr:uid="{00000000-0005-0000-0000-00006F470000}"/>
    <cellStyle name="Vírgula 7 14 3 2" xfId="3649" xr:uid="{00000000-0005-0000-0000-000070470000}"/>
    <cellStyle name="Vírgula 7 14 3 2 2" xfId="4927" xr:uid="{00000000-0005-0000-0000-000071470000}"/>
    <cellStyle name="Vírgula 7 14 3 2 2 2" xfId="21967" xr:uid="{00000000-0005-0000-0000-000072470000}"/>
    <cellStyle name="Vírgula 7 14 3 2 2 3" xfId="17962" xr:uid="{00000000-0005-0000-0000-000073470000}"/>
    <cellStyle name="Vírgula 7 14 3 2 3" xfId="5818" xr:uid="{00000000-0005-0000-0000-000074470000}"/>
    <cellStyle name="Vírgula 7 14 3 2 3 2" xfId="10927" xr:uid="{00000000-0005-0000-0000-000075470000}"/>
    <cellStyle name="Vírgula 7 14 3 2 3 2 2" xfId="22817" xr:uid="{00000000-0005-0000-0000-000076470000}"/>
    <cellStyle name="Vírgula 7 14 3 2 3 3" xfId="11142" xr:uid="{00000000-0005-0000-0000-000077470000}"/>
    <cellStyle name="Vírgula 7 14 3 2 3 4" xfId="18853" xr:uid="{00000000-0005-0000-0000-000078470000}"/>
    <cellStyle name="Vírgula 7 14 3 2 4" xfId="20717" xr:uid="{00000000-0005-0000-0000-000079470000}"/>
    <cellStyle name="Vírgula 7 14 3 2 5" xfId="16693" xr:uid="{00000000-0005-0000-0000-00007A470000}"/>
    <cellStyle name="Vírgula 7 14 3 3" xfId="8602" xr:uid="{00000000-0005-0000-0000-00007B470000}"/>
    <cellStyle name="Vírgula 7 14 4" xfId="3505" xr:uid="{00000000-0005-0000-0000-00007C470000}"/>
    <cellStyle name="Vírgula 7 14 4 2" xfId="4831" xr:uid="{00000000-0005-0000-0000-00007D470000}"/>
    <cellStyle name="Vírgula 7 14 4 2 2" xfId="21871" xr:uid="{00000000-0005-0000-0000-00007E470000}"/>
    <cellStyle name="Vírgula 7 14 4 2 3" xfId="17866" xr:uid="{00000000-0005-0000-0000-00007F470000}"/>
    <cellStyle name="Vírgula 7 14 4 3" xfId="5674" xr:uid="{00000000-0005-0000-0000-000080470000}"/>
    <cellStyle name="Vírgula 7 14 4 3 2" xfId="12946" xr:uid="{00000000-0005-0000-0000-000081470000}"/>
    <cellStyle name="Vírgula 7 14 4 3 2 2" xfId="22673" xr:uid="{00000000-0005-0000-0000-000082470000}"/>
    <cellStyle name="Vírgula 7 14 4 3 3" xfId="11371" xr:uid="{00000000-0005-0000-0000-000083470000}"/>
    <cellStyle name="Vírgula 7 14 4 3 4" xfId="18709" xr:uid="{00000000-0005-0000-0000-000084470000}"/>
    <cellStyle name="Vírgula 7 14 4 4" xfId="20573" xr:uid="{00000000-0005-0000-0000-000085470000}"/>
    <cellStyle name="Vírgula 7 14 4 5" xfId="16549" xr:uid="{00000000-0005-0000-0000-000086470000}"/>
    <cellStyle name="Vírgula 7 14 5" xfId="4380" xr:uid="{00000000-0005-0000-0000-000087470000}"/>
    <cellStyle name="Vírgula 7 14 5 2" xfId="6404" xr:uid="{00000000-0005-0000-0000-000088470000}"/>
    <cellStyle name="Vírgula 7 14 5 2 2" xfId="23386" xr:uid="{00000000-0005-0000-0000-000089470000}"/>
    <cellStyle name="Vírgula 7 14 5 2 3" xfId="19439" xr:uid="{00000000-0005-0000-0000-00008A470000}"/>
    <cellStyle name="Vírgula 7 14 5 3" xfId="21424" xr:uid="{00000000-0005-0000-0000-00008B470000}"/>
    <cellStyle name="Vírgula 7 14 5 4" xfId="17417" xr:uid="{00000000-0005-0000-0000-00008C470000}"/>
    <cellStyle name="Vírgula 7 14 6" xfId="10824" xr:uid="{00000000-0005-0000-0000-00008D470000}"/>
    <cellStyle name="Vírgula 7 14 6 2" xfId="14918" xr:uid="{00000000-0005-0000-0000-00008E470000}"/>
    <cellStyle name="Vírgula 7 14 6 3" xfId="13534" xr:uid="{00000000-0005-0000-0000-00008F470000}"/>
    <cellStyle name="Vírgula 7 15" xfId="2378" xr:uid="{00000000-0005-0000-0000-000090470000}"/>
    <cellStyle name="Vírgula 7 15 2" xfId="2379" xr:uid="{00000000-0005-0000-0000-000091470000}"/>
    <cellStyle name="Vírgula 7 15 2 2" xfId="3507" xr:uid="{00000000-0005-0000-0000-000092470000}"/>
    <cellStyle name="Vírgula 7 15 2 2 2" xfId="4053" xr:uid="{00000000-0005-0000-0000-000093470000}"/>
    <cellStyle name="Vírgula 7 15 2 2 2 2" xfId="6635" xr:uid="{00000000-0005-0000-0000-000094470000}"/>
    <cellStyle name="Vírgula 7 15 2 2 2 2 2" xfId="23617" xr:uid="{00000000-0005-0000-0000-000095470000}"/>
    <cellStyle name="Vírgula 7 15 2 2 2 2 3" xfId="19670" xr:uid="{00000000-0005-0000-0000-000096470000}"/>
    <cellStyle name="Vírgula 7 15 2 2 2 3" xfId="21102" xr:uid="{00000000-0005-0000-0000-000097470000}"/>
    <cellStyle name="Vírgula 7 15 2 2 2 4" xfId="17094" xr:uid="{00000000-0005-0000-0000-000098470000}"/>
    <cellStyle name="Vírgula 7 15 2 2 3" xfId="5676" xr:uid="{00000000-0005-0000-0000-000099470000}"/>
    <cellStyle name="Vírgula 7 15 2 2 3 2" xfId="22675" xr:uid="{00000000-0005-0000-0000-00009A470000}"/>
    <cellStyle name="Vírgula 7 15 2 2 3 3" xfId="18711" xr:uid="{00000000-0005-0000-0000-00009B470000}"/>
    <cellStyle name="Vírgula 7 15 2 2 4" xfId="20575" xr:uid="{00000000-0005-0000-0000-00009C470000}"/>
    <cellStyle name="Vírgula 7 15 2 2 5" xfId="16551" xr:uid="{00000000-0005-0000-0000-00009D470000}"/>
    <cellStyle name="Vírgula 7 15 2 3" xfId="4274" xr:uid="{00000000-0005-0000-0000-00009E470000}"/>
    <cellStyle name="Vírgula 7 15 2 3 2" xfId="6406" xr:uid="{00000000-0005-0000-0000-00009F470000}"/>
    <cellStyle name="Vírgula 7 15 2 3 2 2" xfId="23388" xr:uid="{00000000-0005-0000-0000-0000A0470000}"/>
    <cellStyle name="Vírgula 7 15 2 3 2 3" xfId="19441" xr:uid="{00000000-0005-0000-0000-0000A1470000}"/>
    <cellStyle name="Vírgula 7 15 2 3 3" xfId="21318" xr:uid="{00000000-0005-0000-0000-0000A2470000}"/>
    <cellStyle name="Vírgula 7 15 2 3 4" xfId="17311" xr:uid="{00000000-0005-0000-0000-0000A3470000}"/>
    <cellStyle name="Vírgula 7 15 2 4" xfId="6827" xr:uid="{00000000-0005-0000-0000-0000A4470000}"/>
    <cellStyle name="Vírgula 7 15 2 4 2" xfId="23793" xr:uid="{00000000-0005-0000-0000-0000A5470000}"/>
    <cellStyle name="Vírgula 7 15 2 4 3" xfId="19862" xr:uid="{00000000-0005-0000-0000-0000A6470000}"/>
    <cellStyle name="Vírgula 7 15 2 5" xfId="5145" xr:uid="{00000000-0005-0000-0000-0000A7470000}"/>
    <cellStyle name="Vírgula 7 15 2 5 2" xfId="22146" xr:uid="{00000000-0005-0000-0000-0000A8470000}"/>
    <cellStyle name="Vírgula 7 15 2 5 3" xfId="18180" xr:uid="{00000000-0005-0000-0000-0000A9470000}"/>
    <cellStyle name="Vírgula 7 15 2 6" xfId="20046" xr:uid="{00000000-0005-0000-0000-0000AA470000}"/>
    <cellStyle name="Vírgula 7 15 2 7" xfId="16015" xr:uid="{00000000-0005-0000-0000-0000AB470000}"/>
    <cellStyle name="Vírgula 7 15 3" xfId="3506" xr:uid="{00000000-0005-0000-0000-0000AC470000}"/>
    <cellStyle name="Vírgula 7 15 3 2" xfId="4479" xr:uid="{00000000-0005-0000-0000-0000AD470000}"/>
    <cellStyle name="Vírgula 7 15 3 2 2" xfId="6634" xr:uid="{00000000-0005-0000-0000-0000AE470000}"/>
    <cellStyle name="Vírgula 7 15 3 2 2 2" xfId="23616" xr:uid="{00000000-0005-0000-0000-0000AF470000}"/>
    <cellStyle name="Vírgula 7 15 3 2 2 3" xfId="19669" xr:uid="{00000000-0005-0000-0000-0000B0470000}"/>
    <cellStyle name="Vírgula 7 15 3 2 3" xfId="21519" xr:uid="{00000000-0005-0000-0000-0000B1470000}"/>
    <cellStyle name="Vírgula 7 15 3 2 4" xfId="17514" xr:uid="{00000000-0005-0000-0000-0000B2470000}"/>
    <cellStyle name="Vírgula 7 15 3 3" xfId="5675" xr:uid="{00000000-0005-0000-0000-0000B3470000}"/>
    <cellStyle name="Vírgula 7 15 3 3 2" xfId="22674" xr:uid="{00000000-0005-0000-0000-0000B4470000}"/>
    <cellStyle name="Vírgula 7 15 3 3 3" xfId="18710" xr:uid="{00000000-0005-0000-0000-0000B5470000}"/>
    <cellStyle name="Vírgula 7 15 3 4" xfId="20574" xr:uid="{00000000-0005-0000-0000-0000B6470000}"/>
    <cellStyle name="Vírgula 7 15 3 5" xfId="16550" xr:uid="{00000000-0005-0000-0000-0000B7470000}"/>
    <cellStyle name="Vírgula 7 15 4" xfId="4273" xr:uid="{00000000-0005-0000-0000-0000B8470000}"/>
    <cellStyle name="Vírgula 7 15 4 2" xfId="6405" xr:uid="{00000000-0005-0000-0000-0000B9470000}"/>
    <cellStyle name="Vírgula 7 15 4 2 2" xfId="23387" xr:uid="{00000000-0005-0000-0000-0000BA470000}"/>
    <cellStyle name="Vírgula 7 15 4 2 3" xfId="19440" xr:uid="{00000000-0005-0000-0000-0000BB470000}"/>
    <cellStyle name="Vírgula 7 15 4 3" xfId="21317" xr:uid="{00000000-0005-0000-0000-0000BC470000}"/>
    <cellStyle name="Vírgula 7 15 4 4" xfId="17310" xr:uid="{00000000-0005-0000-0000-0000BD470000}"/>
    <cellStyle name="Vírgula 7 15 5" xfId="6826" xr:uid="{00000000-0005-0000-0000-0000BE470000}"/>
    <cellStyle name="Vírgula 7 15 5 2" xfId="23792" xr:uid="{00000000-0005-0000-0000-0000BF470000}"/>
    <cellStyle name="Vírgula 7 15 5 3" xfId="19861" xr:uid="{00000000-0005-0000-0000-0000C0470000}"/>
    <cellStyle name="Vírgula 7 15 6" xfId="5144" xr:uid="{00000000-0005-0000-0000-0000C1470000}"/>
    <cellStyle name="Vírgula 7 15 6 2" xfId="22145" xr:uid="{00000000-0005-0000-0000-0000C2470000}"/>
    <cellStyle name="Vírgula 7 15 6 3" xfId="18179" xr:uid="{00000000-0005-0000-0000-0000C3470000}"/>
    <cellStyle name="Vírgula 7 15 7" xfId="20045" xr:uid="{00000000-0005-0000-0000-0000C4470000}"/>
    <cellStyle name="Vírgula 7 15 8" xfId="16014" xr:uid="{00000000-0005-0000-0000-0000C5470000}"/>
    <cellStyle name="Vírgula 7 16" xfId="2380" xr:uid="{00000000-0005-0000-0000-0000C6470000}"/>
    <cellStyle name="Vírgula 7 16 2" xfId="2381" xr:uid="{00000000-0005-0000-0000-0000C7470000}"/>
    <cellStyle name="Vírgula 7 16 2 2" xfId="3509" xr:uid="{00000000-0005-0000-0000-0000C8470000}"/>
    <cellStyle name="Vírgula 7 16 2 2 2" xfId="4493" xr:uid="{00000000-0005-0000-0000-0000C9470000}"/>
    <cellStyle name="Vírgula 7 16 2 2 2 2" xfId="6637" xr:uid="{00000000-0005-0000-0000-0000CA470000}"/>
    <cellStyle name="Vírgula 7 16 2 2 2 2 2" xfId="23619" xr:uid="{00000000-0005-0000-0000-0000CB470000}"/>
    <cellStyle name="Vírgula 7 16 2 2 2 2 3" xfId="19672" xr:uid="{00000000-0005-0000-0000-0000CC470000}"/>
    <cellStyle name="Vírgula 7 16 2 2 2 3" xfId="21533" xr:uid="{00000000-0005-0000-0000-0000CD470000}"/>
    <cellStyle name="Vírgula 7 16 2 2 2 4" xfId="17528" xr:uid="{00000000-0005-0000-0000-0000CE470000}"/>
    <cellStyle name="Vírgula 7 16 2 2 3" xfId="5678" xr:uid="{00000000-0005-0000-0000-0000CF470000}"/>
    <cellStyle name="Vírgula 7 16 2 2 3 2" xfId="22677" xr:uid="{00000000-0005-0000-0000-0000D0470000}"/>
    <cellStyle name="Vírgula 7 16 2 2 3 3" xfId="18713" xr:uid="{00000000-0005-0000-0000-0000D1470000}"/>
    <cellStyle name="Vírgula 7 16 2 2 4" xfId="20577" xr:uid="{00000000-0005-0000-0000-0000D2470000}"/>
    <cellStyle name="Vírgula 7 16 2 2 5" xfId="16553" xr:uid="{00000000-0005-0000-0000-0000D3470000}"/>
    <cellStyle name="Vírgula 7 16 2 3" xfId="4276" xr:uid="{00000000-0005-0000-0000-0000D4470000}"/>
    <cellStyle name="Vírgula 7 16 2 3 2" xfId="6408" xr:uid="{00000000-0005-0000-0000-0000D5470000}"/>
    <cellStyle name="Vírgula 7 16 2 3 2 2" xfId="23390" xr:uid="{00000000-0005-0000-0000-0000D6470000}"/>
    <cellStyle name="Vírgula 7 16 2 3 2 3" xfId="19443" xr:uid="{00000000-0005-0000-0000-0000D7470000}"/>
    <cellStyle name="Vírgula 7 16 2 3 3" xfId="21320" xr:uid="{00000000-0005-0000-0000-0000D8470000}"/>
    <cellStyle name="Vírgula 7 16 2 3 4" xfId="17313" xr:uid="{00000000-0005-0000-0000-0000D9470000}"/>
    <cellStyle name="Vírgula 7 16 2 4" xfId="6829" xr:uid="{00000000-0005-0000-0000-0000DA470000}"/>
    <cellStyle name="Vírgula 7 16 2 4 2" xfId="23795" xr:uid="{00000000-0005-0000-0000-0000DB470000}"/>
    <cellStyle name="Vírgula 7 16 2 4 3" xfId="19864" xr:uid="{00000000-0005-0000-0000-0000DC470000}"/>
    <cellStyle name="Vírgula 7 16 2 5" xfId="5147" xr:uid="{00000000-0005-0000-0000-0000DD470000}"/>
    <cellStyle name="Vírgula 7 16 2 5 2" xfId="22148" xr:uid="{00000000-0005-0000-0000-0000DE470000}"/>
    <cellStyle name="Vírgula 7 16 2 5 3" xfId="18182" xr:uid="{00000000-0005-0000-0000-0000DF470000}"/>
    <cellStyle name="Vírgula 7 16 2 6" xfId="20048" xr:uid="{00000000-0005-0000-0000-0000E0470000}"/>
    <cellStyle name="Vírgula 7 16 2 7" xfId="16017" xr:uid="{00000000-0005-0000-0000-0000E1470000}"/>
    <cellStyle name="Vírgula 7 16 3" xfId="3508" xr:uid="{00000000-0005-0000-0000-0000E2470000}"/>
    <cellStyle name="Vírgula 7 16 3 2" xfId="4385" xr:uid="{00000000-0005-0000-0000-0000E3470000}"/>
    <cellStyle name="Vírgula 7 16 3 2 2" xfId="6636" xr:uid="{00000000-0005-0000-0000-0000E4470000}"/>
    <cellStyle name="Vírgula 7 16 3 2 2 2" xfId="23618" xr:uid="{00000000-0005-0000-0000-0000E5470000}"/>
    <cellStyle name="Vírgula 7 16 3 2 2 3" xfId="19671" xr:uid="{00000000-0005-0000-0000-0000E6470000}"/>
    <cellStyle name="Vírgula 7 16 3 2 3" xfId="21429" xr:uid="{00000000-0005-0000-0000-0000E7470000}"/>
    <cellStyle name="Vírgula 7 16 3 2 4" xfId="17422" xr:uid="{00000000-0005-0000-0000-0000E8470000}"/>
    <cellStyle name="Vírgula 7 16 3 3" xfId="5677" xr:uid="{00000000-0005-0000-0000-0000E9470000}"/>
    <cellStyle name="Vírgula 7 16 3 3 2" xfId="22676" xr:uid="{00000000-0005-0000-0000-0000EA470000}"/>
    <cellStyle name="Vírgula 7 16 3 3 3" xfId="18712" xr:uid="{00000000-0005-0000-0000-0000EB470000}"/>
    <cellStyle name="Vírgula 7 16 3 4" xfId="20576" xr:uid="{00000000-0005-0000-0000-0000EC470000}"/>
    <cellStyle name="Vírgula 7 16 3 5" xfId="16552" xr:uid="{00000000-0005-0000-0000-0000ED470000}"/>
    <cellStyle name="Vírgula 7 16 4" xfId="4275" xr:uid="{00000000-0005-0000-0000-0000EE470000}"/>
    <cellStyle name="Vírgula 7 16 4 2" xfId="6407" xr:uid="{00000000-0005-0000-0000-0000EF470000}"/>
    <cellStyle name="Vírgula 7 16 4 2 2" xfId="23389" xr:uid="{00000000-0005-0000-0000-0000F0470000}"/>
    <cellStyle name="Vírgula 7 16 4 2 3" xfId="19442" xr:uid="{00000000-0005-0000-0000-0000F1470000}"/>
    <cellStyle name="Vírgula 7 16 4 3" xfId="21319" xr:uid="{00000000-0005-0000-0000-0000F2470000}"/>
    <cellStyle name="Vírgula 7 16 4 4" xfId="17312" xr:uid="{00000000-0005-0000-0000-0000F3470000}"/>
    <cellStyle name="Vírgula 7 16 5" xfId="6828" xr:uid="{00000000-0005-0000-0000-0000F4470000}"/>
    <cellStyle name="Vírgula 7 16 5 2" xfId="23794" xr:uid="{00000000-0005-0000-0000-0000F5470000}"/>
    <cellStyle name="Vírgula 7 16 5 3" xfId="19863" xr:uid="{00000000-0005-0000-0000-0000F6470000}"/>
    <cellStyle name="Vírgula 7 16 6" xfId="5146" xr:uid="{00000000-0005-0000-0000-0000F7470000}"/>
    <cellStyle name="Vírgula 7 16 6 2" xfId="22147" xr:uid="{00000000-0005-0000-0000-0000F8470000}"/>
    <cellStyle name="Vírgula 7 16 6 3" xfId="18181" xr:uid="{00000000-0005-0000-0000-0000F9470000}"/>
    <cellStyle name="Vírgula 7 16 7" xfId="20047" xr:uid="{00000000-0005-0000-0000-0000FA470000}"/>
    <cellStyle name="Vírgula 7 16 8" xfId="16016" xr:uid="{00000000-0005-0000-0000-0000FB470000}"/>
    <cellStyle name="Vírgula 7 17" xfId="2382" xr:uid="{00000000-0005-0000-0000-0000FC470000}"/>
    <cellStyle name="Vírgula 7 17 2" xfId="2314" xr:uid="{00000000-0005-0000-0000-0000FD470000}"/>
    <cellStyle name="Vírgula 7 17 2 2" xfId="3442" xr:uid="{00000000-0005-0000-0000-0000FE470000}"/>
    <cellStyle name="Vírgula 7 17 2 2 2" xfId="4772" xr:uid="{00000000-0005-0000-0000-0000FF470000}"/>
    <cellStyle name="Vírgula 7 17 2 2 2 2" xfId="21812" xr:uid="{00000000-0005-0000-0000-000000480000}"/>
    <cellStyle name="Vírgula 7 17 2 2 2 3" xfId="17807" xr:uid="{00000000-0005-0000-0000-000001480000}"/>
    <cellStyle name="Vírgula 7 17 2 2 3" xfId="5611" xr:uid="{00000000-0005-0000-0000-000002480000}"/>
    <cellStyle name="Vírgula 7 17 2 2 3 2" xfId="12493" xr:uid="{00000000-0005-0000-0000-000003480000}"/>
    <cellStyle name="Vírgula 7 17 2 2 3 2 2" xfId="22610" xr:uid="{00000000-0005-0000-0000-000004480000}"/>
    <cellStyle name="Vírgula 7 17 2 2 3 3" xfId="11370" xr:uid="{00000000-0005-0000-0000-000005480000}"/>
    <cellStyle name="Vírgula 7 17 2 2 3 4" xfId="18646" xr:uid="{00000000-0005-0000-0000-000006480000}"/>
    <cellStyle name="Vírgula 7 17 2 2 4" xfId="20510" xr:uid="{00000000-0005-0000-0000-000007480000}"/>
    <cellStyle name="Vírgula 7 17 2 2 5" xfId="16486" xr:uid="{00000000-0005-0000-0000-000008480000}"/>
    <cellStyle name="Vírgula 7 17 2 3" xfId="4491" xr:uid="{00000000-0005-0000-0000-000009480000}"/>
    <cellStyle name="Vírgula 7 17 2 3 2" xfId="6341" xr:uid="{00000000-0005-0000-0000-00000A480000}"/>
    <cellStyle name="Vírgula 7 17 2 3 2 2" xfId="12505" xr:uid="{00000000-0005-0000-0000-00000B480000}"/>
    <cellStyle name="Vírgula 7 17 2 3 2 2 2" xfId="23323" xr:uid="{00000000-0005-0000-0000-00000C480000}"/>
    <cellStyle name="Vírgula 7 17 2 3 2 3" xfId="13023" xr:uid="{00000000-0005-0000-0000-00000D480000}"/>
    <cellStyle name="Vírgula 7 17 2 3 2 4" xfId="19376" xr:uid="{00000000-0005-0000-0000-00000E480000}"/>
    <cellStyle name="Vírgula 7 17 2 3 3" xfId="21531" xr:uid="{00000000-0005-0000-0000-00000F480000}"/>
    <cellStyle name="Vírgula 7 17 2 3 4" xfId="17526" xr:uid="{00000000-0005-0000-0000-000010480000}"/>
    <cellStyle name="Vírgula 7 17 2 4" xfId="8603" xr:uid="{00000000-0005-0000-0000-000011480000}"/>
    <cellStyle name="Vírgula 7 17 2 5" xfId="13528" xr:uid="{00000000-0005-0000-0000-000012480000}"/>
    <cellStyle name="Vírgula 7 17 3" xfId="2823" xr:uid="{00000000-0005-0000-0000-000013480000}"/>
    <cellStyle name="Vírgula 7 17 3 2" xfId="3650" xr:uid="{00000000-0005-0000-0000-000014480000}"/>
    <cellStyle name="Vírgula 7 17 3 2 2" xfId="4928" xr:uid="{00000000-0005-0000-0000-000015480000}"/>
    <cellStyle name="Vírgula 7 17 3 2 2 2" xfId="21968" xr:uid="{00000000-0005-0000-0000-000016480000}"/>
    <cellStyle name="Vírgula 7 17 3 2 2 3" xfId="17963" xr:uid="{00000000-0005-0000-0000-000017480000}"/>
    <cellStyle name="Vírgula 7 17 3 2 3" xfId="5819" xr:uid="{00000000-0005-0000-0000-000018480000}"/>
    <cellStyle name="Vírgula 7 17 3 2 3 2" xfId="10985" xr:uid="{00000000-0005-0000-0000-000019480000}"/>
    <cellStyle name="Vírgula 7 17 3 2 3 2 2" xfId="22818" xr:uid="{00000000-0005-0000-0000-00001A480000}"/>
    <cellStyle name="Vírgula 7 17 3 2 3 3" xfId="11666" xr:uid="{00000000-0005-0000-0000-00001B480000}"/>
    <cellStyle name="Vírgula 7 17 3 2 3 4" xfId="18854" xr:uid="{00000000-0005-0000-0000-00001C480000}"/>
    <cellStyle name="Vírgula 7 17 3 2 4" xfId="20718" xr:uid="{00000000-0005-0000-0000-00001D480000}"/>
    <cellStyle name="Vírgula 7 17 3 2 5" xfId="16694" xr:uid="{00000000-0005-0000-0000-00001E480000}"/>
    <cellStyle name="Vírgula 7 17 3 3" xfId="8604" xr:uid="{00000000-0005-0000-0000-00001F480000}"/>
    <cellStyle name="Vírgula 7 17 4" xfId="3510" xr:uid="{00000000-0005-0000-0000-000020480000}"/>
    <cellStyle name="Vírgula 7 17 4 2" xfId="4832" xr:uid="{00000000-0005-0000-0000-000021480000}"/>
    <cellStyle name="Vírgula 7 17 4 2 2" xfId="21872" xr:uid="{00000000-0005-0000-0000-000022480000}"/>
    <cellStyle name="Vírgula 7 17 4 2 3" xfId="17867" xr:uid="{00000000-0005-0000-0000-000023480000}"/>
    <cellStyle name="Vírgula 7 17 4 3" xfId="5679" xr:uid="{00000000-0005-0000-0000-000024480000}"/>
    <cellStyle name="Vírgula 7 17 4 3 2" xfId="11940" xr:uid="{00000000-0005-0000-0000-000025480000}"/>
    <cellStyle name="Vírgula 7 17 4 3 2 2" xfId="22678" xr:uid="{00000000-0005-0000-0000-000026480000}"/>
    <cellStyle name="Vírgula 7 17 4 3 3" xfId="11906" xr:uid="{00000000-0005-0000-0000-000027480000}"/>
    <cellStyle name="Vírgula 7 17 4 3 4" xfId="18714" xr:uid="{00000000-0005-0000-0000-000028480000}"/>
    <cellStyle name="Vírgula 7 17 4 4" xfId="20578" xr:uid="{00000000-0005-0000-0000-000029480000}"/>
    <cellStyle name="Vírgula 7 17 4 5" xfId="16554" xr:uid="{00000000-0005-0000-0000-00002A480000}"/>
    <cellStyle name="Vírgula 7 17 5" xfId="3752" xr:uid="{00000000-0005-0000-0000-00002B480000}"/>
    <cellStyle name="Vírgula 7 17 5 2" xfId="6409" xr:uid="{00000000-0005-0000-0000-00002C480000}"/>
    <cellStyle name="Vírgula 7 17 5 2 2" xfId="23391" xr:uid="{00000000-0005-0000-0000-00002D480000}"/>
    <cellStyle name="Vírgula 7 17 5 2 3" xfId="19444" xr:uid="{00000000-0005-0000-0000-00002E480000}"/>
    <cellStyle name="Vírgula 7 17 5 3" xfId="20816" xr:uid="{00000000-0005-0000-0000-00002F480000}"/>
    <cellStyle name="Vírgula 7 17 5 4" xfId="16795" xr:uid="{00000000-0005-0000-0000-000030480000}"/>
    <cellStyle name="Vírgula 7 17 6" xfId="13535" xr:uid="{00000000-0005-0000-0000-000031480000}"/>
    <cellStyle name="Vírgula 7 18" xfId="2383" xr:uid="{00000000-0005-0000-0000-000032480000}"/>
    <cellStyle name="Vírgula 7 18 2" xfId="2384" xr:uid="{00000000-0005-0000-0000-000033480000}"/>
    <cellStyle name="Vírgula 7 18 2 2" xfId="3512" xr:uid="{00000000-0005-0000-0000-000034480000}"/>
    <cellStyle name="Vírgula 7 18 2 2 2" xfId="4247" xr:uid="{00000000-0005-0000-0000-000035480000}"/>
    <cellStyle name="Vírgula 7 18 2 2 2 2" xfId="6639" xr:uid="{00000000-0005-0000-0000-000036480000}"/>
    <cellStyle name="Vírgula 7 18 2 2 2 2 2" xfId="23621" xr:uid="{00000000-0005-0000-0000-000037480000}"/>
    <cellStyle name="Vírgula 7 18 2 2 2 2 3" xfId="19674" xr:uid="{00000000-0005-0000-0000-000038480000}"/>
    <cellStyle name="Vírgula 7 18 2 2 2 3" xfId="21292" xr:uid="{00000000-0005-0000-0000-000039480000}"/>
    <cellStyle name="Vírgula 7 18 2 2 2 4" xfId="17285" xr:uid="{00000000-0005-0000-0000-00003A480000}"/>
    <cellStyle name="Vírgula 7 18 2 2 3" xfId="5681" xr:uid="{00000000-0005-0000-0000-00003B480000}"/>
    <cellStyle name="Vírgula 7 18 2 2 3 2" xfId="22680" xr:uid="{00000000-0005-0000-0000-00003C480000}"/>
    <cellStyle name="Vírgula 7 18 2 2 3 3" xfId="18716" xr:uid="{00000000-0005-0000-0000-00003D480000}"/>
    <cellStyle name="Vírgula 7 18 2 2 4" xfId="20580" xr:uid="{00000000-0005-0000-0000-00003E480000}"/>
    <cellStyle name="Vírgula 7 18 2 2 5" xfId="16556" xr:uid="{00000000-0005-0000-0000-00003F480000}"/>
    <cellStyle name="Vírgula 7 18 2 3" xfId="4278" xr:uid="{00000000-0005-0000-0000-000040480000}"/>
    <cellStyle name="Vírgula 7 18 2 3 2" xfId="6411" xr:uid="{00000000-0005-0000-0000-000041480000}"/>
    <cellStyle name="Vírgula 7 18 2 3 2 2" xfId="23393" xr:uid="{00000000-0005-0000-0000-000042480000}"/>
    <cellStyle name="Vírgula 7 18 2 3 2 3" xfId="19446" xr:uid="{00000000-0005-0000-0000-000043480000}"/>
    <cellStyle name="Vírgula 7 18 2 3 3" xfId="21322" xr:uid="{00000000-0005-0000-0000-000044480000}"/>
    <cellStyle name="Vírgula 7 18 2 3 4" xfId="17315" xr:uid="{00000000-0005-0000-0000-000045480000}"/>
    <cellStyle name="Vírgula 7 18 2 4" xfId="6831" xr:uid="{00000000-0005-0000-0000-000046480000}"/>
    <cellStyle name="Vírgula 7 18 2 4 2" xfId="23797" xr:uid="{00000000-0005-0000-0000-000047480000}"/>
    <cellStyle name="Vírgula 7 18 2 4 3" xfId="19866" xr:uid="{00000000-0005-0000-0000-000048480000}"/>
    <cellStyle name="Vírgula 7 18 2 5" xfId="5149" xr:uid="{00000000-0005-0000-0000-000049480000}"/>
    <cellStyle name="Vírgula 7 18 2 5 2" xfId="22150" xr:uid="{00000000-0005-0000-0000-00004A480000}"/>
    <cellStyle name="Vírgula 7 18 2 5 3" xfId="18184" xr:uid="{00000000-0005-0000-0000-00004B480000}"/>
    <cellStyle name="Vírgula 7 18 2 6" xfId="20050" xr:uid="{00000000-0005-0000-0000-00004C480000}"/>
    <cellStyle name="Vírgula 7 18 2 7" xfId="16019" xr:uid="{00000000-0005-0000-0000-00004D480000}"/>
    <cellStyle name="Vírgula 7 18 3" xfId="3511" xr:uid="{00000000-0005-0000-0000-00004E480000}"/>
    <cellStyle name="Vírgula 7 18 3 2" xfId="4450" xr:uid="{00000000-0005-0000-0000-00004F480000}"/>
    <cellStyle name="Vírgula 7 18 3 2 2" xfId="6638" xr:uid="{00000000-0005-0000-0000-000050480000}"/>
    <cellStyle name="Vírgula 7 18 3 2 2 2" xfId="23620" xr:uid="{00000000-0005-0000-0000-000051480000}"/>
    <cellStyle name="Vírgula 7 18 3 2 2 3" xfId="19673" xr:uid="{00000000-0005-0000-0000-000052480000}"/>
    <cellStyle name="Vírgula 7 18 3 2 3" xfId="21491" xr:uid="{00000000-0005-0000-0000-000053480000}"/>
    <cellStyle name="Vírgula 7 18 3 2 4" xfId="17486" xr:uid="{00000000-0005-0000-0000-000054480000}"/>
    <cellStyle name="Vírgula 7 18 3 3" xfId="5680" xr:uid="{00000000-0005-0000-0000-000055480000}"/>
    <cellStyle name="Vírgula 7 18 3 3 2" xfId="22679" xr:uid="{00000000-0005-0000-0000-000056480000}"/>
    <cellStyle name="Vírgula 7 18 3 3 3" xfId="18715" xr:uid="{00000000-0005-0000-0000-000057480000}"/>
    <cellStyle name="Vírgula 7 18 3 4" xfId="20579" xr:uid="{00000000-0005-0000-0000-000058480000}"/>
    <cellStyle name="Vírgula 7 18 3 5" xfId="16555" xr:uid="{00000000-0005-0000-0000-000059480000}"/>
    <cellStyle name="Vírgula 7 18 4" xfId="4277" xr:uid="{00000000-0005-0000-0000-00005A480000}"/>
    <cellStyle name="Vírgula 7 18 4 2" xfId="6410" xr:uid="{00000000-0005-0000-0000-00005B480000}"/>
    <cellStyle name="Vírgula 7 18 4 2 2" xfId="23392" xr:uid="{00000000-0005-0000-0000-00005C480000}"/>
    <cellStyle name="Vírgula 7 18 4 2 3" xfId="19445" xr:uid="{00000000-0005-0000-0000-00005D480000}"/>
    <cellStyle name="Vírgula 7 18 4 3" xfId="21321" xr:uid="{00000000-0005-0000-0000-00005E480000}"/>
    <cellStyle name="Vírgula 7 18 4 4" xfId="17314" xr:uid="{00000000-0005-0000-0000-00005F480000}"/>
    <cellStyle name="Vírgula 7 18 5" xfId="6830" xr:uid="{00000000-0005-0000-0000-000060480000}"/>
    <cellStyle name="Vírgula 7 18 5 2" xfId="23796" xr:uid="{00000000-0005-0000-0000-000061480000}"/>
    <cellStyle name="Vírgula 7 18 5 3" xfId="19865" xr:uid="{00000000-0005-0000-0000-000062480000}"/>
    <cellStyle name="Vírgula 7 18 6" xfId="5148" xr:uid="{00000000-0005-0000-0000-000063480000}"/>
    <cellStyle name="Vírgula 7 18 6 2" xfId="22149" xr:uid="{00000000-0005-0000-0000-000064480000}"/>
    <cellStyle name="Vírgula 7 18 6 3" xfId="18183" xr:uid="{00000000-0005-0000-0000-000065480000}"/>
    <cellStyle name="Vírgula 7 18 7" xfId="20049" xr:uid="{00000000-0005-0000-0000-000066480000}"/>
    <cellStyle name="Vírgula 7 18 8" xfId="16018" xr:uid="{00000000-0005-0000-0000-000067480000}"/>
    <cellStyle name="Vírgula 7 19" xfId="2385" xr:uid="{00000000-0005-0000-0000-000068480000}"/>
    <cellStyle name="Vírgula 7 19 2" xfId="2330" xr:uid="{00000000-0005-0000-0000-000069480000}"/>
    <cellStyle name="Vírgula 7 19 2 2" xfId="3458" xr:uid="{00000000-0005-0000-0000-00006A480000}"/>
    <cellStyle name="Vírgula 7 19 2 2 2" xfId="4788" xr:uid="{00000000-0005-0000-0000-00006B480000}"/>
    <cellStyle name="Vírgula 7 19 2 2 2 2" xfId="21828" xr:uid="{00000000-0005-0000-0000-00006C480000}"/>
    <cellStyle name="Vírgula 7 19 2 2 2 3" xfId="17823" xr:uid="{00000000-0005-0000-0000-00006D480000}"/>
    <cellStyle name="Vírgula 7 19 2 2 3" xfId="5627" xr:uid="{00000000-0005-0000-0000-00006E480000}"/>
    <cellStyle name="Vírgula 7 19 2 2 3 2" xfId="22626" xr:uid="{00000000-0005-0000-0000-00006F480000}"/>
    <cellStyle name="Vírgula 7 19 2 2 3 3" xfId="18662" xr:uid="{00000000-0005-0000-0000-000070480000}"/>
    <cellStyle name="Vírgula 7 19 2 2 4" xfId="20526" xr:uid="{00000000-0005-0000-0000-000071480000}"/>
    <cellStyle name="Vírgula 7 19 2 2 5" xfId="16502" xr:uid="{00000000-0005-0000-0000-000072480000}"/>
    <cellStyle name="Vírgula 7 19 2 3" xfId="4111" xr:uid="{00000000-0005-0000-0000-000073480000}"/>
    <cellStyle name="Vírgula 7 19 2 3 2" xfId="6357" xr:uid="{00000000-0005-0000-0000-000074480000}"/>
    <cellStyle name="Vírgula 7 19 2 3 2 2" xfId="23339" xr:uid="{00000000-0005-0000-0000-000075480000}"/>
    <cellStyle name="Vírgula 7 19 2 3 2 3" xfId="19392" xr:uid="{00000000-0005-0000-0000-000076480000}"/>
    <cellStyle name="Vírgula 7 19 2 3 3" xfId="21159" xr:uid="{00000000-0005-0000-0000-000077480000}"/>
    <cellStyle name="Vírgula 7 19 2 3 4" xfId="17151" xr:uid="{00000000-0005-0000-0000-000078480000}"/>
    <cellStyle name="Vírgula 7 19 3" xfId="2824" xr:uid="{00000000-0005-0000-0000-000079480000}"/>
    <cellStyle name="Vírgula 7 19 3 2" xfId="3651" xr:uid="{00000000-0005-0000-0000-00007A480000}"/>
    <cellStyle name="Vírgula 7 19 3 2 2" xfId="4929" xr:uid="{00000000-0005-0000-0000-00007B480000}"/>
    <cellStyle name="Vírgula 7 19 3 2 2 2" xfId="21969" xr:uid="{00000000-0005-0000-0000-00007C480000}"/>
    <cellStyle name="Vírgula 7 19 3 2 2 3" xfId="17964" xr:uid="{00000000-0005-0000-0000-00007D480000}"/>
    <cellStyle name="Vírgula 7 19 3 2 3" xfId="5820" xr:uid="{00000000-0005-0000-0000-00007E480000}"/>
    <cellStyle name="Vírgula 7 19 3 2 3 2" xfId="22819" xr:uid="{00000000-0005-0000-0000-00007F480000}"/>
    <cellStyle name="Vírgula 7 19 3 2 3 3" xfId="18855" xr:uid="{00000000-0005-0000-0000-000080480000}"/>
    <cellStyle name="Vírgula 7 19 3 2 4" xfId="20719" xr:uid="{00000000-0005-0000-0000-000081480000}"/>
    <cellStyle name="Vírgula 7 19 3 2 5" xfId="16695" xr:uid="{00000000-0005-0000-0000-000082480000}"/>
    <cellStyle name="Vírgula 7 19 4" xfId="3513" xr:uid="{00000000-0005-0000-0000-000083480000}"/>
    <cellStyle name="Vírgula 7 19 4 2" xfId="4833" xr:uid="{00000000-0005-0000-0000-000084480000}"/>
    <cellStyle name="Vírgula 7 19 4 2 2" xfId="21873" xr:uid="{00000000-0005-0000-0000-000085480000}"/>
    <cellStyle name="Vírgula 7 19 4 2 3" xfId="17868" xr:uid="{00000000-0005-0000-0000-000086480000}"/>
    <cellStyle name="Vírgula 7 19 4 3" xfId="5682" xr:uid="{00000000-0005-0000-0000-000087480000}"/>
    <cellStyle name="Vírgula 7 19 4 3 2" xfId="22681" xr:uid="{00000000-0005-0000-0000-000088480000}"/>
    <cellStyle name="Vírgula 7 19 4 3 3" xfId="18717" xr:uid="{00000000-0005-0000-0000-000089480000}"/>
    <cellStyle name="Vírgula 7 19 4 4" xfId="20581" xr:uid="{00000000-0005-0000-0000-00008A480000}"/>
    <cellStyle name="Vírgula 7 19 4 5" xfId="16557" xr:uid="{00000000-0005-0000-0000-00008B480000}"/>
    <cellStyle name="Vírgula 7 19 5" xfId="3980" xr:uid="{00000000-0005-0000-0000-00008C480000}"/>
    <cellStyle name="Vírgula 7 19 5 2" xfId="6412" xr:uid="{00000000-0005-0000-0000-00008D480000}"/>
    <cellStyle name="Vírgula 7 19 5 2 2" xfId="23394" xr:uid="{00000000-0005-0000-0000-00008E480000}"/>
    <cellStyle name="Vírgula 7 19 5 2 3" xfId="19447" xr:uid="{00000000-0005-0000-0000-00008F480000}"/>
    <cellStyle name="Vírgula 7 19 5 3" xfId="21036" xr:uid="{00000000-0005-0000-0000-000090480000}"/>
    <cellStyle name="Vírgula 7 19 5 4" xfId="17022" xr:uid="{00000000-0005-0000-0000-000091480000}"/>
    <cellStyle name="Vírgula 7 2" xfId="138" xr:uid="{00000000-0005-0000-0000-000092480000}"/>
    <cellStyle name="Vírgula 7 2 10" xfId="2386" xr:uid="{00000000-0005-0000-0000-000093480000}"/>
    <cellStyle name="Vírgula 7 2 10 2" xfId="2387" xr:uid="{00000000-0005-0000-0000-000094480000}"/>
    <cellStyle name="Vírgula 7 2 10 2 2" xfId="3515" xr:uid="{00000000-0005-0000-0000-000095480000}"/>
    <cellStyle name="Vírgula 7 2 10 2 2 2" xfId="4356" xr:uid="{00000000-0005-0000-0000-000096480000}"/>
    <cellStyle name="Vírgula 7 2 10 2 2 2 2" xfId="6641" xr:uid="{00000000-0005-0000-0000-000097480000}"/>
    <cellStyle name="Vírgula 7 2 10 2 2 2 2 2" xfId="23623" xr:uid="{00000000-0005-0000-0000-000098480000}"/>
    <cellStyle name="Vírgula 7 2 10 2 2 2 2 3" xfId="19676" xr:uid="{00000000-0005-0000-0000-000099480000}"/>
    <cellStyle name="Vírgula 7 2 10 2 2 2 3" xfId="21400" xr:uid="{00000000-0005-0000-0000-00009A480000}"/>
    <cellStyle name="Vírgula 7 2 10 2 2 2 4" xfId="17393" xr:uid="{00000000-0005-0000-0000-00009B480000}"/>
    <cellStyle name="Vírgula 7 2 10 2 2 3" xfId="5684" xr:uid="{00000000-0005-0000-0000-00009C480000}"/>
    <cellStyle name="Vírgula 7 2 10 2 2 3 2" xfId="22683" xr:uid="{00000000-0005-0000-0000-00009D480000}"/>
    <cellStyle name="Vírgula 7 2 10 2 2 3 3" xfId="18719" xr:uid="{00000000-0005-0000-0000-00009E480000}"/>
    <cellStyle name="Vírgula 7 2 10 2 2 4" xfId="20583" xr:uid="{00000000-0005-0000-0000-00009F480000}"/>
    <cellStyle name="Vírgula 7 2 10 2 2 5" xfId="16559" xr:uid="{00000000-0005-0000-0000-0000A0480000}"/>
    <cellStyle name="Vírgula 7 2 10 2 3" xfId="4280" xr:uid="{00000000-0005-0000-0000-0000A1480000}"/>
    <cellStyle name="Vírgula 7 2 10 2 3 2" xfId="6414" xr:uid="{00000000-0005-0000-0000-0000A2480000}"/>
    <cellStyle name="Vírgula 7 2 10 2 3 2 2" xfId="23396" xr:uid="{00000000-0005-0000-0000-0000A3480000}"/>
    <cellStyle name="Vírgula 7 2 10 2 3 2 3" xfId="19449" xr:uid="{00000000-0005-0000-0000-0000A4480000}"/>
    <cellStyle name="Vírgula 7 2 10 2 3 3" xfId="21324" xr:uid="{00000000-0005-0000-0000-0000A5480000}"/>
    <cellStyle name="Vírgula 7 2 10 2 3 4" xfId="17317" xr:uid="{00000000-0005-0000-0000-0000A6480000}"/>
    <cellStyle name="Vírgula 7 2 10 2 4" xfId="6833" xr:uid="{00000000-0005-0000-0000-0000A7480000}"/>
    <cellStyle name="Vírgula 7 2 10 2 4 2" xfId="23799" xr:uid="{00000000-0005-0000-0000-0000A8480000}"/>
    <cellStyle name="Vírgula 7 2 10 2 4 3" xfId="19868" xr:uid="{00000000-0005-0000-0000-0000A9480000}"/>
    <cellStyle name="Vírgula 7 2 10 2 5" xfId="5151" xr:uid="{00000000-0005-0000-0000-0000AA480000}"/>
    <cellStyle name="Vírgula 7 2 10 2 5 2" xfId="22152" xr:uid="{00000000-0005-0000-0000-0000AB480000}"/>
    <cellStyle name="Vírgula 7 2 10 2 5 3" xfId="18186" xr:uid="{00000000-0005-0000-0000-0000AC480000}"/>
    <cellStyle name="Vírgula 7 2 10 2 6" xfId="20052" xr:uid="{00000000-0005-0000-0000-0000AD480000}"/>
    <cellStyle name="Vírgula 7 2 10 2 7" xfId="16021" xr:uid="{00000000-0005-0000-0000-0000AE480000}"/>
    <cellStyle name="Vírgula 7 2 10 3" xfId="3514" xr:uid="{00000000-0005-0000-0000-0000AF480000}"/>
    <cellStyle name="Vírgula 7 2 10 3 2" xfId="3879" xr:uid="{00000000-0005-0000-0000-0000B0480000}"/>
    <cellStyle name="Vírgula 7 2 10 3 2 2" xfId="6640" xr:uid="{00000000-0005-0000-0000-0000B1480000}"/>
    <cellStyle name="Vírgula 7 2 10 3 2 2 2" xfId="23622" xr:uid="{00000000-0005-0000-0000-0000B2480000}"/>
    <cellStyle name="Vírgula 7 2 10 3 2 2 3" xfId="19675" xr:uid="{00000000-0005-0000-0000-0000B3480000}"/>
    <cellStyle name="Vírgula 7 2 10 3 2 3" xfId="20940" xr:uid="{00000000-0005-0000-0000-0000B4480000}"/>
    <cellStyle name="Vírgula 7 2 10 3 2 4" xfId="16921" xr:uid="{00000000-0005-0000-0000-0000B5480000}"/>
    <cellStyle name="Vírgula 7 2 10 3 3" xfId="5683" xr:uid="{00000000-0005-0000-0000-0000B6480000}"/>
    <cellStyle name="Vírgula 7 2 10 3 3 2" xfId="22682" xr:uid="{00000000-0005-0000-0000-0000B7480000}"/>
    <cellStyle name="Vírgula 7 2 10 3 3 3" xfId="18718" xr:uid="{00000000-0005-0000-0000-0000B8480000}"/>
    <cellStyle name="Vírgula 7 2 10 3 4" xfId="20582" xr:uid="{00000000-0005-0000-0000-0000B9480000}"/>
    <cellStyle name="Vírgula 7 2 10 3 5" xfId="16558" xr:uid="{00000000-0005-0000-0000-0000BA480000}"/>
    <cellStyle name="Vírgula 7 2 10 4" xfId="4279" xr:uid="{00000000-0005-0000-0000-0000BB480000}"/>
    <cellStyle name="Vírgula 7 2 10 4 2" xfId="6413" xr:uid="{00000000-0005-0000-0000-0000BC480000}"/>
    <cellStyle name="Vírgula 7 2 10 4 2 2" xfId="23395" xr:uid="{00000000-0005-0000-0000-0000BD480000}"/>
    <cellStyle name="Vírgula 7 2 10 4 2 3" xfId="19448" xr:uid="{00000000-0005-0000-0000-0000BE480000}"/>
    <cellStyle name="Vírgula 7 2 10 4 3" xfId="21323" xr:uid="{00000000-0005-0000-0000-0000BF480000}"/>
    <cellStyle name="Vírgula 7 2 10 4 4" xfId="17316" xr:uid="{00000000-0005-0000-0000-0000C0480000}"/>
    <cellStyle name="Vírgula 7 2 10 5" xfId="6832" xr:uid="{00000000-0005-0000-0000-0000C1480000}"/>
    <cellStyle name="Vírgula 7 2 10 5 2" xfId="23798" xr:uid="{00000000-0005-0000-0000-0000C2480000}"/>
    <cellStyle name="Vírgula 7 2 10 5 3" xfId="19867" xr:uid="{00000000-0005-0000-0000-0000C3480000}"/>
    <cellStyle name="Vírgula 7 2 10 6" xfId="5150" xr:uid="{00000000-0005-0000-0000-0000C4480000}"/>
    <cellStyle name="Vírgula 7 2 10 6 2" xfId="22151" xr:uid="{00000000-0005-0000-0000-0000C5480000}"/>
    <cellStyle name="Vírgula 7 2 10 6 3" xfId="18185" xr:uid="{00000000-0005-0000-0000-0000C6480000}"/>
    <cellStyle name="Vírgula 7 2 10 7" xfId="10694" xr:uid="{00000000-0005-0000-0000-0000C7480000}"/>
    <cellStyle name="Vírgula 7 2 10 7 2" xfId="20051" xr:uid="{00000000-0005-0000-0000-0000C8480000}"/>
    <cellStyle name="Vírgula 7 2 10 8" xfId="16020" xr:uid="{00000000-0005-0000-0000-0000C9480000}"/>
    <cellStyle name="Vírgula 7 2 11" xfId="2388" xr:uid="{00000000-0005-0000-0000-0000CA480000}"/>
    <cellStyle name="Vírgula 7 2 11 2" xfId="2389" xr:uid="{00000000-0005-0000-0000-0000CB480000}"/>
    <cellStyle name="Vírgula 7 2 11 2 2" xfId="3517" xr:uid="{00000000-0005-0000-0000-0000CC480000}"/>
    <cellStyle name="Vírgula 7 2 11 2 2 2" xfId="4161" xr:uid="{00000000-0005-0000-0000-0000CD480000}"/>
    <cellStyle name="Vírgula 7 2 11 2 2 2 2" xfId="6643" xr:uid="{00000000-0005-0000-0000-0000CE480000}"/>
    <cellStyle name="Vírgula 7 2 11 2 2 2 2 2" xfId="23625" xr:uid="{00000000-0005-0000-0000-0000CF480000}"/>
    <cellStyle name="Vírgula 7 2 11 2 2 2 2 3" xfId="19678" xr:uid="{00000000-0005-0000-0000-0000D0480000}"/>
    <cellStyle name="Vírgula 7 2 11 2 2 2 3" xfId="21209" xr:uid="{00000000-0005-0000-0000-0000D1480000}"/>
    <cellStyle name="Vírgula 7 2 11 2 2 2 4" xfId="17201" xr:uid="{00000000-0005-0000-0000-0000D2480000}"/>
    <cellStyle name="Vírgula 7 2 11 2 2 3" xfId="5686" xr:uid="{00000000-0005-0000-0000-0000D3480000}"/>
    <cellStyle name="Vírgula 7 2 11 2 2 3 2" xfId="22685" xr:uid="{00000000-0005-0000-0000-0000D4480000}"/>
    <cellStyle name="Vírgula 7 2 11 2 2 3 3" xfId="18721" xr:uid="{00000000-0005-0000-0000-0000D5480000}"/>
    <cellStyle name="Vírgula 7 2 11 2 2 4" xfId="20585" xr:uid="{00000000-0005-0000-0000-0000D6480000}"/>
    <cellStyle name="Vírgula 7 2 11 2 2 5" xfId="16561" xr:uid="{00000000-0005-0000-0000-0000D7480000}"/>
    <cellStyle name="Vírgula 7 2 11 2 3" xfId="4282" xr:uid="{00000000-0005-0000-0000-0000D8480000}"/>
    <cellStyle name="Vírgula 7 2 11 2 3 2" xfId="6416" xr:uid="{00000000-0005-0000-0000-0000D9480000}"/>
    <cellStyle name="Vírgula 7 2 11 2 3 2 2" xfId="23398" xr:uid="{00000000-0005-0000-0000-0000DA480000}"/>
    <cellStyle name="Vírgula 7 2 11 2 3 2 3" xfId="19451" xr:uid="{00000000-0005-0000-0000-0000DB480000}"/>
    <cellStyle name="Vírgula 7 2 11 2 3 3" xfId="21326" xr:uid="{00000000-0005-0000-0000-0000DC480000}"/>
    <cellStyle name="Vírgula 7 2 11 2 3 4" xfId="17319" xr:uid="{00000000-0005-0000-0000-0000DD480000}"/>
    <cellStyle name="Vírgula 7 2 11 2 4" xfId="6835" xr:uid="{00000000-0005-0000-0000-0000DE480000}"/>
    <cellStyle name="Vírgula 7 2 11 2 4 2" xfId="23801" xr:uid="{00000000-0005-0000-0000-0000DF480000}"/>
    <cellStyle name="Vírgula 7 2 11 2 4 3" xfId="19870" xr:uid="{00000000-0005-0000-0000-0000E0480000}"/>
    <cellStyle name="Vírgula 7 2 11 2 5" xfId="5153" xr:uid="{00000000-0005-0000-0000-0000E1480000}"/>
    <cellStyle name="Vírgula 7 2 11 2 5 2" xfId="22154" xr:uid="{00000000-0005-0000-0000-0000E2480000}"/>
    <cellStyle name="Vírgula 7 2 11 2 5 3" xfId="18188" xr:uid="{00000000-0005-0000-0000-0000E3480000}"/>
    <cellStyle name="Vírgula 7 2 11 2 6" xfId="20054" xr:uid="{00000000-0005-0000-0000-0000E4480000}"/>
    <cellStyle name="Vírgula 7 2 11 2 7" xfId="16023" xr:uid="{00000000-0005-0000-0000-0000E5480000}"/>
    <cellStyle name="Vírgula 7 2 11 3" xfId="3516" xr:uid="{00000000-0005-0000-0000-0000E6480000}"/>
    <cellStyle name="Vírgula 7 2 11 3 2" xfId="4337" xr:uid="{00000000-0005-0000-0000-0000E7480000}"/>
    <cellStyle name="Vírgula 7 2 11 3 2 2" xfId="6642" xr:uid="{00000000-0005-0000-0000-0000E8480000}"/>
    <cellStyle name="Vírgula 7 2 11 3 2 2 2" xfId="23624" xr:uid="{00000000-0005-0000-0000-0000E9480000}"/>
    <cellStyle name="Vírgula 7 2 11 3 2 2 3" xfId="19677" xr:uid="{00000000-0005-0000-0000-0000EA480000}"/>
    <cellStyle name="Vírgula 7 2 11 3 2 3" xfId="21381" xr:uid="{00000000-0005-0000-0000-0000EB480000}"/>
    <cellStyle name="Vírgula 7 2 11 3 2 4" xfId="17374" xr:uid="{00000000-0005-0000-0000-0000EC480000}"/>
    <cellStyle name="Vírgula 7 2 11 3 3" xfId="5685" xr:uid="{00000000-0005-0000-0000-0000ED480000}"/>
    <cellStyle name="Vírgula 7 2 11 3 3 2" xfId="11915" xr:uid="{00000000-0005-0000-0000-0000EE480000}"/>
    <cellStyle name="Vírgula 7 2 11 3 3 2 2" xfId="22684" xr:uid="{00000000-0005-0000-0000-0000EF480000}"/>
    <cellStyle name="Vírgula 7 2 11 3 3 3" xfId="13101" xr:uid="{00000000-0005-0000-0000-0000F0480000}"/>
    <cellStyle name="Vírgula 7 2 11 3 3 4" xfId="18720" xr:uid="{00000000-0005-0000-0000-0000F1480000}"/>
    <cellStyle name="Vírgula 7 2 11 3 4" xfId="20584" xr:uid="{00000000-0005-0000-0000-0000F2480000}"/>
    <cellStyle name="Vírgula 7 2 11 3 5" xfId="16560" xr:uid="{00000000-0005-0000-0000-0000F3480000}"/>
    <cellStyle name="Vírgula 7 2 11 4" xfId="4281" xr:uid="{00000000-0005-0000-0000-0000F4480000}"/>
    <cellStyle name="Vírgula 7 2 11 4 2" xfId="6415" xr:uid="{00000000-0005-0000-0000-0000F5480000}"/>
    <cellStyle name="Vírgula 7 2 11 4 2 2" xfId="23397" xr:uid="{00000000-0005-0000-0000-0000F6480000}"/>
    <cellStyle name="Vírgula 7 2 11 4 2 3" xfId="19450" xr:uid="{00000000-0005-0000-0000-0000F7480000}"/>
    <cellStyle name="Vírgula 7 2 11 4 3" xfId="21325" xr:uid="{00000000-0005-0000-0000-0000F8480000}"/>
    <cellStyle name="Vírgula 7 2 11 4 4" xfId="17318" xr:uid="{00000000-0005-0000-0000-0000F9480000}"/>
    <cellStyle name="Vírgula 7 2 11 5" xfId="6834" xr:uid="{00000000-0005-0000-0000-0000FA480000}"/>
    <cellStyle name="Vírgula 7 2 11 5 2" xfId="23800" xr:uid="{00000000-0005-0000-0000-0000FB480000}"/>
    <cellStyle name="Vírgula 7 2 11 5 3" xfId="19869" xr:uid="{00000000-0005-0000-0000-0000FC480000}"/>
    <cellStyle name="Vírgula 7 2 11 6" xfId="5152" xr:uid="{00000000-0005-0000-0000-0000FD480000}"/>
    <cellStyle name="Vírgula 7 2 11 6 2" xfId="22153" xr:uid="{00000000-0005-0000-0000-0000FE480000}"/>
    <cellStyle name="Vírgula 7 2 11 6 3" xfId="18187" xr:uid="{00000000-0005-0000-0000-0000FF480000}"/>
    <cellStyle name="Vírgula 7 2 11 7" xfId="10825" xr:uid="{00000000-0005-0000-0000-000000490000}"/>
    <cellStyle name="Vírgula 7 2 11 7 2" xfId="14919" xr:uid="{00000000-0005-0000-0000-000001490000}"/>
    <cellStyle name="Vírgula 7 2 11 7 3" xfId="13536" xr:uid="{00000000-0005-0000-0000-000002490000}"/>
    <cellStyle name="Vírgula 7 2 11 7 4" xfId="20053" xr:uid="{00000000-0005-0000-0000-000003490000}"/>
    <cellStyle name="Vírgula 7 2 11 8" xfId="13391" xr:uid="{00000000-0005-0000-0000-000004490000}"/>
    <cellStyle name="Vírgula 7 2 11 9" xfId="16022" xr:uid="{00000000-0005-0000-0000-000005490000}"/>
    <cellStyle name="Vírgula 7 2 12" xfId="2390" xr:uid="{00000000-0005-0000-0000-000006490000}"/>
    <cellStyle name="Vírgula 7 2 12 2" xfId="3518" xr:uid="{00000000-0005-0000-0000-000007490000}"/>
    <cellStyle name="Vírgula 7 2 12 2 2" xfId="4345" xr:uid="{00000000-0005-0000-0000-000008490000}"/>
    <cellStyle name="Vírgula 7 2 12 2 2 2" xfId="6644" xr:uid="{00000000-0005-0000-0000-000009490000}"/>
    <cellStyle name="Vírgula 7 2 12 2 2 2 2" xfId="23626" xr:uid="{00000000-0005-0000-0000-00000A490000}"/>
    <cellStyle name="Vírgula 7 2 12 2 2 2 3" xfId="19679" xr:uid="{00000000-0005-0000-0000-00000B490000}"/>
    <cellStyle name="Vírgula 7 2 12 2 2 3" xfId="21389" xr:uid="{00000000-0005-0000-0000-00000C490000}"/>
    <cellStyle name="Vírgula 7 2 12 2 2 4" xfId="17382" xr:uid="{00000000-0005-0000-0000-00000D490000}"/>
    <cellStyle name="Vírgula 7 2 12 2 3" xfId="5687" xr:uid="{00000000-0005-0000-0000-00000E490000}"/>
    <cellStyle name="Vírgula 7 2 12 2 3 2" xfId="22686" xr:uid="{00000000-0005-0000-0000-00000F490000}"/>
    <cellStyle name="Vírgula 7 2 12 2 3 3" xfId="18722" xr:uid="{00000000-0005-0000-0000-000010490000}"/>
    <cellStyle name="Vírgula 7 2 12 2 4" xfId="20586" xr:uid="{00000000-0005-0000-0000-000011490000}"/>
    <cellStyle name="Vírgula 7 2 12 2 5" xfId="16562" xr:uid="{00000000-0005-0000-0000-000012490000}"/>
    <cellStyle name="Vírgula 7 2 12 3" xfId="4283" xr:uid="{00000000-0005-0000-0000-000013490000}"/>
    <cellStyle name="Vírgula 7 2 12 3 2" xfId="6417" xr:uid="{00000000-0005-0000-0000-000014490000}"/>
    <cellStyle name="Vírgula 7 2 12 3 2 2" xfId="23399" xr:uid="{00000000-0005-0000-0000-000015490000}"/>
    <cellStyle name="Vírgula 7 2 12 3 2 3" xfId="19452" xr:uid="{00000000-0005-0000-0000-000016490000}"/>
    <cellStyle name="Vírgula 7 2 12 3 3" xfId="21327" xr:uid="{00000000-0005-0000-0000-000017490000}"/>
    <cellStyle name="Vírgula 7 2 12 3 4" xfId="17320" xr:uid="{00000000-0005-0000-0000-000018490000}"/>
    <cellStyle name="Vírgula 7 2 12 4" xfId="6836" xr:uid="{00000000-0005-0000-0000-000019490000}"/>
    <cellStyle name="Vírgula 7 2 12 4 2" xfId="23802" xr:uid="{00000000-0005-0000-0000-00001A490000}"/>
    <cellStyle name="Vírgula 7 2 12 4 3" xfId="19871" xr:uid="{00000000-0005-0000-0000-00001B490000}"/>
    <cellStyle name="Vírgula 7 2 12 5" xfId="5154" xr:uid="{00000000-0005-0000-0000-00001C490000}"/>
    <cellStyle name="Vírgula 7 2 12 5 2" xfId="22155" xr:uid="{00000000-0005-0000-0000-00001D490000}"/>
    <cellStyle name="Vírgula 7 2 12 5 3" xfId="18189" xr:uid="{00000000-0005-0000-0000-00001E490000}"/>
    <cellStyle name="Vírgula 7 2 12 6" xfId="20055" xr:uid="{00000000-0005-0000-0000-00001F490000}"/>
    <cellStyle name="Vírgula 7 2 12 7" xfId="16024" xr:uid="{00000000-0005-0000-0000-000020490000}"/>
    <cellStyle name="Vírgula 7 2 13" xfId="2391" xr:uid="{00000000-0005-0000-0000-000021490000}"/>
    <cellStyle name="Vírgula 7 2 13 2" xfId="2392" xr:uid="{00000000-0005-0000-0000-000022490000}"/>
    <cellStyle name="Vírgula 7 2 13 2 2" xfId="3520" xr:uid="{00000000-0005-0000-0000-000023490000}"/>
    <cellStyle name="Vírgula 7 2 13 2 2 2" xfId="3800" xr:uid="{00000000-0005-0000-0000-000024490000}"/>
    <cellStyle name="Vírgula 7 2 13 2 2 2 2" xfId="6646" xr:uid="{00000000-0005-0000-0000-000025490000}"/>
    <cellStyle name="Vírgula 7 2 13 2 2 2 2 2" xfId="23628" xr:uid="{00000000-0005-0000-0000-000026490000}"/>
    <cellStyle name="Vírgula 7 2 13 2 2 2 2 3" xfId="19681" xr:uid="{00000000-0005-0000-0000-000027490000}"/>
    <cellStyle name="Vírgula 7 2 13 2 2 2 3" xfId="20862" xr:uid="{00000000-0005-0000-0000-000028490000}"/>
    <cellStyle name="Vírgula 7 2 13 2 2 2 4" xfId="16842" xr:uid="{00000000-0005-0000-0000-000029490000}"/>
    <cellStyle name="Vírgula 7 2 13 2 2 3" xfId="5689" xr:uid="{00000000-0005-0000-0000-00002A490000}"/>
    <cellStyle name="Vírgula 7 2 13 2 2 3 2" xfId="22688" xr:uid="{00000000-0005-0000-0000-00002B490000}"/>
    <cellStyle name="Vírgula 7 2 13 2 2 3 3" xfId="18724" xr:uid="{00000000-0005-0000-0000-00002C490000}"/>
    <cellStyle name="Vírgula 7 2 13 2 2 4" xfId="20588" xr:uid="{00000000-0005-0000-0000-00002D490000}"/>
    <cellStyle name="Vírgula 7 2 13 2 2 5" xfId="16564" xr:uid="{00000000-0005-0000-0000-00002E490000}"/>
    <cellStyle name="Vírgula 7 2 13 2 3" xfId="4285" xr:uid="{00000000-0005-0000-0000-00002F490000}"/>
    <cellStyle name="Vírgula 7 2 13 2 3 2" xfId="6419" xr:uid="{00000000-0005-0000-0000-000030490000}"/>
    <cellStyle name="Vírgula 7 2 13 2 3 2 2" xfId="23401" xr:uid="{00000000-0005-0000-0000-000031490000}"/>
    <cellStyle name="Vírgula 7 2 13 2 3 2 3" xfId="19454" xr:uid="{00000000-0005-0000-0000-000032490000}"/>
    <cellStyle name="Vírgula 7 2 13 2 3 3" xfId="21329" xr:uid="{00000000-0005-0000-0000-000033490000}"/>
    <cellStyle name="Vírgula 7 2 13 2 3 4" xfId="17322" xr:uid="{00000000-0005-0000-0000-000034490000}"/>
    <cellStyle name="Vírgula 7 2 13 2 4" xfId="6838" xr:uid="{00000000-0005-0000-0000-000035490000}"/>
    <cellStyle name="Vírgula 7 2 13 2 4 2" xfId="23804" xr:uid="{00000000-0005-0000-0000-000036490000}"/>
    <cellStyle name="Vírgula 7 2 13 2 4 3" xfId="19873" xr:uid="{00000000-0005-0000-0000-000037490000}"/>
    <cellStyle name="Vírgula 7 2 13 2 5" xfId="5156" xr:uid="{00000000-0005-0000-0000-000038490000}"/>
    <cellStyle name="Vírgula 7 2 13 2 5 2" xfId="22157" xr:uid="{00000000-0005-0000-0000-000039490000}"/>
    <cellStyle name="Vírgula 7 2 13 2 5 3" xfId="18191" xr:uid="{00000000-0005-0000-0000-00003A490000}"/>
    <cellStyle name="Vírgula 7 2 13 2 6" xfId="20057" xr:uid="{00000000-0005-0000-0000-00003B490000}"/>
    <cellStyle name="Vírgula 7 2 13 2 7" xfId="16026" xr:uid="{00000000-0005-0000-0000-00003C490000}"/>
    <cellStyle name="Vírgula 7 2 13 3" xfId="3519" xr:uid="{00000000-0005-0000-0000-00003D490000}"/>
    <cellStyle name="Vírgula 7 2 13 3 2" xfId="4256" xr:uid="{00000000-0005-0000-0000-00003E490000}"/>
    <cellStyle name="Vírgula 7 2 13 3 2 2" xfId="6645" xr:uid="{00000000-0005-0000-0000-00003F490000}"/>
    <cellStyle name="Vírgula 7 2 13 3 2 2 2" xfId="23627" xr:uid="{00000000-0005-0000-0000-000040490000}"/>
    <cellStyle name="Vírgula 7 2 13 3 2 2 3" xfId="19680" xr:uid="{00000000-0005-0000-0000-000041490000}"/>
    <cellStyle name="Vírgula 7 2 13 3 2 3" xfId="21300" xr:uid="{00000000-0005-0000-0000-000042490000}"/>
    <cellStyle name="Vírgula 7 2 13 3 2 4" xfId="17293" xr:uid="{00000000-0005-0000-0000-000043490000}"/>
    <cellStyle name="Vírgula 7 2 13 3 3" xfId="5688" xr:uid="{00000000-0005-0000-0000-000044490000}"/>
    <cellStyle name="Vírgula 7 2 13 3 3 2" xfId="22687" xr:uid="{00000000-0005-0000-0000-000045490000}"/>
    <cellStyle name="Vírgula 7 2 13 3 3 3" xfId="18723" xr:uid="{00000000-0005-0000-0000-000046490000}"/>
    <cellStyle name="Vírgula 7 2 13 3 4" xfId="20587" xr:uid="{00000000-0005-0000-0000-000047490000}"/>
    <cellStyle name="Vírgula 7 2 13 3 5" xfId="16563" xr:uid="{00000000-0005-0000-0000-000048490000}"/>
    <cellStyle name="Vírgula 7 2 13 4" xfId="4284" xr:uid="{00000000-0005-0000-0000-000049490000}"/>
    <cellStyle name="Vírgula 7 2 13 4 2" xfId="6418" xr:uid="{00000000-0005-0000-0000-00004A490000}"/>
    <cellStyle name="Vírgula 7 2 13 4 2 2" xfId="23400" xr:uid="{00000000-0005-0000-0000-00004B490000}"/>
    <cellStyle name="Vírgula 7 2 13 4 2 3" xfId="19453" xr:uid="{00000000-0005-0000-0000-00004C490000}"/>
    <cellStyle name="Vírgula 7 2 13 4 3" xfId="21328" xr:uid="{00000000-0005-0000-0000-00004D490000}"/>
    <cellStyle name="Vírgula 7 2 13 4 4" xfId="17321" xr:uid="{00000000-0005-0000-0000-00004E490000}"/>
    <cellStyle name="Vírgula 7 2 13 5" xfId="6837" xr:uid="{00000000-0005-0000-0000-00004F490000}"/>
    <cellStyle name="Vírgula 7 2 13 5 2" xfId="23803" xr:uid="{00000000-0005-0000-0000-000050490000}"/>
    <cellStyle name="Vírgula 7 2 13 5 3" xfId="19872" xr:uid="{00000000-0005-0000-0000-000051490000}"/>
    <cellStyle name="Vírgula 7 2 13 6" xfId="5155" xr:uid="{00000000-0005-0000-0000-000052490000}"/>
    <cellStyle name="Vírgula 7 2 13 6 2" xfId="22156" xr:uid="{00000000-0005-0000-0000-000053490000}"/>
    <cellStyle name="Vírgula 7 2 13 6 3" xfId="18190" xr:uid="{00000000-0005-0000-0000-000054490000}"/>
    <cellStyle name="Vírgula 7 2 13 7" xfId="20056" xr:uid="{00000000-0005-0000-0000-000055490000}"/>
    <cellStyle name="Vírgula 7 2 13 8" xfId="16025" xr:uid="{00000000-0005-0000-0000-000056490000}"/>
    <cellStyle name="Vírgula 7 2 14" xfId="2393" xr:uid="{00000000-0005-0000-0000-000057490000}"/>
    <cellStyle name="Vírgula 7 2 14 2" xfId="3521" xr:uid="{00000000-0005-0000-0000-000058490000}"/>
    <cellStyle name="Vírgula 7 2 14 2 2" xfId="3750" xr:uid="{00000000-0005-0000-0000-000059490000}"/>
    <cellStyle name="Vírgula 7 2 14 2 2 2" xfId="6647" xr:uid="{00000000-0005-0000-0000-00005A490000}"/>
    <cellStyle name="Vírgula 7 2 14 2 2 2 2" xfId="23629" xr:uid="{00000000-0005-0000-0000-00005B490000}"/>
    <cellStyle name="Vírgula 7 2 14 2 2 2 3" xfId="19682" xr:uid="{00000000-0005-0000-0000-00005C490000}"/>
    <cellStyle name="Vírgula 7 2 14 2 2 3" xfId="20814" xr:uid="{00000000-0005-0000-0000-00005D490000}"/>
    <cellStyle name="Vírgula 7 2 14 2 2 4" xfId="16793" xr:uid="{00000000-0005-0000-0000-00005E490000}"/>
    <cellStyle name="Vírgula 7 2 14 2 3" xfId="5690" xr:uid="{00000000-0005-0000-0000-00005F490000}"/>
    <cellStyle name="Vírgula 7 2 14 2 3 2" xfId="22689" xr:uid="{00000000-0005-0000-0000-000060490000}"/>
    <cellStyle name="Vírgula 7 2 14 2 3 3" xfId="18725" xr:uid="{00000000-0005-0000-0000-000061490000}"/>
    <cellStyle name="Vírgula 7 2 14 2 4" xfId="20589" xr:uid="{00000000-0005-0000-0000-000062490000}"/>
    <cellStyle name="Vírgula 7 2 14 2 5" xfId="16565" xr:uid="{00000000-0005-0000-0000-000063490000}"/>
    <cellStyle name="Vírgula 7 2 14 3" xfId="4286" xr:uid="{00000000-0005-0000-0000-000064490000}"/>
    <cellStyle name="Vírgula 7 2 14 3 2" xfId="6420" xr:uid="{00000000-0005-0000-0000-000065490000}"/>
    <cellStyle name="Vírgula 7 2 14 3 2 2" xfId="23402" xr:uid="{00000000-0005-0000-0000-000066490000}"/>
    <cellStyle name="Vírgula 7 2 14 3 2 3" xfId="19455" xr:uid="{00000000-0005-0000-0000-000067490000}"/>
    <cellStyle name="Vírgula 7 2 14 3 3" xfId="21330" xr:uid="{00000000-0005-0000-0000-000068490000}"/>
    <cellStyle name="Vírgula 7 2 14 3 4" xfId="17323" xr:uid="{00000000-0005-0000-0000-000069490000}"/>
    <cellStyle name="Vírgula 7 2 14 4" xfId="6839" xr:uid="{00000000-0005-0000-0000-00006A490000}"/>
    <cellStyle name="Vírgula 7 2 14 4 2" xfId="23805" xr:uid="{00000000-0005-0000-0000-00006B490000}"/>
    <cellStyle name="Vírgula 7 2 14 4 3" xfId="19874" xr:uid="{00000000-0005-0000-0000-00006C490000}"/>
    <cellStyle name="Vírgula 7 2 14 5" xfId="5157" xr:uid="{00000000-0005-0000-0000-00006D490000}"/>
    <cellStyle name="Vírgula 7 2 14 5 2" xfId="22158" xr:uid="{00000000-0005-0000-0000-00006E490000}"/>
    <cellStyle name="Vírgula 7 2 14 5 3" xfId="18192" xr:uid="{00000000-0005-0000-0000-00006F490000}"/>
    <cellStyle name="Vírgula 7 2 14 6" xfId="20058" xr:uid="{00000000-0005-0000-0000-000070490000}"/>
    <cellStyle name="Vírgula 7 2 14 7" xfId="16027" xr:uid="{00000000-0005-0000-0000-000071490000}"/>
    <cellStyle name="Vírgula 7 2 15" xfId="3053" xr:uid="{00000000-0005-0000-0000-000072490000}"/>
    <cellStyle name="Vírgula 7 2 15 2" xfId="4333" xr:uid="{00000000-0005-0000-0000-000073490000}"/>
    <cellStyle name="Vírgula 7 2 15 2 2" xfId="5912" xr:uid="{00000000-0005-0000-0000-000074490000}"/>
    <cellStyle name="Vírgula 7 2 15 2 2 2" xfId="22908" xr:uid="{00000000-0005-0000-0000-000075490000}"/>
    <cellStyle name="Vírgula 7 2 15 2 2 3" xfId="18947" xr:uid="{00000000-0005-0000-0000-000076490000}"/>
    <cellStyle name="Vírgula 7 2 15 2 3" xfId="21377" xr:uid="{00000000-0005-0000-0000-000077490000}"/>
    <cellStyle name="Vírgula 7 2 15 2 4" xfId="17370" xr:uid="{00000000-0005-0000-0000-000078490000}"/>
    <cellStyle name="Vírgula 7 2 15 3" xfId="5222" xr:uid="{00000000-0005-0000-0000-000079490000}"/>
    <cellStyle name="Vírgula 7 2 15 3 2" xfId="13318" xr:uid="{00000000-0005-0000-0000-00007A490000}"/>
    <cellStyle name="Vírgula 7 2 15 3 2 2" xfId="22221" xr:uid="{00000000-0005-0000-0000-00007B490000}"/>
    <cellStyle name="Vírgula 7 2 15 3 3" xfId="12970" xr:uid="{00000000-0005-0000-0000-00007C490000}"/>
    <cellStyle name="Vírgula 7 2 15 3 4" xfId="18257" xr:uid="{00000000-0005-0000-0000-00007D490000}"/>
    <cellStyle name="Vírgula 7 2 15 4" xfId="20121" xr:uid="{00000000-0005-0000-0000-00007E490000}"/>
    <cellStyle name="Vírgula 7 2 15 5" xfId="16097" xr:uid="{00000000-0005-0000-0000-00007F490000}"/>
    <cellStyle name="Vírgula 7 2 16" xfId="4336" xr:uid="{00000000-0005-0000-0000-000080490000}"/>
    <cellStyle name="Vírgula 7 2 16 2" xfId="6504" xr:uid="{00000000-0005-0000-0000-000081490000}"/>
    <cellStyle name="Vírgula 7 2 16 2 2" xfId="11128" xr:uid="{00000000-0005-0000-0000-000082490000}"/>
    <cellStyle name="Vírgula 7 2 16 2 2 2" xfId="23486" xr:uid="{00000000-0005-0000-0000-000083490000}"/>
    <cellStyle name="Vírgula 7 2 16 2 3" xfId="12315" xr:uid="{00000000-0005-0000-0000-000084490000}"/>
    <cellStyle name="Vírgula 7 2 16 2 4" xfId="19539" xr:uid="{00000000-0005-0000-0000-000085490000}"/>
    <cellStyle name="Vírgula 7 2 16 3" xfId="21380" xr:uid="{00000000-0005-0000-0000-000086490000}"/>
    <cellStyle name="Vírgula 7 2 16 4" xfId="17373" xr:uid="{00000000-0005-0000-0000-000087490000}"/>
    <cellStyle name="Vírgula 7 2 17" xfId="5874" xr:uid="{00000000-0005-0000-0000-000088490000}"/>
    <cellStyle name="Vírgula 7 2 17 2" xfId="22870" xr:uid="{00000000-0005-0000-0000-000089490000}"/>
    <cellStyle name="Vírgula 7 2 17 3" xfId="18909" xr:uid="{00000000-0005-0000-0000-00008A490000}"/>
    <cellStyle name="Vírgula 7 2 2" xfId="356" xr:uid="{00000000-0005-0000-0000-00008B490000}"/>
    <cellStyle name="Vírgula 7 2 2 10" xfId="2395" xr:uid="{00000000-0005-0000-0000-00008C490000}"/>
    <cellStyle name="Vírgula 7 2 2 10 2" xfId="3523" xr:uid="{00000000-0005-0000-0000-00008D490000}"/>
    <cellStyle name="Vírgula 7 2 2 10 2 2" xfId="4835" xr:uid="{00000000-0005-0000-0000-00008E490000}"/>
    <cellStyle name="Vírgula 7 2 2 10 2 2 2" xfId="12853" xr:uid="{00000000-0005-0000-0000-00008F490000}"/>
    <cellStyle name="Vírgula 7 2 2 10 2 2 2 2" xfId="21875" xr:uid="{00000000-0005-0000-0000-000090490000}"/>
    <cellStyle name="Vírgula 7 2 2 10 2 2 3" xfId="17870" xr:uid="{00000000-0005-0000-0000-000091490000}"/>
    <cellStyle name="Vírgula 7 2 2 10 2 3" xfId="5692" xr:uid="{00000000-0005-0000-0000-000092490000}"/>
    <cellStyle name="Vírgula 7 2 2 10 2 3 2" xfId="12016" xr:uid="{00000000-0005-0000-0000-000093490000}"/>
    <cellStyle name="Vírgula 7 2 2 10 2 3 2 2" xfId="22691" xr:uid="{00000000-0005-0000-0000-000094490000}"/>
    <cellStyle name="Vírgula 7 2 2 10 2 3 3" xfId="12469" xr:uid="{00000000-0005-0000-0000-000095490000}"/>
    <cellStyle name="Vírgula 7 2 2 10 2 3 4" xfId="18727" xr:uid="{00000000-0005-0000-0000-000096490000}"/>
    <cellStyle name="Vírgula 7 2 2 10 2 4" xfId="13641" xr:uid="{00000000-0005-0000-0000-000097490000}"/>
    <cellStyle name="Vírgula 7 2 2 10 2 4 2" xfId="20591" xr:uid="{00000000-0005-0000-0000-000098490000}"/>
    <cellStyle name="Vírgula 7 2 2 10 2 5" xfId="16567" xr:uid="{00000000-0005-0000-0000-000099490000}"/>
    <cellStyle name="Vírgula 7 2 2 10 3" xfId="4229" xr:uid="{00000000-0005-0000-0000-00009A490000}"/>
    <cellStyle name="Vírgula 7 2 2 10 3 2" xfId="6422" xr:uid="{00000000-0005-0000-0000-00009B490000}"/>
    <cellStyle name="Vírgula 7 2 2 10 3 2 2" xfId="12583" xr:uid="{00000000-0005-0000-0000-00009C490000}"/>
    <cellStyle name="Vírgula 7 2 2 10 3 2 2 2" xfId="23404" xr:uid="{00000000-0005-0000-0000-00009D490000}"/>
    <cellStyle name="Vírgula 7 2 2 10 3 2 3" xfId="11372" xr:uid="{00000000-0005-0000-0000-00009E490000}"/>
    <cellStyle name="Vírgula 7 2 2 10 3 2 4" xfId="19457" xr:uid="{00000000-0005-0000-0000-00009F490000}"/>
    <cellStyle name="Vírgula 7 2 2 10 3 3" xfId="21275" xr:uid="{00000000-0005-0000-0000-0000A0490000}"/>
    <cellStyle name="Vírgula 7 2 2 10 3 4" xfId="17268" xr:uid="{00000000-0005-0000-0000-0000A1490000}"/>
    <cellStyle name="Vírgula 7 2 2 10 4" xfId="8605" xr:uid="{00000000-0005-0000-0000-0000A2490000}"/>
    <cellStyle name="Vírgula 7 2 2 10 4 2" xfId="11549" xr:uid="{00000000-0005-0000-0000-0000A3490000}"/>
    <cellStyle name="Vírgula 7 2 2 10 4 3" xfId="11661" xr:uid="{00000000-0005-0000-0000-0000A4490000}"/>
    <cellStyle name="Vírgula 7 2 2 10 5" xfId="8606" xr:uid="{00000000-0005-0000-0000-0000A5490000}"/>
    <cellStyle name="Vírgula 7 2 2 10 6" xfId="13537" xr:uid="{00000000-0005-0000-0000-0000A6490000}"/>
    <cellStyle name="Vírgula 7 2 2 11" xfId="2396" xr:uid="{00000000-0005-0000-0000-0000A7490000}"/>
    <cellStyle name="Vírgula 7 2 2 11 2" xfId="3524" xr:uid="{00000000-0005-0000-0000-0000A8490000}"/>
    <cellStyle name="Vírgula 7 2 2 11 2 2" xfId="3788" xr:uid="{00000000-0005-0000-0000-0000A9490000}"/>
    <cellStyle name="Vírgula 7 2 2 11 2 2 2" xfId="6648" xr:uid="{00000000-0005-0000-0000-0000AA490000}"/>
    <cellStyle name="Vírgula 7 2 2 11 2 2 2 2" xfId="23630" xr:uid="{00000000-0005-0000-0000-0000AB490000}"/>
    <cellStyle name="Vírgula 7 2 2 11 2 2 2 3" xfId="19683" xr:uid="{00000000-0005-0000-0000-0000AC490000}"/>
    <cellStyle name="Vírgula 7 2 2 11 2 2 3" xfId="20850" xr:uid="{00000000-0005-0000-0000-0000AD490000}"/>
    <cellStyle name="Vírgula 7 2 2 11 2 2 4" xfId="16830" xr:uid="{00000000-0005-0000-0000-0000AE490000}"/>
    <cellStyle name="Vírgula 7 2 2 11 2 3" xfId="5693" xr:uid="{00000000-0005-0000-0000-0000AF490000}"/>
    <cellStyle name="Vírgula 7 2 2 11 2 3 2" xfId="22692" xr:uid="{00000000-0005-0000-0000-0000B0490000}"/>
    <cellStyle name="Vírgula 7 2 2 11 2 3 3" xfId="18728" xr:uid="{00000000-0005-0000-0000-0000B1490000}"/>
    <cellStyle name="Vírgula 7 2 2 11 2 4" xfId="20592" xr:uid="{00000000-0005-0000-0000-0000B2490000}"/>
    <cellStyle name="Vírgula 7 2 2 11 2 5" xfId="16568" xr:uid="{00000000-0005-0000-0000-0000B3490000}"/>
    <cellStyle name="Vírgula 7 2 2 11 3" xfId="4288" xr:uid="{00000000-0005-0000-0000-0000B4490000}"/>
    <cellStyle name="Vírgula 7 2 2 11 3 2" xfId="6423" xr:uid="{00000000-0005-0000-0000-0000B5490000}"/>
    <cellStyle name="Vírgula 7 2 2 11 3 2 2" xfId="23405" xr:uid="{00000000-0005-0000-0000-0000B6490000}"/>
    <cellStyle name="Vírgula 7 2 2 11 3 2 3" xfId="19458" xr:uid="{00000000-0005-0000-0000-0000B7490000}"/>
    <cellStyle name="Vírgula 7 2 2 11 3 3" xfId="21332" xr:uid="{00000000-0005-0000-0000-0000B8490000}"/>
    <cellStyle name="Vírgula 7 2 2 11 3 4" xfId="17325" xr:uid="{00000000-0005-0000-0000-0000B9490000}"/>
    <cellStyle name="Vírgula 7 2 2 11 4" xfId="6840" xr:uid="{00000000-0005-0000-0000-0000BA490000}"/>
    <cellStyle name="Vírgula 7 2 2 11 4 2" xfId="23806" xr:uid="{00000000-0005-0000-0000-0000BB490000}"/>
    <cellStyle name="Vírgula 7 2 2 11 4 3" xfId="19875" xr:uid="{00000000-0005-0000-0000-0000BC490000}"/>
    <cellStyle name="Vírgula 7 2 2 11 5" xfId="5158" xr:uid="{00000000-0005-0000-0000-0000BD490000}"/>
    <cellStyle name="Vírgula 7 2 2 11 5 2" xfId="22159" xr:uid="{00000000-0005-0000-0000-0000BE490000}"/>
    <cellStyle name="Vírgula 7 2 2 11 5 3" xfId="18193" xr:uid="{00000000-0005-0000-0000-0000BF490000}"/>
    <cellStyle name="Vírgula 7 2 2 11 6" xfId="20059" xr:uid="{00000000-0005-0000-0000-0000C0490000}"/>
    <cellStyle name="Vírgula 7 2 2 11 7" xfId="16028" xr:uid="{00000000-0005-0000-0000-0000C1490000}"/>
    <cellStyle name="Vírgula 7 2 2 12" xfId="2397" xr:uid="{00000000-0005-0000-0000-0000C2490000}"/>
    <cellStyle name="Vírgula 7 2 2 12 2" xfId="3525" xr:uid="{00000000-0005-0000-0000-0000C3490000}"/>
    <cellStyle name="Vírgula 7 2 2 12 2 2" xfId="4836" xr:uid="{00000000-0005-0000-0000-0000C4490000}"/>
    <cellStyle name="Vírgula 7 2 2 12 2 2 2" xfId="21876" xr:uid="{00000000-0005-0000-0000-0000C5490000}"/>
    <cellStyle name="Vírgula 7 2 2 12 2 2 3" xfId="17871" xr:uid="{00000000-0005-0000-0000-0000C6490000}"/>
    <cellStyle name="Vírgula 7 2 2 12 2 3" xfId="5694" xr:uid="{00000000-0005-0000-0000-0000C7490000}"/>
    <cellStyle name="Vírgula 7 2 2 12 2 3 2" xfId="22693" xr:uid="{00000000-0005-0000-0000-0000C8490000}"/>
    <cellStyle name="Vírgula 7 2 2 12 2 3 3" xfId="18729" xr:uid="{00000000-0005-0000-0000-0000C9490000}"/>
    <cellStyle name="Vírgula 7 2 2 12 2 4" xfId="20593" xr:uid="{00000000-0005-0000-0000-0000CA490000}"/>
    <cellStyle name="Vírgula 7 2 2 12 2 5" xfId="16569" xr:uid="{00000000-0005-0000-0000-0000CB490000}"/>
    <cellStyle name="Vírgula 7 2 2 12 3" xfId="4187" xr:uid="{00000000-0005-0000-0000-0000CC490000}"/>
    <cellStyle name="Vírgula 7 2 2 12 3 2" xfId="6424" xr:uid="{00000000-0005-0000-0000-0000CD490000}"/>
    <cellStyle name="Vírgula 7 2 2 12 3 2 2" xfId="23406" xr:uid="{00000000-0005-0000-0000-0000CE490000}"/>
    <cellStyle name="Vírgula 7 2 2 12 3 2 3" xfId="19459" xr:uid="{00000000-0005-0000-0000-0000CF490000}"/>
    <cellStyle name="Vírgula 7 2 2 12 3 3" xfId="21234" xr:uid="{00000000-0005-0000-0000-0000D0490000}"/>
    <cellStyle name="Vírgula 7 2 2 12 3 4" xfId="17227" xr:uid="{00000000-0005-0000-0000-0000D1490000}"/>
    <cellStyle name="Vírgula 7 2 2 13" xfId="2394" xr:uid="{00000000-0005-0000-0000-0000D2490000}"/>
    <cellStyle name="Vírgula 7 2 2 13 2" xfId="3522" xr:uid="{00000000-0005-0000-0000-0000D3490000}"/>
    <cellStyle name="Vírgula 7 2 2 13 2 2" xfId="4834" xr:uid="{00000000-0005-0000-0000-0000D4490000}"/>
    <cellStyle name="Vírgula 7 2 2 13 2 2 2" xfId="21874" xr:uid="{00000000-0005-0000-0000-0000D5490000}"/>
    <cellStyle name="Vírgula 7 2 2 13 2 2 3" xfId="17869" xr:uid="{00000000-0005-0000-0000-0000D6490000}"/>
    <cellStyle name="Vírgula 7 2 2 13 2 3" xfId="5691" xr:uid="{00000000-0005-0000-0000-0000D7490000}"/>
    <cellStyle name="Vírgula 7 2 2 13 2 3 2" xfId="22690" xr:uid="{00000000-0005-0000-0000-0000D8490000}"/>
    <cellStyle name="Vírgula 7 2 2 13 2 3 3" xfId="18726" xr:uid="{00000000-0005-0000-0000-0000D9490000}"/>
    <cellStyle name="Vírgula 7 2 2 13 2 4" xfId="20590" xr:uid="{00000000-0005-0000-0000-0000DA490000}"/>
    <cellStyle name="Vírgula 7 2 2 13 2 5" xfId="16566" xr:uid="{00000000-0005-0000-0000-0000DB490000}"/>
    <cellStyle name="Vírgula 7 2 2 13 3" xfId="3790" xr:uid="{00000000-0005-0000-0000-0000DC490000}"/>
    <cellStyle name="Vírgula 7 2 2 13 3 2" xfId="6421" xr:uid="{00000000-0005-0000-0000-0000DD490000}"/>
    <cellStyle name="Vírgula 7 2 2 13 3 2 2" xfId="23403" xr:uid="{00000000-0005-0000-0000-0000DE490000}"/>
    <cellStyle name="Vírgula 7 2 2 13 3 2 3" xfId="19456" xr:uid="{00000000-0005-0000-0000-0000DF490000}"/>
    <cellStyle name="Vírgula 7 2 2 13 3 3" xfId="20852" xr:uid="{00000000-0005-0000-0000-0000E0490000}"/>
    <cellStyle name="Vírgula 7 2 2 13 3 4" xfId="16832" xr:uid="{00000000-0005-0000-0000-0000E1490000}"/>
    <cellStyle name="Vírgula 7 2 2 14" xfId="3058" xr:uid="{00000000-0005-0000-0000-0000E2490000}"/>
    <cellStyle name="Vírgula 7 2 2 14 2" xfId="4199" xr:uid="{00000000-0005-0000-0000-0000E3490000}"/>
    <cellStyle name="Vírgula 7 2 2 14 2 2" xfId="6511" xr:uid="{00000000-0005-0000-0000-0000E4490000}"/>
    <cellStyle name="Vírgula 7 2 2 14 2 2 2" xfId="13317" xr:uid="{00000000-0005-0000-0000-0000E5490000}"/>
    <cellStyle name="Vírgula 7 2 2 14 2 2 2 2" xfId="23493" xr:uid="{00000000-0005-0000-0000-0000E6490000}"/>
    <cellStyle name="Vírgula 7 2 2 14 2 2 3" xfId="11373" xr:uid="{00000000-0005-0000-0000-0000E7490000}"/>
    <cellStyle name="Vírgula 7 2 2 14 2 2 4" xfId="19546" xr:uid="{00000000-0005-0000-0000-0000E8490000}"/>
    <cellStyle name="Vírgula 7 2 2 14 2 3" xfId="13721" xr:uid="{00000000-0005-0000-0000-0000E9490000}"/>
    <cellStyle name="Vírgula 7 2 2 14 2 3 2" xfId="21245" xr:uid="{00000000-0005-0000-0000-0000EA490000}"/>
    <cellStyle name="Vírgula 7 2 2 14 2 4" xfId="17238" xr:uid="{00000000-0005-0000-0000-0000EB490000}"/>
    <cellStyle name="Vírgula 7 2 2 14 3" xfId="5227" xr:uid="{00000000-0005-0000-0000-0000EC490000}"/>
    <cellStyle name="Vírgula 7 2 2 14 3 2" xfId="11100" xr:uid="{00000000-0005-0000-0000-0000ED490000}"/>
    <cellStyle name="Vírgula 7 2 2 14 3 2 2" xfId="22226" xr:uid="{00000000-0005-0000-0000-0000EE490000}"/>
    <cellStyle name="Vírgula 7 2 2 14 3 3" xfId="11077" xr:uid="{00000000-0005-0000-0000-0000EF490000}"/>
    <cellStyle name="Vírgula 7 2 2 14 3 4" xfId="18262" xr:uid="{00000000-0005-0000-0000-0000F0490000}"/>
    <cellStyle name="Vírgula 7 2 2 14 4" xfId="13586" xr:uid="{00000000-0005-0000-0000-0000F1490000}"/>
    <cellStyle name="Vírgula 7 2 2 14 4 2" xfId="20126" xr:uid="{00000000-0005-0000-0000-0000F2490000}"/>
    <cellStyle name="Vírgula 7 2 2 14 5" xfId="16102" xr:uid="{00000000-0005-0000-0000-0000F3490000}"/>
    <cellStyle name="Vírgula 7 2 2 15" xfId="3762" xr:uid="{00000000-0005-0000-0000-0000F4490000}"/>
    <cellStyle name="Vírgula 7 2 2 15 2" xfId="5924" xr:uid="{00000000-0005-0000-0000-0000F5490000}"/>
    <cellStyle name="Vírgula 7 2 2 15 2 2" xfId="8607" xr:uid="{00000000-0005-0000-0000-0000F6490000}"/>
    <cellStyle name="Vírgula 7 2 2 15 2 2 2" xfId="22919" xr:uid="{00000000-0005-0000-0000-0000F7490000}"/>
    <cellStyle name="Vírgula 7 2 2 15 2 3" xfId="12502" xr:uid="{00000000-0005-0000-0000-0000F8490000}"/>
    <cellStyle name="Vírgula 7 2 2 15 2 4" xfId="18959" xr:uid="{00000000-0005-0000-0000-0000F9490000}"/>
    <cellStyle name="Vírgula 7 2 2 15 3" xfId="8608" xr:uid="{00000000-0005-0000-0000-0000FA490000}"/>
    <cellStyle name="Vírgula 7 2 2 15 3 2" xfId="20826" xr:uid="{00000000-0005-0000-0000-0000FB490000}"/>
    <cellStyle name="Vírgula 7 2 2 15 4" xfId="16805" xr:uid="{00000000-0005-0000-0000-0000FC490000}"/>
    <cellStyle name="Vírgula 7 2 2 16" xfId="6689" xr:uid="{00000000-0005-0000-0000-0000FD490000}"/>
    <cellStyle name="Vírgula 7 2 2 16 2" xfId="12896" xr:uid="{00000000-0005-0000-0000-0000FE490000}"/>
    <cellStyle name="Vírgula 7 2 2 16 2 2" xfId="15698" xr:uid="{00000000-0005-0000-0000-0000FF490000}"/>
    <cellStyle name="Vírgula 7 2 2 16 2 3" xfId="13766" xr:uid="{00000000-0005-0000-0000-0000004A0000}"/>
    <cellStyle name="Vírgula 7 2 2 16 2 4" xfId="23668" xr:uid="{00000000-0005-0000-0000-0000014A0000}"/>
    <cellStyle name="Vírgula 7 2 2 16 3" xfId="11504" xr:uid="{00000000-0005-0000-0000-0000024A0000}"/>
    <cellStyle name="Vírgula 7 2 2 16 4" xfId="11374" xr:uid="{00000000-0005-0000-0000-0000034A0000}"/>
    <cellStyle name="Vírgula 7 2 2 16 5" xfId="19724" xr:uid="{00000000-0005-0000-0000-0000044A0000}"/>
    <cellStyle name="Vírgula 7 2 2 17" xfId="5006" xr:uid="{00000000-0005-0000-0000-0000054A0000}"/>
    <cellStyle name="Vírgula 7 2 2 17 2" xfId="11937" xr:uid="{00000000-0005-0000-0000-0000064A0000}"/>
    <cellStyle name="Vírgula 7 2 2 17 2 2" xfId="15124" xr:uid="{00000000-0005-0000-0000-0000074A0000}"/>
    <cellStyle name="Vírgula 7 2 2 17 2 3" xfId="13754" xr:uid="{00000000-0005-0000-0000-0000084A0000}"/>
    <cellStyle name="Vírgula 7 2 2 17 2 4" xfId="22021" xr:uid="{00000000-0005-0000-0000-0000094A0000}"/>
    <cellStyle name="Vírgula 7 2 2 17 3" xfId="11405" xr:uid="{00000000-0005-0000-0000-00000A4A0000}"/>
    <cellStyle name="Vírgula 7 2 2 17 4" xfId="12470" xr:uid="{00000000-0005-0000-0000-00000B4A0000}"/>
    <cellStyle name="Vírgula 7 2 2 17 5" xfId="18041" xr:uid="{00000000-0005-0000-0000-00000C4A0000}"/>
    <cellStyle name="Vírgula 7 2 2 18" xfId="8609" xr:uid="{00000000-0005-0000-0000-00000D4A0000}"/>
    <cellStyle name="Vírgula 7 2 2 18 2" xfId="19921" xr:uid="{00000000-0005-0000-0000-00000E4A0000}"/>
    <cellStyle name="Vírgula 7 2 2 19" xfId="8610" xr:uid="{00000000-0005-0000-0000-00000F4A0000}"/>
    <cellStyle name="Vírgula 7 2 2 2" xfId="895" xr:uid="{00000000-0005-0000-0000-0000104A0000}"/>
    <cellStyle name="Vírgula 7 2 2 2 2" xfId="2398" xr:uid="{00000000-0005-0000-0000-0000114A0000}"/>
    <cellStyle name="Vírgula 7 2 2 2 2 2" xfId="3526" xr:uid="{00000000-0005-0000-0000-0000124A0000}"/>
    <cellStyle name="Vírgula 7 2 2 2 2 2 2" xfId="4837" xr:uid="{00000000-0005-0000-0000-0000134A0000}"/>
    <cellStyle name="Vírgula 7 2 2 2 2 2 2 2" xfId="21877" xr:uid="{00000000-0005-0000-0000-0000144A0000}"/>
    <cellStyle name="Vírgula 7 2 2 2 2 2 2 3" xfId="17872" xr:uid="{00000000-0005-0000-0000-0000154A0000}"/>
    <cellStyle name="Vírgula 7 2 2 2 2 2 3" xfId="5695" xr:uid="{00000000-0005-0000-0000-0000164A0000}"/>
    <cellStyle name="Vírgula 7 2 2 2 2 2 3 2" xfId="22694" xr:uid="{00000000-0005-0000-0000-0000174A0000}"/>
    <cellStyle name="Vírgula 7 2 2 2 2 2 3 3" xfId="18730" xr:uid="{00000000-0005-0000-0000-0000184A0000}"/>
    <cellStyle name="Vírgula 7 2 2 2 2 2 4" xfId="10476" xr:uid="{00000000-0005-0000-0000-0000194A0000}"/>
    <cellStyle name="Vírgula 7 2 2 2 2 2 4 2" xfId="20594" xr:uid="{00000000-0005-0000-0000-00001A4A0000}"/>
    <cellStyle name="Vírgula 7 2 2 2 2 2 5" xfId="16570" xr:uid="{00000000-0005-0000-0000-00001B4A0000}"/>
    <cellStyle name="Vírgula 7 2 2 2 2 3" xfId="3742" xr:uid="{00000000-0005-0000-0000-00001C4A0000}"/>
    <cellStyle name="Vírgula 7 2 2 2 2 3 2" xfId="6425" xr:uid="{00000000-0005-0000-0000-00001D4A0000}"/>
    <cellStyle name="Vírgula 7 2 2 2 2 3 2 2" xfId="23407" xr:uid="{00000000-0005-0000-0000-00001E4A0000}"/>
    <cellStyle name="Vírgula 7 2 2 2 2 3 2 3" xfId="19460" xr:uid="{00000000-0005-0000-0000-00001F4A0000}"/>
    <cellStyle name="Vírgula 7 2 2 2 2 3 3" xfId="20807" xr:uid="{00000000-0005-0000-0000-0000204A0000}"/>
    <cellStyle name="Vírgula 7 2 2 2 2 3 4" xfId="16786" xr:uid="{00000000-0005-0000-0000-0000214A0000}"/>
    <cellStyle name="Vírgula 7 2 2 2 2 4" xfId="9806" xr:uid="{00000000-0005-0000-0000-0000224A0000}"/>
    <cellStyle name="Vírgula 7 2 2 2 3" xfId="3178" xr:uid="{00000000-0005-0000-0000-0000234A0000}"/>
    <cellStyle name="Vírgula 7 2 2 2 3 2" xfId="3796" xr:uid="{00000000-0005-0000-0000-0000244A0000}"/>
    <cellStyle name="Vírgula 7 2 2 2 3 2 2" xfId="6578" xr:uid="{00000000-0005-0000-0000-0000254A0000}"/>
    <cellStyle name="Vírgula 7 2 2 2 3 2 2 2" xfId="23560" xr:uid="{00000000-0005-0000-0000-0000264A0000}"/>
    <cellStyle name="Vírgula 7 2 2 2 3 2 2 3" xfId="19613" xr:uid="{00000000-0005-0000-0000-0000274A0000}"/>
    <cellStyle name="Vírgula 7 2 2 2 3 2 3" xfId="20858" xr:uid="{00000000-0005-0000-0000-0000284A0000}"/>
    <cellStyle name="Vírgula 7 2 2 2 3 2 4" xfId="16838" xr:uid="{00000000-0005-0000-0000-0000294A0000}"/>
    <cellStyle name="Vírgula 7 2 2 2 3 3" xfId="5347" xr:uid="{00000000-0005-0000-0000-00002A4A0000}"/>
    <cellStyle name="Vírgula 7 2 2 2 3 3 2" xfId="11185" xr:uid="{00000000-0005-0000-0000-00002B4A0000}"/>
    <cellStyle name="Vírgula 7 2 2 2 3 3 2 2" xfId="22346" xr:uid="{00000000-0005-0000-0000-00002C4A0000}"/>
    <cellStyle name="Vírgula 7 2 2 2 3 3 3" xfId="11852" xr:uid="{00000000-0005-0000-0000-00002D4A0000}"/>
    <cellStyle name="Vírgula 7 2 2 2 3 3 4" xfId="18382" xr:uid="{00000000-0005-0000-0000-00002E4A0000}"/>
    <cellStyle name="Vírgula 7 2 2 2 3 4" xfId="20246" xr:uid="{00000000-0005-0000-0000-00002F4A0000}"/>
    <cellStyle name="Vírgula 7 2 2 2 3 5" xfId="16222" xr:uid="{00000000-0005-0000-0000-0000304A0000}"/>
    <cellStyle name="Vírgula 7 2 2 2 4" xfId="3927" xr:uid="{00000000-0005-0000-0000-0000314A0000}"/>
    <cellStyle name="Vírgula 7 2 2 2 4 2" xfId="6068" xr:uid="{00000000-0005-0000-0000-0000324A0000}"/>
    <cellStyle name="Vírgula 7 2 2 2 4 2 2" xfId="23057" xr:uid="{00000000-0005-0000-0000-0000334A0000}"/>
    <cellStyle name="Vírgula 7 2 2 2 4 2 3" xfId="19103" xr:uid="{00000000-0005-0000-0000-0000344A0000}"/>
    <cellStyle name="Vírgula 7 2 2 2 4 3" xfId="20984" xr:uid="{00000000-0005-0000-0000-0000354A0000}"/>
    <cellStyle name="Vírgula 7 2 2 2 4 4" xfId="16969" xr:uid="{00000000-0005-0000-0000-0000364A0000}"/>
    <cellStyle name="Vírgula 7 2 2 2 5" xfId="6763" xr:uid="{00000000-0005-0000-0000-0000374A0000}"/>
    <cellStyle name="Vírgula 7 2 2 2 5 2" xfId="23736" xr:uid="{00000000-0005-0000-0000-0000384A0000}"/>
    <cellStyle name="Vírgula 7 2 2 2 5 3" xfId="19798" xr:uid="{00000000-0005-0000-0000-0000394A0000}"/>
    <cellStyle name="Vírgula 7 2 2 2 6" xfId="5081" xr:uid="{00000000-0005-0000-0000-00003A4A0000}"/>
    <cellStyle name="Vírgula 7 2 2 2 6 2" xfId="22089" xr:uid="{00000000-0005-0000-0000-00003B4A0000}"/>
    <cellStyle name="Vírgula 7 2 2 2 6 3" xfId="18116" xr:uid="{00000000-0005-0000-0000-00003C4A0000}"/>
    <cellStyle name="Vírgula 7 2 2 2 7" xfId="19989" xr:uid="{00000000-0005-0000-0000-00003D4A0000}"/>
    <cellStyle name="Vírgula 7 2 2 2 8" xfId="15949" xr:uid="{00000000-0005-0000-0000-00003E4A0000}"/>
    <cellStyle name="Vírgula 7 2 2 20" xfId="8611" xr:uid="{00000000-0005-0000-0000-00003F4A0000}"/>
    <cellStyle name="Vírgula 7 2 2 21" xfId="15867" xr:uid="{00000000-0005-0000-0000-0000404A0000}"/>
    <cellStyle name="Vírgula 7 2 2 3" xfId="1095" xr:uid="{00000000-0005-0000-0000-0000414A0000}"/>
    <cellStyle name="Vírgula 7 2 2 3 2" xfId="2399" xr:uid="{00000000-0005-0000-0000-0000424A0000}"/>
    <cellStyle name="Vírgula 7 2 2 3 2 2" xfId="3527" xr:uid="{00000000-0005-0000-0000-0000434A0000}"/>
    <cellStyle name="Vírgula 7 2 2 3 2 2 2" xfId="4838" xr:uid="{00000000-0005-0000-0000-0000444A0000}"/>
    <cellStyle name="Vírgula 7 2 2 3 2 2 2 2" xfId="21878" xr:uid="{00000000-0005-0000-0000-0000454A0000}"/>
    <cellStyle name="Vírgula 7 2 2 3 2 2 2 3" xfId="17873" xr:uid="{00000000-0005-0000-0000-0000464A0000}"/>
    <cellStyle name="Vírgula 7 2 2 3 2 2 3" xfId="5696" xr:uid="{00000000-0005-0000-0000-0000474A0000}"/>
    <cellStyle name="Vírgula 7 2 2 3 2 2 3 2" xfId="22695" xr:uid="{00000000-0005-0000-0000-0000484A0000}"/>
    <cellStyle name="Vírgula 7 2 2 3 2 2 3 3" xfId="18731" xr:uid="{00000000-0005-0000-0000-0000494A0000}"/>
    <cellStyle name="Vírgula 7 2 2 3 2 2 4" xfId="20595" xr:uid="{00000000-0005-0000-0000-00004A4A0000}"/>
    <cellStyle name="Vírgula 7 2 2 3 2 2 5" xfId="16571" xr:uid="{00000000-0005-0000-0000-00004B4A0000}"/>
    <cellStyle name="Vírgula 7 2 2 3 2 3" xfId="4431" xr:uid="{00000000-0005-0000-0000-00004C4A0000}"/>
    <cellStyle name="Vírgula 7 2 2 3 2 3 2" xfId="6426" xr:uid="{00000000-0005-0000-0000-00004D4A0000}"/>
    <cellStyle name="Vírgula 7 2 2 3 2 3 2 2" xfId="23408" xr:uid="{00000000-0005-0000-0000-00004E4A0000}"/>
    <cellStyle name="Vírgula 7 2 2 3 2 3 2 3" xfId="19461" xr:uid="{00000000-0005-0000-0000-00004F4A0000}"/>
    <cellStyle name="Vírgula 7 2 2 3 2 3 3" xfId="21474" xr:uid="{00000000-0005-0000-0000-0000504A0000}"/>
    <cellStyle name="Vírgula 7 2 2 3 2 3 4" xfId="17468" xr:uid="{00000000-0005-0000-0000-0000514A0000}"/>
    <cellStyle name="Vírgula 7 2 2 3 2 4" xfId="10477" xr:uid="{00000000-0005-0000-0000-0000524A0000}"/>
    <cellStyle name="Vírgula 7 2 2 3 3" xfId="3226" xr:uid="{00000000-0005-0000-0000-0000534A0000}"/>
    <cellStyle name="Vírgula 7 2 2 3 3 2" xfId="4429" xr:uid="{00000000-0005-0000-0000-0000544A0000}"/>
    <cellStyle name="Vírgula 7 2 2 3 3 2 2" xfId="6620" xr:uid="{00000000-0005-0000-0000-0000554A0000}"/>
    <cellStyle name="Vírgula 7 2 2 3 3 2 2 2" xfId="23602" xr:uid="{00000000-0005-0000-0000-0000564A0000}"/>
    <cellStyle name="Vírgula 7 2 2 3 3 2 2 3" xfId="19655" xr:uid="{00000000-0005-0000-0000-0000574A0000}"/>
    <cellStyle name="Vírgula 7 2 2 3 3 2 3" xfId="21472" xr:uid="{00000000-0005-0000-0000-0000584A0000}"/>
    <cellStyle name="Vírgula 7 2 2 3 3 2 4" xfId="17466" xr:uid="{00000000-0005-0000-0000-0000594A0000}"/>
    <cellStyle name="Vírgula 7 2 2 3 3 3" xfId="5395" xr:uid="{00000000-0005-0000-0000-00005A4A0000}"/>
    <cellStyle name="Vírgula 7 2 2 3 3 3 2" xfId="11191" xr:uid="{00000000-0005-0000-0000-00005B4A0000}"/>
    <cellStyle name="Vírgula 7 2 2 3 3 3 2 2" xfId="22394" xr:uid="{00000000-0005-0000-0000-00005C4A0000}"/>
    <cellStyle name="Vírgula 7 2 2 3 3 3 3" xfId="11297" xr:uid="{00000000-0005-0000-0000-00005D4A0000}"/>
    <cellStyle name="Vírgula 7 2 2 3 3 3 4" xfId="18430" xr:uid="{00000000-0005-0000-0000-00005E4A0000}"/>
    <cellStyle name="Vírgula 7 2 2 3 3 4" xfId="20294" xr:uid="{00000000-0005-0000-0000-00005F4A0000}"/>
    <cellStyle name="Vírgula 7 2 2 3 3 5" xfId="16270" xr:uid="{00000000-0005-0000-0000-0000604A0000}"/>
    <cellStyle name="Vírgula 7 2 2 3 4" xfId="4003" xr:uid="{00000000-0005-0000-0000-0000614A0000}"/>
    <cellStyle name="Vírgula 7 2 2 3 4 2" xfId="6119" xr:uid="{00000000-0005-0000-0000-0000624A0000}"/>
    <cellStyle name="Vírgula 7 2 2 3 4 2 2" xfId="23107" xr:uid="{00000000-0005-0000-0000-0000634A0000}"/>
    <cellStyle name="Vírgula 7 2 2 3 4 2 3" xfId="19154" xr:uid="{00000000-0005-0000-0000-0000644A0000}"/>
    <cellStyle name="Vírgula 7 2 2 3 4 3" xfId="21059" xr:uid="{00000000-0005-0000-0000-0000654A0000}"/>
    <cellStyle name="Vírgula 7 2 2 3 4 4" xfId="17045" xr:uid="{00000000-0005-0000-0000-0000664A0000}"/>
    <cellStyle name="Vírgula 7 2 2 3 5" xfId="6806" xr:uid="{00000000-0005-0000-0000-0000674A0000}"/>
    <cellStyle name="Vírgula 7 2 2 3 5 2" xfId="23778" xr:uid="{00000000-0005-0000-0000-0000684A0000}"/>
    <cellStyle name="Vírgula 7 2 2 3 5 3" xfId="19841" xr:uid="{00000000-0005-0000-0000-0000694A0000}"/>
    <cellStyle name="Vírgula 7 2 2 3 6" xfId="5124" xr:uid="{00000000-0005-0000-0000-00006A4A0000}"/>
    <cellStyle name="Vírgula 7 2 2 3 6 2" xfId="22131" xr:uid="{00000000-0005-0000-0000-00006B4A0000}"/>
    <cellStyle name="Vírgula 7 2 2 3 6 3" xfId="18159" xr:uid="{00000000-0005-0000-0000-00006C4A0000}"/>
    <cellStyle name="Vírgula 7 2 2 3 7" xfId="9525" xr:uid="{00000000-0005-0000-0000-00006D4A0000}"/>
    <cellStyle name="Vírgula 7 2 2 3 7 2" xfId="20031" xr:uid="{00000000-0005-0000-0000-00006E4A0000}"/>
    <cellStyle name="Vírgula 7 2 2 3 8" xfId="15994" xr:uid="{00000000-0005-0000-0000-00006F4A0000}"/>
    <cellStyle name="Vírgula 7 2 2 4" xfId="2400" xr:uid="{00000000-0005-0000-0000-0000704A0000}"/>
    <cellStyle name="Vírgula 7 2 2 4 2" xfId="3528" xr:uid="{00000000-0005-0000-0000-0000714A0000}"/>
    <cellStyle name="Vírgula 7 2 2 4 2 2" xfId="4839" xr:uid="{00000000-0005-0000-0000-0000724A0000}"/>
    <cellStyle name="Vírgula 7 2 2 4 2 2 2" xfId="21879" xr:uid="{00000000-0005-0000-0000-0000734A0000}"/>
    <cellStyle name="Vírgula 7 2 2 4 2 2 3" xfId="17874" xr:uid="{00000000-0005-0000-0000-0000744A0000}"/>
    <cellStyle name="Vírgula 7 2 2 4 2 3" xfId="5697" xr:uid="{00000000-0005-0000-0000-0000754A0000}"/>
    <cellStyle name="Vírgula 7 2 2 4 2 3 2" xfId="22696" xr:uid="{00000000-0005-0000-0000-0000764A0000}"/>
    <cellStyle name="Vírgula 7 2 2 4 2 3 3" xfId="18732" xr:uid="{00000000-0005-0000-0000-0000774A0000}"/>
    <cellStyle name="Vírgula 7 2 2 4 2 4" xfId="20596" xr:uid="{00000000-0005-0000-0000-0000784A0000}"/>
    <cellStyle name="Vírgula 7 2 2 4 2 5" xfId="16572" xr:uid="{00000000-0005-0000-0000-0000794A0000}"/>
    <cellStyle name="Vírgula 7 2 2 4 3" xfId="4230" xr:uid="{00000000-0005-0000-0000-00007A4A0000}"/>
    <cellStyle name="Vírgula 7 2 2 4 3 2" xfId="6427" xr:uid="{00000000-0005-0000-0000-00007B4A0000}"/>
    <cellStyle name="Vírgula 7 2 2 4 3 2 2" xfId="23409" xr:uid="{00000000-0005-0000-0000-00007C4A0000}"/>
    <cellStyle name="Vírgula 7 2 2 4 3 2 3" xfId="19462" xr:uid="{00000000-0005-0000-0000-00007D4A0000}"/>
    <cellStyle name="Vírgula 7 2 2 4 3 3" xfId="21276" xr:uid="{00000000-0005-0000-0000-00007E4A0000}"/>
    <cellStyle name="Vírgula 7 2 2 4 3 4" xfId="17269" xr:uid="{00000000-0005-0000-0000-00007F4A0000}"/>
    <cellStyle name="Vírgula 7 2 2 4 4" xfId="10475" xr:uid="{00000000-0005-0000-0000-0000804A0000}"/>
    <cellStyle name="Vírgula 7 2 2 5" xfId="2401" xr:uid="{00000000-0005-0000-0000-0000814A0000}"/>
    <cellStyle name="Vírgula 7 2 2 5 2" xfId="3529" xr:uid="{00000000-0005-0000-0000-0000824A0000}"/>
    <cellStyle name="Vírgula 7 2 2 5 2 2" xfId="4840" xr:uid="{00000000-0005-0000-0000-0000834A0000}"/>
    <cellStyle name="Vírgula 7 2 2 5 2 2 2" xfId="21880" xr:uid="{00000000-0005-0000-0000-0000844A0000}"/>
    <cellStyle name="Vírgula 7 2 2 5 2 2 3" xfId="17875" xr:uid="{00000000-0005-0000-0000-0000854A0000}"/>
    <cellStyle name="Vírgula 7 2 2 5 2 3" xfId="5698" xr:uid="{00000000-0005-0000-0000-0000864A0000}"/>
    <cellStyle name="Vírgula 7 2 2 5 2 3 2" xfId="22697" xr:uid="{00000000-0005-0000-0000-0000874A0000}"/>
    <cellStyle name="Vírgula 7 2 2 5 2 3 3" xfId="18733" xr:uid="{00000000-0005-0000-0000-0000884A0000}"/>
    <cellStyle name="Vírgula 7 2 2 5 2 4" xfId="20597" xr:uid="{00000000-0005-0000-0000-0000894A0000}"/>
    <cellStyle name="Vírgula 7 2 2 5 2 5" xfId="16573" xr:uid="{00000000-0005-0000-0000-00008A4A0000}"/>
    <cellStyle name="Vírgula 7 2 2 5 3" xfId="4179" xr:uid="{00000000-0005-0000-0000-00008B4A0000}"/>
    <cellStyle name="Vírgula 7 2 2 5 3 2" xfId="6428" xr:uid="{00000000-0005-0000-0000-00008C4A0000}"/>
    <cellStyle name="Vírgula 7 2 2 5 3 2 2" xfId="23410" xr:uid="{00000000-0005-0000-0000-00008D4A0000}"/>
    <cellStyle name="Vírgula 7 2 2 5 3 2 3" xfId="19463" xr:uid="{00000000-0005-0000-0000-00008E4A0000}"/>
    <cellStyle name="Vírgula 7 2 2 5 3 3" xfId="21226" xr:uid="{00000000-0005-0000-0000-00008F4A0000}"/>
    <cellStyle name="Vírgula 7 2 2 5 3 4" xfId="17219" xr:uid="{00000000-0005-0000-0000-0000904A0000}"/>
    <cellStyle name="Vírgula 7 2 2 5 4" xfId="10738" xr:uid="{00000000-0005-0000-0000-0000914A0000}"/>
    <cellStyle name="Vírgula 7 2 2 6" xfId="2402" xr:uid="{00000000-0005-0000-0000-0000924A0000}"/>
    <cellStyle name="Vírgula 7 2 2 6 2" xfId="3530" xr:uid="{00000000-0005-0000-0000-0000934A0000}"/>
    <cellStyle name="Vírgula 7 2 2 6 2 2" xfId="4841" xr:uid="{00000000-0005-0000-0000-0000944A0000}"/>
    <cellStyle name="Vírgula 7 2 2 6 2 2 2" xfId="12904" xr:uid="{00000000-0005-0000-0000-0000954A0000}"/>
    <cellStyle name="Vírgula 7 2 2 6 2 2 2 2" xfId="21881" xr:uid="{00000000-0005-0000-0000-0000964A0000}"/>
    <cellStyle name="Vírgula 7 2 2 6 2 2 3" xfId="17876" xr:uid="{00000000-0005-0000-0000-0000974A0000}"/>
    <cellStyle name="Vírgula 7 2 2 6 2 3" xfId="5699" xr:uid="{00000000-0005-0000-0000-0000984A0000}"/>
    <cellStyle name="Vírgula 7 2 2 6 2 3 2" xfId="12572" xr:uid="{00000000-0005-0000-0000-0000994A0000}"/>
    <cellStyle name="Vírgula 7 2 2 6 2 3 2 2" xfId="22698" xr:uid="{00000000-0005-0000-0000-00009A4A0000}"/>
    <cellStyle name="Vírgula 7 2 2 6 2 3 3" xfId="11566" xr:uid="{00000000-0005-0000-0000-00009B4A0000}"/>
    <cellStyle name="Vírgula 7 2 2 6 2 3 4" xfId="18734" xr:uid="{00000000-0005-0000-0000-00009C4A0000}"/>
    <cellStyle name="Vírgula 7 2 2 6 2 4" xfId="13642" xr:uid="{00000000-0005-0000-0000-00009D4A0000}"/>
    <cellStyle name="Vírgula 7 2 2 6 2 4 2" xfId="20598" xr:uid="{00000000-0005-0000-0000-00009E4A0000}"/>
    <cellStyle name="Vírgula 7 2 2 6 2 5" xfId="16574" xr:uid="{00000000-0005-0000-0000-00009F4A0000}"/>
    <cellStyle name="Vírgula 7 2 2 6 3" xfId="4381" xr:uid="{00000000-0005-0000-0000-0000A04A0000}"/>
    <cellStyle name="Vírgula 7 2 2 6 3 2" xfId="6429" xr:uid="{00000000-0005-0000-0000-0000A14A0000}"/>
    <cellStyle name="Vírgula 7 2 2 6 3 2 2" xfId="12585" xr:uid="{00000000-0005-0000-0000-0000A24A0000}"/>
    <cellStyle name="Vírgula 7 2 2 6 3 2 2 2" xfId="23411" xr:uid="{00000000-0005-0000-0000-0000A34A0000}"/>
    <cellStyle name="Vírgula 7 2 2 6 3 2 3" xfId="11375" xr:uid="{00000000-0005-0000-0000-0000A44A0000}"/>
    <cellStyle name="Vírgula 7 2 2 6 3 2 4" xfId="19464" xr:uid="{00000000-0005-0000-0000-0000A54A0000}"/>
    <cellStyle name="Vírgula 7 2 2 6 3 3" xfId="21425" xr:uid="{00000000-0005-0000-0000-0000A64A0000}"/>
    <cellStyle name="Vírgula 7 2 2 6 3 4" xfId="17418" xr:uid="{00000000-0005-0000-0000-0000A74A0000}"/>
    <cellStyle name="Vírgula 7 2 2 6 4" xfId="8612" xr:uid="{00000000-0005-0000-0000-0000A84A0000}"/>
    <cellStyle name="Vírgula 7 2 2 6 4 2" xfId="12436" xr:uid="{00000000-0005-0000-0000-0000A94A0000}"/>
    <cellStyle name="Vírgula 7 2 2 6 4 3" xfId="13293" xr:uid="{00000000-0005-0000-0000-0000AA4A0000}"/>
    <cellStyle name="Vírgula 7 2 2 6 5" xfId="8613" xr:uid="{00000000-0005-0000-0000-0000AB4A0000}"/>
    <cellStyle name="Vírgula 7 2 2 6 6" xfId="10868" xr:uid="{00000000-0005-0000-0000-0000AC4A0000}"/>
    <cellStyle name="Vírgula 7 2 2 6 6 2" xfId="14920" xr:uid="{00000000-0005-0000-0000-0000AD4A0000}"/>
    <cellStyle name="Vírgula 7 2 2 6 6 3" xfId="13538" xr:uid="{00000000-0005-0000-0000-0000AE4A0000}"/>
    <cellStyle name="Vírgula 7 2 2 7" xfId="2403" xr:uid="{00000000-0005-0000-0000-0000AF4A0000}"/>
    <cellStyle name="Vírgula 7 2 2 7 2" xfId="3531" xr:uid="{00000000-0005-0000-0000-0000B04A0000}"/>
    <cellStyle name="Vírgula 7 2 2 7 2 2" xfId="4842" xr:uid="{00000000-0005-0000-0000-0000B14A0000}"/>
    <cellStyle name="Vírgula 7 2 2 7 2 2 2" xfId="11536" xr:uid="{00000000-0005-0000-0000-0000B24A0000}"/>
    <cellStyle name="Vírgula 7 2 2 7 2 2 2 2" xfId="21882" xr:uid="{00000000-0005-0000-0000-0000B34A0000}"/>
    <cellStyle name="Vírgula 7 2 2 7 2 2 3" xfId="17877" xr:uid="{00000000-0005-0000-0000-0000B44A0000}"/>
    <cellStyle name="Vírgula 7 2 2 7 2 3" xfId="5700" xr:uid="{00000000-0005-0000-0000-0000B54A0000}"/>
    <cellStyle name="Vírgula 7 2 2 7 2 3 2" xfId="12571" xr:uid="{00000000-0005-0000-0000-0000B64A0000}"/>
    <cellStyle name="Vírgula 7 2 2 7 2 3 2 2" xfId="22699" xr:uid="{00000000-0005-0000-0000-0000B74A0000}"/>
    <cellStyle name="Vírgula 7 2 2 7 2 3 3" xfId="11545" xr:uid="{00000000-0005-0000-0000-0000B84A0000}"/>
    <cellStyle name="Vírgula 7 2 2 7 2 3 4" xfId="18735" xr:uid="{00000000-0005-0000-0000-0000B94A0000}"/>
    <cellStyle name="Vírgula 7 2 2 7 2 4" xfId="13643" xr:uid="{00000000-0005-0000-0000-0000BA4A0000}"/>
    <cellStyle name="Vírgula 7 2 2 7 2 4 2" xfId="20599" xr:uid="{00000000-0005-0000-0000-0000BB4A0000}"/>
    <cellStyle name="Vírgula 7 2 2 7 2 5" xfId="16575" xr:uid="{00000000-0005-0000-0000-0000BC4A0000}"/>
    <cellStyle name="Vírgula 7 2 2 7 3" xfId="4392" xr:uid="{00000000-0005-0000-0000-0000BD4A0000}"/>
    <cellStyle name="Vírgula 7 2 2 7 3 2" xfId="6430" xr:uid="{00000000-0005-0000-0000-0000BE4A0000}"/>
    <cellStyle name="Vírgula 7 2 2 7 3 2 2" xfId="12584" xr:uid="{00000000-0005-0000-0000-0000BF4A0000}"/>
    <cellStyle name="Vírgula 7 2 2 7 3 2 2 2" xfId="23412" xr:uid="{00000000-0005-0000-0000-0000C04A0000}"/>
    <cellStyle name="Vírgula 7 2 2 7 3 2 3" xfId="12471" xr:uid="{00000000-0005-0000-0000-0000C14A0000}"/>
    <cellStyle name="Vírgula 7 2 2 7 3 2 4" xfId="19465" xr:uid="{00000000-0005-0000-0000-0000C24A0000}"/>
    <cellStyle name="Vírgula 7 2 2 7 3 3" xfId="21436" xr:uid="{00000000-0005-0000-0000-0000C34A0000}"/>
    <cellStyle name="Vírgula 7 2 2 7 3 4" xfId="17429" xr:uid="{00000000-0005-0000-0000-0000C44A0000}"/>
    <cellStyle name="Vírgula 7 2 2 7 4" xfId="8614" xr:uid="{00000000-0005-0000-0000-0000C54A0000}"/>
    <cellStyle name="Vírgula 7 2 2 7 4 2" xfId="11527" xr:uid="{00000000-0005-0000-0000-0000C64A0000}"/>
    <cellStyle name="Vírgula 7 2 2 7 4 3" xfId="13233" xr:uid="{00000000-0005-0000-0000-0000C74A0000}"/>
    <cellStyle name="Vírgula 7 2 2 7 5" xfId="8615" xr:uid="{00000000-0005-0000-0000-0000C84A0000}"/>
    <cellStyle name="Vírgula 7 2 2 7 6" xfId="13539" xr:uid="{00000000-0005-0000-0000-0000C94A0000}"/>
    <cellStyle name="Vírgula 7 2 2 8" xfId="2404" xr:uid="{00000000-0005-0000-0000-0000CA4A0000}"/>
    <cellStyle name="Vírgula 7 2 2 8 2" xfId="3532" xr:uid="{00000000-0005-0000-0000-0000CB4A0000}"/>
    <cellStyle name="Vírgula 7 2 2 8 2 2" xfId="4843" xr:uid="{00000000-0005-0000-0000-0000CC4A0000}"/>
    <cellStyle name="Vírgula 7 2 2 8 2 2 2" xfId="21883" xr:uid="{00000000-0005-0000-0000-0000CD4A0000}"/>
    <cellStyle name="Vírgula 7 2 2 8 2 2 3" xfId="17878" xr:uid="{00000000-0005-0000-0000-0000CE4A0000}"/>
    <cellStyle name="Vírgula 7 2 2 8 2 3" xfId="5701" xr:uid="{00000000-0005-0000-0000-0000CF4A0000}"/>
    <cellStyle name="Vírgula 7 2 2 8 2 3 2" xfId="22700" xr:uid="{00000000-0005-0000-0000-0000D04A0000}"/>
    <cellStyle name="Vírgula 7 2 2 8 2 3 3" xfId="18736" xr:uid="{00000000-0005-0000-0000-0000D14A0000}"/>
    <cellStyle name="Vírgula 7 2 2 8 2 4" xfId="20600" xr:uid="{00000000-0005-0000-0000-0000D24A0000}"/>
    <cellStyle name="Vírgula 7 2 2 8 2 5" xfId="16576" xr:uid="{00000000-0005-0000-0000-0000D34A0000}"/>
    <cellStyle name="Vírgula 7 2 2 8 3" xfId="3799" xr:uid="{00000000-0005-0000-0000-0000D44A0000}"/>
    <cellStyle name="Vírgula 7 2 2 8 3 2" xfId="6431" xr:uid="{00000000-0005-0000-0000-0000D54A0000}"/>
    <cellStyle name="Vírgula 7 2 2 8 3 2 2" xfId="23413" xr:uid="{00000000-0005-0000-0000-0000D64A0000}"/>
    <cellStyle name="Vírgula 7 2 2 8 3 2 3" xfId="19466" xr:uid="{00000000-0005-0000-0000-0000D74A0000}"/>
    <cellStyle name="Vírgula 7 2 2 8 3 3" xfId="20861" xr:uid="{00000000-0005-0000-0000-0000D84A0000}"/>
    <cellStyle name="Vírgula 7 2 2 8 3 4" xfId="16841" xr:uid="{00000000-0005-0000-0000-0000D94A0000}"/>
    <cellStyle name="Vírgula 7 2 2 9" xfId="2405" xr:uid="{00000000-0005-0000-0000-0000DA4A0000}"/>
    <cellStyle name="Vírgula 7 2 2 9 2" xfId="3533" xr:uid="{00000000-0005-0000-0000-0000DB4A0000}"/>
    <cellStyle name="Vírgula 7 2 2 9 2 2" xfId="4844" xr:uid="{00000000-0005-0000-0000-0000DC4A0000}"/>
    <cellStyle name="Vírgula 7 2 2 9 2 2 2" xfId="21884" xr:uid="{00000000-0005-0000-0000-0000DD4A0000}"/>
    <cellStyle name="Vírgula 7 2 2 9 2 2 3" xfId="17879" xr:uid="{00000000-0005-0000-0000-0000DE4A0000}"/>
    <cellStyle name="Vírgula 7 2 2 9 2 3" xfId="5702" xr:uid="{00000000-0005-0000-0000-0000DF4A0000}"/>
    <cellStyle name="Vírgula 7 2 2 9 2 3 2" xfId="22701" xr:uid="{00000000-0005-0000-0000-0000E04A0000}"/>
    <cellStyle name="Vírgula 7 2 2 9 2 3 3" xfId="18737" xr:uid="{00000000-0005-0000-0000-0000E14A0000}"/>
    <cellStyle name="Vírgula 7 2 2 9 2 4" xfId="20601" xr:uid="{00000000-0005-0000-0000-0000E24A0000}"/>
    <cellStyle name="Vírgula 7 2 2 9 2 5" xfId="16577" xr:uid="{00000000-0005-0000-0000-0000E34A0000}"/>
    <cellStyle name="Vírgula 7 2 2 9 3" xfId="4023" xr:uid="{00000000-0005-0000-0000-0000E44A0000}"/>
    <cellStyle name="Vírgula 7 2 2 9 3 2" xfId="6432" xr:uid="{00000000-0005-0000-0000-0000E54A0000}"/>
    <cellStyle name="Vírgula 7 2 2 9 3 2 2" xfId="23414" xr:uid="{00000000-0005-0000-0000-0000E64A0000}"/>
    <cellStyle name="Vírgula 7 2 2 9 3 2 3" xfId="19467" xr:uid="{00000000-0005-0000-0000-0000E74A0000}"/>
    <cellStyle name="Vírgula 7 2 2 9 3 3" xfId="21075" xr:uid="{00000000-0005-0000-0000-0000E84A0000}"/>
    <cellStyle name="Vírgula 7 2 2 9 3 4" xfId="17064" xr:uid="{00000000-0005-0000-0000-0000E94A0000}"/>
    <cellStyle name="Vírgula 7 2 3" xfId="468" xr:uid="{00000000-0005-0000-0000-0000EA4A0000}"/>
    <cellStyle name="Vírgula 7 2 3 10" xfId="2406" xr:uid="{00000000-0005-0000-0000-0000EB4A0000}"/>
    <cellStyle name="Vírgula 7 2 3 10 2" xfId="3534" xr:uid="{00000000-0005-0000-0000-0000EC4A0000}"/>
    <cellStyle name="Vírgula 7 2 3 10 2 2" xfId="4452" xr:uid="{00000000-0005-0000-0000-0000ED4A0000}"/>
    <cellStyle name="Vírgula 7 2 3 10 2 2 2" xfId="6649" xr:uid="{00000000-0005-0000-0000-0000EE4A0000}"/>
    <cellStyle name="Vírgula 7 2 3 10 2 2 2 2" xfId="23631" xr:uid="{00000000-0005-0000-0000-0000EF4A0000}"/>
    <cellStyle name="Vírgula 7 2 3 10 2 2 2 3" xfId="19684" xr:uid="{00000000-0005-0000-0000-0000F04A0000}"/>
    <cellStyle name="Vírgula 7 2 3 10 2 2 3" xfId="21493" xr:uid="{00000000-0005-0000-0000-0000F14A0000}"/>
    <cellStyle name="Vírgula 7 2 3 10 2 2 4" xfId="17488" xr:uid="{00000000-0005-0000-0000-0000F24A0000}"/>
    <cellStyle name="Vírgula 7 2 3 10 2 3" xfId="5703" xr:uid="{00000000-0005-0000-0000-0000F34A0000}"/>
    <cellStyle name="Vírgula 7 2 3 10 2 3 2" xfId="22702" xr:uid="{00000000-0005-0000-0000-0000F44A0000}"/>
    <cellStyle name="Vírgula 7 2 3 10 2 3 3" xfId="18738" xr:uid="{00000000-0005-0000-0000-0000F54A0000}"/>
    <cellStyle name="Vírgula 7 2 3 10 2 4" xfId="20602" xr:uid="{00000000-0005-0000-0000-0000F64A0000}"/>
    <cellStyle name="Vírgula 7 2 3 10 2 5" xfId="16578" xr:uid="{00000000-0005-0000-0000-0000F74A0000}"/>
    <cellStyle name="Vírgula 7 2 3 10 3" xfId="4290" xr:uid="{00000000-0005-0000-0000-0000F84A0000}"/>
    <cellStyle name="Vírgula 7 2 3 10 3 2" xfId="6433" xr:uid="{00000000-0005-0000-0000-0000F94A0000}"/>
    <cellStyle name="Vírgula 7 2 3 10 3 2 2" xfId="23415" xr:uid="{00000000-0005-0000-0000-0000FA4A0000}"/>
    <cellStyle name="Vírgula 7 2 3 10 3 2 3" xfId="19468" xr:uid="{00000000-0005-0000-0000-0000FB4A0000}"/>
    <cellStyle name="Vírgula 7 2 3 10 3 3" xfId="21334" xr:uid="{00000000-0005-0000-0000-0000FC4A0000}"/>
    <cellStyle name="Vírgula 7 2 3 10 3 4" xfId="17327" xr:uid="{00000000-0005-0000-0000-0000FD4A0000}"/>
    <cellStyle name="Vírgula 7 2 3 10 4" xfId="6841" xr:uid="{00000000-0005-0000-0000-0000FE4A0000}"/>
    <cellStyle name="Vírgula 7 2 3 10 4 2" xfId="23807" xr:uid="{00000000-0005-0000-0000-0000FF4A0000}"/>
    <cellStyle name="Vírgula 7 2 3 10 4 3" xfId="19876" xr:uid="{00000000-0005-0000-0000-0000004B0000}"/>
    <cellStyle name="Vírgula 7 2 3 10 5" xfId="5159" xr:uid="{00000000-0005-0000-0000-0000014B0000}"/>
    <cellStyle name="Vírgula 7 2 3 10 5 2" xfId="22160" xr:uid="{00000000-0005-0000-0000-0000024B0000}"/>
    <cellStyle name="Vírgula 7 2 3 10 5 3" xfId="18194" xr:uid="{00000000-0005-0000-0000-0000034B0000}"/>
    <cellStyle name="Vírgula 7 2 3 10 6" xfId="20060" xr:uid="{00000000-0005-0000-0000-0000044B0000}"/>
    <cellStyle name="Vírgula 7 2 3 10 7" xfId="16029" xr:uid="{00000000-0005-0000-0000-0000054B0000}"/>
    <cellStyle name="Vírgula 7 2 3 11" xfId="2407" xr:uid="{00000000-0005-0000-0000-0000064B0000}"/>
    <cellStyle name="Vírgula 7 2 3 11 2" xfId="2408" xr:uid="{00000000-0005-0000-0000-0000074B0000}"/>
    <cellStyle name="Vírgula 7 2 3 11 2 2" xfId="3536" xr:uid="{00000000-0005-0000-0000-0000084B0000}"/>
    <cellStyle name="Vírgula 7 2 3 11 2 2 2" xfId="4395" xr:uid="{00000000-0005-0000-0000-0000094B0000}"/>
    <cellStyle name="Vírgula 7 2 3 11 2 2 2 2" xfId="6651" xr:uid="{00000000-0005-0000-0000-00000A4B0000}"/>
    <cellStyle name="Vírgula 7 2 3 11 2 2 2 2 2" xfId="23633" xr:uid="{00000000-0005-0000-0000-00000B4B0000}"/>
    <cellStyle name="Vírgula 7 2 3 11 2 2 2 2 3" xfId="19686" xr:uid="{00000000-0005-0000-0000-00000C4B0000}"/>
    <cellStyle name="Vírgula 7 2 3 11 2 2 2 3" xfId="21439" xr:uid="{00000000-0005-0000-0000-00000D4B0000}"/>
    <cellStyle name="Vírgula 7 2 3 11 2 2 2 4" xfId="17432" xr:uid="{00000000-0005-0000-0000-00000E4B0000}"/>
    <cellStyle name="Vírgula 7 2 3 11 2 2 3" xfId="5705" xr:uid="{00000000-0005-0000-0000-00000F4B0000}"/>
    <cellStyle name="Vírgula 7 2 3 11 2 2 3 2" xfId="22704" xr:uid="{00000000-0005-0000-0000-0000104B0000}"/>
    <cellStyle name="Vírgula 7 2 3 11 2 2 3 3" xfId="18740" xr:uid="{00000000-0005-0000-0000-0000114B0000}"/>
    <cellStyle name="Vírgula 7 2 3 11 2 2 4" xfId="20604" xr:uid="{00000000-0005-0000-0000-0000124B0000}"/>
    <cellStyle name="Vírgula 7 2 3 11 2 2 5" xfId="16580" xr:uid="{00000000-0005-0000-0000-0000134B0000}"/>
    <cellStyle name="Vírgula 7 2 3 11 2 3" xfId="4292" xr:uid="{00000000-0005-0000-0000-0000144B0000}"/>
    <cellStyle name="Vírgula 7 2 3 11 2 3 2" xfId="6435" xr:uid="{00000000-0005-0000-0000-0000154B0000}"/>
    <cellStyle name="Vírgula 7 2 3 11 2 3 2 2" xfId="23417" xr:uid="{00000000-0005-0000-0000-0000164B0000}"/>
    <cellStyle name="Vírgula 7 2 3 11 2 3 2 3" xfId="19470" xr:uid="{00000000-0005-0000-0000-0000174B0000}"/>
    <cellStyle name="Vírgula 7 2 3 11 2 3 3" xfId="21336" xr:uid="{00000000-0005-0000-0000-0000184B0000}"/>
    <cellStyle name="Vírgula 7 2 3 11 2 3 4" xfId="17329" xr:uid="{00000000-0005-0000-0000-0000194B0000}"/>
    <cellStyle name="Vírgula 7 2 3 11 2 4" xfId="6843" xr:uid="{00000000-0005-0000-0000-00001A4B0000}"/>
    <cellStyle name="Vírgula 7 2 3 11 2 4 2" xfId="23809" xr:uid="{00000000-0005-0000-0000-00001B4B0000}"/>
    <cellStyle name="Vírgula 7 2 3 11 2 4 3" xfId="19878" xr:uid="{00000000-0005-0000-0000-00001C4B0000}"/>
    <cellStyle name="Vírgula 7 2 3 11 2 5" xfId="5161" xr:uid="{00000000-0005-0000-0000-00001D4B0000}"/>
    <cellStyle name="Vírgula 7 2 3 11 2 5 2" xfId="22162" xr:uid="{00000000-0005-0000-0000-00001E4B0000}"/>
    <cellStyle name="Vírgula 7 2 3 11 2 5 3" xfId="18196" xr:uid="{00000000-0005-0000-0000-00001F4B0000}"/>
    <cellStyle name="Vírgula 7 2 3 11 2 6" xfId="20062" xr:uid="{00000000-0005-0000-0000-0000204B0000}"/>
    <cellStyle name="Vírgula 7 2 3 11 2 7" xfId="16031" xr:uid="{00000000-0005-0000-0000-0000214B0000}"/>
    <cellStyle name="Vírgula 7 2 3 11 3" xfId="3535" xr:uid="{00000000-0005-0000-0000-0000224B0000}"/>
    <cellStyle name="Vírgula 7 2 3 11 3 2" xfId="4057" xr:uid="{00000000-0005-0000-0000-0000234B0000}"/>
    <cellStyle name="Vírgula 7 2 3 11 3 2 2" xfId="6650" xr:uid="{00000000-0005-0000-0000-0000244B0000}"/>
    <cellStyle name="Vírgula 7 2 3 11 3 2 2 2" xfId="23632" xr:uid="{00000000-0005-0000-0000-0000254B0000}"/>
    <cellStyle name="Vírgula 7 2 3 11 3 2 2 3" xfId="19685" xr:uid="{00000000-0005-0000-0000-0000264B0000}"/>
    <cellStyle name="Vírgula 7 2 3 11 3 2 3" xfId="21106" xr:uid="{00000000-0005-0000-0000-0000274B0000}"/>
    <cellStyle name="Vírgula 7 2 3 11 3 2 4" xfId="17098" xr:uid="{00000000-0005-0000-0000-0000284B0000}"/>
    <cellStyle name="Vírgula 7 2 3 11 3 3" xfId="5704" xr:uid="{00000000-0005-0000-0000-0000294B0000}"/>
    <cellStyle name="Vírgula 7 2 3 11 3 3 2" xfId="22703" xr:uid="{00000000-0005-0000-0000-00002A4B0000}"/>
    <cellStyle name="Vírgula 7 2 3 11 3 3 3" xfId="18739" xr:uid="{00000000-0005-0000-0000-00002B4B0000}"/>
    <cellStyle name="Vírgula 7 2 3 11 3 4" xfId="20603" xr:uid="{00000000-0005-0000-0000-00002C4B0000}"/>
    <cellStyle name="Vírgula 7 2 3 11 3 5" xfId="16579" xr:uid="{00000000-0005-0000-0000-00002D4B0000}"/>
    <cellStyle name="Vírgula 7 2 3 11 4" xfId="4291" xr:uid="{00000000-0005-0000-0000-00002E4B0000}"/>
    <cellStyle name="Vírgula 7 2 3 11 4 2" xfId="6434" xr:uid="{00000000-0005-0000-0000-00002F4B0000}"/>
    <cellStyle name="Vírgula 7 2 3 11 4 2 2" xfId="23416" xr:uid="{00000000-0005-0000-0000-0000304B0000}"/>
    <cellStyle name="Vírgula 7 2 3 11 4 2 3" xfId="19469" xr:uid="{00000000-0005-0000-0000-0000314B0000}"/>
    <cellStyle name="Vírgula 7 2 3 11 4 3" xfId="21335" xr:uid="{00000000-0005-0000-0000-0000324B0000}"/>
    <cellStyle name="Vírgula 7 2 3 11 4 4" xfId="17328" xr:uid="{00000000-0005-0000-0000-0000334B0000}"/>
    <cellStyle name="Vírgula 7 2 3 11 5" xfId="6842" xr:uid="{00000000-0005-0000-0000-0000344B0000}"/>
    <cellStyle name="Vírgula 7 2 3 11 5 2" xfId="23808" xr:uid="{00000000-0005-0000-0000-0000354B0000}"/>
    <cellStyle name="Vírgula 7 2 3 11 5 3" xfId="19877" xr:uid="{00000000-0005-0000-0000-0000364B0000}"/>
    <cellStyle name="Vírgula 7 2 3 11 6" xfId="5160" xr:uid="{00000000-0005-0000-0000-0000374B0000}"/>
    <cellStyle name="Vírgula 7 2 3 11 6 2" xfId="22161" xr:uid="{00000000-0005-0000-0000-0000384B0000}"/>
    <cellStyle name="Vírgula 7 2 3 11 6 3" xfId="18195" xr:uid="{00000000-0005-0000-0000-0000394B0000}"/>
    <cellStyle name="Vírgula 7 2 3 11 7" xfId="20061" xr:uid="{00000000-0005-0000-0000-00003A4B0000}"/>
    <cellStyle name="Vírgula 7 2 3 11 8" xfId="16030" xr:uid="{00000000-0005-0000-0000-00003B4B0000}"/>
    <cellStyle name="Vírgula 7 2 3 12" xfId="2409" xr:uid="{00000000-0005-0000-0000-00003C4B0000}"/>
    <cellStyle name="Vírgula 7 2 3 12 2" xfId="3537" xr:uid="{00000000-0005-0000-0000-00003D4B0000}"/>
    <cellStyle name="Vírgula 7 2 3 12 2 2" xfId="4342" xr:uid="{00000000-0005-0000-0000-00003E4B0000}"/>
    <cellStyle name="Vírgula 7 2 3 12 2 2 2" xfId="6652" xr:uid="{00000000-0005-0000-0000-00003F4B0000}"/>
    <cellStyle name="Vírgula 7 2 3 12 2 2 2 2" xfId="23634" xr:uid="{00000000-0005-0000-0000-0000404B0000}"/>
    <cellStyle name="Vírgula 7 2 3 12 2 2 2 3" xfId="19687" xr:uid="{00000000-0005-0000-0000-0000414B0000}"/>
    <cellStyle name="Vírgula 7 2 3 12 2 2 3" xfId="21386" xr:uid="{00000000-0005-0000-0000-0000424B0000}"/>
    <cellStyle name="Vírgula 7 2 3 12 2 2 4" xfId="17379" xr:uid="{00000000-0005-0000-0000-0000434B0000}"/>
    <cellStyle name="Vírgula 7 2 3 12 2 3" xfId="5706" xr:uid="{00000000-0005-0000-0000-0000444B0000}"/>
    <cellStyle name="Vírgula 7 2 3 12 2 3 2" xfId="22705" xr:uid="{00000000-0005-0000-0000-0000454B0000}"/>
    <cellStyle name="Vírgula 7 2 3 12 2 3 3" xfId="18741" xr:uid="{00000000-0005-0000-0000-0000464B0000}"/>
    <cellStyle name="Vírgula 7 2 3 12 2 4" xfId="20605" xr:uid="{00000000-0005-0000-0000-0000474B0000}"/>
    <cellStyle name="Vírgula 7 2 3 12 2 5" xfId="16581" xr:uid="{00000000-0005-0000-0000-0000484B0000}"/>
    <cellStyle name="Vírgula 7 2 3 12 3" xfId="4293" xr:uid="{00000000-0005-0000-0000-0000494B0000}"/>
    <cellStyle name="Vírgula 7 2 3 12 3 2" xfId="6436" xr:uid="{00000000-0005-0000-0000-00004A4B0000}"/>
    <cellStyle name="Vírgula 7 2 3 12 3 2 2" xfId="12507" xr:uid="{00000000-0005-0000-0000-00004B4B0000}"/>
    <cellStyle name="Vírgula 7 2 3 12 3 2 2 2" xfId="23418" xr:uid="{00000000-0005-0000-0000-00004C4B0000}"/>
    <cellStyle name="Vírgula 7 2 3 12 3 2 3" xfId="11001" xr:uid="{00000000-0005-0000-0000-00004D4B0000}"/>
    <cellStyle name="Vírgula 7 2 3 12 3 2 4" xfId="19471" xr:uid="{00000000-0005-0000-0000-00004E4B0000}"/>
    <cellStyle name="Vírgula 7 2 3 12 3 3" xfId="21337" xr:uid="{00000000-0005-0000-0000-00004F4B0000}"/>
    <cellStyle name="Vírgula 7 2 3 12 3 4" xfId="17330" xr:uid="{00000000-0005-0000-0000-0000504B0000}"/>
    <cellStyle name="Vírgula 7 2 3 12 4" xfId="6844" xr:uid="{00000000-0005-0000-0000-0000514B0000}"/>
    <cellStyle name="Vírgula 7 2 3 12 4 2" xfId="13047" xr:uid="{00000000-0005-0000-0000-0000524B0000}"/>
    <cellStyle name="Vírgula 7 2 3 12 4 2 2" xfId="23810" xr:uid="{00000000-0005-0000-0000-0000534B0000}"/>
    <cellStyle name="Vírgula 7 2 3 12 4 3" xfId="19879" xr:uid="{00000000-0005-0000-0000-0000544B0000}"/>
    <cellStyle name="Vírgula 7 2 3 12 5" xfId="5162" xr:uid="{00000000-0005-0000-0000-0000554B0000}"/>
    <cellStyle name="Vírgula 7 2 3 12 5 2" xfId="22163" xr:uid="{00000000-0005-0000-0000-0000564B0000}"/>
    <cellStyle name="Vírgula 7 2 3 12 5 3" xfId="18197" xr:uid="{00000000-0005-0000-0000-0000574B0000}"/>
    <cellStyle name="Vírgula 7 2 3 12 6" xfId="20063" xr:uid="{00000000-0005-0000-0000-0000584B0000}"/>
    <cellStyle name="Vírgula 7 2 3 12 7" xfId="16032" xr:uid="{00000000-0005-0000-0000-0000594B0000}"/>
    <cellStyle name="Vírgula 7 2 3 13" xfId="2410" xr:uid="{00000000-0005-0000-0000-00005A4B0000}"/>
    <cellStyle name="Vírgula 7 2 3 13 2" xfId="3538" xr:uid="{00000000-0005-0000-0000-00005B4B0000}"/>
    <cellStyle name="Vírgula 7 2 3 13 2 2" xfId="3744" xr:uid="{00000000-0005-0000-0000-00005C4B0000}"/>
    <cellStyle name="Vírgula 7 2 3 13 2 2 2" xfId="6653" xr:uid="{00000000-0005-0000-0000-00005D4B0000}"/>
    <cellStyle name="Vírgula 7 2 3 13 2 2 2 2" xfId="23635" xr:uid="{00000000-0005-0000-0000-00005E4B0000}"/>
    <cellStyle name="Vírgula 7 2 3 13 2 2 2 3" xfId="19688" xr:uid="{00000000-0005-0000-0000-00005F4B0000}"/>
    <cellStyle name="Vírgula 7 2 3 13 2 2 3" xfId="20809" xr:uid="{00000000-0005-0000-0000-0000604B0000}"/>
    <cellStyle name="Vírgula 7 2 3 13 2 2 4" xfId="16788" xr:uid="{00000000-0005-0000-0000-0000614B0000}"/>
    <cellStyle name="Vírgula 7 2 3 13 2 3" xfId="5707" xr:uid="{00000000-0005-0000-0000-0000624B0000}"/>
    <cellStyle name="Vírgula 7 2 3 13 2 3 2" xfId="22706" xr:uid="{00000000-0005-0000-0000-0000634B0000}"/>
    <cellStyle name="Vírgula 7 2 3 13 2 3 3" xfId="18742" xr:uid="{00000000-0005-0000-0000-0000644B0000}"/>
    <cellStyle name="Vírgula 7 2 3 13 2 4" xfId="20606" xr:uid="{00000000-0005-0000-0000-0000654B0000}"/>
    <cellStyle name="Vírgula 7 2 3 13 2 5" xfId="16582" xr:uid="{00000000-0005-0000-0000-0000664B0000}"/>
    <cellStyle name="Vírgula 7 2 3 13 3" xfId="4294" xr:uid="{00000000-0005-0000-0000-0000674B0000}"/>
    <cellStyle name="Vírgula 7 2 3 13 3 2" xfId="6437" xr:uid="{00000000-0005-0000-0000-0000684B0000}"/>
    <cellStyle name="Vírgula 7 2 3 13 3 2 2" xfId="23419" xr:uid="{00000000-0005-0000-0000-0000694B0000}"/>
    <cellStyle name="Vírgula 7 2 3 13 3 2 3" xfId="19472" xr:uid="{00000000-0005-0000-0000-00006A4B0000}"/>
    <cellStyle name="Vírgula 7 2 3 13 3 3" xfId="21338" xr:uid="{00000000-0005-0000-0000-00006B4B0000}"/>
    <cellStyle name="Vírgula 7 2 3 13 3 4" xfId="17331" xr:uid="{00000000-0005-0000-0000-00006C4B0000}"/>
    <cellStyle name="Vírgula 7 2 3 13 4" xfId="6845" xr:uid="{00000000-0005-0000-0000-00006D4B0000}"/>
    <cellStyle name="Vírgula 7 2 3 13 4 2" xfId="23811" xr:uid="{00000000-0005-0000-0000-00006E4B0000}"/>
    <cellStyle name="Vírgula 7 2 3 13 4 3" xfId="19880" xr:uid="{00000000-0005-0000-0000-00006F4B0000}"/>
    <cellStyle name="Vírgula 7 2 3 13 5" xfId="5163" xr:uid="{00000000-0005-0000-0000-0000704B0000}"/>
    <cellStyle name="Vírgula 7 2 3 13 5 2" xfId="22164" xr:uid="{00000000-0005-0000-0000-0000714B0000}"/>
    <cellStyle name="Vírgula 7 2 3 13 5 3" xfId="18198" xr:uid="{00000000-0005-0000-0000-0000724B0000}"/>
    <cellStyle name="Vírgula 7 2 3 13 6" xfId="20064" xr:uid="{00000000-0005-0000-0000-0000734B0000}"/>
    <cellStyle name="Vírgula 7 2 3 13 7" xfId="16033" xr:uid="{00000000-0005-0000-0000-0000744B0000}"/>
    <cellStyle name="Vírgula 7 2 3 14" xfId="3063" xr:uid="{00000000-0005-0000-0000-0000754B0000}"/>
    <cellStyle name="Vírgula 7 2 3 14 2" xfId="3989" xr:uid="{00000000-0005-0000-0000-0000764B0000}"/>
    <cellStyle name="Vírgula 7 2 3 14 2 2" xfId="6514" xr:uid="{00000000-0005-0000-0000-0000774B0000}"/>
    <cellStyle name="Vírgula 7 2 3 14 2 2 2" xfId="23496" xr:uid="{00000000-0005-0000-0000-0000784B0000}"/>
    <cellStyle name="Vírgula 7 2 3 14 2 2 3" xfId="19549" xr:uid="{00000000-0005-0000-0000-0000794B0000}"/>
    <cellStyle name="Vírgula 7 2 3 14 2 3" xfId="21045" xr:uid="{00000000-0005-0000-0000-00007A4B0000}"/>
    <cellStyle name="Vírgula 7 2 3 14 2 4" xfId="17031" xr:uid="{00000000-0005-0000-0000-00007B4B0000}"/>
    <cellStyle name="Vírgula 7 2 3 14 3" xfId="5232" xr:uid="{00000000-0005-0000-0000-00007C4B0000}"/>
    <cellStyle name="Vírgula 7 2 3 14 3 2" xfId="22231" xr:uid="{00000000-0005-0000-0000-00007D4B0000}"/>
    <cellStyle name="Vírgula 7 2 3 14 3 3" xfId="18267" xr:uid="{00000000-0005-0000-0000-00007E4B0000}"/>
    <cellStyle name="Vírgula 7 2 3 14 4" xfId="20131" xr:uid="{00000000-0005-0000-0000-00007F4B0000}"/>
    <cellStyle name="Vírgula 7 2 3 14 5" xfId="16107" xr:uid="{00000000-0005-0000-0000-0000804B0000}"/>
    <cellStyle name="Vírgula 7 2 3 15" xfId="3780" xr:uid="{00000000-0005-0000-0000-0000814B0000}"/>
    <cellStyle name="Vírgula 7 2 3 15 2" xfId="5930" xr:uid="{00000000-0005-0000-0000-0000824B0000}"/>
    <cellStyle name="Vírgula 7 2 3 15 2 2" xfId="22925" xr:uid="{00000000-0005-0000-0000-0000834B0000}"/>
    <cellStyle name="Vírgula 7 2 3 15 2 3" xfId="18965" xr:uid="{00000000-0005-0000-0000-0000844B0000}"/>
    <cellStyle name="Vírgula 7 2 3 15 3" xfId="20844" xr:uid="{00000000-0005-0000-0000-0000854B0000}"/>
    <cellStyle name="Vírgula 7 2 3 15 4" xfId="16823" xr:uid="{00000000-0005-0000-0000-0000864B0000}"/>
    <cellStyle name="Vírgula 7 2 3 16" xfId="6692" xr:uid="{00000000-0005-0000-0000-0000874B0000}"/>
    <cellStyle name="Vírgula 7 2 3 16 2" xfId="23671" xr:uid="{00000000-0005-0000-0000-0000884B0000}"/>
    <cellStyle name="Vírgula 7 2 3 16 3" xfId="19727" xr:uid="{00000000-0005-0000-0000-0000894B0000}"/>
    <cellStyle name="Vírgula 7 2 3 17" xfId="5010" xr:uid="{00000000-0005-0000-0000-00008A4B0000}"/>
    <cellStyle name="Vírgula 7 2 3 17 2" xfId="22024" xr:uid="{00000000-0005-0000-0000-00008B4B0000}"/>
    <cellStyle name="Vírgula 7 2 3 17 3" xfId="18045" xr:uid="{00000000-0005-0000-0000-00008C4B0000}"/>
    <cellStyle name="Vírgula 7 2 3 18" xfId="19925" xr:uid="{00000000-0005-0000-0000-00008D4B0000}"/>
    <cellStyle name="Vírgula 7 2 3 19" xfId="15879" xr:uid="{00000000-0005-0000-0000-00008E4B0000}"/>
    <cellStyle name="Vírgula 7 2 3 2" xfId="615" xr:uid="{00000000-0005-0000-0000-00008F4B0000}"/>
    <cellStyle name="Vírgula 7 2 3 2 2" xfId="896" xr:uid="{00000000-0005-0000-0000-0000904B0000}"/>
    <cellStyle name="Vírgula 7 2 3 2 2 2" xfId="3179" xr:uid="{00000000-0005-0000-0000-0000914B0000}"/>
    <cellStyle name="Vírgula 7 2 3 2 2 2 2" xfId="4350" xr:uid="{00000000-0005-0000-0000-0000924B0000}"/>
    <cellStyle name="Vírgula 7 2 3 2 2 2 2 2" xfId="6579" xr:uid="{00000000-0005-0000-0000-0000934B0000}"/>
    <cellStyle name="Vírgula 7 2 3 2 2 2 2 2 2" xfId="23561" xr:uid="{00000000-0005-0000-0000-0000944B0000}"/>
    <cellStyle name="Vírgula 7 2 3 2 2 2 2 2 3" xfId="19614" xr:uid="{00000000-0005-0000-0000-0000954B0000}"/>
    <cellStyle name="Vírgula 7 2 3 2 2 2 2 3" xfId="21394" xr:uid="{00000000-0005-0000-0000-0000964B0000}"/>
    <cellStyle name="Vírgula 7 2 3 2 2 2 2 4" xfId="17387" xr:uid="{00000000-0005-0000-0000-0000974B0000}"/>
    <cellStyle name="Vírgula 7 2 3 2 2 2 3" xfId="5348" xr:uid="{00000000-0005-0000-0000-0000984B0000}"/>
    <cellStyle name="Vírgula 7 2 3 2 2 2 3 2" xfId="22347" xr:uid="{00000000-0005-0000-0000-0000994B0000}"/>
    <cellStyle name="Vírgula 7 2 3 2 2 2 3 3" xfId="18383" xr:uid="{00000000-0005-0000-0000-00009A4B0000}"/>
    <cellStyle name="Vírgula 7 2 3 2 2 2 4" xfId="10480" xr:uid="{00000000-0005-0000-0000-00009B4B0000}"/>
    <cellStyle name="Vírgula 7 2 3 2 2 2 4 2" xfId="20247" xr:uid="{00000000-0005-0000-0000-00009C4B0000}"/>
    <cellStyle name="Vírgula 7 2 3 2 2 2 5" xfId="16223" xr:uid="{00000000-0005-0000-0000-00009D4B0000}"/>
    <cellStyle name="Vírgula 7 2 3 2 2 3" xfId="3928" xr:uid="{00000000-0005-0000-0000-00009E4B0000}"/>
    <cellStyle name="Vírgula 7 2 3 2 2 3 2" xfId="6069" xr:uid="{00000000-0005-0000-0000-00009F4B0000}"/>
    <cellStyle name="Vírgula 7 2 3 2 2 3 2 2" xfId="23058" xr:uid="{00000000-0005-0000-0000-0000A04B0000}"/>
    <cellStyle name="Vírgula 7 2 3 2 2 3 2 3" xfId="19104" xr:uid="{00000000-0005-0000-0000-0000A14B0000}"/>
    <cellStyle name="Vírgula 7 2 3 2 2 3 3" xfId="20985" xr:uid="{00000000-0005-0000-0000-0000A24B0000}"/>
    <cellStyle name="Vírgula 7 2 3 2 2 3 4" xfId="16970" xr:uid="{00000000-0005-0000-0000-0000A34B0000}"/>
    <cellStyle name="Vírgula 7 2 3 2 2 4" xfId="6764" xr:uid="{00000000-0005-0000-0000-0000A44B0000}"/>
    <cellStyle name="Vírgula 7 2 3 2 2 4 2" xfId="23737" xr:uid="{00000000-0005-0000-0000-0000A54B0000}"/>
    <cellStyle name="Vírgula 7 2 3 2 2 4 3" xfId="19799" xr:uid="{00000000-0005-0000-0000-0000A64B0000}"/>
    <cellStyle name="Vírgula 7 2 3 2 2 5" xfId="5082" xr:uid="{00000000-0005-0000-0000-0000A74B0000}"/>
    <cellStyle name="Vírgula 7 2 3 2 2 5 2" xfId="22090" xr:uid="{00000000-0005-0000-0000-0000A84B0000}"/>
    <cellStyle name="Vírgula 7 2 3 2 2 5 3" xfId="18117" xr:uid="{00000000-0005-0000-0000-0000A94B0000}"/>
    <cellStyle name="Vírgula 7 2 3 2 2 6" xfId="9848" xr:uid="{00000000-0005-0000-0000-0000AA4B0000}"/>
    <cellStyle name="Vírgula 7 2 3 2 2 6 2" xfId="19990" xr:uid="{00000000-0005-0000-0000-0000AB4B0000}"/>
    <cellStyle name="Vírgula 7 2 3 2 2 7" xfId="15950" xr:uid="{00000000-0005-0000-0000-0000AC4B0000}"/>
    <cellStyle name="Vírgula 7 2 3 2 3" xfId="3076" xr:uid="{00000000-0005-0000-0000-0000AD4B0000}"/>
    <cellStyle name="Vírgula 7 2 3 2 3 2" xfId="4331" xr:uid="{00000000-0005-0000-0000-0000AE4B0000}"/>
    <cellStyle name="Vírgula 7 2 3 2 3 2 2" xfId="6521" xr:uid="{00000000-0005-0000-0000-0000AF4B0000}"/>
    <cellStyle name="Vírgula 7 2 3 2 3 2 2 2" xfId="23503" xr:uid="{00000000-0005-0000-0000-0000B04B0000}"/>
    <cellStyle name="Vírgula 7 2 3 2 3 2 2 3" xfId="19556" xr:uid="{00000000-0005-0000-0000-0000B14B0000}"/>
    <cellStyle name="Vírgula 7 2 3 2 3 2 3" xfId="21375" xr:uid="{00000000-0005-0000-0000-0000B24B0000}"/>
    <cellStyle name="Vírgula 7 2 3 2 3 2 4" xfId="17368" xr:uid="{00000000-0005-0000-0000-0000B34B0000}"/>
    <cellStyle name="Vírgula 7 2 3 2 3 3" xfId="5245" xr:uid="{00000000-0005-0000-0000-0000B44B0000}"/>
    <cellStyle name="Vírgula 7 2 3 2 3 3 2" xfId="22244" xr:uid="{00000000-0005-0000-0000-0000B54B0000}"/>
    <cellStyle name="Vírgula 7 2 3 2 3 3 3" xfId="18280" xr:uid="{00000000-0005-0000-0000-0000B64B0000}"/>
    <cellStyle name="Vírgula 7 2 3 2 3 4" xfId="10479" xr:uid="{00000000-0005-0000-0000-0000B74B0000}"/>
    <cellStyle name="Vírgula 7 2 3 2 3 4 2" xfId="20144" xr:uid="{00000000-0005-0000-0000-0000B84B0000}"/>
    <cellStyle name="Vírgula 7 2 3 2 3 5" xfId="16120" xr:uid="{00000000-0005-0000-0000-0000B94B0000}"/>
    <cellStyle name="Vírgula 7 2 3 2 4" xfId="3822" xr:uid="{00000000-0005-0000-0000-0000BA4B0000}"/>
    <cellStyle name="Vírgula 7 2 3 2 4 2" xfId="5956" xr:uid="{00000000-0005-0000-0000-0000BB4B0000}"/>
    <cellStyle name="Vírgula 7 2 3 2 4 2 2" xfId="22950" xr:uid="{00000000-0005-0000-0000-0000BC4B0000}"/>
    <cellStyle name="Vírgula 7 2 3 2 4 2 3" xfId="18991" xr:uid="{00000000-0005-0000-0000-0000BD4B0000}"/>
    <cellStyle name="Vírgula 7 2 3 2 4 3" xfId="20884" xr:uid="{00000000-0005-0000-0000-0000BE4B0000}"/>
    <cellStyle name="Vírgula 7 2 3 2 4 4" xfId="16864" xr:uid="{00000000-0005-0000-0000-0000BF4B0000}"/>
    <cellStyle name="Vírgula 7 2 3 2 5" xfId="6700" xr:uid="{00000000-0005-0000-0000-0000C04B0000}"/>
    <cellStyle name="Vírgula 7 2 3 2 5 2" xfId="23678" xr:uid="{00000000-0005-0000-0000-0000C14B0000}"/>
    <cellStyle name="Vírgula 7 2 3 2 5 3" xfId="19735" xr:uid="{00000000-0005-0000-0000-0000C24B0000}"/>
    <cellStyle name="Vírgula 7 2 3 2 6" xfId="5018" xr:uid="{00000000-0005-0000-0000-0000C34B0000}"/>
    <cellStyle name="Vírgula 7 2 3 2 6 2" xfId="22031" xr:uid="{00000000-0005-0000-0000-0000C44B0000}"/>
    <cellStyle name="Vírgula 7 2 3 2 6 3" xfId="18053" xr:uid="{00000000-0005-0000-0000-0000C54B0000}"/>
    <cellStyle name="Vírgula 7 2 3 2 7" xfId="9427" xr:uid="{00000000-0005-0000-0000-0000C64B0000}"/>
    <cellStyle name="Vírgula 7 2 3 2 7 2" xfId="19932" xr:uid="{00000000-0005-0000-0000-0000C74B0000}"/>
    <cellStyle name="Vírgula 7 2 3 2 8" xfId="15887" xr:uid="{00000000-0005-0000-0000-0000C84B0000}"/>
    <cellStyle name="Vírgula 7 2 3 3" xfId="616" xr:uid="{00000000-0005-0000-0000-0000C94B0000}"/>
    <cellStyle name="Vírgula 7 2 3 3 2" xfId="617" xr:uid="{00000000-0005-0000-0000-0000CA4B0000}"/>
    <cellStyle name="Vírgula 7 2 3 3 2 2" xfId="897" xr:uid="{00000000-0005-0000-0000-0000CB4B0000}"/>
    <cellStyle name="Vírgula 7 2 3 3 2 2 2" xfId="3180" xr:uid="{00000000-0005-0000-0000-0000CC4B0000}"/>
    <cellStyle name="Vírgula 7 2 3 3 2 2 2 2" xfId="4359" xr:uid="{00000000-0005-0000-0000-0000CD4B0000}"/>
    <cellStyle name="Vírgula 7 2 3 3 2 2 2 2 2" xfId="6580" xr:uid="{00000000-0005-0000-0000-0000CE4B0000}"/>
    <cellStyle name="Vírgula 7 2 3 3 2 2 2 2 2 2" xfId="23562" xr:uid="{00000000-0005-0000-0000-0000CF4B0000}"/>
    <cellStyle name="Vírgula 7 2 3 3 2 2 2 2 2 3" xfId="19615" xr:uid="{00000000-0005-0000-0000-0000D04B0000}"/>
    <cellStyle name="Vírgula 7 2 3 3 2 2 2 2 3" xfId="21403" xr:uid="{00000000-0005-0000-0000-0000D14B0000}"/>
    <cellStyle name="Vírgula 7 2 3 3 2 2 2 2 4" xfId="17396" xr:uid="{00000000-0005-0000-0000-0000D24B0000}"/>
    <cellStyle name="Vírgula 7 2 3 3 2 2 2 3" xfId="5349" xr:uid="{00000000-0005-0000-0000-0000D34B0000}"/>
    <cellStyle name="Vírgula 7 2 3 3 2 2 2 3 2" xfId="22348" xr:uid="{00000000-0005-0000-0000-0000D44B0000}"/>
    <cellStyle name="Vírgula 7 2 3 3 2 2 2 3 3" xfId="18384" xr:uid="{00000000-0005-0000-0000-0000D54B0000}"/>
    <cellStyle name="Vírgula 7 2 3 3 2 2 2 4" xfId="20248" xr:uid="{00000000-0005-0000-0000-0000D64B0000}"/>
    <cellStyle name="Vírgula 7 2 3 3 2 2 2 5" xfId="16224" xr:uid="{00000000-0005-0000-0000-0000D74B0000}"/>
    <cellStyle name="Vírgula 7 2 3 3 2 2 3" xfId="3929" xr:uid="{00000000-0005-0000-0000-0000D84B0000}"/>
    <cellStyle name="Vírgula 7 2 3 3 2 2 3 2" xfId="6070" xr:uid="{00000000-0005-0000-0000-0000D94B0000}"/>
    <cellStyle name="Vírgula 7 2 3 3 2 2 3 2 2" xfId="23059" xr:uid="{00000000-0005-0000-0000-0000DA4B0000}"/>
    <cellStyle name="Vírgula 7 2 3 3 2 2 3 2 3" xfId="19105" xr:uid="{00000000-0005-0000-0000-0000DB4B0000}"/>
    <cellStyle name="Vírgula 7 2 3 3 2 2 3 3" xfId="20986" xr:uid="{00000000-0005-0000-0000-0000DC4B0000}"/>
    <cellStyle name="Vírgula 7 2 3 3 2 2 3 4" xfId="16971" xr:uid="{00000000-0005-0000-0000-0000DD4B0000}"/>
    <cellStyle name="Vírgula 7 2 3 3 2 2 4" xfId="6765" xr:uid="{00000000-0005-0000-0000-0000DE4B0000}"/>
    <cellStyle name="Vírgula 7 2 3 3 2 2 4 2" xfId="23738" xr:uid="{00000000-0005-0000-0000-0000DF4B0000}"/>
    <cellStyle name="Vírgula 7 2 3 3 2 2 4 3" xfId="19800" xr:uid="{00000000-0005-0000-0000-0000E04B0000}"/>
    <cellStyle name="Vírgula 7 2 3 3 2 2 5" xfId="5083" xr:uid="{00000000-0005-0000-0000-0000E14B0000}"/>
    <cellStyle name="Vírgula 7 2 3 3 2 2 5 2" xfId="22091" xr:uid="{00000000-0005-0000-0000-0000E24B0000}"/>
    <cellStyle name="Vírgula 7 2 3 3 2 2 5 3" xfId="18118" xr:uid="{00000000-0005-0000-0000-0000E34B0000}"/>
    <cellStyle name="Vírgula 7 2 3 3 2 2 6" xfId="19991" xr:uid="{00000000-0005-0000-0000-0000E44B0000}"/>
    <cellStyle name="Vírgula 7 2 3 3 2 2 7" xfId="15951" xr:uid="{00000000-0005-0000-0000-0000E54B0000}"/>
    <cellStyle name="Vírgula 7 2 3 3 2 3" xfId="3078" xr:uid="{00000000-0005-0000-0000-0000E64B0000}"/>
    <cellStyle name="Vírgula 7 2 3 3 2 3 2" xfId="3754" xr:uid="{00000000-0005-0000-0000-0000E74B0000}"/>
    <cellStyle name="Vírgula 7 2 3 3 2 3 2 2" xfId="6523" xr:uid="{00000000-0005-0000-0000-0000E84B0000}"/>
    <cellStyle name="Vírgula 7 2 3 3 2 3 2 2 2" xfId="23505" xr:uid="{00000000-0005-0000-0000-0000E94B0000}"/>
    <cellStyle name="Vírgula 7 2 3 3 2 3 2 2 3" xfId="19558" xr:uid="{00000000-0005-0000-0000-0000EA4B0000}"/>
    <cellStyle name="Vírgula 7 2 3 3 2 3 2 3" xfId="20818" xr:uid="{00000000-0005-0000-0000-0000EB4B0000}"/>
    <cellStyle name="Vírgula 7 2 3 3 2 3 2 4" xfId="16797" xr:uid="{00000000-0005-0000-0000-0000EC4B0000}"/>
    <cellStyle name="Vírgula 7 2 3 3 2 3 3" xfId="5247" xr:uid="{00000000-0005-0000-0000-0000ED4B0000}"/>
    <cellStyle name="Vírgula 7 2 3 3 2 3 3 2" xfId="22246" xr:uid="{00000000-0005-0000-0000-0000EE4B0000}"/>
    <cellStyle name="Vírgula 7 2 3 3 2 3 3 3" xfId="18282" xr:uid="{00000000-0005-0000-0000-0000EF4B0000}"/>
    <cellStyle name="Vírgula 7 2 3 3 2 3 4" xfId="20146" xr:uid="{00000000-0005-0000-0000-0000F04B0000}"/>
    <cellStyle name="Vírgula 7 2 3 3 2 3 5" xfId="16122" xr:uid="{00000000-0005-0000-0000-0000F14B0000}"/>
    <cellStyle name="Vírgula 7 2 3 3 2 4" xfId="3824" xr:uid="{00000000-0005-0000-0000-0000F24B0000}"/>
    <cellStyle name="Vírgula 7 2 3 3 2 4 2" xfId="5958" xr:uid="{00000000-0005-0000-0000-0000F34B0000}"/>
    <cellStyle name="Vírgula 7 2 3 3 2 4 2 2" xfId="22952" xr:uid="{00000000-0005-0000-0000-0000F44B0000}"/>
    <cellStyle name="Vírgula 7 2 3 3 2 4 2 3" xfId="18993" xr:uid="{00000000-0005-0000-0000-0000F54B0000}"/>
    <cellStyle name="Vírgula 7 2 3 3 2 4 3" xfId="20886" xr:uid="{00000000-0005-0000-0000-0000F64B0000}"/>
    <cellStyle name="Vírgula 7 2 3 3 2 4 4" xfId="16866" xr:uid="{00000000-0005-0000-0000-0000F74B0000}"/>
    <cellStyle name="Vírgula 7 2 3 3 2 5" xfId="6702" xr:uid="{00000000-0005-0000-0000-0000F84B0000}"/>
    <cellStyle name="Vírgula 7 2 3 3 2 5 2" xfId="23680" xr:uid="{00000000-0005-0000-0000-0000F94B0000}"/>
    <cellStyle name="Vírgula 7 2 3 3 2 5 3" xfId="19737" xr:uid="{00000000-0005-0000-0000-0000FA4B0000}"/>
    <cellStyle name="Vírgula 7 2 3 3 2 6" xfId="5020" xr:uid="{00000000-0005-0000-0000-0000FB4B0000}"/>
    <cellStyle name="Vírgula 7 2 3 3 2 6 2" xfId="22033" xr:uid="{00000000-0005-0000-0000-0000FC4B0000}"/>
    <cellStyle name="Vírgula 7 2 3 3 2 6 3" xfId="18055" xr:uid="{00000000-0005-0000-0000-0000FD4B0000}"/>
    <cellStyle name="Vírgula 7 2 3 3 2 7" xfId="10481" xr:uid="{00000000-0005-0000-0000-0000FE4B0000}"/>
    <cellStyle name="Vírgula 7 2 3 3 2 7 2" xfId="19934" xr:uid="{00000000-0005-0000-0000-0000FF4B0000}"/>
    <cellStyle name="Vírgula 7 2 3 3 2 8" xfId="15889" xr:uid="{00000000-0005-0000-0000-0000004C0000}"/>
    <cellStyle name="Vírgula 7 2 3 3 3" xfId="898" xr:uid="{00000000-0005-0000-0000-0000014C0000}"/>
    <cellStyle name="Vírgula 7 2 3 3 3 2" xfId="3181" xr:uid="{00000000-0005-0000-0000-0000024C0000}"/>
    <cellStyle name="Vírgula 7 2 3 3 3 2 2" xfId="3755" xr:uid="{00000000-0005-0000-0000-0000034C0000}"/>
    <cellStyle name="Vírgula 7 2 3 3 3 2 2 2" xfId="6581" xr:uid="{00000000-0005-0000-0000-0000044C0000}"/>
    <cellStyle name="Vírgula 7 2 3 3 3 2 2 2 2" xfId="23563" xr:uid="{00000000-0005-0000-0000-0000054C0000}"/>
    <cellStyle name="Vírgula 7 2 3 3 3 2 2 2 3" xfId="19616" xr:uid="{00000000-0005-0000-0000-0000064C0000}"/>
    <cellStyle name="Vírgula 7 2 3 3 3 2 2 3" xfId="20819" xr:uid="{00000000-0005-0000-0000-0000074C0000}"/>
    <cellStyle name="Vírgula 7 2 3 3 3 2 2 4" xfId="16798" xr:uid="{00000000-0005-0000-0000-0000084C0000}"/>
    <cellStyle name="Vírgula 7 2 3 3 3 2 3" xfId="5350" xr:uid="{00000000-0005-0000-0000-0000094C0000}"/>
    <cellStyle name="Vírgula 7 2 3 3 3 2 3 2" xfId="22349" xr:uid="{00000000-0005-0000-0000-00000A4C0000}"/>
    <cellStyle name="Vírgula 7 2 3 3 3 2 3 3" xfId="18385" xr:uid="{00000000-0005-0000-0000-00000B4C0000}"/>
    <cellStyle name="Vírgula 7 2 3 3 3 2 4" xfId="20249" xr:uid="{00000000-0005-0000-0000-00000C4C0000}"/>
    <cellStyle name="Vírgula 7 2 3 3 3 2 5" xfId="16225" xr:uid="{00000000-0005-0000-0000-00000D4C0000}"/>
    <cellStyle name="Vírgula 7 2 3 3 3 3" xfId="3930" xr:uid="{00000000-0005-0000-0000-00000E4C0000}"/>
    <cellStyle name="Vírgula 7 2 3 3 3 3 2" xfId="6071" xr:uid="{00000000-0005-0000-0000-00000F4C0000}"/>
    <cellStyle name="Vírgula 7 2 3 3 3 3 2 2" xfId="23060" xr:uid="{00000000-0005-0000-0000-0000104C0000}"/>
    <cellStyle name="Vírgula 7 2 3 3 3 3 2 3" xfId="19106" xr:uid="{00000000-0005-0000-0000-0000114C0000}"/>
    <cellStyle name="Vírgula 7 2 3 3 3 3 3" xfId="20987" xr:uid="{00000000-0005-0000-0000-0000124C0000}"/>
    <cellStyle name="Vírgula 7 2 3 3 3 3 4" xfId="16972" xr:uid="{00000000-0005-0000-0000-0000134C0000}"/>
    <cellStyle name="Vírgula 7 2 3 3 3 4" xfId="6766" xr:uid="{00000000-0005-0000-0000-0000144C0000}"/>
    <cellStyle name="Vírgula 7 2 3 3 3 4 2" xfId="23739" xr:uid="{00000000-0005-0000-0000-0000154C0000}"/>
    <cellStyle name="Vírgula 7 2 3 3 3 4 3" xfId="19801" xr:uid="{00000000-0005-0000-0000-0000164C0000}"/>
    <cellStyle name="Vírgula 7 2 3 3 3 5" xfId="5084" xr:uid="{00000000-0005-0000-0000-0000174C0000}"/>
    <cellStyle name="Vírgula 7 2 3 3 3 5 2" xfId="22092" xr:uid="{00000000-0005-0000-0000-0000184C0000}"/>
    <cellStyle name="Vírgula 7 2 3 3 3 5 3" xfId="18119" xr:uid="{00000000-0005-0000-0000-0000194C0000}"/>
    <cellStyle name="Vírgula 7 2 3 3 3 6" xfId="19992" xr:uid="{00000000-0005-0000-0000-00001A4C0000}"/>
    <cellStyle name="Vírgula 7 2 3 3 3 7" xfId="15952" xr:uid="{00000000-0005-0000-0000-00001B4C0000}"/>
    <cellStyle name="Vírgula 7 2 3 3 4" xfId="3077" xr:uid="{00000000-0005-0000-0000-00001C4C0000}"/>
    <cellStyle name="Vírgula 7 2 3 3 4 2" xfId="4492" xr:uid="{00000000-0005-0000-0000-00001D4C0000}"/>
    <cellStyle name="Vírgula 7 2 3 3 4 2 2" xfId="6522" xr:uid="{00000000-0005-0000-0000-00001E4C0000}"/>
    <cellStyle name="Vírgula 7 2 3 3 4 2 2 2" xfId="23504" xr:uid="{00000000-0005-0000-0000-00001F4C0000}"/>
    <cellStyle name="Vírgula 7 2 3 3 4 2 2 3" xfId="19557" xr:uid="{00000000-0005-0000-0000-0000204C0000}"/>
    <cellStyle name="Vírgula 7 2 3 3 4 2 3" xfId="21532" xr:uid="{00000000-0005-0000-0000-0000214C0000}"/>
    <cellStyle name="Vírgula 7 2 3 3 4 2 4" xfId="17527" xr:uid="{00000000-0005-0000-0000-0000224C0000}"/>
    <cellStyle name="Vírgula 7 2 3 3 4 3" xfId="5246" xr:uid="{00000000-0005-0000-0000-0000234C0000}"/>
    <cellStyle name="Vírgula 7 2 3 3 4 3 2" xfId="22245" xr:uid="{00000000-0005-0000-0000-0000244C0000}"/>
    <cellStyle name="Vírgula 7 2 3 3 4 3 3" xfId="18281" xr:uid="{00000000-0005-0000-0000-0000254C0000}"/>
    <cellStyle name="Vírgula 7 2 3 3 4 4" xfId="20145" xr:uid="{00000000-0005-0000-0000-0000264C0000}"/>
    <cellStyle name="Vírgula 7 2 3 3 4 5" xfId="16121" xr:uid="{00000000-0005-0000-0000-0000274C0000}"/>
    <cellStyle name="Vírgula 7 2 3 3 5" xfId="3823" xr:uid="{00000000-0005-0000-0000-0000284C0000}"/>
    <cellStyle name="Vírgula 7 2 3 3 5 2" xfId="5957" xr:uid="{00000000-0005-0000-0000-0000294C0000}"/>
    <cellStyle name="Vírgula 7 2 3 3 5 2 2" xfId="22951" xr:uid="{00000000-0005-0000-0000-00002A4C0000}"/>
    <cellStyle name="Vírgula 7 2 3 3 5 2 3" xfId="18992" xr:uid="{00000000-0005-0000-0000-00002B4C0000}"/>
    <cellStyle name="Vírgula 7 2 3 3 5 3" xfId="20885" xr:uid="{00000000-0005-0000-0000-00002C4C0000}"/>
    <cellStyle name="Vírgula 7 2 3 3 5 4" xfId="16865" xr:uid="{00000000-0005-0000-0000-00002D4C0000}"/>
    <cellStyle name="Vírgula 7 2 3 3 6" xfId="6701" xr:uid="{00000000-0005-0000-0000-00002E4C0000}"/>
    <cellStyle name="Vírgula 7 2 3 3 6 2" xfId="23679" xr:uid="{00000000-0005-0000-0000-00002F4C0000}"/>
    <cellStyle name="Vírgula 7 2 3 3 6 3" xfId="19736" xr:uid="{00000000-0005-0000-0000-0000304C0000}"/>
    <cellStyle name="Vírgula 7 2 3 3 7" xfId="5019" xr:uid="{00000000-0005-0000-0000-0000314C0000}"/>
    <cellStyle name="Vírgula 7 2 3 3 7 2" xfId="22032" xr:uid="{00000000-0005-0000-0000-0000324C0000}"/>
    <cellStyle name="Vírgula 7 2 3 3 7 3" xfId="18054" xr:uid="{00000000-0005-0000-0000-0000334C0000}"/>
    <cellStyle name="Vírgula 7 2 3 3 8" xfId="9567" xr:uid="{00000000-0005-0000-0000-0000344C0000}"/>
    <cellStyle name="Vírgula 7 2 3 3 8 2" xfId="19933" xr:uid="{00000000-0005-0000-0000-0000354C0000}"/>
    <cellStyle name="Vírgula 7 2 3 3 9" xfId="15888" xr:uid="{00000000-0005-0000-0000-0000364C0000}"/>
    <cellStyle name="Vírgula 7 2 3 4" xfId="618" xr:uid="{00000000-0005-0000-0000-0000374C0000}"/>
    <cellStyle name="Vírgula 7 2 3 4 2" xfId="899" xr:uid="{00000000-0005-0000-0000-0000384C0000}"/>
    <cellStyle name="Vírgula 7 2 3 4 2 2" xfId="3182" xr:uid="{00000000-0005-0000-0000-0000394C0000}"/>
    <cellStyle name="Vírgula 7 2 3 4 2 2 2" xfId="4236" xr:uid="{00000000-0005-0000-0000-00003A4C0000}"/>
    <cellStyle name="Vírgula 7 2 3 4 2 2 2 2" xfId="6582" xr:uid="{00000000-0005-0000-0000-00003B4C0000}"/>
    <cellStyle name="Vírgula 7 2 3 4 2 2 2 2 2" xfId="23564" xr:uid="{00000000-0005-0000-0000-00003C4C0000}"/>
    <cellStyle name="Vírgula 7 2 3 4 2 2 2 2 3" xfId="19617" xr:uid="{00000000-0005-0000-0000-00003D4C0000}"/>
    <cellStyle name="Vírgula 7 2 3 4 2 2 2 3" xfId="21282" xr:uid="{00000000-0005-0000-0000-00003E4C0000}"/>
    <cellStyle name="Vírgula 7 2 3 4 2 2 2 4" xfId="17275" xr:uid="{00000000-0005-0000-0000-00003F4C0000}"/>
    <cellStyle name="Vírgula 7 2 3 4 2 2 3" xfId="5351" xr:uid="{00000000-0005-0000-0000-0000404C0000}"/>
    <cellStyle name="Vírgula 7 2 3 4 2 2 3 2" xfId="22350" xr:uid="{00000000-0005-0000-0000-0000414C0000}"/>
    <cellStyle name="Vírgula 7 2 3 4 2 2 3 3" xfId="18386" xr:uid="{00000000-0005-0000-0000-0000424C0000}"/>
    <cellStyle name="Vírgula 7 2 3 4 2 2 4" xfId="20250" xr:uid="{00000000-0005-0000-0000-0000434C0000}"/>
    <cellStyle name="Vírgula 7 2 3 4 2 2 5" xfId="16226" xr:uid="{00000000-0005-0000-0000-0000444C0000}"/>
    <cellStyle name="Vírgula 7 2 3 4 2 3" xfId="3931" xr:uid="{00000000-0005-0000-0000-0000454C0000}"/>
    <cellStyle name="Vírgula 7 2 3 4 2 3 2" xfId="6072" xr:uid="{00000000-0005-0000-0000-0000464C0000}"/>
    <cellStyle name="Vírgula 7 2 3 4 2 3 2 2" xfId="23061" xr:uid="{00000000-0005-0000-0000-0000474C0000}"/>
    <cellStyle name="Vírgula 7 2 3 4 2 3 2 3" xfId="19107" xr:uid="{00000000-0005-0000-0000-0000484C0000}"/>
    <cellStyle name="Vírgula 7 2 3 4 2 3 3" xfId="20988" xr:uid="{00000000-0005-0000-0000-0000494C0000}"/>
    <cellStyle name="Vírgula 7 2 3 4 2 3 4" xfId="16973" xr:uid="{00000000-0005-0000-0000-00004A4C0000}"/>
    <cellStyle name="Vírgula 7 2 3 4 2 4" xfId="6767" xr:uid="{00000000-0005-0000-0000-00004B4C0000}"/>
    <cellStyle name="Vírgula 7 2 3 4 2 4 2" xfId="23740" xr:uid="{00000000-0005-0000-0000-00004C4C0000}"/>
    <cellStyle name="Vírgula 7 2 3 4 2 4 3" xfId="19802" xr:uid="{00000000-0005-0000-0000-00004D4C0000}"/>
    <cellStyle name="Vírgula 7 2 3 4 2 5" xfId="5085" xr:uid="{00000000-0005-0000-0000-00004E4C0000}"/>
    <cellStyle name="Vírgula 7 2 3 4 2 5 2" xfId="22093" xr:uid="{00000000-0005-0000-0000-00004F4C0000}"/>
    <cellStyle name="Vírgula 7 2 3 4 2 5 3" xfId="18120" xr:uid="{00000000-0005-0000-0000-0000504C0000}"/>
    <cellStyle name="Vírgula 7 2 3 4 2 6" xfId="19993" xr:uid="{00000000-0005-0000-0000-0000514C0000}"/>
    <cellStyle name="Vírgula 7 2 3 4 2 7" xfId="15953" xr:uid="{00000000-0005-0000-0000-0000524C0000}"/>
    <cellStyle name="Vírgula 7 2 3 4 3" xfId="3079" xr:uid="{00000000-0005-0000-0000-0000534C0000}"/>
    <cellStyle name="Vírgula 7 2 3 4 3 2" xfId="4390" xr:uid="{00000000-0005-0000-0000-0000544C0000}"/>
    <cellStyle name="Vírgula 7 2 3 4 3 2 2" xfId="6524" xr:uid="{00000000-0005-0000-0000-0000554C0000}"/>
    <cellStyle name="Vírgula 7 2 3 4 3 2 2 2" xfId="23506" xr:uid="{00000000-0005-0000-0000-0000564C0000}"/>
    <cellStyle name="Vírgula 7 2 3 4 3 2 2 3" xfId="19559" xr:uid="{00000000-0005-0000-0000-0000574C0000}"/>
    <cellStyle name="Vírgula 7 2 3 4 3 2 3" xfId="21434" xr:uid="{00000000-0005-0000-0000-0000584C0000}"/>
    <cellStyle name="Vírgula 7 2 3 4 3 2 4" xfId="17427" xr:uid="{00000000-0005-0000-0000-0000594C0000}"/>
    <cellStyle name="Vírgula 7 2 3 4 3 3" xfId="5248" xr:uid="{00000000-0005-0000-0000-00005A4C0000}"/>
    <cellStyle name="Vírgula 7 2 3 4 3 3 2" xfId="22247" xr:uid="{00000000-0005-0000-0000-00005B4C0000}"/>
    <cellStyle name="Vírgula 7 2 3 4 3 3 3" xfId="18283" xr:uid="{00000000-0005-0000-0000-00005C4C0000}"/>
    <cellStyle name="Vírgula 7 2 3 4 3 4" xfId="20147" xr:uid="{00000000-0005-0000-0000-00005D4C0000}"/>
    <cellStyle name="Vírgula 7 2 3 4 3 5" xfId="16123" xr:uid="{00000000-0005-0000-0000-00005E4C0000}"/>
    <cellStyle name="Vírgula 7 2 3 4 4" xfId="3825" xr:uid="{00000000-0005-0000-0000-00005F4C0000}"/>
    <cellStyle name="Vírgula 7 2 3 4 4 2" xfId="5959" xr:uid="{00000000-0005-0000-0000-0000604C0000}"/>
    <cellStyle name="Vírgula 7 2 3 4 4 2 2" xfId="22953" xr:uid="{00000000-0005-0000-0000-0000614C0000}"/>
    <cellStyle name="Vírgula 7 2 3 4 4 2 3" xfId="18994" xr:uid="{00000000-0005-0000-0000-0000624C0000}"/>
    <cellStyle name="Vírgula 7 2 3 4 4 3" xfId="20887" xr:uid="{00000000-0005-0000-0000-0000634C0000}"/>
    <cellStyle name="Vírgula 7 2 3 4 4 4" xfId="16867" xr:uid="{00000000-0005-0000-0000-0000644C0000}"/>
    <cellStyle name="Vírgula 7 2 3 4 5" xfId="6703" xr:uid="{00000000-0005-0000-0000-0000654C0000}"/>
    <cellStyle name="Vírgula 7 2 3 4 5 2" xfId="23681" xr:uid="{00000000-0005-0000-0000-0000664C0000}"/>
    <cellStyle name="Vírgula 7 2 3 4 5 3" xfId="19738" xr:uid="{00000000-0005-0000-0000-0000674C0000}"/>
    <cellStyle name="Vírgula 7 2 3 4 6" xfId="5021" xr:uid="{00000000-0005-0000-0000-0000684C0000}"/>
    <cellStyle name="Vírgula 7 2 3 4 6 2" xfId="22034" xr:uid="{00000000-0005-0000-0000-0000694C0000}"/>
    <cellStyle name="Vírgula 7 2 3 4 6 3" xfId="18056" xr:uid="{00000000-0005-0000-0000-00006A4C0000}"/>
    <cellStyle name="Vírgula 7 2 3 4 7" xfId="10478" xr:uid="{00000000-0005-0000-0000-00006B4C0000}"/>
    <cellStyle name="Vírgula 7 2 3 4 7 2" xfId="19935" xr:uid="{00000000-0005-0000-0000-00006C4C0000}"/>
    <cellStyle name="Vírgula 7 2 3 4 8" xfId="15890" xr:uid="{00000000-0005-0000-0000-00006D4C0000}"/>
    <cellStyle name="Vírgula 7 2 3 5" xfId="619" xr:uid="{00000000-0005-0000-0000-00006E4C0000}"/>
    <cellStyle name="Vírgula 7 2 3 5 2" xfId="900" xr:uid="{00000000-0005-0000-0000-00006F4C0000}"/>
    <cellStyle name="Vírgula 7 2 3 5 2 2" xfId="3183" xr:uid="{00000000-0005-0000-0000-0000704C0000}"/>
    <cellStyle name="Vírgula 7 2 3 5 2 2 2" xfId="4211" xr:uid="{00000000-0005-0000-0000-0000714C0000}"/>
    <cellStyle name="Vírgula 7 2 3 5 2 2 2 2" xfId="6583" xr:uid="{00000000-0005-0000-0000-0000724C0000}"/>
    <cellStyle name="Vírgula 7 2 3 5 2 2 2 2 2" xfId="23565" xr:uid="{00000000-0005-0000-0000-0000734C0000}"/>
    <cellStyle name="Vírgula 7 2 3 5 2 2 2 2 3" xfId="19618" xr:uid="{00000000-0005-0000-0000-0000744C0000}"/>
    <cellStyle name="Vírgula 7 2 3 5 2 2 2 3" xfId="21257" xr:uid="{00000000-0005-0000-0000-0000754C0000}"/>
    <cellStyle name="Vírgula 7 2 3 5 2 2 2 4" xfId="17250" xr:uid="{00000000-0005-0000-0000-0000764C0000}"/>
    <cellStyle name="Vírgula 7 2 3 5 2 2 3" xfId="5352" xr:uid="{00000000-0005-0000-0000-0000774C0000}"/>
    <cellStyle name="Vírgula 7 2 3 5 2 2 3 2" xfId="22351" xr:uid="{00000000-0005-0000-0000-0000784C0000}"/>
    <cellStyle name="Vírgula 7 2 3 5 2 2 3 3" xfId="18387" xr:uid="{00000000-0005-0000-0000-0000794C0000}"/>
    <cellStyle name="Vírgula 7 2 3 5 2 2 4" xfId="20251" xr:uid="{00000000-0005-0000-0000-00007A4C0000}"/>
    <cellStyle name="Vírgula 7 2 3 5 2 2 5" xfId="16227" xr:uid="{00000000-0005-0000-0000-00007B4C0000}"/>
    <cellStyle name="Vírgula 7 2 3 5 2 3" xfId="3932" xr:uid="{00000000-0005-0000-0000-00007C4C0000}"/>
    <cellStyle name="Vírgula 7 2 3 5 2 3 2" xfId="6073" xr:uid="{00000000-0005-0000-0000-00007D4C0000}"/>
    <cellStyle name="Vírgula 7 2 3 5 2 3 2 2" xfId="23062" xr:uid="{00000000-0005-0000-0000-00007E4C0000}"/>
    <cellStyle name="Vírgula 7 2 3 5 2 3 2 3" xfId="19108" xr:uid="{00000000-0005-0000-0000-00007F4C0000}"/>
    <cellStyle name="Vírgula 7 2 3 5 2 3 3" xfId="20989" xr:uid="{00000000-0005-0000-0000-0000804C0000}"/>
    <cellStyle name="Vírgula 7 2 3 5 2 3 4" xfId="16974" xr:uid="{00000000-0005-0000-0000-0000814C0000}"/>
    <cellStyle name="Vírgula 7 2 3 5 2 4" xfId="6768" xr:uid="{00000000-0005-0000-0000-0000824C0000}"/>
    <cellStyle name="Vírgula 7 2 3 5 2 4 2" xfId="23741" xr:uid="{00000000-0005-0000-0000-0000834C0000}"/>
    <cellStyle name="Vírgula 7 2 3 5 2 4 3" xfId="19803" xr:uid="{00000000-0005-0000-0000-0000844C0000}"/>
    <cellStyle name="Vírgula 7 2 3 5 2 5" xfId="5086" xr:uid="{00000000-0005-0000-0000-0000854C0000}"/>
    <cellStyle name="Vírgula 7 2 3 5 2 5 2" xfId="22094" xr:uid="{00000000-0005-0000-0000-0000864C0000}"/>
    <cellStyle name="Vírgula 7 2 3 5 2 5 3" xfId="18121" xr:uid="{00000000-0005-0000-0000-0000874C0000}"/>
    <cellStyle name="Vírgula 7 2 3 5 2 6" xfId="19994" xr:uid="{00000000-0005-0000-0000-0000884C0000}"/>
    <cellStyle name="Vírgula 7 2 3 5 2 7" xfId="15954" xr:uid="{00000000-0005-0000-0000-0000894C0000}"/>
    <cellStyle name="Vírgula 7 2 3 5 3" xfId="3080" xr:uid="{00000000-0005-0000-0000-00008A4C0000}"/>
    <cellStyle name="Vírgula 7 2 3 5 3 2" xfId="4407" xr:uid="{00000000-0005-0000-0000-00008B4C0000}"/>
    <cellStyle name="Vírgula 7 2 3 5 3 2 2" xfId="6525" xr:uid="{00000000-0005-0000-0000-00008C4C0000}"/>
    <cellStyle name="Vírgula 7 2 3 5 3 2 2 2" xfId="23507" xr:uid="{00000000-0005-0000-0000-00008D4C0000}"/>
    <cellStyle name="Vírgula 7 2 3 5 3 2 2 3" xfId="19560" xr:uid="{00000000-0005-0000-0000-00008E4C0000}"/>
    <cellStyle name="Vírgula 7 2 3 5 3 2 3" xfId="21451" xr:uid="{00000000-0005-0000-0000-00008F4C0000}"/>
    <cellStyle name="Vírgula 7 2 3 5 3 2 4" xfId="17444" xr:uid="{00000000-0005-0000-0000-0000904C0000}"/>
    <cellStyle name="Vírgula 7 2 3 5 3 3" xfId="5249" xr:uid="{00000000-0005-0000-0000-0000914C0000}"/>
    <cellStyle name="Vírgula 7 2 3 5 3 3 2" xfId="22248" xr:uid="{00000000-0005-0000-0000-0000924C0000}"/>
    <cellStyle name="Vírgula 7 2 3 5 3 3 3" xfId="18284" xr:uid="{00000000-0005-0000-0000-0000934C0000}"/>
    <cellStyle name="Vírgula 7 2 3 5 3 4" xfId="20148" xr:uid="{00000000-0005-0000-0000-0000944C0000}"/>
    <cellStyle name="Vírgula 7 2 3 5 3 5" xfId="16124" xr:uid="{00000000-0005-0000-0000-0000954C0000}"/>
    <cellStyle name="Vírgula 7 2 3 5 4" xfId="3826" xr:uid="{00000000-0005-0000-0000-0000964C0000}"/>
    <cellStyle name="Vírgula 7 2 3 5 4 2" xfId="5960" xr:uid="{00000000-0005-0000-0000-0000974C0000}"/>
    <cellStyle name="Vírgula 7 2 3 5 4 2 2" xfId="22954" xr:uid="{00000000-0005-0000-0000-0000984C0000}"/>
    <cellStyle name="Vírgula 7 2 3 5 4 2 3" xfId="18995" xr:uid="{00000000-0005-0000-0000-0000994C0000}"/>
    <cellStyle name="Vírgula 7 2 3 5 4 3" xfId="20888" xr:uid="{00000000-0005-0000-0000-00009A4C0000}"/>
    <cellStyle name="Vírgula 7 2 3 5 4 4" xfId="16868" xr:uid="{00000000-0005-0000-0000-00009B4C0000}"/>
    <cellStyle name="Vírgula 7 2 3 5 5" xfId="6704" xr:uid="{00000000-0005-0000-0000-00009C4C0000}"/>
    <cellStyle name="Vírgula 7 2 3 5 5 2" xfId="23682" xr:uid="{00000000-0005-0000-0000-00009D4C0000}"/>
    <cellStyle name="Vírgula 7 2 3 5 5 3" xfId="19739" xr:uid="{00000000-0005-0000-0000-00009E4C0000}"/>
    <cellStyle name="Vírgula 7 2 3 5 6" xfId="5022" xr:uid="{00000000-0005-0000-0000-00009F4C0000}"/>
    <cellStyle name="Vírgula 7 2 3 5 6 2" xfId="22035" xr:uid="{00000000-0005-0000-0000-0000A04C0000}"/>
    <cellStyle name="Vírgula 7 2 3 5 6 3" xfId="18057" xr:uid="{00000000-0005-0000-0000-0000A14C0000}"/>
    <cellStyle name="Vírgula 7 2 3 5 7" xfId="10777" xr:uid="{00000000-0005-0000-0000-0000A24C0000}"/>
    <cellStyle name="Vírgula 7 2 3 5 7 2" xfId="19936" xr:uid="{00000000-0005-0000-0000-0000A34C0000}"/>
    <cellStyle name="Vírgula 7 2 3 5 8" xfId="15891" xr:uid="{00000000-0005-0000-0000-0000A44C0000}"/>
    <cellStyle name="Vírgula 7 2 3 6" xfId="620" xr:uid="{00000000-0005-0000-0000-0000A54C0000}"/>
    <cellStyle name="Vírgula 7 2 3 6 2" xfId="901" xr:uid="{00000000-0005-0000-0000-0000A64C0000}"/>
    <cellStyle name="Vírgula 7 2 3 6 2 2" xfId="3184" xr:uid="{00000000-0005-0000-0000-0000A74C0000}"/>
    <cellStyle name="Vírgula 7 2 3 6 2 2 2" xfId="4177" xr:uid="{00000000-0005-0000-0000-0000A84C0000}"/>
    <cellStyle name="Vírgula 7 2 3 6 2 2 2 2" xfId="6584" xr:uid="{00000000-0005-0000-0000-0000A94C0000}"/>
    <cellStyle name="Vírgula 7 2 3 6 2 2 2 2 2" xfId="23566" xr:uid="{00000000-0005-0000-0000-0000AA4C0000}"/>
    <cellStyle name="Vírgula 7 2 3 6 2 2 2 2 3" xfId="19619" xr:uid="{00000000-0005-0000-0000-0000AB4C0000}"/>
    <cellStyle name="Vírgula 7 2 3 6 2 2 2 3" xfId="21224" xr:uid="{00000000-0005-0000-0000-0000AC4C0000}"/>
    <cellStyle name="Vírgula 7 2 3 6 2 2 2 4" xfId="17217" xr:uid="{00000000-0005-0000-0000-0000AD4C0000}"/>
    <cellStyle name="Vírgula 7 2 3 6 2 2 3" xfId="5353" xr:uid="{00000000-0005-0000-0000-0000AE4C0000}"/>
    <cellStyle name="Vírgula 7 2 3 6 2 2 3 2" xfId="22352" xr:uid="{00000000-0005-0000-0000-0000AF4C0000}"/>
    <cellStyle name="Vírgula 7 2 3 6 2 2 3 3" xfId="18388" xr:uid="{00000000-0005-0000-0000-0000B04C0000}"/>
    <cellStyle name="Vírgula 7 2 3 6 2 2 4" xfId="20252" xr:uid="{00000000-0005-0000-0000-0000B14C0000}"/>
    <cellStyle name="Vírgula 7 2 3 6 2 2 5" xfId="16228" xr:uid="{00000000-0005-0000-0000-0000B24C0000}"/>
    <cellStyle name="Vírgula 7 2 3 6 2 3" xfId="3933" xr:uid="{00000000-0005-0000-0000-0000B34C0000}"/>
    <cellStyle name="Vírgula 7 2 3 6 2 3 2" xfId="6074" xr:uid="{00000000-0005-0000-0000-0000B44C0000}"/>
    <cellStyle name="Vírgula 7 2 3 6 2 3 2 2" xfId="23063" xr:uid="{00000000-0005-0000-0000-0000B54C0000}"/>
    <cellStyle name="Vírgula 7 2 3 6 2 3 2 3" xfId="19109" xr:uid="{00000000-0005-0000-0000-0000B64C0000}"/>
    <cellStyle name="Vírgula 7 2 3 6 2 3 3" xfId="20990" xr:uid="{00000000-0005-0000-0000-0000B74C0000}"/>
    <cellStyle name="Vírgula 7 2 3 6 2 3 4" xfId="16975" xr:uid="{00000000-0005-0000-0000-0000B84C0000}"/>
    <cellStyle name="Vírgula 7 2 3 6 2 4" xfId="6769" xr:uid="{00000000-0005-0000-0000-0000B94C0000}"/>
    <cellStyle name="Vírgula 7 2 3 6 2 4 2" xfId="23742" xr:uid="{00000000-0005-0000-0000-0000BA4C0000}"/>
    <cellStyle name="Vírgula 7 2 3 6 2 4 3" xfId="19804" xr:uid="{00000000-0005-0000-0000-0000BB4C0000}"/>
    <cellStyle name="Vírgula 7 2 3 6 2 5" xfId="5087" xr:uid="{00000000-0005-0000-0000-0000BC4C0000}"/>
    <cellStyle name="Vírgula 7 2 3 6 2 5 2" xfId="22095" xr:uid="{00000000-0005-0000-0000-0000BD4C0000}"/>
    <cellStyle name="Vírgula 7 2 3 6 2 5 3" xfId="18122" xr:uid="{00000000-0005-0000-0000-0000BE4C0000}"/>
    <cellStyle name="Vírgula 7 2 3 6 2 6" xfId="19995" xr:uid="{00000000-0005-0000-0000-0000BF4C0000}"/>
    <cellStyle name="Vírgula 7 2 3 6 2 7" xfId="15955" xr:uid="{00000000-0005-0000-0000-0000C04C0000}"/>
    <cellStyle name="Vírgula 7 2 3 6 3" xfId="3081" xr:uid="{00000000-0005-0000-0000-0000C14C0000}"/>
    <cellStyle name="Vírgula 7 2 3 6 3 2" xfId="4467" xr:uid="{00000000-0005-0000-0000-0000C24C0000}"/>
    <cellStyle name="Vírgula 7 2 3 6 3 2 2" xfId="6526" xr:uid="{00000000-0005-0000-0000-0000C34C0000}"/>
    <cellStyle name="Vírgula 7 2 3 6 3 2 2 2" xfId="23508" xr:uid="{00000000-0005-0000-0000-0000C44C0000}"/>
    <cellStyle name="Vírgula 7 2 3 6 3 2 2 3" xfId="19561" xr:uid="{00000000-0005-0000-0000-0000C54C0000}"/>
    <cellStyle name="Vírgula 7 2 3 6 3 2 3" xfId="21507" xr:uid="{00000000-0005-0000-0000-0000C64C0000}"/>
    <cellStyle name="Vírgula 7 2 3 6 3 2 4" xfId="17502" xr:uid="{00000000-0005-0000-0000-0000C74C0000}"/>
    <cellStyle name="Vírgula 7 2 3 6 3 3" xfId="5250" xr:uid="{00000000-0005-0000-0000-0000C84C0000}"/>
    <cellStyle name="Vírgula 7 2 3 6 3 3 2" xfId="22249" xr:uid="{00000000-0005-0000-0000-0000C94C0000}"/>
    <cellStyle name="Vírgula 7 2 3 6 3 3 3" xfId="18285" xr:uid="{00000000-0005-0000-0000-0000CA4C0000}"/>
    <cellStyle name="Vírgula 7 2 3 6 3 4" xfId="20149" xr:uid="{00000000-0005-0000-0000-0000CB4C0000}"/>
    <cellStyle name="Vírgula 7 2 3 6 3 5" xfId="16125" xr:uid="{00000000-0005-0000-0000-0000CC4C0000}"/>
    <cellStyle name="Vírgula 7 2 3 6 4" xfId="3827" xr:uid="{00000000-0005-0000-0000-0000CD4C0000}"/>
    <cellStyle name="Vírgula 7 2 3 6 4 2" xfId="5961" xr:uid="{00000000-0005-0000-0000-0000CE4C0000}"/>
    <cellStyle name="Vírgula 7 2 3 6 4 2 2" xfId="22955" xr:uid="{00000000-0005-0000-0000-0000CF4C0000}"/>
    <cellStyle name="Vírgula 7 2 3 6 4 2 3" xfId="18996" xr:uid="{00000000-0005-0000-0000-0000D04C0000}"/>
    <cellStyle name="Vírgula 7 2 3 6 4 3" xfId="20889" xr:uid="{00000000-0005-0000-0000-0000D14C0000}"/>
    <cellStyle name="Vírgula 7 2 3 6 4 4" xfId="16869" xr:uid="{00000000-0005-0000-0000-0000D24C0000}"/>
    <cellStyle name="Vírgula 7 2 3 6 5" xfId="6705" xr:uid="{00000000-0005-0000-0000-0000D34C0000}"/>
    <cellStyle name="Vírgula 7 2 3 6 5 2" xfId="23683" xr:uid="{00000000-0005-0000-0000-0000D44C0000}"/>
    <cellStyle name="Vírgula 7 2 3 6 5 3" xfId="19740" xr:uid="{00000000-0005-0000-0000-0000D54C0000}"/>
    <cellStyle name="Vírgula 7 2 3 6 6" xfId="5023" xr:uid="{00000000-0005-0000-0000-0000D64C0000}"/>
    <cellStyle name="Vírgula 7 2 3 6 6 2" xfId="22036" xr:uid="{00000000-0005-0000-0000-0000D74C0000}"/>
    <cellStyle name="Vírgula 7 2 3 6 6 3" xfId="18058" xr:uid="{00000000-0005-0000-0000-0000D84C0000}"/>
    <cellStyle name="Vírgula 7 2 3 6 7" xfId="10907" xr:uid="{00000000-0005-0000-0000-0000D94C0000}"/>
    <cellStyle name="Vírgula 7 2 3 6 7 2" xfId="19937" xr:uid="{00000000-0005-0000-0000-0000DA4C0000}"/>
    <cellStyle name="Vírgula 7 2 3 6 8" xfId="15892" xr:uid="{00000000-0005-0000-0000-0000DB4C0000}"/>
    <cellStyle name="Vírgula 7 2 3 7" xfId="621" xr:uid="{00000000-0005-0000-0000-0000DC4C0000}"/>
    <cellStyle name="Vírgula 7 2 3 7 2" xfId="902" xr:uid="{00000000-0005-0000-0000-0000DD4C0000}"/>
    <cellStyle name="Vírgula 7 2 3 7 2 2" xfId="3185" xr:uid="{00000000-0005-0000-0000-0000DE4C0000}"/>
    <cellStyle name="Vírgula 7 2 3 7 2 2 2" xfId="4144" xr:uid="{00000000-0005-0000-0000-0000DF4C0000}"/>
    <cellStyle name="Vírgula 7 2 3 7 2 2 2 2" xfId="6585" xr:uid="{00000000-0005-0000-0000-0000E04C0000}"/>
    <cellStyle name="Vírgula 7 2 3 7 2 2 2 2 2" xfId="23567" xr:uid="{00000000-0005-0000-0000-0000E14C0000}"/>
    <cellStyle name="Vírgula 7 2 3 7 2 2 2 2 3" xfId="19620" xr:uid="{00000000-0005-0000-0000-0000E24C0000}"/>
    <cellStyle name="Vírgula 7 2 3 7 2 2 2 3" xfId="21192" xr:uid="{00000000-0005-0000-0000-0000E34C0000}"/>
    <cellStyle name="Vírgula 7 2 3 7 2 2 2 4" xfId="17184" xr:uid="{00000000-0005-0000-0000-0000E44C0000}"/>
    <cellStyle name="Vírgula 7 2 3 7 2 2 3" xfId="5354" xr:uid="{00000000-0005-0000-0000-0000E54C0000}"/>
    <cellStyle name="Vírgula 7 2 3 7 2 2 3 2" xfId="22353" xr:uid="{00000000-0005-0000-0000-0000E64C0000}"/>
    <cellStyle name="Vírgula 7 2 3 7 2 2 3 3" xfId="18389" xr:uid="{00000000-0005-0000-0000-0000E74C0000}"/>
    <cellStyle name="Vírgula 7 2 3 7 2 2 4" xfId="20253" xr:uid="{00000000-0005-0000-0000-0000E84C0000}"/>
    <cellStyle name="Vírgula 7 2 3 7 2 2 5" xfId="16229" xr:uid="{00000000-0005-0000-0000-0000E94C0000}"/>
    <cellStyle name="Vírgula 7 2 3 7 2 3" xfId="3934" xr:uid="{00000000-0005-0000-0000-0000EA4C0000}"/>
    <cellStyle name="Vírgula 7 2 3 7 2 3 2" xfId="6075" xr:uid="{00000000-0005-0000-0000-0000EB4C0000}"/>
    <cellStyle name="Vírgula 7 2 3 7 2 3 2 2" xfId="23064" xr:uid="{00000000-0005-0000-0000-0000EC4C0000}"/>
    <cellStyle name="Vírgula 7 2 3 7 2 3 2 3" xfId="19110" xr:uid="{00000000-0005-0000-0000-0000ED4C0000}"/>
    <cellStyle name="Vírgula 7 2 3 7 2 3 3" xfId="20991" xr:uid="{00000000-0005-0000-0000-0000EE4C0000}"/>
    <cellStyle name="Vírgula 7 2 3 7 2 3 4" xfId="16976" xr:uid="{00000000-0005-0000-0000-0000EF4C0000}"/>
    <cellStyle name="Vírgula 7 2 3 7 2 4" xfId="6770" xr:uid="{00000000-0005-0000-0000-0000F04C0000}"/>
    <cellStyle name="Vírgula 7 2 3 7 2 4 2" xfId="23743" xr:uid="{00000000-0005-0000-0000-0000F14C0000}"/>
    <cellStyle name="Vírgula 7 2 3 7 2 4 3" xfId="19805" xr:uid="{00000000-0005-0000-0000-0000F24C0000}"/>
    <cellStyle name="Vírgula 7 2 3 7 2 5" xfId="5088" xr:uid="{00000000-0005-0000-0000-0000F34C0000}"/>
    <cellStyle name="Vírgula 7 2 3 7 2 5 2" xfId="22096" xr:uid="{00000000-0005-0000-0000-0000F44C0000}"/>
    <cellStyle name="Vírgula 7 2 3 7 2 5 3" xfId="18123" xr:uid="{00000000-0005-0000-0000-0000F54C0000}"/>
    <cellStyle name="Vírgula 7 2 3 7 2 6" xfId="19996" xr:uid="{00000000-0005-0000-0000-0000F64C0000}"/>
    <cellStyle name="Vírgula 7 2 3 7 2 7" xfId="15956" xr:uid="{00000000-0005-0000-0000-0000F74C0000}"/>
    <cellStyle name="Vírgula 7 2 3 7 3" xfId="3082" xr:uid="{00000000-0005-0000-0000-0000F84C0000}"/>
    <cellStyle name="Vírgula 7 2 3 7 3 2" xfId="4205" xr:uid="{00000000-0005-0000-0000-0000F94C0000}"/>
    <cellStyle name="Vírgula 7 2 3 7 3 2 2" xfId="6527" xr:uid="{00000000-0005-0000-0000-0000FA4C0000}"/>
    <cellStyle name="Vírgula 7 2 3 7 3 2 2 2" xfId="23509" xr:uid="{00000000-0005-0000-0000-0000FB4C0000}"/>
    <cellStyle name="Vírgula 7 2 3 7 3 2 2 3" xfId="19562" xr:uid="{00000000-0005-0000-0000-0000FC4C0000}"/>
    <cellStyle name="Vírgula 7 2 3 7 3 2 3" xfId="21251" xr:uid="{00000000-0005-0000-0000-0000FD4C0000}"/>
    <cellStyle name="Vírgula 7 2 3 7 3 2 4" xfId="17244" xr:uid="{00000000-0005-0000-0000-0000FE4C0000}"/>
    <cellStyle name="Vírgula 7 2 3 7 3 3" xfId="5251" xr:uid="{00000000-0005-0000-0000-0000FF4C0000}"/>
    <cellStyle name="Vírgula 7 2 3 7 3 3 2" xfId="22250" xr:uid="{00000000-0005-0000-0000-0000004D0000}"/>
    <cellStyle name="Vírgula 7 2 3 7 3 3 3" xfId="18286" xr:uid="{00000000-0005-0000-0000-0000014D0000}"/>
    <cellStyle name="Vírgula 7 2 3 7 3 4" xfId="20150" xr:uid="{00000000-0005-0000-0000-0000024D0000}"/>
    <cellStyle name="Vírgula 7 2 3 7 3 5" xfId="16126" xr:uid="{00000000-0005-0000-0000-0000034D0000}"/>
    <cellStyle name="Vírgula 7 2 3 7 4" xfId="3828" xr:uid="{00000000-0005-0000-0000-0000044D0000}"/>
    <cellStyle name="Vírgula 7 2 3 7 4 2" xfId="5962" xr:uid="{00000000-0005-0000-0000-0000054D0000}"/>
    <cellStyle name="Vírgula 7 2 3 7 4 2 2" xfId="22956" xr:uid="{00000000-0005-0000-0000-0000064D0000}"/>
    <cellStyle name="Vírgula 7 2 3 7 4 2 3" xfId="18997" xr:uid="{00000000-0005-0000-0000-0000074D0000}"/>
    <cellStyle name="Vírgula 7 2 3 7 4 3" xfId="20890" xr:uid="{00000000-0005-0000-0000-0000084D0000}"/>
    <cellStyle name="Vírgula 7 2 3 7 4 4" xfId="16870" xr:uid="{00000000-0005-0000-0000-0000094D0000}"/>
    <cellStyle name="Vírgula 7 2 3 7 5" xfId="6706" xr:uid="{00000000-0005-0000-0000-00000A4D0000}"/>
    <cellStyle name="Vírgula 7 2 3 7 5 2" xfId="23684" xr:uid="{00000000-0005-0000-0000-00000B4D0000}"/>
    <cellStyle name="Vírgula 7 2 3 7 5 3" xfId="19741" xr:uid="{00000000-0005-0000-0000-00000C4D0000}"/>
    <cellStyle name="Vírgula 7 2 3 7 6" xfId="5024" xr:uid="{00000000-0005-0000-0000-00000D4D0000}"/>
    <cellStyle name="Vírgula 7 2 3 7 6 2" xfId="22037" xr:uid="{00000000-0005-0000-0000-00000E4D0000}"/>
    <cellStyle name="Vírgula 7 2 3 7 6 3" xfId="18059" xr:uid="{00000000-0005-0000-0000-00000F4D0000}"/>
    <cellStyle name="Vírgula 7 2 3 7 7" xfId="19938" xr:uid="{00000000-0005-0000-0000-0000104D0000}"/>
    <cellStyle name="Vírgula 7 2 3 7 8" xfId="15893" xr:uid="{00000000-0005-0000-0000-0000114D0000}"/>
    <cellStyle name="Vírgula 7 2 3 8" xfId="903" xr:uid="{00000000-0005-0000-0000-0000124D0000}"/>
    <cellStyle name="Vírgula 7 2 3 8 2" xfId="2412" xr:uid="{00000000-0005-0000-0000-0000134D0000}"/>
    <cellStyle name="Vírgula 7 2 3 8 2 2" xfId="3540" xr:uid="{00000000-0005-0000-0000-0000144D0000}"/>
    <cellStyle name="Vírgula 7 2 3 8 2 2 2" xfId="4375" xr:uid="{00000000-0005-0000-0000-0000154D0000}"/>
    <cellStyle name="Vírgula 7 2 3 8 2 2 2 2" xfId="6655" xr:uid="{00000000-0005-0000-0000-0000164D0000}"/>
    <cellStyle name="Vírgula 7 2 3 8 2 2 2 2 2" xfId="23637" xr:uid="{00000000-0005-0000-0000-0000174D0000}"/>
    <cellStyle name="Vírgula 7 2 3 8 2 2 2 2 3" xfId="19690" xr:uid="{00000000-0005-0000-0000-0000184D0000}"/>
    <cellStyle name="Vírgula 7 2 3 8 2 2 2 3" xfId="21419" xr:uid="{00000000-0005-0000-0000-0000194D0000}"/>
    <cellStyle name="Vírgula 7 2 3 8 2 2 2 4" xfId="17412" xr:uid="{00000000-0005-0000-0000-00001A4D0000}"/>
    <cellStyle name="Vírgula 7 2 3 8 2 2 3" xfId="5709" xr:uid="{00000000-0005-0000-0000-00001B4D0000}"/>
    <cellStyle name="Vírgula 7 2 3 8 2 2 3 2" xfId="22708" xr:uid="{00000000-0005-0000-0000-00001C4D0000}"/>
    <cellStyle name="Vírgula 7 2 3 8 2 2 3 3" xfId="18744" xr:uid="{00000000-0005-0000-0000-00001D4D0000}"/>
    <cellStyle name="Vírgula 7 2 3 8 2 2 4" xfId="20608" xr:uid="{00000000-0005-0000-0000-00001E4D0000}"/>
    <cellStyle name="Vírgula 7 2 3 8 2 2 5" xfId="16584" xr:uid="{00000000-0005-0000-0000-00001F4D0000}"/>
    <cellStyle name="Vírgula 7 2 3 8 2 3" xfId="4296" xr:uid="{00000000-0005-0000-0000-0000204D0000}"/>
    <cellStyle name="Vírgula 7 2 3 8 2 3 2" xfId="6439" xr:uid="{00000000-0005-0000-0000-0000214D0000}"/>
    <cellStyle name="Vírgula 7 2 3 8 2 3 2 2" xfId="23421" xr:uid="{00000000-0005-0000-0000-0000224D0000}"/>
    <cellStyle name="Vírgula 7 2 3 8 2 3 2 3" xfId="19474" xr:uid="{00000000-0005-0000-0000-0000234D0000}"/>
    <cellStyle name="Vírgula 7 2 3 8 2 3 3" xfId="21340" xr:uid="{00000000-0005-0000-0000-0000244D0000}"/>
    <cellStyle name="Vírgula 7 2 3 8 2 3 4" xfId="17333" xr:uid="{00000000-0005-0000-0000-0000254D0000}"/>
    <cellStyle name="Vírgula 7 2 3 8 2 4" xfId="6847" xr:uid="{00000000-0005-0000-0000-0000264D0000}"/>
    <cellStyle name="Vírgula 7 2 3 8 2 4 2" xfId="23813" xr:uid="{00000000-0005-0000-0000-0000274D0000}"/>
    <cellStyle name="Vírgula 7 2 3 8 2 4 3" xfId="19882" xr:uid="{00000000-0005-0000-0000-0000284D0000}"/>
    <cellStyle name="Vírgula 7 2 3 8 2 5" xfId="5165" xr:uid="{00000000-0005-0000-0000-0000294D0000}"/>
    <cellStyle name="Vírgula 7 2 3 8 2 5 2" xfId="22166" xr:uid="{00000000-0005-0000-0000-00002A4D0000}"/>
    <cellStyle name="Vírgula 7 2 3 8 2 5 3" xfId="18200" xr:uid="{00000000-0005-0000-0000-00002B4D0000}"/>
    <cellStyle name="Vírgula 7 2 3 8 2 6" xfId="20066" xr:uid="{00000000-0005-0000-0000-00002C4D0000}"/>
    <cellStyle name="Vírgula 7 2 3 8 2 7" xfId="16035" xr:uid="{00000000-0005-0000-0000-00002D4D0000}"/>
    <cellStyle name="Vírgula 7 2 3 8 3" xfId="2411" xr:uid="{00000000-0005-0000-0000-00002E4D0000}"/>
    <cellStyle name="Vírgula 7 2 3 8 3 2" xfId="3539" xr:uid="{00000000-0005-0000-0000-00002F4D0000}"/>
    <cellStyle name="Vírgula 7 2 3 8 3 2 2" xfId="4417" xr:uid="{00000000-0005-0000-0000-0000304D0000}"/>
    <cellStyle name="Vírgula 7 2 3 8 3 2 2 2" xfId="6654" xr:uid="{00000000-0005-0000-0000-0000314D0000}"/>
    <cellStyle name="Vírgula 7 2 3 8 3 2 2 2 2" xfId="23636" xr:uid="{00000000-0005-0000-0000-0000324D0000}"/>
    <cellStyle name="Vírgula 7 2 3 8 3 2 2 2 3" xfId="19689" xr:uid="{00000000-0005-0000-0000-0000334D0000}"/>
    <cellStyle name="Vírgula 7 2 3 8 3 2 2 3" xfId="21460" xr:uid="{00000000-0005-0000-0000-0000344D0000}"/>
    <cellStyle name="Vírgula 7 2 3 8 3 2 2 4" xfId="17454" xr:uid="{00000000-0005-0000-0000-0000354D0000}"/>
    <cellStyle name="Vírgula 7 2 3 8 3 2 3" xfId="5708" xr:uid="{00000000-0005-0000-0000-0000364D0000}"/>
    <cellStyle name="Vírgula 7 2 3 8 3 2 3 2" xfId="22707" xr:uid="{00000000-0005-0000-0000-0000374D0000}"/>
    <cellStyle name="Vírgula 7 2 3 8 3 2 3 3" xfId="18743" xr:uid="{00000000-0005-0000-0000-0000384D0000}"/>
    <cellStyle name="Vírgula 7 2 3 8 3 2 4" xfId="20607" xr:uid="{00000000-0005-0000-0000-0000394D0000}"/>
    <cellStyle name="Vírgula 7 2 3 8 3 2 5" xfId="16583" xr:uid="{00000000-0005-0000-0000-00003A4D0000}"/>
    <cellStyle name="Vírgula 7 2 3 8 3 3" xfId="4295" xr:uid="{00000000-0005-0000-0000-00003B4D0000}"/>
    <cellStyle name="Vírgula 7 2 3 8 3 3 2" xfId="6438" xr:uid="{00000000-0005-0000-0000-00003C4D0000}"/>
    <cellStyle name="Vírgula 7 2 3 8 3 3 2 2" xfId="23420" xr:uid="{00000000-0005-0000-0000-00003D4D0000}"/>
    <cellStyle name="Vírgula 7 2 3 8 3 3 2 3" xfId="19473" xr:uid="{00000000-0005-0000-0000-00003E4D0000}"/>
    <cellStyle name="Vírgula 7 2 3 8 3 3 3" xfId="21339" xr:uid="{00000000-0005-0000-0000-00003F4D0000}"/>
    <cellStyle name="Vírgula 7 2 3 8 3 3 4" xfId="17332" xr:uid="{00000000-0005-0000-0000-0000404D0000}"/>
    <cellStyle name="Vírgula 7 2 3 8 3 4" xfId="6846" xr:uid="{00000000-0005-0000-0000-0000414D0000}"/>
    <cellStyle name="Vírgula 7 2 3 8 3 4 2" xfId="23812" xr:uid="{00000000-0005-0000-0000-0000424D0000}"/>
    <cellStyle name="Vírgula 7 2 3 8 3 4 3" xfId="19881" xr:uid="{00000000-0005-0000-0000-0000434D0000}"/>
    <cellStyle name="Vírgula 7 2 3 8 3 5" xfId="5164" xr:uid="{00000000-0005-0000-0000-0000444D0000}"/>
    <cellStyle name="Vírgula 7 2 3 8 3 5 2" xfId="22165" xr:uid="{00000000-0005-0000-0000-0000454D0000}"/>
    <cellStyle name="Vírgula 7 2 3 8 3 5 3" xfId="18199" xr:uid="{00000000-0005-0000-0000-0000464D0000}"/>
    <cellStyle name="Vírgula 7 2 3 8 3 6" xfId="20065" xr:uid="{00000000-0005-0000-0000-0000474D0000}"/>
    <cellStyle name="Vírgula 7 2 3 8 3 7" xfId="16034" xr:uid="{00000000-0005-0000-0000-0000484D0000}"/>
    <cellStyle name="Vírgula 7 2 3 8 4" xfId="3186" xr:uid="{00000000-0005-0000-0000-0000494D0000}"/>
    <cellStyle name="Vírgula 7 2 3 8 4 2" xfId="4156" xr:uid="{00000000-0005-0000-0000-00004A4D0000}"/>
    <cellStyle name="Vírgula 7 2 3 8 4 2 2" xfId="6586" xr:uid="{00000000-0005-0000-0000-00004B4D0000}"/>
    <cellStyle name="Vírgula 7 2 3 8 4 2 2 2" xfId="23568" xr:uid="{00000000-0005-0000-0000-00004C4D0000}"/>
    <cellStyle name="Vírgula 7 2 3 8 4 2 2 3" xfId="19621" xr:uid="{00000000-0005-0000-0000-00004D4D0000}"/>
    <cellStyle name="Vírgula 7 2 3 8 4 2 3" xfId="21204" xr:uid="{00000000-0005-0000-0000-00004E4D0000}"/>
    <cellStyle name="Vírgula 7 2 3 8 4 2 4" xfId="17196" xr:uid="{00000000-0005-0000-0000-00004F4D0000}"/>
    <cellStyle name="Vírgula 7 2 3 8 4 3" xfId="5355" xr:uid="{00000000-0005-0000-0000-0000504D0000}"/>
    <cellStyle name="Vírgula 7 2 3 8 4 3 2" xfId="11186" xr:uid="{00000000-0005-0000-0000-0000514D0000}"/>
    <cellStyle name="Vírgula 7 2 3 8 4 3 2 2" xfId="22354" xr:uid="{00000000-0005-0000-0000-0000524D0000}"/>
    <cellStyle name="Vírgula 7 2 3 8 4 3 3" xfId="11719" xr:uid="{00000000-0005-0000-0000-0000534D0000}"/>
    <cellStyle name="Vírgula 7 2 3 8 4 3 4" xfId="18390" xr:uid="{00000000-0005-0000-0000-0000544D0000}"/>
    <cellStyle name="Vírgula 7 2 3 8 4 4" xfId="20254" xr:uid="{00000000-0005-0000-0000-0000554D0000}"/>
    <cellStyle name="Vírgula 7 2 3 8 4 5" xfId="16230" xr:uid="{00000000-0005-0000-0000-0000564D0000}"/>
    <cellStyle name="Vírgula 7 2 3 8 5" xfId="3935" xr:uid="{00000000-0005-0000-0000-0000574D0000}"/>
    <cellStyle name="Vírgula 7 2 3 8 5 2" xfId="6076" xr:uid="{00000000-0005-0000-0000-0000584D0000}"/>
    <cellStyle name="Vírgula 7 2 3 8 5 2 2" xfId="11791" xr:uid="{00000000-0005-0000-0000-0000594D0000}"/>
    <cellStyle name="Vírgula 7 2 3 8 5 2 2 2" xfId="23065" xr:uid="{00000000-0005-0000-0000-00005A4D0000}"/>
    <cellStyle name="Vírgula 7 2 3 8 5 2 3" xfId="12941" xr:uid="{00000000-0005-0000-0000-00005B4D0000}"/>
    <cellStyle name="Vírgula 7 2 3 8 5 2 4" xfId="19111" xr:uid="{00000000-0005-0000-0000-00005C4D0000}"/>
    <cellStyle name="Vírgula 7 2 3 8 5 3" xfId="20992" xr:uid="{00000000-0005-0000-0000-00005D4D0000}"/>
    <cellStyle name="Vírgula 7 2 3 8 5 4" xfId="16977" xr:uid="{00000000-0005-0000-0000-00005E4D0000}"/>
    <cellStyle name="Vírgula 7 2 3 8 6" xfId="6771" xr:uid="{00000000-0005-0000-0000-00005F4D0000}"/>
    <cellStyle name="Vírgula 7 2 3 8 6 2" xfId="23744" xr:uid="{00000000-0005-0000-0000-0000604D0000}"/>
    <cellStyle name="Vírgula 7 2 3 8 6 3" xfId="19806" xr:uid="{00000000-0005-0000-0000-0000614D0000}"/>
    <cellStyle name="Vírgula 7 2 3 8 7" xfId="5089" xr:uid="{00000000-0005-0000-0000-0000624D0000}"/>
    <cellStyle name="Vírgula 7 2 3 8 7 2" xfId="22097" xr:uid="{00000000-0005-0000-0000-0000634D0000}"/>
    <cellStyle name="Vírgula 7 2 3 8 7 3" xfId="18124" xr:uid="{00000000-0005-0000-0000-0000644D0000}"/>
    <cellStyle name="Vírgula 7 2 3 8 8" xfId="19997" xr:uid="{00000000-0005-0000-0000-0000654D0000}"/>
    <cellStyle name="Vírgula 7 2 3 8 9" xfId="15957" xr:uid="{00000000-0005-0000-0000-0000664D0000}"/>
    <cellStyle name="Vírgula 7 2 3 9" xfId="2413" xr:uid="{00000000-0005-0000-0000-0000674D0000}"/>
    <cellStyle name="Vírgula 7 2 3 9 2" xfId="2414" xr:uid="{00000000-0005-0000-0000-0000684D0000}"/>
    <cellStyle name="Vírgula 7 2 3 9 2 2" xfId="3542" xr:uid="{00000000-0005-0000-0000-0000694D0000}"/>
    <cellStyle name="Vírgula 7 2 3 9 2 2 2" xfId="4219" xr:uid="{00000000-0005-0000-0000-00006A4D0000}"/>
    <cellStyle name="Vírgula 7 2 3 9 2 2 2 2" xfId="6657" xr:uid="{00000000-0005-0000-0000-00006B4D0000}"/>
    <cellStyle name="Vírgula 7 2 3 9 2 2 2 2 2" xfId="23639" xr:uid="{00000000-0005-0000-0000-00006C4D0000}"/>
    <cellStyle name="Vírgula 7 2 3 9 2 2 2 2 3" xfId="19692" xr:uid="{00000000-0005-0000-0000-00006D4D0000}"/>
    <cellStyle name="Vírgula 7 2 3 9 2 2 2 3" xfId="21265" xr:uid="{00000000-0005-0000-0000-00006E4D0000}"/>
    <cellStyle name="Vírgula 7 2 3 9 2 2 2 4" xfId="17258" xr:uid="{00000000-0005-0000-0000-00006F4D0000}"/>
    <cellStyle name="Vírgula 7 2 3 9 2 2 3" xfId="5711" xr:uid="{00000000-0005-0000-0000-0000704D0000}"/>
    <cellStyle name="Vírgula 7 2 3 9 2 2 3 2" xfId="22710" xr:uid="{00000000-0005-0000-0000-0000714D0000}"/>
    <cellStyle name="Vírgula 7 2 3 9 2 2 3 3" xfId="18746" xr:uid="{00000000-0005-0000-0000-0000724D0000}"/>
    <cellStyle name="Vírgula 7 2 3 9 2 2 4" xfId="20610" xr:uid="{00000000-0005-0000-0000-0000734D0000}"/>
    <cellStyle name="Vírgula 7 2 3 9 2 2 5" xfId="16586" xr:uid="{00000000-0005-0000-0000-0000744D0000}"/>
    <cellStyle name="Vírgula 7 2 3 9 2 3" xfId="4298" xr:uid="{00000000-0005-0000-0000-0000754D0000}"/>
    <cellStyle name="Vírgula 7 2 3 9 2 3 2" xfId="6441" xr:uid="{00000000-0005-0000-0000-0000764D0000}"/>
    <cellStyle name="Vírgula 7 2 3 9 2 3 2 2" xfId="23423" xr:uid="{00000000-0005-0000-0000-0000774D0000}"/>
    <cellStyle name="Vírgula 7 2 3 9 2 3 2 3" xfId="19476" xr:uid="{00000000-0005-0000-0000-0000784D0000}"/>
    <cellStyle name="Vírgula 7 2 3 9 2 3 3" xfId="21342" xr:uid="{00000000-0005-0000-0000-0000794D0000}"/>
    <cellStyle name="Vírgula 7 2 3 9 2 3 4" xfId="17335" xr:uid="{00000000-0005-0000-0000-00007A4D0000}"/>
    <cellStyle name="Vírgula 7 2 3 9 2 4" xfId="6849" xr:uid="{00000000-0005-0000-0000-00007B4D0000}"/>
    <cellStyle name="Vírgula 7 2 3 9 2 4 2" xfId="23815" xr:uid="{00000000-0005-0000-0000-00007C4D0000}"/>
    <cellStyle name="Vírgula 7 2 3 9 2 4 3" xfId="19884" xr:uid="{00000000-0005-0000-0000-00007D4D0000}"/>
    <cellStyle name="Vírgula 7 2 3 9 2 5" xfId="5167" xr:uid="{00000000-0005-0000-0000-00007E4D0000}"/>
    <cellStyle name="Vírgula 7 2 3 9 2 5 2" xfId="22168" xr:uid="{00000000-0005-0000-0000-00007F4D0000}"/>
    <cellStyle name="Vírgula 7 2 3 9 2 5 3" xfId="18202" xr:uid="{00000000-0005-0000-0000-0000804D0000}"/>
    <cellStyle name="Vírgula 7 2 3 9 2 6" xfId="20068" xr:uid="{00000000-0005-0000-0000-0000814D0000}"/>
    <cellStyle name="Vírgula 7 2 3 9 2 7" xfId="16037" xr:uid="{00000000-0005-0000-0000-0000824D0000}"/>
    <cellStyle name="Vírgula 7 2 3 9 3" xfId="3541" xr:uid="{00000000-0005-0000-0000-0000834D0000}"/>
    <cellStyle name="Vírgula 7 2 3 9 3 2" xfId="3739" xr:uid="{00000000-0005-0000-0000-0000844D0000}"/>
    <cellStyle name="Vírgula 7 2 3 9 3 2 2" xfId="6656" xr:uid="{00000000-0005-0000-0000-0000854D0000}"/>
    <cellStyle name="Vírgula 7 2 3 9 3 2 2 2" xfId="23638" xr:uid="{00000000-0005-0000-0000-0000864D0000}"/>
    <cellStyle name="Vírgula 7 2 3 9 3 2 2 3" xfId="19691" xr:uid="{00000000-0005-0000-0000-0000874D0000}"/>
    <cellStyle name="Vírgula 7 2 3 9 3 2 3" xfId="20804" xr:uid="{00000000-0005-0000-0000-0000884D0000}"/>
    <cellStyle name="Vírgula 7 2 3 9 3 2 4" xfId="16783" xr:uid="{00000000-0005-0000-0000-0000894D0000}"/>
    <cellStyle name="Vírgula 7 2 3 9 3 3" xfId="5710" xr:uid="{00000000-0005-0000-0000-00008A4D0000}"/>
    <cellStyle name="Vírgula 7 2 3 9 3 3 2" xfId="22709" xr:uid="{00000000-0005-0000-0000-00008B4D0000}"/>
    <cellStyle name="Vírgula 7 2 3 9 3 3 3" xfId="18745" xr:uid="{00000000-0005-0000-0000-00008C4D0000}"/>
    <cellStyle name="Vírgula 7 2 3 9 3 4" xfId="20609" xr:uid="{00000000-0005-0000-0000-00008D4D0000}"/>
    <cellStyle name="Vírgula 7 2 3 9 3 5" xfId="16585" xr:uid="{00000000-0005-0000-0000-00008E4D0000}"/>
    <cellStyle name="Vírgula 7 2 3 9 4" xfId="4297" xr:uid="{00000000-0005-0000-0000-00008F4D0000}"/>
    <cellStyle name="Vírgula 7 2 3 9 4 2" xfId="6440" xr:uid="{00000000-0005-0000-0000-0000904D0000}"/>
    <cellStyle name="Vírgula 7 2 3 9 4 2 2" xfId="23422" xr:uid="{00000000-0005-0000-0000-0000914D0000}"/>
    <cellStyle name="Vírgula 7 2 3 9 4 2 3" xfId="19475" xr:uid="{00000000-0005-0000-0000-0000924D0000}"/>
    <cellStyle name="Vírgula 7 2 3 9 4 3" xfId="21341" xr:uid="{00000000-0005-0000-0000-0000934D0000}"/>
    <cellStyle name="Vírgula 7 2 3 9 4 4" xfId="17334" xr:uid="{00000000-0005-0000-0000-0000944D0000}"/>
    <cellStyle name="Vírgula 7 2 3 9 5" xfId="6848" xr:uid="{00000000-0005-0000-0000-0000954D0000}"/>
    <cellStyle name="Vírgula 7 2 3 9 5 2" xfId="23814" xr:uid="{00000000-0005-0000-0000-0000964D0000}"/>
    <cellStyle name="Vírgula 7 2 3 9 5 3" xfId="19883" xr:uid="{00000000-0005-0000-0000-0000974D0000}"/>
    <cellStyle name="Vírgula 7 2 3 9 6" xfId="5166" xr:uid="{00000000-0005-0000-0000-0000984D0000}"/>
    <cellStyle name="Vírgula 7 2 3 9 6 2" xfId="22167" xr:uid="{00000000-0005-0000-0000-0000994D0000}"/>
    <cellStyle name="Vírgula 7 2 3 9 6 3" xfId="18201" xr:uid="{00000000-0005-0000-0000-00009A4D0000}"/>
    <cellStyle name="Vírgula 7 2 3 9 7" xfId="20067" xr:uid="{00000000-0005-0000-0000-00009B4D0000}"/>
    <cellStyle name="Vírgula 7 2 3 9 8" xfId="16036" xr:uid="{00000000-0005-0000-0000-00009C4D0000}"/>
    <cellStyle name="Vírgula 7 2 4" xfId="469" xr:uid="{00000000-0005-0000-0000-00009D4D0000}"/>
    <cellStyle name="Vírgula 7 2 4 2" xfId="622" xr:uid="{00000000-0005-0000-0000-00009E4D0000}"/>
    <cellStyle name="Vírgula 7 2 4 2 2" xfId="904" xr:uid="{00000000-0005-0000-0000-00009F4D0000}"/>
    <cellStyle name="Vírgula 7 2 4 2 2 2" xfId="3187" xr:uid="{00000000-0005-0000-0000-0000A04D0000}"/>
    <cellStyle name="Vírgula 7 2 4 2 2 2 2" xfId="3749" xr:uid="{00000000-0005-0000-0000-0000A14D0000}"/>
    <cellStyle name="Vírgula 7 2 4 2 2 2 2 2" xfId="6587" xr:uid="{00000000-0005-0000-0000-0000A24D0000}"/>
    <cellStyle name="Vírgula 7 2 4 2 2 2 2 2 2" xfId="23569" xr:uid="{00000000-0005-0000-0000-0000A34D0000}"/>
    <cellStyle name="Vírgula 7 2 4 2 2 2 2 2 3" xfId="19622" xr:uid="{00000000-0005-0000-0000-0000A44D0000}"/>
    <cellStyle name="Vírgula 7 2 4 2 2 2 2 3" xfId="20813" xr:uid="{00000000-0005-0000-0000-0000A54D0000}"/>
    <cellStyle name="Vírgula 7 2 4 2 2 2 2 4" xfId="16792" xr:uid="{00000000-0005-0000-0000-0000A64D0000}"/>
    <cellStyle name="Vírgula 7 2 4 2 2 2 3" xfId="5356" xr:uid="{00000000-0005-0000-0000-0000A74D0000}"/>
    <cellStyle name="Vírgula 7 2 4 2 2 2 3 2" xfId="22355" xr:uid="{00000000-0005-0000-0000-0000A84D0000}"/>
    <cellStyle name="Vírgula 7 2 4 2 2 2 3 3" xfId="18391" xr:uid="{00000000-0005-0000-0000-0000A94D0000}"/>
    <cellStyle name="Vírgula 7 2 4 2 2 2 4" xfId="20255" xr:uid="{00000000-0005-0000-0000-0000AA4D0000}"/>
    <cellStyle name="Vírgula 7 2 4 2 2 2 5" xfId="16231" xr:uid="{00000000-0005-0000-0000-0000AB4D0000}"/>
    <cellStyle name="Vírgula 7 2 4 2 2 3" xfId="3936" xr:uid="{00000000-0005-0000-0000-0000AC4D0000}"/>
    <cellStyle name="Vírgula 7 2 4 2 2 3 2" xfId="6077" xr:uid="{00000000-0005-0000-0000-0000AD4D0000}"/>
    <cellStyle name="Vírgula 7 2 4 2 2 3 2 2" xfId="23066" xr:uid="{00000000-0005-0000-0000-0000AE4D0000}"/>
    <cellStyle name="Vírgula 7 2 4 2 2 3 2 3" xfId="19112" xr:uid="{00000000-0005-0000-0000-0000AF4D0000}"/>
    <cellStyle name="Vírgula 7 2 4 2 2 3 3" xfId="20993" xr:uid="{00000000-0005-0000-0000-0000B04D0000}"/>
    <cellStyle name="Vírgula 7 2 4 2 2 3 4" xfId="16978" xr:uid="{00000000-0005-0000-0000-0000B14D0000}"/>
    <cellStyle name="Vírgula 7 2 4 2 2 4" xfId="6772" xr:uid="{00000000-0005-0000-0000-0000B24D0000}"/>
    <cellStyle name="Vírgula 7 2 4 2 2 4 2" xfId="23745" xr:uid="{00000000-0005-0000-0000-0000B34D0000}"/>
    <cellStyle name="Vírgula 7 2 4 2 2 4 3" xfId="19807" xr:uid="{00000000-0005-0000-0000-0000B44D0000}"/>
    <cellStyle name="Vírgula 7 2 4 2 2 5" xfId="5090" xr:uid="{00000000-0005-0000-0000-0000B54D0000}"/>
    <cellStyle name="Vírgula 7 2 4 2 2 5 2" xfId="22098" xr:uid="{00000000-0005-0000-0000-0000B64D0000}"/>
    <cellStyle name="Vírgula 7 2 4 2 2 5 3" xfId="18125" xr:uid="{00000000-0005-0000-0000-0000B74D0000}"/>
    <cellStyle name="Vírgula 7 2 4 2 2 6" xfId="10483" xr:uid="{00000000-0005-0000-0000-0000B84D0000}"/>
    <cellStyle name="Vírgula 7 2 4 2 2 6 2" xfId="19998" xr:uid="{00000000-0005-0000-0000-0000B94D0000}"/>
    <cellStyle name="Vírgula 7 2 4 2 2 7" xfId="15958" xr:uid="{00000000-0005-0000-0000-0000BA4D0000}"/>
    <cellStyle name="Vírgula 7 2 4 2 3" xfId="3083" xr:uid="{00000000-0005-0000-0000-0000BB4D0000}"/>
    <cellStyle name="Vírgula 7 2 4 2 3 2" xfId="4234" xr:uid="{00000000-0005-0000-0000-0000BC4D0000}"/>
    <cellStyle name="Vírgula 7 2 4 2 3 2 2" xfId="6528" xr:uid="{00000000-0005-0000-0000-0000BD4D0000}"/>
    <cellStyle name="Vírgula 7 2 4 2 3 2 2 2" xfId="23510" xr:uid="{00000000-0005-0000-0000-0000BE4D0000}"/>
    <cellStyle name="Vírgula 7 2 4 2 3 2 2 3" xfId="19563" xr:uid="{00000000-0005-0000-0000-0000BF4D0000}"/>
    <cellStyle name="Vírgula 7 2 4 2 3 2 3" xfId="21280" xr:uid="{00000000-0005-0000-0000-0000C04D0000}"/>
    <cellStyle name="Vírgula 7 2 4 2 3 2 4" xfId="17273" xr:uid="{00000000-0005-0000-0000-0000C14D0000}"/>
    <cellStyle name="Vírgula 7 2 4 2 3 3" xfId="5252" xr:uid="{00000000-0005-0000-0000-0000C24D0000}"/>
    <cellStyle name="Vírgula 7 2 4 2 3 3 2" xfId="22251" xr:uid="{00000000-0005-0000-0000-0000C34D0000}"/>
    <cellStyle name="Vírgula 7 2 4 2 3 3 3" xfId="18287" xr:uid="{00000000-0005-0000-0000-0000C44D0000}"/>
    <cellStyle name="Vírgula 7 2 4 2 3 4" xfId="20151" xr:uid="{00000000-0005-0000-0000-0000C54D0000}"/>
    <cellStyle name="Vírgula 7 2 4 2 3 5" xfId="16127" xr:uid="{00000000-0005-0000-0000-0000C64D0000}"/>
    <cellStyle name="Vírgula 7 2 4 2 4" xfId="3829" xr:uid="{00000000-0005-0000-0000-0000C74D0000}"/>
    <cellStyle name="Vírgula 7 2 4 2 4 2" xfId="5963" xr:uid="{00000000-0005-0000-0000-0000C84D0000}"/>
    <cellStyle name="Vírgula 7 2 4 2 4 2 2" xfId="22957" xr:uid="{00000000-0005-0000-0000-0000C94D0000}"/>
    <cellStyle name="Vírgula 7 2 4 2 4 2 3" xfId="18998" xr:uid="{00000000-0005-0000-0000-0000CA4D0000}"/>
    <cellStyle name="Vírgula 7 2 4 2 4 3" xfId="20891" xr:uid="{00000000-0005-0000-0000-0000CB4D0000}"/>
    <cellStyle name="Vírgula 7 2 4 2 4 4" xfId="16871" xr:uid="{00000000-0005-0000-0000-0000CC4D0000}"/>
    <cellStyle name="Vírgula 7 2 4 2 5" xfId="6707" xr:uid="{00000000-0005-0000-0000-0000CD4D0000}"/>
    <cellStyle name="Vírgula 7 2 4 2 5 2" xfId="23685" xr:uid="{00000000-0005-0000-0000-0000CE4D0000}"/>
    <cellStyle name="Vírgula 7 2 4 2 5 3" xfId="19742" xr:uid="{00000000-0005-0000-0000-0000CF4D0000}"/>
    <cellStyle name="Vírgula 7 2 4 2 6" xfId="5025" xr:uid="{00000000-0005-0000-0000-0000D04D0000}"/>
    <cellStyle name="Vírgula 7 2 4 2 6 2" xfId="22038" xr:uid="{00000000-0005-0000-0000-0000D14D0000}"/>
    <cellStyle name="Vírgula 7 2 4 2 6 3" xfId="18060" xr:uid="{00000000-0005-0000-0000-0000D24D0000}"/>
    <cellStyle name="Vírgula 7 2 4 2 7" xfId="9662" xr:uid="{00000000-0005-0000-0000-0000D34D0000}"/>
    <cellStyle name="Vírgula 7 2 4 2 7 2" xfId="19939" xr:uid="{00000000-0005-0000-0000-0000D44D0000}"/>
    <cellStyle name="Vírgula 7 2 4 2 8" xfId="15894" xr:uid="{00000000-0005-0000-0000-0000D54D0000}"/>
    <cellStyle name="Vírgula 7 2 4 3" xfId="905" xr:uid="{00000000-0005-0000-0000-0000D64D0000}"/>
    <cellStyle name="Vírgula 7 2 4 3 2" xfId="3188" xr:uid="{00000000-0005-0000-0000-0000D74D0000}"/>
    <cellStyle name="Vírgula 7 2 4 3 2 2" xfId="4374" xr:uid="{00000000-0005-0000-0000-0000D84D0000}"/>
    <cellStyle name="Vírgula 7 2 4 3 2 2 2" xfId="6588" xr:uid="{00000000-0005-0000-0000-0000D94D0000}"/>
    <cellStyle name="Vírgula 7 2 4 3 2 2 2 2" xfId="23570" xr:uid="{00000000-0005-0000-0000-0000DA4D0000}"/>
    <cellStyle name="Vírgula 7 2 4 3 2 2 2 3" xfId="19623" xr:uid="{00000000-0005-0000-0000-0000DB4D0000}"/>
    <cellStyle name="Vírgula 7 2 4 3 2 2 3" xfId="21418" xr:uid="{00000000-0005-0000-0000-0000DC4D0000}"/>
    <cellStyle name="Vírgula 7 2 4 3 2 2 4" xfId="17411" xr:uid="{00000000-0005-0000-0000-0000DD4D0000}"/>
    <cellStyle name="Vírgula 7 2 4 3 2 3" xfId="5357" xr:uid="{00000000-0005-0000-0000-0000DE4D0000}"/>
    <cellStyle name="Vírgula 7 2 4 3 2 3 2" xfId="22356" xr:uid="{00000000-0005-0000-0000-0000DF4D0000}"/>
    <cellStyle name="Vírgula 7 2 4 3 2 3 3" xfId="18392" xr:uid="{00000000-0005-0000-0000-0000E04D0000}"/>
    <cellStyle name="Vírgula 7 2 4 3 2 4" xfId="20256" xr:uid="{00000000-0005-0000-0000-0000E14D0000}"/>
    <cellStyle name="Vírgula 7 2 4 3 2 5" xfId="16232" xr:uid="{00000000-0005-0000-0000-0000E24D0000}"/>
    <cellStyle name="Vírgula 7 2 4 3 3" xfId="3937" xr:uid="{00000000-0005-0000-0000-0000E34D0000}"/>
    <cellStyle name="Vírgula 7 2 4 3 3 2" xfId="6078" xr:uid="{00000000-0005-0000-0000-0000E44D0000}"/>
    <cellStyle name="Vírgula 7 2 4 3 3 2 2" xfId="23067" xr:uid="{00000000-0005-0000-0000-0000E54D0000}"/>
    <cellStyle name="Vírgula 7 2 4 3 3 2 3" xfId="19113" xr:uid="{00000000-0005-0000-0000-0000E64D0000}"/>
    <cellStyle name="Vírgula 7 2 4 3 3 3" xfId="20994" xr:uid="{00000000-0005-0000-0000-0000E74D0000}"/>
    <cellStyle name="Vírgula 7 2 4 3 3 4" xfId="16979" xr:uid="{00000000-0005-0000-0000-0000E84D0000}"/>
    <cellStyle name="Vírgula 7 2 4 3 4" xfId="6773" xr:uid="{00000000-0005-0000-0000-0000E94D0000}"/>
    <cellStyle name="Vírgula 7 2 4 3 4 2" xfId="23746" xr:uid="{00000000-0005-0000-0000-0000EA4D0000}"/>
    <cellStyle name="Vírgula 7 2 4 3 4 3" xfId="19808" xr:uid="{00000000-0005-0000-0000-0000EB4D0000}"/>
    <cellStyle name="Vírgula 7 2 4 3 5" xfId="5091" xr:uid="{00000000-0005-0000-0000-0000EC4D0000}"/>
    <cellStyle name="Vírgula 7 2 4 3 5 2" xfId="22099" xr:uid="{00000000-0005-0000-0000-0000ED4D0000}"/>
    <cellStyle name="Vírgula 7 2 4 3 5 3" xfId="18126" xr:uid="{00000000-0005-0000-0000-0000EE4D0000}"/>
    <cellStyle name="Vírgula 7 2 4 3 6" xfId="10482" xr:uid="{00000000-0005-0000-0000-0000EF4D0000}"/>
    <cellStyle name="Vírgula 7 2 4 3 6 2" xfId="19999" xr:uid="{00000000-0005-0000-0000-0000F04D0000}"/>
    <cellStyle name="Vírgula 7 2 4 3 7" xfId="15959" xr:uid="{00000000-0005-0000-0000-0000F14D0000}"/>
    <cellStyle name="Vírgula 7 2 4 4" xfId="3064" xr:uid="{00000000-0005-0000-0000-0000F24D0000}"/>
    <cellStyle name="Vírgula 7 2 4 4 2" xfId="4100" xr:uid="{00000000-0005-0000-0000-0000F34D0000}"/>
    <cellStyle name="Vírgula 7 2 4 4 2 2" xfId="6515" xr:uid="{00000000-0005-0000-0000-0000F44D0000}"/>
    <cellStyle name="Vírgula 7 2 4 4 2 2 2" xfId="23497" xr:uid="{00000000-0005-0000-0000-0000F54D0000}"/>
    <cellStyle name="Vírgula 7 2 4 4 2 2 3" xfId="19550" xr:uid="{00000000-0005-0000-0000-0000F64D0000}"/>
    <cellStyle name="Vírgula 7 2 4 4 2 3" xfId="21148" xr:uid="{00000000-0005-0000-0000-0000F74D0000}"/>
    <cellStyle name="Vírgula 7 2 4 4 2 4" xfId="17140" xr:uid="{00000000-0005-0000-0000-0000F84D0000}"/>
    <cellStyle name="Vírgula 7 2 4 4 3" xfId="5233" xr:uid="{00000000-0005-0000-0000-0000F94D0000}"/>
    <cellStyle name="Vírgula 7 2 4 4 3 2" xfId="22232" xr:uid="{00000000-0005-0000-0000-0000FA4D0000}"/>
    <cellStyle name="Vírgula 7 2 4 4 3 3" xfId="18268" xr:uid="{00000000-0005-0000-0000-0000FB4D0000}"/>
    <cellStyle name="Vírgula 7 2 4 4 4" xfId="20132" xr:uid="{00000000-0005-0000-0000-0000FC4D0000}"/>
    <cellStyle name="Vírgula 7 2 4 4 5" xfId="16108" xr:uid="{00000000-0005-0000-0000-0000FD4D0000}"/>
    <cellStyle name="Vírgula 7 2 4 5" xfId="3781" xr:uid="{00000000-0005-0000-0000-0000FE4D0000}"/>
    <cellStyle name="Vírgula 7 2 4 5 2" xfId="5931" xr:uid="{00000000-0005-0000-0000-0000FF4D0000}"/>
    <cellStyle name="Vírgula 7 2 4 5 2 2" xfId="22926" xr:uid="{00000000-0005-0000-0000-0000004E0000}"/>
    <cellStyle name="Vírgula 7 2 4 5 2 3" xfId="18966" xr:uid="{00000000-0005-0000-0000-0000014E0000}"/>
    <cellStyle name="Vírgula 7 2 4 5 3" xfId="20845" xr:uid="{00000000-0005-0000-0000-0000024E0000}"/>
    <cellStyle name="Vírgula 7 2 4 5 4" xfId="16824" xr:uid="{00000000-0005-0000-0000-0000034E0000}"/>
    <cellStyle name="Vírgula 7 2 4 6" xfId="6693" xr:uid="{00000000-0005-0000-0000-0000044E0000}"/>
    <cellStyle name="Vírgula 7 2 4 6 2" xfId="23672" xr:uid="{00000000-0005-0000-0000-0000054E0000}"/>
    <cellStyle name="Vírgula 7 2 4 6 3" xfId="19728" xr:uid="{00000000-0005-0000-0000-0000064E0000}"/>
    <cellStyle name="Vírgula 7 2 4 7" xfId="5011" xr:uid="{00000000-0005-0000-0000-0000074E0000}"/>
    <cellStyle name="Vírgula 7 2 4 7 2" xfId="22025" xr:uid="{00000000-0005-0000-0000-0000084E0000}"/>
    <cellStyle name="Vírgula 7 2 4 7 3" xfId="18046" xr:uid="{00000000-0005-0000-0000-0000094E0000}"/>
    <cellStyle name="Vírgula 7 2 4 8" xfId="9209" xr:uid="{00000000-0005-0000-0000-00000A4E0000}"/>
    <cellStyle name="Vírgula 7 2 4 8 2" xfId="19926" xr:uid="{00000000-0005-0000-0000-00000B4E0000}"/>
    <cellStyle name="Vírgula 7 2 4 9" xfId="15880" xr:uid="{00000000-0005-0000-0000-00000C4E0000}"/>
    <cellStyle name="Vírgula 7 2 5" xfId="470" xr:uid="{00000000-0005-0000-0000-00000D4E0000}"/>
    <cellStyle name="Vírgula 7 2 5 10" xfId="5012" xr:uid="{00000000-0005-0000-0000-00000E4E0000}"/>
    <cellStyle name="Vírgula 7 2 5 10 2" xfId="8616" xr:uid="{00000000-0005-0000-0000-00000F4E0000}"/>
    <cellStyle name="Vírgula 7 2 5 10 2 2" xfId="22026" xr:uid="{00000000-0005-0000-0000-0000104E0000}"/>
    <cellStyle name="Vírgula 7 2 5 10 3" xfId="11112" xr:uid="{00000000-0005-0000-0000-0000114E0000}"/>
    <cellStyle name="Vírgula 7 2 5 10 4" xfId="18047" xr:uid="{00000000-0005-0000-0000-0000124E0000}"/>
    <cellStyle name="Vírgula 7 2 5 11" xfId="8617" xr:uid="{00000000-0005-0000-0000-0000134E0000}"/>
    <cellStyle name="Vírgula 7 2 5 11 2" xfId="8618" xr:uid="{00000000-0005-0000-0000-0000144E0000}"/>
    <cellStyle name="Vírgula 7 2 5 11 3" xfId="19927" xr:uid="{00000000-0005-0000-0000-0000154E0000}"/>
    <cellStyle name="Vírgula 7 2 5 12" xfId="8619" xr:uid="{00000000-0005-0000-0000-0000164E0000}"/>
    <cellStyle name="Vírgula 7 2 5 12 2" xfId="8620" xr:uid="{00000000-0005-0000-0000-0000174E0000}"/>
    <cellStyle name="Vírgula 7 2 5 12 2 2" xfId="8621" xr:uid="{00000000-0005-0000-0000-0000184E0000}"/>
    <cellStyle name="Vírgula 7 2 5 12 3" xfId="8622" xr:uid="{00000000-0005-0000-0000-0000194E0000}"/>
    <cellStyle name="Vírgula 7 2 5 13" xfId="8623" xr:uid="{00000000-0005-0000-0000-00001A4E0000}"/>
    <cellStyle name="Vírgula 7 2 5 13 2" xfId="8624" xr:uid="{00000000-0005-0000-0000-00001B4E0000}"/>
    <cellStyle name="Vírgula 7 2 5 13 2 2" xfId="8625" xr:uid="{00000000-0005-0000-0000-00001C4E0000}"/>
    <cellStyle name="Vírgula 7 2 5 13 3" xfId="8626" xr:uid="{00000000-0005-0000-0000-00001D4E0000}"/>
    <cellStyle name="Vírgula 7 2 5 14" xfId="8627" xr:uid="{00000000-0005-0000-0000-00001E4E0000}"/>
    <cellStyle name="Vírgula 7 2 5 14 2" xfId="8628" xr:uid="{00000000-0005-0000-0000-00001F4E0000}"/>
    <cellStyle name="Vírgula 7 2 5 15" xfId="8629" xr:uid="{00000000-0005-0000-0000-0000204E0000}"/>
    <cellStyle name="Vírgula 7 2 5 15 2" xfId="8630" xr:uid="{00000000-0005-0000-0000-0000214E0000}"/>
    <cellStyle name="Vírgula 7 2 5 16" xfId="8631" xr:uid="{00000000-0005-0000-0000-0000224E0000}"/>
    <cellStyle name="Vírgula 7 2 5 17" xfId="8632" xr:uid="{00000000-0005-0000-0000-0000234E0000}"/>
    <cellStyle name="Vírgula 7 2 5 18" xfId="8633" xr:uid="{00000000-0005-0000-0000-0000244E0000}"/>
    <cellStyle name="Vírgula 7 2 5 19" xfId="15881" xr:uid="{00000000-0005-0000-0000-0000254E0000}"/>
    <cellStyle name="Vírgula 7 2 5 2" xfId="906" xr:uid="{00000000-0005-0000-0000-0000264E0000}"/>
    <cellStyle name="Vírgula 7 2 5 2 2" xfId="2416" xr:uid="{00000000-0005-0000-0000-0000274E0000}"/>
    <cellStyle name="Vírgula 7 2 5 2 2 2" xfId="3544" xr:uid="{00000000-0005-0000-0000-0000284E0000}"/>
    <cellStyle name="Vírgula 7 2 5 2 2 2 2" xfId="4127" xr:uid="{00000000-0005-0000-0000-0000294E0000}"/>
    <cellStyle name="Vírgula 7 2 5 2 2 2 2 2" xfId="6659" xr:uid="{00000000-0005-0000-0000-00002A4E0000}"/>
    <cellStyle name="Vírgula 7 2 5 2 2 2 2 2 2" xfId="23641" xr:uid="{00000000-0005-0000-0000-00002B4E0000}"/>
    <cellStyle name="Vírgula 7 2 5 2 2 2 2 2 3" xfId="19694" xr:uid="{00000000-0005-0000-0000-00002C4E0000}"/>
    <cellStyle name="Vírgula 7 2 5 2 2 2 2 3" xfId="21175" xr:uid="{00000000-0005-0000-0000-00002D4E0000}"/>
    <cellStyle name="Vírgula 7 2 5 2 2 2 2 4" xfId="17167" xr:uid="{00000000-0005-0000-0000-00002E4E0000}"/>
    <cellStyle name="Vírgula 7 2 5 2 2 2 3" xfId="5713" xr:uid="{00000000-0005-0000-0000-00002F4E0000}"/>
    <cellStyle name="Vírgula 7 2 5 2 2 2 3 2" xfId="22712" xr:uid="{00000000-0005-0000-0000-0000304E0000}"/>
    <cellStyle name="Vírgula 7 2 5 2 2 2 3 3" xfId="18748" xr:uid="{00000000-0005-0000-0000-0000314E0000}"/>
    <cellStyle name="Vírgula 7 2 5 2 2 2 4" xfId="20612" xr:uid="{00000000-0005-0000-0000-0000324E0000}"/>
    <cellStyle name="Vírgula 7 2 5 2 2 2 5" xfId="16588" xr:uid="{00000000-0005-0000-0000-0000334E0000}"/>
    <cellStyle name="Vírgula 7 2 5 2 2 3" xfId="4300" xr:uid="{00000000-0005-0000-0000-0000344E0000}"/>
    <cellStyle name="Vírgula 7 2 5 2 2 3 2" xfId="6443" xr:uid="{00000000-0005-0000-0000-0000354E0000}"/>
    <cellStyle name="Vírgula 7 2 5 2 2 3 2 2" xfId="23425" xr:uid="{00000000-0005-0000-0000-0000364E0000}"/>
    <cellStyle name="Vírgula 7 2 5 2 2 3 2 3" xfId="19478" xr:uid="{00000000-0005-0000-0000-0000374E0000}"/>
    <cellStyle name="Vírgula 7 2 5 2 2 3 3" xfId="21344" xr:uid="{00000000-0005-0000-0000-0000384E0000}"/>
    <cellStyle name="Vírgula 7 2 5 2 2 3 4" xfId="17337" xr:uid="{00000000-0005-0000-0000-0000394E0000}"/>
    <cellStyle name="Vírgula 7 2 5 2 2 4" xfId="6851" xr:uid="{00000000-0005-0000-0000-00003A4E0000}"/>
    <cellStyle name="Vírgula 7 2 5 2 2 4 2" xfId="23817" xr:uid="{00000000-0005-0000-0000-00003B4E0000}"/>
    <cellStyle name="Vírgula 7 2 5 2 2 4 3" xfId="19886" xr:uid="{00000000-0005-0000-0000-00003C4E0000}"/>
    <cellStyle name="Vírgula 7 2 5 2 2 5" xfId="5169" xr:uid="{00000000-0005-0000-0000-00003D4E0000}"/>
    <cellStyle name="Vírgula 7 2 5 2 2 5 2" xfId="22170" xr:uid="{00000000-0005-0000-0000-00003E4E0000}"/>
    <cellStyle name="Vírgula 7 2 5 2 2 5 3" xfId="18204" xr:uid="{00000000-0005-0000-0000-00003F4E0000}"/>
    <cellStyle name="Vírgula 7 2 5 2 2 6" xfId="10485" xr:uid="{00000000-0005-0000-0000-0000404E0000}"/>
    <cellStyle name="Vírgula 7 2 5 2 2 6 2" xfId="20070" xr:uid="{00000000-0005-0000-0000-0000414E0000}"/>
    <cellStyle name="Vírgula 7 2 5 2 2 7" xfId="16039" xr:uid="{00000000-0005-0000-0000-0000424E0000}"/>
    <cellStyle name="Vírgula 7 2 5 2 3" xfId="3189" xr:uid="{00000000-0005-0000-0000-0000434E0000}"/>
    <cellStyle name="Vírgula 7 2 5 2 3 2" xfId="4190" xr:uid="{00000000-0005-0000-0000-0000444E0000}"/>
    <cellStyle name="Vírgula 7 2 5 2 3 2 2" xfId="6589" xr:uid="{00000000-0005-0000-0000-0000454E0000}"/>
    <cellStyle name="Vírgula 7 2 5 2 3 2 2 2" xfId="23571" xr:uid="{00000000-0005-0000-0000-0000464E0000}"/>
    <cellStyle name="Vírgula 7 2 5 2 3 2 2 3" xfId="19624" xr:uid="{00000000-0005-0000-0000-0000474E0000}"/>
    <cellStyle name="Vírgula 7 2 5 2 3 2 3" xfId="21236" xr:uid="{00000000-0005-0000-0000-0000484E0000}"/>
    <cellStyle name="Vírgula 7 2 5 2 3 2 4" xfId="17229" xr:uid="{00000000-0005-0000-0000-0000494E0000}"/>
    <cellStyle name="Vírgula 7 2 5 2 3 3" xfId="5358" xr:uid="{00000000-0005-0000-0000-00004A4E0000}"/>
    <cellStyle name="Vírgula 7 2 5 2 3 3 2" xfId="11562" xr:uid="{00000000-0005-0000-0000-00004B4E0000}"/>
    <cellStyle name="Vírgula 7 2 5 2 3 3 2 2" xfId="22357" xr:uid="{00000000-0005-0000-0000-00004C4E0000}"/>
    <cellStyle name="Vírgula 7 2 5 2 3 3 3" xfId="11200" xr:uid="{00000000-0005-0000-0000-00004D4E0000}"/>
    <cellStyle name="Vírgula 7 2 5 2 3 3 4" xfId="18393" xr:uid="{00000000-0005-0000-0000-00004E4E0000}"/>
    <cellStyle name="Vírgula 7 2 5 2 3 4" xfId="20257" xr:uid="{00000000-0005-0000-0000-00004F4E0000}"/>
    <cellStyle name="Vírgula 7 2 5 2 3 5" xfId="16233" xr:uid="{00000000-0005-0000-0000-0000504E0000}"/>
    <cellStyle name="Vírgula 7 2 5 2 4" xfId="3938" xr:uid="{00000000-0005-0000-0000-0000514E0000}"/>
    <cellStyle name="Vírgula 7 2 5 2 4 2" xfId="6079" xr:uid="{00000000-0005-0000-0000-0000524E0000}"/>
    <cellStyle name="Vírgula 7 2 5 2 4 2 2" xfId="11835" xr:uid="{00000000-0005-0000-0000-0000534E0000}"/>
    <cellStyle name="Vírgula 7 2 5 2 4 2 2 2" xfId="23068" xr:uid="{00000000-0005-0000-0000-0000544E0000}"/>
    <cellStyle name="Vírgula 7 2 5 2 4 2 3" xfId="11494" xr:uid="{00000000-0005-0000-0000-0000554E0000}"/>
    <cellStyle name="Vírgula 7 2 5 2 4 2 4" xfId="19114" xr:uid="{00000000-0005-0000-0000-0000564E0000}"/>
    <cellStyle name="Vírgula 7 2 5 2 4 3" xfId="20995" xr:uid="{00000000-0005-0000-0000-0000574E0000}"/>
    <cellStyle name="Vírgula 7 2 5 2 4 4" xfId="16980" xr:uid="{00000000-0005-0000-0000-0000584E0000}"/>
    <cellStyle name="Vírgula 7 2 5 2 5" xfId="6774" xr:uid="{00000000-0005-0000-0000-0000594E0000}"/>
    <cellStyle name="Vírgula 7 2 5 2 5 2" xfId="23747" xr:uid="{00000000-0005-0000-0000-00005A4E0000}"/>
    <cellStyle name="Vírgula 7 2 5 2 5 3" xfId="19809" xr:uid="{00000000-0005-0000-0000-00005B4E0000}"/>
    <cellStyle name="Vírgula 7 2 5 2 6" xfId="5092" xr:uid="{00000000-0005-0000-0000-00005C4E0000}"/>
    <cellStyle name="Vírgula 7 2 5 2 6 2" xfId="22100" xr:uid="{00000000-0005-0000-0000-00005D4E0000}"/>
    <cellStyle name="Vírgula 7 2 5 2 6 3" xfId="18127" xr:uid="{00000000-0005-0000-0000-00005E4E0000}"/>
    <cellStyle name="Vírgula 7 2 5 2 7" xfId="20000" xr:uid="{00000000-0005-0000-0000-00005F4E0000}"/>
    <cellStyle name="Vírgula 7 2 5 2 8" xfId="15960" xr:uid="{00000000-0005-0000-0000-0000604E0000}"/>
    <cellStyle name="Vírgula 7 2 5 3" xfId="1096" xr:uid="{00000000-0005-0000-0000-0000614E0000}"/>
    <cellStyle name="Vírgula 7 2 5 3 2" xfId="3227" xr:uid="{00000000-0005-0000-0000-0000624E0000}"/>
    <cellStyle name="Vírgula 7 2 5 3 2 2" xfId="3864" xr:uid="{00000000-0005-0000-0000-0000634E0000}"/>
    <cellStyle name="Vírgula 7 2 5 3 2 2 2" xfId="6621" xr:uid="{00000000-0005-0000-0000-0000644E0000}"/>
    <cellStyle name="Vírgula 7 2 5 3 2 2 2 2" xfId="23603" xr:uid="{00000000-0005-0000-0000-0000654E0000}"/>
    <cellStyle name="Vírgula 7 2 5 3 2 2 2 3" xfId="19656" xr:uid="{00000000-0005-0000-0000-0000664E0000}"/>
    <cellStyle name="Vírgula 7 2 5 3 2 2 3" xfId="20926" xr:uid="{00000000-0005-0000-0000-0000674E0000}"/>
    <cellStyle name="Vírgula 7 2 5 3 2 2 4" xfId="16906" xr:uid="{00000000-0005-0000-0000-0000684E0000}"/>
    <cellStyle name="Vírgula 7 2 5 3 2 3" xfId="5396" xr:uid="{00000000-0005-0000-0000-0000694E0000}"/>
    <cellStyle name="Vírgula 7 2 5 3 2 3 2" xfId="22395" xr:uid="{00000000-0005-0000-0000-00006A4E0000}"/>
    <cellStyle name="Vírgula 7 2 5 3 2 3 3" xfId="18431" xr:uid="{00000000-0005-0000-0000-00006B4E0000}"/>
    <cellStyle name="Vírgula 7 2 5 3 2 4" xfId="20295" xr:uid="{00000000-0005-0000-0000-00006C4E0000}"/>
    <cellStyle name="Vírgula 7 2 5 3 2 5" xfId="16271" xr:uid="{00000000-0005-0000-0000-00006D4E0000}"/>
    <cellStyle name="Vírgula 7 2 5 3 3" xfId="4004" xr:uid="{00000000-0005-0000-0000-00006E4E0000}"/>
    <cellStyle name="Vírgula 7 2 5 3 3 2" xfId="6120" xr:uid="{00000000-0005-0000-0000-00006F4E0000}"/>
    <cellStyle name="Vírgula 7 2 5 3 3 2 2" xfId="23108" xr:uid="{00000000-0005-0000-0000-0000704E0000}"/>
    <cellStyle name="Vírgula 7 2 5 3 3 2 3" xfId="19155" xr:uid="{00000000-0005-0000-0000-0000714E0000}"/>
    <cellStyle name="Vírgula 7 2 5 3 3 3" xfId="21060" xr:uid="{00000000-0005-0000-0000-0000724E0000}"/>
    <cellStyle name="Vírgula 7 2 5 3 3 4" xfId="17046" xr:uid="{00000000-0005-0000-0000-0000734E0000}"/>
    <cellStyle name="Vírgula 7 2 5 3 4" xfId="6807" xr:uid="{00000000-0005-0000-0000-0000744E0000}"/>
    <cellStyle name="Vírgula 7 2 5 3 4 2" xfId="23779" xr:uid="{00000000-0005-0000-0000-0000754E0000}"/>
    <cellStyle name="Vírgula 7 2 5 3 4 3" xfId="19842" xr:uid="{00000000-0005-0000-0000-0000764E0000}"/>
    <cellStyle name="Vírgula 7 2 5 3 5" xfId="5125" xr:uid="{00000000-0005-0000-0000-0000774E0000}"/>
    <cellStyle name="Vírgula 7 2 5 3 5 2" xfId="22132" xr:uid="{00000000-0005-0000-0000-0000784E0000}"/>
    <cellStyle name="Vírgula 7 2 5 3 5 3" xfId="18160" xr:uid="{00000000-0005-0000-0000-0000794E0000}"/>
    <cellStyle name="Vírgula 7 2 5 3 6" xfId="10484" xr:uid="{00000000-0005-0000-0000-00007A4E0000}"/>
    <cellStyle name="Vírgula 7 2 5 3 6 2" xfId="20032" xr:uid="{00000000-0005-0000-0000-00007B4E0000}"/>
    <cellStyle name="Vírgula 7 2 5 3 7" xfId="15995" xr:uid="{00000000-0005-0000-0000-00007C4E0000}"/>
    <cellStyle name="Vírgula 7 2 5 4" xfId="2417" xr:uid="{00000000-0005-0000-0000-00007D4E0000}"/>
    <cellStyle name="Vírgula 7 2 5 4 2" xfId="3545" xr:uid="{00000000-0005-0000-0000-00007E4E0000}"/>
    <cellStyle name="Vírgula 7 2 5 4 2 2" xfId="4461" xr:uid="{00000000-0005-0000-0000-00007F4E0000}"/>
    <cellStyle name="Vírgula 7 2 5 4 2 2 2" xfId="6660" xr:uid="{00000000-0005-0000-0000-0000804E0000}"/>
    <cellStyle name="Vírgula 7 2 5 4 2 2 2 2" xfId="23642" xr:uid="{00000000-0005-0000-0000-0000814E0000}"/>
    <cellStyle name="Vírgula 7 2 5 4 2 2 2 3" xfId="19695" xr:uid="{00000000-0005-0000-0000-0000824E0000}"/>
    <cellStyle name="Vírgula 7 2 5 4 2 2 3" xfId="21502" xr:uid="{00000000-0005-0000-0000-0000834E0000}"/>
    <cellStyle name="Vírgula 7 2 5 4 2 2 4" xfId="17497" xr:uid="{00000000-0005-0000-0000-0000844E0000}"/>
    <cellStyle name="Vírgula 7 2 5 4 2 3" xfId="5714" xr:uid="{00000000-0005-0000-0000-0000854E0000}"/>
    <cellStyle name="Vírgula 7 2 5 4 2 3 2" xfId="22713" xr:uid="{00000000-0005-0000-0000-0000864E0000}"/>
    <cellStyle name="Vírgula 7 2 5 4 2 3 3" xfId="18749" xr:uid="{00000000-0005-0000-0000-0000874E0000}"/>
    <cellStyle name="Vírgula 7 2 5 4 2 4" xfId="20613" xr:uid="{00000000-0005-0000-0000-0000884E0000}"/>
    <cellStyle name="Vírgula 7 2 5 4 2 5" xfId="16589" xr:uid="{00000000-0005-0000-0000-0000894E0000}"/>
    <cellStyle name="Vírgula 7 2 5 4 3" xfId="4301" xr:uid="{00000000-0005-0000-0000-00008A4E0000}"/>
    <cellStyle name="Vírgula 7 2 5 4 3 2" xfId="6444" xr:uid="{00000000-0005-0000-0000-00008B4E0000}"/>
    <cellStyle name="Vírgula 7 2 5 4 3 2 2" xfId="23426" xr:uid="{00000000-0005-0000-0000-00008C4E0000}"/>
    <cellStyle name="Vírgula 7 2 5 4 3 2 3" xfId="19479" xr:uid="{00000000-0005-0000-0000-00008D4E0000}"/>
    <cellStyle name="Vírgula 7 2 5 4 3 3" xfId="21345" xr:uid="{00000000-0005-0000-0000-00008E4E0000}"/>
    <cellStyle name="Vírgula 7 2 5 4 3 4" xfId="17338" xr:uid="{00000000-0005-0000-0000-00008F4E0000}"/>
    <cellStyle name="Vírgula 7 2 5 4 4" xfId="6852" xr:uid="{00000000-0005-0000-0000-0000904E0000}"/>
    <cellStyle name="Vírgula 7 2 5 4 4 2" xfId="23818" xr:uid="{00000000-0005-0000-0000-0000914E0000}"/>
    <cellStyle name="Vírgula 7 2 5 4 4 3" xfId="19887" xr:uid="{00000000-0005-0000-0000-0000924E0000}"/>
    <cellStyle name="Vírgula 7 2 5 4 5" xfId="5170" xr:uid="{00000000-0005-0000-0000-0000934E0000}"/>
    <cellStyle name="Vírgula 7 2 5 4 5 2" xfId="22171" xr:uid="{00000000-0005-0000-0000-0000944E0000}"/>
    <cellStyle name="Vírgula 7 2 5 4 5 3" xfId="18205" xr:uid="{00000000-0005-0000-0000-0000954E0000}"/>
    <cellStyle name="Vírgula 7 2 5 4 6" xfId="20071" xr:uid="{00000000-0005-0000-0000-0000964E0000}"/>
    <cellStyle name="Vírgula 7 2 5 4 7" xfId="16040" xr:uid="{00000000-0005-0000-0000-0000974E0000}"/>
    <cellStyle name="Vírgula 7 2 5 5" xfId="2418" xr:uid="{00000000-0005-0000-0000-0000984E0000}"/>
    <cellStyle name="Vírgula 7 2 5 5 2" xfId="3546" xr:uid="{00000000-0005-0000-0000-0000994E0000}"/>
    <cellStyle name="Vírgula 7 2 5 5 2 2" xfId="4420" xr:uid="{00000000-0005-0000-0000-00009A4E0000}"/>
    <cellStyle name="Vírgula 7 2 5 5 2 2 2" xfId="6661" xr:uid="{00000000-0005-0000-0000-00009B4E0000}"/>
    <cellStyle name="Vírgula 7 2 5 5 2 2 2 2" xfId="23643" xr:uid="{00000000-0005-0000-0000-00009C4E0000}"/>
    <cellStyle name="Vírgula 7 2 5 5 2 2 2 3" xfId="19696" xr:uid="{00000000-0005-0000-0000-00009D4E0000}"/>
    <cellStyle name="Vírgula 7 2 5 5 2 2 3" xfId="21463" xr:uid="{00000000-0005-0000-0000-00009E4E0000}"/>
    <cellStyle name="Vírgula 7 2 5 5 2 2 4" xfId="17457" xr:uid="{00000000-0005-0000-0000-00009F4E0000}"/>
    <cellStyle name="Vírgula 7 2 5 5 2 3" xfId="5715" xr:uid="{00000000-0005-0000-0000-0000A04E0000}"/>
    <cellStyle name="Vírgula 7 2 5 5 2 3 2" xfId="22714" xr:uid="{00000000-0005-0000-0000-0000A14E0000}"/>
    <cellStyle name="Vírgula 7 2 5 5 2 3 3" xfId="18750" xr:uid="{00000000-0005-0000-0000-0000A24E0000}"/>
    <cellStyle name="Vírgula 7 2 5 5 2 4" xfId="20614" xr:uid="{00000000-0005-0000-0000-0000A34E0000}"/>
    <cellStyle name="Vírgula 7 2 5 5 2 5" xfId="16590" xr:uid="{00000000-0005-0000-0000-0000A44E0000}"/>
    <cellStyle name="Vírgula 7 2 5 5 3" xfId="4302" xr:uid="{00000000-0005-0000-0000-0000A54E0000}"/>
    <cellStyle name="Vírgula 7 2 5 5 3 2" xfId="6445" xr:uid="{00000000-0005-0000-0000-0000A64E0000}"/>
    <cellStyle name="Vírgula 7 2 5 5 3 2 2" xfId="23427" xr:uid="{00000000-0005-0000-0000-0000A74E0000}"/>
    <cellStyle name="Vírgula 7 2 5 5 3 2 3" xfId="19480" xr:uid="{00000000-0005-0000-0000-0000A84E0000}"/>
    <cellStyle name="Vírgula 7 2 5 5 3 3" xfId="21346" xr:uid="{00000000-0005-0000-0000-0000A94E0000}"/>
    <cellStyle name="Vírgula 7 2 5 5 3 4" xfId="17339" xr:uid="{00000000-0005-0000-0000-0000AA4E0000}"/>
    <cellStyle name="Vírgula 7 2 5 5 4" xfId="6853" xr:uid="{00000000-0005-0000-0000-0000AB4E0000}"/>
    <cellStyle name="Vírgula 7 2 5 5 4 2" xfId="23819" xr:uid="{00000000-0005-0000-0000-0000AC4E0000}"/>
    <cellStyle name="Vírgula 7 2 5 5 4 3" xfId="19888" xr:uid="{00000000-0005-0000-0000-0000AD4E0000}"/>
    <cellStyle name="Vírgula 7 2 5 5 5" xfId="5171" xr:uid="{00000000-0005-0000-0000-0000AE4E0000}"/>
    <cellStyle name="Vírgula 7 2 5 5 5 2" xfId="22172" xr:uid="{00000000-0005-0000-0000-0000AF4E0000}"/>
    <cellStyle name="Vírgula 7 2 5 5 5 3" xfId="18206" xr:uid="{00000000-0005-0000-0000-0000B04E0000}"/>
    <cellStyle name="Vírgula 7 2 5 5 6" xfId="20072" xr:uid="{00000000-0005-0000-0000-0000B14E0000}"/>
    <cellStyle name="Vírgula 7 2 5 5 7" xfId="16041" xr:uid="{00000000-0005-0000-0000-0000B24E0000}"/>
    <cellStyle name="Vírgula 7 2 5 6" xfId="2415" xr:uid="{00000000-0005-0000-0000-0000B34E0000}"/>
    <cellStyle name="Vírgula 7 2 5 6 2" xfId="3543" xr:uid="{00000000-0005-0000-0000-0000B44E0000}"/>
    <cellStyle name="Vírgula 7 2 5 6 2 2" xfId="4220" xr:uid="{00000000-0005-0000-0000-0000B54E0000}"/>
    <cellStyle name="Vírgula 7 2 5 6 2 2 2" xfId="6658" xr:uid="{00000000-0005-0000-0000-0000B64E0000}"/>
    <cellStyle name="Vírgula 7 2 5 6 2 2 2 2" xfId="23640" xr:uid="{00000000-0005-0000-0000-0000B74E0000}"/>
    <cellStyle name="Vírgula 7 2 5 6 2 2 2 3" xfId="19693" xr:uid="{00000000-0005-0000-0000-0000B84E0000}"/>
    <cellStyle name="Vírgula 7 2 5 6 2 2 3" xfId="21266" xr:uid="{00000000-0005-0000-0000-0000B94E0000}"/>
    <cellStyle name="Vírgula 7 2 5 6 2 2 4" xfId="17259" xr:uid="{00000000-0005-0000-0000-0000BA4E0000}"/>
    <cellStyle name="Vírgula 7 2 5 6 2 3" xfId="5712" xr:uid="{00000000-0005-0000-0000-0000BB4E0000}"/>
    <cellStyle name="Vírgula 7 2 5 6 2 3 2" xfId="22711" xr:uid="{00000000-0005-0000-0000-0000BC4E0000}"/>
    <cellStyle name="Vírgula 7 2 5 6 2 3 3" xfId="18747" xr:uid="{00000000-0005-0000-0000-0000BD4E0000}"/>
    <cellStyle name="Vírgula 7 2 5 6 2 4" xfId="20611" xr:uid="{00000000-0005-0000-0000-0000BE4E0000}"/>
    <cellStyle name="Vírgula 7 2 5 6 2 5" xfId="16587" xr:uid="{00000000-0005-0000-0000-0000BF4E0000}"/>
    <cellStyle name="Vírgula 7 2 5 6 3" xfId="4299" xr:uid="{00000000-0005-0000-0000-0000C04E0000}"/>
    <cellStyle name="Vírgula 7 2 5 6 3 2" xfId="6442" xr:uid="{00000000-0005-0000-0000-0000C14E0000}"/>
    <cellStyle name="Vírgula 7 2 5 6 3 2 2" xfId="23424" xr:uid="{00000000-0005-0000-0000-0000C24E0000}"/>
    <cellStyle name="Vírgula 7 2 5 6 3 2 3" xfId="19477" xr:uid="{00000000-0005-0000-0000-0000C34E0000}"/>
    <cellStyle name="Vírgula 7 2 5 6 3 3" xfId="21343" xr:uid="{00000000-0005-0000-0000-0000C44E0000}"/>
    <cellStyle name="Vírgula 7 2 5 6 3 4" xfId="17336" xr:uid="{00000000-0005-0000-0000-0000C54E0000}"/>
    <cellStyle name="Vírgula 7 2 5 6 4" xfId="6850" xr:uid="{00000000-0005-0000-0000-0000C64E0000}"/>
    <cellStyle name="Vírgula 7 2 5 6 4 2" xfId="23816" xr:uid="{00000000-0005-0000-0000-0000C74E0000}"/>
    <cellStyle name="Vírgula 7 2 5 6 4 3" xfId="19885" xr:uid="{00000000-0005-0000-0000-0000C84E0000}"/>
    <cellStyle name="Vírgula 7 2 5 6 5" xfId="5168" xr:uid="{00000000-0005-0000-0000-0000C94E0000}"/>
    <cellStyle name="Vírgula 7 2 5 6 5 2" xfId="22169" xr:uid="{00000000-0005-0000-0000-0000CA4E0000}"/>
    <cellStyle name="Vírgula 7 2 5 6 5 3" xfId="18203" xr:uid="{00000000-0005-0000-0000-0000CB4E0000}"/>
    <cellStyle name="Vírgula 7 2 5 6 6" xfId="20069" xr:uid="{00000000-0005-0000-0000-0000CC4E0000}"/>
    <cellStyle name="Vírgula 7 2 5 6 7" xfId="16038" xr:uid="{00000000-0005-0000-0000-0000CD4E0000}"/>
    <cellStyle name="Vírgula 7 2 5 7" xfId="3065" xr:uid="{00000000-0005-0000-0000-0000CE4E0000}"/>
    <cellStyle name="Vírgula 7 2 5 7 2" xfId="3767" xr:uid="{00000000-0005-0000-0000-0000CF4E0000}"/>
    <cellStyle name="Vírgula 7 2 5 7 2 2" xfId="6516" xr:uid="{00000000-0005-0000-0000-0000D04E0000}"/>
    <cellStyle name="Vírgula 7 2 5 7 2 2 2" xfId="12343" xr:uid="{00000000-0005-0000-0000-0000D14E0000}"/>
    <cellStyle name="Vírgula 7 2 5 7 2 2 2 2" xfId="23498" xr:uid="{00000000-0005-0000-0000-0000D24E0000}"/>
    <cellStyle name="Vírgula 7 2 5 7 2 2 3" xfId="11320" xr:uid="{00000000-0005-0000-0000-0000D34E0000}"/>
    <cellStyle name="Vírgula 7 2 5 7 2 2 4" xfId="19551" xr:uid="{00000000-0005-0000-0000-0000D44E0000}"/>
    <cellStyle name="Vírgula 7 2 5 7 2 3" xfId="20831" xr:uid="{00000000-0005-0000-0000-0000D54E0000}"/>
    <cellStyle name="Vírgula 7 2 5 7 2 4" xfId="16810" xr:uid="{00000000-0005-0000-0000-0000D64E0000}"/>
    <cellStyle name="Vírgula 7 2 5 7 3" xfId="5234" xr:uid="{00000000-0005-0000-0000-0000D74E0000}"/>
    <cellStyle name="Vírgula 7 2 5 7 3 2" xfId="11305" xr:uid="{00000000-0005-0000-0000-0000D84E0000}"/>
    <cellStyle name="Vírgula 7 2 5 7 3 2 2" xfId="22233" xr:uid="{00000000-0005-0000-0000-0000D94E0000}"/>
    <cellStyle name="Vírgula 7 2 5 7 3 3" xfId="13118" xr:uid="{00000000-0005-0000-0000-0000DA4E0000}"/>
    <cellStyle name="Vírgula 7 2 5 7 3 4" xfId="18269" xr:uid="{00000000-0005-0000-0000-0000DB4E0000}"/>
    <cellStyle name="Vírgula 7 2 5 7 4" xfId="13591" xr:uid="{00000000-0005-0000-0000-0000DC4E0000}"/>
    <cellStyle name="Vírgula 7 2 5 7 4 2" xfId="20133" xr:uid="{00000000-0005-0000-0000-0000DD4E0000}"/>
    <cellStyle name="Vírgula 7 2 5 7 5" xfId="16109" xr:uid="{00000000-0005-0000-0000-0000DE4E0000}"/>
    <cellStyle name="Vírgula 7 2 5 8" xfId="3782" xr:uid="{00000000-0005-0000-0000-0000DF4E0000}"/>
    <cellStyle name="Vírgula 7 2 5 8 2" xfId="5932" xr:uid="{00000000-0005-0000-0000-0000E04E0000}"/>
    <cellStyle name="Vírgula 7 2 5 8 2 2" xfId="8634" xr:uid="{00000000-0005-0000-0000-0000E14E0000}"/>
    <cellStyle name="Vírgula 7 2 5 8 2 2 2" xfId="22927" xr:uid="{00000000-0005-0000-0000-0000E24E0000}"/>
    <cellStyle name="Vírgula 7 2 5 8 2 3" xfId="12008" xr:uid="{00000000-0005-0000-0000-0000E34E0000}"/>
    <cellStyle name="Vírgula 7 2 5 8 2 4" xfId="18967" xr:uid="{00000000-0005-0000-0000-0000E44E0000}"/>
    <cellStyle name="Vírgula 7 2 5 8 3" xfId="8635" xr:uid="{00000000-0005-0000-0000-0000E54E0000}"/>
    <cellStyle name="Vírgula 7 2 5 8 3 2" xfId="20846" xr:uid="{00000000-0005-0000-0000-0000E64E0000}"/>
    <cellStyle name="Vírgula 7 2 5 8 4" xfId="13658" xr:uid="{00000000-0005-0000-0000-0000E74E0000}"/>
    <cellStyle name="Vírgula 7 2 5 8 5" xfId="16825" xr:uid="{00000000-0005-0000-0000-0000E84E0000}"/>
    <cellStyle name="Vírgula 7 2 5 9" xfId="6694" xr:uid="{00000000-0005-0000-0000-0000E94E0000}"/>
    <cellStyle name="Vírgula 7 2 5 9 2" xfId="8636" xr:uid="{00000000-0005-0000-0000-0000EA4E0000}"/>
    <cellStyle name="Vírgula 7 2 5 9 2 2" xfId="8637" xr:uid="{00000000-0005-0000-0000-0000EB4E0000}"/>
    <cellStyle name="Vírgula 7 2 5 9 2 3" xfId="23673" xr:uid="{00000000-0005-0000-0000-0000EC4E0000}"/>
    <cellStyle name="Vírgula 7 2 5 9 3" xfId="8638" xr:uid="{00000000-0005-0000-0000-0000ED4E0000}"/>
    <cellStyle name="Vírgula 7 2 5 9 4" xfId="13053" xr:uid="{00000000-0005-0000-0000-0000EE4E0000}"/>
    <cellStyle name="Vírgula 7 2 5 9 5" xfId="19729" xr:uid="{00000000-0005-0000-0000-0000EF4E0000}"/>
    <cellStyle name="Vírgula 7 2 6" xfId="623" xr:uid="{00000000-0005-0000-0000-0000F04E0000}"/>
    <cellStyle name="Vírgula 7 2 6 2" xfId="624" xr:uid="{00000000-0005-0000-0000-0000F14E0000}"/>
    <cellStyle name="Vírgula 7 2 6 2 2" xfId="907" xr:uid="{00000000-0005-0000-0000-0000F24E0000}"/>
    <cellStyle name="Vírgula 7 2 6 2 2 2" xfId="3190" xr:uid="{00000000-0005-0000-0000-0000F34E0000}"/>
    <cellStyle name="Vírgula 7 2 6 2 2 2 2" xfId="4237" xr:uid="{00000000-0005-0000-0000-0000F44E0000}"/>
    <cellStyle name="Vírgula 7 2 6 2 2 2 2 2" xfId="6590" xr:uid="{00000000-0005-0000-0000-0000F54E0000}"/>
    <cellStyle name="Vírgula 7 2 6 2 2 2 2 2 2" xfId="23572" xr:uid="{00000000-0005-0000-0000-0000F64E0000}"/>
    <cellStyle name="Vírgula 7 2 6 2 2 2 2 2 3" xfId="19625" xr:uid="{00000000-0005-0000-0000-0000F74E0000}"/>
    <cellStyle name="Vírgula 7 2 6 2 2 2 2 3" xfId="21283" xr:uid="{00000000-0005-0000-0000-0000F84E0000}"/>
    <cellStyle name="Vírgula 7 2 6 2 2 2 2 4" xfId="17276" xr:uid="{00000000-0005-0000-0000-0000F94E0000}"/>
    <cellStyle name="Vírgula 7 2 6 2 2 2 3" xfId="5359" xr:uid="{00000000-0005-0000-0000-0000FA4E0000}"/>
    <cellStyle name="Vírgula 7 2 6 2 2 2 3 2" xfId="22358" xr:uid="{00000000-0005-0000-0000-0000FB4E0000}"/>
    <cellStyle name="Vírgula 7 2 6 2 2 2 3 3" xfId="18394" xr:uid="{00000000-0005-0000-0000-0000FC4E0000}"/>
    <cellStyle name="Vírgula 7 2 6 2 2 2 4" xfId="20258" xr:uid="{00000000-0005-0000-0000-0000FD4E0000}"/>
    <cellStyle name="Vírgula 7 2 6 2 2 2 5" xfId="16234" xr:uid="{00000000-0005-0000-0000-0000FE4E0000}"/>
    <cellStyle name="Vírgula 7 2 6 2 2 3" xfId="3939" xr:uid="{00000000-0005-0000-0000-0000FF4E0000}"/>
    <cellStyle name="Vírgula 7 2 6 2 2 3 2" xfId="6080" xr:uid="{00000000-0005-0000-0000-0000004F0000}"/>
    <cellStyle name="Vírgula 7 2 6 2 2 3 2 2" xfId="23069" xr:uid="{00000000-0005-0000-0000-0000014F0000}"/>
    <cellStyle name="Vírgula 7 2 6 2 2 3 2 3" xfId="19115" xr:uid="{00000000-0005-0000-0000-0000024F0000}"/>
    <cellStyle name="Vírgula 7 2 6 2 2 3 3" xfId="20996" xr:uid="{00000000-0005-0000-0000-0000034F0000}"/>
    <cellStyle name="Vírgula 7 2 6 2 2 3 4" xfId="16981" xr:uid="{00000000-0005-0000-0000-0000044F0000}"/>
    <cellStyle name="Vírgula 7 2 6 2 2 4" xfId="6775" xr:uid="{00000000-0005-0000-0000-0000054F0000}"/>
    <cellStyle name="Vírgula 7 2 6 2 2 4 2" xfId="23748" xr:uid="{00000000-0005-0000-0000-0000064F0000}"/>
    <cellStyle name="Vírgula 7 2 6 2 2 4 3" xfId="19810" xr:uid="{00000000-0005-0000-0000-0000074F0000}"/>
    <cellStyle name="Vírgula 7 2 6 2 2 5" xfId="5093" xr:uid="{00000000-0005-0000-0000-0000084F0000}"/>
    <cellStyle name="Vírgula 7 2 6 2 2 5 2" xfId="22101" xr:uid="{00000000-0005-0000-0000-0000094F0000}"/>
    <cellStyle name="Vírgula 7 2 6 2 2 5 3" xfId="18128" xr:uid="{00000000-0005-0000-0000-00000A4F0000}"/>
    <cellStyle name="Vírgula 7 2 6 2 2 6" xfId="10487" xr:uid="{00000000-0005-0000-0000-00000B4F0000}"/>
    <cellStyle name="Vírgula 7 2 6 2 2 6 2" xfId="20001" xr:uid="{00000000-0005-0000-0000-00000C4F0000}"/>
    <cellStyle name="Vírgula 7 2 6 2 2 7" xfId="15961" xr:uid="{00000000-0005-0000-0000-00000D4F0000}"/>
    <cellStyle name="Vírgula 7 2 6 2 3" xfId="3085" xr:uid="{00000000-0005-0000-0000-00000E4F0000}"/>
    <cellStyle name="Vírgula 7 2 6 2 3 2" xfId="4123" xr:uid="{00000000-0005-0000-0000-00000F4F0000}"/>
    <cellStyle name="Vírgula 7 2 6 2 3 2 2" xfId="6530" xr:uid="{00000000-0005-0000-0000-0000104F0000}"/>
    <cellStyle name="Vírgula 7 2 6 2 3 2 2 2" xfId="23512" xr:uid="{00000000-0005-0000-0000-0000114F0000}"/>
    <cellStyle name="Vírgula 7 2 6 2 3 2 2 3" xfId="19565" xr:uid="{00000000-0005-0000-0000-0000124F0000}"/>
    <cellStyle name="Vírgula 7 2 6 2 3 2 3" xfId="21171" xr:uid="{00000000-0005-0000-0000-0000134F0000}"/>
    <cellStyle name="Vírgula 7 2 6 2 3 2 4" xfId="17163" xr:uid="{00000000-0005-0000-0000-0000144F0000}"/>
    <cellStyle name="Vírgula 7 2 6 2 3 3" xfId="5254" xr:uid="{00000000-0005-0000-0000-0000154F0000}"/>
    <cellStyle name="Vírgula 7 2 6 2 3 3 2" xfId="22253" xr:uid="{00000000-0005-0000-0000-0000164F0000}"/>
    <cellStyle name="Vírgula 7 2 6 2 3 3 3" xfId="18289" xr:uid="{00000000-0005-0000-0000-0000174F0000}"/>
    <cellStyle name="Vírgula 7 2 6 2 3 4" xfId="20153" xr:uid="{00000000-0005-0000-0000-0000184F0000}"/>
    <cellStyle name="Vírgula 7 2 6 2 3 5" xfId="16129" xr:uid="{00000000-0005-0000-0000-0000194F0000}"/>
    <cellStyle name="Vírgula 7 2 6 2 4" xfId="3831" xr:uid="{00000000-0005-0000-0000-00001A4F0000}"/>
    <cellStyle name="Vírgula 7 2 6 2 4 2" xfId="5965" xr:uid="{00000000-0005-0000-0000-00001B4F0000}"/>
    <cellStyle name="Vírgula 7 2 6 2 4 2 2" xfId="22959" xr:uid="{00000000-0005-0000-0000-00001C4F0000}"/>
    <cellStyle name="Vírgula 7 2 6 2 4 2 3" xfId="19000" xr:uid="{00000000-0005-0000-0000-00001D4F0000}"/>
    <cellStyle name="Vírgula 7 2 6 2 4 3" xfId="20893" xr:uid="{00000000-0005-0000-0000-00001E4F0000}"/>
    <cellStyle name="Vírgula 7 2 6 2 4 4" xfId="16873" xr:uid="{00000000-0005-0000-0000-00001F4F0000}"/>
    <cellStyle name="Vírgula 7 2 6 2 5" xfId="6709" xr:uid="{00000000-0005-0000-0000-0000204F0000}"/>
    <cellStyle name="Vírgula 7 2 6 2 5 2" xfId="23687" xr:uid="{00000000-0005-0000-0000-0000214F0000}"/>
    <cellStyle name="Vírgula 7 2 6 2 5 3" xfId="19744" xr:uid="{00000000-0005-0000-0000-0000224F0000}"/>
    <cellStyle name="Vírgula 7 2 6 2 6" xfId="5027" xr:uid="{00000000-0005-0000-0000-0000234F0000}"/>
    <cellStyle name="Vírgula 7 2 6 2 6 2" xfId="22040" xr:uid="{00000000-0005-0000-0000-0000244F0000}"/>
    <cellStyle name="Vírgula 7 2 6 2 6 3" xfId="18062" xr:uid="{00000000-0005-0000-0000-0000254F0000}"/>
    <cellStyle name="Vírgula 7 2 6 2 7" xfId="9614" xr:uid="{00000000-0005-0000-0000-0000264F0000}"/>
    <cellStyle name="Vírgula 7 2 6 2 7 2" xfId="19941" xr:uid="{00000000-0005-0000-0000-0000274F0000}"/>
    <cellStyle name="Vírgula 7 2 6 2 8" xfId="15896" xr:uid="{00000000-0005-0000-0000-0000284F0000}"/>
    <cellStyle name="Vírgula 7 2 6 3" xfId="908" xr:uid="{00000000-0005-0000-0000-0000294F0000}"/>
    <cellStyle name="Vírgula 7 2 6 3 2" xfId="3191" xr:uid="{00000000-0005-0000-0000-00002A4F0000}"/>
    <cellStyle name="Vírgula 7 2 6 3 2 2" xfId="4260" xr:uid="{00000000-0005-0000-0000-00002B4F0000}"/>
    <cellStyle name="Vírgula 7 2 6 3 2 2 2" xfId="6591" xr:uid="{00000000-0005-0000-0000-00002C4F0000}"/>
    <cellStyle name="Vírgula 7 2 6 3 2 2 2 2" xfId="23573" xr:uid="{00000000-0005-0000-0000-00002D4F0000}"/>
    <cellStyle name="Vírgula 7 2 6 3 2 2 2 3" xfId="19626" xr:uid="{00000000-0005-0000-0000-00002E4F0000}"/>
    <cellStyle name="Vírgula 7 2 6 3 2 2 3" xfId="21304" xr:uid="{00000000-0005-0000-0000-00002F4F0000}"/>
    <cellStyle name="Vírgula 7 2 6 3 2 2 4" xfId="17297" xr:uid="{00000000-0005-0000-0000-0000304F0000}"/>
    <cellStyle name="Vírgula 7 2 6 3 2 3" xfId="5360" xr:uid="{00000000-0005-0000-0000-0000314F0000}"/>
    <cellStyle name="Vírgula 7 2 6 3 2 3 2" xfId="22359" xr:uid="{00000000-0005-0000-0000-0000324F0000}"/>
    <cellStyle name="Vírgula 7 2 6 3 2 3 3" xfId="18395" xr:uid="{00000000-0005-0000-0000-0000334F0000}"/>
    <cellStyle name="Vírgula 7 2 6 3 2 4" xfId="20259" xr:uid="{00000000-0005-0000-0000-0000344F0000}"/>
    <cellStyle name="Vírgula 7 2 6 3 2 5" xfId="16235" xr:uid="{00000000-0005-0000-0000-0000354F0000}"/>
    <cellStyle name="Vírgula 7 2 6 3 3" xfId="3940" xr:uid="{00000000-0005-0000-0000-0000364F0000}"/>
    <cellStyle name="Vírgula 7 2 6 3 3 2" xfId="6081" xr:uid="{00000000-0005-0000-0000-0000374F0000}"/>
    <cellStyle name="Vírgula 7 2 6 3 3 2 2" xfId="23070" xr:uid="{00000000-0005-0000-0000-0000384F0000}"/>
    <cellStyle name="Vírgula 7 2 6 3 3 2 3" xfId="19116" xr:uid="{00000000-0005-0000-0000-0000394F0000}"/>
    <cellStyle name="Vírgula 7 2 6 3 3 3" xfId="20997" xr:uid="{00000000-0005-0000-0000-00003A4F0000}"/>
    <cellStyle name="Vírgula 7 2 6 3 3 4" xfId="16982" xr:uid="{00000000-0005-0000-0000-00003B4F0000}"/>
    <cellStyle name="Vírgula 7 2 6 3 4" xfId="6776" xr:uid="{00000000-0005-0000-0000-00003C4F0000}"/>
    <cellStyle name="Vírgula 7 2 6 3 4 2" xfId="23749" xr:uid="{00000000-0005-0000-0000-00003D4F0000}"/>
    <cellStyle name="Vírgula 7 2 6 3 4 3" xfId="19811" xr:uid="{00000000-0005-0000-0000-00003E4F0000}"/>
    <cellStyle name="Vírgula 7 2 6 3 5" xfId="5094" xr:uid="{00000000-0005-0000-0000-00003F4F0000}"/>
    <cellStyle name="Vírgula 7 2 6 3 5 2" xfId="22102" xr:uid="{00000000-0005-0000-0000-0000404F0000}"/>
    <cellStyle name="Vírgula 7 2 6 3 5 3" xfId="18129" xr:uid="{00000000-0005-0000-0000-0000414F0000}"/>
    <cellStyle name="Vírgula 7 2 6 3 6" xfId="10486" xr:uid="{00000000-0005-0000-0000-0000424F0000}"/>
    <cellStyle name="Vírgula 7 2 6 3 6 2" xfId="20002" xr:uid="{00000000-0005-0000-0000-0000434F0000}"/>
    <cellStyle name="Vírgula 7 2 6 3 7" xfId="15962" xr:uid="{00000000-0005-0000-0000-0000444F0000}"/>
    <cellStyle name="Vírgula 7 2 6 4" xfId="3084" xr:uid="{00000000-0005-0000-0000-0000454F0000}"/>
    <cellStyle name="Vírgula 7 2 6 4 2" xfId="4058" xr:uid="{00000000-0005-0000-0000-0000464F0000}"/>
    <cellStyle name="Vírgula 7 2 6 4 2 2" xfId="6529" xr:uid="{00000000-0005-0000-0000-0000474F0000}"/>
    <cellStyle name="Vírgula 7 2 6 4 2 2 2" xfId="23511" xr:uid="{00000000-0005-0000-0000-0000484F0000}"/>
    <cellStyle name="Vírgula 7 2 6 4 2 2 3" xfId="19564" xr:uid="{00000000-0005-0000-0000-0000494F0000}"/>
    <cellStyle name="Vírgula 7 2 6 4 2 3" xfId="21107" xr:uid="{00000000-0005-0000-0000-00004A4F0000}"/>
    <cellStyle name="Vírgula 7 2 6 4 2 4" xfId="17099" xr:uid="{00000000-0005-0000-0000-00004B4F0000}"/>
    <cellStyle name="Vírgula 7 2 6 4 3" xfId="5253" xr:uid="{00000000-0005-0000-0000-00004C4F0000}"/>
    <cellStyle name="Vírgula 7 2 6 4 3 2" xfId="22252" xr:uid="{00000000-0005-0000-0000-00004D4F0000}"/>
    <cellStyle name="Vírgula 7 2 6 4 3 3" xfId="18288" xr:uid="{00000000-0005-0000-0000-00004E4F0000}"/>
    <cellStyle name="Vírgula 7 2 6 4 4" xfId="20152" xr:uid="{00000000-0005-0000-0000-00004F4F0000}"/>
    <cellStyle name="Vírgula 7 2 6 4 5" xfId="16128" xr:uid="{00000000-0005-0000-0000-0000504F0000}"/>
    <cellStyle name="Vírgula 7 2 6 5" xfId="3830" xr:uid="{00000000-0005-0000-0000-0000514F0000}"/>
    <cellStyle name="Vírgula 7 2 6 5 2" xfId="5964" xr:uid="{00000000-0005-0000-0000-0000524F0000}"/>
    <cellStyle name="Vírgula 7 2 6 5 2 2" xfId="22958" xr:uid="{00000000-0005-0000-0000-0000534F0000}"/>
    <cellStyle name="Vírgula 7 2 6 5 2 3" xfId="18999" xr:uid="{00000000-0005-0000-0000-0000544F0000}"/>
    <cellStyle name="Vírgula 7 2 6 5 3" xfId="20892" xr:uid="{00000000-0005-0000-0000-0000554F0000}"/>
    <cellStyle name="Vírgula 7 2 6 5 4" xfId="16872" xr:uid="{00000000-0005-0000-0000-0000564F0000}"/>
    <cellStyle name="Vírgula 7 2 6 6" xfId="6708" xr:uid="{00000000-0005-0000-0000-0000574F0000}"/>
    <cellStyle name="Vírgula 7 2 6 6 2" xfId="23686" xr:uid="{00000000-0005-0000-0000-0000584F0000}"/>
    <cellStyle name="Vírgula 7 2 6 6 3" xfId="19743" xr:uid="{00000000-0005-0000-0000-0000594F0000}"/>
    <cellStyle name="Vírgula 7 2 6 7" xfId="5026" xr:uid="{00000000-0005-0000-0000-00005A4F0000}"/>
    <cellStyle name="Vírgula 7 2 6 7 2" xfId="22039" xr:uid="{00000000-0005-0000-0000-00005B4F0000}"/>
    <cellStyle name="Vírgula 7 2 6 7 3" xfId="18061" xr:uid="{00000000-0005-0000-0000-00005C4F0000}"/>
    <cellStyle name="Vírgula 7 2 6 8" xfId="9133" xr:uid="{00000000-0005-0000-0000-00005D4F0000}"/>
    <cellStyle name="Vírgula 7 2 6 8 2" xfId="19940" xr:uid="{00000000-0005-0000-0000-00005E4F0000}"/>
    <cellStyle name="Vírgula 7 2 6 9" xfId="15895" xr:uid="{00000000-0005-0000-0000-00005F4F0000}"/>
    <cellStyle name="Vírgula 7 2 7" xfId="625" xr:uid="{00000000-0005-0000-0000-0000604F0000}"/>
    <cellStyle name="Vírgula 7 2 7 2" xfId="909" xr:uid="{00000000-0005-0000-0000-0000614F0000}"/>
    <cellStyle name="Vírgula 7 2 7 2 2" xfId="3192" xr:uid="{00000000-0005-0000-0000-0000624F0000}"/>
    <cellStyle name="Vírgula 7 2 7 2 2 2" xfId="4489" xr:uid="{00000000-0005-0000-0000-0000634F0000}"/>
    <cellStyle name="Vírgula 7 2 7 2 2 2 2" xfId="6592" xr:uid="{00000000-0005-0000-0000-0000644F0000}"/>
    <cellStyle name="Vírgula 7 2 7 2 2 2 2 2" xfId="23574" xr:uid="{00000000-0005-0000-0000-0000654F0000}"/>
    <cellStyle name="Vírgula 7 2 7 2 2 2 2 3" xfId="19627" xr:uid="{00000000-0005-0000-0000-0000664F0000}"/>
    <cellStyle name="Vírgula 7 2 7 2 2 2 3" xfId="21529" xr:uid="{00000000-0005-0000-0000-0000674F0000}"/>
    <cellStyle name="Vírgula 7 2 7 2 2 2 4" xfId="17524" xr:uid="{00000000-0005-0000-0000-0000684F0000}"/>
    <cellStyle name="Vírgula 7 2 7 2 2 3" xfId="5361" xr:uid="{00000000-0005-0000-0000-0000694F0000}"/>
    <cellStyle name="Vírgula 7 2 7 2 2 3 2" xfId="22360" xr:uid="{00000000-0005-0000-0000-00006A4F0000}"/>
    <cellStyle name="Vírgula 7 2 7 2 2 3 3" xfId="18396" xr:uid="{00000000-0005-0000-0000-00006B4F0000}"/>
    <cellStyle name="Vírgula 7 2 7 2 2 4" xfId="20260" xr:uid="{00000000-0005-0000-0000-00006C4F0000}"/>
    <cellStyle name="Vírgula 7 2 7 2 2 5" xfId="16236" xr:uid="{00000000-0005-0000-0000-00006D4F0000}"/>
    <cellStyle name="Vírgula 7 2 7 2 3" xfId="3941" xr:uid="{00000000-0005-0000-0000-00006E4F0000}"/>
    <cellStyle name="Vírgula 7 2 7 2 3 2" xfId="6082" xr:uid="{00000000-0005-0000-0000-00006F4F0000}"/>
    <cellStyle name="Vírgula 7 2 7 2 3 2 2" xfId="23071" xr:uid="{00000000-0005-0000-0000-0000704F0000}"/>
    <cellStyle name="Vírgula 7 2 7 2 3 2 3" xfId="19117" xr:uid="{00000000-0005-0000-0000-0000714F0000}"/>
    <cellStyle name="Vírgula 7 2 7 2 3 3" xfId="20998" xr:uid="{00000000-0005-0000-0000-0000724F0000}"/>
    <cellStyle name="Vírgula 7 2 7 2 3 4" xfId="16983" xr:uid="{00000000-0005-0000-0000-0000734F0000}"/>
    <cellStyle name="Vírgula 7 2 7 2 4" xfId="6777" xr:uid="{00000000-0005-0000-0000-0000744F0000}"/>
    <cellStyle name="Vírgula 7 2 7 2 4 2" xfId="23750" xr:uid="{00000000-0005-0000-0000-0000754F0000}"/>
    <cellStyle name="Vírgula 7 2 7 2 4 3" xfId="19812" xr:uid="{00000000-0005-0000-0000-0000764F0000}"/>
    <cellStyle name="Vírgula 7 2 7 2 5" xfId="5095" xr:uid="{00000000-0005-0000-0000-0000774F0000}"/>
    <cellStyle name="Vírgula 7 2 7 2 5 2" xfId="22103" xr:uid="{00000000-0005-0000-0000-0000784F0000}"/>
    <cellStyle name="Vírgula 7 2 7 2 5 3" xfId="18130" xr:uid="{00000000-0005-0000-0000-0000794F0000}"/>
    <cellStyle name="Vírgula 7 2 7 2 6" xfId="10488" xr:uid="{00000000-0005-0000-0000-00007A4F0000}"/>
    <cellStyle name="Vírgula 7 2 7 2 6 2" xfId="20003" xr:uid="{00000000-0005-0000-0000-00007B4F0000}"/>
    <cellStyle name="Vírgula 7 2 7 2 7" xfId="15963" xr:uid="{00000000-0005-0000-0000-00007C4F0000}"/>
    <cellStyle name="Vírgula 7 2 7 3" xfId="3086" xr:uid="{00000000-0005-0000-0000-00007D4F0000}"/>
    <cellStyle name="Vírgula 7 2 7 3 2" xfId="3858" xr:uid="{00000000-0005-0000-0000-00007E4F0000}"/>
    <cellStyle name="Vírgula 7 2 7 3 2 2" xfId="6531" xr:uid="{00000000-0005-0000-0000-00007F4F0000}"/>
    <cellStyle name="Vírgula 7 2 7 3 2 2 2" xfId="23513" xr:uid="{00000000-0005-0000-0000-0000804F0000}"/>
    <cellStyle name="Vírgula 7 2 7 3 2 2 3" xfId="19566" xr:uid="{00000000-0005-0000-0000-0000814F0000}"/>
    <cellStyle name="Vírgula 7 2 7 3 2 3" xfId="20920" xr:uid="{00000000-0005-0000-0000-0000824F0000}"/>
    <cellStyle name="Vírgula 7 2 7 3 2 4" xfId="16900" xr:uid="{00000000-0005-0000-0000-0000834F0000}"/>
    <cellStyle name="Vírgula 7 2 7 3 3" xfId="5255" xr:uid="{00000000-0005-0000-0000-0000844F0000}"/>
    <cellStyle name="Vírgula 7 2 7 3 3 2" xfId="22254" xr:uid="{00000000-0005-0000-0000-0000854F0000}"/>
    <cellStyle name="Vírgula 7 2 7 3 3 3" xfId="18290" xr:uid="{00000000-0005-0000-0000-0000864F0000}"/>
    <cellStyle name="Vírgula 7 2 7 3 4" xfId="20154" xr:uid="{00000000-0005-0000-0000-0000874F0000}"/>
    <cellStyle name="Vírgula 7 2 7 3 5" xfId="16130" xr:uid="{00000000-0005-0000-0000-0000884F0000}"/>
    <cellStyle name="Vírgula 7 2 7 4" xfId="3832" xr:uid="{00000000-0005-0000-0000-0000894F0000}"/>
    <cellStyle name="Vírgula 7 2 7 4 2" xfId="5966" xr:uid="{00000000-0005-0000-0000-00008A4F0000}"/>
    <cellStyle name="Vírgula 7 2 7 4 2 2" xfId="22960" xr:uid="{00000000-0005-0000-0000-00008B4F0000}"/>
    <cellStyle name="Vírgula 7 2 7 4 2 3" xfId="19001" xr:uid="{00000000-0005-0000-0000-00008C4F0000}"/>
    <cellStyle name="Vírgula 7 2 7 4 3" xfId="20894" xr:uid="{00000000-0005-0000-0000-00008D4F0000}"/>
    <cellStyle name="Vírgula 7 2 7 4 4" xfId="16874" xr:uid="{00000000-0005-0000-0000-00008E4F0000}"/>
    <cellStyle name="Vírgula 7 2 7 5" xfId="6710" xr:uid="{00000000-0005-0000-0000-00008F4F0000}"/>
    <cellStyle name="Vírgula 7 2 7 5 2" xfId="23688" xr:uid="{00000000-0005-0000-0000-0000904F0000}"/>
    <cellStyle name="Vírgula 7 2 7 5 3" xfId="19745" xr:uid="{00000000-0005-0000-0000-0000914F0000}"/>
    <cellStyle name="Vírgula 7 2 7 6" xfId="5028" xr:uid="{00000000-0005-0000-0000-0000924F0000}"/>
    <cellStyle name="Vírgula 7 2 7 6 2" xfId="22041" xr:uid="{00000000-0005-0000-0000-0000934F0000}"/>
    <cellStyle name="Vírgula 7 2 7 6 3" xfId="18063" xr:uid="{00000000-0005-0000-0000-0000944F0000}"/>
    <cellStyle name="Vírgula 7 2 7 7" xfId="9483" xr:uid="{00000000-0005-0000-0000-0000954F0000}"/>
    <cellStyle name="Vírgula 7 2 7 7 2" xfId="19942" xr:uid="{00000000-0005-0000-0000-0000964F0000}"/>
    <cellStyle name="Vírgula 7 2 7 8" xfId="15897" xr:uid="{00000000-0005-0000-0000-0000974F0000}"/>
    <cellStyle name="Vírgula 7 2 8" xfId="745" xr:uid="{00000000-0005-0000-0000-0000984F0000}"/>
    <cellStyle name="Vírgula 7 2 8 2" xfId="2419" xr:uid="{00000000-0005-0000-0000-0000994F0000}"/>
    <cellStyle name="Vírgula 7 2 8 2 2" xfId="3547" xr:uid="{00000000-0005-0000-0000-00009A4F0000}"/>
    <cellStyle name="Vírgula 7 2 8 2 2 2" xfId="4250" xr:uid="{00000000-0005-0000-0000-00009B4F0000}"/>
    <cellStyle name="Vírgula 7 2 8 2 2 2 2" xfId="6662" xr:uid="{00000000-0005-0000-0000-00009C4F0000}"/>
    <cellStyle name="Vírgula 7 2 8 2 2 2 2 2" xfId="23644" xr:uid="{00000000-0005-0000-0000-00009D4F0000}"/>
    <cellStyle name="Vírgula 7 2 8 2 2 2 2 3" xfId="19697" xr:uid="{00000000-0005-0000-0000-00009E4F0000}"/>
    <cellStyle name="Vírgula 7 2 8 2 2 2 3" xfId="21295" xr:uid="{00000000-0005-0000-0000-00009F4F0000}"/>
    <cellStyle name="Vírgula 7 2 8 2 2 2 4" xfId="17288" xr:uid="{00000000-0005-0000-0000-0000A04F0000}"/>
    <cellStyle name="Vírgula 7 2 8 2 2 3" xfId="5716" xr:uid="{00000000-0005-0000-0000-0000A14F0000}"/>
    <cellStyle name="Vírgula 7 2 8 2 2 3 2" xfId="22715" xr:uid="{00000000-0005-0000-0000-0000A24F0000}"/>
    <cellStyle name="Vírgula 7 2 8 2 2 3 3" xfId="18751" xr:uid="{00000000-0005-0000-0000-0000A34F0000}"/>
    <cellStyle name="Vírgula 7 2 8 2 2 4" xfId="20615" xr:uid="{00000000-0005-0000-0000-0000A44F0000}"/>
    <cellStyle name="Vírgula 7 2 8 2 2 5" xfId="16591" xr:uid="{00000000-0005-0000-0000-0000A54F0000}"/>
    <cellStyle name="Vírgula 7 2 8 2 3" xfId="4303" xr:uid="{00000000-0005-0000-0000-0000A64F0000}"/>
    <cellStyle name="Vírgula 7 2 8 2 3 2" xfId="6446" xr:uid="{00000000-0005-0000-0000-0000A74F0000}"/>
    <cellStyle name="Vírgula 7 2 8 2 3 2 2" xfId="23428" xr:uid="{00000000-0005-0000-0000-0000A84F0000}"/>
    <cellStyle name="Vírgula 7 2 8 2 3 2 3" xfId="19481" xr:uid="{00000000-0005-0000-0000-0000A94F0000}"/>
    <cellStyle name="Vírgula 7 2 8 2 3 3" xfId="21347" xr:uid="{00000000-0005-0000-0000-0000AA4F0000}"/>
    <cellStyle name="Vírgula 7 2 8 2 3 4" xfId="17340" xr:uid="{00000000-0005-0000-0000-0000AB4F0000}"/>
    <cellStyle name="Vírgula 7 2 8 2 4" xfId="6854" xr:uid="{00000000-0005-0000-0000-0000AC4F0000}"/>
    <cellStyle name="Vírgula 7 2 8 2 4 2" xfId="23820" xr:uid="{00000000-0005-0000-0000-0000AD4F0000}"/>
    <cellStyle name="Vírgula 7 2 8 2 4 3" xfId="19889" xr:uid="{00000000-0005-0000-0000-0000AE4F0000}"/>
    <cellStyle name="Vírgula 7 2 8 2 5" xfId="5172" xr:uid="{00000000-0005-0000-0000-0000AF4F0000}"/>
    <cellStyle name="Vírgula 7 2 8 2 5 2" xfId="22173" xr:uid="{00000000-0005-0000-0000-0000B04F0000}"/>
    <cellStyle name="Vírgula 7 2 8 2 5 3" xfId="18207" xr:uid="{00000000-0005-0000-0000-0000B14F0000}"/>
    <cellStyle name="Vírgula 7 2 8 2 6" xfId="20073" xr:uid="{00000000-0005-0000-0000-0000B24F0000}"/>
    <cellStyle name="Vírgula 7 2 8 2 7" xfId="16042" xr:uid="{00000000-0005-0000-0000-0000B34F0000}"/>
    <cellStyle name="Vírgula 7 2 8 3" xfId="3128" xr:uid="{00000000-0005-0000-0000-0000B44F0000}"/>
    <cellStyle name="Vírgula 7 2 8 3 2" xfId="4543" xr:uid="{00000000-0005-0000-0000-0000B54F0000}"/>
    <cellStyle name="Vírgula 7 2 8 3 2 2" xfId="21583" xr:uid="{00000000-0005-0000-0000-0000B64F0000}"/>
    <cellStyle name="Vírgula 7 2 8 3 2 3" xfId="17578" xr:uid="{00000000-0005-0000-0000-0000B74F0000}"/>
    <cellStyle name="Vírgula 7 2 8 3 3" xfId="5297" xr:uid="{00000000-0005-0000-0000-0000B84F0000}"/>
    <cellStyle name="Vírgula 7 2 8 3 3 2" xfId="11713" xr:uid="{00000000-0005-0000-0000-0000B94F0000}"/>
    <cellStyle name="Vírgula 7 2 8 3 3 2 2" xfId="22296" xr:uid="{00000000-0005-0000-0000-0000BA4F0000}"/>
    <cellStyle name="Vírgula 7 2 8 3 3 3" xfId="11002" xr:uid="{00000000-0005-0000-0000-0000BB4F0000}"/>
    <cellStyle name="Vírgula 7 2 8 3 3 4" xfId="18332" xr:uid="{00000000-0005-0000-0000-0000BC4F0000}"/>
    <cellStyle name="Vírgula 7 2 8 3 4" xfId="13610" xr:uid="{00000000-0005-0000-0000-0000BD4F0000}"/>
    <cellStyle name="Vírgula 7 2 8 3 4 2" xfId="20196" xr:uid="{00000000-0005-0000-0000-0000BE4F0000}"/>
    <cellStyle name="Vírgula 7 2 8 3 5" xfId="16172" xr:uid="{00000000-0005-0000-0000-0000BF4F0000}"/>
    <cellStyle name="Vírgula 7 2 8 4" xfId="4227" xr:uid="{00000000-0005-0000-0000-0000C04F0000}"/>
    <cellStyle name="Vírgula 7 2 8 4 2" xfId="6013" xr:uid="{00000000-0005-0000-0000-0000C14F0000}"/>
    <cellStyle name="Vírgula 7 2 8 4 2 2" xfId="23007" xr:uid="{00000000-0005-0000-0000-0000C24F0000}"/>
    <cellStyle name="Vírgula 7 2 8 4 2 3" xfId="19048" xr:uid="{00000000-0005-0000-0000-0000C34F0000}"/>
    <cellStyle name="Vírgula 7 2 8 4 3" xfId="21273" xr:uid="{00000000-0005-0000-0000-0000C44F0000}"/>
    <cellStyle name="Vírgula 7 2 8 4 4" xfId="17266" xr:uid="{00000000-0005-0000-0000-0000C54F0000}"/>
    <cellStyle name="Vírgula 7 2 8 5" xfId="8639" xr:uid="{00000000-0005-0000-0000-0000C64F0000}"/>
    <cellStyle name="Vírgula 7 2 8 6" xfId="9907" xr:uid="{00000000-0005-0000-0000-0000C74F0000}"/>
    <cellStyle name="Vírgula 7 2 9" xfId="2420" xr:uid="{00000000-0005-0000-0000-0000C84F0000}"/>
    <cellStyle name="Vírgula 7 2 9 2" xfId="3548" xr:uid="{00000000-0005-0000-0000-0000C94F0000}"/>
    <cellStyle name="Vírgula 7 2 9 2 2" xfId="4052" xr:uid="{00000000-0005-0000-0000-0000CA4F0000}"/>
    <cellStyle name="Vírgula 7 2 9 2 2 2" xfId="6663" xr:uid="{00000000-0005-0000-0000-0000CB4F0000}"/>
    <cellStyle name="Vírgula 7 2 9 2 2 2 2" xfId="23645" xr:uid="{00000000-0005-0000-0000-0000CC4F0000}"/>
    <cellStyle name="Vírgula 7 2 9 2 2 2 3" xfId="19698" xr:uid="{00000000-0005-0000-0000-0000CD4F0000}"/>
    <cellStyle name="Vírgula 7 2 9 2 2 3" xfId="21101" xr:uid="{00000000-0005-0000-0000-0000CE4F0000}"/>
    <cellStyle name="Vírgula 7 2 9 2 2 4" xfId="17093" xr:uid="{00000000-0005-0000-0000-0000CF4F0000}"/>
    <cellStyle name="Vírgula 7 2 9 2 3" xfId="5717" xr:uid="{00000000-0005-0000-0000-0000D04F0000}"/>
    <cellStyle name="Vírgula 7 2 9 2 3 2" xfId="22716" xr:uid="{00000000-0005-0000-0000-0000D14F0000}"/>
    <cellStyle name="Vírgula 7 2 9 2 3 3" xfId="18752" xr:uid="{00000000-0005-0000-0000-0000D24F0000}"/>
    <cellStyle name="Vírgula 7 2 9 2 4" xfId="20616" xr:uid="{00000000-0005-0000-0000-0000D34F0000}"/>
    <cellStyle name="Vírgula 7 2 9 2 5" xfId="16592" xr:uid="{00000000-0005-0000-0000-0000D44F0000}"/>
    <cellStyle name="Vírgula 7 2 9 3" xfId="4304" xr:uid="{00000000-0005-0000-0000-0000D54F0000}"/>
    <cellStyle name="Vírgula 7 2 9 3 2" xfId="6447" xr:uid="{00000000-0005-0000-0000-0000D64F0000}"/>
    <cellStyle name="Vírgula 7 2 9 3 2 2" xfId="23429" xr:uid="{00000000-0005-0000-0000-0000D74F0000}"/>
    <cellStyle name="Vírgula 7 2 9 3 2 3" xfId="19482" xr:uid="{00000000-0005-0000-0000-0000D84F0000}"/>
    <cellStyle name="Vírgula 7 2 9 3 3" xfId="21348" xr:uid="{00000000-0005-0000-0000-0000D94F0000}"/>
    <cellStyle name="Vírgula 7 2 9 3 4" xfId="17341" xr:uid="{00000000-0005-0000-0000-0000DA4F0000}"/>
    <cellStyle name="Vírgula 7 2 9 4" xfId="6855" xr:uid="{00000000-0005-0000-0000-0000DB4F0000}"/>
    <cellStyle name="Vírgula 7 2 9 4 2" xfId="23821" xr:uid="{00000000-0005-0000-0000-0000DC4F0000}"/>
    <cellStyle name="Vírgula 7 2 9 4 3" xfId="19890" xr:uid="{00000000-0005-0000-0000-0000DD4F0000}"/>
    <cellStyle name="Vírgula 7 2 9 5" xfId="5173" xr:uid="{00000000-0005-0000-0000-0000DE4F0000}"/>
    <cellStyle name="Vírgula 7 2 9 5 2" xfId="22174" xr:uid="{00000000-0005-0000-0000-0000DF4F0000}"/>
    <cellStyle name="Vírgula 7 2 9 5 3" xfId="18208" xr:uid="{00000000-0005-0000-0000-0000E04F0000}"/>
    <cellStyle name="Vírgula 7 2 9 6" xfId="9067" xr:uid="{00000000-0005-0000-0000-0000E14F0000}"/>
    <cellStyle name="Vírgula 7 2 9 6 2" xfId="20074" xr:uid="{00000000-0005-0000-0000-0000E24F0000}"/>
    <cellStyle name="Vírgula 7 2 9 7" xfId="16043" xr:uid="{00000000-0005-0000-0000-0000E34F0000}"/>
    <cellStyle name="Vírgula 7 20" xfId="2421" xr:uid="{00000000-0005-0000-0000-0000E44F0000}"/>
    <cellStyle name="Vírgula 7 20 2" xfId="3549" xr:uid="{00000000-0005-0000-0000-0000E54F0000}"/>
    <cellStyle name="Vírgula 7 20 2 2" xfId="4110" xr:uid="{00000000-0005-0000-0000-0000E64F0000}"/>
    <cellStyle name="Vírgula 7 20 2 2 2" xfId="6664" xr:uid="{00000000-0005-0000-0000-0000E74F0000}"/>
    <cellStyle name="Vírgula 7 20 2 2 2 2" xfId="23646" xr:uid="{00000000-0005-0000-0000-0000E84F0000}"/>
    <cellStyle name="Vírgula 7 20 2 2 2 3" xfId="19699" xr:uid="{00000000-0005-0000-0000-0000E94F0000}"/>
    <cellStyle name="Vírgula 7 20 2 2 3" xfId="21158" xr:uid="{00000000-0005-0000-0000-0000EA4F0000}"/>
    <cellStyle name="Vírgula 7 20 2 2 4" xfId="17150" xr:uid="{00000000-0005-0000-0000-0000EB4F0000}"/>
    <cellStyle name="Vírgula 7 20 2 3" xfId="5718" xr:uid="{00000000-0005-0000-0000-0000EC4F0000}"/>
    <cellStyle name="Vírgula 7 20 2 3 2" xfId="22717" xr:uid="{00000000-0005-0000-0000-0000ED4F0000}"/>
    <cellStyle name="Vírgula 7 20 2 3 3" xfId="18753" xr:uid="{00000000-0005-0000-0000-0000EE4F0000}"/>
    <cellStyle name="Vírgula 7 20 2 4" xfId="20617" xr:uid="{00000000-0005-0000-0000-0000EF4F0000}"/>
    <cellStyle name="Vírgula 7 20 2 5" xfId="16593" xr:uid="{00000000-0005-0000-0000-0000F04F0000}"/>
    <cellStyle name="Vírgula 7 20 3" xfId="4305" xr:uid="{00000000-0005-0000-0000-0000F14F0000}"/>
    <cellStyle name="Vírgula 7 20 3 2" xfId="6448" xr:uid="{00000000-0005-0000-0000-0000F24F0000}"/>
    <cellStyle name="Vírgula 7 20 3 2 2" xfId="23430" xr:uid="{00000000-0005-0000-0000-0000F34F0000}"/>
    <cellStyle name="Vírgula 7 20 3 2 3" xfId="19483" xr:uid="{00000000-0005-0000-0000-0000F44F0000}"/>
    <cellStyle name="Vírgula 7 20 3 3" xfId="21349" xr:uid="{00000000-0005-0000-0000-0000F54F0000}"/>
    <cellStyle name="Vírgula 7 20 3 4" xfId="17342" xr:uid="{00000000-0005-0000-0000-0000F64F0000}"/>
    <cellStyle name="Vírgula 7 20 4" xfId="6856" xr:uid="{00000000-0005-0000-0000-0000F74F0000}"/>
    <cellStyle name="Vírgula 7 20 4 2" xfId="23822" xr:uid="{00000000-0005-0000-0000-0000F84F0000}"/>
    <cellStyle name="Vírgula 7 20 4 3" xfId="19891" xr:uid="{00000000-0005-0000-0000-0000F94F0000}"/>
    <cellStyle name="Vírgula 7 20 5" xfId="5174" xr:uid="{00000000-0005-0000-0000-0000FA4F0000}"/>
    <cellStyle name="Vírgula 7 20 5 2" xfId="22175" xr:uid="{00000000-0005-0000-0000-0000FB4F0000}"/>
    <cellStyle name="Vírgula 7 20 5 3" xfId="18209" xr:uid="{00000000-0005-0000-0000-0000FC4F0000}"/>
    <cellStyle name="Vírgula 7 20 6" xfId="20075" xr:uid="{00000000-0005-0000-0000-0000FD4F0000}"/>
    <cellStyle name="Vírgula 7 20 7" xfId="16044" xr:uid="{00000000-0005-0000-0000-0000FE4F0000}"/>
    <cellStyle name="Vírgula 7 21" xfId="2368" xr:uid="{00000000-0005-0000-0000-0000FF4F0000}"/>
    <cellStyle name="Vírgula 7 21 2" xfId="2895" xr:uid="{00000000-0005-0000-0000-000000500000}"/>
    <cellStyle name="Vírgula 7 21 2 2" xfId="3671" xr:uid="{00000000-0005-0000-0000-000001500000}"/>
    <cellStyle name="Vírgula 7 21 2 2 2" xfId="4949" xr:uid="{00000000-0005-0000-0000-000002500000}"/>
    <cellStyle name="Vírgula 7 21 2 2 2 2" xfId="21989" xr:uid="{00000000-0005-0000-0000-000003500000}"/>
    <cellStyle name="Vírgula 7 21 2 2 2 3" xfId="17984" xr:uid="{00000000-0005-0000-0000-000004500000}"/>
    <cellStyle name="Vírgula 7 21 2 2 3" xfId="5840" xr:uid="{00000000-0005-0000-0000-000005500000}"/>
    <cellStyle name="Vírgula 7 21 2 2 3 2" xfId="22839" xr:uid="{00000000-0005-0000-0000-000006500000}"/>
    <cellStyle name="Vírgula 7 21 2 2 3 3" xfId="18875" xr:uid="{00000000-0005-0000-0000-000007500000}"/>
    <cellStyle name="Vírgula 7 21 2 2 4" xfId="20739" xr:uid="{00000000-0005-0000-0000-000008500000}"/>
    <cellStyle name="Vírgula 7 21 2 2 5" xfId="16715" xr:uid="{00000000-0005-0000-0000-000009500000}"/>
    <cellStyle name="Vírgula 7 21 3" xfId="2820" xr:uid="{00000000-0005-0000-0000-00000A500000}"/>
    <cellStyle name="Vírgula 7 21 3 2" xfId="3647" xr:uid="{00000000-0005-0000-0000-00000B500000}"/>
    <cellStyle name="Vírgula 7 21 3 2 2" xfId="4925" xr:uid="{00000000-0005-0000-0000-00000C500000}"/>
    <cellStyle name="Vírgula 7 21 3 2 2 2" xfId="21965" xr:uid="{00000000-0005-0000-0000-00000D500000}"/>
    <cellStyle name="Vírgula 7 21 3 2 2 3" xfId="17960" xr:uid="{00000000-0005-0000-0000-00000E500000}"/>
    <cellStyle name="Vírgula 7 21 3 2 3" xfId="5816" xr:uid="{00000000-0005-0000-0000-00000F500000}"/>
    <cellStyle name="Vírgula 7 21 3 2 3 2" xfId="22815" xr:uid="{00000000-0005-0000-0000-000010500000}"/>
    <cellStyle name="Vírgula 7 21 3 2 3 3" xfId="18851" xr:uid="{00000000-0005-0000-0000-000011500000}"/>
    <cellStyle name="Vírgula 7 21 3 2 4" xfId="20715" xr:uid="{00000000-0005-0000-0000-000012500000}"/>
    <cellStyle name="Vírgula 7 21 3 2 5" xfId="16691" xr:uid="{00000000-0005-0000-0000-000013500000}"/>
    <cellStyle name="Vírgula 7 21 4" xfId="2673" xr:uid="{00000000-0005-0000-0000-000014500000}"/>
    <cellStyle name="Vírgula 7 21 4 2" xfId="3627" xr:uid="{00000000-0005-0000-0000-000015500000}"/>
    <cellStyle name="Vírgula 7 21 4 2 2" xfId="4905" xr:uid="{00000000-0005-0000-0000-000016500000}"/>
    <cellStyle name="Vírgula 7 21 4 2 2 2" xfId="21945" xr:uid="{00000000-0005-0000-0000-000017500000}"/>
    <cellStyle name="Vírgula 7 21 4 2 2 3" xfId="17940" xr:uid="{00000000-0005-0000-0000-000018500000}"/>
    <cellStyle name="Vírgula 7 21 4 2 3" xfId="5796" xr:uid="{00000000-0005-0000-0000-000019500000}"/>
    <cellStyle name="Vírgula 7 21 4 2 3 2" xfId="22795" xr:uid="{00000000-0005-0000-0000-00001A500000}"/>
    <cellStyle name="Vírgula 7 21 4 2 3 3" xfId="18831" xr:uid="{00000000-0005-0000-0000-00001B500000}"/>
    <cellStyle name="Vírgula 7 21 4 2 4" xfId="20695" xr:uid="{00000000-0005-0000-0000-00001C500000}"/>
    <cellStyle name="Vírgula 7 21 4 2 5" xfId="16671" xr:uid="{00000000-0005-0000-0000-00001D500000}"/>
    <cellStyle name="Vírgula 7 21 5" xfId="2606" xr:uid="{00000000-0005-0000-0000-00001E500000}"/>
    <cellStyle name="Vírgula 7 21 5 2" xfId="3611" xr:uid="{00000000-0005-0000-0000-00001F500000}"/>
    <cellStyle name="Vírgula 7 21 5 2 2" xfId="4889" xr:uid="{00000000-0005-0000-0000-000020500000}"/>
    <cellStyle name="Vírgula 7 21 5 2 2 2" xfId="21929" xr:uid="{00000000-0005-0000-0000-000021500000}"/>
    <cellStyle name="Vírgula 7 21 5 2 2 3" xfId="17924" xr:uid="{00000000-0005-0000-0000-000022500000}"/>
    <cellStyle name="Vírgula 7 21 5 2 3" xfId="5780" xr:uid="{00000000-0005-0000-0000-000023500000}"/>
    <cellStyle name="Vírgula 7 21 5 2 3 2" xfId="22779" xr:uid="{00000000-0005-0000-0000-000024500000}"/>
    <cellStyle name="Vírgula 7 21 5 2 3 3" xfId="18815" xr:uid="{00000000-0005-0000-0000-000025500000}"/>
    <cellStyle name="Vírgula 7 21 5 2 4" xfId="20679" xr:uid="{00000000-0005-0000-0000-000026500000}"/>
    <cellStyle name="Vírgula 7 21 5 2 5" xfId="16655" xr:uid="{00000000-0005-0000-0000-000027500000}"/>
    <cellStyle name="Vírgula 7 21 6" xfId="3496" xr:uid="{00000000-0005-0000-0000-000028500000}"/>
    <cellStyle name="Vírgula 7 21 6 2" xfId="4826" xr:uid="{00000000-0005-0000-0000-000029500000}"/>
    <cellStyle name="Vírgula 7 21 6 2 2" xfId="21866" xr:uid="{00000000-0005-0000-0000-00002A500000}"/>
    <cellStyle name="Vírgula 7 21 6 2 3" xfId="17861" xr:uid="{00000000-0005-0000-0000-00002B500000}"/>
    <cellStyle name="Vírgula 7 21 6 3" xfId="5665" xr:uid="{00000000-0005-0000-0000-00002C500000}"/>
    <cellStyle name="Vírgula 7 21 6 3 2" xfId="22664" xr:uid="{00000000-0005-0000-0000-00002D500000}"/>
    <cellStyle name="Vírgula 7 21 6 3 3" xfId="18700" xr:uid="{00000000-0005-0000-0000-00002E500000}"/>
    <cellStyle name="Vírgula 7 21 6 4" xfId="20564" xr:uid="{00000000-0005-0000-0000-00002F500000}"/>
    <cellStyle name="Vírgula 7 21 6 5" xfId="16540" xr:uid="{00000000-0005-0000-0000-000030500000}"/>
    <cellStyle name="Vírgula 7 21 7" xfId="3704" xr:uid="{00000000-0005-0000-0000-000031500000}"/>
    <cellStyle name="Vírgula 7 21 7 2" xfId="6395" xr:uid="{00000000-0005-0000-0000-000032500000}"/>
    <cellStyle name="Vírgula 7 21 7 2 2" xfId="23377" xr:uid="{00000000-0005-0000-0000-000033500000}"/>
    <cellStyle name="Vírgula 7 21 7 2 3" xfId="19430" xr:uid="{00000000-0005-0000-0000-000034500000}"/>
    <cellStyle name="Vírgula 7 21 7 3" xfId="20772" xr:uid="{00000000-0005-0000-0000-000035500000}"/>
    <cellStyle name="Vírgula 7 21 7 4" xfId="16748" xr:uid="{00000000-0005-0000-0000-000036500000}"/>
    <cellStyle name="Vírgula 7 22" xfId="3044" xr:uid="{00000000-0005-0000-0000-000037500000}"/>
    <cellStyle name="Vírgula 7 22 2" xfId="4029" xr:uid="{00000000-0005-0000-0000-000038500000}"/>
    <cellStyle name="Vírgula 7 22 2 2" xfId="5896" xr:uid="{00000000-0005-0000-0000-000039500000}"/>
    <cellStyle name="Vírgula 7 22 2 2 2" xfId="22892" xr:uid="{00000000-0005-0000-0000-00003A500000}"/>
    <cellStyle name="Vírgula 7 22 2 2 3" xfId="18931" xr:uid="{00000000-0005-0000-0000-00003B500000}"/>
    <cellStyle name="Vírgula 7 22 2 3" xfId="21081" xr:uid="{00000000-0005-0000-0000-00003C500000}"/>
    <cellStyle name="Vírgula 7 22 2 4" xfId="17070" xr:uid="{00000000-0005-0000-0000-00003D500000}"/>
    <cellStyle name="Vírgula 7 22 3" xfId="5213" xr:uid="{00000000-0005-0000-0000-00003E500000}"/>
    <cellStyle name="Vírgula 7 22 3 2" xfId="22212" xr:uid="{00000000-0005-0000-0000-00003F500000}"/>
    <cellStyle name="Vírgula 7 22 3 3" xfId="18248" xr:uid="{00000000-0005-0000-0000-000040500000}"/>
    <cellStyle name="Vírgula 7 22 4" xfId="20112" xr:uid="{00000000-0005-0000-0000-000041500000}"/>
    <cellStyle name="Vírgula 7 22 5" xfId="16088" xr:uid="{00000000-0005-0000-0000-000042500000}"/>
    <cellStyle name="Vírgula 7 23" xfId="3714" xr:uid="{00000000-0005-0000-0000-000043500000}"/>
    <cellStyle name="Vírgula 7 23 2" xfId="6503" xr:uid="{00000000-0005-0000-0000-000044500000}"/>
    <cellStyle name="Vírgula 7 23 2 2" xfId="23485" xr:uid="{00000000-0005-0000-0000-000045500000}"/>
    <cellStyle name="Vírgula 7 23 2 3" xfId="19538" xr:uid="{00000000-0005-0000-0000-000046500000}"/>
    <cellStyle name="Vírgula 7 23 3" xfId="20782" xr:uid="{00000000-0005-0000-0000-000047500000}"/>
    <cellStyle name="Vírgula 7 23 4" xfId="16758" xr:uid="{00000000-0005-0000-0000-000048500000}"/>
    <cellStyle name="Vírgula 7 24" xfId="4076" xr:uid="{00000000-0005-0000-0000-000049500000}"/>
    <cellStyle name="Vírgula 7 24 2" xfId="6507" xr:uid="{00000000-0005-0000-0000-00004A500000}"/>
    <cellStyle name="Vírgula 7 24 2 2" xfId="23489" xr:uid="{00000000-0005-0000-0000-00004B500000}"/>
    <cellStyle name="Vírgula 7 24 2 3" xfId="19542" xr:uid="{00000000-0005-0000-0000-00004C500000}"/>
    <cellStyle name="Vírgula 7 24 3" xfId="21124" xr:uid="{00000000-0005-0000-0000-00004D500000}"/>
    <cellStyle name="Vírgula 7 24 4" xfId="17116" xr:uid="{00000000-0005-0000-0000-00004E500000}"/>
    <cellStyle name="Vírgula 7 25" xfId="5873" xr:uid="{00000000-0005-0000-0000-00004F500000}"/>
    <cellStyle name="Vírgula 7 25 2" xfId="22869" xr:uid="{00000000-0005-0000-0000-000050500000}"/>
    <cellStyle name="Vírgula 7 25 3" xfId="18908" xr:uid="{00000000-0005-0000-0000-000051500000}"/>
    <cellStyle name="Vírgula 7 26" xfId="6682" xr:uid="{00000000-0005-0000-0000-000052500000}"/>
    <cellStyle name="Vírgula 7 26 2" xfId="23664" xr:uid="{00000000-0005-0000-0000-000053500000}"/>
    <cellStyle name="Vírgula 7 26 3" xfId="19717" xr:uid="{00000000-0005-0000-0000-000054500000}"/>
    <cellStyle name="Vírgula 7 27" xfId="4999" xr:uid="{00000000-0005-0000-0000-000055500000}"/>
    <cellStyle name="Vírgula 7 27 2" xfId="22017" xr:uid="{00000000-0005-0000-0000-000056500000}"/>
    <cellStyle name="Vírgula 7 27 3" xfId="18034" xr:uid="{00000000-0005-0000-0000-000057500000}"/>
    <cellStyle name="Vírgula 7 28" xfId="19917" xr:uid="{00000000-0005-0000-0000-000058500000}"/>
    <cellStyle name="Vírgula 7 29" xfId="15856" xr:uid="{00000000-0005-0000-0000-000059500000}"/>
    <cellStyle name="Vírgula 7 3" xfId="139" xr:uid="{00000000-0005-0000-0000-00005A500000}"/>
    <cellStyle name="Vírgula 7 3 10" xfId="910" xr:uid="{00000000-0005-0000-0000-00005B500000}"/>
    <cellStyle name="Vírgula 7 3 10 2" xfId="3193" xr:uid="{00000000-0005-0000-0000-00005C500000}"/>
    <cellStyle name="Vírgula 7 3 10 2 2" xfId="4264" xr:uid="{00000000-0005-0000-0000-00005D500000}"/>
    <cellStyle name="Vírgula 7 3 10 2 2 2" xfId="6593" xr:uid="{00000000-0005-0000-0000-00005E500000}"/>
    <cellStyle name="Vírgula 7 3 10 2 2 2 2" xfId="23575" xr:uid="{00000000-0005-0000-0000-00005F500000}"/>
    <cellStyle name="Vírgula 7 3 10 2 2 2 3" xfId="19628" xr:uid="{00000000-0005-0000-0000-000060500000}"/>
    <cellStyle name="Vírgula 7 3 10 2 2 3" xfId="21308" xr:uid="{00000000-0005-0000-0000-000061500000}"/>
    <cellStyle name="Vírgula 7 3 10 2 2 4" xfId="17301" xr:uid="{00000000-0005-0000-0000-000062500000}"/>
    <cellStyle name="Vírgula 7 3 10 2 3" xfId="5362" xr:uid="{00000000-0005-0000-0000-000063500000}"/>
    <cellStyle name="Vírgula 7 3 10 2 3 2" xfId="22361" xr:uid="{00000000-0005-0000-0000-000064500000}"/>
    <cellStyle name="Vírgula 7 3 10 2 3 3" xfId="18397" xr:uid="{00000000-0005-0000-0000-000065500000}"/>
    <cellStyle name="Vírgula 7 3 10 2 4" xfId="20261" xr:uid="{00000000-0005-0000-0000-000066500000}"/>
    <cellStyle name="Vírgula 7 3 10 2 5" xfId="16237" xr:uid="{00000000-0005-0000-0000-000067500000}"/>
    <cellStyle name="Vírgula 7 3 10 3" xfId="3942" xr:uid="{00000000-0005-0000-0000-000068500000}"/>
    <cellStyle name="Vírgula 7 3 10 3 2" xfId="6083" xr:uid="{00000000-0005-0000-0000-000069500000}"/>
    <cellStyle name="Vírgula 7 3 10 3 2 2" xfId="23072" xr:uid="{00000000-0005-0000-0000-00006A500000}"/>
    <cellStyle name="Vírgula 7 3 10 3 2 3" xfId="19118" xr:uid="{00000000-0005-0000-0000-00006B500000}"/>
    <cellStyle name="Vírgula 7 3 10 3 3" xfId="20999" xr:uid="{00000000-0005-0000-0000-00006C500000}"/>
    <cellStyle name="Vírgula 7 3 10 3 4" xfId="16984" xr:uid="{00000000-0005-0000-0000-00006D500000}"/>
    <cellStyle name="Vírgula 7 3 10 4" xfId="6778" xr:uid="{00000000-0005-0000-0000-00006E500000}"/>
    <cellStyle name="Vírgula 7 3 10 4 2" xfId="23751" xr:uid="{00000000-0005-0000-0000-00006F500000}"/>
    <cellStyle name="Vírgula 7 3 10 4 3" xfId="19813" xr:uid="{00000000-0005-0000-0000-000070500000}"/>
    <cellStyle name="Vírgula 7 3 10 5" xfId="5096" xr:uid="{00000000-0005-0000-0000-000071500000}"/>
    <cellStyle name="Vírgula 7 3 10 5 2" xfId="22104" xr:uid="{00000000-0005-0000-0000-000072500000}"/>
    <cellStyle name="Vírgula 7 3 10 5 3" xfId="18131" xr:uid="{00000000-0005-0000-0000-000073500000}"/>
    <cellStyle name="Vírgula 7 3 10 6" xfId="10695" xr:uid="{00000000-0005-0000-0000-000074500000}"/>
    <cellStyle name="Vírgula 7 3 10 6 2" xfId="20004" xr:uid="{00000000-0005-0000-0000-000075500000}"/>
    <cellStyle name="Vírgula 7 3 10 7" xfId="15964" xr:uid="{00000000-0005-0000-0000-000076500000}"/>
    <cellStyle name="Vírgula 7 3 11" xfId="5913" xr:uid="{00000000-0005-0000-0000-000077500000}"/>
    <cellStyle name="Vírgula 7 3 11 2" xfId="10826" xr:uid="{00000000-0005-0000-0000-000078500000}"/>
    <cellStyle name="Vírgula 7 3 11 2 2" xfId="22909" xr:uid="{00000000-0005-0000-0000-000079500000}"/>
    <cellStyle name="Vírgula 7 3 11 3" xfId="18948" xr:uid="{00000000-0005-0000-0000-00007A500000}"/>
    <cellStyle name="Vírgula 7 3 12" xfId="8976" xr:uid="{00000000-0005-0000-0000-00007B500000}"/>
    <cellStyle name="Vírgula 7 3 2" xfId="471" xr:uid="{00000000-0005-0000-0000-00007C500000}"/>
    <cellStyle name="Vírgula 7 3 2 10" xfId="8640" xr:uid="{00000000-0005-0000-0000-00007D500000}"/>
    <cellStyle name="Vírgula 7 3 2 10 2" xfId="11071" xr:uid="{00000000-0005-0000-0000-00007E500000}"/>
    <cellStyle name="Vírgula 7 3 2 10 3" xfId="11488" xr:uid="{00000000-0005-0000-0000-00007F500000}"/>
    <cellStyle name="Vírgula 7 3 2 11" xfId="8641" xr:uid="{00000000-0005-0000-0000-000080500000}"/>
    <cellStyle name="Vírgula 7 3 2 12" xfId="8642" xr:uid="{00000000-0005-0000-0000-000081500000}"/>
    <cellStyle name="Vírgula 7 3 2 13" xfId="8643" xr:uid="{00000000-0005-0000-0000-000082500000}"/>
    <cellStyle name="Vírgula 7 3 2 14" xfId="9270" xr:uid="{00000000-0005-0000-0000-000083500000}"/>
    <cellStyle name="Vírgula 7 3 2 15" xfId="15882" xr:uid="{00000000-0005-0000-0000-000084500000}"/>
    <cellStyle name="Vírgula 7 3 2 2" xfId="626" xr:uid="{00000000-0005-0000-0000-000085500000}"/>
    <cellStyle name="Vírgula 7 3 2 2 10" xfId="8644" xr:uid="{00000000-0005-0000-0000-000086500000}"/>
    <cellStyle name="Vírgula 7 3 2 2 11" xfId="9388" xr:uid="{00000000-0005-0000-0000-000087500000}"/>
    <cellStyle name="Vírgula 7 3 2 2 2" xfId="845" xr:uid="{00000000-0005-0000-0000-000088500000}"/>
    <cellStyle name="Vírgula 7 3 2 2 2 2" xfId="3139" xr:uid="{00000000-0005-0000-0000-000089500000}"/>
    <cellStyle name="Vírgula 7 3 2 2 2 2 2" xfId="4554" xr:uid="{00000000-0005-0000-0000-00008A500000}"/>
    <cellStyle name="Vírgula 7 3 2 2 2 2 2 2" xfId="21594" xr:uid="{00000000-0005-0000-0000-00008B500000}"/>
    <cellStyle name="Vírgula 7 3 2 2 2 2 2 3" xfId="17589" xr:uid="{00000000-0005-0000-0000-00008C500000}"/>
    <cellStyle name="Vírgula 7 3 2 2 2 2 3" xfId="5308" xr:uid="{00000000-0005-0000-0000-00008D500000}"/>
    <cellStyle name="Vírgula 7 3 2 2 2 2 3 2" xfId="22307" xr:uid="{00000000-0005-0000-0000-00008E500000}"/>
    <cellStyle name="Vírgula 7 3 2 2 2 2 3 3" xfId="18343" xr:uid="{00000000-0005-0000-0000-00008F500000}"/>
    <cellStyle name="Vírgula 7 3 2 2 2 2 4" xfId="10491" xr:uid="{00000000-0005-0000-0000-000090500000}"/>
    <cellStyle name="Vírgula 7 3 2 2 2 2 4 2" xfId="20207" xr:uid="{00000000-0005-0000-0000-000091500000}"/>
    <cellStyle name="Vírgula 7 3 2 2 2 2 5" xfId="16183" xr:uid="{00000000-0005-0000-0000-000092500000}"/>
    <cellStyle name="Vírgula 7 3 2 2 2 3" xfId="4026" xr:uid="{00000000-0005-0000-0000-000093500000}"/>
    <cellStyle name="Vírgula 7 3 2 2 2 3 2" xfId="6025" xr:uid="{00000000-0005-0000-0000-000094500000}"/>
    <cellStyle name="Vírgula 7 3 2 2 2 3 2 2" xfId="23018" xr:uid="{00000000-0005-0000-0000-000095500000}"/>
    <cellStyle name="Vírgula 7 3 2 2 2 3 2 3" xfId="19060" xr:uid="{00000000-0005-0000-0000-000096500000}"/>
    <cellStyle name="Vírgula 7 3 2 2 2 3 3" xfId="21078" xr:uid="{00000000-0005-0000-0000-000097500000}"/>
    <cellStyle name="Vírgula 7 3 2 2 2 3 4" xfId="17067" xr:uid="{00000000-0005-0000-0000-000098500000}"/>
    <cellStyle name="Vírgula 7 3 2 2 2 4" xfId="9807" xr:uid="{00000000-0005-0000-0000-000099500000}"/>
    <cellStyle name="Vírgula 7 3 2 2 3" xfId="3087" xr:uid="{00000000-0005-0000-0000-00009A500000}"/>
    <cellStyle name="Vírgula 7 3 2 2 3 2" xfId="4514" xr:uid="{00000000-0005-0000-0000-00009B500000}"/>
    <cellStyle name="Vírgula 7 3 2 2 3 2 2" xfId="21554" xr:uid="{00000000-0005-0000-0000-00009C500000}"/>
    <cellStyle name="Vírgula 7 3 2 2 3 2 3" xfId="17549" xr:uid="{00000000-0005-0000-0000-00009D500000}"/>
    <cellStyle name="Vírgula 7 3 2 2 3 3" xfId="5256" xr:uid="{00000000-0005-0000-0000-00009E500000}"/>
    <cellStyle name="Vírgula 7 3 2 2 3 3 2" xfId="11294" xr:uid="{00000000-0005-0000-0000-00009F500000}"/>
    <cellStyle name="Vírgula 7 3 2 2 3 3 2 2" xfId="22255" xr:uid="{00000000-0005-0000-0000-0000A0500000}"/>
    <cellStyle name="Vírgula 7 3 2 2 3 3 3" xfId="12429" xr:uid="{00000000-0005-0000-0000-0000A1500000}"/>
    <cellStyle name="Vírgula 7 3 2 2 3 3 4" xfId="18291" xr:uid="{00000000-0005-0000-0000-0000A2500000}"/>
    <cellStyle name="Vírgula 7 3 2 2 3 4" xfId="10490" xr:uid="{00000000-0005-0000-0000-0000A3500000}"/>
    <cellStyle name="Vírgula 7 3 2 2 3 4 2" xfId="14911" xr:uid="{00000000-0005-0000-0000-0000A4500000}"/>
    <cellStyle name="Vírgula 7 3 2 2 3 4 3" xfId="13598" xr:uid="{00000000-0005-0000-0000-0000A5500000}"/>
    <cellStyle name="Vírgula 7 3 2 2 3 4 4" xfId="20155" xr:uid="{00000000-0005-0000-0000-0000A6500000}"/>
    <cellStyle name="Vírgula 7 3 2 2 3 5" xfId="16131" xr:uid="{00000000-0005-0000-0000-0000A7500000}"/>
    <cellStyle name="Vírgula 7 3 2 2 4" xfId="4447" xr:uid="{00000000-0005-0000-0000-0000A8500000}"/>
    <cellStyle name="Vírgula 7 3 2 2 4 2" xfId="5967" xr:uid="{00000000-0005-0000-0000-0000A9500000}"/>
    <cellStyle name="Vírgula 7 3 2 2 4 2 2" xfId="11686" xr:uid="{00000000-0005-0000-0000-0000AA500000}"/>
    <cellStyle name="Vírgula 7 3 2 2 4 2 2 2" xfId="22961" xr:uid="{00000000-0005-0000-0000-0000AB500000}"/>
    <cellStyle name="Vírgula 7 3 2 2 4 2 3" xfId="11003" xr:uid="{00000000-0005-0000-0000-0000AC500000}"/>
    <cellStyle name="Vírgula 7 3 2 2 4 2 4" xfId="19002" xr:uid="{00000000-0005-0000-0000-0000AD500000}"/>
    <cellStyle name="Vírgula 7 3 2 2 4 3" xfId="13731" xr:uid="{00000000-0005-0000-0000-0000AE500000}"/>
    <cellStyle name="Vírgula 7 3 2 2 4 3 2" xfId="21488" xr:uid="{00000000-0005-0000-0000-0000AF500000}"/>
    <cellStyle name="Vírgula 7 3 2 2 4 4" xfId="17483" xr:uid="{00000000-0005-0000-0000-0000B0500000}"/>
    <cellStyle name="Vírgula 7 3 2 2 5" xfId="8645" xr:uid="{00000000-0005-0000-0000-0000B1500000}"/>
    <cellStyle name="Vírgula 7 3 2 2 5 2" xfId="13115" xr:uid="{00000000-0005-0000-0000-0000B2500000}"/>
    <cellStyle name="Vírgula 7 3 2 2 5 3" xfId="13119" xr:uid="{00000000-0005-0000-0000-0000B3500000}"/>
    <cellStyle name="Vírgula 7 3 2 2 6" xfId="8646" xr:uid="{00000000-0005-0000-0000-0000B4500000}"/>
    <cellStyle name="Vírgula 7 3 2 2 6 2" xfId="12041" xr:uid="{00000000-0005-0000-0000-0000B5500000}"/>
    <cellStyle name="Vírgula 7 3 2 2 6 3" xfId="11529" xr:uid="{00000000-0005-0000-0000-0000B6500000}"/>
    <cellStyle name="Vírgula 7 3 2 2 7" xfId="8647" xr:uid="{00000000-0005-0000-0000-0000B7500000}"/>
    <cellStyle name="Vírgula 7 3 2 2 7 2" xfId="11964" xr:uid="{00000000-0005-0000-0000-0000B8500000}"/>
    <cellStyle name="Vírgula 7 3 2 2 7 3" xfId="13014" xr:uid="{00000000-0005-0000-0000-0000B9500000}"/>
    <cellStyle name="Vírgula 7 3 2 2 8" xfId="8648" xr:uid="{00000000-0005-0000-0000-0000BA500000}"/>
    <cellStyle name="Vírgula 7 3 2 2 8 2" xfId="11066" xr:uid="{00000000-0005-0000-0000-0000BB500000}"/>
    <cellStyle name="Vírgula 7 3 2 2 8 3" xfId="13352" xr:uid="{00000000-0005-0000-0000-0000BC500000}"/>
    <cellStyle name="Vírgula 7 3 2 2 9" xfId="8649" xr:uid="{00000000-0005-0000-0000-0000BD500000}"/>
    <cellStyle name="Vírgula 7 3 2 3" xfId="911" xr:uid="{00000000-0005-0000-0000-0000BE500000}"/>
    <cellStyle name="Vírgula 7 3 2 3 2" xfId="3194" xr:uid="{00000000-0005-0000-0000-0000BF500000}"/>
    <cellStyle name="Vírgula 7 3 2 3 2 2" xfId="4413" xr:uid="{00000000-0005-0000-0000-0000C0500000}"/>
    <cellStyle name="Vírgula 7 3 2 3 2 2 2" xfId="6594" xr:uid="{00000000-0005-0000-0000-0000C1500000}"/>
    <cellStyle name="Vírgula 7 3 2 3 2 2 2 2" xfId="23576" xr:uid="{00000000-0005-0000-0000-0000C2500000}"/>
    <cellStyle name="Vírgula 7 3 2 3 2 2 2 3" xfId="19629" xr:uid="{00000000-0005-0000-0000-0000C3500000}"/>
    <cellStyle name="Vírgula 7 3 2 3 2 2 3" xfId="21456" xr:uid="{00000000-0005-0000-0000-0000C4500000}"/>
    <cellStyle name="Vírgula 7 3 2 3 2 2 4" xfId="17450" xr:uid="{00000000-0005-0000-0000-0000C5500000}"/>
    <cellStyle name="Vírgula 7 3 2 3 2 3" xfId="5363" xr:uid="{00000000-0005-0000-0000-0000C6500000}"/>
    <cellStyle name="Vírgula 7 3 2 3 2 3 2" xfId="11520" xr:uid="{00000000-0005-0000-0000-0000C7500000}"/>
    <cellStyle name="Vírgula 7 3 2 3 2 3 2 2" xfId="22362" xr:uid="{00000000-0005-0000-0000-0000C8500000}"/>
    <cellStyle name="Vírgula 7 3 2 3 2 3 3" xfId="13289" xr:uid="{00000000-0005-0000-0000-0000C9500000}"/>
    <cellStyle name="Vírgula 7 3 2 3 2 3 4" xfId="18398" xr:uid="{00000000-0005-0000-0000-0000CA500000}"/>
    <cellStyle name="Vírgula 7 3 2 3 2 4" xfId="10492" xr:uid="{00000000-0005-0000-0000-0000CB500000}"/>
    <cellStyle name="Vírgula 7 3 2 3 2 4 2" xfId="13361" xr:uid="{00000000-0005-0000-0000-0000CC500000}"/>
    <cellStyle name="Vírgula 7 3 2 3 2 4 3" xfId="11061" xr:uid="{00000000-0005-0000-0000-0000CD500000}"/>
    <cellStyle name="Vírgula 7 3 2 3 2 4 4" xfId="14912" xr:uid="{00000000-0005-0000-0000-0000CE500000}"/>
    <cellStyle name="Vírgula 7 3 2 3 2 4 5" xfId="13624" xr:uid="{00000000-0005-0000-0000-0000CF500000}"/>
    <cellStyle name="Vírgula 7 3 2 3 2 4 6" xfId="20262" xr:uid="{00000000-0005-0000-0000-0000D0500000}"/>
    <cellStyle name="Vírgula 7 3 2 3 2 5" xfId="16238" xr:uid="{00000000-0005-0000-0000-0000D1500000}"/>
    <cellStyle name="Vírgula 7 3 2 3 3" xfId="3943" xr:uid="{00000000-0005-0000-0000-0000D2500000}"/>
    <cellStyle name="Vírgula 7 3 2 3 3 2" xfId="6084" xr:uid="{00000000-0005-0000-0000-0000D3500000}"/>
    <cellStyle name="Vírgula 7 3 2 3 3 2 2" xfId="23073" xr:uid="{00000000-0005-0000-0000-0000D4500000}"/>
    <cellStyle name="Vírgula 7 3 2 3 3 2 3" xfId="19119" xr:uid="{00000000-0005-0000-0000-0000D5500000}"/>
    <cellStyle name="Vírgula 7 3 2 3 3 3" xfId="21000" xr:uid="{00000000-0005-0000-0000-0000D6500000}"/>
    <cellStyle name="Vírgula 7 3 2 3 3 4" xfId="16985" xr:uid="{00000000-0005-0000-0000-0000D7500000}"/>
    <cellStyle name="Vírgula 7 3 2 3 4" xfId="6779" xr:uid="{00000000-0005-0000-0000-0000D8500000}"/>
    <cellStyle name="Vírgula 7 3 2 3 4 2" xfId="23752" xr:uid="{00000000-0005-0000-0000-0000D9500000}"/>
    <cellStyle name="Vírgula 7 3 2 3 4 3" xfId="19814" xr:uid="{00000000-0005-0000-0000-0000DA500000}"/>
    <cellStyle name="Vírgula 7 3 2 3 5" xfId="5097" xr:uid="{00000000-0005-0000-0000-0000DB500000}"/>
    <cellStyle name="Vírgula 7 3 2 3 5 2" xfId="22105" xr:uid="{00000000-0005-0000-0000-0000DC500000}"/>
    <cellStyle name="Vírgula 7 3 2 3 5 3" xfId="18132" xr:uid="{00000000-0005-0000-0000-0000DD500000}"/>
    <cellStyle name="Vírgula 7 3 2 3 6" xfId="9526" xr:uid="{00000000-0005-0000-0000-0000DE500000}"/>
    <cellStyle name="Vírgula 7 3 2 3 6 2" xfId="20005" xr:uid="{00000000-0005-0000-0000-0000DF500000}"/>
    <cellStyle name="Vírgula 7 3 2 3 7" xfId="15965" xr:uid="{00000000-0005-0000-0000-0000E0500000}"/>
    <cellStyle name="Vírgula 7 3 2 4" xfId="3066" xr:uid="{00000000-0005-0000-0000-0000E1500000}"/>
    <cellStyle name="Vírgula 7 3 2 4 2" xfId="4033" xr:uid="{00000000-0005-0000-0000-0000E2500000}"/>
    <cellStyle name="Vírgula 7 3 2 4 2 2" xfId="6517" xr:uid="{00000000-0005-0000-0000-0000E3500000}"/>
    <cellStyle name="Vírgula 7 3 2 4 2 2 2" xfId="23499" xr:uid="{00000000-0005-0000-0000-0000E4500000}"/>
    <cellStyle name="Vírgula 7 3 2 4 2 2 3" xfId="19552" xr:uid="{00000000-0005-0000-0000-0000E5500000}"/>
    <cellStyle name="Vírgula 7 3 2 4 2 3" xfId="21085" xr:uid="{00000000-0005-0000-0000-0000E6500000}"/>
    <cellStyle name="Vírgula 7 3 2 4 2 4" xfId="17074" xr:uid="{00000000-0005-0000-0000-0000E7500000}"/>
    <cellStyle name="Vírgula 7 3 2 4 3" xfId="5235" xr:uid="{00000000-0005-0000-0000-0000E8500000}"/>
    <cellStyle name="Vírgula 7 3 2 4 3 2" xfId="22234" xr:uid="{00000000-0005-0000-0000-0000E9500000}"/>
    <cellStyle name="Vírgula 7 3 2 4 3 3" xfId="18270" xr:uid="{00000000-0005-0000-0000-0000EA500000}"/>
    <cellStyle name="Vírgula 7 3 2 4 4" xfId="10489" xr:uid="{00000000-0005-0000-0000-0000EB500000}"/>
    <cellStyle name="Vírgula 7 3 2 4 4 2" xfId="20134" xr:uid="{00000000-0005-0000-0000-0000EC500000}"/>
    <cellStyle name="Vírgula 7 3 2 4 5" xfId="16110" xr:uid="{00000000-0005-0000-0000-0000ED500000}"/>
    <cellStyle name="Vírgula 7 3 2 5" xfId="3783" xr:uid="{00000000-0005-0000-0000-0000EE500000}"/>
    <cellStyle name="Vírgula 7 3 2 5 2" xfId="5933" xr:uid="{00000000-0005-0000-0000-0000EF500000}"/>
    <cellStyle name="Vírgula 7 3 2 5 2 2" xfId="11417" xr:uid="{00000000-0005-0000-0000-0000F0500000}"/>
    <cellStyle name="Vírgula 7 3 2 5 2 2 2" xfId="22928" xr:uid="{00000000-0005-0000-0000-0000F1500000}"/>
    <cellStyle name="Vírgula 7 3 2 5 2 3" xfId="11568" xr:uid="{00000000-0005-0000-0000-0000F2500000}"/>
    <cellStyle name="Vírgula 7 3 2 5 2 4" xfId="18968" xr:uid="{00000000-0005-0000-0000-0000F3500000}"/>
    <cellStyle name="Vírgula 7 3 2 5 3" xfId="10739" xr:uid="{00000000-0005-0000-0000-0000F4500000}"/>
    <cellStyle name="Vírgula 7 3 2 5 3 2" xfId="13368" xr:uid="{00000000-0005-0000-0000-0000F5500000}"/>
    <cellStyle name="Vírgula 7 3 2 5 3 3" xfId="11705" xr:uid="{00000000-0005-0000-0000-0000F6500000}"/>
    <cellStyle name="Vírgula 7 3 2 5 3 4" xfId="14916" xr:uid="{00000000-0005-0000-0000-0000F7500000}"/>
    <cellStyle name="Vírgula 7 3 2 5 3 5" xfId="13659" xr:uid="{00000000-0005-0000-0000-0000F8500000}"/>
    <cellStyle name="Vírgula 7 3 2 5 3 6" xfId="20847" xr:uid="{00000000-0005-0000-0000-0000F9500000}"/>
    <cellStyle name="Vírgula 7 3 2 5 4" xfId="16826" xr:uid="{00000000-0005-0000-0000-0000FA500000}"/>
    <cellStyle name="Vírgula 7 3 2 6" xfId="6695" xr:uid="{00000000-0005-0000-0000-0000FB500000}"/>
    <cellStyle name="Vírgula 7 3 2 6 2" xfId="10869" xr:uid="{00000000-0005-0000-0000-0000FC500000}"/>
    <cellStyle name="Vírgula 7 3 2 6 2 2" xfId="13370" xr:uid="{00000000-0005-0000-0000-0000FD500000}"/>
    <cellStyle name="Vírgula 7 3 2 6 2 3" xfId="11851" xr:uid="{00000000-0005-0000-0000-0000FE500000}"/>
    <cellStyle name="Vírgula 7 3 2 6 2 4" xfId="14921" xr:uid="{00000000-0005-0000-0000-0000FF500000}"/>
    <cellStyle name="Vírgula 7 3 2 6 2 5" xfId="13767" xr:uid="{00000000-0005-0000-0000-000000510000}"/>
    <cellStyle name="Vírgula 7 3 2 6 2 6" xfId="23674" xr:uid="{00000000-0005-0000-0000-000001510000}"/>
    <cellStyle name="Vírgula 7 3 2 6 3" xfId="13052" xr:uid="{00000000-0005-0000-0000-000002510000}"/>
    <cellStyle name="Vírgula 7 3 2 6 4" xfId="11567" xr:uid="{00000000-0005-0000-0000-000003510000}"/>
    <cellStyle name="Vírgula 7 3 2 6 5" xfId="19730" xr:uid="{00000000-0005-0000-0000-000004510000}"/>
    <cellStyle name="Vírgula 7 3 2 7" xfId="5013" xr:uid="{00000000-0005-0000-0000-000005510000}"/>
    <cellStyle name="Vírgula 7 3 2 7 2" xfId="11286" xr:uid="{00000000-0005-0000-0000-000006510000}"/>
    <cellStyle name="Vírgula 7 3 2 7 2 2" xfId="14982" xr:uid="{00000000-0005-0000-0000-000007510000}"/>
    <cellStyle name="Vírgula 7 3 2 7 2 3" xfId="13756" xr:uid="{00000000-0005-0000-0000-000008510000}"/>
    <cellStyle name="Vírgula 7 3 2 7 2 4" xfId="22027" xr:uid="{00000000-0005-0000-0000-000009510000}"/>
    <cellStyle name="Vírgula 7 3 2 7 3" xfId="11407" xr:uid="{00000000-0005-0000-0000-00000A510000}"/>
    <cellStyle name="Vírgula 7 3 2 7 4" xfId="11511" xr:uid="{00000000-0005-0000-0000-00000B510000}"/>
    <cellStyle name="Vírgula 7 3 2 7 5" xfId="18048" xr:uid="{00000000-0005-0000-0000-00000C510000}"/>
    <cellStyle name="Vírgula 7 3 2 8" xfId="8650" xr:uid="{00000000-0005-0000-0000-00000D510000}"/>
    <cellStyle name="Vírgula 7 3 2 8 2" xfId="12032" xr:uid="{00000000-0005-0000-0000-00000E510000}"/>
    <cellStyle name="Vírgula 7 3 2 8 3" xfId="11004" xr:uid="{00000000-0005-0000-0000-00000F510000}"/>
    <cellStyle name="Vírgula 7 3 2 8 4" xfId="19928" xr:uid="{00000000-0005-0000-0000-000010510000}"/>
    <cellStyle name="Vírgula 7 3 2 9" xfId="8651" xr:uid="{00000000-0005-0000-0000-000011510000}"/>
    <cellStyle name="Vírgula 7 3 2 9 2" xfId="12894" xr:uid="{00000000-0005-0000-0000-000012510000}"/>
    <cellStyle name="Vírgula 7 3 2 9 3" xfId="13120" xr:uid="{00000000-0005-0000-0000-000013510000}"/>
    <cellStyle name="Vírgula 7 3 3" xfId="472" xr:uid="{00000000-0005-0000-0000-000014510000}"/>
    <cellStyle name="Vírgula 7 3 3 10" xfId="8652" xr:uid="{00000000-0005-0000-0000-000015510000}"/>
    <cellStyle name="Vírgula 7 3 3 11" xfId="9305" xr:uid="{00000000-0005-0000-0000-000016510000}"/>
    <cellStyle name="Vírgula 7 3 3 2" xfId="811" xr:uid="{00000000-0005-0000-0000-000017510000}"/>
    <cellStyle name="Vírgula 7 3 3 2 2" xfId="3133" xr:uid="{00000000-0005-0000-0000-000018510000}"/>
    <cellStyle name="Vírgula 7 3 3 2 2 2" xfId="4548" xr:uid="{00000000-0005-0000-0000-000019510000}"/>
    <cellStyle name="Vírgula 7 3 3 2 2 2 2" xfId="10495" xr:uid="{00000000-0005-0000-0000-00001A510000}"/>
    <cellStyle name="Vírgula 7 3 3 2 2 2 2 2" xfId="21588" xr:uid="{00000000-0005-0000-0000-00001B510000}"/>
    <cellStyle name="Vírgula 7 3 3 2 2 2 3" xfId="17583" xr:uid="{00000000-0005-0000-0000-00001C510000}"/>
    <cellStyle name="Vírgula 7 3 3 2 2 3" xfId="5302" xr:uid="{00000000-0005-0000-0000-00001D510000}"/>
    <cellStyle name="Vírgula 7 3 3 2 2 3 2" xfId="22301" xr:uid="{00000000-0005-0000-0000-00001E510000}"/>
    <cellStyle name="Vírgula 7 3 3 2 2 3 3" xfId="18337" xr:uid="{00000000-0005-0000-0000-00001F510000}"/>
    <cellStyle name="Vírgula 7 3 3 2 2 4" xfId="9849" xr:uid="{00000000-0005-0000-0000-000020510000}"/>
    <cellStyle name="Vírgula 7 3 3 2 2 4 2" xfId="20201" xr:uid="{00000000-0005-0000-0000-000021510000}"/>
    <cellStyle name="Vírgula 7 3 3 2 2 5" xfId="16177" xr:uid="{00000000-0005-0000-0000-000022510000}"/>
    <cellStyle name="Vírgula 7 3 3 2 3" xfId="4363" xr:uid="{00000000-0005-0000-0000-000023510000}"/>
    <cellStyle name="Vírgula 7 3 3 2 3 2" xfId="6019" xr:uid="{00000000-0005-0000-0000-000024510000}"/>
    <cellStyle name="Vírgula 7 3 3 2 3 2 2" xfId="23012" xr:uid="{00000000-0005-0000-0000-000025510000}"/>
    <cellStyle name="Vírgula 7 3 3 2 3 2 3" xfId="19054" xr:uid="{00000000-0005-0000-0000-000026510000}"/>
    <cellStyle name="Vírgula 7 3 3 2 3 3" xfId="10494" xr:uid="{00000000-0005-0000-0000-000027510000}"/>
    <cellStyle name="Vírgula 7 3 3 2 3 3 2" xfId="21407" xr:uid="{00000000-0005-0000-0000-000028510000}"/>
    <cellStyle name="Vírgula 7 3 3 2 3 4" xfId="17400" xr:uid="{00000000-0005-0000-0000-000029510000}"/>
    <cellStyle name="Vírgula 7 3 3 2 4" xfId="9428" xr:uid="{00000000-0005-0000-0000-00002A510000}"/>
    <cellStyle name="Vírgula 7 3 3 3" xfId="3067" xr:uid="{00000000-0005-0000-0000-00002B510000}"/>
    <cellStyle name="Vírgula 7 3 3 3 2" xfId="4508" xr:uid="{00000000-0005-0000-0000-00002C510000}"/>
    <cellStyle name="Vírgula 7 3 3 3 2 2" xfId="10496" xr:uid="{00000000-0005-0000-0000-00002D510000}"/>
    <cellStyle name="Vírgula 7 3 3 3 2 2 2" xfId="21548" xr:uid="{00000000-0005-0000-0000-00002E510000}"/>
    <cellStyle name="Vírgula 7 3 3 3 2 3" xfId="17543" xr:uid="{00000000-0005-0000-0000-00002F510000}"/>
    <cellStyle name="Vírgula 7 3 3 3 3" xfId="5236" xr:uid="{00000000-0005-0000-0000-000030510000}"/>
    <cellStyle name="Vírgula 7 3 3 3 3 2" xfId="13037" xr:uid="{00000000-0005-0000-0000-000031510000}"/>
    <cellStyle name="Vírgula 7 3 3 3 3 2 2" xfId="22235" xr:uid="{00000000-0005-0000-0000-000032510000}"/>
    <cellStyle name="Vírgula 7 3 3 3 3 3" xfId="12360" xr:uid="{00000000-0005-0000-0000-000033510000}"/>
    <cellStyle name="Vírgula 7 3 3 3 3 4" xfId="18271" xr:uid="{00000000-0005-0000-0000-000034510000}"/>
    <cellStyle name="Vírgula 7 3 3 3 4" xfId="9568" xr:uid="{00000000-0005-0000-0000-000035510000}"/>
    <cellStyle name="Vírgula 7 3 3 3 4 2" xfId="14903" xr:uid="{00000000-0005-0000-0000-000036510000}"/>
    <cellStyle name="Vírgula 7 3 3 3 4 3" xfId="13592" xr:uid="{00000000-0005-0000-0000-000037510000}"/>
    <cellStyle name="Vírgula 7 3 3 3 4 4" xfId="20135" xr:uid="{00000000-0005-0000-0000-000038510000}"/>
    <cellStyle name="Vírgula 7 3 3 3 5" xfId="16111" xr:uid="{00000000-0005-0000-0000-000039510000}"/>
    <cellStyle name="Vírgula 7 3 3 4" xfId="3855" xr:uid="{00000000-0005-0000-0000-00003A510000}"/>
    <cellStyle name="Vírgula 7 3 3 4 2" xfId="5934" xr:uid="{00000000-0005-0000-0000-00003B510000}"/>
    <cellStyle name="Vírgula 7 3 3 4 2 2" xfId="11882" xr:uid="{00000000-0005-0000-0000-00003C510000}"/>
    <cellStyle name="Vírgula 7 3 3 4 2 2 2" xfId="22929" xr:uid="{00000000-0005-0000-0000-00003D510000}"/>
    <cellStyle name="Vírgula 7 3 3 4 2 3" xfId="11555" xr:uid="{00000000-0005-0000-0000-00003E510000}"/>
    <cellStyle name="Vírgula 7 3 3 4 2 4" xfId="18969" xr:uid="{00000000-0005-0000-0000-00003F510000}"/>
    <cellStyle name="Vírgula 7 3 3 4 3" xfId="10493" xr:uid="{00000000-0005-0000-0000-000040510000}"/>
    <cellStyle name="Vírgula 7 3 3 4 3 2" xfId="14913" xr:uid="{00000000-0005-0000-0000-000041510000}"/>
    <cellStyle name="Vírgula 7 3 3 4 3 3" xfId="13691" xr:uid="{00000000-0005-0000-0000-000042510000}"/>
    <cellStyle name="Vírgula 7 3 3 4 3 4" xfId="20917" xr:uid="{00000000-0005-0000-0000-000043510000}"/>
    <cellStyle name="Vírgula 7 3 3 4 4" xfId="16897" xr:uid="{00000000-0005-0000-0000-000044510000}"/>
    <cellStyle name="Vírgula 7 3 3 5" xfId="8653" xr:uid="{00000000-0005-0000-0000-000045510000}"/>
    <cellStyle name="Vírgula 7 3 3 5 2" xfId="10778" xr:uid="{00000000-0005-0000-0000-000046510000}"/>
    <cellStyle name="Vírgula 7 3 3 5 2 2" xfId="13369" xr:uid="{00000000-0005-0000-0000-000047510000}"/>
    <cellStyle name="Vírgula 7 3 3 5 2 3" xfId="12478" xr:uid="{00000000-0005-0000-0000-000048510000}"/>
    <cellStyle name="Vírgula 7 3 3 5 2 4" xfId="14917" xr:uid="{00000000-0005-0000-0000-000049510000}"/>
    <cellStyle name="Vírgula 7 3 3 5 3" xfId="13166" xr:uid="{00000000-0005-0000-0000-00004A510000}"/>
    <cellStyle name="Vírgula 7 3 3 6" xfId="8654" xr:uid="{00000000-0005-0000-0000-00004B510000}"/>
    <cellStyle name="Vírgula 7 3 3 6 2" xfId="10908" xr:uid="{00000000-0005-0000-0000-00004C510000}"/>
    <cellStyle name="Vírgula 7 3 3 6 2 2" xfId="13371" xr:uid="{00000000-0005-0000-0000-00004D510000}"/>
    <cellStyle name="Vírgula 7 3 3 6 2 3" xfId="12479" xr:uid="{00000000-0005-0000-0000-00004E510000}"/>
    <cellStyle name="Vírgula 7 3 3 6 2 4" xfId="14922" xr:uid="{00000000-0005-0000-0000-00004F510000}"/>
    <cellStyle name="Vírgula 7 3 3 6 3" xfId="13332" xr:uid="{00000000-0005-0000-0000-000050510000}"/>
    <cellStyle name="Vírgula 7 3 3 7" xfId="8655" xr:uid="{00000000-0005-0000-0000-000051510000}"/>
    <cellStyle name="Vírgula 7 3 3 7 2" xfId="13341" xr:uid="{00000000-0005-0000-0000-000052510000}"/>
    <cellStyle name="Vírgula 7 3 3 7 3" xfId="13270" xr:uid="{00000000-0005-0000-0000-000053510000}"/>
    <cellStyle name="Vírgula 7 3 3 8" xfId="8656" xr:uid="{00000000-0005-0000-0000-000054510000}"/>
    <cellStyle name="Vírgula 7 3 3 8 2" xfId="11140" xr:uid="{00000000-0005-0000-0000-000055510000}"/>
    <cellStyle name="Vírgula 7 3 3 8 3" xfId="11007" xr:uid="{00000000-0005-0000-0000-000056510000}"/>
    <cellStyle name="Vírgula 7 3 3 9" xfId="8657" xr:uid="{00000000-0005-0000-0000-000057510000}"/>
    <cellStyle name="Vírgula 7 3 4" xfId="627" xr:uid="{00000000-0005-0000-0000-000058510000}"/>
    <cellStyle name="Vírgula 7 3 4 2" xfId="628" xr:uid="{00000000-0005-0000-0000-000059510000}"/>
    <cellStyle name="Vírgula 7 3 4 2 10" xfId="8658" xr:uid="{00000000-0005-0000-0000-00005A510000}"/>
    <cellStyle name="Vírgula 7 3 4 2 11" xfId="9663" xr:uid="{00000000-0005-0000-0000-00005B510000}"/>
    <cellStyle name="Vírgula 7 3 4 2 2" xfId="846" xr:uid="{00000000-0005-0000-0000-00005C510000}"/>
    <cellStyle name="Vírgula 7 3 4 2 2 2" xfId="3140" xr:uid="{00000000-0005-0000-0000-00005D510000}"/>
    <cellStyle name="Vírgula 7 3 4 2 2 2 2" xfId="4555" xr:uid="{00000000-0005-0000-0000-00005E510000}"/>
    <cellStyle name="Vírgula 7 3 4 2 2 2 2 2" xfId="21595" xr:uid="{00000000-0005-0000-0000-00005F510000}"/>
    <cellStyle name="Vírgula 7 3 4 2 2 2 2 3" xfId="17590" xr:uid="{00000000-0005-0000-0000-000060510000}"/>
    <cellStyle name="Vírgula 7 3 4 2 2 2 3" xfId="5309" xr:uid="{00000000-0005-0000-0000-000061510000}"/>
    <cellStyle name="Vírgula 7 3 4 2 2 2 3 2" xfId="22308" xr:uid="{00000000-0005-0000-0000-000062510000}"/>
    <cellStyle name="Vírgula 7 3 4 2 2 2 3 3" xfId="18344" xr:uid="{00000000-0005-0000-0000-000063510000}"/>
    <cellStyle name="Vírgula 7 3 4 2 2 2 4" xfId="20208" xr:uid="{00000000-0005-0000-0000-000064510000}"/>
    <cellStyle name="Vírgula 7 3 4 2 2 2 5" xfId="16184" xr:uid="{00000000-0005-0000-0000-000065510000}"/>
    <cellStyle name="Vírgula 7 3 4 2 2 3" xfId="4135" xr:uid="{00000000-0005-0000-0000-000066510000}"/>
    <cellStyle name="Vírgula 7 3 4 2 2 3 2" xfId="6026" xr:uid="{00000000-0005-0000-0000-000067510000}"/>
    <cellStyle name="Vírgula 7 3 4 2 2 3 2 2" xfId="23019" xr:uid="{00000000-0005-0000-0000-000068510000}"/>
    <cellStyle name="Vírgula 7 3 4 2 2 3 2 3" xfId="19061" xr:uid="{00000000-0005-0000-0000-000069510000}"/>
    <cellStyle name="Vírgula 7 3 4 2 2 3 3" xfId="21183" xr:uid="{00000000-0005-0000-0000-00006A510000}"/>
    <cellStyle name="Vírgula 7 3 4 2 2 3 4" xfId="17175" xr:uid="{00000000-0005-0000-0000-00006B510000}"/>
    <cellStyle name="Vírgula 7 3 4 2 2 4" xfId="10498" xr:uid="{00000000-0005-0000-0000-00006C510000}"/>
    <cellStyle name="Vírgula 7 3 4 2 3" xfId="3088" xr:uid="{00000000-0005-0000-0000-00006D510000}"/>
    <cellStyle name="Vírgula 7 3 4 2 3 2" xfId="4515" xr:uid="{00000000-0005-0000-0000-00006E510000}"/>
    <cellStyle name="Vírgula 7 3 4 2 3 2 2" xfId="21555" xr:uid="{00000000-0005-0000-0000-00006F510000}"/>
    <cellStyle name="Vírgula 7 3 4 2 3 2 3" xfId="17550" xr:uid="{00000000-0005-0000-0000-000070510000}"/>
    <cellStyle name="Vírgula 7 3 4 2 3 3" xfId="5257" xr:uid="{00000000-0005-0000-0000-000071510000}"/>
    <cellStyle name="Vírgula 7 3 4 2 3 3 2" xfId="11212" xr:uid="{00000000-0005-0000-0000-000072510000}"/>
    <cellStyle name="Vírgula 7 3 4 2 3 3 2 2" xfId="22256" xr:uid="{00000000-0005-0000-0000-000073510000}"/>
    <cellStyle name="Vírgula 7 3 4 2 3 3 3" xfId="13121" xr:uid="{00000000-0005-0000-0000-000074510000}"/>
    <cellStyle name="Vírgula 7 3 4 2 3 3 4" xfId="18292" xr:uid="{00000000-0005-0000-0000-000075510000}"/>
    <cellStyle name="Vírgula 7 3 4 2 3 4" xfId="13599" xr:uid="{00000000-0005-0000-0000-000076510000}"/>
    <cellStyle name="Vírgula 7 3 4 2 3 4 2" xfId="20156" xr:uid="{00000000-0005-0000-0000-000077510000}"/>
    <cellStyle name="Vírgula 7 3 4 2 3 5" xfId="16132" xr:uid="{00000000-0005-0000-0000-000078510000}"/>
    <cellStyle name="Vírgula 7 3 4 2 4" xfId="3706" xr:uid="{00000000-0005-0000-0000-000079510000}"/>
    <cellStyle name="Vírgula 7 3 4 2 4 2" xfId="5969" xr:uid="{00000000-0005-0000-0000-00007A510000}"/>
    <cellStyle name="Vírgula 7 3 4 2 4 2 2" xfId="11883" xr:uid="{00000000-0005-0000-0000-00007B510000}"/>
    <cellStyle name="Vírgula 7 3 4 2 4 2 2 2" xfId="22963" xr:uid="{00000000-0005-0000-0000-00007C510000}"/>
    <cellStyle name="Vírgula 7 3 4 2 4 2 3" xfId="12402" xr:uid="{00000000-0005-0000-0000-00007D510000}"/>
    <cellStyle name="Vírgula 7 3 4 2 4 2 4" xfId="19004" xr:uid="{00000000-0005-0000-0000-00007E510000}"/>
    <cellStyle name="Vírgula 7 3 4 2 4 3" xfId="13682" xr:uid="{00000000-0005-0000-0000-00007F510000}"/>
    <cellStyle name="Vírgula 7 3 4 2 4 3 2" xfId="20774" xr:uid="{00000000-0005-0000-0000-000080510000}"/>
    <cellStyle name="Vírgula 7 3 4 2 4 4" xfId="16750" xr:uid="{00000000-0005-0000-0000-000081510000}"/>
    <cellStyle name="Vírgula 7 3 4 2 5" xfId="8659" xr:uid="{00000000-0005-0000-0000-000082510000}"/>
    <cellStyle name="Vírgula 7 3 4 2 5 2" xfId="13277" xr:uid="{00000000-0005-0000-0000-000083510000}"/>
    <cellStyle name="Vírgula 7 3 4 2 5 3" xfId="11006" xr:uid="{00000000-0005-0000-0000-000084510000}"/>
    <cellStyle name="Vírgula 7 3 4 2 6" xfId="8660" xr:uid="{00000000-0005-0000-0000-000085510000}"/>
    <cellStyle name="Vírgula 7 3 4 2 6 2" xfId="11394" xr:uid="{00000000-0005-0000-0000-000086510000}"/>
    <cellStyle name="Vírgula 7 3 4 2 6 3" xfId="11005" xr:uid="{00000000-0005-0000-0000-000087510000}"/>
    <cellStyle name="Vírgula 7 3 4 2 7" xfId="8661" xr:uid="{00000000-0005-0000-0000-000088510000}"/>
    <cellStyle name="Vírgula 7 3 4 2 7 2" xfId="11202" xr:uid="{00000000-0005-0000-0000-000089510000}"/>
    <cellStyle name="Vírgula 7 3 4 2 7 3" xfId="11273" xr:uid="{00000000-0005-0000-0000-00008A510000}"/>
    <cellStyle name="Vírgula 7 3 4 2 8" xfId="8662" xr:uid="{00000000-0005-0000-0000-00008B510000}"/>
    <cellStyle name="Vírgula 7 3 4 2 8 2" xfId="11395" xr:uid="{00000000-0005-0000-0000-00008C510000}"/>
    <cellStyle name="Vírgula 7 3 4 2 8 3" xfId="11302" xr:uid="{00000000-0005-0000-0000-00008D510000}"/>
    <cellStyle name="Vírgula 7 3 4 2 9" xfId="8663" xr:uid="{00000000-0005-0000-0000-00008E510000}"/>
    <cellStyle name="Vírgula 7 3 4 3" xfId="912" xr:uid="{00000000-0005-0000-0000-00008F510000}"/>
    <cellStyle name="Vírgula 7 3 4 3 2" xfId="2422" xr:uid="{00000000-0005-0000-0000-000090510000}"/>
    <cellStyle name="Vírgula 7 3 4 3 2 2" xfId="2896" xr:uid="{00000000-0005-0000-0000-000091510000}"/>
    <cellStyle name="Vírgula 7 3 4 3 2 2 2" xfId="3672" xr:uid="{00000000-0005-0000-0000-000092510000}"/>
    <cellStyle name="Vírgula 7 3 4 3 2 2 2 2" xfId="4950" xr:uid="{00000000-0005-0000-0000-000093510000}"/>
    <cellStyle name="Vírgula 7 3 4 3 2 2 2 2 2" xfId="21990" xr:uid="{00000000-0005-0000-0000-000094510000}"/>
    <cellStyle name="Vírgula 7 3 4 3 2 2 2 2 3" xfId="17985" xr:uid="{00000000-0005-0000-0000-000095510000}"/>
    <cellStyle name="Vírgula 7 3 4 3 2 2 2 3" xfId="5841" xr:uid="{00000000-0005-0000-0000-000096510000}"/>
    <cellStyle name="Vírgula 7 3 4 3 2 2 2 3 2" xfId="12002" xr:uid="{00000000-0005-0000-0000-000097510000}"/>
    <cellStyle name="Vírgula 7 3 4 3 2 2 2 3 2 2" xfId="22840" xr:uid="{00000000-0005-0000-0000-000098510000}"/>
    <cellStyle name="Vírgula 7 3 4 3 2 2 2 3 3" xfId="11630" xr:uid="{00000000-0005-0000-0000-000099510000}"/>
    <cellStyle name="Vírgula 7 3 4 3 2 2 2 3 4" xfId="18876" xr:uid="{00000000-0005-0000-0000-00009A510000}"/>
    <cellStyle name="Vírgula 7 3 4 3 2 2 2 4" xfId="20740" xr:uid="{00000000-0005-0000-0000-00009B510000}"/>
    <cellStyle name="Vírgula 7 3 4 3 2 2 2 5" xfId="16716" xr:uid="{00000000-0005-0000-0000-00009C510000}"/>
    <cellStyle name="Vírgula 7 3 4 3 2 2 3" xfId="8664" xr:uid="{00000000-0005-0000-0000-00009D510000}"/>
    <cellStyle name="Vírgula 7 3 4 3 2 3" xfId="2825" xr:uid="{00000000-0005-0000-0000-00009E510000}"/>
    <cellStyle name="Vírgula 7 3 4 3 2 3 2" xfId="3652" xr:uid="{00000000-0005-0000-0000-00009F510000}"/>
    <cellStyle name="Vírgula 7 3 4 3 2 3 2 2" xfId="4930" xr:uid="{00000000-0005-0000-0000-0000A0510000}"/>
    <cellStyle name="Vírgula 7 3 4 3 2 3 2 2 2" xfId="21970" xr:uid="{00000000-0005-0000-0000-0000A1510000}"/>
    <cellStyle name="Vírgula 7 3 4 3 2 3 2 2 3" xfId="17965" xr:uid="{00000000-0005-0000-0000-0000A2510000}"/>
    <cellStyle name="Vírgula 7 3 4 3 2 3 2 3" xfId="5821" xr:uid="{00000000-0005-0000-0000-0000A3510000}"/>
    <cellStyle name="Vírgula 7 3 4 3 2 3 2 3 2" xfId="22820" xr:uid="{00000000-0005-0000-0000-0000A4510000}"/>
    <cellStyle name="Vírgula 7 3 4 3 2 3 2 3 3" xfId="18856" xr:uid="{00000000-0005-0000-0000-0000A5510000}"/>
    <cellStyle name="Vírgula 7 3 4 3 2 3 2 4" xfId="20720" xr:uid="{00000000-0005-0000-0000-0000A6510000}"/>
    <cellStyle name="Vírgula 7 3 4 3 2 3 2 5" xfId="16696" xr:uid="{00000000-0005-0000-0000-0000A7510000}"/>
    <cellStyle name="Vírgula 7 3 4 3 2 4" xfId="2674" xr:uid="{00000000-0005-0000-0000-0000A8510000}"/>
    <cellStyle name="Vírgula 7 3 4 3 2 4 2" xfId="3628" xr:uid="{00000000-0005-0000-0000-0000A9510000}"/>
    <cellStyle name="Vírgula 7 3 4 3 2 4 2 2" xfId="4906" xr:uid="{00000000-0005-0000-0000-0000AA510000}"/>
    <cellStyle name="Vírgula 7 3 4 3 2 4 2 2 2" xfId="21946" xr:uid="{00000000-0005-0000-0000-0000AB510000}"/>
    <cellStyle name="Vírgula 7 3 4 3 2 4 2 2 3" xfId="17941" xr:uid="{00000000-0005-0000-0000-0000AC510000}"/>
    <cellStyle name="Vírgula 7 3 4 3 2 4 2 3" xfId="5797" xr:uid="{00000000-0005-0000-0000-0000AD510000}"/>
    <cellStyle name="Vírgula 7 3 4 3 2 4 2 3 2" xfId="22796" xr:uid="{00000000-0005-0000-0000-0000AE510000}"/>
    <cellStyle name="Vírgula 7 3 4 3 2 4 2 3 3" xfId="18832" xr:uid="{00000000-0005-0000-0000-0000AF510000}"/>
    <cellStyle name="Vírgula 7 3 4 3 2 4 2 4" xfId="20696" xr:uid="{00000000-0005-0000-0000-0000B0510000}"/>
    <cellStyle name="Vírgula 7 3 4 3 2 4 2 5" xfId="16672" xr:uid="{00000000-0005-0000-0000-0000B1510000}"/>
    <cellStyle name="Vírgula 7 3 4 3 2 5" xfId="2607" xr:uid="{00000000-0005-0000-0000-0000B2510000}"/>
    <cellStyle name="Vírgula 7 3 4 3 2 5 2" xfId="3612" xr:uid="{00000000-0005-0000-0000-0000B3510000}"/>
    <cellStyle name="Vírgula 7 3 4 3 2 5 2 2" xfId="4890" xr:uid="{00000000-0005-0000-0000-0000B4510000}"/>
    <cellStyle name="Vírgula 7 3 4 3 2 5 2 2 2" xfId="21930" xr:uid="{00000000-0005-0000-0000-0000B5510000}"/>
    <cellStyle name="Vírgula 7 3 4 3 2 5 2 2 3" xfId="17925" xr:uid="{00000000-0005-0000-0000-0000B6510000}"/>
    <cellStyle name="Vírgula 7 3 4 3 2 5 2 3" xfId="5781" xr:uid="{00000000-0005-0000-0000-0000B7510000}"/>
    <cellStyle name="Vírgula 7 3 4 3 2 5 2 3 2" xfId="22780" xr:uid="{00000000-0005-0000-0000-0000B8510000}"/>
    <cellStyle name="Vírgula 7 3 4 3 2 5 2 3 3" xfId="18816" xr:uid="{00000000-0005-0000-0000-0000B9510000}"/>
    <cellStyle name="Vírgula 7 3 4 3 2 5 2 4" xfId="20680" xr:uid="{00000000-0005-0000-0000-0000BA510000}"/>
    <cellStyle name="Vírgula 7 3 4 3 2 5 2 5" xfId="16656" xr:uid="{00000000-0005-0000-0000-0000BB510000}"/>
    <cellStyle name="Vírgula 7 3 4 3 2 6" xfId="3550" xr:uid="{00000000-0005-0000-0000-0000BC510000}"/>
    <cellStyle name="Vírgula 7 3 4 3 2 6 2" xfId="4845" xr:uid="{00000000-0005-0000-0000-0000BD510000}"/>
    <cellStyle name="Vírgula 7 3 4 3 2 6 2 2" xfId="21885" xr:uid="{00000000-0005-0000-0000-0000BE510000}"/>
    <cellStyle name="Vírgula 7 3 4 3 2 6 2 3" xfId="17880" xr:uid="{00000000-0005-0000-0000-0000BF510000}"/>
    <cellStyle name="Vírgula 7 3 4 3 2 6 3" xfId="5719" xr:uid="{00000000-0005-0000-0000-0000C0510000}"/>
    <cellStyle name="Vírgula 7 3 4 3 2 6 3 2" xfId="22718" xr:uid="{00000000-0005-0000-0000-0000C1510000}"/>
    <cellStyle name="Vírgula 7 3 4 3 2 6 3 3" xfId="18754" xr:uid="{00000000-0005-0000-0000-0000C2510000}"/>
    <cellStyle name="Vírgula 7 3 4 3 2 6 4" xfId="20618" xr:uid="{00000000-0005-0000-0000-0000C3510000}"/>
    <cellStyle name="Vírgula 7 3 4 3 2 6 5" xfId="16594" xr:uid="{00000000-0005-0000-0000-0000C4510000}"/>
    <cellStyle name="Vírgula 7 3 4 3 2 7" xfId="4027" xr:uid="{00000000-0005-0000-0000-0000C5510000}"/>
    <cellStyle name="Vírgula 7 3 4 3 2 7 2" xfId="6449" xr:uid="{00000000-0005-0000-0000-0000C6510000}"/>
    <cellStyle name="Vírgula 7 3 4 3 2 7 2 2" xfId="23431" xr:uid="{00000000-0005-0000-0000-0000C7510000}"/>
    <cellStyle name="Vírgula 7 3 4 3 2 7 2 3" xfId="19484" xr:uid="{00000000-0005-0000-0000-0000C8510000}"/>
    <cellStyle name="Vírgula 7 3 4 3 2 7 3" xfId="21079" xr:uid="{00000000-0005-0000-0000-0000C9510000}"/>
    <cellStyle name="Vírgula 7 3 4 3 2 7 4" xfId="17068" xr:uid="{00000000-0005-0000-0000-0000CA510000}"/>
    <cellStyle name="Vírgula 7 3 4 3 3" xfId="2534" xr:uid="{00000000-0005-0000-0000-0000CB510000}"/>
    <cellStyle name="Vírgula 7 3 4 3 3 2" xfId="3595" xr:uid="{00000000-0005-0000-0000-0000CC510000}"/>
    <cellStyle name="Vírgula 7 3 4 3 3 2 2" xfId="4873" xr:uid="{00000000-0005-0000-0000-0000CD510000}"/>
    <cellStyle name="Vírgula 7 3 4 3 3 2 2 2" xfId="21913" xr:uid="{00000000-0005-0000-0000-0000CE510000}"/>
    <cellStyle name="Vírgula 7 3 4 3 3 2 2 3" xfId="17908" xr:uid="{00000000-0005-0000-0000-0000CF510000}"/>
    <cellStyle name="Vírgula 7 3 4 3 3 2 3" xfId="5764" xr:uid="{00000000-0005-0000-0000-0000D0510000}"/>
    <cellStyle name="Vírgula 7 3 4 3 3 2 3 2" xfId="22763" xr:uid="{00000000-0005-0000-0000-0000D1510000}"/>
    <cellStyle name="Vírgula 7 3 4 3 3 2 3 3" xfId="18799" xr:uid="{00000000-0005-0000-0000-0000D2510000}"/>
    <cellStyle name="Vírgula 7 3 4 3 3 2 4" xfId="20663" xr:uid="{00000000-0005-0000-0000-0000D3510000}"/>
    <cellStyle name="Vírgula 7 3 4 3 3 2 5" xfId="16639" xr:uid="{00000000-0005-0000-0000-0000D4510000}"/>
    <cellStyle name="Vírgula 7 3 4 3 3 3" xfId="3774" xr:uid="{00000000-0005-0000-0000-0000D5510000}"/>
    <cellStyle name="Vírgula 7 3 4 3 3 3 2" xfId="6494" xr:uid="{00000000-0005-0000-0000-0000D6510000}"/>
    <cellStyle name="Vírgula 7 3 4 3 3 3 2 2" xfId="23476" xr:uid="{00000000-0005-0000-0000-0000D7510000}"/>
    <cellStyle name="Vírgula 7 3 4 3 3 3 2 3" xfId="19529" xr:uid="{00000000-0005-0000-0000-0000D8510000}"/>
    <cellStyle name="Vírgula 7 3 4 3 3 3 3" xfId="20838" xr:uid="{00000000-0005-0000-0000-0000D9510000}"/>
    <cellStyle name="Vírgula 7 3 4 3 3 3 4" xfId="16817" xr:uid="{00000000-0005-0000-0000-0000DA510000}"/>
    <cellStyle name="Vírgula 7 3 4 3 4" xfId="3195" xr:uid="{00000000-0005-0000-0000-0000DB510000}"/>
    <cellStyle name="Vírgula 7 3 4 3 4 2" xfId="4355" xr:uid="{00000000-0005-0000-0000-0000DC510000}"/>
    <cellStyle name="Vírgula 7 3 4 3 4 2 2" xfId="6595" xr:uid="{00000000-0005-0000-0000-0000DD510000}"/>
    <cellStyle name="Vírgula 7 3 4 3 4 2 2 2" xfId="23577" xr:uid="{00000000-0005-0000-0000-0000DE510000}"/>
    <cellStyle name="Vírgula 7 3 4 3 4 2 2 3" xfId="19630" xr:uid="{00000000-0005-0000-0000-0000DF510000}"/>
    <cellStyle name="Vírgula 7 3 4 3 4 2 3" xfId="21399" xr:uid="{00000000-0005-0000-0000-0000E0510000}"/>
    <cellStyle name="Vírgula 7 3 4 3 4 2 4" xfId="17392" xr:uid="{00000000-0005-0000-0000-0000E1510000}"/>
    <cellStyle name="Vírgula 7 3 4 3 4 3" xfId="5364" xr:uid="{00000000-0005-0000-0000-0000E2510000}"/>
    <cellStyle name="Vírgula 7 3 4 3 4 3 2" xfId="22363" xr:uid="{00000000-0005-0000-0000-0000E3510000}"/>
    <cellStyle name="Vírgula 7 3 4 3 4 3 3" xfId="18399" xr:uid="{00000000-0005-0000-0000-0000E4510000}"/>
    <cellStyle name="Vírgula 7 3 4 3 4 4" xfId="20263" xr:uid="{00000000-0005-0000-0000-0000E5510000}"/>
    <cellStyle name="Vírgula 7 3 4 3 4 5" xfId="16239" xr:uid="{00000000-0005-0000-0000-0000E6510000}"/>
    <cellStyle name="Vírgula 7 3 4 3 5" xfId="3944" xr:uid="{00000000-0005-0000-0000-0000E7510000}"/>
    <cellStyle name="Vírgula 7 3 4 3 5 2" xfId="6085" xr:uid="{00000000-0005-0000-0000-0000E8510000}"/>
    <cellStyle name="Vírgula 7 3 4 3 5 2 2" xfId="23074" xr:uid="{00000000-0005-0000-0000-0000E9510000}"/>
    <cellStyle name="Vírgula 7 3 4 3 5 2 3" xfId="19120" xr:uid="{00000000-0005-0000-0000-0000EA510000}"/>
    <cellStyle name="Vírgula 7 3 4 3 5 3" xfId="21001" xr:uid="{00000000-0005-0000-0000-0000EB510000}"/>
    <cellStyle name="Vírgula 7 3 4 3 5 4" xfId="16986" xr:uid="{00000000-0005-0000-0000-0000EC510000}"/>
    <cellStyle name="Vírgula 7 3 4 3 6" xfId="6780" xr:uid="{00000000-0005-0000-0000-0000ED510000}"/>
    <cellStyle name="Vírgula 7 3 4 3 6 2" xfId="23753" xr:uid="{00000000-0005-0000-0000-0000EE510000}"/>
    <cellStyle name="Vírgula 7 3 4 3 6 3" xfId="19815" xr:uid="{00000000-0005-0000-0000-0000EF510000}"/>
    <cellStyle name="Vírgula 7 3 4 3 7" xfId="5098" xr:uid="{00000000-0005-0000-0000-0000F0510000}"/>
    <cellStyle name="Vírgula 7 3 4 3 7 2" xfId="22106" xr:uid="{00000000-0005-0000-0000-0000F1510000}"/>
    <cellStyle name="Vírgula 7 3 4 3 7 3" xfId="18133" xr:uid="{00000000-0005-0000-0000-0000F2510000}"/>
    <cellStyle name="Vírgula 7 3 4 3 8" xfId="10497" xr:uid="{00000000-0005-0000-0000-0000F3510000}"/>
    <cellStyle name="Vírgula 7 3 4 3 8 2" xfId="20006" xr:uid="{00000000-0005-0000-0000-0000F4510000}"/>
    <cellStyle name="Vírgula 7 3 4 3 9" xfId="15966" xr:uid="{00000000-0005-0000-0000-0000F5510000}"/>
    <cellStyle name="Vírgula 7 3 4 4" xfId="5968" xr:uid="{00000000-0005-0000-0000-0000F6510000}"/>
    <cellStyle name="Vírgula 7 3 4 4 2" xfId="22962" xr:uid="{00000000-0005-0000-0000-0000F7510000}"/>
    <cellStyle name="Vírgula 7 3 4 4 3" xfId="19003" xr:uid="{00000000-0005-0000-0000-0000F8510000}"/>
    <cellStyle name="Vírgula 7 3 4 5" xfId="9210" xr:uid="{00000000-0005-0000-0000-0000F9510000}"/>
    <cellStyle name="Vírgula 7 3 5" xfId="629" xr:uid="{00000000-0005-0000-0000-0000FA510000}"/>
    <cellStyle name="Vírgula 7 3 5 2" xfId="630" xr:uid="{00000000-0005-0000-0000-0000FB510000}"/>
    <cellStyle name="Vírgula 7 3 5 2 10" xfId="8665" xr:uid="{00000000-0005-0000-0000-0000FC510000}"/>
    <cellStyle name="Vírgula 7 3 5 2 11" xfId="9763" xr:uid="{00000000-0005-0000-0000-0000FD510000}"/>
    <cellStyle name="Vírgula 7 3 5 2 2" xfId="847" xr:uid="{00000000-0005-0000-0000-0000FE510000}"/>
    <cellStyle name="Vírgula 7 3 5 2 2 2" xfId="3141" xr:uid="{00000000-0005-0000-0000-0000FF510000}"/>
    <cellStyle name="Vírgula 7 3 5 2 2 2 2" xfId="4556" xr:uid="{00000000-0005-0000-0000-000000520000}"/>
    <cellStyle name="Vírgula 7 3 5 2 2 2 2 2" xfId="21596" xr:uid="{00000000-0005-0000-0000-000001520000}"/>
    <cellStyle name="Vírgula 7 3 5 2 2 2 2 3" xfId="17591" xr:uid="{00000000-0005-0000-0000-000002520000}"/>
    <cellStyle name="Vírgula 7 3 5 2 2 2 3" xfId="5310" xr:uid="{00000000-0005-0000-0000-000003520000}"/>
    <cellStyle name="Vírgula 7 3 5 2 2 2 3 2" xfId="22309" xr:uid="{00000000-0005-0000-0000-000004520000}"/>
    <cellStyle name="Vírgula 7 3 5 2 2 2 3 3" xfId="18345" xr:uid="{00000000-0005-0000-0000-000005520000}"/>
    <cellStyle name="Vírgula 7 3 5 2 2 2 4" xfId="20209" xr:uid="{00000000-0005-0000-0000-000006520000}"/>
    <cellStyle name="Vírgula 7 3 5 2 2 2 5" xfId="16185" xr:uid="{00000000-0005-0000-0000-000007520000}"/>
    <cellStyle name="Vírgula 7 3 5 2 2 3" xfId="4159" xr:uid="{00000000-0005-0000-0000-000008520000}"/>
    <cellStyle name="Vírgula 7 3 5 2 2 3 2" xfId="6027" xr:uid="{00000000-0005-0000-0000-000009520000}"/>
    <cellStyle name="Vírgula 7 3 5 2 2 3 2 2" xfId="23020" xr:uid="{00000000-0005-0000-0000-00000A520000}"/>
    <cellStyle name="Vírgula 7 3 5 2 2 3 2 3" xfId="19062" xr:uid="{00000000-0005-0000-0000-00000B520000}"/>
    <cellStyle name="Vírgula 7 3 5 2 2 3 3" xfId="21207" xr:uid="{00000000-0005-0000-0000-00000C520000}"/>
    <cellStyle name="Vírgula 7 3 5 2 2 3 4" xfId="17199" xr:uid="{00000000-0005-0000-0000-00000D520000}"/>
    <cellStyle name="Vírgula 7 3 5 2 2 4" xfId="10500" xr:uid="{00000000-0005-0000-0000-00000E520000}"/>
    <cellStyle name="Vírgula 7 3 5 2 3" xfId="3089" xr:uid="{00000000-0005-0000-0000-00000F520000}"/>
    <cellStyle name="Vírgula 7 3 5 2 3 2" xfId="4516" xr:uid="{00000000-0005-0000-0000-000010520000}"/>
    <cellStyle name="Vírgula 7 3 5 2 3 2 2" xfId="21556" xr:uid="{00000000-0005-0000-0000-000011520000}"/>
    <cellStyle name="Vírgula 7 3 5 2 3 2 3" xfId="17551" xr:uid="{00000000-0005-0000-0000-000012520000}"/>
    <cellStyle name="Vírgula 7 3 5 2 3 3" xfId="5258" xr:uid="{00000000-0005-0000-0000-000013520000}"/>
    <cellStyle name="Vírgula 7 3 5 2 3 3 2" xfId="11211" xr:uid="{00000000-0005-0000-0000-000014520000}"/>
    <cellStyle name="Vírgula 7 3 5 2 3 3 2 2" xfId="22257" xr:uid="{00000000-0005-0000-0000-000015520000}"/>
    <cellStyle name="Vírgula 7 3 5 2 3 3 3" xfId="11921" xr:uid="{00000000-0005-0000-0000-000016520000}"/>
    <cellStyle name="Vírgula 7 3 5 2 3 3 4" xfId="18293" xr:uid="{00000000-0005-0000-0000-000017520000}"/>
    <cellStyle name="Vírgula 7 3 5 2 3 4" xfId="13600" xr:uid="{00000000-0005-0000-0000-000018520000}"/>
    <cellStyle name="Vírgula 7 3 5 2 3 4 2" xfId="20157" xr:uid="{00000000-0005-0000-0000-000019520000}"/>
    <cellStyle name="Vírgula 7 3 5 2 3 5" xfId="16133" xr:uid="{00000000-0005-0000-0000-00001A520000}"/>
    <cellStyle name="Vírgula 7 3 5 2 4" xfId="4483" xr:uid="{00000000-0005-0000-0000-00001B520000}"/>
    <cellStyle name="Vírgula 7 3 5 2 4 2" xfId="5971" xr:uid="{00000000-0005-0000-0000-00001C520000}"/>
    <cellStyle name="Vírgula 7 3 5 2 4 2 2" xfId="11958" xr:uid="{00000000-0005-0000-0000-00001D520000}"/>
    <cellStyle name="Vírgula 7 3 5 2 4 2 2 2" xfId="22965" xr:uid="{00000000-0005-0000-0000-00001E520000}"/>
    <cellStyle name="Vírgula 7 3 5 2 4 2 3" xfId="13309" xr:uid="{00000000-0005-0000-0000-00001F520000}"/>
    <cellStyle name="Vírgula 7 3 5 2 4 2 4" xfId="19006" xr:uid="{00000000-0005-0000-0000-000020520000}"/>
    <cellStyle name="Vírgula 7 3 5 2 4 3" xfId="13733" xr:uid="{00000000-0005-0000-0000-000021520000}"/>
    <cellStyle name="Vírgula 7 3 5 2 4 3 2" xfId="21523" xr:uid="{00000000-0005-0000-0000-000022520000}"/>
    <cellStyle name="Vírgula 7 3 5 2 4 4" xfId="17518" xr:uid="{00000000-0005-0000-0000-000023520000}"/>
    <cellStyle name="Vírgula 7 3 5 2 5" xfId="8666" xr:uid="{00000000-0005-0000-0000-000024520000}"/>
    <cellStyle name="Vírgula 7 3 5 2 5 2" xfId="11498" xr:uid="{00000000-0005-0000-0000-000025520000}"/>
    <cellStyle name="Vírgula 7 3 5 2 5 3" xfId="13246" xr:uid="{00000000-0005-0000-0000-000026520000}"/>
    <cellStyle name="Vírgula 7 3 5 2 6" xfId="8667" xr:uid="{00000000-0005-0000-0000-000027520000}"/>
    <cellStyle name="Vírgula 7 3 5 2 6 2" xfId="11952" xr:uid="{00000000-0005-0000-0000-000028520000}"/>
    <cellStyle name="Vírgula 7 3 5 2 6 3" xfId="11789" xr:uid="{00000000-0005-0000-0000-000029520000}"/>
    <cellStyle name="Vírgula 7 3 5 2 7" xfId="8668" xr:uid="{00000000-0005-0000-0000-00002A520000}"/>
    <cellStyle name="Vírgula 7 3 5 2 7 2" xfId="11396" xr:uid="{00000000-0005-0000-0000-00002B520000}"/>
    <cellStyle name="Vírgula 7 3 5 2 7 3" xfId="12438" xr:uid="{00000000-0005-0000-0000-00002C520000}"/>
    <cellStyle name="Vírgula 7 3 5 2 8" xfId="8669" xr:uid="{00000000-0005-0000-0000-00002D520000}"/>
    <cellStyle name="Vírgula 7 3 5 2 8 2" xfId="12421" xr:uid="{00000000-0005-0000-0000-00002E520000}"/>
    <cellStyle name="Vírgula 7 3 5 2 8 3" xfId="12575" xr:uid="{00000000-0005-0000-0000-00002F520000}"/>
    <cellStyle name="Vírgula 7 3 5 2 9" xfId="8670" xr:uid="{00000000-0005-0000-0000-000030520000}"/>
    <cellStyle name="Vírgula 7 3 5 3" xfId="913" xr:uid="{00000000-0005-0000-0000-000031520000}"/>
    <cellStyle name="Vírgula 7 3 5 3 2" xfId="2423" xr:uid="{00000000-0005-0000-0000-000032520000}"/>
    <cellStyle name="Vírgula 7 3 5 3 2 2" xfId="2897" xr:uid="{00000000-0005-0000-0000-000033520000}"/>
    <cellStyle name="Vírgula 7 3 5 3 2 2 2" xfId="3673" xr:uid="{00000000-0005-0000-0000-000034520000}"/>
    <cellStyle name="Vírgula 7 3 5 3 2 2 2 2" xfId="4951" xr:uid="{00000000-0005-0000-0000-000035520000}"/>
    <cellStyle name="Vírgula 7 3 5 3 2 2 2 2 2" xfId="21991" xr:uid="{00000000-0005-0000-0000-000036520000}"/>
    <cellStyle name="Vírgula 7 3 5 3 2 2 2 2 3" xfId="17986" xr:uid="{00000000-0005-0000-0000-000037520000}"/>
    <cellStyle name="Vírgula 7 3 5 3 2 2 2 3" xfId="5842" xr:uid="{00000000-0005-0000-0000-000038520000}"/>
    <cellStyle name="Vírgula 7 3 5 3 2 2 2 3 2" xfId="11651" xr:uid="{00000000-0005-0000-0000-000039520000}"/>
    <cellStyle name="Vírgula 7 3 5 3 2 2 2 3 2 2" xfId="22841" xr:uid="{00000000-0005-0000-0000-00003A520000}"/>
    <cellStyle name="Vírgula 7 3 5 3 2 2 2 3 3" xfId="11764" xr:uid="{00000000-0005-0000-0000-00003B520000}"/>
    <cellStyle name="Vírgula 7 3 5 3 2 2 2 3 4" xfId="18877" xr:uid="{00000000-0005-0000-0000-00003C520000}"/>
    <cellStyle name="Vírgula 7 3 5 3 2 2 2 4" xfId="20741" xr:uid="{00000000-0005-0000-0000-00003D520000}"/>
    <cellStyle name="Vírgula 7 3 5 3 2 2 2 5" xfId="16717" xr:uid="{00000000-0005-0000-0000-00003E520000}"/>
    <cellStyle name="Vírgula 7 3 5 3 2 2 3" xfId="8671" xr:uid="{00000000-0005-0000-0000-00003F520000}"/>
    <cellStyle name="Vírgula 7 3 5 3 2 3" xfId="2826" xr:uid="{00000000-0005-0000-0000-000040520000}"/>
    <cellStyle name="Vírgula 7 3 5 3 2 3 2" xfId="3653" xr:uid="{00000000-0005-0000-0000-000041520000}"/>
    <cellStyle name="Vírgula 7 3 5 3 2 3 2 2" xfId="4931" xr:uid="{00000000-0005-0000-0000-000042520000}"/>
    <cellStyle name="Vírgula 7 3 5 3 2 3 2 2 2" xfId="21971" xr:uid="{00000000-0005-0000-0000-000043520000}"/>
    <cellStyle name="Vírgula 7 3 5 3 2 3 2 2 3" xfId="17966" xr:uid="{00000000-0005-0000-0000-000044520000}"/>
    <cellStyle name="Vírgula 7 3 5 3 2 3 2 3" xfId="5822" xr:uid="{00000000-0005-0000-0000-000045520000}"/>
    <cellStyle name="Vírgula 7 3 5 3 2 3 2 3 2" xfId="22821" xr:uid="{00000000-0005-0000-0000-000046520000}"/>
    <cellStyle name="Vírgula 7 3 5 3 2 3 2 3 3" xfId="18857" xr:uid="{00000000-0005-0000-0000-000047520000}"/>
    <cellStyle name="Vírgula 7 3 5 3 2 3 2 4" xfId="20721" xr:uid="{00000000-0005-0000-0000-000048520000}"/>
    <cellStyle name="Vírgula 7 3 5 3 2 3 2 5" xfId="16697" xr:uid="{00000000-0005-0000-0000-000049520000}"/>
    <cellStyle name="Vírgula 7 3 5 3 2 4" xfId="2675" xr:uid="{00000000-0005-0000-0000-00004A520000}"/>
    <cellStyle name="Vírgula 7 3 5 3 2 4 2" xfId="3629" xr:uid="{00000000-0005-0000-0000-00004B520000}"/>
    <cellStyle name="Vírgula 7 3 5 3 2 4 2 2" xfId="4907" xr:uid="{00000000-0005-0000-0000-00004C520000}"/>
    <cellStyle name="Vírgula 7 3 5 3 2 4 2 2 2" xfId="21947" xr:uid="{00000000-0005-0000-0000-00004D520000}"/>
    <cellStyle name="Vírgula 7 3 5 3 2 4 2 2 3" xfId="17942" xr:uid="{00000000-0005-0000-0000-00004E520000}"/>
    <cellStyle name="Vírgula 7 3 5 3 2 4 2 3" xfId="5798" xr:uid="{00000000-0005-0000-0000-00004F520000}"/>
    <cellStyle name="Vírgula 7 3 5 3 2 4 2 3 2" xfId="22797" xr:uid="{00000000-0005-0000-0000-000050520000}"/>
    <cellStyle name="Vírgula 7 3 5 3 2 4 2 3 3" xfId="18833" xr:uid="{00000000-0005-0000-0000-000051520000}"/>
    <cellStyle name="Vírgula 7 3 5 3 2 4 2 4" xfId="20697" xr:uid="{00000000-0005-0000-0000-000052520000}"/>
    <cellStyle name="Vírgula 7 3 5 3 2 4 2 5" xfId="16673" xr:uid="{00000000-0005-0000-0000-000053520000}"/>
    <cellStyle name="Vírgula 7 3 5 3 2 5" xfId="2608" xr:uid="{00000000-0005-0000-0000-000054520000}"/>
    <cellStyle name="Vírgula 7 3 5 3 2 5 2" xfId="3613" xr:uid="{00000000-0005-0000-0000-000055520000}"/>
    <cellStyle name="Vírgula 7 3 5 3 2 5 2 2" xfId="4891" xr:uid="{00000000-0005-0000-0000-000056520000}"/>
    <cellStyle name="Vírgula 7 3 5 3 2 5 2 2 2" xfId="21931" xr:uid="{00000000-0005-0000-0000-000057520000}"/>
    <cellStyle name="Vírgula 7 3 5 3 2 5 2 2 3" xfId="17926" xr:uid="{00000000-0005-0000-0000-000058520000}"/>
    <cellStyle name="Vírgula 7 3 5 3 2 5 2 3" xfId="5782" xr:uid="{00000000-0005-0000-0000-000059520000}"/>
    <cellStyle name="Vírgula 7 3 5 3 2 5 2 3 2" xfId="22781" xr:uid="{00000000-0005-0000-0000-00005A520000}"/>
    <cellStyle name="Vírgula 7 3 5 3 2 5 2 3 3" xfId="18817" xr:uid="{00000000-0005-0000-0000-00005B520000}"/>
    <cellStyle name="Vírgula 7 3 5 3 2 5 2 4" xfId="20681" xr:uid="{00000000-0005-0000-0000-00005C520000}"/>
    <cellStyle name="Vírgula 7 3 5 3 2 5 2 5" xfId="16657" xr:uid="{00000000-0005-0000-0000-00005D520000}"/>
    <cellStyle name="Vírgula 7 3 5 3 2 6" xfId="3551" xr:uid="{00000000-0005-0000-0000-00005E520000}"/>
    <cellStyle name="Vírgula 7 3 5 3 2 6 2" xfId="4846" xr:uid="{00000000-0005-0000-0000-00005F520000}"/>
    <cellStyle name="Vírgula 7 3 5 3 2 6 2 2" xfId="21886" xr:uid="{00000000-0005-0000-0000-000060520000}"/>
    <cellStyle name="Vírgula 7 3 5 3 2 6 2 3" xfId="17881" xr:uid="{00000000-0005-0000-0000-000061520000}"/>
    <cellStyle name="Vírgula 7 3 5 3 2 6 3" xfId="5720" xr:uid="{00000000-0005-0000-0000-000062520000}"/>
    <cellStyle name="Vírgula 7 3 5 3 2 6 3 2" xfId="22719" xr:uid="{00000000-0005-0000-0000-000063520000}"/>
    <cellStyle name="Vírgula 7 3 5 3 2 6 3 3" xfId="18755" xr:uid="{00000000-0005-0000-0000-000064520000}"/>
    <cellStyle name="Vírgula 7 3 5 3 2 6 4" xfId="20619" xr:uid="{00000000-0005-0000-0000-000065520000}"/>
    <cellStyle name="Vírgula 7 3 5 3 2 6 5" xfId="16595" xr:uid="{00000000-0005-0000-0000-000066520000}"/>
    <cellStyle name="Vírgula 7 3 5 3 2 7" xfId="4073" xr:uid="{00000000-0005-0000-0000-000067520000}"/>
    <cellStyle name="Vírgula 7 3 5 3 2 7 2" xfId="6450" xr:uid="{00000000-0005-0000-0000-000068520000}"/>
    <cellStyle name="Vírgula 7 3 5 3 2 7 2 2" xfId="23432" xr:uid="{00000000-0005-0000-0000-000069520000}"/>
    <cellStyle name="Vírgula 7 3 5 3 2 7 2 3" xfId="19485" xr:uid="{00000000-0005-0000-0000-00006A520000}"/>
    <cellStyle name="Vírgula 7 3 5 3 2 7 3" xfId="21121" xr:uid="{00000000-0005-0000-0000-00006B520000}"/>
    <cellStyle name="Vírgula 7 3 5 3 2 7 4" xfId="17113" xr:uid="{00000000-0005-0000-0000-00006C520000}"/>
    <cellStyle name="Vírgula 7 3 5 3 3" xfId="2535" xr:uid="{00000000-0005-0000-0000-00006D520000}"/>
    <cellStyle name="Vírgula 7 3 5 3 3 2" xfId="3596" xr:uid="{00000000-0005-0000-0000-00006E520000}"/>
    <cellStyle name="Vírgula 7 3 5 3 3 2 2" xfId="4874" xr:uid="{00000000-0005-0000-0000-00006F520000}"/>
    <cellStyle name="Vírgula 7 3 5 3 3 2 2 2" xfId="21914" xr:uid="{00000000-0005-0000-0000-000070520000}"/>
    <cellStyle name="Vírgula 7 3 5 3 3 2 2 3" xfId="17909" xr:uid="{00000000-0005-0000-0000-000071520000}"/>
    <cellStyle name="Vírgula 7 3 5 3 3 2 3" xfId="5765" xr:uid="{00000000-0005-0000-0000-000072520000}"/>
    <cellStyle name="Vírgula 7 3 5 3 3 2 3 2" xfId="22764" xr:uid="{00000000-0005-0000-0000-000073520000}"/>
    <cellStyle name="Vírgula 7 3 5 3 3 2 3 3" xfId="18800" xr:uid="{00000000-0005-0000-0000-000074520000}"/>
    <cellStyle name="Vírgula 7 3 5 3 3 2 4" xfId="20664" xr:uid="{00000000-0005-0000-0000-000075520000}"/>
    <cellStyle name="Vírgula 7 3 5 3 3 2 5" xfId="16640" xr:uid="{00000000-0005-0000-0000-000076520000}"/>
    <cellStyle name="Vírgula 7 3 5 3 3 3" xfId="4075" xr:uid="{00000000-0005-0000-0000-000077520000}"/>
    <cellStyle name="Vírgula 7 3 5 3 3 3 2" xfId="6495" xr:uid="{00000000-0005-0000-0000-000078520000}"/>
    <cellStyle name="Vírgula 7 3 5 3 3 3 2 2" xfId="23477" xr:uid="{00000000-0005-0000-0000-000079520000}"/>
    <cellStyle name="Vírgula 7 3 5 3 3 3 2 3" xfId="19530" xr:uid="{00000000-0005-0000-0000-00007A520000}"/>
    <cellStyle name="Vírgula 7 3 5 3 3 3 3" xfId="21123" xr:uid="{00000000-0005-0000-0000-00007B520000}"/>
    <cellStyle name="Vírgula 7 3 5 3 3 3 4" xfId="17115" xr:uid="{00000000-0005-0000-0000-00007C520000}"/>
    <cellStyle name="Vírgula 7 3 5 3 4" xfId="3196" xr:uid="{00000000-0005-0000-0000-00007D520000}"/>
    <cellStyle name="Vírgula 7 3 5 3 4 2" xfId="4191" xr:uid="{00000000-0005-0000-0000-00007E520000}"/>
    <cellStyle name="Vírgula 7 3 5 3 4 2 2" xfId="6596" xr:uid="{00000000-0005-0000-0000-00007F520000}"/>
    <cellStyle name="Vírgula 7 3 5 3 4 2 2 2" xfId="23578" xr:uid="{00000000-0005-0000-0000-000080520000}"/>
    <cellStyle name="Vírgula 7 3 5 3 4 2 2 3" xfId="19631" xr:uid="{00000000-0005-0000-0000-000081520000}"/>
    <cellStyle name="Vírgula 7 3 5 3 4 2 3" xfId="21237" xr:uid="{00000000-0005-0000-0000-000082520000}"/>
    <cellStyle name="Vírgula 7 3 5 3 4 2 4" xfId="17230" xr:uid="{00000000-0005-0000-0000-000083520000}"/>
    <cellStyle name="Vírgula 7 3 5 3 4 3" xfId="5365" xr:uid="{00000000-0005-0000-0000-000084520000}"/>
    <cellStyle name="Vírgula 7 3 5 3 4 3 2" xfId="22364" xr:uid="{00000000-0005-0000-0000-000085520000}"/>
    <cellStyle name="Vírgula 7 3 5 3 4 3 3" xfId="18400" xr:uid="{00000000-0005-0000-0000-000086520000}"/>
    <cellStyle name="Vírgula 7 3 5 3 4 4" xfId="20264" xr:uid="{00000000-0005-0000-0000-000087520000}"/>
    <cellStyle name="Vírgula 7 3 5 3 4 5" xfId="16240" xr:uid="{00000000-0005-0000-0000-000088520000}"/>
    <cellStyle name="Vírgula 7 3 5 3 5" xfId="3945" xr:uid="{00000000-0005-0000-0000-000089520000}"/>
    <cellStyle name="Vírgula 7 3 5 3 5 2" xfId="6086" xr:uid="{00000000-0005-0000-0000-00008A520000}"/>
    <cellStyle name="Vírgula 7 3 5 3 5 2 2" xfId="23075" xr:uid="{00000000-0005-0000-0000-00008B520000}"/>
    <cellStyle name="Vírgula 7 3 5 3 5 2 3" xfId="19121" xr:uid="{00000000-0005-0000-0000-00008C520000}"/>
    <cellStyle name="Vírgula 7 3 5 3 5 3" xfId="21002" xr:uid="{00000000-0005-0000-0000-00008D520000}"/>
    <cellStyle name="Vírgula 7 3 5 3 5 4" xfId="16987" xr:uid="{00000000-0005-0000-0000-00008E520000}"/>
    <cellStyle name="Vírgula 7 3 5 3 6" xfId="6781" xr:uid="{00000000-0005-0000-0000-00008F520000}"/>
    <cellStyle name="Vírgula 7 3 5 3 6 2" xfId="23754" xr:uid="{00000000-0005-0000-0000-000090520000}"/>
    <cellStyle name="Vírgula 7 3 5 3 6 3" xfId="19816" xr:uid="{00000000-0005-0000-0000-000091520000}"/>
    <cellStyle name="Vírgula 7 3 5 3 7" xfId="5099" xr:uid="{00000000-0005-0000-0000-000092520000}"/>
    <cellStyle name="Vírgula 7 3 5 3 7 2" xfId="22107" xr:uid="{00000000-0005-0000-0000-000093520000}"/>
    <cellStyle name="Vírgula 7 3 5 3 7 3" xfId="18134" xr:uid="{00000000-0005-0000-0000-000094520000}"/>
    <cellStyle name="Vírgula 7 3 5 3 8" xfId="10499" xr:uid="{00000000-0005-0000-0000-000095520000}"/>
    <cellStyle name="Vírgula 7 3 5 3 8 2" xfId="20007" xr:uid="{00000000-0005-0000-0000-000096520000}"/>
    <cellStyle name="Vírgula 7 3 5 3 9" xfId="15967" xr:uid="{00000000-0005-0000-0000-000097520000}"/>
    <cellStyle name="Vírgula 7 3 5 4" xfId="5970" xr:uid="{00000000-0005-0000-0000-000098520000}"/>
    <cellStyle name="Vírgula 7 3 5 4 2" xfId="22964" xr:uid="{00000000-0005-0000-0000-000099520000}"/>
    <cellStyle name="Vírgula 7 3 5 4 3" xfId="19005" xr:uid="{00000000-0005-0000-0000-00009A520000}"/>
    <cellStyle name="Vírgula 7 3 5 5" xfId="9349" xr:uid="{00000000-0005-0000-0000-00009B520000}"/>
    <cellStyle name="Vírgula 7 3 6" xfId="631" xr:uid="{00000000-0005-0000-0000-00009C520000}"/>
    <cellStyle name="Vírgula 7 3 6 10" xfId="8672" xr:uid="{00000000-0005-0000-0000-00009D520000}"/>
    <cellStyle name="Vírgula 7 3 6 11" xfId="8673" xr:uid="{00000000-0005-0000-0000-00009E520000}"/>
    <cellStyle name="Vírgula 7 3 6 12" xfId="9134" xr:uid="{00000000-0005-0000-0000-00009F520000}"/>
    <cellStyle name="Vírgula 7 3 6 2" xfId="632" xr:uid="{00000000-0005-0000-0000-0000A0520000}"/>
    <cellStyle name="Vírgula 7 3 6 2 10" xfId="8674" xr:uid="{00000000-0005-0000-0000-0000A1520000}"/>
    <cellStyle name="Vírgula 7 3 6 2 11" xfId="9615" xr:uid="{00000000-0005-0000-0000-0000A2520000}"/>
    <cellStyle name="Vírgula 7 3 6 2 2" xfId="849" xr:uid="{00000000-0005-0000-0000-0000A3520000}"/>
    <cellStyle name="Vírgula 7 3 6 2 2 2" xfId="3143" xr:uid="{00000000-0005-0000-0000-0000A4520000}"/>
    <cellStyle name="Vírgula 7 3 6 2 2 2 2" xfId="4558" xr:uid="{00000000-0005-0000-0000-0000A5520000}"/>
    <cellStyle name="Vírgula 7 3 6 2 2 2 2 2" xfId="21598" xr:uid="{00000000-0005-0000-0000-0000A6520000}"/>
    <cellStyle name="Vírgula 7 3 6 2 2 2 2 3" xfId="17593" xr:uid="{00000000-0005-0000-0000-0000A7520000}"/>
    <cellStyle name="Vírgula 7 3 6 2 2 2 3" xfId="5312" xr:uid="{00000000-0005-0000-0000-0000A8520000}"/>
    <cellStyle name="Vírgula 7 3 6 2 2 2 3 2" xfId="22311" xr:uid="{00000000-0005-0000-0000-0000A9520000}"/>
    <cellStyle name="Vírgula 7 3 6 2 2 2 3 3" xfId="18347" xr:uid="{00000000-0005-0000-0000-0000AA520000}"/>
    <cellStyle name="Vírgula 7 3 6 2 2 2 4" xfId="20211" xr:uid="{00000000-0005-0000-0000-0000AB520000}"/>
    <cellStyle name="Vírgula 7 3 6 2 2 2 5" xfId="16187" xr:uid="{00000000-0005-0000-0000-0000AC520000}"/>
    <cellStyle name="Vírgula 7 3 6 2 2 3" xfId="4221" xr:uid="{00000000-0005-0000-0000-0000AD520000}"/>
    <cellStyle name="Vírgula 7 3 6 2 2 3 2" xfId="6029" xr:uid="{00000000-0005-0000-0000-0000AE520000}"/>
    <cellStyle name="Vírgula 7 3 6 2 2 3 2 2" xfId="23022" xr:uid="{00000000-0005-0000-0000-0000AF520000}"/>
    <cellStyle name="Vírgula 7 3 6 2 2 3 2 3" xfId="19064" xr:uid="{00000000-0005-0000-0000-0000B0520000}"/>
    <cellStyle name="Vírgula 7 3 6 2 2 3 3" xfId="21267" xr:uid="{00000000-0005-0000-0000-0000B1520000}"/>
    <cellStyle name="Vírgula 7 3 6 2 2 3 4" xfId="17260" xr:uid="{00000000-0005-0000-0000-0000B2520000}"/>
    <cellStyle name="Vírgula 7 3 6 2 2 4" xfId="10502" xr:uid="{00000000-0005-0000-0000-0000B3520000}"/>
    <cellStyle name="Vírgula 7 3 6 2 3" xfId="3091" xr:uid="{00000000-0005-0000-0000-0000B4520000}"/>
    <cellStyle name="Vírgula 7 3 6 2 3 2" xfId="4518" xr:uid="{00000000-0005-0000-0000-0000B5520000}"/>
    <cellStyle name="Vírgula 7 3 6 2 3 2 2" xfId="21558" xr:uid="{00000000-0005-0000-0000-0000B6520000}"/>
    <cellStyle name="Vírgula 7 3 6 2 3 2 3" xfId="17553" xr:uid="{00000000-0005-0000-0000-0000B7520000}"/>
    <cellStyle name="Vírgula 7 3 6 2 3 3" xfId="5260" xr:uid="{00000000-0005-0000-0000-0000B8520000}"/>
    <cellStyle name="Vírgula 7 3 6 2 3 3 2" xfId="10977" xr:uid="{00000000-0005-0000-0000-0000B9520000}"/>
    <cellStyle name="Vírgula 7 3 6 2 3 3 2 2" xfId="22259" xr:uid="{00000000-0005-0000-0000-0000BA520000}"/>
    <cellStyle name="Vírgula 7 3 6 2 3 3 3" xfId="11102" xr:uid="{00000000-0005-0000-0000-0000BB520000}"/>
    <cellStyle name="Vírgula 7 3 6 2 3 3 4" xfId="18295" xr:uid="{00000000-0005-0000-0000-0000BC520000}"/>
    <cellStyle name="Vírgula 7 3 6 2 3 4" xfId="13602" xr:uid="{00000000-0005-0000-0000-0000BD520000}"/>
    <cellStyle name="Vírgula 7 3 6 2 3 4 2" xfId="20159" xr:uid="{00000000-0005-0000-0000-0000BE520000}"/>
    <cellStyle name="Vírgula 7 3 6 2 3 5" xfId="16135" xr:uid="{00000000-0005-0000-0000-0000BF520000}"/>
    <cellStyle name="Vírgula 7 3 6 2 4" xfId="4048" xr:uid="{00000000-0005-0000-0000-0000C0520000}"/>
    <cellStyle name="Vírgula 7 3 6 2 4 2" xfId="5973" xr:uid="{00000000-0005-0000-0000-0000C1520000}"/>
    <cellStyle name="Vírgula 7 3 6 2 4 2 2" xfId="11897" xr:uid="{00000000-0005-0000-0000-0000C2520000}"/>
    <cellStyle name="Vírgula 7 3 6 2 4 2 2 2" xfId="22967" xr:uid="{00000000-0005-0000-0000-0000C3520000}"/>
    <cellStyle name="Vírgula 7 3 6 2 4 2 3" xfId="12576" xr:uid="{00000000-0005-0000-0000-0000C4520000}"/>
    <cellStyle name="Vírgula 7 3 6 2 4 2 4" xfId="19008" xr:uid="{00000000-0005-0000-0000-0000C5520000}"/>
    <cellStyle name="Vírgula 7 3 6 2 4 3" xfId="13715" xr:uid="{00000000-0005-0000-0000-0000C6520000}"/>
    <cellStyle name="Vírgula 7 3 6 2 4 3 2" xfId="21097" xr:uid="{00000000-0005-0000-0000-0000C7520000}"/>
    <cellStyle name="Vírgula 7 3 6 2 4 4" xfId="17089" xr:uid="{00000000-0005-0000-0000-0000C8520000}"/>
    <cellStyle name="Vírgula 7 3 6 2 5" xfId="8675" xr:uid="{00000000-0005-0000-0000-0000C9520000}"/>
    <cellStyle name="Vírgula 7 3 6 2 5 2" xfId="11839" xr:uid="{00000000-0005-0000-0000-0000CA520000}"/>
    <cellStyle name="Vírgula 7 3 6 2 5 3" xfId="11076" xr:uid="{00000000-0005-0000-0000-0000CB520000}"/>
    <cellStyle name="Vírgula 7 3 6 2 6" xfId="8676" xr:uid="{00000000-0005-0000-0000-0000CC520000}"/>
    <cellStyle name="Vírgula 7 3 6 2 6 2" xfId="12030" xr:uid="{00000000-0005-0000-0000-0000CD520000}"/>
    <cellStyle name="Vírgula 7 3 6 2 6 3" xfId="11008" xr:uid="{00000000-0005-0000-0000-0000CE520000}"/>
    <cellStyle name="Vírgula 7 3 6 2 7" xfId="8677" xr:uid="{00000000-0005-0000-0000-0000CF520000}"/>
    <cellStyle name="Vírgula 7 3 6 2 7 2" xfId="11103" xr:uid="{00000000-0005-0000-0000-0000D0520000}"/>
    <cellStyle name="Vírgula 7 3 6 2 7 3" xfId="11465" xr:uid="{00000000-0005-0000-0000-0000D1520000}"/>
    <cellStyle name="Vírgula 7 3 6 2 8" xfId="8678" xr:uid="{00000000-0005-0000-0000-0000D2520000}"/>
    <cellStyle name="Vírgula 7 3 6 2 8 2" xfId="13153" xr:uid="{00000000-0005-0000-0000-0000D3520000}"/>
    <cellStyle name="Vírgula 7 3 6 2 8 3" xfId="11170" xr:uid="{00000000-0005-0000-0000-0000D4520000}"/>
    <cellStyle name="Vírgula 7 3 6 2 9" xfId="8679" xr:uid="{00000000-0005-0000-0000-0000D5520000}"/>
    <cellStyle name="Vírgula 7 3 6 3" xfId="848" xr:uid="{00000000-0005-0000-0000-0000D6520000}"/>
    <cellStyle name="Vírgula 7 3 6 3 2" xfId="3142" xr:uid="{00000000-0005-0000-0000-0000D7520000}"/>
    <cellStyle name="Vírgula 7 3 6 3 2 2" xfId="4557" xr:uid="{00000000-0005-0000-0000-0000D8520000}"/>
    <cellStyle name="Vírgula 7 3 6 3 2 2 2" xfId="21597" xr:uid="{00000000-0005-0000-0000-0000D9520000}"/>
    <cellStyle name="Vírgula 7 3 6 3 2 2 3" xfId="17592" xr:uid="{00000000-0005-0000-0000-0000DA520000}"/>
    <cellStyle name="Vírgula 7 3 6 3 2 3" xfId="5311" xr:uid="{00000000-0005-0000-0000-0000DB520000}"/>
    <cellStyle name="Vírgula 7 3 6 3 2 3 2" xfId="22310" xr:uid="{00000000-0005-0000-0000-0000DC520000}"/>
    <cellStyle name="Vírgula 7 3 6 3 2 3 3" xfId="18346" xr:uid="{00000000-0005-0000-0000-0000DD520000}"/>
    <cellStyle name="Vírgula 7 3 6 3 2 4" xfId="20210" xr:uid="{00000000-0005-0000-0000-0000DE520000}"/>
    <cellStyle name="Vírgula 7 3 6 3 2 5" xfId="16186" xr:uid="{00000000-0005-0000-0000-0000DF520000}"/>
    <cellStyle name="Vírgula 7 3 6 3 3" xfId="3741" xr:uid="{00000000-0005-0000-0000-0000E0520000}"/>
    <cellStyle name="Vírgula 7 3 6 3 3 2" xfId="6028" xr:uid="{00000000-0005-0000-0000-0000E1520000}"/>
    <cellStyle name="Vírgula 7 3 6 3 3 2 2" xfId="23021" xr:uid="{00000000-0005-0000-0000-0000E2520000}"/>
    <cellStyle name="Vírgula 7 3 6 3 3 2 3" xfId="19063" xr:uid="{00000000-0005-0000-0000-0000E3520000}"/>
    <cellStyle name="Vírgula 7 3 6 3 3 3" xfId="20806" xr:uid="{00000000-0005-0000-0000-0000E4520000}"/>
    <cellStyle name="Vírgula 7 3 6 3 3 4" xfId="16785" xr:uid="{00000000-0005-0000-0000-0000E5520000}"/>
    <cellStyle name="Vírgula 7 3 6 3 4" xfId="10501" xr:uid="{00000000-0005-0000-0000-0000E6520000}"/>
    <cellStyle name="Vírgula 7 3 6 4" xfId="3090" xr:uid="{00000000-0005-0000-0000-0000E7520000}"/>
    <cellStyle name="Vírgula 7 3 6 4 2" xfId="4517" xr:uid="{00000000-0005-0000-0000-0000E8520000}"/>
    <cellStyle name="Vírgula 7 3 6 4 2 2" xfId="21557" xr:uid="{00000000-0005-0000-0000-0000E9520000}"/>
    <cellStyle name="Vírgula 7 3 6 4 2 3" xfId="17552" xr:uid="{00000000-0005-0000-0000-0000EA520000}"/>
    <cellStyle name="Vírgula 7 3 6 4 3" xfId="5259" xr:uid="{00000000-0005-0000-0000-0000EB520000}"/>
    <cellStyle name="Vírgula 7 3 6 4 3 2" xfId="11267" xr:uid="{00000000-0005-0000-0000-0000EC520000}"/>
    <cellStyle name="Vírgula 7 3 6 4 3 2 2" xfId="22258" xr:uid="{00000000-0005-0000-0000-0000ED520000}"/>
    <cellStyle name="Vírgula 7 3 6 4 3 3" xfId="11010" xr:uid="{00000000-0005-0000-0000-0000EE520000}"/>
    <cellStyle name="Vírgula 7 3 6 4 3 4" xfId="18294" xr:uid="{00000000-0005-0000-0000-0000EF520000}"/>
    <cellStyle name="Vírgula 7 3 6 4 4" xfId="13601" xr:uid="{00000000-0005-0000-0000-0000F0520000}"/>
    <cellStyle name="Vírgula 7 3 6 4 4 2" xfId="20158" xr:uid="{00000000-0005-0000-0000-0000F1520000}"/>
    <cellStyle name="Vírgula 7 3 6 4 5" xfId="16134" xr:uid="{00000000-0005-0000-0000-0000F2520000}"/>
    <cellStyle name="Vírgula 7 3 6 5" xfId="4202" xr:uid="{00000000-0005-0000-0000-0000F3520000}"/>
    <cellStyle name="Vírgula 7 3 6 5 2" xfId="5972" xr:uid="{00000000-0005-0000-0000-0000F4520000}"/>
    <cellStyle name="Vírgula 7 3 6 5 2 2" xfId="11420" xr:uid="{00000000-0005-0000-0000-0000F5520000}"/>
    <cellStyle name="Vírgula 7 3 6 5 2 2 2" xfId="22966" xr:uid="{00000000-0005-0000-0000-0000F6520000}"/>
    <cellStyle name="Vírgula 7 3 6 5 2 3" xfId="11009" xr:uid="{00000000-0005-0000-0000-0000F7520000}"/>
    <cellStyle name="Vírgula 7 3 6 5 2 4" xfId="19007" xr:uid="{00000000-0005-0000-0000-0000F8520000}"/>
    <cellStyle name="Vírgula 7 3 6 5 3" xfId="13722" xr:uid="{00000000-0005-0000-0000-0000F9520000}"/>
    <cellStyle name="Vírgula 7 3 6 5 3 2" xfId="21248" xr:uid="{00000000-0005-0000-0000-0000FA520000}"/>
    <cellStyle name="Vírgula 7 3 6 5 4" xfId="17241" xr:uid="{00000000-0005-0000-0000-0000FB520000}"/>
    <cellStyle name="Vírgula 7 3 6 6" xfId="8680" xr:uid="{00000000-0005-0000-0000-0000FC520000}"/>
    <cellStyle name="Vírgula 7 3 6 6 2" xfId="11757" xr:uid="{00000000-0005-0000-0000-0000FD520000}"/>
    <cellStyle name="Vírgula 7 3 6 6 3" xfId="12383" xr:uid="{00000000-0005-0000-0000-0000FE520000}"/>
    <cellStyle name="Vírgula 7 3 6 7" xfId="8681" xr:uid="{00000000-0005-0000-0000-0000FF520000}"/>
    <cellStyle name="Vírgula 7 3 6 7 2" xfId="11397" xr:uid="{00000000-0005-0000-0000-000000530000}"/>
    <cellStyle name="Vírgula 7 3 6 7 3" xfId="11646" xr:uid="{00000000-0005-0000-0000-000001530000}"/>
    <cellStyle name="Vírgula 7 3 6 8" xfId="8682" xr:uid="{00000000-0005-0000-0000-000002530000}"/>
    <cellStyle name="Vírgula 7 3 6 8 2" xfId="11398" xr:uid="{00000000-0005-0000-0000-000003530000}"/>
    <cellStyle name="Vírgula 7 3 6 8 3" xfId="12964" xr:uid="{00000000-0005-0000-0000-000004530000}"/>
    <cellStyle name="Vírgula 7 3 6 9" xfId="8683" xr:uid="{00000000-0005-0000-0000-000005530000}"/>
    <cellStyle name="Vírgula 7 3 6 9 2" xfId="11399" xr:uid="{00000000-0005-0000-0000-000006530000}"/>
    <cellStyle name="Vírgula 7 3 6 9 3" xfId="11569" xr:uid="{00000000-0005-0000-0000-000007530000}"/>
    <cellStyle name="Vírgula 7 3 7" xfId="633" xr:uid="{00000000-0005-0000-0000-000008530000}"/>
    <cellStyle name="Vírgula 7 3 7 2" xfId="914" xr:uid="{00000000-0005-0000-0000-000009530000}"/>
    <cellStyle name="Vírgula 7 3 7 2 2" xfId="2424" xr:uid="{00000000-0005-0000-0000-00000A530000}"/>
    <cellStyle name="Vírgula 7 3 7 2 2 2" xfId="3552" xr:uid="{00000000-0005-0000-0000-00000B530000}"/>
    <cellStyle name="Vírgula 7 3 7 2 2 2 2" xfId="4847" xr:uid="{00000000-0005-0000-0000-00000C530000}"/>
    <cellStyle name="Vírgula 7 3 7 2 2 2 2 2" xfId="21887" xr:uid="{00000000-0005-0000-0000-00000D530000}"/>
    <cellStyle name="Vírgula 7 3 7 2 2 2 2 3" xfId="17882" xr:uid="{00000000-0005-0000-0000-00000E530000}"/>
    <cellStyle name="Vírgula 7 3 7 2 2 2 3" xfId="5721" xr:uid="{00000000-0005-0000-0000-00000F530000}"/>
    <cellStyle name="Vírgula 7 3 7 2 2 2 3 2" xfId="22720" xr:uid="{00000000-0005-0000-0000-000010530000}"/>
    <cellStyle name="Vírgula 7 3 7 2 2 2 3 3" xfId="18756" xr:uid="{00000000-0005-0000-0000-000011530000}"/>
    <cellStyle name="Vírgula 7 3 7 2 2 2 4" xfId="20620" xr:uid="{00000000-0005-0000-0000-000012530000}"/>
    <cellStyle name="Vírgula 7 3 7 2 2 2 5" xfId="16596" xr:uid="{00000000-0005-0000-0000-000013530000}"/>
    <cellStyle name="Vírgula 7 3 7 2 2 3" xfId="4271" xr:uid="{00000000-0005-0000-0000-000014530000}"/>
    <cellStyle name="Vírgula 7 3 7 2 2 3 2" xfId="6451" xr:uid="{00000000-0005-0000-0000-000015530000}"/>
    <cellStyle name="Vírgula 7 3 7 2 2 3 2 2" xfId="23433" xr:uid="{00000000-0005-0000-0000-000016530000}"/>
    <cellStyle name="Vírgula 7 3 7 2 2 3 2 3" xfId="19486" xr:uid="{00000000-0005-0000-0000-000017530000}"/>
    <cellStyle name="Vírgula 7 3 7 2 2 3 3" xfId="21315" xr:uid="{00000000-0005-0000-0000-000018530000}"/>
    <cellStyle name="Vírgula 7 3 7 2 2 3 4" xfId="17308" xr:uid="{00000000-0005-0000-0000-000019530000}"/>
    <cellStyle name="Vírgula 7 3 7 2 3" xfId="3197" xr:uid="{00000000-0005-0000-0000-00001A530000}"/>
    <cellStyle name="Vírgula 7 3 7 2 3 2" xfId="4358" xr:uid="{00000000-0005-0000-0000-00001B530000}"/>
    <cellStyle name="Vírgula 7 3 7 2 3 2 2" xfId="6597" xr:uid="{00000000-0005-0000-0000-00001C530000}"/>
    <cellStyle name="Vírgula 7 3 7 2 3 2 2 2" xfId="23579" xr:uid="{00000000-0005-0000-0000-00001D530000}"/>
    <cellStyle name="Vírgula 7 3 7 2 3 2 2 3" xfId="19632" xr:uid="{00000000-0005-0000-0000-00001E530000}"/>
    <cellStyle name="Vírgula 7 3 7 2 3 2 3" xfId="21402" xr:uid="{00000000-0005-0000-0000-00001F530000}"/>
    <cellStyle name="Vírgula 7 3 7 2 3 2 4" xfId="17395" xr:uid="{00000000-0005-0000-0000-000020530000}"/>
    <cellStyle name="Vírgula 7 3 7 2 3 3" xfId="5366" xr:uid="{00000000-0005-0000-0000-000021530000}"/>
    <cellStyle name="Vírgula 7 3 7 2 3 3 2" xfId="22365" xr:uid="{00000000-0005-0000-0000-000022530000}"/>
    <cellStyle name="Vírgula 7 3 7 2 3 3 3" xfId="18401" xr:uid="{00000000-0005-0000-0000-000023530000}"/>
    <cellStyle name="Vírgula 7 3 7 2 3 4" xfId="13625" xr:uid="{00000000-0005-0000-0000-000024530000}"/>
    <cellStyle name="Vírgula 7 3 7 2 3 4 2" xfId="20265" xr:uid="{00000000-0005-0000-0000-000025530000}"/>
    <cellStyle name="Vírgula 7 3 7 2 3 5" xfId="13423" xr:uid="{00000000-0005-0000-0000-000026530000}"/>
    <cellStyle name="Vírgula 7 3 7 2 3 6" xfId="16241" xr:uid="{00000000-0005-0000-0000-000027530000}"/>
    <cellStyle name="Vírgula 7 3 7 2 4" xfId="3946" xr:uid="{00000000-0005-0000-0000-000028530000}"/>
    <cellStyle name="Vírgula 7 3 7 2 4 2" xfId="6087" xr:uid="{00000000-0005-0000-0000-000029530000}"/>
    <cellStyle name="Vírgula 7 3 7 2 4 2 2" xfId="23076" xr:uid="{00000000-0005-0000-0000-00002A530000}"/>
    <cellStyle name="Vírgula 7 3 7 2 4 2 3" xfId="19122" xr:uid="{00000000-0005-0000-0000-00002B530000}"/>
    <cellStyle name="Vírgula 7 3 7 2 4 3" xfId="21003" xr:uid="{00000000-0005-0000-0000-00002C530000}"/>
    <cellStyle name="Vírgula 7 3 7 2 4 4" xfId="16988" xr:uid="{00000000-0005-0000-0000-00002D530000}"/>
    <cellStyle name="Vírgula 7 3 7 2 5" xfId="6782" xr:uid="{00000000-0005-0000-0000-00002E530000}"/>
    <cellStyle name="Vírgula 7 3 7 2 5 2" xfId="23755" xr:uid="{00000000-0005-0000-0000-00002F530000}"/>
    <cellStyle name="Vírgula 7 3 7 2 5 3" xfId="19817" xr:uid="{00000000-0005-0000-0000-000030530000}"/>
    <cellStyle name="Vírgula 7 3 7 2 6" xfId="5100" xr:uid="{00000000-0005-0000-0000-000031530000}"/>
    <cellStyle name="Vírgula 7 3 7 2 6 2" xfId="22108" xr:uid="{00000000-0005-0000-0000-000032530000}"/>
    <cellStyle name="Vírgula 7 3 7 2 6 3" xfId="18135" xr:uid="{00000000-0005-0000-0000-000033530000}"/>
    <cellStyle name="Vírgula 7 3 7 2 7" xfId="10503" xr:uid="{00000000-0005-0000-0000-000034530000}"/>
    <cellStyle name="Vírgula 7 3 7 2 7 2" xfId="20008" xr:uid="{00000000-0005-0000-0000-000035530000}"/>
    <cellStyle name="Vírgula 7 3 7 2 8" xfId="15968" xr:uid="{00000000-0005-0000-0000-000036530000}"/>
    <cellStyle name="Vírgula 7 3 7 3" xfId="2425" xr:uid="{00000000-0005-0000-0000-000037530000}"/>
    <cellStyle name="Vírgula 7 3 7 3 2" xfId="2536" xr:uid="{00000000-0005-0000-0000-000038530000}"/>
    <cellStyle name="Vírgula 7 3 7 3 2 2" xfId="3597" xr:uid="{00000000-0005-0000-0000-000039530000}"/>
    <cellStyle name="Vírgula 7 3 7 3 2 2 2" xfId="4875" xr:uid="{00000000-0005-0000-0000-00003A530000}"/>
    <cellStyle name="Vírgula 7 3 7 3 2 2 2 2" xfId="21915" xr:uid="{00000000-0005-0000-0000-00003B530000}"/>
    <cellStyle name="Vírgula 7 3 7 3 2 2 2 3" xfId="17910" xr:uid="{00000000-0005-0000-0000-00003C530000}"/>
    <cellStyle name="Vírgula 7 3 7 3 2 2 3" xfId="5766" xr:uid="{00000000-0005-0000-0000-00003D530000}"/>
    <cellStyle name="Vírgula 7 3 7 3 2 2 3 2" xfId="22765" xr:uid="{00000000-0005-0000-0000-00003E530000}"/>
    <cellStyle name="Vírgula 7 3 7 3 2 2 3 3" xfId="18801" xr:uid="{00000000-0005-0000-0000-00003F530000}"/>
    <cellStyle name="Vírgula 7 3 7 3 2 2 4" xfId="20665" xr:uid="{00000000-0005-0000-0000-000040530000}"/>
    <cellStyle name="Vírgula 7 3 7 3 2 2 5" xfId="16641" xr:uid="{00000000-0005-0000-0000-000041530000}"/>
    <cellStyle name="Vírgula 7 3 7 3 2 3" xfId="3718" xr:uid="{00000000-0005-0000-0000-000042530000}"/>
    <cellStyle name="Vírgula 7 3 7 3 2 3 2" xfId="6496" xr:uid="{00000000-0005-0000-0000-000043530000}"/>
    <cellStyle name="Vírgula 7 3 7 3 2 3 2 2" xfId="23478" xr:uid="{00000000-0005-0000-0000-000044530000}"/>
    <cellStyle name="Vírgula 7 3 7 3 2 3 2 3" xfId="19531" xr:uid="{00000000-0005-0000-0000-000045530000}"/>
    <cellStyle name="Vírgula 7 3 7 3 2 3 3" xfId="20786" xr:uid="{00000000-0005-0000-0000-000046530000}"/>
    <cellStyle name="Vírgula 7 3 7 3 2 3 4" xfId="16762" xr:uid="{00000000-0005-0000-0000-000047530000}"/>
    <cellStyle name="Vírgula 7 3 7 3 3" xfId="2827" xr:uid="{00000000-0005-0000-0000-000048530000}"/>
    <cellStyle name="Vírgula 7 3 7 3 3 2" xfId="3654" xr:uid="{00000000-0005-0000-0000-000049530000}"/>
    <cellStyle name="Vírgula 7 3 7 3 3 2 2" xfId="4932" xr:uid="{00000000-0005-0000-0000-00004A530000}"/>
    <cellStyle name="Vírgula 7 3 7 3 3 2 2 2" xfId="21972" xr:uid="{00000000-0005-0000-0000-00004B530000}"/>
    <cellStyle name="Vírgula 7 3 7 3 3 2 2 3" xfId="17967" xr:uid="{00000000-0005-0000-0000-00004C530000}"/>
    <cellStyle name="Vírgula 7 3 7 3 3 2 3" xfId="5823" xr:uid="{00000000-0005-0000-0000-00004D530000}"/>
    <cellStyle name="Vírgula 7 3 7 3 3 2 3 2" xfId="22822" xr:uid="{00000000-0005-0000-0000-00004E530000}"/>
    <cellStyle name="Vírgula 7 3 7 3 3 2 3 3" xfId="18858" xr:uid="{00000000-0005-0000-0000-00004F530000}"/>
    <cellStyle name="Vírgula 7 3 7 3 3 2 4" xfId="20722" xr:uid="{00000000-0005-0000-0000-000050530000}"/>
    <cellStyle name="Vírgula 7 3 7 3 3 2 5" xfId="16698" xr:uid="{00000000-0005-0000-0000-000051530000}"/>
    <cellStyle name="Vírgula 7 3 7 3 4" xfId="3553" xr:uid="{00000000-0005-0000-0000-000052530000}"/>
    <cellStyle name="Vírgula 7 3 7 3 4 2" xfId="4848" xr:uid="{00000000-0005-0000-0000-000053530000}"/>
    <cellStyle name="Vírgula 7 3 7 3 4 2 2" xfId="21888" xr:uid="{00000000-0005-0000-0000-000054530000}"/>
    <cellStyle name="Vírgula 7 3 7 3 4 2 3" xfId="17883" xr:uid="{00000000-0005-0000-0000-000055530000}"/>
    <cellStyle name="Vírgula 7 3 7 3 4 3" xfId="5722" xr:uid="{00000000-0005-0000-0000-000056530000}"/>
    <cellStyle name="Vírgula 7 3 7 3 4 3 2" xfId="22721" xr:uid="{00000000-0005-0000-0000-000057530000}"/>
    <cellStyle name="Vírgula 7 3 7 3 4 3 3" xfId="18757" xr:uid="{00000000-0005-0000-0000-000058530000}"/>
    <cellStyle name="Vírgula 7 3 7 3 4 4" xfId="20621" xr:uid="{00000000-0005-0000-0000-000059530000}"/>
    <cellStyle name="Vírgula 7 3 7 3 4 5" xfId="16597" xr:uid="{00000000-0005-0000-0000-00005A530000}"/>
    <cellStyle name="Vírgula 7 3 7 3 5" xfId="3993" xr:uid="{00000000-0005-0000-0000-00005B530000}"/>
    <cellStyle name="Vírgula 7 3 7 3 5 2" xfId="6452" xr:uid="{00000000-0005-0000-0000-00005C530000}"/>
    <cellStyle name="Vírgula 7 3 7 3 5 2 2" xfId="23434" xr:uid="{00000000-0005-0000-0000-00005D530000}"/>
    <cellStyle name="Vírgula 7 3 7 3 5 2 3" xfId="19487" xr:uid="{00000000-0005-0000-0000-00005E530000}"/>
    <cellStyle name="Vírgula 7 3 7 3 5 3" xfId="21049" xr:uid="{00000000-0005-0000-0000-00005F530000}"/>
    <cellStyle name="Vírgula 7 3 7 3 5 4" xfId="17035" xr:uid="{00000000-0005-0000-0000-000060530000}"/>
    <cellStyle name="Vírgula 7 3 7 4" xfId="2426" xr:uid="{00000000-0005-0000-0000-000061530000}"/>
    <cellStyle name="Vírgula 7 3 7 4 2" xfId="3554" xr:uid="{00000000-0005-0000-0000-000062530000}"/>
    <cellStyle name="Vírgula 7 3 7 4 2 2" xfId="4849" xr:uid="{00000000-0005-0000-0000-000063530000}"/>
    <cellStyle name="Vírgula 7 3 7 4 2 2 2" xfId="21889" xr:uid="{00000000-0005-0000-0000-000064530000}"/>
    <cellStyle name="Vírgula 7 3 7 4 2 2 3" xfId="17884" xr:uid="{00000000-0005-0000-0000-000065530000}"/>
    <cellStyle name="Vírgula 7 3 7 4 2 3" xfId="5723" xr:uid="{00000000-0005-0000-0000-000066530000}"/>
    <cellStyle name="Vírgula 7 3 7 4 2 3 2" xfId="22722" xr:uid="{00000000-0005-0000-0000-000067530000}"/>
    <cellStyle name="Vírgula 7 3 7 4 2 3 3" xfId="18758" xr:uid="{00000000-0005-0000-0000-000068530000}"/>
    <cellStyle name="Vírgula 7 3 7 4 2 4" xfId="20622" xr:uid="{00000000-0005-0000-0000-000069530000}"/>
    <cellStyle name="Vírgula 7 3 7 4 2 5" xfId="16598" xr:uid="{00000000-0005-0000-0000-00006A530000}"/>
    <cellStyle name="Vírgula 7 3 7 4 3" xfId="4007" xr:uid="{00000000-0005-0000-0000-00006B530000}"/>
    <cellStyle name="Vírgula 7 3 7 4 3 2" xfId="6453" xr:uid="{00000000-0005-0000-0000-00006C530000}"/>
    <cellStyle name="Vírgula 7 3 7 4 3 2 2" xfId="23435" xr:uid="{00000000-0005-0000-0000-00006D530000}"/>
    <cellStyle name="Vírgula 7 3 7 4 3 2 3" xfId="19488" xr:uid="{00000000-0005-0000-0000-00006E530000}"/>
    <cellStyle name="Vírgula 7 3 7 4 3 3" xfId="21063" xr:uid="{00000000-0005-0000-0000-00006F530000}"/>
    <cellStyle name="Vírgula 7 3 7 4 3 4" xfId="17049" xr:uid="{00000000-0005-0000-0000-000070530000}"/>
    <cellStyle name="Vírgula 7 3 7 5" xfId="5974" xr:uid="{00000000-0005-0000-0000-000071530000}"/>
    <cellStyle name="Vírgula 7 3 7 5 2" xfId="22968" xr:uid="{00000000-0005-0000-0000-000072530000}"/>
    <cellStyle name="Vírgula 7 3 7 5 3" xfId="19009" xr:uid="{00000000-0005-0000-0000-000073530000}"/>
    <cellStyle name="Vírgula 7 3 7 6" xfId="9484" xr:uid="{00000000-0005-0000-0000-000074530000}"/>
    <cellStyle name="Vírgula 7 3 8" xfId="634" xr:uid="{00000000-0005-0000-0000-000075530000}"/>
    <cellStyle name="Vírgula 7 3 8 2" xfId="915" xr:uid="{00000000-0005-0000-0000-000076530000}"/>
    <cellStyle name="Vírgula 7 3 8 2 2" xfId="2427" xr:uid="{00000000-0005-0000-0000-000077530000}"/>
    <cellStyle name="Vírgula 7 3 8 2 2 2" xfId="3555" xr:uid="{00000000-0005-0000-0000-000078530000}"/>
    <cellStyle name="Vírgula 7 3 8 2 2 2 2" xfId="4850" xr:uid="{00000000-0005-0000-0000-000079530000}"/>
    <cellStyle name="Vírgula 7 3 8 2 2 2 2 2" xfId="21890" xr:uid="{00000000-0005-0000-0000-00007A530000}"/>
    <cellStyle name="Vírgula 7 3 8 2 2 2 2 3" xfId="17885" xr:uid="{00000000-0005-0000-0000-00007B530000}"/>
    <cellStyle name="Vírgula 7 3 8 2 2 2 3" xfId="5724" xr:uid="{00000000-0005-0000-0000-00007C530000}"/>
    <cellStyle name="Vírgula 7 3 8 2 2 2 3 2" xfId="22723" xr:uid="{00000000-0005-0000-0000-00007D530000}"/>
    <cellStyle name="Vírgula 7 3 8 2 2 2 3 3" xfId="18759" xr:uid="{00000000-0005-0000-0000-00007E530000}"/>
    <cellStyle name="Vírgula 7 3 8 2 2 2 4" xfId="20623" xr:uid="{00000000-0005-0000-0000-00007F530000}"/>
    <cellStyle name="Vírgula 7 3 8 2 2 2 5" xfId="16599" xr:uid="{00000000-0005-0000-0000-000080530000}"/>
    <cellStyle name="Vírgula 7 3 8 2 2 3" xfId="4238" xr:uid="{00000000-0005-0000-0000-000081530000}"/>
    <cellStyle name="Vírgula 7 3 8 2 2 3 2" xfId="6454" xr:uid="{00000000-0005-0000-0000-000082530000}"/>
    <cellStyle name="Vírgula 7 3 8 2 2 3 2 2" xfId="23436" xr:uid="{00000000-0005-0000-0000-000083530000}"/>
    <cellStyle name="Vírgula 7 3 8 2 2 3 2 3" xfId="19489" xr:uid="{00000000-0005-0000-0000-000084530000}"/>
    <cellStyle name="Vírgula 7 3 8 2 2 3 3" xfId="21284" xr:uid="{00000000-0005-0000-0000-000085530000}"/>
    <cellStyle name="Vírgula 7 3 8 2 2 3 4" xfId="17277" xr:uid="{00000000-0005-0000-0000-000086530000}"/>
    <cellStyle name="Vírgula 7 3 8 2 3" xfId="3198" xr:uid="{00000000-0005-0000-0000-000087530000}"/>
    <cellStyle name="Vírgula 7 3 8 2 3 2" xfId="3816" xr:uid="{00000000-0005-0000-0000-000088530000}"/>
    <cellStyle name="Vírgula 7 3 8 2 3 2 2" xfId="6598" xr:uid="{00000000-0005-0000-0000-000089530000}"/>
    <cellStyle name="Vírgula 7 3 8 2 3 2 2 2" xfId="23580" xr:uid="{00000000-0005-0000-0000-00008A530000}"/>
    <cellStyle name="Vírgula 7 3 8 2 3 2 2 3" xfId="19633" xr:uid="{00000000-0005-0000-0000-00008B530000}"/>
    <cellStyle name="Vírgula 7 3 8 2 3 2 3" xfId="20878" xr:uid="{00000000-0005-0000-0000-00008C530000}"/>
    <cellStyle name="Vírgula 7 3 8 2 3 2 4" xfId="16858" xr:uid="{00000000-0005-0000-0000-00008D530000}"/>
    <cellStyle name="Vírgula 7 3 8 2 3 3" xfId="5367" xr:uid="{00000000-0005-0000-0000-00008E530000}"/>
    <cellStyle name="Vírgula 7 3 8 2 3 3 2" xfId="22366" xr:uid="{00000000-0005-0000-0000-00008F530000}"/>
    <cellStyle name="Vírgula 7 3 8 2 3 3 3" xfId="18402" xr:uid="{00000000-0005-0000-0000-000090530000}"/>
    <cellStyle name="Vírgula 7 3 8 2 3 4" xfId="13626" xr:uid="{00000000-0005-0000-0000-000091530000}"/>
    <cellStyle name="Vírgula 7 3 8 2 3 4 2" xfId="20266" xr:uid="{00000000-0005-0000-0000-000092530000}"/>
    <cellStyle name="Vírgula 7 3 8 2 3 5" xfId="13424" xr:uid="{00000000-0005-0000-0000-000093530000}"/>
    <cellStyle name="Vírgula 7 3 8 2 3 6" xfId="16242" xr:uid="{00000000-0005-0000-0000-000094530000}"/>
    <cellStyle name="Vírgula 7 3 8 2 4" xfId="3947" xr:uid="{00000000-0005-0000-0000-000095530000}"/>
    <cellStyle name="Vírgula 7 3 8 2 4 2" xfId="6088" xr:uid="{00000000-0005-0000-0000-000096530000}"/>
    <cellStyle name="Vírgula 7 3 8 2 4 2 2" xfId="23077" xr:uid="{00000000-0005-0000-0000-000097530000}"/>
    <cellStyle name="Vírgula 7 3 8 2 4 2 3" xfId="19123" xr:uid="{00000000-0005-0000-0000-000098530000}"/>
    <cellStyle name="Vírgula 7 3 8 2 4 3" xfId="21004" xr:uid="{00000000-0005-0000-0000-000099530000}"/>
    <cellStyle name="Vírgula 7 3 8 2 4 4" xfId="16989" xr:uid="{00000000-0005-0000-0000-00009A530000}"/>
    <cellStyle name="Vírgula 7 3 8 2 5" xfId="6783" xr:uid="{00000000-0005-0000-0000-00009B530000}"/>
    <cellStyle name="Vírgula 7 3 8 2 5 2" xfId="23756" xr:uid="{00000000-0005-0000-0000-00009C530000}"/>
    <cellStyle name="Vírgula 7 3 8 2 5 3" xfId="19818" xr:uid="{00000000-0005-0000-0000-00009D530000}"/>
    <cellStyle name="Vírgula 7 3 8 2 6" xfId="5101" xr:uid="{00000000-0005-0000-0000-00009E530000}"/>
    <cellStyle name="Vírgula 7 3 8 2 6 2" xfId="22109" xr:uid="{00000000-0005-0000-0000-00009F530000}"/>
    <cellStyle name="Vírgula 7 3 8 2 6 3" xfId="18136" xr:uid="{00000000-0005-0000-0000-0000A0530000}"/>
    <cellStyle name="Vírgula 7 3 8 2 7" xfId="20009" xr:uid="{00000000-0005-0000-0000-0000A1530000}"/>
    <cellStyle name="Vírgula 7 3 8 2 8" xfId="15969" xr:uid="{00000000-0005-0000-0000-0000A2530000}"/>
    <cellStyle name="Vírgula 7 3 8 3" xfId="2428" xr:uid="{00000000-0005-0000-0000-0000A3530000}"/>
    <cellStyle name="Vírgula 7 3 8 3 2" xfId="2537" xr:uid="{00000000-0005-0000-0000-0000A4530000}"/>
    <cellStyle name="Vírgula 7 3 8 3 2 2" xfId="3598" xr:uid="{00000000-0005-0000-0000-0000A5530000}"/>
    <cellStyle name="Vírgula 7 3 8 3 2 2 2" xfId="4876" xr:uid="{00000000-0005-0000-0000-0000A6530000}"/>
    <cellStyle name="Vírgula 7 3 8 3 2 2 2 2" xfId="21916" xr:uid="{00000000-0005-0000-0000-0000A7530000}"/>
    <cellStyle name="Vírgula 7 3 8 3 2 2 2 3" xfId="17911" xr:uid="{00000000-0005-0000-0000-0000A8530000}"/>
    <cellStyle name="Vírgula 7 3 8 3 2 2 3" xfId="5767" xr:uid="{00000000-0005-0000-0000-0000A9530000}"/>
    <cellStyle name="Vírgula 7 3 8 3 2 2 3 2" xfId="22766" xr:uid="{00000000-0005-0000-0000-0000AA530000}"/>
    <cellStyle name="Vírgula 7 3 8 3 2 2 3 3" xfId="18802" xr:uid="{00000000-0005-0000-0000-0000AB530000}"/>
    <cellStyle name="Vírgula 7 3 8 3 2 2 4" xfId="20666" xr:uid="{00000000-0005-0000-0000-0000AC530000}"/>
    <cellStyle name="Vírgula 7 3 8 3 2 2 5" xfId="16642" xr:uid="{00000000-0005-0000-0000-0000AD530000}"/>
    <cellStyle name="Vírgula 7 3 8 3 2 3" xfId="4016" xr:uid="{00000000-0005-0000-0000-0000AE530000}"/>
    <cellStyle name="Vírgula 7 3 8 3 2 3 2" xfId="6497" xr:uid="{00000000-0005-0000-0000-0000AF530000}"/>
    <cellStyle name="Vírgula 7 3 8 3 2 3 2 2" xfId="23479" xr:uid="{00000000-0005-0000-0000-0000B0530000}"/>
    <cellStyle name="Vírgula 7 3 8 3 2 3 2 3" xfId="19532" xr:uid="{00000000-0005-0000-0000-0000B1530000}"/>
    <cellStyle name="Vírgula 7 3 8 3 2 3 3" xfId="21068" xr:uid="{00000000-0005-0000-0000-0000B2530000}"/>
    <cellStyle name="Vírgula 7 3 8 3 2 3 4" xfId="17057" xr:uid="{00000000-0005-0000-0000-0000B3530000}"/>
    <cellStyle name="Vírgula 7 3 8 3 3" xfId="2828" xr:uid="{00000000-0005-0000-0000-0000B4530000}"/>
    <cellStyle name="Vírgula 7 3 8 3 3 2" xfId="3655" xr:uid="{00000000-0005-0000-0000-0000B5530000}"/>
    <cellStyle name="Vírgula 7 3 8 3 3 2 2" xfId="4933" xr:uid="{00000000-0005-0000-0000-0000B6530000}"/>
    <cellStyle name="Vírgula 7 3 8 3 3 2 2 2" xfId="21973" xr:uid="{00000000-0005-0000-0000-0000B7530000}"/>
    <cellStyle name="Vírgula 7 3 8 3 3 2 2 3" xfId="17968" xr:uid="{00000000-0005-0000-0000-0000B8530000}"/>
    <cellStyle name="Vírgula 7 3 8 3 3 2 3" xfId="5824" xr:uid="{00000000-0005-0000-0000-0000B9530000}"/>
    <cellStyle name="Vírgula 7 3 8 3 3 2 3 2" xfId="22823" xr:uid="{00000000-0005-0000-0000-0000BA530000}"/>
    <cellStyle name="Vírgula 7 3 8 3 3 2 3 3" xfId="18859" xr:uid="{00000000-0005-0000-0000-0000BB530000}"/>
    <cellStyle name="Vírgula 7 3 8 3 3 2 4" xfId="20723" xr:uid="{00000000-0005-0000-0000-0000BC530000}"/>
    <cellStyle name="Vírgula 7 3 8 3 3 2 5" xfId="16699" xr:uid="{00000000-0005-0000-0000-0000BD530000}"/>
    <cellStyle name="Vírgula 7 3 8 3 4" xfId="3556" xr:uid="{00000000-0005-0000-0000-0000BE530000}"/>
    <cellStyle name="Vírgula 7 3 8 3 4 2" xfId="4851" xr:uid="{00000000-0005-0000-0000-0000BF530000}"/>
    <cellStyle name="Vírgula 7 3 8 3 4 2 2" xfId="21891" xr:uid="{00000000-0005-0000-0000-0000C0530000}"/>
    <cellStyle name="Vírgula 7 3 8 3 4 2 3" xfId="17886" xr:uid="{00000000-0005-0000-0000-0000C1530000}"/>
    <cellStyle name="Vírgula 7 3 8 3 4 3" xfId="5725" xr:uid="{00000000-0005-0000-0000-0000C2530000}"/>
    <cellStyle name="Vírgula 7 3 8 3 4 3 2" xfId="22724" xr:uid="{00000000-0005-0000-0000-0000C3530000}"/>
    <cellStyle name="Vírgula 7 3 8 3 4 3 3" xfId="18760" xr:uid="{00000000-0005-0000-0000-0000C4530000}"/>
    <cellStyle name="Vírgula 7 3 8 3 4 4" xfId="20624" xr:uid="{00000000-0005-0000-0000-0000C5530000}"/>
    <cellStyle name="Vírgula 7 3 8 3 4 5" xfId="16600" xr:uid="{00000000-0005-0000-0000-0000C6530000}"/>
    <cellStyle name="Vírgula 7 3 8 3 5" xfId="4204" xr:uid="{00000000-0005-0000-0000-0000C7530000}"/>
    <cellStyle name="Vírgula 7 3 8 3 5 2" xfId="6455" xr:uid="{00000000-0005-0000-0000-0000C8530000}"/>
    <cellStyle name="Vírgula 7 3 8 3 5 2 2" xfId="23437" xr:uid="{00000000-0005-0000-0000-0000C9530000}"/>
    <cellStyle name="Vírgula 7 3 8 3 5 2 3" xfId="19490" xr:uid="{00000000-0005-0000-0000-0000CA530000}"/>
    <cellStyle name="Vírgula 7 3 8 3 5 3" xfId="21250" xr:uid="{00000000-0005-0000-0000-0000CB530000}"/>
    <cellStyle name="Vírgula 7 3 8 3 5 4" xfId="17243" xr:uid="{00000000-0005-0000-0000-0000CC530000}"/>
    <cellStyle name="Vírgula 7 3 8 4" xfId="2429" xr:uid="{00000000-0005-0000-0000-0000CD530000}"/>
    <cellStyle name="Vírgula 7 3 8 4 2" xfId="3557" xr:uid="{00000000-0005-0000-0000-0000CE530000}"/>
    <cellStyle name="Vírgula 7 3 8 4 2 2" xfId="4852" xr:uid="{00000000-0005-0000-0000-0000CF530000}"/>
    <cellStyle name="Vírgula 7 3 8 4 2 2 2" xfId="21892" xr:uid="{00000000-0005-0000-0000-0000D0530000}"/>
    <cellStyle name="Vírgula 7 3 8 4 2 2 3" xfId="17887" xr:uid="{00000000-0005-0000-0000-0000D1530000}"/>
    <cellStyle name="Vírgula 7 3 8 4 2 3" xfId="5726" xr:uid="{00000000-0005-0000-0000-0000D2530000}"/>
    <cellStyle name="Vírgula 7 3 8 4 2 3 2" xfId="22725" xr:uid="{00000000-0005-0000-0000-0000D3530000}"/>
    <cellStyle name="Vírgula 7 3 8 4 2 3 3" xfId="18761" xr:uid="{00000000-0005-0000-0000-0000D4530000}"/>
    <cellStyle name="Vírgula 7 3 8 4 2 4" xfId="20625" xr:uid="{00000000-0005-0000-0000-0000D5530000}"/>
    <cellStyle name="Vírgula 7 3 8 4 2 5" xfId="16601" xr:uid="{00000000-0005-0000-0000-0000D6530000}"/>
    <cellStyle name="Vírgula 7 3 8 4 3" xfId="4453" xr:uid="{00000000-0005-0000-0000-0000D7530000}"/>
    <cellStyle name="Vírgula 7 3 8 4 3 2" xfId="6456" xr:uid="{00000000-0005-0000-0000-0000D8530000}"/>
    <cellStyle name="Vírgula 7 3 8 4 3 2 2" xfId="23438" xr:uid="{00000000-0005-0000-0000-0000D9530000}"/>
    <cellStyle name="Vírgula 7 3 8 4 3 2 3" xfId="19491" xr:uid="{00000000-0005-0000-0000-0000DA530000}"/>
    <cellStyle name="Vírgula 7 3 8 4 3 3" xfId="21494" xr:uid="{00000000-0005-0000-0000-0000DB530000}"/>
    <cellStyle name="Vírgula 7 3 8 4 3 4" xfId="17489" xr:uid="{00000000-0005-0000-0000-0000DC530000}"/>
    <cellStyle name="Vírgula 7 3 8 5" xfId="5975" xr:uid="{00000000-0005-0000-0000-0000DD530000}"/>
    <cellStyle name="Vírgula 7 3 8 5 2" xfId="22969" xr:uid="{00000000-0005-0000-0000-0000DE530000}"/>
    <cellStyle name="Vírgula 7 3 8 5 3" xfId="19010" xr:uid="{00000000-0005-0000-0000-0000DF530000}"/>
    <cellStyle name="Vírgula 7 3 8 6" xfId="9908" xr:uid="{00000000-0005-0000-0000-0000E0530000}"/>
    <cellStyle name="Vírgula 7 3 9" xfId="635" xr:uid="{00000000-0005-0000-0000-0000E1530000}"/>
    <cellStyle name="Vírgula 7 3 9 2" xfId="916" xr:uid="{00000000-0005-0000-0000-0000E2530000}"/>
    <cellStyle name="Vírgula 7 3 9 2 2" xfId="2430" xr:uid="{00000000-0005-0000-0000-0000E3530000}"/>
    <cellStyle name="Vírgula 7 3 9 2 2 2" xfId="3558" xr:uid="{00000000-0005-0000-0000-0000E4530000}"/>
    <cellStyle name="Vírgula 7 3 9 2 2 2 2" xfId="4853" xr:uid="{00000000-0005-0000-0000-0000E5530000}"/>
    <cellStyle name="Vírgula 7 3 9 2 2 2 2 2" xfId="21893" xr:uid="{00000000-0005-0000-0000-0000E6530000}"/>
    <cellStyle name="Vírgula 7 3 9 2 2 2 2 3" xfId="17888" xr:uid="{00000000-0005-0000-0000-0000E7530000}"/>
    <cellStyle name="Vírgula 7 3 9 2 2 2 3" xfId="5727" xr:uid="{00000000-0005-0000-0000-0000E8530000}"/>
    <cellStyle name="Vírgula 7 3 9 2 2 2 3 2" xfId="22726" xr:uid="{00000000-0005-0000-0000-0000E9530000}"/>
    <cellStyle name="Vírgula 7 3 9 2 2 2 3 3" xfId="18762" xr:uid="{00000000-0005-0000-0000-0000EA530000}"/>
    <cellStyle name="Vírgula 7 3 9 2 2 2 4" xfId="20626" xr:uid="{00000000-0005-0000-0000-0000EB530000}"/>
    <cellStyle name="Vírgula 7 3 9 2 2 2 5" xfId="16602" xr:uid="{00000000-0005-0000-0000-0000EC530000}"/>
    <cellStyle name="Vírgula 7 3 9 2 2 3" xfId="3735" xr:uid="{00000000-0005-0000-0000-0000ED530000}"/>
    <cellStyle name="Vírgula 7 3 9 2 2 3 2" xfId="6457" xr:uid="{00000000-0005-0000-0000-0000EE530000}"/>
    <cellStyle name="Vírgula 7 3 9 2 2 3 2 2" xfId="23439" xr:uid="{00000000-0005-0000-0000-0000EF530000}"/>
    <cellStyle name="Vírgula 7 3 9 2 2 3 2 3" xfId="19492" xr:uid="{00000000-0005-0000-0000-0000F0530000}"/>
    <cellStyle name="Vírgula 7 3 9 2 2 3 3" xfId="20800" xr:uid="{00000000-0005-0000-0000-0000F1530000}"/>
    <cellStyle name="Vírgula 7 3 9 2 2 3 4" xfId="16779" xr:uid="{00000000-0005-0000-0000-0000F2530000}"/>
    <cellStyle name="Vírgula 7 3 9 2 3" xfId="3199" xr:uid="{00000000-0005-0000-0000-0000F3530000}"/>
    <cellStyle name="Vírgula 7 3 9 2 3 2" xfId="4195" xr:uid="{00000000-0005-0000-0000-0000F4530000}"/>
    <cellStyle name="Vírgula 7 3 9 2 3 2 2" xfId="6599" xr:uid="{00000000-0005-0000-0000-0000F5530000}"/>
    <cellStyle name="Vírgula 7 3 9 2 3 2 2 2" xfId="23581" xr:uid="{00000000-0005-0000-0000-0000F6530000}"/>
    <cellStyle name="Vírgula 7 3 9 2 3 2 2 3" xfId="19634" xr:uid="{00000000-0005-0000-0000-0000F7530000}"/>
    <cellStyle name="Vírgula 7 3 9 2 3 2 3" xfId="21241" xr:uid="{00000000-0005-0000-0000-0000F8530000}"/>
    <cellStyle name="Vírgula 7 3 9 2 3 2 4" xfId="17234" xr:uid="{00000000-0005-0000-0000-0000F9530000}"/>
    <cellStyle name="Vírgula 7 3 9 2 3 3" xfId="5368" xr:uid="{00000000-0005-0000-0000-0000FA530000}"/>
    <cellStyle name="Vírgula 7 3 9 2 3 3 2" xfId="22367" xr:uid="{00000000-0005-0000-0000-0000FB530000}"/>
    <cellStyle name="Vírgula 7 3 9 2 3 3 3" xfId="18403" xr:uid="{00000000-0005-0000-0000-0000FC530000}"/>
    <cellStyle name="Vírgula 7 3 9 2 3 4" xfId="13627" xr:uid="{00000000-0005-0000-0000-0000FD530000}"/>
    <cellStyle name="Vírgula 7 3 9 2 3 4 2" xfId="20267" xr:uid="{00000000-0005-0000-0000-0000FE530000}"/>
    <cellStyle name="Vírgula 7 3 9 2 3 5" xfId="13425" xr:uid="{00000000-0005-0000-0000-0000FF530000}"/>
    <cellStyle name="Vírgula 7 3 9 2 3 6" xfId="16243" xr:uid="{00000000-0005-0000-0000-000000540000}"/>
    <cellStyle name="Vírgula 7 3 9 2 4" xfId="3948" xr:uid="{00000000-0005-0000-0000-000001540000}"/>
    <cellStyle name="Vírgula 7 3 9 2 4 2" xfId="6089" xr:uid="{00000000-0005-0000-0000-000002540000}"/>
    <cellStyle name="Vírgula 7 3 9 2 4 2 2" xfId="23078" xr:uid="{00000000-0005-0000-0000-000003540000}"/>
    <cellStyle name="Vírgula 7 3 9 2 4 2 3" xfId="19124" xr:uid="{00000000-0005-0000-0000-000004540000}"/>
    <cellStyle name="Vírgula 7 3 9 2 4 3" xfId="21005" xr:uid="{00000000-0005-0000-0000-000005540000}"/>
    <cellStyle name="Vírgula 7 3 9 2 4 4" xfId="16990" xr:uid="{00000000-0005-0000-0000-000006540000}"/>
    <cellStyle name="Vírgula 7 3 9 2 5" xfId="6784" xr:uid="{00000000-0005-0000-0000-000007540000}"/>
    <cellStyle name="Vírgula 7 3 9 2 5 2" xfId="23757" xr:uid="{00000000-0005-0000-0000-000008540000}"/>
    <cellStyle name="Vírgula 7 3 9 2 5 3" xfId="19819" xr:uid="{00000000-0005-0000-0000-000009540000}"/>
    <cellStyle name="Vírgula 7 3 9 2 6" xfId="5102" xr:uid="{00000000-0005-0000-0000-00000A540000}"/>
    <cellStyle name="Vírgula 7 3 9 2 6 2" xfId="22110" xr:uid="{00000000-0005-0000-0000-00000B540000}"/>
    <cellStyle name="Vírgula 7 3 9 2 6 3" xfId="18137" xr:uid="{00000000-0005-0000-0000-00000C540000}"/>
    <cellStyle name="Vírgula 7 3 9 2 7" xfId="20010" xr:uid="{00000000-0005-0000-0000-00000D540000}"/>
    <cellStyle name="Vírgula 7 3 9 2 8" xfId="15970" xr:uid="{00000000-0005-0000-0000-00000E540000}"/>
    <cellStyle name="Vírgula 7 3 9 3" xfId="2431" xr:uid="{00000000-0005-0000-0000-00000F540000}"/>
    <cellStyle name="Vírgula 7 3 9 3 2" xfId="2538" xr:uid="{00000000-0005-0000-0000-000010540000}"/>
    <cellStyle name="Vírgula 7 3 9 3 2 2" xfId="3599" xr:uid="{00000000-0005-0000-0000-000011540000}"/>
    <cellStyle name="Vírgula 7 3 9 3 2 2 2" xfId="4877" xr:uid="{00000000-0005-0000-0000-000012540000}"/>
    <cellStyle name="Vírgula 7 3 9 3 2 2 2 2" xfId="21917" xr:uid="{00000000-0005-0000-0000-000013540000}"/>
    <cellStyle name="Vírgula 7 3 9 3 2 2 2 3" xfId="17912" xr:uid="{00000000-0005-0000-0000-000014540000}"/>
    <cellStyle name="Vírgula 7 3 9 3 2 2 3" xfId="5768" xr:uid="{00000000-0005-0000-0000-000015540000}"/>
    <cellStyle name="Vírgula 7 3 9 3 2 2 3 2" xfId="22767" xr:uid="{00000000-0005-0000-0000-000016540000}"/>
    <cellStyle name="Vírgula 7 3 9 3 2 2 3 3" xfId="18803" xr:uid="{00000000-0005-0000-0000-000017540000}"/>
    <cellStyle name="Vírgula 7 3 9 3 2 2 4" xfId="20667" xr:uid="{00000000-0005-0000-0000-000018540000}"/>
    <cellStyle name="Vírgula 7 3 9 3 2 2 5" xfId="16643" xr:uid="{00000000-0005-0000-0000-000019540000}"/>
    <cellStyle name="Vírgula 7 3 9 3 2 3" xfId="4049" xr:uid="{00000000-0005-0000-0000-00001A540000}"/>
    <cellStyle name="Vírgula 7 3 9 3 2 3 2" xfId="6498" xr:uid="{00000000-0005-0000-0000-00001B540000}"/>
    <cellStyle name="Vírgula 7 3 9 3 2 3 2 2" xfId="23480" xr:uid="{00000000-0005-0000-0000-00001C540000}"/>
    <cellStyle name="Vírgula 7 3 9 3 2 3 2 3" xfId="19533" xr:uid="{00000000-0005-0000-0000-00001D540000}"/>
    <cellStyle name="Vírgula 7 3 9 3 2 3 3" xfId="21098" xr:uid="{00000000-0005-0000-0000-00001E540000}"/>
    <cellStyle name="Vírgula 7 3 9 3 2 3 4" xfId="17090" xr:uid="{00000000-0005-0000-0000-00001F540000}"/>
    <cellStyle name="Vírgula 7 3 9 3 3" xfId="2829" xr:uid="{00000000-0005-0000-0000-000020540000}"/>
    <cellStyle name="Vírgula 7 3 9 3 3 2" xfId="3656" xr:uid="{00000000-0005-0000-0000-000021540000}"/>
    <cellStyle name="Vírgula 7 3 9 3 3 2 2" xfId="4934" xr:uid="{00000000-0005-0000-0000-000022540000}"/>
    <cellStyle name="Vírgula 7 3 9 3 3 2 2 2" xfId="21974" xr:uid="{00000000-0005-0000-0000-000023540000}"/>
    <cellStyle name="Vírgula 7 3 9 3 3 2 2 3" xfId="17969" xr:uid="{00000000-0005-0000-0000-000024540000}"/>
    <cellStyle name="Vírgula 7 3 9 3 3 2 3" xfId="5825" xr:uid="{00000000-0005-0000-0000-000025540000}"/>
    <cellStyle name="Vírgula 7 3 9 3 3 2 3 2" xfId="22824" xr:uid="{00000000-0005-0000-0000-000026540000}"/>
    <cellStyle name="Vírgula 7 3 9 3 3 2 3 3" xfId="18860" xr:uid="{00000000-0005-0000-0000-000027540000}"/>
    <cellStyle name="Vírgula 7 3 9 3 3 2 4" xfId="20724" xr:uid="{00000000-0005-0000-0000-000028540000}"/>
    <cellStyle name="Vírgula 7 3 9 3 3 2 5" xfId="16700" xr:uid="{00000000-0005-0000-0000-000029540000}"/>
    <cellStyle name="Vírgula 7 3 9 3 4" xfId="3559" xr:uid="{00000000-0005-0000-0000-00002A540000}"/>
    <cellStyle name="Vírgula 7 3 9 3 4 2" xfId="4854" xr:uid="{00000000-0005-0000-0000-00002B540000}"/>
    <cellStyle name="Vírgula 7 3 9 3 4 2 2" xfId="21894" xr:uid="{00000000-0005-0000-0000-00002C540000}"/>
    <cellStyle name="Vírgula 7 3 9 3 4 2 3" xfId="17889" xr:uid="{00000000-0005-0000-0000-00002D540000}"/>
    <cellStyle name="Vírgula 7 3 9 3 4 3" xfId="5728" xr:uid="{00000000-0005-0000-0000-00002E540000}"/>
    <cellStyle name="Vírgula 7 3 9 3 4 3 2" xfId="22727" xr:uid="{00000000-0005-0000-0000-00002F540000}"/>
    <cellStyle name="Vírgula 7 3 9 3 4 3 3" xfId="18763" xr:uid="{00000000-0005-0000-0000-000030540000}"/>
    <cellStyle name="Vírgula 7 3 9 3 4 4" xfId="20627" xr:uid="{00000000-0005-0000-0000-000031540000}"/>
    <cellStyle name="Vírgula 7 3 9 3 4 5" xfId="16603" xr:uid="{00000000-0005-0000-0000-000032540000}"/>
    <cellStyle name="Vírgula 7 3 9 3 5" xfId="3771" xr:uid="{00000000-0005-0000-0000-000033540000}"/>
    <cellStyle name="Vírgula 7 3 9 3 5 2" xfId="6458" xr:uid="{00000000-0005-0000-0000-000034540000}"/>
    <cellStyle name="Vírgula 7 3 9 3 5 2 2" xfId="23440" xr:uid="{00000000-0005-0000-0000-000035540000}"/>
    <cellStyle name="Vírgula 7 3 9 3 5 2 3" xfId="19493" xr:uid="{00000000-0005-0000-0000-000036540000}"/>
    <cellStyle name="Vírgula 7 3 9 3 5 3" xfId="20835" xr:uid="{00000000-0005-0000-0000-000037540000}"/>
    <cellStyle name="Vírgula 7 3 9 3 5 4" xfId="16814" xr:uid="{00000000-0005-0000-0000-000038540000}"/>
    <cellStyle name="Vírgula 7 3 9 4" xfId="2432" xr:uid="{00000000-0005-0000-0000-000039540000}"/>
    <cellStyle name="Vírgula 7 3 9 4 2" xfId="3560" xr:uid="{00000000-0005-0000-0000-00003A540000}"/>
    <cellStyle name="Vírgula 7 3 9 4 2 2" xfId="4855" xr:uid="{00000000-0005-0000-0000-00003B540000}"/>
    <cellStyle name="Vírgula 7 3 9 4 2 2 2" xfId="21895" xr:uid="{00000000-0005-0000-0000-00003C540000}"/>
    <cellStyle name="Vírgula 7 3 9 4 2 2 3" xfId="17890" xr:uid="{00000000-0005-0000-0000-00003D540000}"/>
    <cellStyle name="Vírgula 7 3 9 4 2 3" xfId="5729" xr:uid="{00000000-0005-0000-0000-00003E540000}"/>
    <cellStyle name="Vírgula 7 3 9 4 2 3 2" xfId="22728" xr:uid="{00000000-0005-0000-0000-00003F540000}"/>
    <cellStyle name="Vírgula 7 3 9 4 2 3 3" xfId="18764" xr:uid="{00000000-0005-0000-0000-000040540000}"/>
    <cellStyle name="Vírgula 7 3 9 4 2 4" xfId="20628" xr:uid="{00000000-0005-0000-0000-000041540000}"/>
    <cellStyle name="Vírgula 7 3 9 4 2 5" xfId="16604" xr:uid="{00000000-0005-0000-0000-000042540000}"/>
    <cellStyle name="Vírgula 7 3 9 4 3" xfId="4446" xr:uid="{00000000-0005-0000-0000-000043540000}"/>
    <cellStyle name="Vírgula 7 3 9 4 3 2" xfId="6459" xr:uid="{00000000-0005-0000-0000-000044540000}"/>
    <cellStyle name="Vírgula 7 3 9 4 3 2 2" xfId="23441" xr:uid="{00000000-0005-0000-0000-000045540000}"/>
    <cellStyle name="Vírgula 7 3 9 4 3 2 3" xfId="19494" xr:uid="{00000000-0005-0000-0000-000046540000}"/>
    <cellStyle name="Vírgula 7 3 9 4 3 3" xfId="21487" xr:uid="{00000000-0005-0000-0000-000047540000}"/>
    <cellStyle name="Vírgula 7 3 9 4 3 4" xfId="17482" xr:uid="{00000000-0005-0000-0000-000048540000}"/>
    <cellStyle name="Vírgula 7 3 9 5" xfId="5976" xr:uid="{00000000-0005-0000-0000-000049540000}"/>
    <cellStyle name="Vírgula 7 3 9 5 2" xfId="22970" xr:uid="{00000000-0005-0000-0000-00004A540000}"/>
    <cellStyle name="Vírgula 7 3 9 5 3" xfId="19011" xr:uid="{00000000-0005-0000-0000-00004B540000}"/>
    <cellStyle name="Vírgula 7 3 9 6" xfId="9068" xr:uid="{00000000-0005-0000-0000-00004C540000}"/>
    <cellStyle name="Vírgula 7 4" xfId="137" xr:uid="{00000000-0005-0000-0000-00004D540000}"/>
    <cellStyle name="Vírgula 7 4 10" xfId="10830" xr:uid="{00000000-0005-0000-0000-00004E540000}"/>
    <cellStyle name="Vírgula 7 4 11" xfId="9070" xr:uid="{00000000-0005-0000-0000-00004F540000}"/>
    <cellStyle name="Vírgula 7 4 12" xfId="15857" xr:uid="{00000000-0005-0000-0000-000050540000}"/>
    <cellStyle name="Vírgula 7 4 2" xfId="917" xr:uid="{00000000-0005-0000-0000-000051540000}"/>
    <cellStyle name="Vírgula 7 4 2 10" xfId="15971" xr:uid="{00000000-0005-0000-0000-000052540000}"/>
    <cellStyle name="Vírgula 7 4 2 2" xfId="3200" xr:uid="{00000000-0005-0000-0000-000053540000}"/>
    <cellStyle name="Vírgula 7 4 2 2 2" xfId="3807" xr:uid="{00000000-0005-0000-0000-000054540000}"/>
    <cellStyle name="Vírgula 7 4 2 2 2 2" xfId="6600" xr:uid="{00000000-0005-0000-0000-000055540000}"/>
    <cellStyle name="Vírgula 7 4 2 2 2 2 2" xfId="10507" xr:uid="{00000000-0005-0000-0000-000056540000}"/>
    <cellStyle name="Vírgula 7 4 2 2 2 2 2 2" xfId="23582" xr:uid="{00000000-0005-0000-0000-000057540000}"/>
    <cellStyle name="Vírgula 7 4 2 2 2 2 3" xfId="9856" xr:uid="{00000000-0005-0000-0000-000058540000}"/>
    <cellStyle name="Vírgula 7 4 2 2 2 2 4" xfId="19635" xr:uid="{00000000-0005-0000-0000-000059540000}"/>
    <cellStyle name="Vírgula 7 4 2 2 2 3" xfId="10506" xr:uid="{00000000-0005-0000-0000-00005A540000}"/>
    <cellStyle name="Vírgula 7 4 2 2 2 3 2" xfId="20869" xr:uid="{00000000-0005-0000-0000-00005B540000}"/>
    <cellStyle name="Vírgula 7 4 2 2 2 4" xfId="9435" xr:uid="{00000000-0005-0000-0000-00005C540000}"/>
    <cellStyle name="Vírgula 7 4 2 2 2 5" xfId="16849" xr:uid="{00000000-0005-0000-0000-00005D540000}"/>
    <cellStyle name="Vírgula 7 4 2 2 3" xfId="5369" xr:uid="{00000000-0005-0000-0000-00005E540000}"/>
    <cellStyle name="Vírgula 7 4 2 2 3 2" xfId="9860" xr:uid="{00000000-0005-0000-0000-00005F540000}"/>
    <cellStyle name="Vírgula 7 4 2 2 3 2 2" xfId="10509" xr:uid="{00000000-0005-0000-0000-000060540000}"/>
    <cellStyle name="Vírgula 7 4 2 2 3 2 3" xfId="22368" xr:uid="{00000000-0005-0000-0000-000061540000}"/>
    <cellStyle name="Vírgula 7 4 2 2 3 3" xfId="10508" xr:uid="{00000000-0005-0000-0000-000062540000}"/>
    <cellStyle name="Vírgula 7 4 2 2 3 4" xfId="9441" xr:uid="{00000000-0005-0000-0000-000063540000}"/>
    <cellStyle name="Vírgula 7 4 2 2 3 5" xfId="18404" xr:uid="{00000000-0005-0000-0000-000064540000}"/>
    <cellStyle name="Vírgula 7 4 2 2 4" xfId="9575" xr:uid="{00000000-0005-0000-0000-000065540000}"/>
    <cellStyle name="Vírgula 7 4 2 2 4 2" xfId="10510" xr:uid="{00000000-0005-0000-0000-000066540000}"/>
    <cellStyle name="Vírgula 7 4 2 2 4 3" xfId="20268" xr:uid="{00000000-0005-0000-0000-000067540000}"/>
    <cellStyle name="Vírgula 7 4 2 2 5" xfId="10505" xr:uid="{00000000-0005-0000-0000-000068540000}"/>
    <cellStyle name="Vírgula 7 4 2 2 6" xfId="10784" xr:uid="{00000000-0005-0000-0000-000069540000}"/>
    <cellStyle name="Vírgula 7 4 2 2 7" xfId="10914" xr:uid="{00000000-0005-0000-0000-00006A540000}"/>
    <cellStyle name="Vírgula 7 4 2 2 8" xfId="9311" xr:uid="{00000000-0005-0000-0000-00006B540000}"/>
    <cellStyle name="Vírgula 7 4 2 2 9" xfId="16244" xr:uid="{00000000-0005-0000-0000-00006C540000}"/>
    <cellStyle name="Vírgula 7 4 2 3" xfId="3949" xr:uid="{00000000-0005-0000-0000-00006D540000}"/>
    <cellStyle name="Vírgula 7 4 2 3 2" xfId="6090" xr:uid="{00000000-0005-0000-0000-00006E540000}"/>
    <cellStyle name="Vírgula 7 4 2 3 2 2" xfId="10512" xr:uid="{00000000-0005-0000-0000-00006F540000}"/>
    <cellStyle name="Vírgula 7 4 2 3 2 2 2" xfId="23079" xr:uid="{00000000-0005-0000-0000-000070540000}"/>
    <cellStyle name="Vírgula 7 4 2 3 2 3" xfId="9670" xr:uid="{00000000-0005-0000-0000-000071540000}"/>
    <cellStyle name="Vírgula 7 4 2 3 2 4" xfId="19125" xr:uid="{00000000-0005-0000-0000-000072540000}"/>
    <cellStyle name="Vírgula 7 4 2 3 3" xfId="10511" xr:uid="{00000000-0005-0000-0000-000073540000}"/>
    <cellStyle name="Vírgula 7 4 2 3 3 2" xfId="21006" xr:uid="{00000000-0005-0000-0000-000074540000}"/>
    <cellStyle name="Vírgula 7 4 2 3 4" xfId="9218" xr:uid="{00000000-0005-0000-0000-000075540000}"/>
    <cellStyle name="Vírgula 7 4 2 3 5" xfId="16991" xr:uid="{00000000-0005-0000-0000-000076540000}"/>
    <cellStyle name="Vírgula 7 4 2 4" xfId="6785" xr:uid="{00000000-0005-0000-0000-000077540000}"/>
    <cellStyle name="Vírgula 7 4 2 4 2" xfId="9769" xr:uid="{00000000-0005-0000-0000-000078540000}"/>
    <cellStyle name="Vírgula 7 4 2 4 2 2" xfId="10514" xr:uid="{00000000-0005-0000-0000-000079540000}"/>
    <cellStyle name="Vírgula 7 4 2 4 2 3" xfId="23758" xr:uid="{00000000-0005-0000-0000-00007A540000}"/>
    <cellStyle name="Vírgula 7 4 2 4 3" xfId="10513" xr:uid="{00000000-0005-0000-0000-00007B540000}"/>
    <cellStyle name="Vírgula 7 4 2 4 4" xfId="9355" xr:uid="{00000000-0005-0000-0000-00007C540000}"/>
    <cellStyle name="Vírgula 7 4 2 4 5" xfId="19820" xr:uid="{00000000-0005-0000-0000-00007D540000}"/>
    <cellStyle name="Vírgula 7 4 2 5" xfId="5103" xr:uid="{00000000-0005-0000-0000-00007E540000}"/>
    <cellStyle name="Vírgula 7 4 2 5 2" xfId="10515" xr:uid="{00000000-0005-0000-0000-00007F540000}"/>
    <cellStyle name="Vírgula 7 4 2 5 2 2" xfId="22111" xr:uid="{00000000-0005-0000-0000-000080540000}"/>
    <cellStyle name="Vírgula 7 4 2 5 3" xfId="9489" xr:uid="{00000000-0005-0000-0000-000081540000}"/>
    <cellStyle name="Vírgula 7 4 2 5 4" xfId="18138" xr:uid="{00000000-0005-0000-0000-000082540000}"/>
    <cellStyle name="Vírgula 7 4 2 6" xfId="10504" xr:uid="{00000000-0005-0000-0000-000083540000}"/>
    <cellStyle name="Vírgula 7 4 2 6 2" xfId="20011" xr:uid="{00000000-0005-0000-0000-000084540000}"/>
    <cellStyle name="Vírgula 7 4 2 7" xfId="10700" xr:uid="{00000000-0005-0000-0000-000085540000}"/>
    <cellStyle name="Vírgula 7 4 2 8" xfId="10832" xr:uid="{00000000-0005-0000-0000-000086540000}"/>
    <cellStyle name="Vírgula 7 4 2 9" xfId="9145" xr:uid="{00000000-0005-0000-0000-000087540000}"/>
    <cellStyle name="Vírgula 7 4 3" xfId="3052" xr:uid="{00000000-0005-0000-0000-000088540000}"/>
    <cellStyle name="Vírgula 7 4 3 2" xfId="4373" xr:uid="{00000000-0005-0000-0000-000089540000}"/>
    <cellStyle name="Vírgula 7 4 3 2 2" xfId="6508" xr:uid="{00000000-0005-0000-0000-00008A540000}"/>
    <cellStyle name="Vírgula 7 4 3 2 2 2" xfId="10518" xr:uid="{00000000-0005-0000-0000-00008B540000}"/>
    <cellStyle name="Vírgula 7 4 3 2 2 2 2" xfId="23490" xr:uid="{00000000-0005-0000-0000-00008C540000}"/>
    <cellStyle name="Vírgula 7 4 3 2 2 3" xfId="9850" xr:uid="{00000000-0005-0000-0000-00008D540000}"/>
    <cellStyle name="Vírgula 7 4 3 2 2 4" xfId="19543" xr:uid="{00000000-0005-0000-0000-00008E540000}"/>
    <cellStyle name="Vírgula 7 4 3 2 3" xfId="10517" xr:uid="{00000000-0005-0000-0000-00008F540000}"/>
    <cellStyle name="Vírgula 7 4 3 2 3 2" xfId="21417" xr:uid="{00000000-0005-0000-0000-000090540000}"/>
    <cellStyle name="Vírgula 7 4 3 2 4" xfId="9429" xr:uid="{00000000-0005-0000-0000-000091540000}"/>
    <cellStyle name="Vírgula 7 4 3 2 5" xfId="17410" xr:uid="{00000000-0005-0000-0000-000092540000}"/>
    <cellStyle name="Vírgula 7 4 3 3" xfId="5221" xr:uid="{00000000-0005-0000-0000-000093540000}"/>
    <cellStyle name="Vírgula 7 4 3 3 2" xfId="10519" xr:uid="{00000000-0005-0000-0000-000094540000}"/>
    <cellStyle name="Vírgula 7 4 3 3 2 2" xfId="22220" xr:uid="{00000000-0005-0000-0000-000095540000}"/>
    <cellStyle name="Vírgula 7 4 3 3 3" xfId="9569" xr:uid="{00000000-0005-0000-0000-000096540000}"/>
    <cellStyle name="Vírgula 7 4 3 3 4" xfId="18256" xr:uid="{00000000-0005-0000-0000-000097540000}"/>
    <cellStyle name="Vírgula 7 4 3 4" xfId="10516" xr:uid="{00000000-0005-0000-0000-000098540000}"/>
    <cellStyle name="Vírgula 7 4 3 4 2" xfId="20120" xr:uid="{00000000-0005-0000-0000-000099540000}"/>
    <cellStyle name="Vírgula 7 4 3 5" xfId="10779" xr:uid="{00000000-0005-0000-0000-00009A540000}"/>
    <cellStyle name="Vírgula 7 4 3 6" xfId="10909" xr:uid="{00000000-0005-0000-0000-00009B540000}"/>
    <cellStyle name="Vírgula 7 4 3 7" xfId="9306" xr:uid="{00000000-0005-0000-0000-00009C540000}"/>
    <cellStyle name="Vírgula 7 4 3 8" xfId="16096" xr:uid="{00000000-0005-0000-0000-00009D540000}"/>
    <cellStyle name="Vírgula 7 4 4" xfId="3719" xr:uid="{00000000-0005-0000-0000-00009E540000}"/>
    <cellStyle name="Vírgula 7 4 4 2" xfId="5911" xr:uid="{00000000-0005-0000-0000-00009F540000}"/>
    <cellStyle name="Vírgula 7 4 4 2 2" xfId="10521" xr:uid="{00000000-0005-0000-0000-0000A0540000}"/>
    <cellStyle name="Vírgula 7 4 4 2 2 2" xfId="22907" xr:uid="{00000000-0005-0000-0000-0000A1540000}"/>
    <cellStyle name="Vírgula 7 4 4 2 3" xfId="9668" xr:uid="{00000000-0005-0000-0000-0000A2540000}"/>
    <cellStyle name="Vírgula 7 4 4 2 4" xfId="18946" xr:uid="{00000000-0005-0000-0000-0000A3540000}"/>
    <cellStyle name="Vírgula 7 4 4 3" xfId="10520" xr:uid="{00000000-0005-0000-0000-0000A4540000}"/>
    <cellStyle name="Vírgula 7 4 4 3 2" xfId="20787" xr:uid="{00000000-0005-0000-0000-0000A5540000}"/>
    <cellStyle name="Vírgula 7 4 4 4" xfId="9216" xr:uid="{00000000-0005-0000-0000-0000A6540000}"/>
    <cellStyle name="Vírgula 7 4 4 5" xfId="16763" xr:uid="{00000000-0005-0000-0000-0000A7540000}"/>
    <cellStyle name="Vírgula 7 4 5" xfId="6683" xr:uid="{00000000-0005-0000-0000-0000A8540000}"/>
    <cellStyle name="Vírgula 7 4 5 2" xfId="9767" xr:uid="{00000000-0005-0000-0000-0000A9540000}"/>
    <cellStyle name="Vírgula 7 4 5 2 2" xfId="10523" xr:uid="{00000000-0005-0000-0000-0000AA540000}"/>
    <cellStyle name="Vírgula 7 4 5 2 3" xfId="23665" xr:uid="{00000000-0005-0000-0000-0000AB540000}"/>
    <cellStyle name="Vírgula 7 4 5 3" xfId="10522" xr:uid="{00000000-0005-0000-0000-0000AC540000}"/>
    <cellStyle name="Vírgula 7 4 5 4" xfId="9353" xr:uid="{00000000-0005-0000-0000-0000AD540000}"/>
    <cellStyle name="Vírgula 7 4 5 5" xfId="19718" xr:uid="{00000000-0005-0000-0000-0000AE540000}"/>
    <cellStyle name="Vírgula 7 4 6" xfId="5000" xr:uid="{00000000-0005-0000-0000-0000AF540000}"/>
    <cellStyle name="Vírgula 7 4 6 2" xfId="9621" xr:uid="{00000000-0005-0000-0000-0000B0540000}"/>
    <cellStyle name="Vírgula 7 4 6 2 2" xfId="10525" xr:uid="{00000000-0005-0000-0000-0000B1540000}"/>
    <cellStyle name="Vírgula 7 4 6 2 3" xfId="22018" xr:uid="{00000000-0005-0000-0000-0000B2540000}"/>
    <cellStyle name="Vírgula 7 4 6 3" xfId="10524" xr:uid="{00000000-0005-0000-0000-0000B3540000}"/>
    <cellStyle name="Vírgula 7 4 6 4" xfId="9139" xr:uid="{00000000-0005-0000-0000-0000B4540000}"/>
    <cellStyle name="Vírgula 7 4 6 5" xfId="18035" xr:uid="{00000000-0005-0000-0000-0000B5540000}"/>
    <cellStyle name="Vírgula 7 4 7" xfId="9487" xr:uid="{00000000-0005-0000-0000-0000B6540000}"/>
    <cellStyle name="Vírgula 7 4 7 2" xfId="10526" xr:uid="{00000000-0005-0000-0000-0000B7540000}"/>
    <cellStyle name="Vírgula 7 4 7 3" xfId="19918" xr:uid="{00000000-0005-0000-0000-0000B8540000}"/>
    <cellStyle name="Vírgula 7 4 8" xfId="9911" xr:uid="{00000000-0005-0000-0000-0000B9540000}"/>
    <cellStyle name="Vírgula 7 4 9" xfId="10698" xr:uid="{00000000-0005-0000-0000-0000BA540000}"/>
    <cellStyle name="Vírgula 7 5" xfId="473" xr:uid="{00000000-0005-0000-0000-0000BB540000}"/>
    <cellStyle name="Vírgula 7 5 10" xfId="2433" xr:uid="{00000000-0005-0000-0000-0000BC540000}"/>
    <cellStyle name="Vírgula 7 5 10 2" xfId="3561" xr:uid="{00000000-0005-0000-0000-0000BD540000}"/>
    <cellStyle name="Vírgula 7 5 10 2 2" xfId="3976" xr:uid="{00000000-0005-0000-0000-0000BE540000}"/>
    <cellStyle name="Vírgula 7 5 10 2 2 2" xfId="6665" xr:uid="{00000000-0005-0000-0000-0000BF540000}"/>
    <cellStyle name="Vírgula 7 5 10 2 2 2 2" xfId="23647" xr:uid="{00000000-0005-0000-0000-0000C0540000}"/>
    <cellStyle name="Vírgula 7 5 10 2 2 2 3" xfId="19700" xr:uid="{00000000-0005-0000-0000-0000C1540000}"/>
    <cellStyle name="Vírgula 7 5 10 2 2 3" xfId="21032" xr:uid="{00000000-0005-0000-0000-0000C2540000}"/>
    <cellStyle name="Vírgula 7 5 10 2 2 4" xfId="17018" xr:uid="{00000000-0005-0000-0000-0000C3540000}"/>
    <cellStyle name="Vírgula 7 5 10 2 3" xfId="5730" xr:uid="{00000000-0005-0000-0000-0000C4540000}"/>
    <cellStyle name="Vírgula 7 5 10 2 3 2" xfId="22729" xr:uid="{00000000-0005-0000-0000-0000C5540000}"/>
    <cellStyle name="Vírgula 7 5 10 2 3 3" xfId="18765" xr:uid="{00000000-0005-0000-0000-0000C6540000}"/>
    <cellStyle name="Vírgula 7 5 10 2 4" xfId="20629" xr:uid="{00000000-0005-0000-0000-0000C7540000}"/>
    <cellStyle name="Vírgula 7 5 10 2 5" xfId="16605" xr:uid="{00000000-0005-0000-0000-0000C8540000}"/>
    <cellStyle name="Vírgula 7 5 10 3" xfId="4307" xr:uid="{00000000-0005-0000-0000-0000C9540000}"/>
    <cellStyle name="Vírgula 7 5 10 3 2" xfId="6460" xr:uid="{00000000-0005-0000-0000-0000CA540000}"/>
    <cellStyle name="Vírgula 7 5 10 3 2 2" xfId="23442" xr:uid="{00000000-0005-0000-0000-0000CB540000}"/>
    <cellStyle name="Vírgula 7 5 10 3 2 3" xfId="19495" xr:uid="{00000000-0005-0000-0000-0000CC540000}"/>
    <cellStyle name="Vírgula 7 5 10 3 3" xfId="21351" xr:uid="{00000000-0005-0000-0000-0000CD540000}"/>
    <cellStyle name="Vírgula 7 5 10 3 4" xfId="17344" xr:uid="{00000000-0005-0000-0000-0000CE540000}"/>
    <cellStyle name="Vírgula 7 5 10 4" xfId="6857" xr:uid="{00000000-0005-0000-0000-0000CF540000}"/>
    <cellStyle name="Vírgula 7 5 10 4 2" xfId="23823" xr:uid="{00000000-0005-0000-0000-0000D0540000}"/>
    <cellStyle name="Vírgula 7 5 10 4 3" xfId="19892" xr:uid="{00000000-0005-0000-0000-0000D1540000}"/>
    <cellStyle name="Vírgula 7 5 10 5" xfId="5175" xr:uid="{00000000-0005-0000-0000-0000D2540000}"/>
    <cellStyle name="Vírgula 7 5 10 5 2" xfId="22176" xr:uid="{00000000-0005-0000-0000-0000D3540000}"/>
    <cellStyle name="Vírgula 7 5 10 5 3" xfId="18210" xr:uid="{00000000-0005-0000-0000-0000D4540000}"/>
    <cellStyle name="Vírgula 7 5 10 6" xfId="20076" xr:uid="{00000000-0005-0000-0000-0000D5540000}"/>
    <cellStyle name="Vírgula 7 5 10 7" xfId="16045" xr:uid="{00000000-0005-0000-0000-0000D6540000}"/>
    <cellStyle name="Vírgula 7 5 11" xfId="2434" xr:uid="{00000000-0005-0000-0000-0000D7540000}"/>
    <cellStyle name="Vírgula 7 5 11 2" xfId="2435" xr:uid="{00000000-0005-0000-0000-0000D8540000}"/>
    <cellStyle name="Vírgula 7 5 11 2 2" xfId="3563" xr:uid="{00000000-0005-0000-0000-0000D9540000}"/>
    <cellStyle name="Vírgula 7 5 11 2 2 2" xfId="4391" xr:uid="{00000000-0005-0000-0000-0000DA540000}"/>
    <cellStyle name="Vírgula 7 5 11 2 2 2 2" xfId="6667" xr:uid="{00000000-0005-0000-0000-0000DB540000}"/>
    <cellStyle name="Vírgula 7 5 11 2 2 2 2 2" xfId="23649" xr:uid="{00000000-0005-0000-0000-0000DC540000}"/>
    <cellStyle name="Vírgula 7 5 11 2 2 2 2 3" xfId="19702" xr:uid="{00000000-0005-0000-0000-0000DD540000}"/>
    <cellStyle name="Vírgula 7 5 11 2 2 2 3" xfId="21435" xr:uid="{00000000-0005-0000-0000-0000DE540000}"/>
    <cellStyle name="Vírgula 7 5 11 2 2 2 4" xfId="17428" xr:uid="{00000000-0005-0000-0000-0000DF540000}"/>
    <cellStyle name="Vírgula 7 5 11 2 2 3" xfId="5732" xr:uid="{00000000-0005-0000-0000-0000E0540000}"/>
    <cellStyle name="Vírgula 7 5 11 2 2 3 2" xfId="22731" xr:uid="{00000000-0005-0000-0000-0000E1540000}"/>
    <cellStyle name="Vírgula 7 5 11 2 2 3 3" xfId="18767" xr:uid="{00000000-0005-0000-0000-0000E2540000}"/>
    <cellStyle name="Vírgula 7 5 11 2 2 4" xfId="20631" xr:uid="{00000000-0005-0000-0000-0000E3540000}"/>
    <cellStyle name="Vírgula 7 5 11 2 2 5" xfId="16607" xr:uid="{00000000-0005-0000-0000-0000E4540000}"/>
    <cellStyle name="Vírgula 7 5 11 2 3" xfId="4309" xr:uid="{00000000-0005-0000-0000-0000E5540000}"/>
    <cellStyle name="Vírgula 7 5 11 2 3 2" xfId="6462" xr:uid="{00000000-0005-0000-0000-0000E6540000}"/>
    <cellStyle name="Vírgula 7 5 11 2 3 2 2" xfId="23444" xr:uid="{00000000-0005-0000-0000-0000E7540000}"/>
    <cellStyle name="Vírgula 7 5 11 2 3 2 3" xfId="19497" xr:uid="{00000000-0005-0000-0000-0000E8540000}"/>
    <cellStyle name="Vírgula 7 5 11 2 3 3" xfId="21353" xr:uid="{00000000-0005-0000-0000-0000E9540000}"/>
    <cellStyle name="Vírgula 7 5 11 2 3 4" xfId="17346" xr:uid="{00000000-0005-0000-0000-0000EA540000}"/>
    <cellStyle name="Vírgula 7 5 11 2 4" xfId="6859" xr:uid="{00000000-0005-0000-0000-0000EB540000}"/>
    <cellStyle name="Vírgula 7 5 11 2 4 2" xfId="23825" xr:uid="{00000000-0005-0000-0000-0000EC540000}"/>
    <cellStyle name="Vírgula 7 5 11 2 4 3" xfId="19894" xr:uid="{00000000-0005-0000-0000-0000ED540000}"/>
    <cellStyle name="Vírgula 7 5 11 2 5" xfId="5177" xr:uid="{00000000-0005-0000-0000-0000EE540000}"/>
    <cellStyle name="Vírgula 7 5 11 2 5 2" xfId="22178" xr:uid="{00000000-0005-0000-0000-0000EF540000}"/>
    <cellStyle name="Vírgula 7 5 11 2 5 3" xfId="18212" xr:uid="{00000000-0005-0000-0000-0000F0540000}"/>
    <cellStyle name="Vírgula 7 5 11 2 6" xfId="20078" xr:uid="{00000000-0005-0000-0000-0000F1540000}"/>
    <cellStyle name="Vírgula 7 5 11 2 7" xfId="16047" xr:uid="{00000000-0005-0000-0000-0000F2540000}"/>
    <cellStyle name="Vírgula 7 5 11 3" xfId="3562" xr:uid="{00000000-0005-0000-0000-0000F3540000}"/>
    <cellStyle name="Vírgula 7 5 11 3 2" xfId="3705" xr:uid="{00000000-0005-0000-0000-0000F4540000}"/>
    <cellStyle name="Vírgula 7 5 11 3 2 2" xfId="6666" xr:uid="{00000000-0005-0000-0000-0000F5540000}"/>
    <cellStyle name="Vírgula 7 5 11 3 2 2 2" xfId="23648" xr:uid="{00000000-0005-0000-0000-0000F6540000}"/>
    <cellStyle name="Vírgula 7 5 11 3 2 2 3" xfId="19701" xr:uid="{00000000-0005-0000-0000-0000F7540000}"/>
    <cellStyle name="Vírgula 7 5 11 3 2 3" xfId="20773" xr:uid="{00000000-0005-0000-0000-0000F8540000}"/>
    <cellStyle name="Vírgula 7 5 11 3 2 4" xfId="16749" xr:uid="{00000000-0005-0000-0000-0000F9540000}"/>
    <cellStyle name="Vírgula 7 5 11 3 3" xfId="5731" xr:uid="{00000000-0005-0000-0000-0000FA540000}"/>
    <cellStyle name="Vírgula 7 5 11 3 3 2" xfId="22730" xr:uid="{00000000-0005-0000-0000-0000FB540000}"/>
    <cellStyle name="Vírgula 7 5 11 3 3 3" xfId="18766" xr:uid="{00000000-0005-0000-0000-0000FC540000}"/>
    <cellStyle name="Vírgula 7 5 11 3 4" xfId="20630" xr:uid="{00000000-0005-0000-0000-0000FD540000}"/>
    <cellStyle name="Vírgula 7 5 11 3 5" xfId="16606" xr:uid="{00000000-0005-0000-0000-0000FE540000}"/>
    <cellStyle name="Vírgula 7 5 11 4" xfId="4308" xr:uid="{00000000-0005-0000-0000-0000FF540000}"/>
    <cellStyle name="Vírgula 7 5 11 4 2" xfId="6461" xr:uid="{00000000-0005-0000-0000-000000550000}"/>
    <cellStyle name="Vírgula 7 5 11 4 2 2" xfId="23443" xr:uid="{00000000-0005-0000-0000-000001550000}"/>
    <cellStyle name="Vírgula 7 5 11 4 2 3" xfId="19496" xr:uid="{00000000-0005-0000-0000-000002550000}"/>
    <cellStyle name="Vírgula 7 5 11 4 3" xfId="21352" xr:uid="{00000000-0005-0000-0000-000003550000}"/>
    <cellStyle name="Vírgula 7 5 11 4 4" xfId="17345" xr:uid="{00000000-0005-0000-0000-000004550000}"/>
    <cellStyle name="Vírgula 7 5 11 5" xfId="6858" xr:uid="{00000000-0005-0000-0000-000005550000}"/>
    <cellStyle name="Vírgula 7 5 11 5 2" xfId="23824" xr:uid="{00000000-0005-0000-0000-000006550000}"/>
    <cellStyle name="Vírgula 7 5 11 5 3" xfId="19893" xr:uid="{00000000-0005-0000-0000-000007550000}"/>
    <cellStyle name="Vírgula 7 5 11 6" xfId="5176" xr:uid="{00000000-0005-0000-0000-000008550000}"/>
    <cellStyle name="Vírgula 7 5 11 6 2" xfId="22177" xr:uid="{00000000-0005-0000-0000-000009550000}"/>
    <cellStyle name="Vírgula 7 5 11 6 3" xfId="18211" xr:uid="{00000000-0005-0000-0000-00000A550000}"/>
    <cellStyle name="Vírgula 7 5 11 7" xfId="20077" xr:uid="{00000000-0005-0000-0000-00000B550000}"/>
    <cellStyle name="Vírgula 7 5 11 8" xfId="16046" xr:uid="{00000000-0005-0000-0000-00000C550000}"/>
    <cellStyle name="Vírgula 7 5 12" xfId="2436" xr:uid="{00000000-0005-0000-0000-00000D550000}"/>
    <cellStyle name="Vírgula 7 5 12 2" xfId="3564" xr:uid="{00000000-0005-0000-0000-00000E550000}"/>
    <cellStyle name="Vírgula 7 5 12 2 2" xfId="4166" xr:uid="{00000000-0005-0000-0000-00000F550000}"/>
    <cellStyle name="Vírgula 7 5 12 2 2 2" xfId="6668" xr:uid="{00000000-0005-0000-0000-000010550000}"/>
    <cellStyle name="Vírgula 7 5 12 2 2 2 2" xfId="23650" xr:uid="{00000000-0005-0000-0000-000011550000}"/>
    <cellStyle name="Vírgula 7 5 12 2 2 2 3" xfId="19703" xr:uid="{00000000-0005-0000-0000-000012550000}"/>
    <cellStyle name="Vírgula 7 5 12 2 2 3" xfId="21214" xr:uid="{00000000-0005-0000-0000-000013550000}"/>
    <cellStyle name="Vírgula 7 5 12 2 2 4" xfId="17206" xr:uid="{00000000-0005-0000-0000-000014550000}"/>
    <cellStyle name="Vírgula 7 5 12 2 3" xfId="5733" xr:uid="{00000000-0005-0000-0000-000015550000}"/>
    <cellStyle name="Vírgula 7 5 12 2 3 2" xfId="22732" xr:uid="{00000000-0005-0000-0000-000016550000}"/>
    <cellStyle name="Vírgula 7 5 12 2 3 3" xfId="18768" xr:uid="{00000000-0005-0000-0000-000017550000}"/>
    <cellStyle name="Vírgula 7 5 12 2 4" xfId="20632" xr:uid="{00000000-0005-0000-0000-000018550000}"/>
    <cellStyle name="Vírgula 7 5 12 2 5" xfId="16608" xr:uid="{00000000-0005-0000-0000-000019550000}"/>
    <cellStyle name="Vírgula 7 5 12 3" xfId="4310" xr:uid="{00000000-0005-0000-0000-00001A550000}"/>
    <cellStyle name="Vírgula 7 5 12 3 2" xfId="6463" xr:uid="{00000000-0005-0000-0000-00001B550000}"/>
    <cellStyle name="Vírgula 7 5 12 3 2 2" xfId="12381" xr:uid="{00000000-0005-0000-0000-00001C550000}"/>
    <cellStyle name="Vírgula 7 5 12 3 2 2 2" xfId="23445" xr:uid="{00000000-0005-0000-0000-00001D550000}"/>
    <cellStyle name="Vírgula 7 5 12 3 2 3" xfId="11011" xr:uid="{00000000-0005-0000-0000-00001E550000}"/>
    <cellStyle name="Vírgula 7 5 12 3 2 4" xfId="19498" xr:uid="{00000000-0005-0000-0000-00001F550000}"/>
    <cellStyle name="Vírgula 7 5 12 3 3" xfId="21354" xr:uid="{00000000-0005-0000-0000-000020550000}"/>
    <cellStyle name="Vírgula 7 5 12 3 4" xfId="17347" xr:uid="{00000000-0005-0000-0000-000021550000}"/>
    <cellStyle name="Vírgula 7 5 12 4" xfId="6860" xr:uid="{00000000-0005-0000-0000-000022550000}"/>
    <cellStyle name="Vírgula 7 5 12 4 2" xfId="12480" xr:uid="{00000000-0005-0000-0000-000023550000}"/>
    <cellStyle name="Vírgula 7 5 12 4 2 2" xfId="23826" xr:uid="{00000000-0005-0000-0000-000024550000}"/>
    <cellStyle name="Vírgula 7 5 12 4 3" xfId="19895" xr:uid="{00000000-0005-0000-0000-000025550000}"/>
    <cellStyle name="Vírgula 7 5 12 5" xfId="5178" xr:uid="{00000000-0005-0000-0000-000026550000}"/>
    <cellStyle name="Vírgula 7 5 12 5 2" xfId="22179" xr:uid="{00000000-0005-0000-0000-000027550000}"/>
    <cellStyle name="Vírgula 7 5 12 5 3" xfId="18213" xr:uid="{00000000-0005-0000-0000-000028550000}"/>
    <cellStyle name="Vírgula 7 5 12 6" xfId="20079" xr:uid="{00000000-0005-0000-0000-000029550000}"/>
    <cellStyle name="Vírgula 7 5 12 7" xfId="16048" xr:uid="{00000000-0005-0000-0000-00002A550000}"/>
    <cellStyle name="Vírgula 7 5 13" xfId="2437" xr:uid="{00000000-0005-0000-0000-00002B550000}"/>
    <cellStyle name="Vírgula 7 5 13 2" xfId="3565" xr:uid="{00000000-0005-0000-0000-00002C550000}"/>
    <cellStyle name="Vírgula 7 5 13 2 2" xfId="4031" xr:uid="{00000000-0005-0000-0000-00002D550000}"/>
    <cellStyle name="Vírgula 7 5 13 2 2 2" xfId="6669" xr:uid="{00000000-0005-0000-0000-00002E550000}"/>
    <cellStyle name="Vírgula 7 5 13 2 2 2 2" xfId="23651" xr:uid="{00000000-0005-0000-0000-00002F550000}"/>
    <cellStyle name="Vírgula 7 5 13 2 2 2 3" xfId="19704" xr:uid="{00000000-0005-0000-0000-000030550000}"/>
    <cellStyle name="Vírgula 7 5 13 2 2 3" xfId="21083" xr:uid="{00000000-0005-0000-0000-000031550000}"/>
    <cellStyle name="Vírgula 7 5 13 2 2 4" xfId="17072" xr:uid="{00000000-0005-0000-0000-000032550000}"/>
    <cellStyle name="Vírgula 7 5 13 2 3" xfId="5734" xr:uid="{00000000-0005-0000-0000-000033550000}"/>
    <cellStyle name="Vírgula 7 5 13 2 3 2" xfId="22733" xr:uid="{00000000-0005-0000-0000-000034550000}"/>
    <cellStyle name="Vírgula 7 5 13 2 3 3" xfId="18769" xr:uid="{00000000-0005-0000-0000-000035550000}"/>
    <cellStyle name="Vírgula 7 5 13 2 4" xfId="20633" xr:uid="{00000000-0005-0000-0000-000036550000}"/>
    <cellStyle name="Vírgula 7 5 13 2 5" xfId="16609" xr:uid="{00000000-0005-0000-0000-000037550000}"/>
    <cellStyle name="Vírgula 7 5 13 3" xfId="4311" xr:uid="{00000000-0005-0000-0000-000038550000}"/>
    <cellStyle name="Vírgula 7 5 13 3 2" xfId="6464" xr:uid="{00000000-0005-0000-0000-000039550000}"/>
    <cellStyle name="Vírgula 7 5 13 3 2 2" xfId="23446" xr:uid="{00000000-0005-0000-0000-00003A550000}"/>
    <cellStyle name="Vírgula 7 5 13 3 2 3" xfId="19499" xr:uid="{00000000-0005-0000-0000-00003B550000}"/>
    <cellStyle name="Vírgula 7 5 13 3 3" xfId="21355" xr:uid="{00000000-0005-0000-0000-00003C550000}"/>
    <cellStyle name="Vírgula 7 5 13 3 4" xfId="17348" xr:uid="{00000000-0005-0000-0000-00003D550000}"/>
    <cellStyle name="Vírgula 7 5 13 4" xfId="6861" xr:uid="{00000000-0005-0000-0000-00003E550000}"/>
    <cellStyle name="Vírgula 7 5 13 4 2" xfId="23827" xr:uid="{00000000-0005-0000-0000-00003F550000}"/>
    <cellStyle name="Vírgula 7 5 13 4 3" xfId="19896" xr:uid="{00000000-0005-0000-0000-000040550000}"/>
    <cellStyle name="Vírgula 7 5 13 5" xfId="5179" xr:uid="{00000000-0005-0000-0000-000041550000}"/>
    <cellStyle name="Vírgula 7 5 13 5 2" xfId="22180" xr:uid="{00000000-0005-0000-0000-000042550000}"/>
    <cellStyle name="Vírgula 7 5 13 5 3" xfId="18214" xr:uid="{00000000-0005-0000-0000-000043550000}"/>
    <cellStyle name="Vírgula 7 5 13 6" xfId="20080" xr:uid="{00000000-0005-0000-0000-000044550000}"/>
    <cellStyle name="Vírgula 7 5 13 7" xfId="16049" xr:uid="{00000000-0005-0000-0000-000045550000}"/>
    <cellStyle name="Vírgula 7 5 14" xfId="3068" xr:uid="{00000000-0005-0000-0000-000046550000}"/>
    <cellStyle name="Vírgula 7 5 14 2" xfId="3975" xr:uid="{00000000-0005-0000-0000-000047550000}"/>
    <cellStyle name="Vírgula 7 5 14 2 2" xfId="6518" xr:uid="{00000000-0005-0000-0000-000048550000}"/>
    <cellStyle name="Vírgula 7 5 14 2 2 2" xfId="23500" xr:uid="{00000000-0005-0000-0000-000049550000}"/>
    <cellStyle name="Vírgula 7 5 14 2 2 3" xfId="19553" xr:uid="{00000000-0005-0000-0000-00004A550000}"/>
    <cellStyle name="Vírgula 7 5 14 2 3" xfId="21031" xr:uid="{00000000-0005-0000-0000-00004B550000}"/>
    <cellStyle name="Vírgula 7 5 14 2 4" xfId="17017" xr:uid="{00000000-0005-0000-0000-00004C550000}"/>
    <cellStyle name="Vírgula 7 5 14 3" xfId="5237" xr:uid="{00000000-0005-0000-0000-00004D550000}"/>
    <cellStyle name="Vírgula 7 5 14 3 2" xfId="22236" xr:uid="{00000000-0005-0000-0000-00004E550000}"/>
    <cellStyle name="Vírgula 7 5 14 3 3" xfId="18272" xr:uid="{00000000-0005-0000-0000-00004F550000}"/>
    <cellStyle name="Vírgula 7 5 14 4" xfId="20136" xr:uid="{00000000-0005-0000-0000-000050550000}"/>
    <cellStyle name="Vírgula 7 5 14 5" xfId="16112" xr:uid="{00000000-0005-0000-0000-000051550000}"/>
    <cellStyle name="Vírgula 7 5 15" xfId="3784" xr:uid="{00000000-0005-0000-0000-000052550000}"/>
    <cellStyle name="Vírgula 7 5 15 2" xfId="5935" xr:uid="{00000000-0005-0000-0000-000053550000}"/>
    <cellStyle name="Vírgula 7 5 15 2 2" xfId="22930" xr:uid="{00000000-0005-0000-0000-000054550000}"/>
    <cellStyle name="Vírgula 7 5 15 2 3" xfId="18970" xr:uid="{00000000-0005-0000-0000-000055550000}"/>
    <cellStyle name="Vírgula 7 5 15 3" xfId="20848" xr:uid="{00000000-0005-0000-0000-000056550000}"/>
    <cellStyle name="Vírgula 7 5 15 4" xfId="16827" xr:uid="{00000000-0005-0000-0000-000057550000}"/>
    <cellStyle name="Vírgula 7 5 16" xfId="6696" xr:uid="{00000000-0005-0000-0000-000058550000}"/>
    <cellStyle name="Vírgula 7 5 16 2" xfId="23675" xr:uid="{00000000-0005-0000-0000-000059550000}"/>
    <cellStyle name="Vírgula 7 5 16 3" xfId="19731" xr:uid="{00000000-0005-0000-0000-00005A550000}"/>
    <cellStyle name="Vírgula 7 5 17" xfId="5014" xr:uid="{00000000-0005-0000-0000-00005B550000}"/>
    <cellStyle name="Vírgula 7 5 17 2" xfId="22028" xr:uid="{00000000-0005-0000-0000-00005C550000}"/>
    <cellStyle name="Vírgula 7 5 17 3" xfId="18049" xr:uid="{00000000-0005-0000-0000-00005D550000}"/>
    <cellStyle name="Vírgula 7 5 18" xfId="19929" xr:uid="{00000000-0005-0000-0000-00005E550000}"/>
    <cellStyle name="Vírgula 7 5 19" xfId="15883" xr:uid="{00000000-0005-0000-0000-00005F550000}"/>
    <cellStyle name="Vírgula 7 5 2" xfId="636" xr:uid="{00000000-0005-0000-0000-000060550000}"/>
    <cellStyle name="Vírgula 7 5 2 2" xfId="918" xr:uid="{00000000-0005-0000-0000-000061550000}"/>
    <cellStyle name="Vírgula 7 5 2 2 2" xfId="3201" xr:uid="{00000000-0005-0000-0000-000062550000}"/>
    <cellStyle name="Vírgula 7 5 2 2 2 2" xfId="4456" xr:uid="{00000000-0005-0000-0000-000063550000}"/>
    <cellStyle name="Vírgula 7 5 2 2 2 2 2" xfId="6601" xr:uid="{00000000-0005-0000-0000-000064550000}"/>
    <cellStyle name="Vírgula 7 5 2 2 2 2 2 2" xfId="23583" xr:uid="{00000000-0005-0000-0000-000065550000}"/>
    <cellStyle name="Vírgula 7 5 2 2 2 2 2 3" xfId="19636" xr:uid="{00000000-0005-0000-0000-000066550000}"/>
    <cellStyle name="Vírgula 7 5 2 2 2 2 3" xfId="10530" xr:uid="{00000000-0005-0000-0000-000067550000}"/>
    <cellStyle name="Vírgula 7 5 2 2 2 2 3 2" xfId="21497" xr:uid="{00000000-0005-0000-0000-000068550000}"/>
    <cellStyle name="Vírgula 7 5 2 2 2 2 4" xfId="17492" xr:uid="{00000000-0005-0000-0000-000069550000}"/>
    <cellStyle name="Vírgula 7 5 2 2 2 3" xfId="5370" xr:uid="{00000000-0005-0000-0000-00006A550000}"/>
    <cellStyle name="Vírgula 7 5 2 2 2 3 2" xfId="22369" xr:uid="{00000000-0005-0000-0000-00006B550000}"/>
    <cellStyle name="Vírgula 7 5 2 2 2 3 3" xfId="18405" xr:uid="{00000000-0005-0000-0000-00006C550000}"/>
    <cellStyle name="Vírgula 7 5 2 2 2 4" xfId="9855" xr:uid="{00000000-0005-0000-0000-00006D550000}"/>
    <cellStyle name="Vírgula 7 5 2 2 2 4 2" xfId="20269" xr:uid="{00000000-0005-0000-0000-00006E550000}"/>
    <cellStyle name="Vírgula 7 5 2 2 2 5" xfId="16245" xr:uid="{00000000-0005-0000-0000-00006F550000}"/>
    <cellStyle name="Vírgula 7 5 2 2 3" xfId="3950" xr:uid="{00000000-0005-0000-0000-000070550000}"/>
    <cellStyle name="Vírgula 7 5 2 2 3 2" xfId="6091" xr:uid="{00000000-0005-0000-0000-000071550000}"/>
    <cellStyle name="Vírgula 7 5 2 2 3 2 2" xfId="23080" xr:uid="{00000000-0005-0000-0000-000072550000}"/>
    <cellStyle name="Vírgula 7 5 2 2 3 2 3" xfId="19126" xr:uid="{00000000-0005-0000-0000-000073550000}"/>
    <cellStyle name="Vírgula 7 5 2 2 3 3" xfId="10529" xr:uid="{00000000-0005-0000-0000-000074550000}"/>
    <cellStyle name="Vírgula 7 5 2 2 3 3 2" xfId="21007" xr:uid="{00000000-0005-0000-0000-000075550000}"/>
    <cellStyle name="Vírgula 7 5 2 2 3 4" xfId="16992" xr:uid="{00000000-0005-0000-0000-000076550000}"/>
    <cellStyle name="Vírgula 7 5 2 2 4" xfId="6786" xr:uid="{00000000-0005-0000-0000-000077550000}"/>
    <cellStyle name="Vírgula 7 5 2 2 4 2" xfId="23759" xr:uid="{00000000-0005-0000-0000-000078550000}"/>
    <cellStyle name="Vírgula 7 5 2 2 4 3" xfId="19821" xr:uid="{00000000-0005-0000-0000-000079550000}"/>
    <cellStyle name="Vírgula 7 5 2 2 5" xfId="5104" xr:uid="{00000000-0005-0000-0000-00007A550000}"/>
    <cellStyle name="Vírgula 7 5 2 2 5 2" xfId="22112" xr:uid="{00000000-0005-0000-0000-00007B550000}"/>
    <cellStyle name="Vírgula 7 5 2 2 5 3" xfId="18139" xr:uid="{00000000-0005-0000-0000-00007C550000}"/>
    <cellStyle name="Vírgula 7 5 2 2 6" xfId="9434" xr:uid="{00000000-0005-0000-0000-00007D550000}"/>
    <cellStyle name="Vírgula 7 5 2 2 6 2" xfId="20012" xr:uid="{00000000-0005-0000-0000-00007E550000}"/>
    <cellStyle name="Vírgula 7 5 2 2 7" xfId="15972" xr:uid="{00000000-0005-0000-0000-00007F550000}"/>
    <cellStyle name="Vírgula 7 5 2 3" xfId="3092" xr:uid="{00000000-0005-0000-0000-000080550000}"/>
    <cellStyle name="Vírgula 7 5 2 3 2" xfId="4088" xr:uid="{00000000-0005-0000-0000-000081550000}"/>
    <cellStyle name="Vírgula 7 5 2 3 2 2" xfId="6532" xr:uid="{00000000-0005-0000-0000-000082550000}"/>
    <cellStyle name="Vírgula 7 5 2 3 2 2 2" xfId="23514" xr:uid="{00000000-0005-0000-0000-000083550000}"/>
    <cellStyle name="Vírgula 7 5 2 3 2 2 3" xfId="19567" xr:uid="{00000000-0005-0000-0000-000084550000}"/>
    <cellStyle name="Vírgula 7 5 2 3 2 3" xfId="10531" xr:uid="{00000000-0005-0000-0000-000085550000}"/>
    <cellStyle name="Vírgula 7 5 2 3 2 3 2" xfId="21136" xr:uid="{00000000-0005-0000-0000-000086550000}"/>
    <cellStyle name="Vírgula 7 5 2 3 2 4" xfId="17128" xr:uid="{00000000-0005-0000-0000-000087550000}"/>
    <cellStyle name="Vírgula 7 5 2 3 3" xfId="5261" xr:uid="{00000000-0005-0000-0000-000088550000}"/>
    <cellStyle name="Vírgula 7 5 2 3 3 2" xfId="22260" xr:uid="{00000000-0005-0000-0000-000089550000}"/>
    <cellStyle name="Vírgula 7 5 2 3 3 3" xfId="18296" xr:uid="{00000000-0005-0000-0000-00008A550000}"/>
    <cellStyle name="Vírgula 7 5 2 3 4" xfId="9574" xr:uid="{00000000-0005-0000-0000-00008B550000}"/>
    <cellStyle name="Vírgula 7 5 2 3 4 2" xfId="20160" xr:uid="{00000000-0005-0000-0000-00008C550000}"/>
    <cellStyle name="Vírgula 7 5 2 3 5" xfId="16136" xr:uid="{00000000-0005-0000-0000-00008D550000}"/>
    <cellStyle name="Vírgula 7 5 2 4" xfId="3835" xr:uid="{00000000-0005-0000-0000-00008E550000}"/>
    <cellStyle name="Vírgula 7 5 2 4 2" xfId="5977" xr:uid="{00000000-0005-0000-0000-00008F550000}"/>
    <cellStyle name="Vírgula 7 5 2 4 2 2" xfId="22971" xr:uid="{00000000-0005-0000-0000-000090550000}"/>
    <cellStyle name="Vírgula 7 5 2 4 2 3" xfId="19012" xr:uid="{00000000-0005-0000-0000-000091550000}"/>
    <cellStyle name="Vírgula 7 5 2 4 3" xfId="10528" xr:uid="{00000000-0005-0000-0000-000092550000}"/>
    <cellStyle name="Vírgula 7 5 2 4 3 2" xfId="20897" xr:uid="{00000000-0005-0000-0000-000093550000}"/>
    <cellStyle name="Vírgula 7 5 2 4 4" xfId="16877" xr:uid="{00000000-0005-0000-0000-000094550000}"/>
    <cellStyle name="Vírgula 7 5 2 5" xfId="6711" xr:uid="{00000000-0005-0000-0000-000095550000}"/>
    <cellStyle name="Vírgula 7 5 2 5 2" xfId="10783" xr:uid="{00000000-0005-0000-0000-000096550000}"/>
    <cellStyle name="Vírgula 7 5 2 5 2 2" xfId="23689" xr:uid="{00000000-0005-0000-0000-000097550000}"/>
    <cellStyle name="Vírgula 7 5 2 5 3" xfId="19746" xr:uid="{00000000-0005-0000-0000-000098550000}"/>
    <cellStyle name="Vírgula 7 5 2 6" xfId="5029" xr:uid="{00000000-0005-0000-0000-000099550000}"/>
    <cellStyle name="Vírgula 7 5 2 6 2" xfId="10913" xr:uid="{00000000-0005-0000-0000-00009A550000}"/>
    <cellStyle name="Vírgula 7 5 2 6 2 2" xfId="22042" xr:uid="{00000000-0005-0000-0000-00009B550000}"/>
    <cellStyle name="Vírgula 7 5 2 6 3" xfId="18064" xr:uid="{00000000-0005-0000-0000-00009C550000}"/>
    <cellStyle name="Vírgula 7 5 2 7" xfId="9310" xr:uid="{00000000-0005-0000-0000-00009D550000}"/>
    <cellStyle name="Vírgula 7 5 2 7 2" xfId="19943" xr:uid="{00000000-0005-0000-0000-00009E550000}"/>
    <cellStyle name="Vírgula 7 5 2 8" xfId="15898" xr:uid="{00000000-0005-0000-0000-00009F550000}"/>
    <cellStyle name="Vírgula 7 5 3" xfId="637" xr:uid="{00000000-0005-0000-0000-0000A0550000}"/>
    <cellStyle name="Vírgula 7 5 3 2" xfId="638" xr:uid="{00000000-0005-0000-0000-0000A1550000}"/>
    <cellStyle name="Vírgula 7 5 3 2 2" xfId="919" xr:uid="{00000000-0005-0000-0000-0000A2550000}"/>
    <cellStyle name="Vírgula 7 5 3 2 2 2" xfId="3202" xr:uid="{00000000-0005-0000-0000-0000A3550000}"/>
    <cellStyle name="Vírgula 7 5 3 2 2 2 2" xfId="4244" xr:uid="{00000000-0005-0000-0000-0000A4550000}"/>
    <cellStyle name="Vírgula 7 5 3 2 2 2 2 2" xfId="6602" xr:uid="{00000000-0005-0000-0000-0000A5550000}"/>
    <cellStyle name="Vírgula 7 5 3 2 2 2 2 2 2" xfId="23584" xr:uid="{00000000-0005-0000-0000-0000A6550000}"/>
    <cellStyle name="Vírgula 7 5 3 2 2 2 2 2 3" xfId="19637" xr:uid="{00000000-0005-0000-0000-0000A7550000}"/>
    <cellStyle name="Vírgula 7 5 3 2 2 2 2 3" xfId="21290" xr:uid="{00000000-0005-0000-0000-0000A8550000}"/>
    <cellStyle name="Vírgula 7 5 3 2 2 2 2 4" xfId="17283" xr:uid="{00000000-0005-0000-0000-0000A9550000}"/>
    <cellStyle name="Vírgula 7 5 3 2 2 2 3" xfId="5371" xr:uid="{00000000-0005-0000-0000-0000AA550000}"/>
    <cellStyle name="Vírgula 7 5 3 2 2 2 3 2" xfId="22370" xr:uid="{00000000-0005-0000-0000-0000AB550000}"/>
    <cellStyle name="Vírgula 7 5 3 2 2 2 3 3" xfId="18406" xr:uid="{00000000-0005-0000-0000-0000AC550000}"/>
    <cellStyle name="Vírgula 7 5 3 2 2 2 4" xfId="20270" xr:uid="{00000000-0005-0000-0000-0000AD550000}"/>
    <cellStyle name="Vírgula 7 5 3 2 2 2 5" xfId="16246" xr:uid="{00000000-0005-0000-0000-0000AE550000}"/>
    <cellStyle name="Vírgula 7 5 3 2 2 3" xfId="3951" xr:uid="{00000000-0005-0000-0000-0000AF550000}"/>
    <cellStyle name="Vírgula 7 5 3 2 2 3 2" xfId="6092" xr:uid="{00000000-0005-0000-0000-0000B0550000}"/>
    <cellStyle name="Vírgula 7 5 3 2 2 3 2 2" xfId="23081" xr:uid="{00000000-0005-0000-0000-0000B1550000}"/>
    <cellStyle name="Vírgula 7 5 3 2 2 3 2 3" xfId="19127" xr:uid="{00000000-0005-0000-0000-0000B2550000}"/>
    <cellStyle name="Vírgula 7 5 3 2 2 3 3" xfId="21008" xr:uid="{00000000-0005-0000-0000-0000B3550000}"/>
    <cellStyle name="Vírgula 7 5 3 2 2 3 4" xfId="16993" xr:uid="{00000000-0005-0000-0000-0000B4550000}"/>
    <cellStyle name="Vírgula 7 5 3 2 2 4" xfId="6787" xr:uid="{00000000-0005-0000-0000-0000B5550000}"/>
    <cellStyle name="Vírgula 7 5 3 2 2 4 2" xfId="23760" xr:uid="{00000000-0005-0000-0000-0000B6550000}"/>
    <cellStyle name="Vírgula 7 5 3 2 2 4 3" xfId="19822" xr:uid="{00000000-0005-0000-0000-0000B7550000}"/>
    <cellStyle name="Vírgula 7 5 3 2 2 5" xfId="5105" xr:uid="{00000000-0005-0000-0000-0000B8550000}"/>
    <cellStyle name="Vírgula 7 5 3 2 2 5 2" xfId="22113" xr:uid="{00000000-0005-0000-0000-0000B9550000}"/>
    <cellStyle name="Vírgula 7 5 3 2 2 5 3" xfId="18140" xr:uid="{00000000-0005-0000-0000-0000BA550000}"/>
    <cellStyle name="Vírgula 7 5 3 2 2 6" xfId="10533" xr:uid="{00000000-0005-0000-0000-0000BB550000}"/>
    <cellStyle name="Vírgula 7 5 3 2 2 6 2" xfId="20013" xr:uid="{00000000-0005-0000-0000-0000BC550000}"/>
    <cellStyle name="Vírgula 7 5 3 2 2 7" xfId="15973" xr:uid="{00000000-0005-0000-0000-0000BD550000}"/>
    <cellStyle name="Vírgula 7 5 3 2 3" xfId="3094" xr:uid="{00000000-0005-0000-0000-0000BE550000}"/>
    <cellStyle name="Vírgula 7 5 3 2 3 2" xfId="4051" xr:uid="{00000000-0005-0000-0000-0000BF550000}"/>
    <cellStyle name="Vírgula 7 5 3 2 3 2 2" xfId="6534" xr:uid="{00000000-0005-0000-0000-0000C0550000}"/>
    <cellStyle name="Vírgula 7 5 3 2 3 2 2 2" xfId="23516" xr:uid="{00000000-0005-0000-0000-0000C1550000}"/>
    <cellStyle name="Vírgula 7 5 3 2 3 2 2 3" xfId="19569" xr:uid="{00000000-0005-0000-0000-0000C2550000}"/>
    <cellStyle name="Vírgula 7 5 3 2 3 2 3" xfId="21100" xr:uid="{00000000-0005-0000-0000-0000C3550000}"/>
    <cellStyle name="Vírgula 7 5 3 2 3 2 4" xfId="17092" xr:uid="{00000000-0005-0000-0000-0000C4550000}"/>
    <cellStyle name="Vírgula 7 5 3 2 3 3" xfId="5263" xr:uid="{00000000-0005-0000-0000-0000C5550000}"/>
    <cellStyle name="Vírgula 7 5 3 2 3 3 2" xfId="22262" xr:uid="{00000000-0005-0000-0000-0000C6550000}"/>
    <cellStyle name="Vírgula 7 5 3 2 3 3 3" xfId="18298" xr:uid="{00000000-0005-0000-0000-0000C7550000}"/>
    <cellStyle name="Vírgula 7 5 3 2 3 4" xfId="20162" xr:uid="{00000000-0005-0000-0000-0000C8550000}"/>
    <cellStyle name="Vírgula 7 5 3 2 3 5" xfId="16138" xr:uid="{00000000-0005-0000-0000-0000C9550000}"/>
    <cellStyle name="Vírgula 7 5 3 2 4" xfId="3837" xr:uid="{00000000-0005-0000-0000-0000CA550000}"/>
    <cellStyle name="Vírgula 7 5 3 2 4 2" xfId="5979" xr:uid="{00000000-0005-0000-0000-0000CB550000}"/>
    <cellStyle name="Vírgula 7 5 3 2 4 2 2" xfId="22973" xr:uid="{00000000-0005-0000-0000-0000CC550000}"/>
    <cellStyle name="Vírgula 7 5 3 2 4 2 3" xfId="19014" xr:uid="{00000000-0005-0000-0000-0000CD550000}"/>
    <cellStyle name="Vírgula 7 5 3 2 4 3" xfId="20899" xr:uid="{00000000-0005-0000-0000-0000CE550000}"/>
    <cellStyle name="Vírgula 7 5 3 2 4 4" xfId="16879" xr:uid="{00000000-0005-0000-0000-0000CF550000}"/>
    <cellStyle name="Vírgula 7 5 3 2 5" xfId="6713" xr:uid="{00000000-0005-0000-0000-0000D0550000}"/>
    <cellStyle name="Vírgula 7 5 3 2 5 2" xfId="23691" xr:uid="{00000000-0005-0000-0000-0000D1550000}"/>
    <cellStyle name="Vírgula 7 5 3 2 5 3" xfId="19748" xr:uid="{00000000-0005-0000-0000-0000D2550000}"/>
    <cellStyle name="Vírgula 7 5 3 2 6" xfId="5031" xr:uid="{00000000-0005-0000-0000-0000D3550000}"/>
    <cellStyle name="Vírgula 7 5 3 2 6 2" xfId="22044" xr:uid="{00000000-0005-0000-0000-0000D4550000}"/>
    <cellStyle name="Vírgula 7 5 3 2 6 3" xfId="18066" xr:uid="{00000000-0005-0000-0000-0000D5550000}"/>
    <cellStyle name="Vírgula 7 5 3 2 7" xfId="9726" xr:uid="{00000000-0005-0000-0000-0000D6550000}"/>
    <cellStyle name="Vírgula 7 5 3 2 7 2" xfId="19945" xr:uid="{00000000-0005-0000-0000-0000D7550000}"/>
    <cellStyle name="Vírgula 7 5 3 2 8" xfId="15900" xr:uid="{00000000-0005-0000-0000-0000D8550000}"/>
    <cellStyle name="Vírgula 7 5 3 3" xfId="920" xr:uid="{00000000-0005-0000-0000-0000D9550000}"/>
    <cellStyle name="Vírgula 7 5 3 3 2" xfId="3203" xr:uid="{00000000-0005-0000-0000-0000DA550000}"/>
    <cellStyle name="Vírgula 7 5 3 3 2 2" xfId="4471" xr:uid="{00000000-0005-0000-0000-0000DB550000}"/>
    <cellStyle name="Vírgula 7 5 3 3 2 2 2" xfId="6603" xr:uid="{00000000-0005-0000-0000-0000DC550000}"/>
    <cellStyle name="Vírgula 7 5 3 3 2 2 2 2" xfId="23585" xr:uid="{00000000-0005-0000-0000-0000DD550000}"/>
    <cellStyle name="Vírgula 7 5 3 3 2 2 2 3" xfId="19638" xr:uid="{00000000-0005-0000-0000-0000DE550000}"/>
    <cellStyle name="Vírgula 7 5 3 3 2 2 3" xfId="21511" xr:uid="{00000000-0005-0000-0000-0000DF550000}"/>
    <cellStyle name="Vírgula 7 5 3 3 2 2 4" xfId="17506" xr:uid="{00000000-0005-0000-0000-0000E0550000}"/>
    <cellStyle name="Vírgula 7 5 3 3 2 3" xfId="5372" xr:uid="{00000000-0005-0000-0000-0000E1550000}"/>
    <cellStyle name="Vírgula 7 5 3 3 2 3 2" xfId="22371" xr:uid="{00000000-0005-0000-0000-0000E2550000}"/>
    <cellStyle name="Vírgula 7 5 3 3 2 3 3" xfId="18407" xr:uid="{00000000-0005-0000-0000-0000E3550000}"/>
    <cellStyle name="Vírgula 7 5 3 3 2 4" xfId="20271" xr:uid="{00000000-0005-0000-0000-0000E4550000}"/>
    <cellStyle name="Vírgula 7 5 3 3 2 5" xfId="16247" xr:uid="{00000000-0005-0000-0000-0000E5550000}"/>
    <cellStyle name="Vírgula 7 5 3 3 3" xfId="3952" xr:uid="{00000000-0005-0000-0000-0000E6550000}"/>
    <cellStyle name="Vírgula 7 5 3 3 3 2" xfId="6093" xr:uid="{00000000-0005-0000-0000-0000E7550000}"/>
    <cellStyle name="Vírgula 7 5 3 3 3 2 2" xfId="23082" xr:uid="{00000000-0005-0000-0000-0000E8550000}"/>
    <cellStyle name="Vírgula 7 5 3 3 3 2 3" xfId="19128" xr:uid="{00000000-0005-0000-0000-0000E9550000}"/>
    <cellStyle name="Vírgula 7 5 3 3 3 3" xfId="21009" xr:uid="{00000000-0005-0000-0000-0000EA550000}"/>
    <cellStyle name="Vírgula 7 5 3 3 3 4" xfId="16994" xr:uid="{00000000-0005-0000-0000-0000EB550000}"/>
    <cellStyle name="Vírgula 7 5 3 3 4" xfId="6788" xr:uid="{00000000-0005-0000-0000-0000EC550000}"/>
    <cellStyle name="Vírgula 7 5 3 3 4 2" xfId="23761" xr:uid="{00000000-0005-0000-0000-0000ED550000}"/>
    <cellStyle name="Vírgula 7 5 3 3 4 3" xfId="19823" xr:uid="{00000000-0005-0000-0000-0000EE550000}"/>
    <cellStyle name="Vírgula 7 5 3 3 5" xfId="5106" xr:uid="{00000000-0005-0000-0000-0000EF550000}"/>
    <cellStyle name="Vírgula 7 5 3 3 5 2" xfId="22114" xr:uid="{00000000-0005-0000-0000-0000F0550000}"/>
    <cellStyle name="Vírgula 7 5 3 3 5 3" xfId="18141" xr:uid="{00000000-0005-0000-0000-0000F1550000}"/>
    <cellStyle name="Vírgula 7 5 3 3 6" xfId="10532" xr:uid="{00000000-0005-0000-0000-0000F2550000}"/>
    <cellStyle name="Vírgula 7 5 3 3 6 2" xfId="20014" xr:uid="{00000000-0005-0000-0000-0000F3550000}"/>
    <cellStyle name="Vírgula 7 5 3 3 7" xfId="15974" xr:uid="{00000000-0005-0000-0000-0000F4550000}"/>
    <cellStyle name="Vírgula 7 5 3 4" xfId="3093" xr:uid="{00000000-0005-0000-0000-0000F5550000}"/>
    <cellStyle name="Vírgula 7 5 3 4 2" xfId="4351" xr:uid="{00000000-0005-0000-0000-0000F6550000}"/>
    <cellStyle name="Vírgula 7 5 3 4 2 2" xfId="6533" xr:uid="{00000000-0005-0000-0000-0000F7550000}"/>
    <cellStyle name="Vírgula 7 5 3 4 2 2 2" xfId="23515" xr:uid="{00000000-0005-0000-0000-0000F8550000}"/>
    <cellStyle name="Vírgula 7 5 3 4 2 2 3" xfId="19568" xr:uid="{00000000-0005-0000-0000-0000F9550000}"/>
    <cellStyle name="Vírgula 7 5 3 4 2 3" xfId="21395" xr:uid="{00000000-0005-0000-0000-0000FA550000}"/>
    <cellStyle name="Vírgula 7 5 3 4 2 4" xfId="17388" xr:uid="{00000000-0005-0000-0000-0000FB550000}"/>
    <cellStyle name="Vírgula 7 5 3 4 3" xfId="5262" xr:uid="{00000000-0005-0000-0000-0000FC550000}"/>
    <cellStyle name="Vírgula 7 5 3 4 3 2" xfId="22261" xr:uid="{00000000-0005-0000-0000-0000FD550000}"/>
    <cellStyle name="Vírgula 7 5 3 4 3 3" xfId="18297" xr:uid="{00000000-0005-0000-0000-0000FE550000}"/>
    <cellStyle name="Vírgula 7 5 3 4 4" xfId="20161" xr:uid="{00000000-0005-0000-0000-0000FF550000}"/>
    <cellStyle name="Vírgula 7 5 3 4 5" xfId="16137" xr:uid="{00000000-0005-0000-0000-000000560000}"/>
    <cellStyle name="Vírgula 7 5 3 5" xfId="3836" xr:uid="{00000000-0005-0000-0000-000001560000}"/>
    <cellStyle name="Vírgula 7 5 3 5 2" xfId="5978" xr:uid="{00000000-0005-0000-0000-000002560000}"/>
    <cellStyle name="Vírgula 7 5 3 5 2 2" xfId="22972" xr:uid="{00000000-0005-0000-0000-000003560000}"/>
    <cellStyle name="Vírgula 7 5 3 5 2 3" xfId="19013" xr:uid="{00000000-0005-0000-0000-000004560000}"/>
    <cellStyle name="Vírgula 7 5 3 5 3" xfId="20898" xr:uid="{00000000-0005-0000-0000-000005560000}"/>
    <cellStyle name="Vírgula 7 5 3 5 4" xfId="16878" xr:uid="{00000000-0005-0000-0000-000006560000}"/>
    <cellStyle name="Vírgula 7 5 3 6" xfId="6712" xr:uid="{00000000-0005-0000-0000-000007560000}"/>
    <cellStyle name="Vírgula 7 5 3 6 2" xfId="23690" xr:uid="{00000000-0005-0000-0000-000008560000}"/>
    <cellStyle name="Vírgula 7 5 3 6 3" xfId="19747" xr:uid="{00000000-0005-0000-0000-000009560000}"/>
    <cellStyle name="Vírgula 7 5 3 7" xfId="5030" xr:uid="{00000000-0005-0000-0000-00000A560000}"/>
    <cellStyle name="Vírgula 7 5 3 7 2" xfId="22043" xr:uid="{00000000-0005-0000-0000-00000B560000}"/>
    <cellStyle name="Vírgula 7 5 3 7 3" xfId="18065" xr:uid="{00000000-0005-0000-0000-00000C560000}"/>
    <cellStyle name="Vírgula 7 5 3 8" xfId="9269" xr:uid="{00000000-0005-0000-0000-00000D560000}"/>
    <cellStyle name="Vírgula 7 5 3 8 2" xfId="19944" xr:uid="{00000000-0005-0000-0000-00000E560000}"/>
    <cellStyle name="Vírgula 7 5 3 9" xfId="15899" xr:uid="{00000000-0005-0000-0000-00000F560000}"/>
    <cellStyle name="Vírgula 7 5 4" xfId="639" xr:uid="{00000000-0005-0000-0000-000010560000}"/>
    <cellStyle name="Vírgula 7 5 4 2" xfId="921" xr:uid="{00000000-0005-0000-0000-000011560000}"/>
    <cellStyle name="Vírgula 7 5 4 2 2" xfId="3204" xr:uid="{00000000-0005-0000-0000-000012560000}"/>
    <cellStyle name="Vírgula 7 5 4 2 2 2" xfId="3758" xr:uid="{00000000-0005-0000-0000-000013560000}"/>
    <cellStyle name="Vírgula 7 5 4 2 2 2 2" xfId="6604" xr:uid="{00000000-0005-0000-0000-000014560000}"/>
    <cellStyle name="Vírgula 7 5 4 2 2 2 2 2" xfId="23586" xr:uid="{00000000-0005-0000-0000-000015560000}"/>
    <cellStyle name="Vírgula 7 5 4 2 2 2 2 3" xfId="19639" xr:uid="{00000000-0005-0000-0000-000016560000}"/>
    <cellStyle name="Vírgula 7 5 4 2 2 2 3" xfId="20822" xr:uid="{00000000-0005-0000-0000-000017560000}"/>
    <cellStyle name="Vírgula 7 5 4 2 2 2 4" xfId="16801" xr:uid="{00000000-0005-0000-0000-000018560000}"/>
    <cellStyle name="Vírgula 7 5 4 2 2 3" xfId="5373" xr:uid="{00000000-0005-0000-0000-000019560000}"/>
    <cellStyle name="Vírgula 7 5 4 2 2 3 2" xfId="22372" xr:uid="{00000000-0005-0000-0000-00001A560000}"/>
    <cellStyle name="Vírgula 7 5 4 2 2 3 3" xfId="18408" xr:uid="{00000000-0005-0000-0000-00001B560000}"/>
    <cellStyle name="Vírgula 7 5 4 2 2 4" xfId="10535" xr:uid="{00000000-0005-0000-0000-00001C560000}"/>
    <cellStyle name="Vírgula 7 5 4 2 2 4 2" xfId="20272" xr:uid="{00000000-0005-0000-0000-00001D560000}"/>
    <cellStyle name="Vírgula 7 5 4 2 2 5" xfId="16248" xr:uid="{00000000-0005-0000-0000-00001E560000}"/>
    <cellStyle name="Vírgula 7 5 4 2 3" xfId="3953" xr:uid="{00000000-0005-0000-0000-00001F560000}"/>
    <cellStyle name="Vírgula 7 5 4 2 3 2" xfId="6094" xr:uid="{00000000-0005-0000-0000-000020560000}"/>
    <cellStyle name="Vírgula 7 5 4 2 3 2 2" xfId="23083" xr:uid="{00000000-0005-0000-0000-000021560000}"/>
    <cellStyle name="Vírgula 7 5 4 2 3 2 3" xfId="19129" xr:uid="{00000000-0005-0000-0000-000022560000}"/>
    <cellStyle name="Vírgula 7 5 4 2 3 3" xfId="21010" xr:uid="{00000000-0005-0000-0000-000023560000}"/>
    <cellStyle name="Vírgula 7 5 4 2 3 4" xfId="16995" xr:uid="{00000000-0005-0000-0000-000024560000}"/>
    <cellStyle name="Vírgula 7 5 4 2 4" xfId="6789" xr:uid="{00000000-0005-0000-0000-000025560000}"/>
    <cellStyle name="Vírgula 7 5 4 2 4 2" xfId="23762" xr:uid="{00000000-0005-0000-0000-000026560000}"/>
    <cellStyle name="Vírgula 7 5 4 2 4 3" xfId="19824" xr:uid="{00000000-0005-0000-0000-000027560000}"/>
    <cellStyle name="Vírgula 7 5 4 2 5" xfId="5107" xr:uid="{00000000-0005-0000-0000-000028560000}"/>
    <cellStyle name="Vírgula 7 5 4 2 5 2" xfId="22115" xr:uid="{00000000-0005-0000-0000-000029560000}"/>
    <cellStyle name="Vírgula 7 5 4 2 5 3" xfId="18142" xr:uid="{00000000-0005-0000-0000-00002A560000}"/>
    <cellStyle name="Vírgula 7 5 4 2 6" xfId="9805" xr:uid="{00000000-0005-0000-0000-00002B560000}"/>
    <cellStyle name="Vírgula 7 5 4 2 6 2" xfId="20015" xr:uid="{00000000-0005-0000-0000-00002C560000}"/>
    <cellStyle name="Vírgula 7 5 4 2 7" xfId="15975" xr:uid="{00000000-0005-0000-0000-00002D560000}"/>
    <cellStyle name="Vírgula 7 5 4 3" xfId="3095" xr:uid="{00000000-0005-0000-0000-00002E560000}"/>
    <cellStyle name="Vírgula 7 5 4 3 2" xfId="4120" xr:uid="{00000000-0005-0000-0000-00002F560000}"/>
    <cellStyle name="Vírgula 7 5 4 3 2 2" xfId="6535" xr:uid="{00000000-0005-0000-0000-000030560000}"/>
    <cellStyle name="Vírgula 7 5 4 3 2 2 2" xfId="23517" xr:uid="{00000000-0005-0000-0000-000031560000}"/>
    <cellStyle name="Vírgula 7 5 4 3 2 2 3" xfId="19570" xr:uid="{00000000-0005-0000-0000-000032560000}"/>
    <cellStyle name="Vírgula 7 5 4 3 2 3" xfId="21168" xr:uid="{00000000-0005-0000-0000-000033560000}"/>
    <cellStyle name="Vírgula 7 5 4 3 2 4" xfId="17160" xr:uid="{00000000-0005-0000-0000-000034560000}"/>
    <cellStyle name="Vírgula 7 5 4 3 3" xfId="5264" xr:uid="{00000000-0005-0000-0000-000035560000}"/>
    <cellStyle name="Vírgula 7 5 4 3 3 2" xfId="22263" xr:uid="{00000000-0005-0000-0000-000036560000}"/>
    <cellStyle name="Vírgula 7 5 4 3 3 3" xfId="18299" xr:uid="{00000000-0005-0000-0000-000037560000}"/>
    <cellStyle name="Vírgula 7 5 4 3 4" xfId="10534" xr:uid="{00000000-0005-0000-0000-000038560000}"/>
    <cellStyle name="Vírgula 7 5 4 3 4 2" xfId="20163" xr:uid="{00000000-0005-0000-0000-000039560000}"/>
    <cellStyle name="Vírgula 7 5 4 3 5" xfId="16139" xr:uid="{00000000-0005-0000-0000-00003A560000}"/>
    <cellStyle name="Vírgula 7 5 4 4" xfId="3838" xr:uid="{00000000-0005-0000-0000-00003B560000}"/>
    <cellStyle name="Vírgula 7 5 4 4 2" xfId="5980" xr:uid="{00000000-0005-0000-0000-00003C560000}"/>
    <cellStyle name="Vírgula 7 5 4 4 2 2" xfId="22974" xr:uid="{00000000-0005-0000-0000-00003D560000}"/>
    <cellStyle name="Vírgula 7 5 4 4 2 3" xfId="19015" xr:uid="{00000000-0005-0000-0000-00003E560000}"/>
    <cellStyle name="Vírgula 7 5 4 4 3" xfId="20900" xr:uid="{00000000-0005-0000-0000-00003F560000}"/>
    <cellStyle name="Vírgula 7 5 4 4 4" xfId="16880" xr:uid="{00000000-0005-0000-0000-000040560000}"/>
    <cellStyle name="Vírgula 7 5 4 5" xfId="6714" xr:uid="{00000000-0005-0000-0000-000041560000}"/>
    <cellStyle name="Vírgula 7 5 4 5 2" xfId="23692" xr:uid="{00000000-0005-0000-0000-000042560000}"/>
    <cellStyle name="Vírgula 7 5 4 5 3" xfId="19749" xr:uid="{00000000-0005-0000-0000-000043560000}"/>
    <cellStyle name="Vírgula 7 5 4 6" xfId="5032" xr:uid="{00000000-0005-0000-0000-000044560000}"/>
    <cellStyle name="Vírgula 7 5 4 6 2" xfId="22045" xr:uid="{00000000-0005-0000-0000-000045560000}"/>
    <cellStyle name="Vírgula 7 5 4 6 3" xfId="18067" xr:uid="{00000000-0005-0000-0000-000046560000}"/>
    <cellStyle name="Vírgula 7 5 4 7" xfId="9387" xr:uid="{00000000-0005-0000-0000-000047560000}"/>
    <cellStyle name="Vírgula 7 5 4 7 2" xfId="19946" xr:uid="{00000000-0005-0000-0000-000048560000}"/>
    <cellStyle name="Vírgula 7 5 4 8" xfId="15901" xr:uid="{00000000-0005-0000-0000-000049560000}"/>
    <cellStyle name="Vírgula 7 5 5" xfId="640" xr:uid="{00000000-0005-0000-0000-00004A560000}"/>
    <cellStyle name="Vírgula 7 5 5 2" xfId="922" xr:uid="{00000000-0005-0000-0000-00004B560000}"/>
    <cellStyle name="Vírgula 7 5 5 2 2" xfId="3205" xr:uid="{00000000-0005-0000-0000-00004C560000}"/>
    <cellStyle name="Vírgula 7 5 5 2 2 2" xfId="4394" xr:uid="{00000000-0005-0000-0000-00004D560000}"/>
    <cellStyle name="Vírgula 7 5 5 2 2 2 2" xfId="6605" xr:uid="{00000000-0005-0000-0000-00004E560000}"/>
    <cellStyle name="Vírgula 7 5 5 2 2 2 2 2" xfId="23587" xr:uid="{00000000-0005-0000-0000-00004F560000}"/>
    <cellStyle name="Vírgula 7 5 5 2 2 2 2 3" xfId="19640" xr:uid="{00000000-0005-0000-0000-000050560000}"/>
    <cellStyle name="Vírgula 7 5 5 2 2 2 3" xfId="21438" xr:uid="{00000000-0005-0000-0000-000051560000}"/>
    <cellStyle name="Vírgula 7 5 5 2 2 2 4" xfId="17431" xr:uid="{00000000-0005-0000-0000-000052560000}"/>
    <cellStyle name="Vírgula 7 5 5 2 2 3" xfId="5374" xr:uid="{00000000-0005-0000-0000-000053560000}"/>
    <cellStyle name="Vírgula 7 5 5 2 2 3 2" xfId="22373" xr:uid="{00000000-0005-0000-0000-000054560000}"/>
    <cellStyle name="Vírgula 7 5 5 2 2 3 3" xfId="18409" xr:uid="{00000000-0005-0000-0000-000055560000}"/>
    <cellStyle name="Vírgula 7 5 5 2 2 4" xfId="20273" xr:uid="{00000000-0005-0000-0000-000056560000}"/>
    <cellStyle name="Vírgula 7 5 5 2 2 5" xfId="16249" xr:uid="{00000000-0005-0000-0000-000057560000}"/>
    <cellStyle name="Vírgula 7 5 5 2 3" xfId="3954" xr:uid="{00000000-0005-0000-0000-000058560000}"/>
    <cellStyle name="Vírgula 7 5 5 2 3 2" xfId="6095" xr:uid="{00000000-0005-0000-0000-000059560000}"/>
    <cellStyle name="Vírgula 7 5 5 2 3 2 2" xfId="23084" xr:uid="{00000000-0005-0000-0000-00005A560000}"/>
    <cellStyle name="Vírgula 7 5 5 2 3 2 3" xfId="19130" xr:uid="{00000000-0005-0000-0000-00005B560000}"/>
    <cellStyle name="Vírgula 7 5 5 2 3 3" xfId="21011" xr:uid="{00000000-0005-0000-0000-00005C560000}"/>
    <cellStyle name="Vírgula 7 5 5 2 3 4" xfId="16996" xr:uid="{00000000-0005-0000-0000-00005D560000}"/>
    <cellStyle name="Vírgula 7 5 5 2 4" xfId="6790" xr:uid="{00000000-0005-0000-0000-00005E560000}"/>
    <cellStyle name="Vírgula 7 5 5 2 4 2" xfId="23763" xr:uid="{00000000-0005-0000-0000-00005F560000}"/>
    <cellStyle name="Vírgula 7 5 5 2 4 3" xfId="19825" xr:uid="{00000000-0005-0000-0000-000060560000}"/>
    <cellStyle name="Vírgula 7 5 5 2 5" xfId="5108" xr:uid="{00000000-0005-0000-0000-000061560000}"/>
    <cellStyle name="Vírgula 7 5 5 2 5 2" xfId="22116" xr:uid="{00000000-0005-0000-0000-000062560000}"/>
    <cellStyle name="Vírgula 7 5 5 2 5 3" xfId="18143" xr:uid="{00000000-0005-0000-0000-000063560000}"/>
    <cellStyle name="Vírgula 7 5 5 2 6" xfId="10536" xr:uid="{00000000-0005-0000-0000-000064560000}"/>
    <cellStyle name="Vírgula 7 5 5 2 6 2" xfId="20016" xr:uid="{00000000-0005-0000-0000-000065560000}"/>
    <cellStyle name="Vírgula 7 5 5 2 7" xfId="15976" xr:uid="{00000000-0005-0000-0000-000066560000}"/>
    <cellStyle name="Vírgula 7 5 5 3" xfId="3096" xr:uid="{00000000-0005-0000-0000-000067560000}"/>
    <cellStyle name="Vírgula 7 5 5 3 2" xfId="4371" xr:uid="{00000000-0005-0000-0000-000068560000}"/>
    <cellStyle name="Vírgula 7 5 5 3 2 2" xfId="6536" xr:uid="{00000000-0005-0000-0000-000069560000}"/>
    <cellStyle name="Vírgula 7 5 5 3 2 2 2" xfId="23518" xr:uid="{00000000-0005-0000-0000-00006A560000}"/>
    <cellStyle name="Vírgula 7 5 5 3 2 2 3" xfId="19571" xr:uid="{00000000-0005-0000-0000-00006B560000}"/>
    <cellStyle name="Vírgula 7 5 5 3 2 3" xfId="21415" xr:uid="{00000000-0005-0000-0000-00006C560000}"/>
    <cellStyle name="Vírgula 7 5 5 3 2 4" xfId="17408" xr:uid="{00000000-0005-0000-0000-00006D560000}"/>
    <cellStyle name="Vírgula 7 5 5 3 3" xfId="5265" xr:uid="{00000000-0005-0000-0000-00006E560000}"/>
    <cellStyle name="Vírgula 7 5 5 3 3 2" xfId="22264" xr:uid="{00000000-0005-0000-0000-00006F560000}"/>
    <cellStyle name="Vírgula 7 5 5 3 3 3" xfId="18300" xr:uid="{00000000-0005-0000-0000-000070560000}"/>
    <cellStyle name="Vírgula 7 5 5 3 4" xfId="20164" xr:uid="{00000000-0005-0000-0000-000071560000}"/>
    <cellStyle name="Vírgula 7 5 5 3 5" xfId="16140" xr:uid="{00000000-0005-0000-0000-000072560000}"/>
    <cellStyle name="Vírgula 7 5 5 4" xfId="3839" xr:uid="{00000000-0005-0000-0000-000073560000}"/>
    <cellStyle name="Vírgula 7 5 5 4 2" xfId="5981" xr:uid="{00000000-0005-0000-0000-000074560000}"/>
    <cellStyle name="Vírgula 7 5 5 4 2 2" xfId="22975" xr:uid="{00000000-0005-0000-0000-000075560000}"/>
    <cellStyle name="Vírgula 7 5 5 4 2 3" xfId="19016" xr:uid="{00000000-0005-0000-0000-000076560000}"/>
    <cellStyle name="Vírgula 7 5 5 4 3" xfId="20901" xr:uid="{00000000-0005-0000-0000-000077560000}"/>
    <cellStyle name="Vírgula 7 5 5 4 4" xfId="16881" xr:uid="{00000000-0005-0000-0000-000078560000}"/>
    <cellStyle name="Vírgula 7 5 5 5" xfId="6715" xr:uid="{00000000-0005-0000-0000-000079560000}"/>
    <cellStyle name="Vírgula 7 5 5 5 2" xfId="23693" xr:uid="{00000000-0005-0000-0000-00007A560000}"/>
    <cellStyle name="Vírgula 7 5 5 5 3" xfId="19750" xr:uid="{00000000-0005-0000-0000-00007B560000}"/>
    <cellStyle name="Vírgula 7 5 5 6" xfId="5033" xr:uid="{00000000-0005-0000-0000-00007C560000}"/>
    <cellStyle name="Vírgula 7 5 5 6 2" xfId="22046" xr:uid="{00000000-0005-0000-0000-00007D560000}"/>
    <cellStyle name="Vírgula 7 5 5 6 3" xfId="18068" xr:uid="{00000000-0005-0000-0000-00007E560000}"/>
    <cellStyle name="Vírgula 7 5 5 7" xfId="9524" xr:uid="{00000000-0005-0000-0000-00007F560000}"/>
    <cellStyle name="Vírgula 7 5 5 7 2" xfId="19947" xr:uid="{00000000-0005-0000-0000-000080560000}"/>
    <cellStyle name="Vírgula 7 5 5 8" xfId="15902" xr:uid="{00000000-0005-0000-0000-000081560000}"/>
    <cellStyle name="Vírgula 7 5 6" xfId="641" xr:uid="{00000000-0005-0000-0000-000082560000}"/>
    <cellStyle name="Vírgula 7 5 6 2" xfId="923" xr:uid="{00000000-0005-0000-0000-000083560000}"/>
    <cellStyle name="Vírgula 7 5 6 2 2" xfId="3206" xr:uid="{00000000-0005-0000-0000-000084560000}"/>
    <cellStyle name="Vírgula 7 5 6 2 2 2" xfId="3802" xr:uid="{00000000-0005-0000-0000-000085560000}"/>
    <cellStyle name="Vírgula 7 5 6 2 2 2 2" xfId="6606" xr:uid="{00000000-0005-0000-0000-000086560000}"/>
    <cellStyle name="Vírgula 7 5 6 2 2 2 2 2" xfId="23588" xr:uid="{00000000-0005-0000-0000-000087560000}"/>
    <cellStyle name="Vírgula 7 5 6 2 2 2 2 3" xfId="19641" xr:uid="{00000000-0005-0000-0000-000088560000}"/>
    <cellStyle name="Vírgula 7 5 6 2 2 2 3" xfId="20864" xr:uid="{00000000-0005-0000-0000-000089560000}"/>
    <cellStyle name="Vírgula 7 5 6 2 2 2 4" xfId="16844" xr:uid="{00000000-0005-0000-0000-00008A560000}"/>
    <cellStyle name="Vírgula 7 5 6 2 2 3" xfId="5375" xr:uid="{00000000-0005-0000-0000-00008B560000}"/>
    <cellStyle name="Vírgula 7 5 6 2 2 3 2" xfId="22374" xr:uid="{00000000-0005-0000-0000-00008C560000}"/>
    <cellStyle name="Vírgula 7 5 6 2 2 3 3" xfId="18410" xr:uid="{00000000-0005-0000-0000-00008D560000}"/>
    <cellStyle name="Vírgula 7 5 6 2 2 4" xfId="20274" xr:uid="{00000000-0005-0000-0000-00008E560000}"/>
    <cellStyle name="Vírgula 7 5 6 2 2 5" xfId="16250" xr:uid="{00000000-0005-0000-0000-00008F560000}"/>
    <cellStyle name="Vírgula 7 5 6 2 3" xfId="3955" xr:uid="{00000000-0005-0000-0000-000090560000}"/>
    <cellStyle name="Vírgula 7 5 6 2 3 2" xfId="6096" xr:uid="{00000000-0005-0000-0000-000091560000}"/>
    <cellStyle name="Vírgula 7 5 6 2 3 2 2" xfId="23085" xr:uid="{00000000-0005-0000-0000-000092560000}"/>
    <cellStyle name="Vírgula 7 5 6 2 3 2 3" xfId="19131" xr:uid="{00000000-0005-0000-0000-000093560000}"/>
    <cellStyle name="Vírgula 7 5 6 2 3 3" xfId="21012" xr:uid="{00000000-0005-0000-0000-000094560000}"/>
    <cellStyle name="Vírgula 7 5 6 2 3 4" xfId="16997" xr:uid="{00000000-0005-0000-0000-000095560000}"/>
    <cellStyle name="Vírgula 7 5 6 2 4" xfId="6791" xr:uid="{00000000-0005-0000-0000-000096560000}"/>
    <cellStyle name="Vírgula 7 5 6 2 4 2" xfId="23764" xr:uid="{00000000-0005-0000-0000-000097560000}"/>
    <cellStyle name="Vírgula 7 5 6 2 4 3" xfId="19826" xr:uid="{00000000-0005-0000-0000-000098560000}"/>
    <cellStyle name="Vírgula 7 5 6 2 5" xfId="5109" xr:uid="{00000000-0005-0000-0000-000099560000}"/>
    <cellStyle name="Vírgula 7 5 6 2 5 2" xfId="22117" xr:uid="{00000000-0005-0000-0000-00009A560000}"/>
    <cellStyle name="Vírgula 7 5 6 2 5 3" xfId="18144" xr:uid="{00000000-0005-0000-0000-00009B560000}"/>
    <cellStyle name="Vírgula 7 5 6 2 6" xfId="20017" xr:uid="{00000000-0005-0000-0000-00009C560000}"/>
    <cellStyle name="Vírgula 7 5 6 2 7" xfId="15977" xr:uid="{00000000-0005-0000-0000-00009D560000}"/>
    <cellStyle name="Vírgula 7 5 6 3" xfId="3097" xr:uid="{00000000-0005-0000-0000-00009E560000}"/>
    <cellStyle name="Vírgula 7 5 6 3 2" xfId="4445" xr:uid="{00000000-0005-0000-0000-00009F560000}"/>
    <cellStyle name="Vírgula 7 5 6 3 2 2" xfId="6537" xr:uid="{00000000-0005-0000-0000-0000A0560000}"/>
    <cellStyle name="Vírgula 7 5 6 3 2 2 2" xfId="23519" xr:uid="{00000000-0005-0000-0000-0000A1560000}"/>
    <cellStyle name="Vírgula 7 5 6 3 2 2 3" xfId="19572" xr:uid="{00000000-0005-0000-0000-0000A2560000}"/>
    <cellStyle name="Vírgula 7 5 6 3 2 3" xfId="21486" xr:uid="{00000000-0005-0000-0000-0000A3560000}"/>
    <cellStyle name="Vírgula 7 5 6 3 2 4" xfId="17481" xr:uid="{00000000-0005-0000-0000-0000A4560000}"/>
    <cellStyle name="Vírgula 7 5 6 3 3" xfId="5266" xr:uid="{00000000-0005-0000-0000-0000A5560000}"/>
    <cellStyle name="Vírgula 7 5 6 3 3 2" xfId="22265" xr:uid="{00000000-0005-0000-0000-0000A6560000}"/>
    <cellStyle name="Vírgula 7 5 6 3 3 3" xfId="18301" xr:uid="{00000000-0005-0000-0000-0000A7560000}"/>
    <cellStyle name="Vírgula 7 5 6 3 4" xfId="20165" xr:uid="{00000000-0005-0000-0000-0000A8560000}"/>
    <cellStyle name="Vírgula 7 5 6 3 5" xfId="16141" xr:uid="{00000000-0005-0000-0000-0000A9560000}"/>
    <cellStyle name="Vírgula 7 5 6 4" xfId="3840" xr:uid="{00000000-0005-0000-0000-0000AA560000}"/>
    <cellStyle name="Vírgula 7 5 6 4 2" xfId="5982" xr:uid="{00000000-0005-0000-0000-0000AB560000}"/>
    <cellStyle name="Vírgula 7 5 6 4 2 2" xfId="22976" xr:uid="{00000000-0005-0000-0000-0000AC560000}"/>
    <cellStyle name="Vírgula 7 5 6 4 2 3" xfId="19017" xr:uid="{00000000-0005-0000-0000-0000AD560000}"/>
    <cellStyle name="Vírgula 7 5 6 4 3" xfId="20902" xr:uid="{00000000-0005-0000-0000-0000AE560000}"/>
    <cellStyle name="Vírgula 7 5 6 4 4" xfId="16882" xr:uid="{00000000-0005-0000-0000-0000AF560000}"/>
    <cellStyle name="Vírgula 7 5 6 5" xfId="6716" xr:uid="{00000000-0005-0000-0000-0000B0560000}"/>
    <cellStyle name="Vírgula 7 5 6 5 2" xfId="23694" xr:uid="{00000000-0005-0000-0000-0000B1560000}"/>
    <cellStyle name="Vírgula 7 5 6 5 3" xfId="19751" xr:uid="{00000000-0005-0000-0000-0000B2560000}"/>
    <cellStyle name="Vírgula 7 5 6 6" xfId="5034" xr:uid="{00000000-0005-0000-0000-0000B3560000}"/>
    <cellStyle name="Vírgula 7 5 6 6 2" xfId="22047" xr:uid="{00000000-0005-0000-0000-0000B4560000}"/>
    <cellStyle name="Vírgula 7 5 6 6 3" xfId="18069" xr:uid="{00000000-0005-0000-0000-0000B5560000}"/>
    <cellStyle name="Vírgula 7 5 6 7" xfId="10527" xr:uid="{00000000-0005-0000-0000-0000B6560000}"/>
    <cellStyle name="Vírgula 7 5 6 7 2" xfId="19948" xr:uid="{00000000-0005-0000-0000-0000B7560000}"/>
    <cellStyle name="Vírgula 7 5 6 8" xfId="15903" xr:uid="{00000000-0005-0000-0000-0000B8560000}"/>
    <cellStyle name="Vírgula 7 5 7" xfId="642" xr:uid="{00000000-0005-0000-0000-0000B9560000}"/>
    <cellStyle name="Vírgula 7 5 7 2" xfId="924" xr:uid="{00000000-0005-0000-0000-0000BA560000}"/>
    <cellStyle name="Vírgula 7 5 7 2 2" xfId="3207" xr:uid="{00000000-0005-0000-0000-0000BB560000}"/>
    <cellStyle name="Vírgula 7 5 7 2 2 2" xfId="3974" xr:uid="{00000000-0005-0000-0000-0000BC560000}"/>
    <cellStyle name="Vírgula 7 5 7 2 2 2 2" xfId="6607" xr:uid="{00000000-0005-0000-0000-0000BD560000}"/>
    <cellStyle name="Vírgula 7 5 7 2 2 2 2 2" xfId="23589" xr:uid="{00000000-0005-0000-0000-0000BE560000}"/>
    <cellStyle name="Vírgula 7 5 7 2 2 2 2 3" xfId="19642" xr:uid="{00000000-0005-0000-0000-0000BF560000}"/>
    <cellStyle name="Vírgula 7 5 7 2 2 2 3" xfId="21030" xr:uid="{00000000-0005-0000-0000-0000C0560000}"/>
    <cellStyle name="Vírgula 7 5 7 2 2 2 4" xfId="17016" xr:uid="{00000000-0005-0000-0000-0000C1560000}"/>
    <cellStyle name="Vírgula 7 5 7 2 2 3" xfId="5376" xr:uid="{00000000-0005-0000-0000-0000C2560000}"/>
    <cellStyle name="Vírgula 7 5 7 2 2 3 2" xfId="22375" xr:uid="{00000000-0005-0000-0000-0000C3560000}"/>
    <cellStyle name="Vírgula 7 5 7 2 2 3 3" xfId="18411" xr:uid="{00000000-0005-0000-0000-0000C4560000}"/>
    <cellStyle name="Vírgula 7 5 7 2 2 4" xfId="20275" xr:uid="{00000000-0005-0000-0000-0000C5560000}"/>
    <cellStyle name="Vírgula 7 5 7 2 2 5" xfId="16251" xr:uid="{00000000-0005-0000-0000-0000C6560000}"/>
    <cellStyle name="Vírgula 7 5 7 2 3" xfId="3956" xr:uid="{00000000-0005-0000-0000-0000C7560000}"/>
    <cellStyle name="Vírgula 7 5 7 2 3 2" xfId="6097" xr:uid="{00000000-0005-0000-0000-0000C8560000}"/>
    <cellStyle name="Vírgula 7 5 7 2 3 2 2" xfId="23086" xr:uid="{00000000-0005-0000-0000-0000C9560000}"/>
    <cellStyle name="Vírgula 7 5 7 2 3 2 3" xfId="19132" xr:uid="{00000000-0005-0000-0000-0000CA560000}"/>
    <cellStyle name="Vírgula 7 5 7 2 3 3" xfId="21013" xr:uid="{00000000-0005-0000-0000-0000CB560000}"/>
    <cellStyle name="Vírgula 7 5 7 2 3 4" xfId="16998" xr:uid="{00000000-0005-0000-0000-0000CC560000}"/>
    <cellStyle name="Vírgula 7 5 7 2 4" xfId="6792" xr:uid="{00000000-0005-0000-0000-0000CD560000}"/>
    <cellStyle name="Vírgula 7 5 7 2 4 2" xfId="23765" xr:uid="{00000000-0005-0000-0000-0000CE560000}"/>
    <cellStyle name="Vírgula 7 5 7 2 4 3" xfId="19827" xr:uid="{00000000-0005-0000-0000-0000CF560000}"/>
    <cellStyle name="Vírgula 7 5 7 2 5" xfId="5110" xr:uid="{00000000-0005-0000-0000-0000D0560000}"/>
    <cellStyle name="Vírgula 7 5 7 2 5 2" xfId="22118" xr:uid="{00000000-0005-0000-0000-0000D1560000}"/>
    <cellStyle name="Vírgula 7 5 7 2 5 3" xfId="18145" xr:uid="{00000000-0005-0000-0000-0000D2560000}"/>
    <cellStyle name="Vírgula 7 5 7 2 6" xfId="20018" xr:uid="{00000000-0005-0000-0000-0000D3560000}"/>
    <cellStyle name="Vírgula 7 5 7 2 7" xfId="15978" xr:uid="{00000000-0005-0000-0000-0000D4560000}"/>
    <cellStyle name="Vírgula 7 5 7 3" xfId="3098" xr:uid="{00000000-0005-0000-0000-0000D5560000}"/>
    <cellStyle name="Vírgula 7 5 7 3 2" xfId="4253" xr:uid="{00000000-0005-0000-0000-0000D6560000}"/>
    <cellStyle name="Vírgula 7 5 7 3 2 2" xfId="6538" xr:uid="{00000000-0005-0000-0000-0000D7560000}"/>
    <cellStyle name="Vírgula 7 5 7 3 2 2 2" xfId="23520" xr:uid="{00000000-0005-0000-0000-0000D8560000}"/>
    <cellStyle name="Vírgula 7 5 7 3 2 2 3" xfId="19573" xr:uid="{00000000-0005-0000-0000-0000D9560000}"/>
    <cellStyle name="Vírgula 7 5 7 3 2 3" xfId="21298" xr:uid="{00000000-0005-0000-0000-0000DA560000}"/>
    <cellStyle name="Vírgula 7 5 7 3 2 4" xfId="17291" xr:uid="{00000000-0005-0000-0000-0000DB560000}"/>
    <cellStyle name="Vírgula 7 5 7 3 3" xfId="5267" xr:uid="{00000000-0005-0000-0000-0000DC560000}"/>
    <cellStyle name="Vírgula 7 5 7 3 3 2" xfId="22266" xr:uid="{00000000-0005-0000-0000-0000DD560000}"/>
    <cellStyle name="Vírgula 7 5 7 3 3 3" xfId="18302" xr:uid="{00000000-0005-0000-0000-0000DE560000}"/>
    <cellStyle name="Vírgula 7 5 7 3 4" xfId="20166" xr:uid="{00000000-0005-0000-0000-0000DF560000}"/>
    <cellStyle name="Vírgula 7 5 7 3 5" xfId="16142" xr:uid="{00000000-0005-0000-0000-0000E0560000}"/>
    <cellStyle name="Vírgula 7 5 7 4" xfId="3841" xr:uid="{00000000-0005-0000-0000-0000E1560000}"/>
    <cellStyle name="Vírgula 7 5 7 4 2" xfId="5983" xr:uid="{00000000-0005-0000-0000-0000E2560000}"/>
    <cellStyle name="Vírgula 7 5 7 4 2 2" xfId="22977" xr:uid="{00000000-0005-0000-0000-0000E3560000}"/>
    <cellStyle name="Vírgula 7 5 7 4 2 3" xfId="19018" xr:uid="{00000000-0005-0000-0000-0000E4560000}"/>
    <cellStyle name="Vírgula 7 5 7 4 3" xfId="20903" xr:uid="{00000000-0005-0000-0000-0000E5560000}"/>
    <cellStyle name="Vírgula 7 5 7 4 4" xfId="16883" xr:uid="{00000000-0005-0000-0000-0000E6560000}"/>
    <cellStyle name="Vírgula 7 5 7 5" xfId="6717" xr:uid="{00000000-0005-0000-0000-0000E7560000}"/>
    <cellStyle name="Vírgula 7 5 7 5 2" xfId="23695" xr:uid="{00000000-0005-0000-0000-0000E8560000}"/>
    <cellStyle name="Vírgula 7 5 7 5 3" xfId="19752" xr:uid="{00000000-0005-0000-0000-0000E9560000}"/>
    <cellStyle name="Vírgula 7 5 7 6" xfId="5035" xr:uid="{00000000-0005-0000-0000-0000EA560000}"/>
    <cellStyle name="Vírgula 7 5 7 6 2" xfId="22048" xr:uid="{00000000-0005-0000-0000-0000EB560000}"/>
    <cellStyle name="Vírgula 7 5 7 6 3" xfId="18070" xr:uid="{00000000-0005-0000-0000-0000EC560000}"/>
    <cellStyle name="Vírgula 7 5 7 7" xfId="10737" xr:uid="{00000000-0005-0000-0000-0000ED560000}"/>
    <cellStyle name="Vírgula 7 5 7 7 2" xfId="19949" xr:uid="{00000000-0005-0000-0000-0000EE560000}"/>
    <cellStyle name="Vírgula 7 5 7 8" xfId="15904" xr:uid="{00000000-0005-0000-0000-0000EF560000}"/>
    <cellStyle name="Vírgula 7 5 8" xfId="925" xr:uid="{00000000-0005-0000-0000-0000F0560000}"/>
    <cellStyle name="Vírgula 7 5 8 2" xfId="2439" xr:uid="{00000000-0005-0000-0000-0000F1560000}"/>
    <cellStyle name="Vírgula 7 5 8 2 2" xfId="3567" xr:uid="{00000000-0005-0000-0000-0000F2560000}"/>
    <cellStyle name="Vírgula 7 5 8 2 2 2" xfId="3775" xr:uid="{00000000-0005-0000-0000-0000F3560000}"/>
    <cellStyle name="Vírgula 7 5 8 2 2 2 2" xfId="6671" xr:uid="{00000000-0005-0000-0000-0000F4560000}"/>
    <cellStyle name="Vírgula 7 5 8 2 2 2 2 2" xfId="23653" xr:uid="{00000000-0005-0000-0000-0000F5560000}"/>
    <cellStyle name="Vírgula 7 5 8 2 2 2 2 3" xfId="19706" xr:uid="{00000000-0005-0000-0000-0000F6560000}"/>
    <cellStyle name="Vírgula 7 5 8 2 2 2 3" xfId="20839" xr:uid="{00000000-0005-0000-0000-0000F7560000}"/>
    <cellStyle name="Vírgula 7 5 8 2 2 2 4" xfId="16818" xr:uid="{00000000-0005-0000-0000-0000F8560000}"/>
    <cellStyle name="Vírgula 7 5 8 2 2 3" xfId="5736" xr:uid="{00000000-0005-0000-0000-0000F9560000}"/>
    <cellStyle name="Vírgula 7 5 8 2 2 3 2" xfId="22735" xr:uid="{00000000-0005-0000-0000-0000FA560000}"/>
    <cellStyle name="Vírgula 7 5 8 2 2 3 3" xfId="18771" xr:uid="{00000000-0005-0000-0000-0000FB560000}"/>
    <cellStyle name="Vírgula 7 5 8 2 2 4" xfId="20635" xr:uid="{00000000-0005-0000-0000-0000FC560000}"/>
    <cellStyle name="Vírgula 7 5 8 2 2 5" xfId="16611" xr:uid="{00000000-0005-0000-0000-0000FD560000}"/>
    <cellStyle name="Vírgula 7 5 8 2 3" xfId="4313" xr:uid="{00000000-0005-0000-0000-0000FE560000}"/>
    <cellStyle name="Vírgula 7 5 8 2 3 2" xfId="6466" xr:uid="{00000000-0005-0000-0000-0000FF560000}"/>
    <cellStyle name="Vírgula 7 5 8 2 3 2 2" xfId="23448" xr:uid="{00000000-0005-0000-0000-000000570000}"/>
    <cellStyle name="Vírgula 7 5 8 2 3 2 3" xfId="19501" xr:uid="{00000000-0005-0000-0000-000001570000}"/>
    <cellStyle name="Vírgula 7 5 8 2 3 3" xfId="21357" xr:uid="{00000000-0005-0000-0000-000002570000}"/>
    <cellStyle name="Vírgula 7 5 8 2 3 4" xfId="17350" xr:uid="{00000000-0005-0000-0000-000003570000}"/>
    <cellStyle name="Vírgula 7 5 8 2 4" xfId="6863" xr:uid="{00000000-0005-0000-0000-000004570000}"/>
    <cellStyle name="Vírgula 7 5 8 2 4 2" xfId="23829" xr:uid="{00000000-0005-0000-0000-000005570000}"/>
    <cellStyle name="Vírgula 7 5 8 2 4 3" xfId="19898" xr:uid="{00000000-0005-0000-0000-000006570000}"/>
    <cellStyle name="Vírgula 7 5 8 2 5" xfId="5181" xr:uid="{00000000-0005-0000-0000-000007570000}"/>
    <cellStyle name="Vírgula 7 5 8 2 5 2" xfId="22182" xr:uid="{00000000-0005-0000-0000-000008570000}"/>
    <cellStyle name="Vírgula 7 5 8 2 5 3" xfId="18216" xr:uid="{00000000-0005-0000-0000-000009570000}"/>
    <cellStyle name="Vírgula 7 5 8 2 6" xfId="20082" xr:uid="{00000000-0005-0000-0000-00000A570000}"/>
    <cellStyle name="Vírgula 7 5 8 2 7" xfId="16051" xr:uid="{00000000-0005-0000-0000-00000B570000}"/>
    <cellStyle name="Vírgula 7 5 8 3" xfId="2438" xr:uid="{00000000-0005-0000-0000-00000C570000}"/>
    <cellStyle name="Vírgula 7 5 8 3 2" xfId="3566" xr:uid="{00000000-0005-0000-0000-00000D570000}"/>
    <cellStyle name="Vírgula 7 5 8 3 2 2" xfId="4226" xr:uid="{00000000-0005-0000-0000-00000E570000}"/>
    <cellStyle name="Vírgula 7 5 8 3 2 2 2" xfId="6670" xr:uid="{00000000-0005-0000-0000-00000F570000}"/>
    <cellStyle name="Vírgula 7 5 8 3 2 2 2 2" xfId="23652" xr:uid="{00000000-0005-0000-0000-000010570000}"/>
    <cellStyle name="Vírgula 7 5 8 3 2 2 2 3" xfId="19705" xr:uid="{00000000-0005-0000-0000-000011570000}"/>
    <cellStyle name="Vírgula 7 5 8 3 2 2 3" xfId="21272" xr:uid="{00000000-0005-0000-0000-000012570000}"/>
    <cellStyle name="Vírgula 7 5 8 3 2 2 4" xfId="17265" xr:uid="{00000000-0005-0000-0000-000013570000}"/>
    <cellStyle name="Vírgula 7 5 8 3 2 3" xfId="5735" xr:uid="{00000000-0005-0000-0000-000014570000}"/>
    <cellStyle name="Vírgula 7 5 8 3 2 3 2" xfId="22734" xr:uid="{00000000-0005-0000-0000-000015570000}"/>
    <cellStyle name="Vírgula 7 5 8 3 2 3 3" xfId="18770" xr:uid="{00000000-0005-0000-0000-000016570000}"/>
    <cellStyle name="Vírgula 7 5 8 3 2 4" xfId="20634" xr:uid="{00000000-0005-0000-0000-000017570000}"/>
    <cellStyle name="Vírgula 7 5 8 3 2 5" xfId="16610" xr:uid="{00000000-0005-0000-0000-000018570000}"/>
    <cellStyle name="Vírgula 7 5 8 3 3" xfId="4312" xr:uid="{00000000-0005-0000-0000-000019570000}"/>
    <cellStyle name="Vírgula 7 5 8 3 3 2" xfId="6465" xr:uid="{00000000-0005-0000-0000-00001A570000}"/>
    <cellStyle name="Vírgula 7 5 8 3 3 2 2" xfId="23447" xr:uid="{00000000-0005-0000-0000-00001B570000}"/>
    <cellStyle name="Vírgula 7 5 8 3 3 2 3" xfId="19500" xr:uid="{00000000-0005-0000-0000-00001C570000}"/>
    <cellStyle name="Vírgula 7 5 8 3 3 3" xfId="21356" xr:uid="{00000000-0005-0000-0000-00001D570000}"/>
    <cellStyle name="Vírgula 7 5 8 3 3 4" xfId="17349" xr:uid="{00000000-0005-0000-0000-00001E570000}"/>
    <cellStyle name="Vírgula 7 5 8 3 4" xfId="6862" xr:uid="{00000000-0005-0000-0000-00001F570000}"/>
    <cellStyle name="Vírgula 7 5 8 3 4 2" xfId="23828" xr:uid="{00000000-0005-0000-0000-000020570000}"/>
    <cellStyle name="Vírgula 7 5 8 3 4 3" xfId="19897" xr:uid="{00000000-0005-0000-0000-000021570000}"/>
    <cellStyle name="Vírgula 7 5 8 3 5" xfId="5180" xr:uid="{00000000-0005-0000-0000-000022570000}"/>
    <cellStyle name="Vírgula 7 5 8 3 5 2" xfId="22181" xr:uid="{00000000-0005-0000-0000-000023570000}"/>
    <cellStyle name="Vírgula 7 5 8 3 5 3" xfId="18215" xr:uid="{00000000-0005-0000-0000-000024570000}"/>
    <cellStyle name="Vírgula 7 5 8 3 6" xfId="20081" xr:uid="{00000000-0005-0000-0000-000025570000}"/>
    <cellStyle name="Vírgula 7 5 8 3 7" xfId="16050" xr:uid="{00000000-0005-0000-0000-000026570000}"/>
    <cellStyle name="Vírgula 7 5 8 4" xfId="3208" xr:uid="{00000000-0005-0000-0000-000027570000}"/>
    <cellStyle name="Vírgula 7 5 8 4 2" xfId="3808" xr:uid="{00000000-0005-0000-0000-000028570000}"/>
    <cellStyle name="Vírgula 7 5 8 4 2 2" xfId="6608" xr:uid="{00000000-0005-0000-0000-000029570000}"/>
    <cellStyle name="Vírgula 7 5 8 4 2 2 2" xfId="23590" xr:uid="{00000000-0005-0000-0000-00002A570000}"/>
    <cellStyle name="Vírgula 7 5 8 4 2 2 3" xfId="19643" xr:uid="{00000000-0005-0000-0000-00002B570000}"/>
    <cellStyle name="Vírgula 7 5 8 4 2 3" xfId="20870" xr:uid="{00000000-0005-0000-0000-00002C570000}"/>
    <cellStyle name="Vírgula 7 5 8 4 2 4" xfId="16850" xr:uid="{00000000-0005-0000-0000-00002D570000}"/>
    <cellStyle name="Vírgula 7 5 8 4 3" xfId="5377" xr:uid="{00000000-0005-0000-0000-00002E570000}"/>
    <cellStyle name="Vírgula 7 5 8 4 3 2" xfId="12485" xr:uid="{00000000-0005-0000-0000-00002F570000}"/>
    <cellStyle name="Vírgula 7 5 8 4 3 2 2" xfId="22376" xr:uid="{00000000-0005-0000-0000-000030570000}"/>
    <cellStyle name="Vírgula 7 5 8 4 3 3" xfId="11400" xr:uid="{00000000-0005-0000-0000-000031570000}"/>
    <cellStyle name="Vírgula 7 5 8 4 3 4" xfId="18412" xr:uid="{00000000-0005-0000-0000-000032570000}"/>
    <cellStyle name="Vírgula 7 5 8 4 4" xfId="20276" xr:uid="{00000000-0005-0000-0000-000033570000}"/>
    <cellStyle name="Vírgula 7 5 8 4 5" xfId="16252" xr:uid="{00000000-0005-0000-0000-000034570000}"/>
    <cellStyle name="Vírgula 7 5 8 5" xfId="3957" xr:uid="{00000000-0005-0000-0000-000035570000}"/>
    <cellStyle name="Vírgula 7 5 8 5 2" xfId="6098" xr:uid="{00000000-0005-0000-0000-000036570000}"/>
    <cellStyle name="Vírgula 7 5 8 5 2 2" xfId="12503" xr:uid="{00000000-0005-0000-0000-000037570000}"/>
    <cellStyle name="Vírgula 7 5 8 5 2 2 2" xfId="23087" xr:uid="{00000000-0005-0000-0000-000038570000}"/>
    <cellStyle name="Vírgula 7 5 8 5 2 3" xfId="13176" xr:uid="{00000000-0005-0000-0000-000039570000}"/>
    <cellStyle name="Vírgula 7 5 8 5 2 4" xfId="19133" xr:uid="{00000000-0005-0000-0000-00003A570000}"/>
    <cellStyle name="Vírgula 7 5 8 5 3" xfId="21014" xr:uid="{00000000-0005-0000-0000-00003B570000}"/>
    <cellStyle name="Vírgula 7 5 8 5 4" xfId="16999" xr:uid="{00000000-0005-0000-0000-00003C570000}"/>
    <cellStyle name="Vírgula 7 5 8 6" xfId="6793" xr:uid="{00000000-0005-0000-0000-00003D570000}"/>
    <cellStyle name="Vírgula 7 5 8 6 2" xfId="23766" xr:uid="{00000000-0005-0000-0000-00003E570000}"/>
    <cellStyle name="Vírgula 7 5 8 6 3" xfId="19828" xr:uid="{00000000-0005-0000-0000-00003F570000}"/>
    <cellStyle name="Vírgula 7 5 8 7" xfId="5111" xr:uid="{00000000-0005-0000-0000-000040570000}"/>
    <cellStyle name="Vírgula 7 5 8 7 2" xfId="22119" xr:uid="{00000000-0005-0000-0000-000041570000}"/>
    <cellStyle name="Vírgula 7 5 8 7 3" xfId="18146" xr:uid="{00000000-0005-0000-0000-000042570000}"/>
    <cellStyle name="Vírgula 7 5 8 8" xfId="20019" xr:uid="{00000000-0005-0000-0000-000043570000}"/>
    <cellStyle name="Vírgula 7 5 8 9" xfId="15979" xr:uid="{00000000-0005-0000-0000-000044570000}"/>
    <cellStyle name="Vírgula 7 5 9" xfId="2440" xr:uid="{00000000-0005-0000-0000-000045570000}"/>
    <cellStyle name="Vírgula 7 5 9 2" xfId="2441" xr:uid="{00000000-0005-0000-0000-000046570000}"/>
    <cellStyle name="Vírgula 7 5 9 2 2" xfId="3569" xr:uid="{00000000-0005-0000-0000-000047570000}"/>
    <cellStyle name="Vírgula 7 5 9 2 2 2" xfId="4160" xr:uid="{00000000-0005-0000-0000-000048570000}"/>
    <cellStyle name="Vírgula 7 5 9 2 2 2 2" xfId="6673" xr:uid="{00000000-0005-0000-0000-000049570000}"/>
    <cellStyle name="Vírgula 7 5 9 2 2 2 2 2" xfId="23655" xr:uid="{00000000-0005-0000-0000-00004A570000}"/>
    <cellStyle name="Vírgula 7 5 9 2 2 2 2 3" xfId="19708" xr:uid="{00000000-0005-0000-0000-00004B570000}"/>
    <cellStyle name="Vírgula 7 5 9 2 2 2 3" xfId="21208" xr:uid="{00000000-0005-0000-0000-00004C570000}"/>
    <cellStyle name="Vírgula 7 5 9 2 2 2 4" xfId="17200" xr:uid="{00000000-0005-0000-0000-00004D570000}"/>
    <cellStyle name="Vírgula 7 5 9 2 2 3" xfId="5738" xr:uid="{00000000-0005-0000-0000-00004E570000}"/>
    <cellStyle name="Vírgula 7 5 9 2 2 3 2" xfId="22737" xr:uid="{00000000-0005-0000-0000-00004F570000}"/>
    <cellStyle name="Vírgula 7 5 9 2 2 3 3" xfId="18773" xr:uid="{00000000-0005-0000-0000-000050570000}"/>
    <cellStyle name="Vírgula 7 5 9 2 2 4" xfId="20637" xr:uid="{00000000-0005-0000-0000-000051570000}"/>
    <cellStyle name="Vírgula 7 5 9 2 2 5" xfId="16613" xr:uid="{00000000-0005-0000-0000-000052570000}"/>
    <cellStyle name="Vírgula 7 5 9 2 3" xfId="4315" xr:uid="{00000000-0005-0000-0000-000053570000}"/>
    <cellStyle name="Vírgula 7 5 9 2 3 2" xfId="6468" xr:uid="{00000000-0005-0000-0000-000054570000}"/>
    <cellStyle name="Vírgula 7 5 9 2 3 2 2" xfId="23450" xr:uid="{00000000-0005-0000-0000-000055570000}"/>
    <cellStyle name="Vírgula 7 5 9 2 3 2 3" xfId="19503" xr:uid="{00000000-0005-0000-0000-000056570000}"/>
    <cellStyle name="Vírgula 7 5 9 2 3 3" xfId="21359" xr:uid="{00000000-0005-0000-0000-000057570000}"/>
    <cellStyle name="Vírgula 7 5 9 2 3 4" xfId="17352" xr:uid="{00000000-0005-0000-0000-000058570000}"/>
    <cellStyle name="Vírgula 7 5 9 2 4" xfId="6865" xr:uid="{00000000-0005-0000-0000-000059570000}"/>
    <cellStyle name="Vírgula 7 5 9 2 4 2" xfId="23831" xr:uid="{00000000-0005-0000-0000-00005A570000}"/>
    <cellStyle name="Vírgula 7 5 9 2 4 3" xfId="19900" xr:uid="{00000000-0005-0000-0000-00005B570000}"/>
    <cellStyle name="Vírgula 7 5 9 2 5" xfId="5183" xr:uid="{00000000-0005-0000-0000-00005C570000}"/>
    <cellStyle name="Vírgula 7 5 9 2 5 2" xfId="22184" xr:uid="{00000000-0005-0000-0000-00005D570000}"/>
    <cellStyle name="Vírgula 7 5 9 2 5 3" xfId="18218" xr:uid="{00000000-0005-0000-0000-00005E570000}"/>
    <cellStyle name="Vírgula 7 5 9 2 6" xfId="20084" xr:uid="{00000000-0005-0000-0000-00005F570000}"/>
    <cellStyle name="Vírgula 7 5 9 2 7" xfId="16053" xr:uid="{00000000-0005-0000-0000-000060570000}"/>
    <cellStyle name="Vírgula 7 5 9 3" xfId="3568" xr:uid="{00000000-0005-0000-0000-000061570000}"/>
    <cellStyle name="Vírgula 7 5 9 3 2" xfId="4151" xr:uid="{00000000-0005-0000-0000-000062570000}"/>
    <cellStyle name="Vírgula 7 5 9 3 2 2" xfId="6672" xr:uid="{00000000-0005-0000-0000-000063570000}"/>
    <cellStyle name="Vírgula 7 5 9 3 2 2 2" xfId="23654" xr:uid="{00000000-0005-0000-0000-000064570000}"/>
    <cellStyle name="Vírgula 7 5 9 3 2 2 3" xfId="19707" xr:uid="{00000000-0005-0000-0000-000065570000}"/>
    <cellStyle name="Vírgula 7 5 9 3 2 3" xfId="21199" xr:uid="{00000000-0005-0000-0000-000066570000}"/>
    <cellStyle name="Vírgula 7 5 9 3 2 4" xfId="17191" xr:uid="{00000000-0005-0000-0000-000067570000}"/>
    <cellStyle name="Vírgula 7 5 9 3 3" xfId="5737" xr:uid="{00000000-0005-0000-0000-000068570000}"/>
    <cellStyle name="Vírgula 7 5 9 3 3 2" xfId="22736" xr:uid="{00000000-0005-0000-0000-000069570000}"/>
    <cellStyle name="Vírgula 7 5 9 3 3 3" xfId="18772" xr:uid="{00000000-0005-0000-0000-00006A570000}"/>
    <cellStyle name="Vírgula 7 5 9 3 4" xfId="20636" xr:uid="{00000000-0005-0000-0000-00006B570000}"/>
    <cellStyle name="Vírgula 7 5 9 3 5" xfId="16612" xr:uid="{00000000-0005-0000-0000-00006C570000}"/>
    <cellStyle name="Vírgula 7 5 9 4" xfId="4314" xr:uid="{00000000-0005-0000-0000-00006D570000}"/>
    <cellStyle name="Vírgula 7 5 9 4 2" xfId="6467" xr:uid="{00000000-0005-0000-0000-00006E570000}"/>
    <cellStyle name="Vírgula 7 5 9 4 2 2" xfId="23449" xr:uid="{00000000-0005-0000-0000-00006F570000}"/>
    <cellStyle name="Vírgula 7 5 9 4 2 3" xfId="19502" xr:uid="{00000000-0005-0000-0000-000070570000}"/>
    <cellStyle name="Vírgula 7 5 9 4 3" xfId="21358" xr:uid="{00000000-0005-0000-0000-000071570000}"/>
    <cellStyle name="Vírgula 7 5 9 4 4" xfId="17351" xr:uid="{00000000-0005-0000-0000-000072570000}"/>
    <cellStyle name="Vírgula 7 5 9 5" xfId="6864" xr:uid="{00000000-0005-0000-0000-000073570000}"/>
    <cellStyle name="Vírgula 7 5 9 5 2" xfId="23830" xr:uid="{00000000-0005-0000-0000-000074570000}"/>
    <cellStyle name="Vírgula 7 5 9 5 3" xfId="19899" xr:uid="{00000000-0005-0000-0000-000075570000}"/>
    <cellStyle name="Vírgula 7 5 9 6" xfId="5182" xr:uid="{00000000-0005-0000-0000-000076570000}"/>
    <cellStyle name="Vírgula 7 5 9 6 2" xfId="22183" xr:uid="{00000000-0005-0000-0000-000077570000}"/>
    <cellStyle name="Vírgula 7 5 9 6 3" xfId="18217" xr:uid="{00000000-0005-0000-0000-000078570000}"/>
    <cellStyle name="Vírgula 7 5 9 7" xfId="20083" xr:uid="{00000000-0005-0000-0000-000079570000}"/>
    <cellStyle name="Vírgula 7 5 9 8" xfId="16052" xr:uid="{00000000-0005-0000-0000-00007A570000}"/>
    <cellStyle name="Vírgula 7 6" xfId="643" xr:uid="{00000000-0005-0000-0000-00007B570000}"/>
    <cellStyle name="Vírgula 7 6 10" xfId="5036" xr:uid="{00000000-0005-0000-0000-00007C570000}"/>
    <cellStyle name="Vírgula 7 6 10 2" xfId="11197" xr:uid="{00000000-0005-0000-0000-00007D570000}"/>
    <cellStyle name="Vírgula 7 6 10 2 2" xfId="14967" xr:uid="{00000000-0005-0000-0000-00007E570000}"/>
    <cellStyle name="Vírgula 7 6 10 2 3" xfId="13757" xr:uid="{00000000-0005-0000-0000-00007F570000}"/>
    <cellStyle name="Vírgula 7 6 10 2 4" xfId="22049" xr:uid="{00000000-0005-0000-0000-000080570000}"/>
    <cellStyle name="Vírgula 7 6 10 3" xfId="11548" xr:uid="{00000000-0005-0000-0000-000081570000}"/>
    <cellStyle name="Vírgula 7 6 10 4" xfId="11525" xr:uid="{00000000-0005-0000-0000-000082570000}"/>
    <cellStyle name="Vírgula 7 6 10 5" xfId="18071" xr:uid="{00000000-0005-0000-0000-000083570000}"/>
    <cellStyle name="Vírgula 7 6 11" xfId="8684" xr:uid="{00000000-0005-0000-0000-000084570000}"/>
    <cellStyle name="Vírgula 7 6 11 2" xfId="19950" xr:uid="{00000000-0005-0000-0000-000085570000}"/>
    <cellStyle name="Vírgula 7 6 12" xfId="8685" xr:uid="{00000000-0005-0000-0000-000086570000}"/>
    <cellStyle name="Vírgula 7 6 13" xfId="8686" xr:uid="{00000000-0005-0000-0000-000087570000}"/>
    <cellStyle name="Vírgula 7 6 14" xfId="9304" xr:uid="{00000000-0005-0000-0000-000088570000}"/>
    <cellStyle name="Vírgula 7 6 15" xfId="15905" xr:uid="{00000000-0005-0000-0000-000089570000}"/>
    <cellStyle name="Vírgula 7 6 2" xfId="644" xr:uid="{00000000-0005-0000-0000-00008A570000}"/>
    <cellStyle name="Vírgula 7 6 2 10" xfId="9426" xr:uid="{00000000-0005-0000-0000-00008B570000}"/>
    <cellStyle name="Vírgula 7 6 2 10 2" xfId="19951" xr:uid="{00000000-0005-0000-0000-00008C570000}"/>
    <cellStyle name="Vírgula 7 6 2 11" xfId="15906" xr:uid="{00000000-0005-0000-0000-00008D570000}"/>
    <cellStyle name="Vírgula 7 6 2 2" xfId="926" xr:uid="{00000000-0005-0000-0000-00008E570000}"/>
    <cellStyle name="Vírgula 7 6 2 2 2" xfId="2444" xr:uid="{00000000-0005-0000-0000-00008F570000}"/>
    <cellStyle name="Vírgula 7 6 2 2 2 2" xfId="3572" xr:uid="{00000000-0005-0000-0000-000090570000}"/>
    <cellStyle name="Vírgula 7 6 2 2 2 2 2" xfId="4858" xr:uid="{00000000-0005-0000-0000-000091570000}"/>
    <cellStyle name="Vírgula 7 6 2 2 2 2 2 2" xfId="21898" xr:uid="{00000000-0005-0000-0000-000092570000}"/>
    <cellStyle name="Vírgula 7 6 2 2 2 2 2 3" xfId="17893" xr:uid="{00000000-0005-0000-0000-000093570000}"/>
    <cellStyle name="Vírgula 7 6 2 2 2 2 3" xfId="5741" xr:uid="{00000000-0005-0000-0000-000094570000}"/>
    <cellStyle name="Vírgula 7 6 2 2 2 2 3 2" xfId="22740" xr:uid="{00000000-0005-0000-0000-000095570000}"/>
    <cellStyle name="Vírgula 7 6 2 2 2 2 3 3" xfId="18776" xr:uid="{00000000-0005-0000-0000-000096570000}"/>
    <cellStyle name="Vírgula 7 6 2 2 2 2 4" xfId="20640" xr:uid="{00000000-0005-0000-0000-000097570000}"/>
    <cellStyle name="Vírgula 7 6 2 2 2 2 5" xfId="16616" xr:uid="{00000000-0005-0000-0000-000098570000}"/>
    <cellStyle name="Vírgula 7 6 2 2 2 3" xfId="4378" xr:uid="{00000000-0005-0000-0000-000099570000}"/>
    <cellStyle name="Vírgula 7 6 2 2 2 3 2" xfId="6471" xr:uid="{00000000-0005-0000-0000-00009A570000}"/>
    <cellStyle name="Vírgula 7 6 2 2 2 3 2 2" xfId="23453" xr:uid="{00000000-0005-0000-0000-00009B570000}"/>
    <cellStyle name="Vírgula 7 6 2 2 2 3 2 3" xfId="19506" xr:uid="{00000000-0005-0000-0000-00009C570000}"/>
    <cellStyle name="Vírgula 7 6 2 2 2 3 3" xfId="21422" xr:uid="{00000000-0005-0000-0000-00009D570000}"/>
    <cellStyle name="Vírgula 7 6 2 2 2 3 4" xfId="17415" xr:uid="{00000000-0005-0000-0000-00009E570000}"/>
    <cellStyle name="Vírgula 7 6 2 2 2 4" xfId="10539" xr:uid="{00000000-0005-0000-0000-00009F570000}"/>
    <cellStyle name="Vírgula 7 6 2 2 3" xfId="3209" xr:uid="{00000000-0005-0000-0000-0000A0570000}"/>
    <cellStyle name="Vírgula 7 6 2 2 3 2" xfId="4287" xr:uid="{00000000-0005-0000-0000-0000A1570000}"/>
    <cellStyle name="Vírgula 7 6 2 2 3 2 2" xfId="6609" xr:uid="{00000000-0005-0000-0000-0000A2570000}"/>
    <cellStyle name="Vírgula 7 6 2 2 3 2 2 2" xfId="23591" xr:uid="{00000000-0005-0000-0000-0000A3570000}"/>
    <cellStyle name="Vírgula 7 6 2 2 3 2 2 3" xfId="19644" xr:uid="{00000000-0005-0000-0000-0000A4570000}"/>
    <cellStyle name="Vírgula 7 6 2 2 3 2 3" xfId="21331" xr:uid="{00000000-0005-0000-0000-0000A5570000}"/>
    <cellStyle name="Vírgula 7 6 2 2 3 2 4" xfId="17324" xr:uid="{00000000-0005-0000-0000-0000A6570000}"/>
    <cellStyle name="Vírgula 7 6 2 2 3 3" xfId="5378" xr:uid="{00000000-0005-0000-0000-0000A7570000}"/>
    <cellStyle name="Vírgula 7 6 2 2 3 3 2" xfId="22377" xr:uid="{00000000-0005-0000-0000-0000A8570000}"/>
    <cellStyle name="Vírgula 7 6 2 2 3 3 3" xfId="18413" xr:uid="{00000000-0005-0000-0000-0000A9570000}"/>
    <cellStyle name="Vírgula 7 6 2 2 3 4" xfId="20277" xr:uid="{00000000-0005-0000-0000-0000AA570000}"/>
    <cellStyle name="Vírgula 7 6 2 2 3 5" xfId="16253" xr:uid="{00000000-0005-0000-0000-0000AB570000}"/>
    <cellStyle name="Vírgula 7 6 2 2 4" xfId="3958" xr:uid="{00000000-0005-0000-0000-0000AC570000}"/>
    <cellStyle name="Vírgula 7 6 2 2 4 2" xfId="6099" xr:uid="{00000000-0005-0000-0000-0000AD570000}"/>
    <cellStyle name="Vírgula 7 6 2 2 4 2 2" xfId="23088" xr:uid="{00000000-0005-0000-0000-0000AE570000}"/>
    <cellStyle name="Vírgula 7 6 2 2 4 2 3" xfId="19134" xr:uid="{00000000-0005-0000-0000-0000AF570000}"/>
    <cellStyle name="Vírgula 7 6 2 2 4 3" xfId="21015" xr:uid="{00000000-0005-0000-0000-0000B0570000}"/>
    <cellStyle name="Vírgula 7 6 2 2 4 4" xfId="17000" xr:uid="{00000000-0005-0000-0000-0000B1570000}"/>
    <cellStyle name="Vírgula 7 6 2 2 5" xfId="6794" xr:uid="{00000000-0005-0000-0000-0000B2570000}"/>
    <cellStyle name="Vírgula 7 6 2 2 5 2" xfId="23767" xr:uid="{00000000-0005-0000-0000-0000B3570000}"/>
    <cellStyle name="Vírgula 7 6 2 2 5 3" xfId="19829" xr:uid="{00000000-0005-0000-0000-0000B4570000}"/>
    <cellStyle name="Vírgula 7 6 2 2 6" xfId="5112" xr:uid="{00000000-0005-0000-0000-0000B5570000}"/>
    <cellStyle name="Vírgula 7 6 2 2 6 2" xfId="22120" xr:uid="{00000000-0005-0000-0000-0000B6570000}"/>
    <cellStyle name="Vírgula 7 6 2 2 6 3" xfId="18147" xr:uid="{00000000-0005-0000-0000-0000B7570000}"/>
    <cellStyle name="Vírgula 7 6 2 2 7" xfId="9847" xr:uid="{00000000-0005-0000-0000-0000B8570000}"/>
    <cellStyle name="Vírgula 7 6 2 2 7 2" xfId="20020" xr:uid="{00000000-0005-0000-0000-0000B9570000}"/>
    <cellStyle name="Vírgula 7 6 2 2 8" xfId="15980" xr:uid="{00000000-0005-0000-0000-0000BA570000}"/>
    <cellStyle name="Vírgula 7 6 2 3" xfId="2445" xr:uid="{00000000-0005-0000-0000-0000BB570000}"/>
    <cellStyle name="Vírgula 7 6 2 3 2" xfId="3573" xr:uid="{00000000-0005-0000-0000-0000BC570000}"/>
    <cellStyle name="Vírgula 7 6 2 3 2 2" xfId="4065" xr:uid="{00000000-0005-0000-0000-0000BD570000}"/>
    <cellStyle name="Vírgula 7 6 2 3 2 2 2" xfId="6674" xr:uid="{00000000-0005-0000-0000-0000BE570000}"/>
    <cellStyle name="Vírgula 7 6 2 3 2 2 2 2" xfId="23656" xr:uid="{00000000-0005-0000-0000-0000BF570000}"/>
    <cellStyle name="Vírgula 7 6 2 3 2 2 2 3" xfId="19709" xr:uid="{00000000-0005-0000-0000-0000C0570000}"/>
    <cellStyle name="Vírgula 7 6 2 3 2 2 3" xfId="21114" xr:uid="{00000000-0005-0000-0000-0000C1570000}"/>
    <cellStyle name="Vírgula 7 6 2 3 2 2 4" xfId="17106" xr:uid="{00000000-0005-0000-0000-0000C2570000}"/>
    <cellStyle name="Vírgula 7 6 2 3 2 3" xfId="5742" xr:uid="{00000000-0005-0000-0000-0000C3570000}"/>
    <cellStyle name="Vírgula 7 6 2 3 2 3 2" xfId="22741" xr:uid="{00000000-0005-0000-0000-0000C4570000}"/>
    <cellStyle name="Vírgula 7 6 2 3 2 3 3" xfId="18777" xr:uid="{00000000-0005-0000-0000-0000C5570000}"/>
    <cellStyle name="Vírgula 7 6 2 3 2 4" xfId="20641" xr:uid="{00000000-0005-0000-0000-0000C6570000}"/>
    <cellStyle name="Vírgula 7 6 2 3 2 5" xfId="16617" xr:uid="{00000000-0005-0000-0000-0000C7570000}"/>
    <cellStyle name="Vírgula 7 6 2 3 3" xfId="4316" xr:uid="{00000000-0005-0000-0000-0000C8570000}"/>
    <cellStyle name="Vírgula 7 6 2 3 3 2" xfId="6472" xr:uid="{00000000-0005-0000-0000-0000C9570000}"/>
    <cellStyle name="Vírgula 7 6 2 3 3 2 2" xfId="23454" xr:uid="{00000000-0005-0000-0000-0000CA570000}"/>
    <cellStyle name="Vírgula 7 6 2 3 3 2 3" xfId="19507" xr:uid="{00000000-0005-0000-0000-0000CB570000}"/>
    <cellStyle name="Vírgula 7 6 2 3 3 3" xfId="21360" xr:uid="{00000000-0005-0000-0000-0000CC570000}"/>
    <cellStyle name="Vírgula 7 6 2 3 3 4" xfId="17353" xr:uid="{00000000-0005-0000-0000-0000CD570000}"/>
    <cellStyle name="Vírgula 7 6 2 3 4" xfId="6866" xr:uid="{00000000-0005-0000-0000-0000CE570000}"/>
    <cellStyle name="Vírgula 7 6 2 3 4 2" xfId="23832" xr:uid="{00000000-0005-0000-0000-0000CF570000}"/>
    <cellStyle name="Vírgula 7 6 2 3 4 3" xfId="19901" xr:uid="{00000000-0005-0000-0000-0000D0570000}"/>
    <cellStyle name="Vírgula 7 6 2 3 5" xfId="5184" xr:uid="{00000000-0005-0000-0000-0000D1570000}"/>
    <cellStyle name="Vírgula 7 6 2 3 5 2" xfId="22185" xr:uid="{00000000-0005-0000-0000-0000D2570000}"/>
    <cellStyle name="Vírgula 7 6 2 3 5 3" xfId="18219" xr:uid="{00000000-0005-0000-0000-0000D3570000}"/>
    <cellStyle name="Vírgula 7 6 2 3 6" xfId="10538" xr:uid="{00000000-0005-0000-0000-0000D4570000}"/>
    <cellStyle name="Vírgula 7 6 2 3 6 2" xfId="20085" xr:uid="{00000000-0005-0000-0000-0000D5570000}"/>
    <cellStyle name="Vírgula 7 6 2 3 7" xfId="16054" xr:uid="{00000000-0005-0000-0000-0000D6570000}"/>
    <cellStyle name="Vírgula 7 6 2 4" xfId="2446" xr:uid="{00000000-0005-0000-0000-0000D7570000}"/>
    <cellStyle name="Vírgula 7 6 2 4 2" xfId="3574" xr:uid="{00000000-0005-0000-0000-0000D8570000}"/>
    <cellStyle name="Vírgula 7 6 2 4 2 2" xfId="4859" xr:uid="{00000000-0005-0000-0000-0000D9570000}"/>
    <cellStyle name="Vírgula 7 6 2 4 2 2 2" xfId="21899" xr:uid="{00000000-0005-0000-0000-0000DA570000}"/>
    <cellStyle name="Vírgula 7 6 2 4 2 2 3" xfId="17894" xr:uid="{00000000-0005-0000-0000-0000DB570000}"/>
    <cellStyle name="Vírgula 7 6 2 4 2 3" xfId="5743" xr:uid="{00000000-0005-0000-0000-0000DC570000}"/>
    <cellStyle name="Vírgula 7 6 2 4 2 3 2" xfId="22742" xr:uid="{00000000-0005-0000-0000-0000DD570000}"/>
    <cellStyle name="Vírgula 7 6 2 4 2 3 3" xfId="18778" xr:uid="{00000000-0005-0000-0000-0000DE570000}"/>
    <cellStyle name="Vírgula 7 6 2 4 2 4" xfId="20642" xr:uid="{00000000-0005-0000-0000-0000DF570000}"/>
    <cellStyle name="Vírgula 7 6 2 4 2 5" xfId="16618" xr:uid="{00000000-0005-0000-0000-0000E0570000}"/>
    <cellStyle name="Vírgula 7 6 2 4 3" xfId="4060" xr:uid="{00000000-0005-0000-0000-0000E1570000}"/>
    <cellStyle name="Vírgula 7 6 2 4 3 2" xfId="6473" xr:uid="{00000000-0005-0000-0000-0000E2570000}"/>
    <cellStyle name="Vírgula 7 6 2 4 3 2 2" xfId="23455" xr:uid="{00000000-0005-0000-0000-0000E3570000}"/>
    <cellStyle name="Vírgula 7 6 2 4 3 2 3" xfId="19508" xr:uid="{00000000-0005-0000-0000-0000E4570000}"/>
    <cellStyle name="Vírgula 7 6 2 4 3 3" xfId="21109" xr:uid="{00000000-0005-0000-0000-0000E5570000}"/>
    <cellStyle name="Vírgula 7 6 2 4 3 4" xfId="17101" xr:uid="{00000000-0005-0000-0000-0000E6570000}"/>
    <cellStyle name="Vírgula 7 6 2 5" xfId="2443" xr:uid="{00000000-0005-0000-0000-0000E7570000}"/>
    <cellStyle name="Vírgula 7 6 2 5 2" xfId="3571" xr:uid="{00000000-0005-0000-0000-0000E8570000}"/>
    <cellStyle name="Vírgula 7 6 2 5 2 2" xfId="4857" xr:uid="{00000000-0005-0000-0000-0000E9570000}"/>
    <cellStyle name="Vírgula 7 6 2 5 2 2 2" xfId="21897" xr:uid="{00000000-0005-0000-0000-0000EA570000}"/>
    <cellStyle name="Vírgula 7 6 2 5 2 2 3" xfId="17892" xr:uid="{00000000-0005-0000-0000-0000EB570000}"/>
    <cellStyle name="Vírgula 7 6 2 5 2 3" xfId="5740" xr:uid="{00000000-0005-0000-0000-0000EC570000}"/>
    <cellStyle name="Vírgula 7 6 2 5 2 3 2" xfId="22739" xr:uid="{00000000-0005-0000-0000-0000ED570000}"/>
    <cellStyle name="Vírgula 7 6 2 5 2 3 3" xfId="18775" xr:uid="{00000000-0005-0000-0000-0000EE570000}"/>
    <cellStyle name="Vírgula 7 6 2 5 2 4" xfId="20639" xr:uid="{00000000-0005-0000-0000-0000EF570000}"/>
    <cellStyle name="Vírgula 7 6 2 5 2 5" xfId="16615" xr:uid="{00000000-0005-0000-0000-0000F0570000}"/>
    <cellStyle name="Vírgula 7 6 2 5 3" xfId="4405" xr:uid="{00000000-0005-0000-0000-0000F1570000}"/>
    <cellStyle name="Vírgula 7 6 2 5 3 2" xfId="6470" xr:uid="{00000000-0005-0000-0000-0000F2570000}"/>
    <cellStyle name="Vírgula 7 6 2 5 3 2 2" xfId="23452" xr:uid="{00000000-0005-0000-0000-0000F3570000}"/>
    <cellStyle name="Vírgula 7 6 2 5 3 2 3" xfId="19505" xr:uid="{00000000-0005-0000-0000-0000F4570000}"/>
    <cellStyle name="Vírgula 7 6 2 5 3 3" xfId="21449" xr:uid="{00000000-0005-0000-0000-0000F5570000}"/>
    <cellStyle name="Vírgula 7 6 2 5 3 4" xfId="17442" xr:uid="{00000000-0005-0000-0000-0000F6570000}"/>
    <cellStyle name="Vírgula 7 6 2 6" xfId="3100" xr:uid="{00000000-0005-0000-0000-0000F7570000}"/>
    <cellStyle name="Vírgula 7 6 2 6 2" xfId="3971" xr:uid="{00000000-0005-0000-0000-0000F8570000}"/>
    <cellStyle name="Vírgula 7 6 2 6 2 2" xfId="6540" xr:uid="{00000000-0005-0000-0000-0000F9570000}"/>
    <cellStyle name="Vírgula 7 6 2 6 2 2 2" xfId="23522" xr:uid="{00000000-0005-0000-0000-0000FA570000}"/>
    <cellStyle name="Vírgula 7 6 2 6 2 2 3" xfId="19575" xr:uid="{00000000-0005-0000-0000-0000FB570000}"/>
    <cellStyle name="Vírgula 7 6 2 6 2 3" xfId="21027" xr:uid="{00000000-0005-0000-0000-0000FC570000}"/>
    <cellStyle name="Vírgula 7 6 2 6 2 4" xfId="17013" xr:uid="{00000000-0005-0000-0000-0000FD570000}"/>
    <cellStyle name="Vírgula 7 6 2 6 3" xfId="5269" xr:uid="{00000000-0005-0000-0000-0000FE570000}"/>
    <cellStyle name="Vírgula 7 6 2 6 3 2" xfId="22268" xr:uid="{00000000-0005-0000-0000-0000FF570000}"/>
    <cellStyle name="Vírgula 7 6 2 6 3 3" xfId="18304" xr:uid="{00000000-0005-0000-0000-000000580000}"/>
    <cellStyle name="Vírgula 7 6 2 6 4" xfId="20168" xr:uid="{00000000-0005-0000-0000-000001580000}"/>
    <cellStyle name="Vírgula 7 6 2 6 5" xfId="16144" xr:uid="{00000000-0005-0000-0000-000002580000}"/>
    <cellStyle name="Vírgula 7 6 2 7" xfId="3843" xr:uid="{00000000-0005-0000-0000-000003580000}"/>
    <cellStyle name="Vírgula 7 6 2 7 2" xfId="5985" xr:uid="{00000000-0005-0000-0000-000004580000}"/>
    <cellStyle name="Vírgula 7 6 2 7 2 2" xfId="22979" xr:uid="{00000000-0005-0000-0000-000005580000}"/>
    <cellStyle name="Vírgula 7 6 2 7 2 3" xfId="19020" xr:uid="{00000000-0005-0000-0000-000006580000}"/>
    <cellStyle name="Vírgula 7 6 2 7 3" xfId="20905" xr:uid="{00000000-0005-0000-0000-000007580000}"/>
    <cellStyle name="Vírgula 7 6 2 7 4" xfId="16885" xr:uid="{00000000-0005-0000-0000-000008580000}"/>
    <cellStyle name="Vírgula 7 6 2 8" xfId="6719" xr:uid="{00000000-0005-0000-0000-000009580000}"/>
    <cellStyle name="Vírgula 7 6 2 8 2" xfId="23697" xr:uid="{00000000-0005-0000-0000-00000A580000}"/>
    <cellStyle name="Vírgula 7 6 2 8 3" xfId="19754" xr:uid="{00000000-0005-0000-0000-00000B580000}"/>
    <cellStyle name="Vírgula 7 6 2 9" xfId="5037" xr:uid="{00000000-0005-0000-0000-00000C580000}"/>
    <cellStyle name="Vírgula 7 6 2 9 2" xfId="22050" xr:uid="{00000000-0005-0000-0000-00000D580000}"/>
    <cellStyle name="Vírgula 7 6 2 9 3" xfId="18072" xr:uid="{00000000-0005-0000-0000-00000E580000}"/>
    <cellStyle name="Vírgula 7 6 3" xfId="927" xr:uid="{00000000-0005-0000-0000-00000F580000}"/>
    <cellStyle name="Vírgula 7 6 3 2" xfId="2447" xr:uid="{00000000-0005-0000-0000-000010580000}"/>
    <cellStyle name="Vírgula 7 6 3 2 2" xfId="2899" xr:uid="{00000000-0005-0000-0000-000011580000}"/>
    <cellStyle name="Vírgula 7 6 3 2 2 2" xfId="3675" xr:uid="{00000000-0005-0000-0000-000012580000}"/>
    <cellStyle name="Vírgula 7 6 3 2 2 2 2" xfId="4953" xr:uid="{00000000-0005-0000-0000-000013580000}"/>
    <cellStyle name="Vírgula 7 6 3 2 2 2 2 2" xfId="21993" xr:uid="{00000000-0005-0000-0000-000014580000}"/>
    <cellStyle name="Vírgula 7 6 3 2 2 2 2 3" xfId="17988" xr:uid="{00000000-0005-0000-0000-000015580000}"/>
    <cellStyle name="Vírgula 7 6 3 2 2 2 3" xfId="5844" xr:uid="{00000000-0005-0000-0000-000016580000}"/>
    <cellStyle name="Vírgula 7 6 3 2 2 2 3 2" xfId="22843" xr:uid="{00000000-0005-0000-0000-000017580000}"/>
    <cellStyle name="Vírgula 7 6 3 2 2 2 3 3" xfId="18879" xr:uid="{00000000-0005-0000-0000-000018580000}"/>
    <cellStyle name="Vírgula 7 6 3 2 2 2 4" xfId="20743" xr:uid="{00000000-0005-0000-0000-000019580000}"/>
    <cellStyle name="Vírgula 7 6 3 2 2 2 5" xfId="16719" xr:uid="{00000000-0005-0000-0000-00001A580000}"/>
    <cellStyle name="Vírgula 7 6 3 2 3" xfId="2831" xr:uid="{00000000-0005-0000-0000-00001B580000}"/>
    <cellStyle name="Vírgula 7 6 3 2 3 2" xfId="3658" xr:uid="{00000000-0005-0000-0000-00001C580000}"/>
    <cellStyle name="Vírgula 7 6 3 2 3 2 2" xfId="4936" xr:uid="{00000000-0005-0000-0000-00001D580000}"/>
    <cellStyle name="Vírgula 7 6 3 2 3 2 2 2" xfId="21976" xr:uid="{00000000-0005-0000-0000-00001E580000}"/>
    <cellStyle name="Vírgula 7 6 3 2 3 2 2 3" xfId="17971" xr:uid="{00000000-0005-0000-0000-00001F580000}"/>
    <cellStyle name="Vírgula 7 6 3 2 3 2 3" xfId="5827" xr:uid="{00000000-0005-0000-0000-000020580000}"/>
    <cellStyle name="Vírgula 7 6 3 2 3 2 3 2" xfId="22826" xr:uid="{00000000-0005-0000-0000-000021580000}"/>
    <cellStyle name="Vírgula 7 6 3 2 3 2 3 3" xfId="18862" xr:uid="{00000000-0005-0000-0000-000022580000}"/>
    <cellStyle name="Vírgula 7 6 3 2 3 2 4" xfId="20726" xr:uid="{00000000-0005-0000-0000-000023580000}"/>
    <cellStyle name="Vírgula 7 6 3 2 3 2 5" xfId="16702" xr:uid="{00000000-0005-0000-0000-000024580000}"/>
    <cellStyle name="Vírgula 7 6 3 2 4" xfId="2677" xr:uid="{00000000-0005-0000-0000-000025580000}"/>
    <cellStyle name="Vírgula 7 6 3 2 4 2" xfId="3631" xr:uid="{00000000-0005-0000-0000-000026580000}"/>
    <cellStyle name="Vírgula 7 6 3 2 4 2 2" xfId="4909" xr:uid="{00000000-0005-0000-0000-000027580000}"/>
    <cellStyle name="Vírgula 7 6 3 2 4 2 2 2" xfId="21949" xr:uid="{00000000-0005-0000-0000-000028580000}"/>
    <cellStyle name="Vírgula 7 6 3 2 4 2 2 3" xfId="17944" xr:uid="{00000000-0005-0000-0000-000029580000}"/>
    <cellStyle name="Vírgula 7 6 3 2 4 2 3" xfId="5800" xr:uid="{00000000-0005-0000-0000-00002A580000}"/>
    <cellStyle name="Vírgula 7 6 3 2 4 2 3 2" xfId="22799" xr:uid="{00000000-0005-0000-0000-00002B580000}"/>
    <cellStyle name="Vírgula 7 6 3 2 4 2 3 3" xfId="18835" xr:uid="{00000000-0005-0000-0000-00002C580000}"/>
    <cellStyle name="Vírgula 7 6 3 2 4 2 4" xfId="20699" xr:uid="{00000000-0005-0000-0000-00002D580000}"/>
    <cellStyle name="Vírgula 7 6 3 2 4 2 5" xfId="16675" xr:uid="{00000000-0005-0000-0000-00002E580000}"/>
    <cellStyle name="Vírgula 7 6 3 2 5" xfId="2610" xr:uid="{00000000-0005-0000-0000-00002F580000}"/>
    <cellStyle name="Vírgula 7 6 3 2 5 2" xfId="3615" xr:uid="{00000000-0005-0000-0000-000030580000}"/>
    <cellStyle name="Vírgula 7 6 3 2 5 2 2" xfId="4893" xr:uid="{00000000-0005-0000-0000-000031580000}"/>
    <cellStyle name="Vírgula 7 6 3 2 5 2 2 2" xfId="21933" xr:uid="{00000000-0005-0000-0000-000032580000}"/>
    <cellStyle name="Vírgula 7 6 3 2 5 2 2 3" xfId="17928" xr:uid="{00000000-0005-0000-0000-000033580000}"/>
    <cellStyle name="Vírgula 7 6 3 2 5 2 3" xfId="5784" xr:uid="{00000000-0005-0000-0000-000034580000}"/>
    <cellStyle name="Vírgula 7 6 3 2 5 2 3 2" xfId="22783" xr:uid="{00000000-0005-0000-0000-000035580000}"/>
    <cellStyle name="Vírgula 7 6 3 2 5 2 3 3" xfId="18819" xr:uid="{00000000-0005-0000-0000-000036580000}"/>
    <cellStyle name="Vírgula 7 6 3 2 5 2 4" xfId="20683" xr:uid="{00000000-0005-0000-0000-000037580000}"/>
    <cellStyle name="Vírgula 7 6 3 2 5 2 5" xfId="16659" xr:uid="{00000000-0005-0000-0000-000038580000}"/>
    <cellStyle name="Vírgula 7 6 3 2 6" xfId="3575" xr:uid="{00000000-0005-0000-0000-000039580000}"/>
    <cellStyle name="Vírgula 7 6 3 2 6 2" xfId="4860" xr:uid="{00000000-0005-0000-0000-00003A580000}"/>
    <cellStyle name="Vírgula 7 6 3 2 6 2 2" xfId="21900" xr:uid="{00000000-0005-0000-0000-00003B580000}"/>
    <cellStyle name="Vírgula 7 6 3 2 6 2 3" xfId="17895" xr:uid="{00000000-0005-0000-0000-00003C580000}"/>
    <cellStyle name="Vírgula 7 6 3 2 6 3" xfId="5744" xr:uid="{00000000-0005-0000-0000-00003D580000}"/>
    <cellStyle name="Vírgula 7 6 3 2 6 3 2" xfId="22743" xr:uid="{00000000-0005-0000-0000-00003E580000}"/>
    <cellStyle name="Vírgula 7 6 3 2 6 3 3" xfId="18779" xr:uid="{00000000-0005-0000-0000-00003F580000}"/>
    <cellStyle name="Vírgula 7 6 3 2 6 4" xfId="20643" xr:uid="{00000000-0005-0000-0000-000040580000}"/>
    <cellStyle name="Vírgula 7 6 3 2 6 5" xfId="16619" xr:uid="{00000000-0005-0000-0000-000041580000}"/>
    <cellStyle name="Vírgula 7 6 3 2 7" xfId="4455" xr:uid="{00000000-0005-0000-0000-000042580000}"/>
    <cellStyle name="Vírgula 7 6 3 2 7 2" xfId="6474" xr:uid="{00000000-0005-0000-0000-000043580000}"/>
    <cellStyle name="Vírgula 7 6 3 2 7 2 2" xfId="23456" xr:uid="{00000000-0005-0000-0000-000044580000}"/>
    <cellStyle name="Vírgula 7 6 3 2 7 2 3" xfId="19509" xr:uid="{00000000-0005-0000-0000-000045580000}"/>
    <cellStyle name="Vírgula 7 6 3 2 7 3" xfId="21496" xr:uid="{00000000-0005-0000-0000-000046580000}"/>
    <cellStyle name="Vírgula 7 6 3 2 7 4" xfId="17491" xr:uid="{00000000-0005-0000-0000-000047580000}"/>
    <cellStyle name="Vírgula 7 6 3 2 8" xfId="10540" xr:uid="{00000000-0005-0000-0000-000048580000}"/>
    <cellStyle name="Vírgula 7 6 3 3" xfId="2539" xr:uid="{00000000-0005-0000-0000-000049580000}"/>
    <cellStyle name="Vírgula 7 6 3 3 2" xfId="3600" xr:uid="{00000000-0005-0000-0000-00004A580000}"/>
    <cellStyle name="Vírgula 7 6 3 3 2 2" xfId="4878" xr:uid="{00000000-0005-0000-0000-00004B580000}"/>
    <cellStyle name="Vírgula 7 6 3 3 2 2 2" xfId="21918" xr:uid="{00000000-0005-0000-0000-00004C580000}"/>
    <cellStyle name="Vírgula 7 6 3 3 2 2 3" xfId="17913" xr:uid="{00000000-0005-0000-0000-00004D580000}"/>
    <cellStyle name="Vírgula 7 6 3 3 2 3" xfId="5769" xr:uid="{00000000-0005-0000-0000-00004E580000}"/>
    <cellStyle name="Vírgula 7 6 3 3 2 3 2" xfId="22768" xr:uid="{00000000-0005-0000-0000-00004F580000}"/>
    <cellStyle name="Vírgula 7 6 3 3 2 3 3" xfId="18804" xr:uid="{00000000-0005-0000-0000-000050580000}"/>
    <cellStyle name="Vírgula 7 6 3 3 2 4" xfId="20668" xr:uid="{00000000-0005-0000-0000-000051580000}"/>
    <cellStyle name="Vírgula 7 6 3 3 2 5" xfId="16644" xr:uid="{00000000-0005-0000-0000-000052580000}"/>
    <cellStyle name="Vírgula 7 6 3 3 3" xfId="3737" xr:uid="{00000000-0005-0000-0000-000053580000}"/>
    <cellStyle name="Vírgula 7 6 3 3 3 2" xfId="6499" xr:uid="{00000000-0005-0000-0000-000054580000}"/>
    <cellStyle name="Vírgula 7 6 3 3 3 2 2" xfId="23481" xr:uid="{00000000-0005-0000-0000-000055580000}"/>
    <cellStyle name="Vírgula 7 6 3 3 3 2 3" xfId="19534" xr:uid="{00000000-0005-0000-0000-000056580000}"/>
    <cellStyle name="Vírgula 7 6 3 3 3 3" xfId="20802" xr:uid="{00000000-0005-0000-0000-000057580000}"/>
    <cellStyle name="Vírgula 7 6 3 3 3 4" xfId="16781" xr:uid="{00000000-0005-0000-0000-000058580000}"/>
    <cellStyle name="Vírgula 7 6 3 4" xfId="3210" xr:uid="{00000000-0005-0000-0000-000059580000}"/>
    <cellStyle name="Vírgula 7 6 3 4 2" xfId="3872" xr:uid="{00000000-0005-0000-0000-00005A580000}"/>
    <cellStyle name="Vírgula 7 6 3 4 2 2" xfId="6610" xr:uid="{00000000-0005-0000-0000-00005B580000}"/>
    <cellStyle name="Vírgula 7 6 3 4 2 2 2" xfId="23592" xr:uid="{00000000-0005-0000-0000-00005C580000}"/>
    <cellStyle name="Vírgula 7 6 3 4 2 2 3" xfId="19645" xr:uid="{00000000-0005-0000-0000-00005D580000}"/>
    <cellStyle name="Vírgula 7 6 3 4 2 3" xfId="20933" xr:uid="{00000000-0005-0000-0000-00005E580000}"/>
    <cellStyle name="Vírgula 7 6 3 4 2 4" xfId="16914" xr:uid="{00000000-0005-0000-0000-00005F580000}"/>
    <cellStyle name="Vírgula 7 6 3 4 3" xfId="5379" xr:uid="{00000000-0005-0000-0000-000060580000}"/>
    <cellStyle name="Vírgula 7 6 3 4 3 2" xfId="11945" xr:uid="{00000000-0005-0000-0000-000061580000}"/>
    <cellStyle name="Vírgula 7 6 3 4 3 2 2" xfId="22378" xr:uid="{00000000-0005-0000-0000-000062580000}"/>
    <cellStyle name="Vírgula 7 6 3 4 3 3" xfId="12033" xr:uid="{00000000-0005-0000-0000-000063580000}"/>
    <cellStyle name="Vírgula 7 6 3 4 3 4" xfId="18414" xr:uid="{00000000-0005-0000-0000-000064580000}"/>
    <cellStyle name="Vírgula 7 6 3 4 4" xfId="20278" xr:uid="{00000000-0005-0000-0000-000065580000}"/>
    <cellStyle name="Vírgula 7 6 3 4 5" xfId="16254" xr:uid="{00000000-0005-0000-0000-000066580000}"/>
    <cellStyle name="Vírgula 7 6 3 5" xfId="3959" xr:uid="{00000000-0005-0000-0000-000067580000}"/>
    <cellStyle name="Vírgula 7 6 3 5 2" xfId="6100" xr:uid="{00000000-0005-0000-0000-000068580000}"/>
    <cellStyle name="Vírgula 7 6 3 5 2 2" xfId="23089" xr:uid="{00000000-0005-0000-0000-000069580000}"/>
    <cellStyle name="Vírgula 7 6 3 5 2 3" xfId="19135" xr:uid="{00000000-0005-0000-0000-00006A580000}"/>
    <cellStyle name="Vírgula 7 6 3 5 3" xfId="21016" xr:uid="{00000000-0005-0000-0000-00006B580000}"/>
    <cellStyle name="Vírgula 7 6 3 5 4" xfId="17001" xr:uid="{00000000-0005-0000-0000-00006C580000}"/>
    <cellStyle name="Vírgula 7 6 3 6" xfId="6795" xr:uid="{00000000-0005-0000-0000-00006D580000}"/>
    <cellStyle name="Vírgula 7 6 3 6 2" xfId="23768" xr:uid="{00000000-0005-0000-0000-00006E580000}"/>
    <cellStyle name="Vírgula 7 6 3 6 3" xfId="19830" xr:uid="{00000000-0005-0000-0000-00006F580000}"/>
    <cellStyle name="Vírgula 7 6 3 7" xfId="5113" xr:uid="{00000000-0005-0000-0000-000070580000}"/>
    <cellStyle name="Vírgula 7 6 3 7 2" xfId="22121" xr:uid="{00000000-0005-0000-0000-000071580000}"/>
    <cellStyle name="Vírgula 7 6 3 7 3" xfId="18148" xr:uid="{00000000-0005-0000-0000-000072580000}"/>
    <cellStyle name="Vírgula 7 6 3 8" xfId="9566" xr:uid="{00000000-0005-0000-0000-000073580000}"/>
    <cellStyle name="Vírgula 7 6 3 8 2" xfId="20021" xr:uid="{00000000-0005-0000-0000-000074580000}"/>
    <cellStyle name="Vírgula 7 6 3 9" xfId="15981" xr:uid="{00000000-0005-0000-0000-000075580000}"/>
    <cellStyle name="Vírgula 7 6 4" xfId="2448" xr:uid="{00000000-0005-0000-0000-000076580000}"/>
    <cellStyle name="Vírgula 7 6 4 2" xfId="3576" xr:uid="{00000000-0005-0000-0000-000077580000}"/>
    <cellStyle name="Vírgula 7 6 4 2 2" xfId="3868" xr:uid="{00000000-0005-0000-0000-000078580000}"/>
    <cellStyle name="Vírgula 7 6 4 2 2 2" xfId="6675" xr:uid="{00000000-0005-0000-0000-000079580000}"/>
    <cellStyle name="Vírgula 7 6 4 2 2 2 2" xfId="23657" xr:uid="{00000000-0005-0000-0000-00007A580000}"/>
    <cellStyle name="Vírgula 7 6 4 2 2 2 3" xfId="19710" xr:uid="{00000000-0005-0000-0000-00007B580000}"/>
    <cellStyle name="Vírgula 7 6 4 2 2 3" xfId="20929" xr:uid="{00000000-0005-0000-0000-00007C580000}"/>
    <cellStyle name="Vírgula 7 6 4 2 2 4" xfId="16910" xr:uid="{00000000-0005-0000-0000-00007D580000}"/>
    <cellStyle name="Vírgula 7 6 4 2 3" xfId="5745" xr:uid="{00000000-0005-0000-0000-00007E580000}"/>
    <cellStyle name="Vírgula 7 6 4 2 3 2" xfId="22744" xr:uid="{00000000-0005-0000-0000-00007F580000}"/>
    <cellStyle name="Vírgula 7 6 4 2 3 3" xfId="18780" xr:uid="{00000000-0005-0000-0000-000080580000}"/>
    <cellStyle name="Vírgula 7 6 4 2 4" xfId="20644" xr:uid="{00000000-0005-0000-0000-000081580000}"/>
    <cellStyle name="Vírgula 7 6 4 2 5" xfId="16620" xr:uid="{00000000-0005-0000-0000-000082580000}"/>
    <cellStyle name="Vírgula 7 6 4 3" xfId="4318" xr:uid="{00000000-0005-0000-0000-000083580000}"/>
    <cellStyle name="Vírgula 7 6 4 3 2" xfId="6475" xr:uid="{00000000-0005-0000-0000-000084580000}"/>
    <cellStyle name="Vírgula 7 6 4 3 2 2" xfId="23457" xr:uid="{00000000-0005-0000-0000-000085580000}"/>
    <cellStyle name="Vírgula 7 6 4 3 2 3" xfId="19510" xr:uid="{00000000-0005-0000-0000-000086580000}"/>
    <cellStyle name="Vírgula 7 6 4 3 3" xfId="21362" xr:uid="{00000000-0005-0000-0000-000087580000}"/>
    <cellStyle name="Vírgula 7 6 4 3 4" xfId="17355" xr:uid="{00000000-0005-0000-0000-000088580000}"/>
    <cellStyle name="Vírgula 7 6 4 4" xfId="6867" xr:uid="{00000000-0005-0000-0000-000089580000}"/>
    <cellStyle name="Vírgula 7 6 4 4 2" xfId="13316" xr:uid="{00000000-0005-0000-0000-00008A580000}"/>
    <cellStyle name="Vírgula 7 6 4 4 2 2" xfId="23833" xr:uid="{00000000-0005-0000-0000-00008B580000}"/>
    <cellStyle name="Vírgula 7 6 4 4 3" xfId="11878" xr:uid="{00000000-0005-0000-0000-00008C580000}"/>
    <cellStyle name="Vírgula 7 6 4 4 4" xfId="19902" xr:uid="{00000000-0005-0000-0000-00008D580000}"/>
    <cellStyle name="Vírgula 7 6 4 5" xfId="5185" xr:uid="{00000000-0005-0000-0000-00008E580000}"/>
    <cellStyle name="Vírgula 7 6 4 5 2" xfId="22186" xr:uid="{00000000-0005-0000-0000-00008F580000}"/>
    <cellStyle name="Vírgula 7 6 4 5 3" xfId="18220" xr:uid="{00000000-0005-0000-0000-000090580000}"/>
    <cellStyle name="Vírgula 7 6 4 6" xfId="10537" xr:uid="{00000000-0005-0000-0000-000091580000}"/>
    <cellStyle name="Vírgula 7 6 4 6 2" xfId="20086" xr:uid="{00000000-0005-0000-0000-000092580000}"/>
    <cellStyle name="Vírgula 7 6 4 7" xfId="16055" xr:uid="{00000000-0005-0000-0000-000093580000}"/>
    <cellStyle name="Vírgula 7 6 5" xfId="2449" xr:uid="{00000000-0005-0000-0000-000094580000}"/>
    <cellStyle name="Vírgula 7 6 5 2" xfId="2540" xr:uid="{00000000-0005-0000-0000-000095580000}"/>
    <cellStyle name="Vírgula 7 6 5 2 2" xfId="3601" xr:uid="{00000000-0005-0000-0000-000096580000}"/>
    <cellStyle name="Vírgula 7 6 5 2 2 2" xfId="4879" xr:uid="{00000000-0005-0000-0000-000097580000}"/>
    <cellStyle name="Vírgula 7 6 5 2 2 2 2" xfId="21919" xr:uid="{00000000-0005-0000-0000-000098580000}"/>
    <cellStyle name="Vírgula 7 6 5 2 2 2 3" xfId="17914" xr:uid="{00000000-0005-0000-0000-000099580000}"/>
    <cellStyle name="Vírgula 7 6 5 2 2 3" xfId="5770" xr:uid="{00000000-0005-0000-0000-00009A580000}"/>
    <cellStyle name="Vírgula 7 6 5 2 2 3 2" xfId="22769" xr:uid="{00000000-0005-0000-0000-00009B580000}"/>
    <cellStyle name="Vírgula 7 6 5 2 2 3 3" xfId="18805" xr:uid="{00000000-0005-0000-0000-00009C580000}"/>
    <cellStyle name="Vírgula 7 6 5 2 2 4" xfId="20669" xr:uid="{00000000-0005-0000-0000-00009D580000}"/>
    <cellStyle name="Vírgula 7 6 5 2 2 5" xfId="16645" xr:uid="{00000000-0005-0000-0000-00009E580000}"/>
    <cellStyle name="Vírgula 7 6 5 2 3" xfId="4168" xr:uid="{00000000-0005-0000-0000-00009F580000}"/>
    <cellStyle name="Vírgula 7 6 5 2 3 2" xfId="6500" xr:uid="{00000000-0005-0000-0000-0000A0580000}"/>
    <cellStyle name="Vírgula 7 6 5 2 3 2 2" xfId="23482" xr:uid="{00000000-0005-0000-0000-0000A1580000}"/>
    <cellStyle name="Vírgula 7 6 5 2 3 2 3" xfId="19535" xr:uid="{00000000-0005-0000-0000-0000A2580000}"/>
    <cellStyle name="Vírgula 7 6 5 2 3 3" xfId="21216" xr:uid="{00000000-0005-0000-0000-0000A3580000}"/>
    <cellStyle name="Vírgula 7 6 5 2 3 4" xfId="17208" xr:uid="{00000000-0005-0000-0000-0000A4580000}"/>
    <cellStyle name="Vírgula 7 6 5 3" xfId="2832" xr:uid="{00000000-0005-0000-0000-0000A5580000}"/>
    <cellStyle name="Vírgula 7 6 5 3 2" xfId="3659" xr:uid="{00000000-0005-0000-0000-0000A6580000}"/>
    <cellStyle name="Vírgula 7 6 5 3 2 2" xfId="4937" xr:uid="{00000000-0005-0000-0000-0000A7580000}"/>
    <cellStyle name="Vírgula 7 6 5 3 2 2 2" xfId="21977" xr:uid="{00000000-0005-0000-0000-0000A8580000}"/>
    <cellStyle name="Vírgula 7 6 5 3 2 2 3" xfId="17972" xr:uid="{00000000-0005-0000-0000-0000A9580000}"/>
    <cellStyle name="Vírgula 7 6 5 3 2 3" xfId="5828" xr:uid="{00000000-0005-0000-0000-0000AA580000}"/>
    <cellStyle name="Vírgula 7 6 5 3 2 3 2" xfId="11650" xr:uid="{00000000-0005-0000-0000-0000AB580000}"/>
    <cellStyle name="Vírgula 7 6 5 3 2 3 2 2" xfId="22827" xr:uid="{00000000-0005-0000-0000-0000AC580000}"/>
    <cellStyle name="Vírgula 7 6 5 3 2 3 3" xfId="11104" xr:uid="{00000000-0005-0000-0000-0000AD580000}"/>
    <cellStyle name="Vírgula 7 6 5 3 2 3 4" xfId="18863" xr:uid="{00000000-0005-0000-0000-0000AE580000}"/>
    <cellStyle name="Vírgula 7 6 5 3 2 4" xfId="20727" xr:uid="{00000000-0005-0000-0000-0000AF580000}"/>
    <cellStyle name="Vírgula 7 6 5 3 2 5" xfId="16703" xr:uid="{00000000-0005-0000-0000-0000B0580000}"/>
    <cellStyle name="Vírgula 7 6 5 3 3" xfId="8687" xr:uid="{00000000-0005-0000-0000-0000B1580000}"/>
    <cellStyle name="Vírgula 7 6 5 4" xfId="3577" xr:uid="{00000000-0005-0000-0000-0000B2580000}"/>
    <cellStyle name="Vírgula 7 6 5 4 2" xfId="4861" xr:uid="{00000000-0005-0000-0000-0000B3580000}"/>
    <cellStyle name="Vírgula 7 6 5 4 2 2" xfId="21901" xr:uid="{00000000-0005-0000-0000-0000B4580000}"/>
    <cellStyle name="Vírgula 7 6 5 4 2 3" xfId="17896" xr:uid="{00000000-0005-0000-0000-0000B5580000}"/>
    <cellStyle name="Vírgula 7 6 5 4 3" xfId="5746" xr:uid="{00000000-0005-0000-0000-0000B6580000}"/>
    <cellStyle name="Vírgula 7 6 5 4 3 2" xfId="22745" xr:uid="{00000000-0005-0000-0000-0000B7580000}"/>
    <cellStyle name="Vírgula 7 6 5 4 3 3" xfId="18781" xr:uid="{00000000-0005-0000-0000-0000B8580000}"/>
    <cellStyle name="Vírgula 7 6 5 4 4" xfId="20645" xr:uid="{00000000-0005-0000-0000-0000B9580000}"/>
    <cellStyle name="Vírgula 7 6 5 4 5" xfId="16621" xr:uid="{00000000-0005-0000-0000-0000BA580000}"/>
    <cellStyle name="Vírgula 7 6 5 5" xfId="4423" xr:uid="{00000000-0005-0000-0000-0000BB580000}"/>
    <cellStyle name="Vírgula 7 6 5 5 2" xfId="6476" xr:uid="{00000000-0005-0000-0000-0000BC580000}"/>
    <cellStyle name="Vírgula 7 6 5 5 2 2" xfId="23458" xr:uid="{00000000-0005-0000-0000-0000BD580000}"/>
    <cellStyle name="Vírgula 7 6 5 5 2 3" xfId="19511" xr:uid="{00000000-0005-0000-0000-0000BE580000}"/>
    <cellStyle name="Vírgula 7 6 5 5 3" xfId="21466" xr:uid="{00000000-0005-0000-0000-0000BF580000}"/>
    <cellStyle name="Vírgula 7 6 5 5 4" xfId="17460" xr:uid="{00000000-0005-0000-0000-0000C0580000}"/>
    <cellStyle name="Vírgula 7 6 5 6" xfId="10776" xr:uid="{00000000-0005-0000-0000-0000C1580000}"/>
    <cellStyle name="Vírgula 7 6 6" xfId="2442" xr:uid="{00000000-0005-0000-0000-0000C2580000}"/>
    <cellStyle name="Vírgula 7 6 6 2" xfId="2898" xr:uid="{00000000-0005-0000-0000-0000C3580000}"/>
    <cellStyle name="Vírgula 7 6 6 2 2" xfId="3674" xr:uid="{00000000-0005-0000-0000-0000C4580000}"/>
    <cellStyle name="Vírgula 7 6 6 2 2 2" xfId="4952" xr:uid="{00000000-0005-0000-0000-0000C5580000}"/>
    <cellStyle name="Vírgula 7 6 6 2 2 2 2" xfId="21992" xr:uid="{00000000-0005-0000-0000-0000C6580000}"/>
    <cellStyle name="Vírgula 7 6 6 2 2 2 3" xfId="17987" xr:uid="{00000000-0005-0000-0000-0000C7580000}"/>
    <cellStyle name="Vírgula 7 6 6 2 2 3" xfId="5843" xr:uid="{00000000-0005-0000-0000-0000C8580000}"/>
    <cellStyle name="Vírgula 7 6 6 2 2 3 2" xfId="11685" xr:uid="{00000000-0005-0000-0000-0000C9580000}"/>
    <cellStyle name="Vírgula 7 6 6 2 2 3 2 2" xfId="22842" xr:uid="{00000000-0005-0000-0000-0000CA580000}"/>
    <cellStyle name="Vírgula 7 6 6 2 2 3 3" xfId="11985" xr:uid="{00000000-0005-0000-0000-0000CB580000}"/>
    <cellStyle name="Vírgula 7 6 6 2 2 3 4" xfId="18878" xr:uid="{00000000-0005-0000-0000-0000CC580000}"/>
    <cellStyle name="Vírgula 7 6 6 2 2 4" xfId="20742" xr:uid="{00000000-0005-0000-0000-0000CD580000}"/>
    <cellStyle name="Vírgula 7 6 6 2 2 5" xfId="16718" xr:uid="{00000000-0005-0000-0000-0000CE580000}"/>
    <cellStyle name="Vírgula 7 6 6 2 3" xfId="8688" xr:uid="{00000000-0005-0000-0000-0000CF580000}"/>
    <cellStyle name="Vírgula 7 6 6 3" xfId="2830" xr:uid="{00000000-0005-0000-0000-0000D0580000}"/>
    <cellStyle name="Vírgula 7 6 6 3 2" xfId="3657" xr:uid="{00000000-0005-0000-0000-0000D1580000}"/>
    <cellStyle name="Vírgula 7 6 6 3 2 2" xfId="4935" xr:uid="{00000000-0005-0000-0000-0000D2580000}"/>
    <cellStyle name="Vírgula 7 6 6 3 2 2 2" xfId="21975" xr:uid="{00000000-0005-0000-0000-0000D3580000}"/>
    <cellStyle name="Vírgula 7 6 6 3 2 2 3" xfId="17970" xr:uid="{00000000-0005-0000-0000-0000D4580000}"/>
    <cellStyle name="Vírgula 7 6 6 3 2 3" xfId="5826" xr:uid="{00000000-0005-0000-0000-0000D5580000}"/>
    <cellStyle name="Vírgula 7 6 6 3 2 3 2" xfId="22825" xr:uid="{00000000-0005-0000-0000-0000D6580000}"/>
    <cellStyle name="Vírgula 7 6 6 3 2 3 3" xfId="18861" xr:uid="{00000000-0005-0000-0000-0000D7580000}"/>
    <cellStyle name="Vírgula 7 6 6 3 2 4" xfId="20725" xr:uid="{00000000-0005-0000-0000-0000D8580000}"/>
    <cellStyle name="Vírgula 7 6 6 3 2 5" xfId="16701" xr:uid="{00000000-0005-0000-0000-0000D9580000}"/>
    <cellStyle name="Vírgula 7 6 6 4" xfId="2676" xr:uid="{00000000-0005-0000-0000-0000DA580000}"/>
    <cellStyle name="Vírgula 7 6 6 4 2" xfId="3630" xr:uid="{00000000-0005-0000-0000-0000DB580000}"/>
    <cellStyle name="Vírgula 7 6 6 4 2 2" xfId="4908" xr:uid="{00000000-0005-0000-0000-0000DC580000}"/>
    <cellStyle name="Vírgula 7 6 6 4 2 2 2" xfId="21948" xr:uid="{00000000-0005-0000-0000-0000DD580000}"/>
    <cellStyle name="Vírgula 7 6 6 4 2 2 3" xfId="17943" xr:uid="{00000000-0005-0000-0000-0000DE580000}"/>
    <cellStyle name="Vírgula 7 6 6 4 2 3" xfId="5799" xr:uid="{00000000-0005-0000-0000-0000DF580000}"/>
    <cellStyle name="Vírgula 7 6 6 4 2 3 2" xfId="22798" xr:uid="{00000000-0005-0000-0000-0000E0580000}"/>
    <cellStyle name="Vírgula 7 6 6 4 2 3 3" xfId="18834" xr:uid="{00000000-0005-0000-0000-0000E1580000}"/>
    <cellStyle name="Vírgula 7 6 6 4 2 4" xfId="20698" xr:uid="{00000000-0005-0000-0000-0000E2580000}"/>
    <cellStyle name="Vírgula 7 6 6 4 2 5" xfId="16674" xr:uid="{00000000-0005-0000-0000-0000E3580000}"/>
    <cellStyle name="Vírgula 7 6 6 5" xfId="2609" xr:uid="{00000000-0005-0000-0000-0000E4580000}"/>
    <cellStyle name="Vírgula 7 6 6 5 2" xfId="3614" xr:uid="{00000000-0005-0000-0000-0000E5580000}"/>
    <cellStyle name="Vírgula 7 6 6 5 2 2" xfId="4892" xr:uid="{00000000-0005-0000-0000-0000E6580000}"/>
    <cellStyle name="Vírgula 7 6 6 5 2 2 2" xfId="21932" xr:uid="{00000000-0005-0000-0000-0000E7580000}"/>
    <cellStyle name="Vírgula 7 6 6 5 2 2 3" xfId="17927" xr:uid="{00000000-0005-0000-0000-0000E8580000}"/>
    <cellStyle name="Vírgula 7 6 6 5 2 3" xfId="5783" xr:uid="{00000000-0005-0000-0000-0000E9580000}"/>
    <cellStyle name="Vírgula 7 6 6 5 2 3 2" xfId="22782" xr:uid="{00000000-0005-0000-0000-0000EA580000}"/>
    <cellStyle name="Vírgula 7 6 6 5 2 3 3" xfId="18818" xr:uid="{00000000-0005-0000-0000-0000EB580000}"/>
    <cellStyle name="Vírgula 7 6 6 5 2 4" xfId="20682" xr:uid="{00000000-0005-0000-0000-0000EC580000}"/>
    <cellStyle name="Vírgula 7 6 6 5 2 5" xfId="16658" xr:uid="{00000000-0005-0000-0000-0000ED580000}"/>
    <cellStyle name="Vírgula 7 6 6 6" xfId="3570" xr:uid="{00000000-0005-0000-0000-0000EE580000}"/>
    <cellStyle name="Vírgula 7 6 6 6 2" xfId="4856" xr:uid="{00000000-0005-0000-0000-0000EF580000}"/>
    <cellStyle name="Vírgula 7 6 6 6 2 2" xfId="21896" xr:uid="{00000000-0005-0000-0000-0000F0580000}"/>
    <cellStyle name="Vírgula 7 6 6 6 2 3" xfId="17891" xr:uid="{00000000-0005-0000-0000-0000F1580000}"/>
    <cellStyle name="Vírgula 7 6 6 6 3" xfId="5739" xr:uid="{00000000-0005-0000-0000-0000F2580000}"/>
    <cellStyle name="Vírgula 7 6 6 6 3 2" xfId="22738" xr:uid="{00000000-0005-0000-0000-0000F3580000}"/>
    <cellStyle name="Vírgula 7 6 6 6 3 3" xfId="18774" xr:uid="{00000000-0005-0000-0000-0000F4580000}"/>
    <cellStyle name="Vírgula 7 6 6 6 4" xfId="20638" xr:uid="{00000000-0005-0000-0000-0000F5580000}"/>
    <cellStyle name="Vírgula 7 6 6 6 5" xfId="16614" xr:uid="{00000000-0005-0000-0000-0000F6580000}"/>
    <cellStyle name="Vírgula 7 6 6 7" xfId="4104" xr:uid="{00000000-0005-0000-0000-0000F7580000}"/>
    <cellStyle name="Vírgula 7 6 6 7 2" xfId="6469" xr:uid="{00000000-0005-0000-0000-0000F8580000}"/>
    <cellStyle name="Vírgula 7 6 6 7 2 2" xfId="23451" xr:uid="{00000000-0005-0000-0000-0000F9580000}"/>
    <cellStyle name="Vírgula 7 6 6 7 2 3" xfId="19504" xr:uid="{00000000-0005-0000-0000-0000FA580000}"/>
    <cellStyle name="Vírgula 7 6 6 7 3" xfId="21152" xr:uid="{00000000-0005-0000-0000-0000FB580000}"/>
    <cellStyle name="Vírgula 7 6 6 7 4" xfId="17144" xr:uid="{00000000-0005-0000-0000-0000FC580000}"/>
    <cellStyle name="Vírgula 7 6 6 8" xfId="10906" xr:uid="{00000000-0005-0000-0000-0000FD580000}"/>
    <cellStyle name="Vírgula 7 6 7" xfId="3099" xr:uid="{00000000-0005-0000-0000-0000FE580000}"/>
    <cellStyle name="Vírgula 7 6 7 2" xfId="4089" xr:uid="{00000000-0005-0000-0000-0000FF580000}"/>
    <cellStyle name="Vírgula 7 6 7 2 2" xfId="6539" xr:uid="{00000000-0005-0000-0000-000000590000}"/>
    <cellStyle name="Vírgula 7 6 7 2 2 2" xfId="23521" xr:uid="{00000000-0005-0000-0000-000001590000}"/>
    <cellStyle name="Vírgula 7 6 7 2 2 3" xfId="19574" xr:uid="{00000000-0005-0000-0000-000002590000}"/>
    <cellStyle name="Vírgula 7 6 7 2 3" xfId="21137" xr:uid="{00000000-0005-0000-0000-000003590000}"/>
    <cellStyle name="Vírgula 7 6 7 2 4" xfId="17129" xr:uid="{00000000-0005-0000-0000-000004590000}"/>
    <cellStyle name="Vírgula 7 6 7 3" xfId="5268" xr:uid="{00000000-0005-0000-0000-000005590000}"/>
    <cellStyle name="Vírgula 7 6 7 3 2" xfId="11213" xr:uid="{00000000-0005-0000-0000-000006590000}"/>
    <cellStyle name="Vírgula 7 6 7 3 2 2" xfId="22267" xr:uid="{00000000-0005-0000-0000-000007590000}"/>
    <cellStyle name="Vírgula 7 6 7 3 3" xfId="11690" xr:uid="{00000000-0005-0000-0000-000008590000}"/>
    <cellStyle name="Vírgula 7 6 7 3 4" xfId="18303" xr:uid="{00000000-0005-0000-0000-000009590000}"/>
    <cellStyle name="Vírgula 7 6 7 4" xfId="10971" xr:uid="{00000000-0005-0000-0000-00000A590000}"/>
    <cellStyle name="Vírgula 7 6 7 4 2" xfId="14929" xr:uid="{00000000-0005-0000-0000-00000B590000}"/>
    <cellStyle name="Vírgula 7 6 7 4 3" xfId="13603" xr:uid="{00000000-0005-0000-0000-00000C590000}"/>
    <cellStyle name="Vírgula 7 6 7 4 4" xfId="20167" xr:uid="{00000000-0005-0000-0000-00000D590000}"/>
    <cellStyle name="Vírgula 7 6 7 5" xfId="16143" xr:uid="{00000000-0005-0000-0000-00000E590000}"/>
    <cellStyle name="Vírgula 7 6 8" xfId="3842" xr:uid="{00000000-0005-0000-0000-00000F590000}"/>
    <cellStyle name="Vírgula 7 6 8 2" xfId="5984" xr:uid="{00000000-0005-0000-0000-000010590000}"/>
    <cellStyle name="Vírgula 7 6 8 2 2" xfId="10986" xr:uid="{00000000-0005-0000-0000-000011590000}"/>
    <cellStyle name="Vírgula 7 6 8 2 2 2" xfId="22978" xr:uid="{00000000-0005-0000-0000-000012590000}"/>
    <cellStyle name="Vírgula 7 6 8 2 3" xfId="12928" xr:uid="{00000000-0005-0000-0000-000013590000}"/>
    <cellStyle name="Vírgula 7 6 8 2 4" xfId="19019" xr:uid="{00000000-0005-0000-0000-000014590000}"/>
    <cellStyle name="Vírgula 7 6 8 3" xfId="12333" xr:uid="{00000000-0005-0000-0000-000015590000}"/>
    <cellStyle name="Vírgula 7 6 8 3 2" xfId="15390" xr:uid="{00000000-0005-0000-0000-000016590000}"/>
    <cellStyle name="Vírgula 7 6 8 3 3" xfId="13663" xr:uid="{00000000-0005-0000-0000-000017590000}"/>
    <cellStyle name="Vírgula 7 6 8 3 4" xfId="20904" xr:uid="{00000000-0005-0000-0000-000018590000}"/>
    <cellStyle name="Vírgula 7 6 8 4" xfId="16884" xr:uid="{00000000-0005-0000-0000-000019590000}"/>
    <cellStyle name="Vírgula 7 6 9" xfId="6718" xr:uid="{00000000-0005-0000-0000-00001A590000}"/>
    <cellStyle name="Vírgula 7 6 9 2" xfId="11842" xr:uid="{00000000-0005-0000-0000-00001B590000}"/>
    <cellStyle name="Vírgula 7 6 9 2 2" xfId="15104" xr:uid="{00000000-0005-0000-0000-00001C590000}"/>
    <cellStyle name="Vírgula 7 6 9 2 3" xfId="13768" xr:uid="{00000000-0005-0000-0000-00001D590000}"/>
    <cellStyle name="Vírgula 7 6 9 2 4" xfId="23696" xr:uid="{00000000-0005-0000-0000-00001E590000}"/>
    <cellStyle name="Vírgula 7 6 9 3" xfId="11669" xr:uid="{00000000-0005-0000-0000-00001F590000}"/>
    <cellStyle name="Vírgula 7 6 9 4" xfId="12472" xr:uid="{00000000-0005-0000-0000-000020590000}"/>
    <cellStyle name="Vírgula 7 6 9 5" xfId="19753" xr:uid="{00000000-0005-0000-0000-000021590000}"/>
    <cellStyle name="Vírgula 7 7" xfId="645" xr:uid="{00000000-0005-0000-0000-000022590000}"/>
    <cellStyle name="Vírgula 7 7 2" xfId="928" xr:uid="{00000000-0005-0000-0000-000023590000}"/>
    <cellStyle name="Vírgula 7 7 2 2" xfId="3211" xr:uid="{00000000-0005-0000-0000-000024590000}"/>
    <cellStyle name="Vírgula 7 7 2 2 2" xfId="4155" xr:uid="{00000000-0005-0000-0000-000025590000}"/>
    <cellStyle name="Vírgula 7 7 2 2 2 2" xfId="6611" xr:uid="{00000000-0005-0000-0000-000026590000}"/>
    <cellStyle name="Vírgula 7 7 2 2 2 2 2" xfId="23593" xr:uid="{00000000-0005-0000-0000-000027590000}"/>
    <cellStyle name="Vírgula 7 7 2 2 2 2 3" xfId="19646" xr:uid="{00000000-0005-0000-0000-000028590000}"/>
    <cellStyle name="Vírgula 7 7 2 2 2 3" xfId="21203" xr:uid="{00000000-0005-0000-0000-000029590000}"/>
    <cellStyle name="Vírgula 7 7 2 2 2 4" xfId="17195" xr:uid="{00000000-0005-0000-0000-00002A590000}"/>
    <cellStyle name="Vírgula 7 7 2 2 3" xfId="5380" xr:uid="{00000000-0005-0000-0000-00002B590000}"/>
    <cellStyle name="Vírgula 7 7 2 2 3 2" xfId="22379" xr:uid="{00000000-0005-0000-0000-00002C590000}"/>
    <cellStyle name="Vírgula 7 7 2 2 3 3" xfId="18415" xr:uid="{00000000-0005-0000-0000-00002D590000}"/>
    <cellStyle name="Vírgula 7 7 2 2 4" xfId="10542" xr:uid="{00000000-0005-0000-0000-00002E590000}"/>
    <cellStyle name="Vírgula 7 7 2 2 4 2" xfId="20279" xr:uid="{00000000-0005-0000-0000-00002F590000}"/>
    <cellStyle name="Vírgula 7 7 2 2 5" xfId="16255" xr:uid="{00000000-0005-0000-0000-000030590000}"/>
    <cellStyle name="Vírgula 7 7 2 3" xfId="3960" xr:uid="{00000000-0005-0000-0000-000031590000}"/>
    <cellStyle name="Vírgula 7 7 2 3 2" xfId="6101" xr:uid="{00000000-0005-0000-0000-000032590000}"/>
    <cellStyle name="Vírgula 7 7 2 3 2 2" xfId="23090" xr:uid="{00000000-0005-0000-0000-000033590000}"/>
    <cellStyle name="Vírgula 7 7 2 3 2 3" xfId="19136" xr:uid="{00000000-0005-0000-0000-000034590000}"/>
    <cellStyle name="Vírgula 7 7 2 3 3" xfId="21017" xr:uid="{00000000-0005-0000-0000-000035590000}"/>
    <cellStyle name="Vírgula 7 7 2 3 4" xfId="17002" xr:uid="{00000000-0005-0000-0000-000036590000}"/>
    <cellStyle name="Vírgula 7 7 2 4" xfId="6796" xr:uid="{00000000-0005-0000-0000-000037590000}"/>
    <cellStyle name="Vírgula 7 7 2 4 2" xfId="23769" xr:uid="{00000000-0005-0000-0000-000038590000}"/>
    <cellStyle name="Vírgula 7 7 2 4 3" xfId="19831" xr:uid="{00000000-0005-0000-0000-000039590000}"/>
    <cellStyle name="Vírgula 7 7 2 5" xfId="5114" xr:uid="{00000000-0005-0000-0000-00003A590000}"/>
    <cellStyle name="Vírgula 7 7 2 5 2" xfId="22122" xr:uid="{00000000-0005-0000-0000-00003B590000}"/>
    <cellStyle name="Vírgula 7 7 2 5 3" xfId="18149" xr:uid="{00000000-0005-0000-0000-00003C590000}"/>
    <cellStyle name="Vírgula 7 7 2 6" xfId="9661" xr:uid="{00000000-0005-0000-0000-00003D590000}"/>
    <cellStyle name="Vírgula 7 7 2 6 2" xfId="20022" xr:uid="{00000000-0005-0000-0000-00003E590000}"/>
    <cellStyle name="Vírgula 7 7 2 7" xfId="15982" xr:uid="{00000000-0005-0000-0000-00003F590000}"/>
    <cellStyle name="Vírgula 7 7 3" xfId="3101" xr:uid="{00000000-0005-0000-0000-000040590000}"/>
    <cellStyle name="Vírgula 7 7 3 2" xfId="4414" xr:uid="{00000000-0005-0000-0000-000041590000}"/>
    <cellStyle name="Vírgula 7 7 3 2 2" xfId="6541" xr:uid="{00000000-0005-0000-0000-000042590000}"/>
    <cellStyle name="Vírgula 7 7 3 2 2 2" xfId="23523" xr:uid="{00000000-0005-0000-0000-000043590000}"/>
    <cellStyle name="Vírgula 7 7 3 2 2 3" xfId="19576" xr:uid="{00000000-0005-0000-0000-000044590000}"/>
    <cellStyle name="Vírgula 7 7 3 2 3" xfId="21457" xr:uid="{00000000-0005-0000-0000-000045590000}"/>
    <cellStyle name="Vírgula 7 7 3 2 4" xfId="17451" xr:uid="{00000000-0005-0000-0000-000046590000}"/>
    <cellStyle name="Vírgula 7 7 3 3" xfId="5270" xr:uid="{00000000-0005-0000-0000-000047590000}"/>
    <cellStyle name="Vírgula 7 7 3 3 2" xfId="22269" xr:uid="{00000000-0005-0000-0000-000048590000}"/>
    <cellStyle name="Vírgula 7 7 3 3 3" xfId="18305" xr:uid="{00000000-0005-0000-0000-000049590000}"/>
    <cellStyle name="Vírgula 7 7 3 4" xfId="10541" xr:uid="{00000000-0005-0000-0000-00004A590000}"/>
    <cellStyle name="Vírgula 7 7 3 4 2" xfId="20169" xr:uid="{00000000-0005-0000-0000-00004B590000}"/>
    <cellStyle name="Vírgula 7 7 3 5" xfId="16145" xr:uid="{00000000-0005-0000-0000-00004C590000}"/>
    <cellStyle name="Vírgula 7 7 4" xfId="3844" xr:uid="{00000000-0005-0000-0000-00004D590000}"/>
    <cellStyle name="Vírgula 7 7 4 2" xfId="5986" xr:uid="{00000000-0005-0000-0000-00004E590000}"/>
    <cellStyle name="Vírgula 7 7 4 2 2" xfId="22980" xr:uid="{00000000-0005-0000-0000-00004F590000}"/>
    <cellStyle name="Vírgula 7 7 4 2 3" xfId="19021" xr:uid="{00000000-0005-0000-0000-000050590000}"/>
    <cellStyle name="Vírgula 7 7 4 3" xfId="20906" xr:uid="{00000000-0005-0000-0000-000051590000}"/>
    <cellStyle name="Vírgula 7 7 4 4" xfId="16886" xr:uid="{00000000-0005-0000-0000-000052590000}"/>
    <cellStyle name="Vírgula 7 7 5" xfId="6720" xr:uid="{00000000-0005-0000-0000-000053590000}"/>
    <cellStyle name="Vírgula 7 7 5 2" xfId="23698" xr:uid="{00000000-0005-0000-0000-000054590000}"/>
    <cellStyle name="Vírgula 7 7 5 3" xfId="19755" xr:uid="{00000000-0005-0000-0000-000055590000}"/>
    <cellStyle name="Vírgula 7 7 6" xfId="5038" xr:uid="{00000000-0005-0000-0000-000056590000}"/>
    <cellStyle name="Vírgula 7 7 6 2" xfId="22051" xr:uid="{00000000-0005-0000-0000-000057590000}"/>
    <cellStyle name="Vírgula 7 7 6 3" xfId="18073" xr:uid="{00000000-0005-0000-0000-000058590000}"/>
    <cellStyle name="Vírgula 7 7 7" xfId="9208" xr:uid="{00000000-0005-0000-0000-000059590000}"/>
    <cellStyle name="Vírgula 7 7 7 2" xfId="19952" xr:uid="{00000000-0005-0000-0000-00005A590000}"/>
    <cellStyle name="Vírgula 7 7 8" xfId="15907" xr:uid="{00000000-0005-0000-0000-00005B590000}"/>
    <cellStyle name="Vírgula 7 8" xfId="929" xr:uid="{00000000-0005-0000-0000-00005C590000}"/>
    <cellStyle name="Vírgula 7 8 2" xfId="1097" xr:uid="{00000000-0005-0000-0000-00005D590000}"/>
    <cellStyle name="Vírgula 7 8 2 2" xfId="2451" xr:uid="{00000000-0005-0000-0000-00005E590000}"/>
    <cellStyle name="Vírgula 7 8 2 2 2" xfId="3579" xr:uid="{00000000-0005-0000-0000-00005F590000}"/>
    <cellStyle name="Vírgula 7 8 2 2 2 2" xfId="4863" xr:uid="{00000000-0005-0000-0000-000060590000}"/>
    <cellStyle name="Vírgula 7 8 2 2 2 2 2" xfId="21903" xr:uid="{00000000-0005-0000-0000-000061590000}"/>
    <cellStyle name="Vírgula 7 8 2 2 2 2 3" xfId="17898" xr:uid="{00000000-0005-0000-0000-000062590000}"/>
    <cellStyle name="Vírgula 7 8 2 2 2 3" xfId="5748" xr:uid="{00000000-0005-0000-0000-000063590000}"/>
    <cellStyle name="Vírgula 7 8 2 2 2 3 2" xfId="22747" xr:uid="{00000000-0005-0000-0000-000064590000}"/>
    <cellStyle name="Vírgula 7 8 2 2 2 3 3" xfId="18783" xr:uid="{00000000-0005-0000-0000-000065590000}"/>
    <cellStyle name="Vírgula 7 8 2 2 2 4" xfId="20647" xr:uid="{00000000-0005-0000-0000-000066590000}"/>
    <cellStyle name="Vírgula 7 8 2 2 2 5" xfId="16623" xr:uid="{00000000-0005-0000-0000-000067590000}"/>
    <cellStyle name="Vírgula 7 8 2 2 3" xfId="4148" xr:uid="{00000000-0005-0000-0000-000068590000}"/>
    <cellStyle name="Vírgula 7 8 2 2 3 2" xfId="6478" xr:uid="{00000000-0005-0000-0000-000069590000}"/>
    <cellStyle name="Vírgula 7 8 2 2 3 2 2" xfId="23460" xr:uid="{00000000-0005-0000-0000-00006A590000}"/>
    <cellStyle name="Vírgula 7 8 2 2 3 2 3" xfId="19513" xr:uid="{00000000-0005-0000-0000-00006B590000}"/>
    <cellStyle name="Vírgula 7 8 2 2 3 3" xfId="21196" xr:uid="{00000000-0005-0000-0000-00006C590000}"/>
    <cellStyle name="Vírgula 7 8 2 2 3 4" xfId="17188" xr:uid="{00000000-0005-0000-0000-00006D590000}"/>
    <cellStyle name="Vírgula 7 8 2 2 4" xfId="10544" xr:uid="{00000000-0005-0000-0000-00006E590000}"/>
    <cellStyle name="Vírgula 7 8 2 3" xfId="3228" xr:uid="{00000000-0005-0000-0000-00006F590000}"/>
    <cellStyle name="Vírgula 7 8 2 3 2" xfId="3991" xr:uid="{00000000-0005-0000-0000-000070590000}"/>
    <cellStyle name="Vírgula 7 8 2 3 2 2" xfId="6622" xr:uid="{00000000-0005-0000-0000-000071590000}"/>
    <cellStyle name="Vírgula 7 8 2 3 2 2 2" xfId="23604" xr:uid="{00000000-0005-0000-0000-000072590000}"/>
    <cellStyle name="Vírgula 7 8 2 3 2 2 3" xfId="19657" xr:uid="{00000000-0005-0000-0000-000073590000}"/>
    <cellStyle name="Vírgula 7 8 2 3 2 3" xfId="21047" xr:uid="{00000000-0005-0000-0000-000074590000}"/>
    <cellStyle name="Vírgula 7 8 2 3 2 4" xfId="17033" xr:uid="{00000000-0005-0000-0000-000075590000}"/>
    <cellStyle name="Vírgula 7 8 2 3 3" xfId="5397" xr:uid="{00000000-0005-0000-0000-000076590000}"/>
    <cellStyle name="Vírgula 7 8 2 3 3 2" xfId="22396" xr:uid="{00000000-0005-0000-0000-000077590000}"/>
    <cellStyle name="Vírgula 7 8 2 3 3 3" xfId="18432" xr:uid="{00000000-0005-0000-0000-000078590000}"/>
    <cellStyle name="Vírgula 7 8 2 3 4" xfId="20296" xr:uid="{00000000-0005-0000-0000-000079590000}"/>
    <cellStyle name="Vírgula 7 8 2 3 5" xfId="16272" xr:uid="{00000000-0005-0000-0000-00007A590000}"/>
    <cellStyle name="Vírgula 7 8 2 4" xfId="4005" xr:uid="{00000000-0005-0000-0000-00007B590000}"/>
    <cellStyle name="Vírgula 7 8 2 4 2" xfId="6121" xr:uid="{00000000-0005-0000-0000-00007C590000}"/>
    <cellStyle name="Vírgula 7 8 2 4 2 2" xfId="23109" xr:uid="{00000000-0005-0000-0000-00007D590000}"/>
    <cellStyle name="Vírgula 7 8 2 4 2 3" xfId="19156" xr:uid="{00000000-0005-0000-0000-00007E590000}"/>
    <cellStyle name="Vírgula 7 8 2 4 3" xfId="21061" xr:uid="{00000000-0005-0000-0000-00007F590000}"/>
    <cellStyle name="Vírgula 7 8 2 4 4" xfId="17047" xr:uid="{00000000-0005-0000-0000-000080590000}"/>
    <cellStyle name="Vírgula 7 8 2 5" xfId="6808" xr:uid="{00000000-0005-0000-0000-000081590000}"/>
    <cellStyle name="Vírgula 7 8 2 5 2" xfId="23780" xr:uid="{00000000-0005-0000-0000-000082590000}"/>
    <cellStyle name="Vírgula 7 8 2 5 3" xfId="19843" xr:uid="{00000000-0005-0000-0000-000083590000}"/>
    <cellStyle name="Vírgula 7 8 2 6" xfId="5126" xr:uid="{00000000-0005-0000-0000-000084590000}"/>
    <cellStyle name="Vírgula 7 8 2 6 2" xfId="22133" xr:uid="{00000000-0005-0000-0000-000085590000}"/>
    <cellStyle name="Vírgula 7 8 2 6 3" xfId="18161" xr:uid="{00000000-0005-0000-0000-000086590000}"/>
    <cellStyle name="Vírgula 7 8 2 7" xfId="9762" xr:uid="{00000000-0005-0000-0000-000087590000}"/>
    <cellStyle name="Vírgula 7 8 2 7 2" xfId="20033" xr:uid="{00000000-0005-0000-0000-000088590000}"/>
    <cellStyle name="Vírgula 7 8 2 8" xfId="15996" xr:uid="{00000000-0005-0000-0000-000089590000}"/>
    <cellStyle name="Vírgula 7 8 3" xfId="2450" xr:uid="{00000000-0005-0000-0000-00008A590000}"/>
    <cellStyle name="Vírgula 7 8 3 2" xfId="2900" xr:uid="{00000000-0005-0000-0000-00008B590000}"/>
    <cellStyle name="Vírgula 7 8 3 2 2" xfId="3676" xr:uid="{00000000-0005-0000-0000-00008C590000}"/>
    <cellStyle name="Vírgula 7 8 3 2 2 2" xfId="4954" xr:uid="{00000000-0005-0000-0000-00008D590000}"/>
    <cellStyle name="Vírgula 7 8 3 2 2 2 2" xfId="21994" xr:uid="{00000000-0005-0000-0000-00008E590000}"/>
    <cellStyle name="Vírgula 7 8 3 2 2 2 3" xfId="17989" xr:uid="{00000000-0005-0000-0000-00008F590000}"/>
    <cellStyle name="Vírgula 7 8 3 2 2 3" xfId="5845" xr:uid="{00000000-0005-0000-0000-000090590000}"/>
    <cellStyle name="Vírgula 7 8 3 2 2 3 2" xfId="22844" xr:uid="{00000000-0005-0000-0000-000091590000}"/>
    <cellStyle name="Vírgula 7 8 3 2 2 3 3" xfId="18880" xr:uid="{00000000-0005-0000-0000-000092590000}"/>
    <cellStyle name="Vírgula 7 8 3 2 2 4" xfId="20744" xr:uid="{00000000-0005-0000-0000-000093590000}"/>
    <cellStyle name="Vírgula 7 8 3 2 2 5" xfId="16720" xr:uid="{00000000-0005-0000-0000-000094590000}"/>
    <cellStyle name="Vírgula 7 8 3 3" xfId="2833" xr:uid="{00000000-0005-0000-0000-000095590000}"/>
    <cellStyle name="Vírgula 7 8 3 3 2" xfId="3660" xr:uid="{00000000-0005-0000-0000-000096590000}"/>
    <cellStyle name="Vírgula 7 8 3 3 2 2" xfId="4938" xr:uid="{00000000-0005-0000-0000-000097590000}"/>
    <cellStyle name="Vírgula 7 8 3 3 2 2 2" xfId="21978" xr:uid="{00000000-0005-0000-0000-000098590000}"/>
    <cellStyle name="Vírgula 7 8 3 3 2 2 3" xfId="17973" xr:uid="{00000000-0005-0000-0000-000099590000}"/>
    <cellStyle name="Vírgula 7 8 3 3 2 3" xfId="5829" xr:uid="{00000000-0005-0000-0000-00009A590000}"/>
    <cellStyle name="Vírgula 7 8 3 3 2 3 2" xfId="22828" xr:uid="{00000000-0005-0000-0000-00009B590000}"/>
    <cellStyle name="Vírgula 7 8 3 3 2 3 3" xfId="18864" xr:uid="{00000000-0005-0000-0000-00009C590000}"/>
    <cellStyle name="Vírgula 7 8 3 3 2 4" xfId="20728" xr:uid="{00000000-0005-0000-0000-00009D590000}"/>
    <cellStyle name="Vírgula 7 8 3 3 2 5" xfId="16704" xr:uid="{00000000-0005-0000-0000-00009E590000}"/>
    <cellStyle name="Vírgula 7 8 3 4" xfId="2678" xr:uid="{00000000-0005-0000-0000-00009F590000}"/>
    <cellStyle name="Vírgula 7 8 3 4 2" xfId="3632" xr:uid="{00000000-0005-0000-0000-0000A0590000}"/>
    <cellStyle name="Vírgula 7 8 3 4 2 2" xfId="4910" xr:uid="{00000000-0005-0000-0000-0000A1590000}"/>
    <cellStyle name="Vírgula 7 8 3 4 2 2 2" xfId="21950" xr:uid="{00000000-0005-0000-0000-0000A2590000}"/>
    <cellStyle name="Vírgula 7 8 3 4 2 2 3" xfId="17945" xr:uid="{00000000-0005-0000-0000-0000A3590000}"/>
    <cellStyle name="Vírgula 7 8 3 4 2 3" xfId="5801" xr:uid="{00000000-0005-0000-0000-0000A4590000}"/>
    <cellStyle name="Vírgula 7 8 3 4 2 3 2" xfId="22800" xr:uid="{00000000-0005-0000-0000-0000A5590000}"/>
    <cellStyle name="Vírgula 7 8 3 4 2 3 3" xfId="18836" xr:uid="{00000000-0005-0000-0000-0000A6590000}"/>
    <cellStyle name="Vírgula 7 8 3 4 2 4" xfId="20700" xr:uid="{00000000-0005-0000-0000-0000A7590000}"/>
    <cellStyle name="Vírgula 7 8 3 4 2 5" xfId="16676" xr:uid="{00000000-0005-0000-0000-0000A8590000}"/>
    <cellStyle name="Vírgula 7 8 3 5" xfId="2611" xr:uid="{00000000-0005-0000-0000-0000A9590000}"/>
    <cellStyle name="Vírgula 7 8 3 5 2" xfId="3616" xr:uid="{00000000-0005-0000-0000-0000AA590000}"/>
    <cellStyle name="Vírgula 7 8 3 5 2 2" xfId="4894" xr:uid="{00000000-0005-0000-0000-0000AB590000}"/>
    <cellStyle name="Vírgula 7 8 3 5 2 2 2" xfId="21934" xr:uid="{00000000-0005-0000-0000-0000AC590000}"/>
    <cellStyle name="Vírgula 7 8 3 5 2 2 3" xfId="17929" xr:uid="{00000000-0005-0000-0000-0000AD590000}"/>
    <cellStyle name="Vírgula 7 8 3 5 2 3" xfId="5785" xr:uid="{00000000-0005-0000-0000-0000AE590000}"/>
    <cellStyle name="Vírgula 7 8 3 5 2 3 2" xfId="22784" xr:uid="{00000000-0005-0000-0000-0000AF590000}"/>
    <cellStyle name="Vírgula 7 8 3 5 2 3 3" xfId="18820" xr:uid="{00000000-0005-0000-0000-0000B0590000}"/>
    <cellStyle name="Vírgula 7 8 3 5 2 4" xfId="20684" xr:uid="{00000000-0005-0000-0000-0000B1590000}"/>
    <cellStyle name="Vírgula 7 8 3 5 2 5" xfId="16660" xr:uid="{00000000-0005-0000-0000-0000B2590000}"/>
    <cellStyle name="Vírgula 7 8 3 6" xfId="3578" xr:uid="{00000000-0005-0000-0000-0000B3590000}"/>
    <cellStyle name="Vírgula 7 8 3 6 2" xfId="4862" xr:uid="{00000000-0005-0000-0000-0000B4590000}"/>
    <cellStyle name="Vírgula 7 8 3 6 2 2" xfId="21902" xr:uid="{00000000-0005-0000-0000-0000B5590000}"/>
    <cellStyle name="Vírgula 7 8 3 6 2 3" xfId="17897" xr:uid="{00000000-0005-0000-0000-0000B6590000}"/>
    <cellStyle name="Vírgula 7 8 3 6 3" xfId="5747" xr:uid="{00000000-0005-0000-0000-0000B7590000}"/>
    <cellStyle name="Vírgula 7 8 3 6 3 2" xfId="22746" xr:uid="{00000000-0005-0000-0000-0000B8590000}"/>
    <cellStyle name="Vírgula 7 8 3 6 3 3" xfId="18782" xr:uid="{00000000-0005-0000-0000-0000B9590000}"/>
    <cellStyle name="Vírgula 7 8 3 6 4" xfId="20646" xr:uid="{00000000-0005-0000-0000-0000BA590000}"/>
    <cellStyle name="Vírgula 7 8 3 6 5" xfId="16622" xr:uid="{00000000-0005-0000-0000-0000BB590000}"/>
    <cellStyle name="Vírgula 7 8 3 7" xfId="4224" xr:uid="{00000000-0005-0000-0000-0000BC590000}"/>
    <cellStyle name="Vírgula 7 8 3 7 2" xfId="6477" xr:uid="{00000000-0005-0000-0000-0000BD590000}"/>
    <cellStyle name="Vírgula 7 8 3 7 2 2" xfId="23459" xr:uid="{00000000-0005-0000-0000-0000BE590000}"/>
    <cellStyle name="Vírgula 7 8 3 7 2 3" xfId="19512" xr:uid="{00000000-0005-0000-0000-0000BF590000}"/>
    <cellStyle name="Vírgula 7 8 3 7 3" xfId="21270" xr:uid="{00000000-0005-0000-0000-0000C0590000}"/>
    <cellStyle name="Vírgula 7 8 3 7 4" xfId="17263" xr:uid="{00000000-0005-0000-0000-0000C1590000}"/>
    <cellStyle name="Vírgula 7 8 3 8" xfId="10543" xr:uid="{00000000-0005-0000-0000-0000C2590000}"/>
    <cellStyle name="Vírgula 7 8 4" xfId="3212" xr:uid="{00000000-0005-0000-0000-0000C3590000}"/>
    <cellStyle name="Vírgula 7 8 4 2" xfId="3746" xr:uid="{00000000-0005-0000-0000-0000C4590000}"/>
    <cellStyle name="Vírgula 7 8 4 2 2" xfId="6612" xr:uid="{00000000-0005-0000-0000-0000C5590000}"/>
    <cellStyle name="Vírgula 7 8 4 2 2 2" xfId="23594" xr:uid="{00000000-0005-0000-0000-0000C6590000}"/>
    <cellStyle name="Vírgula 7 8 4 2 2 3" xfId="19647" xr:uid="{00000000-0005-0000-0000-0000C7590000}"/>
    <cellStyle name="Vírgula 7 8 4 2 3" xfId="20811" xr:uid="{00000000-0005-0000-0000-0000C8590000}"/>
    <cellStyle name="Vírgula 7 8 4 2 4" xfId="16790" xr:uid="{00000000-0005-0000-0000-0000C9590000}"/>
    <cellStyle name="Vírgula 7 8 4 3" xfId="5381" xr:uid="{00000000-0005-0000-0000-0000CA590000}"/>
    <cellStyle name="Vírgula 7 8 4 3 2" xfId="12486" xr:uid="{00000000-0005-0000-0000-0000CB590000}"/>
    <cellStyle name="Vírgula 7 8 4 3 2 2" xfId="22380" xr:uid="{00000000-0005-0000-0000-0000CC590000}"/>
    <cellStyle name="Vírgula 7 8 4 3 3" xfId="11203" xr:uid="{00000000-0005-0000-0000-0000CD590000}"/>
    <cellStyle name="Vírgula 7 8 4 3 4" xfId="18416" xr:uid="{00000000-0005-0000-0000-0000CE590000}"/>
    <cellStyle name="Vírgula 7 8 4 4" xfId="20280" xr:uid="{00000000-0005-0000-0000-0000CF590000}"/>
    <cellStyle name="Vírgula 7 8 4 5" xfId="16256" xr:uid="{00000000-0005-0000-0000-0000D0590000}"/>
    <cellStyle name="Vírgula 7 8 5" xfId="3961" xr:uid="{00000000-0005-0000-0000-0000D1590000}"/>
    <cellStyle name="Vírgula 7 8 5 2" xfId="6102" xr:uid="{00000000-0005-0000-0000-0000D2590000}"/>
    <cellStyle name="Vírgula 7 8 5 2 2" xfId="10987" xr:uid="{00000000-0005-0000-0000-0000D3590000}"/>
    <cellStyle name="Vírgula 7 8 5 2 2 2" xfId="23091" xr:uid="{00000000-0005-0000-0000-0000D4590000}"/>
    <cellStyle name="Vírgula 7 8 5 2 3" xfId="11281" xr:uid="{00000000-0005-0000-0000-0000D5590000}"/>
    <cellStyle name="Vírgula 7 8 5 2 4" xfId="19137" xr:uid="{00000000-0005-0000-0000-0000D6590000}"/>
    <cellStyle name="Vírgula 7 8 5 3" xfId="21018" xr:uid="{00000000-0005-0000-0000-0000D7590000}"/>
    <cellStyle name="Vírgula 7 8 5 4" xfId="17003" xr:uid="{00000000-0005-0000-0000-0000D8590000}"/>
    <cellStyle name="Vírgula 7 8 6" xfId="6797" xr:uid="{00000000-0005-0000-0000-0000D9590000}"/>
    <cellStyle name="Vírgula 7 8 6 2" xfId="23770" xr:uid="{00000000-0005-0000-0000-0000DA590000}"/>
    <cellStyle name="Vírgula 7 8 6 3" xfId="19832" xr:uid="{00000000-0005-0000-0000-0000DB590000}"/>
    <cellStyle name="Vírgula 7 8 7" xfId="5115" xr:uid="{00000000-0005-0000-0000-0000DC590000}"/>
    <cellStyle name="Vírgula 7 8 7 2" xfId="22123" xr:uid="{00000000-0005-0000-0000-0000DD590000}"/>
    <cellStyle name="Vírgula 7 8 7 3" xfId="18150" xr:uid="{00000000-0005-0000-0000-0000DE590000}"/>
    <cellStyle name="Vírgula 7 8 8" xfId="20023" xr:uid="{00000000-0005-0000-0000-0000DF590000}"/>
    <cellStyle name="Vírgula 7 8 9" xfId="15983" xr:uid="{00000000-0005-0000-0000-0000E0590000}"/>
    <cellStyle name="Vírgula 7 9" xfId="1098" xr:uid="{00000000-0005-0000-0000-0000E1590000}"/>
    <cellStyle name="Vírgula 7 9 2" xfId="2453" xr:uid="{00000000-0005-0000-0000-0000E2590000}"/>
    <cellStyle name="Vírgula 7 9 2 2" xfId="3581" xr:uid="{00000000-0005-0000-0000-0000E3590000}"/>
    <cellStyle name="Vírgula 7 9 2 2 2" xfId="4865" xr:uid="{00000000-0005-0000-0000-0000E4590000}"/>
    <cellStyle name="Vírgula 7 9 2 2 2 2" xfId="21905" xr:uid="{00000000-0005-0000-0000-0000E5590000}"/>
    <cellStyle name="Vírgula 7 9 2 2 2 3" xfId="17900" xr:uid="{00000000-0005-0000-0000-0000E6590000}"/>
    <cellStyle name="Vírgula 7 9 2 2 3" xfId="5750" xr:uid="{00000000-0005-0000-0000-0000E7590000}"/>
    <cellStyle name="Vírgula 7 9 2 2 3 2" xfId="22749" xr:uid="{00000000-0005-0000-0000-0000E8590000}"/>
    <cellStyle name="Vírgula 7 9 2 2 3 3" xfId="18785" xr:uid="{00000000-0005-0000-0000-0000E9590000}"/>
    <cellStyle name="Vírgula 7 9 2 2 4" xfId="10546" xr:uid="{00000000-0005-0000-0000-0000EA590000}"/>
    <cellStyle name="Vírgula 7 9 2 2 4 2" xfId="20649" xr:uid="{00000000-0005-0000-0000-0000EB590000}"/>
    <cellStyle name="Vírgula 7 9 2 2 5" xfId="16625" xr:uid="{00000000-0005-0000-0000-0000EC590000}"/>
    <cellStyle name="Vírgula 7 9 2 3" xfId="4092" xr:uid="{00000000-0005-0000-0000-0000ED590000}"/>
    <cellStyle name="Vírgula 7 9 2 3 2" xfId="6480" xr:uid="{00000000-0005-0000-0000-0000EE590000}"/>
    <cellStyle name="Vírgula 7 9 2 3 2 2" xfId="23462" xr:uid="{00000000-0005-0000-0000-0000EF590000}"/>
    <cellStyle name="Vírgula 7 9 2 3 2 3" xfId="19515" xr:uid="{00000000-0005-0000-0000-0000F0590000}"/>
    <cellStyle name="Vírgula 7 9 2 3 3" xfId="21140" xr:uid="{00000000-0005-0000-0000-0000F1590000}"/>
    <cellStyle name="Vírgula 7 9 2 3 4" xfId="17132" xr:uid="{00000000-0005-0000-0000-0000F2590000}"/>
    <cellStyle name="Vírgula 7 9 2 4" xfId="9613" xr:uid="{00000000-0005-0000-0000-0000F3590000}"/>
    <cellStyle name="Vírgula 7 9 3" xfId="2452" xr:uid="{00000000-0005-0000-0000-0000F4590000}"/>
    <cellStyle name="Vírgula 7 9 3 2" xfId="2901" xr:uid="{00000000-0005-0000-0000-0000F5590000}"/>
    <cellStyle name="Vírgula 7 9 3 2 2" xfId="3677" xr:uid="{00000000-0005-0000-0000-0000F6590000}"/>
    <cellStyle name="Vírgula 7 9 3 2 2 2" xfId="4955" xr:uid="{00000000-0005-0000-0000-0000F7590000}"/>
    <cellStyle name="Vírgula 7 9 3 2 2 2 2" xfId="21995" xr:uid="{00000000-0005-0000-0000-0000F8590000}"/>
    <cellStyle name="Vírgula 7 9 3 2 2 2 3" xfId="17990" xr:uid="{00000000-0005-0000-0000-0000F9590000}"/>
    <cellStyle name="Vírgula 7 9 3 2 2 3" xfId="5846" xr:uid="{00000000-0005-0000-0000-0000FA590000}"/>
    <cellStyle name="Vírgula 7 9 3 2 2 3 2" xfId="22845" xr:uid="{00000000-0005-0000-0000-0000FB590000}"/>
    <cellStyle name="Vírgula 7 9 3 2 2 3 3" xfId="18881" xr:uid="{00000000-0005-0000-0000-0000FC590000}"/>
    <cellStyle name="Vírgula 7 9 3 2 2 4" xfId="20745" xr:uid="{00000000-0005-0000-0000-0000FD590000}"/>
    <cellStyle name="Vírgula 7 9 3 2 2 5" xfId="16721" xr:uid="{00000000-0005-0000-0000-0000FE590000}"/>
    <cellStyle name="Vírgula 7 9 3 3" xfId="2834" xr:uid="{00000000-0005-0000-0000-0000FF590000}"/>
    <cellStyle name="Vírgula 7 9 3 3 2" xfId="3661" xr:uid="{00000000-0005-0000-0000-0000005A0000}"/>
    <cellStyle name="Vírgula 7 9 3 3 2 2" xfId="4939" xr:uid="{00000000-0005-0000-0000-0000015A0000}"/>
    <cellStyle name="Vírgula 7 9 3 3 2 2 2" xfId="21979" xr:uid="{00000000-0005-0000-0000-0000025A0000}"/>
    <cellStyle name="Vírgula 7 9 3 3 2 2 3" xfId="17974" xr:uid="{00000000-0005-0000-0000-0000035A0000}"/>
    <cellStyle name="Vírgula 7 9 3 3 2 3" xfId="5830" xr:uid="{00000000-0005-0000-0000-0000045A0000}"/>
    <cellStyle name="Vírgula 7 9 3 3 2 3 2" xfId="22829" xr:uid="{00000000-0005-0000-0000-0000055A0000}"/>
    <cellStyle name="Vírgula 7 9 3 3 2 3 3" xfId="18865" xr:uid="{00000000-0005-0000-0000-0000065A0000}"/>
    <cellStyle name="Vírgula 7 9 3 3 2 4" xfId="20729" xr:uid="{00000000-0005-0000-0000-0000075A0000}"/>
    <cellStyle name="Vírgula 7 9 3 3 2 5" xfId="16705" xr:uid="{00000000-0005-0000-0000-0000085A0000}"/>
    <cellStyle name="Vírgula 7 9 3 4" xfId="2679" xr:uid="{00000000-0005-0000-0000-0000095A0000}"/>
    <cellStyle name="Vírgula 7 9 3 4 2" xfId="3633" xr:uid="{00000000-0005-0000-0000-00000A5A0000}"/>
    <cellStyle name="Vírgula 7 9 3 4 2 2" xfId="4911" xr:uid="{00000000-0005-0000-0000-00000B5A0000}"/>
    <cellStyle name="Vírgula 7 9 3 4 2 2 2" xfId="21951" xr:uid="{00000000-0005-0000-0000-00000C5A0000}"/>
    <cellStyle name="Vírgula 7 9 3 4 2 2 3" xfId="17946" xr:uid="{00000000-0005-0000-0000-00000D5A0000}"/>
    <cellStyle name="Vírgula 7 9 3 4 2 3" xfId="5802" xr:uid="{00000000-0005-0000-0000-00000E5A0000}"/>
    <cellStyle name="Vírgula 7 9 3 4 2 3 2" xfId="22801" xr:uid="{00000000-0005-0000-0000-00000F5A0000}"/>
    <cellStyle name="Vírgula 7 9 3 4 2 3 3" xfId="18837" xr:uid="{00000000-0005-0000-0000-0000105A0000}"/>
    <cellStyle name="Vírgula 7 9 3 4 2 4" xfId="20701" xr:uid="{00000000-0005-0000-0000-0000115A0000}"/>
    <cellStyle name="Vírgula 7 9 3 4 2 5" xfId="16677" xr:uid="{00000000-0005-0000-0000-0000125A0000}"/>
    <cellStyle name="Vírgula 7 9 3 5" xfId="2612" xr:uid="{00000000-0005-0000-0000-0000135A0000}"/>
    <cellStyle name="Vírgula 7 9 3 5 2" xfId="3617" xr:uid="{00000000-0005-0000-0000-0000145A0000}"/>
    <cellStyle name="Vírgula 7 9 3 5 2 2" xfId="4895" xr:uid="{00000000-0005-0000-0000-0000155A0000}"/>
    <cellStyle name="Vírgula 7 9 3 5 2 2 2" xfId="21935" xr:uid="{00000000-0005-0000-0000-0000165A0000}"/>
    <cellStyle name="Vírgula 7 9 3 5 2 2 3" xfId="17930" xr:uid="{00000000-0005-0000-0000-0000175A0000}"/>
    <cellStyle name="Vírgula 7 9 3 5 2 3" xfId="5786" xr:uid="{00000000-0005-0000-0000-0000185A0000}"/>
    <cellStyle name="Vírgula 7 9 3 5 2 3 2" xfId="22785" xr:uid="{00000000-0005-0000-0000-0000195A0000}"/>
    <cellStyle name="Vírgula 7 9 3 5 2 3 3" xfId="18821" xr:uid="{00000000-0005-0000-0000-00001A5A0000}"/>
    <cellStyle name="Vírgula 7 9 3 5 2 4" xfId="20685" xr:uid="{00000000-0005-0000-0000-00001B5A0000}"/>
    <cellStyle name="Vírgula 7 9 3 5 2 5" xfId="16661" xr:uid="{00000000-0005-0000-0000-00001C5A0000}"/>
    <cellStyle name="Vírgula 7 9 3 6" xfId="3580" xr:uid="{00000000-0005-0000-0000-00001D5A0000}"/>
    <cellStyle name="Vírgula 7 9 3 6 2" xfId="4864" xr:uid="{00000000-0005-0000-0000-00001E5A0000}"/>
    <cellStyle name="Vírgula 7 9 3 6 2 2" xfId="21904" xr:uid="{00000000-0005-0000-0000-00001F5A0000}"/>
    <cellStyle name="Vírgula 7 9 3 6 2 3" xfId="17899" xr:uid="{00000000-0005-0000-0000-0000205A0000}"/>
    <cellStyle name="Vírgula 7 9 3 6 3" xfId="5749" xr:uid="{00000000-0005-0000-0000-0000215A0000}"/>
    <cellStyle name="Vírgula 7 9 3 6 3 2" xfId="22748" xr:uid="{00000000-0005-0000-0000-0000225A0000}"/>
    <cellStyle name="Vírgula 7 9 3 6 3 3" xfId="18784" xr:uid="{00000000-0005-0000-0000-0000235A0000}"/>
    <cellStyle name="Vírgula 7 9 3 6 4" xfId="20648" xr:uid="{00000000-0005-0000-0000-0000245A0000}"/>
    <cellStyle name="Vírgula 7 9 3 6 5" xfId="16624" xr:uid="{00000000-0005-0000-0000-0000255A0000}"/>
    <cellStyle name="Vírgula 7 9 3 7" xfId="4077" xr:uid="{00000000-0005-0000-0000-0000265A0000}"/>
    <cellStyle name="Vírgula 7 9 3 7 2" xfId="6479" xr:uid="{00000000-0005-0000-0000-0000275A0000}"/>
    <cellStyle name="Vírgula 7 9 3 7 2 2" xfId="23461" xr:uid="{00000000-0005-0000-0000-0000285A0000}"/>
    <cellStyle name="Vírgula 7 9 3 7 2 3" xfId="19514" xr:uid="{00000000-0005-0000-0000-0000295A0000}"/>
    <cellStyle name="Vírgula 7 9 3 7 3" xfId="21125" xr:uid="{00000000-0005-0000-0000-00002A5A0000}"/>
    <cellStyle name="Vírgula 7 9 3 7 4" xfId="17117" xr:uid="{00000000-0005-0000-0000-00002B5A0000}"/>
    <cellStyle name="Vírgula 7 9 3 8" xfId="10545" xr:uid="{00000000-0005-0000-0000-00002C5A0000}"/>
    <cellStyle name="Vírgula 7 9 4" xfId="3229" xr:uid="{00000000-0005-0000-0000-00002D5A0000}"/>
    <cellStyle name="Vírgula 7 9 4 2" xfId="4064" xr:uid="{00000000-0005-0000-0000-00002E5A0000}"/>
    <cellStyle name="Vírgula 7 9 4 2 2" xfId="6623" xr:uid="{00000000-0005-0000-0000-00002F5A0000}"/>
    <cellStyle name="Vírgula 7 9 4 2 2 2" xfId="23605" xr:uid="{00000000-0005-0000-0000-0000305A0000}"/>
    <cellStyle name="Vírgula 7 9 4 2 2 3" xfId="19658" xr:uid="{00000000-0005-0000-0000-0000315A0000}"/>
    <cellStyle name="Vírgula 7 9 4 2 3" xfId="21113" xr:uid="{00000000-0005-0000-0000-0000325A0000}"/>
    <cellStyle name="Vírgula 7 9 4 2 4" xfId="17105" xr:uid="{00000000-0005-0000-0000-0000335A0000}"/>
    <cellStyle name="Vírgula 7 9 4 3" xfId="5398" xr:uid="{00000000-0005-0000-0000-0000345A0000}"/>
    <cellStyle name="Vírgula 7 9 4 3 2" xfId="12024" xr:uid="{00000000-0005-0000-0000-0000355A0000}"/>
    <cellStyle name="Vírgula 7 9 4 3 2 2" xfId="22397" xr:uid="{00000000-0005-0000-0000-0000365A0000}"/>
    <cellStyle name="Vírgula 7 9 4 3 3" xfId="12334" xr:uid="{00000000-0005-0000-0000-0000375A0000}"/>
    <cellStyle name="Vírgula 7 9 4 3 4" xfId="18433" xr:uid="{00000000-0005-0000-0000-0000385A0000}"/>
    <cellStyle name="Vírgula 7 9 4 4" xfId="20297" xr:uid="{00000000-0005-0000-0000-0000395A0000}"/>
    <cellStyle name="Vírgula 7 9 4 5" xfId="16273" xr:uid="{00000000-0005-0000-0000-00003A5A0000}"/>
    <cellStyle name="Vírgula 7 9 5" xfId="4006" xr:uid="{00000000-0005-0000-0000-00003B5A0000}"/>
    <cellStyle name="Vírgula 7 9 5 2" xfId="6122" xr:uid="{00000000-0005-0000-0000-00003C5A0000}"/>
    <cellStyle name="Vírgula 7 9 5 2 2" xfId="23110" xr:uid="{00000000-0005-0000-0000-00003D5A0000}"/>
    <cellStyle name="Vírgula 7 9 5 2 3" xfId="19157" xr:uid="{00000000-0005-0000-0000-00003E5A0000}"/>
    <cellStyle name="Vírgula 7 9 5 3" xfId="21062" xr:uid="{00000000-0005-0000-0000-00003F5A0000}"/>
    <cellStyle name="Vírgula 7 9 5 4" xfId="17048" xr:uid="{00000000-0005-0000-0000-0000405A0000}"/>
    <cellStyle name="Vírgula 7 9 6" xfId="6809" xr:uid="{00000000-0005-0000-0000-0000415A0000}"/>
    <cellStyle name="Vírgula 7 9 6 2" xfId="23781" xr:uid="{00000000-0005-0000-0000-0000425A0000}"/>
    <cellStyle name="Vírgula 7 9 6 3" xfId="19844" xr:uid="{00000000-0005-0000-0000-0000435A0000}"/>
    <cellStyle name="Vírgula 7 9 7" xfId="5127" xr:uid="{00000000-0005-0000-0000-0000445A0000}"/>
    <cellStyle name="Vírgula 7 9 7 2" xfId="22134" xr:uid="{00000000-0005-0000-0000-0000455A0000}"/>
    <cellStyle name="Vírgula 7 9 7 3" xfId="18162" xr:uid="{00000000-0005-0000-0000-0000465A0000}"/>
    <cellStyle name="Vírgula 7 9 8" xfId="20034" xr:uid="{00000000-0005-0000-0000-0000475A0000}"/>
    <cellStyle name="Vírgula 7 9 9" xfId="15997" xr:uid="{00000000-0005-0000-0000-0000485A0000}"/>
    <cellStyle name="Vírgula 8" xfId="357" xr:uid="{00000000-0005-0000-0000-0000495A0000}"/>
    <cellStyle name="Vírgula 8 10" xfId="3763" xr:uid="{00000000-0005-0000-0000-00004A5A0000}"/>
    <cellStyle name="Vírgula 8 10 2" xfId="6505" xr:uid="{00000000-0005-0000-0000-00004B5A0000}"/>
    <cellStyle name="Vírgula 8 10 2 2" xfId="8689" xr:uid="{00000000-0005-0000-0000-00004C5A0000}"/>
    <cellStyle name="Vírgula 8 10 2 2 2" xfId="23487" xr:uid="{00000000-0005-0000-0000-00004D5A0000}"/>
    <cellStyle name="Vírgula 8 10 2 3" xfId="11532" xr:uid="{00000000-0005-0000-0000-00004E5A0000}"/>
    <cellStyle name="Vírgula 8 10 2 4" xfId="19540" xr:uid="{00000000-0005-0000-0000-00004F5A0000}"/>
    <cellStyle name="Vírgula 8 10 3" xfId="8690" xr:uid="{00000000-0005-0000-0000-0000505A0000}"/>
    <cellStyle name="Vírgula 8 10 3 2" xfId="20827" xr:uid="{00000000-0005-0000-0000-0000515A0000}"/>
    <cellStyle name="Vírgula 8 10 4" xfId="13656" xr:uid="{00000000-0005-0000-0000-0000525A0000}"/>
    <cellStyle name="Vírgula 8 10 5" xfId="16806" xr:uid="{00000000-0005-0000-0000-0000535A0000}"/>
    <cellStyle name="Vírgula 8 11" xfId="3862" xr:uid="{00000000-0005-0000-0000-0000545A0000}"/>
    <cellStyle name="Vírgula 8 11 2" xfId="6512" xr:uid="{00000000-0005-0000-0000-0000555A0000}"/>
    <cellStyle name="Vírgula 8 11 2 2" xfId="13255" xr:uid="{00000000-0005-0000-0000-0000565A0000}"/>
    <cellStyle name="Vírgula 8 11 2 2 2" xfId="23494" xr:uid="{00000000-0005-0000-0000-0000575A0000}"/>
    <cellStyle name="Vírgula 8 11 2 3" xfId="11376" xr:uid="{00000000-0005-0000-0000-0000585A0000}"/>
    <cellStyle name="Vírgula 8 11 2 4" xfId="19547" xr:uid="{00000000-0005-0000-0000-0000595A0000}"/>
    <cellStyle name="Vírgula 8 11 3" xfId="12581" xr:uid="{00000000-0005-0000-0000-00005A5A0000}"/>
    <cellStyle name="Vírgula 8 11 3 2" xfId="15449" xr:uid="{00000000-0005-0000-0000-00005B5A0000}"/>
    <cellStyle name="Vírgula 8 11 3 3" xfId="13693" xr:uid="{00000000-0005-0000-0000-00005C5A0000}"/>
    <cellStyle name="Vírgula 8 11 3 4" xfId="20924" xr:uid="{00000000-0005-0000-0000-00005D5A0000}"/>
    <cellStyle name="Vírgula 8 11 4" xfId="16904" xr:uid="{00000000-0005-0000-0000-00005E5A0000}"/>
    <cellStyle name="Vírgula 8 12" xfId="5875" xr:uid="{00000000-0005-0000-0000-00005F5A0000}"/>
    <cellStyle name="Vírgula 8 12 2" xfId="12050" xr:uid="{00000000-0005-0000-0000-0000605A0000}"/>
    <cellStyle name="Vírgula 8 12 2 2" xfId="15136" xr:uid="{00000000-0005-0000-0000-0000615A0000}"/>
    <cellStyle name="Vírgula 8 12 2 3" xfId="13759" xr:uid="{00000000-0005-0000-0000-0000625A0000}"/>
    <cellStyle name="Vírgula 8 12 2 4" xfId="22871" xr:uid="{00000000-0005-0000-0000-0000635A0000}"/>
    <cellStyle name="Vírgula 8 12 3" xfId="12500" xr:uid="{00000000-0005-0000-0000-0000645A0000}"/>
    <cellStyle name="Vírgula 8 12 4" xfId="12473" xr:uid="{00000000-0005-0000-0000-0000655A0000}"/>
    <cellStyle name="Vírgula 8 12 5" xfId="18910" xr:uid="{00000000-0005-0000-0000-0000665A0000}"/>
    <cellStyle name="Vírgula 8 13" xfId="6690" xr:uid="{00000000-0005-0000-0000-0000675A0000}"/>
    <cellStyle name="Vírgula 8 13 2" xfId="8691" xr:uid="{00000000-0005-0000-0000-0000685A0000}"/>
    <cellStyle name="Vírgula 8 13 2 2" xfId="8692" xr:uid="{00000000-0005-0000-0000-0000695A0000}"/>
    <cellStyle name="Vírgula 8 13 2 3" xfId="23669" xr:uid="{00000000-0005-0000-0000-00006A5A0000}"/>
    <cellStyle name="Vírgula 8 13 3" xfId="8693" xr:uid="{00000000-0005-0000-0000-00006B5A0000}"/>
    <cellStyle name="Vírgula 8 13 4" xfId="11739" xr:uid="{00000000-0005-0000-0000-00006C5A0000}"/>
    <cellStyle name="Vírgula 8 13 5" xfId="19725" xr:uid="{00000000-0005-0000-0000-00006D5A0000}"/>
    <cellStyle name="Vírgula 8 14" xfId="5007" xr:uid="{00000000-0005-0000-0000-00006E5A0000}"/>
    <cellStyle name="Vírgula 8 14 2" xfId="8694" xr:uid="{00000000-0005-0000-0000-00006F5A0000}"/>
    <cellStyle name="Vírgula 8 14 2 2" xfId="8695" xr:uid="{00000000-0005-0000-0000-0000705A0000}"/>
    <cellStyle name="Vírgula 8 14 2 3" xfId="22022" xr:uid="{00000000-0005-0000-0000-0000715A0000}"/>
    <cellStyle name="Vírgula 8 14 3" xfId="8696" xr:uid="{00000000-0005-0000-0000-0000725A0000}"/>
    <cellStyle name="Vírgula 8 14 4" xfId="18042" xr:uid="{00000000-0005-0000-0000-0000735A0000}"/>
    <cellStyle name="Vírgula 8 15" xfId="8697" xr:uid="{00000000-0005-0000-0000-0000745A0000}"/>
    <cellStyle name="Vírgula 8 15 2" xfId="11922" xr:uid="{00000000-0005-0000-0000-0000755A0000}"/>
    <cellStyle name="Vírgula 8 15 3" xfId="12989" xr:uid="{00000000-0005-0000-0000-0000765A0000}"/>
    <cellStyle name="Vírgula 8 15 4" xfId="19922" xr:uid="{00000000-0005-0000-0000-0000775A0000}"/>
    <cellStyle name="Vírgula 8 16" xfId="8698" xr:uid="{00000000-0005-0000-0000-0000785A0000}"/>
    <cellStyle name="Vírgula 8 16 2" xfId="13300" xr:uid="{00000000-0005-0000-0000-0000795A0000}"/>
    <cellStyle name="Vírgula 8 16 3" xfId="11788" xr:uid="{00000000-0005-0000-0000-00007A5A0000}"/>
    <cellStyle name="Vírgula 8 17" xfId="8699" xr:uid="{00000000-0005-0000-0000-00007B5A0000}"/>
    <cellStyle name="Vírgula 8 18" xfId="8700" xr:uid="{00000000-0005-0000-0000-00007C5A0000}"/>
    <cellStyle name="Vírgula 8 19" xfId="8701" xr:uid="{00000000-0005-0000-0000-00007D5A0000}"/>
    <cellStyle name="Vírgula 8 2" xfId="358" xr:uid="{00000000-0005-0000-0000-00007E5A0000}"/>
    <cellStyle name="Vírgula 8 2 10" xfId="5008" xr:uid="{00000000-0005-0000-0000-00007F5A0000}"/>
    <cellStyle name="Vírgula 8 2 10 2" xfId="22023" xr:uid="{00000000-0005-0000-0000-0000805A0000}"/>
    <cellStyle name="Vírgula 8 2 10 3" xfId="18043" xr:uid="{00000000-0005-0000-0000-0000815A0000}"/>
    <cellStyle name="Vírgula 8 2 11" xfId="10827" xr:uid="{00000000-0005-0000-0000-0000825A0000}"/>
    <cellStyle name="Vírgula 8 2 11 2" xfId="19923" xr:uid="{00000000-0005-0000-0000-0000835A0000}"/>
    <cellStyle name="Vírgula 8 2 12" xfId="15869" xr:uid="{00000000-0005-0000-0000-0000845A0000}"/>
    <cellStyle name="Vírgula 8 2 2" xfId="646" xr:uid="{00000000-0005-0000-0000-0000855A0000}"/>
    <cellStyle name="Vírgula 8 2 2 2" xfId="930" xr:uid="{00000000-0005-0000-0000-0000865A0000}"/>
    <cellStyle name="Vírgula 8 2 2 2 2" xfId="3213" xr:uid="{00000000-0005-0000-0000-0000875A0000}"/>
    <cellStyle name="Vírgula 8 2 2 2 2 2" xfId="4330" xr:uid="{00000000-0005-0000-0000-0000885A0000}"/>
    <cellStyle name="Vírgula 8 2 2 2 2 2 2" xfId="6613" xr:uid="{00000000-0005-0000-0000-0000895A0000}"/>
    <cellStyle name="Vírgula 8 2 2 2 2 2 2 2" xfId="23595" xr:uid="{00000000-0005-0000-0000-00008A5A0000}"/>
    <cellStyle name="Vírgula 8 2 2 2 2 2 2 3" xfId="19648" xr:uid="{00000000-0005-0000-0000-00008B5A0000}"/>
    <cellStyle name="Vírgula 8 2 2 2 2 2 3" xfId="10549" xr:uid="{00000000-0005-0000-0000-00008C5A0000}"/>
    <cellStyle name="Vírgula 8 2 2 2 2 2 3 2" xfId="21374" xr:uid="{00000000-0005-0000-0000-00008D5A0000}"/>
    <cellStyle name="Vírgula 8 2 2 2 2 2 4" xfId="17367" xr:uid="{00000000-0005-0000-0000-00008E5A0000}"/>
    <cellStyle name="Vírgula 8 2 2 2 2 3" xfId="5382" xr:uid="{00000000-0005-0000-0000-00008F5A0000}"/>
    <cellStyle name="Vírgula 8 2 2 2 2 3 2" xfId="22381" xr:uid="{00000000-0005-0000-0000-0000905A0000}"/>
    <cellStyle name="Vírgula 8 2 2 2 2 3 3" xfId="18417" xr:uid="{00000000-0005-0000-0000-0000915A0000}"/>
    <cellStyle name="Vírgula 8 2 2 2 2 4" xfId="9809" xr:uid="{00000000-0005-0000-0000-0000925A0000}"/>
    <cellStyle name="Vírgula 8 2 2 2 2 4 2" xfId="20281" xr:uid="{00000000-0005-0000-0000-0000935A0000}"/>
    <cellStyle name="Vírgula 8 2 2 2 2 5" xfId="16257" xr:uid="{00000000-0005-0000-0000-0000945A0000}"/>
    <cellStyle name="Vírgula 8 2 2 2 3" xfId="3962" xr:uid="{00000000-0005-0000-0000-0000955A0000}"/>
    <cellStyle name="Vírgula 8 2 2 2 3 2" xfId="6103" xr:uid="{00000000-0005-0000-0000-0000965A0000}"/>
    <cellStyle name="Vírgula 8 2 2 2 3 2 2" xfId="23092" xr:uid="{00000000-0005-0000-0000-0000975A0000}"/>
    <cellStyle name="Vírgula 8 2 2 2 3 2 3" xfId="19138" xr:uid="{00000000-0005-0000-0000-0000985A0000}"/>
    <cellStyle name="Vírgula 8 2 2 2 3 3" xfId="10548" xr:uid="{00000000-0005-0000-0000-0000995A0000}"/>
    <cellStyle name="Vírgula 8 2 2 2 3 3 2" xfId="21019" xr:uid="{00000000-0005-0000-0000-00009A5A0000}"/>
    <cellStyle name="Vírgula 8 2 2 2 3 4" xfId="17004" xr:uid="{00000000-0005-0000-0000-00009B5A0000}"/>
    <cellStyle name="Vírgula 8 2 2 2 4" xfId="6798" xr:uid="{00000000-0005-0000-0000-00009C5A0000}"/>
    <cellStyle name="Vírgula 8 2 2 2 4 2" xfId="23771" xr:uid="{00000000-0005-0000-0000-00009D5A0000}"/>
    <cellStyle name="Vírgula 8 2 2 2 4 3" xfId="19833" xr:uid="{00000000-0005-0000-0000-00009E5A0000}"/>
    <cellStyle name="Vírgula 8 2 2 2 5" xfId="5116" xr:uid="{00000000-0005-0000-0000-00009F5A0000}"/>
    <cellStyle name="Vírgula 8 2 2 2 5 2" xfId="22124" xr:uid="{00000000-0005-0000-0000-0000A05A0000}"/>
    <cellStyle name="Vírgula 8 2 2 2 5 3" xfId="18151" xr:uid="{00000000-0005-0000-0000-0000A15A0000}"/>
    <cellStyle name="Vírgula 8 2 2 2 6" xfId="9390" xr:uid="{00000000-0005-0000-0000-0000A25A0000}"/>
    <cellStyle name="Vírgula 8 2 2 2 6 2" xfId="20024" xr:uid="{00000000-0005-0000-0000-0000A35A0000}"/>
    <cellStyle name="Vírgula 8 2 2 2 7" xfId="15984" xr:uid="{00000000-0005-0000-0000-0000A45A0000}"/>
    <cellStyle name="Vírgula 8 2 2 3" xfId="3102" xr:uid="{00000000-0005-0000-0000-0000A55A0000}"/>
    <cellStyle name="Vírgula 8 2 2 3 2" xfId="3743" xr:uid="{00000000-0005-0000-0000-0000A65A0000}"/>
    <cellStyle name="Vírgula 8 2 2 3 2 2" xfId="6542" xr:uid="{00000000-0005-0000-0000-0000A75A0000}"/>
    <cellStyle name="Vírgula 8 2 2 3 2 2 2" xfId="23524" xr:uid="{00000000-0005-0000-0000-0000A85A0000}"/>
    <cellStyle name="Vírgula 8 2 2 3 2 2 3" xfId="19577" xr:uid="{00000000-0005-0000-0000-0000A95A0000}"/>
    <cellStyle name="Vírgula 8 2 2 3 2 3" xfId="10550" xr:uid="{00000000-0005-0000-0000-0000AA5A0000}"/>
    <cellStyle name="Vírgula 8 2 2 3 2 3 2" xfId="20808" xr:uid="{00000000-0005-0000-0000-0000AB5A0000}"/>
    <cellStyle name="Vírgula 8 2 2 3 2 4" xfId="16787" xr:uid="{00000000-0005-0000-0000-0000AC5A0000}"/>
    <cellStyle name="Vírgula 8 2 2 3 3" xfId="5271" xr:uid="{00000000-0005-0000-0000-0000AD5A0000}"/>
    <cellStyle name="Vírgula 8 2 2 3 3 2" xfId="22270" xr:uid="{00000000-0005-0000-0000-0000AE5A0000}"/>
    <cellStyle name="Vírgula 8 2 2 3 3 3" xfId="18306" xr:uid="{00000000-0005-0000-0000-0000AF5A0000}"/>
    <cellStyle name="Vírgula 8 2 2 3 4" xfId="9528" xr:uid="{00000000-0005-0000-0000-0000B05A0000}"/>
    <cellStyle name="Vírgula 8 2 2 3 4 2" xfId="20170" xr:uid="{00000000-0005-0000-0000-0000B15A0000}"/>
    <cellStyle name="Vírgula 8 2 2 3 5" xfId="16146" xr:uid="{00000000-0005-0000-0000-0000B25A0000}"/>
    <cellStyle name="Vírgula 8 2 2 4" xfId="3845" xr:uid="{00000000-0005-0000-0000-0000B35A0000}"/>
    <cellStyle name="Vírgula 8 2 2 4 2" xfId="5987" xr:uid="{00000000-0005-0000-0000-0000B45A0000}"/>
    <cellStyle name="Vírgula 8 2 2 4 2 2" xfId="22981" xr:uid="{00000000-0005-0000-0000-0000B55A0000}"/>
    <cellStyle name="Vírgula 8 2 2 4 2 3" xfId="19022" xr:uid="{00000000-0005-0000-0000-0000B65A0000}"/>
    <cellStyle name="Vírgula 8 2 2 4 3" xfId="10547" xr:uid="{00000000-0005-0000-0000-0000B75A0000}"/>
    <cellStyle name="Vírgula 8 2 2 4 3 2" xfId="20907" xr:uid="{00000000-0005-0000-0000-0000B85A0000}"/>
    <cellStyle name="Vírgula 8 2 2 4 4" xfId="16887" xr:uid="{00000000-0005-0000-0000-0000B95A0000}"/>
    <cellStyle name="Vírgula 8 2 2 5" xfId="6721" xr:uid="{00000000-0005-0000-0000-0000BA5A0000}"/>
    <cellStyle name="Vírgula 8 2 2 5 2" xfId="10740" xr:uid="{00000000-0005-0000-0000-0000BB5A0000}"/>
    <cellStyle name="Vírgula 8 2 2 5 2 2" xfId="23699" xr:uid="{00000000-0005-0000-0000-0000BC5A0000}"/>
    <cellStyle name="Vírgula 8 2 2 5 3" xfId="19756" xr:uid="{00000000-0005-0000-0000-0000BD5A0000}"/>
    <cellStyle name="Vírgula 8 2 2 6" xfId="5039" xr:uid="{00000000-0005-0000-0000-0000BE5A0000}"/>
    <cellStyle name="Vírgula 8 2 2 6 2" xfId="10870" xr:uid="{00000000-0005-0000-0000-0000BF5A0000}"/>
    <cellStyle name="Vírgula 8 2 2 6 2 2" xfId="22052" xr:uid="{00000000-0005-0000-0000-0000C05A0000}"/>
    <cellStyle name="Vírgula 8 2 2 6 3" xfId="18074" xr:uid="{00000000-0005-0000-0000-0000C15A0000}"/>
    <cellStyle name="Vírgula 8 2 2 7" xfId="9271" xr:uid="{00000000-0005-0000-0000-0000C25A0000}"/>
    <cellStyle name="Vírgula 8 2 2 7 2" xfId="19953" xr:uid="{00000000-0005-0000-0000-0000C35A0000}"/>
    <cellStyle name="Vírgula 8 2 2 8" xfId="15908" xr:uid="{00000000-0005-0000-0000-0000C45A0000}"/>
    <cellStyle name="Vírgula 8 2 3" xfId="931" xr:uid="{00000000-0005-0000-0000-0000C55A0000}"/>
    <cellStyle name="Vírgula 8 2 3 2" xfId="2456" xr:uid="{00000000-0005-0000-0000-0000C65A0000}"/>
    <cellStyle name="Vírgula 8 2 3 2 2" xfId="3584" xr:uid="{00000000-0005-0000-0000-0000C75A0000}"/>
    <cellStyle name="Vírgula 8 2 3 2 2 2" xfId="4388" xr:uid="{00000000-0005-0000-0000-0000C85A0000}"/>
    <cellStyle name="Vírgula 8 2 3 2 2 2 2" xfId="6677" xr:uid="{00000000-0005-0000-0000-0000C95A0000}"/>
    <cellStyle name="Vírgula 8 2 3 2 2 2 2 2" xfId="23659" xr:uid="{00000000-0005-0000-0000-0000CA5A0000}"/>
    <cellStyle name="Vírgula 8 2 3 2 2 2 2 3" xfId="19712" xr:uid="{00000000-0005-0000-0000-0000CB5A0000}"/>
    <cellStyle name="Vírgula 8 2 3 2 2 2 3" xfId="10552" xr:uid="{00000000-0005-0000-0000-0000CC5A0000}"/>
    <cellStyle name="Vírgula 8 2 3 2 2 2 3 2" xfId="21432" xr:uid="{00000000-0005-0000-0000-0000CD5A0000}"/>
    <cellStyle name="Vírgula 8 2 3 2 2 2 4" xfId="17425" xr:uid="{00000000-0005-0000-0000-0000CE5A0000}"/>
    <cellStyle name="Vírgula 8 2 3 2 2 3" xfId="5753" xr:uid="{00000000-0005-0000-0000-0000CF5A0000}"/>
    <cellStyle name="Vírgula 8 2 3 2 2 3 2" xfId="22752" xr:uid="{00000000-0005-0000-0000-0000D05A0000}"/>
    <cellStyle name="Vírgula 8 2 3 2 2 3 3" xfId="18788" xr:uid="{00000000-0005-0000-0000-0000D15A0000}"/>
    <cellStyle name="Vírgula 8 2 3 2 2 4" xfId="9852" xr:uid="{00000000-0005-0000-0000-0000D25A0000}"/>
    <cellStyle name="Vírgula 8 2 3 2 2 4 2" xfId="20652" xr:uid="{00000000-0005-0000-0000-0000D35A0000}"/>
    <cellStyle name="Vírgula 8 2 3 2 2 5" xfId="16628" xr:uid="{00000000-0005-0000-0000-0000D45A0000}"/>
    <cellStyle name="Vírgula 8 2 3 2 3" xfId="4321" xr:uid="{00000000-0005-0000-0000-0000D55A0000}"/>
    <cellStyle name="Vírgula 8 2 3 2 3 2" xfId="6483" xr:uid="{00000000-0005-0000-0000-0000D65A0000}"/>
    <cellStyle name="Vírgula 8 2 3 2 3 2 2" xfId="23465" xr:uid="{00000000-0005-0000-0000-0000D75A0000}"/>
    <cellStyle name="Vírgula 8 2 3 2 3 2 3" xfId="19518" xr:uid="{00000000-0005-0000-0000-0000D85A0000}"/>
    <cellStyle name="Vírgula 8 2 3 2 3 3" xfId="10551" xr:uid="{00000000-0005-0000-0000-0000D95A0000}"/>
    <cellStyle name="Vírgula 8 2 3 2 3 3 2" xfId="21365" xr:uid="{00000000-0005-0000-0000-0000DA5A0000}"/>
    <cellStyle name="Vírgula 8 2 3 2 3 4" xfId="17358" xr:uid="{00000000-0005-0000-0000-0000DB5A0000}"/>
    <cellStyle name="Vírgula 8 2 3 2 4" xfId="6869" xr:uid="{00000000-0005-0000-0000-0000DC5A0000}"/>
    <cellStyle name="Vírgula 8 2 3 2 4 2" xfId="23835" xr:uid="{00000000-0005-0000-0000-0000DD5A0000}"/>
    <cellStyle name="Vírgula 8 2 3 2 4 3" xfId="19904" xr:uid="{00000000-0005-0000-0000-0000DE5A0000}"/>
    <cellStyle name="Vírgula 8 2 3 2 5" xfId="5187" xr:uid="{00000000-0005-0000-0000-0000DF5A0000}"/>
    <cellStyle name="Vírgula 8 2 3 2 5 2" xfId="22188" xr:uid="{00000000-0005-0000-0000-0000E05A0000}"/>
    <cellStyle name="Vírgula 8 2 3 2 5 3" xfId="18222" xr:uid="{00000000-0005-0000-0000-0000E15A0000}"/>
    <cellStyle name="Vírgula 8 2 3 2 6" xfId="9431" xr:uid="{00000000-0005-0000-0000-0000E25A0000}"/>
    <cellStyle name="Vírgula 8 2 3 2 6 2" xfId="20088" xr:uid="{00000000-0005-0000-0000-0000E35A0000}"/>
    <cellStyle name="Vírgula 8 2 3 2 7" xfId="16057" xr:uid="{00000000-0005-0000-0000-0000E45A0000}"/>
    <cellStyle name="Vírgula 8 2 3 3" xfId="2455" xr:uid="{00000000-0005-0000-0000-0000E55A0000}"/>
    <cellStyle name="Vírgula 8 2 3 3 2" xfId="3583" xr:uid="{00000000-0005-0000-0000-0000E65A0000}"/>
    <cellStyle name="Vírgula 8 2 3 3 2 2" xfId="4050" xr:uid="{00000000-0005-0000-0000-0000E75A0000}"/>
    <cellStyle name="Vírgula 8 2 3 3 2 2 2" xfId="6676" xr:uid="{00000000-0005-0000-0000-0000E85A0000}"/>
    <cellStyle name="Vírgula 8 2 3 3 2 2 2 2" xfId="23658" xr:uid="{00000000-0005-0000-0000-0000E95A0000}"/>
    <cellStyle name="Vírgula 8 2 3 3 2 2 2 3" xfId="19711" xr:uid="{00000000-0005-0000-0000-0000EA5A0000}"/>
    <cellStyle name="Vírgula 8 2 3 3 2 2 3" xfId="21099" xr:uid="{00000000-0005-0000-0000-0000EB5A0000}"/>
    <cellStyle name="Vírgula 8 2 3 3 2 2 4" xfId="17091" xr:uid="{00000000-0005-0000-0000-0000EC5A0000}"/>
    <cellStyle name="Vírgula 8 2 3 3 2 3" xfId="5752" xr:uid="{00000000-0005-0000-0000-0000ED5A0000}"/>
    <cellStyle name="Vírgula 8 2 3 3 2 3 2" xfId="22751" xr:uid="{00000000-0005-0000-0000-0000EE5A0000}"/>
    <cellStyle name="Vírgula 8 2 3 3 2 3 3" xfId="18787" xr:uid="{00000000-0005-0000-0000-0000EF5A0000}"/>
    <cellStyle name="Vírgula 8 2 3 3 2 4" xfId="10553" xr:uid="{00000000-0005-0000-0000-0000F05A0000}"/>
    <cellStyle name="Vírgula 8 2 3 3 2 4 2" xfId="20651" xr:uid="{00000000-0005-0000-0000-0000F15A0000}"/>
    <cellStyle name="Vírgula 8 2 3 3 2 5" xfId="16627" xr:uid="{00000000-0005-0000-0000-0000F25A0000}"/>
    <cellStyle name="Vírgula 8 2 3 3 3" xfId="4320" xr:uid="{00000000-0005-0000-0000-0000F35A0000}"/>
    <cellStyle name="Vírgula 8 2 3 3 3 2" xfId="6482" xr:uid="{00000000-0005-0000-0000-0000F45A0000}"/>
    <cellStyle name="Vírgula 8 2 3 3 3 2 2" xfId="23464" xr:uid="{00000000-0005-0000-0000-0000F55A0000}"/>
    <cellStyle name="Vírgula 8 2 3 3 3 2 3" xfId="19517" xr:uid="{00000000-0005-0000-0000-0000F65A0000}"/>
    <cellStyle name="Vírgula 8 2 3 3 3 3" xfId="21364" xr:uid="{00000000-0005-0000-0000-0000F75A0000}"/>
    <cellStyle name="Vírgula 8 2 3 3 3 4" xfId="17357" xr:uid="{00000000-0005-0000-0000-0000F85A0000}"/>
    <cellStyle name="Vírgula 8 2 3 3 4" xfId="6868" xr:uid="{00000000-0005-0000-0000-0000F95A0000}"/>
    <cellStyle name="Vírgula 8 2 3 3 4 2" xfId="23834" xr:uid="{00000000-0005-0000-0000-0000FA5A0000}"/>
    <cellStyle name="Vírgula 8 2 3 3 4 3" xfId="19903" xr:uid="{00000000-0005-0000-0000-0000FB5A0000}"/>
    <cellStyle name="Vírgula 8 2 3 3 5" xfId="5186" xr:uid="{00000000-0005-0000-0000-0000FC5A0000}"/>
    <cellStyle name="Vírgula 8 2 3 3 5 2" xfId="22187" xr:uid="{00000000-0005-0000-0000-0000FD5A0000}"/>
    <cellStyle name="Vírgula 8 2 3 3 5 3" xfId="18221" xr:uid="{00000000-0005-0000-0000-0000FE5A0000}"/>
    <cellStyle name="Vírgula 8 2 3 3 6" xfId="9571" xr:uid="{00000000-0005-0000-0000-0000FF5A0000}"/>
    <cellStyle name="Vírgula 8 2 3 3 6 2" xfId="20087" xr:uid="{00000000-0005-0000-0000-0000005B0000}"/>
    <cellStyle name="Vírgula 8 2 3 3 7" xfId="16056" xr:uid="{00000000-0005-0000-0000-0000015B0000}"/>
    <cellStyle name="Vírgula 8 2 3 4" xfId="3214" xr:uid="{00000000-0005-0000-0000-0000025B0000}"/>
    <cellStyle name="Vírgula 8 2 3 4 2" xfId="4041" xr:uid="{00000000-0005-0000-0000-0000035B0000}"/>
    <cellStyle name="Vírgula 8 2 3 4 2 2" xfId="6614" xr:uid="{00000000-0005-0000-0000-0000045B0000}"/>
    <cellStyle name="Vírgula 8 2 3 4 2 2 2" xfId="23596" xr:uid="{00000000-0005-0000-0000-0000055B0000}"/>
    <cellStyle name="Vírgula 8 2 3 4 2 2 3" xfId="19649" xr:uid="{00000000-0005-0000-0000-0000065B0000}"/>
    <cellStyle name="Vírgula 8 2 3 4 2 3" xfId="21090" xr:uid="{00000000-0005-0000-0000-0000075B0000}"/>
    <cellStyle name="Vírgula 8 2 3 4 2 4" xfId="17082" xr:uid="{00000000-0005-0000-0000-0000085B0000}"/>
    <cellStyle name="Vírgula 8 2 3 4 3" xfId="5383" xr:uid="{00000000-0005-0000-0000-0000095B0000}"/>
    <cellStyle name="Vírgula 8 2 3 4 3 2" xfId="12487" xr:uid="{00000000-0005-0000-0000-00000A5B0000}"/>
    <cellStyle name="Vírgula 8 2 3 4 3 2 2" xfId="22382" xr:uid="{00000000-0005-0000-0000-00000B5B0000}"/>
    <cellStyle name="Vírgula 8 2 3 4 3 3" xfId="13237" xr:uid="{00000000-0005-0000-0000-00000C5B0000}"/>
    <cellStyle name="Vírgula 8 2 3 4 3 4" xfId="18418" xr:uid="{00000000-0005-0000-0000-00000D5B0000}"/>
    <cellStyle name="Vírgula 8 2 3 4 4" xfId="20282" xr:uid="{00000000-0005-0000-0000-00000E5B0000}"/>
    <cellStyle name="Vírgula 8 2 3 4 5" xfId="16258" xr:uid="{00000000-0005-0000-0000-00000F5B0000}"/>
    <cellStyle name="Vírgula 8 2 3 5" xfId="3963" xr:uid="{00000000-0005-0000-0000-0000105B0000}"/>
    <cellStyle name="Vírgula 8 2 3 5 2" xfId="6104" xr:uid="{00000000-0005-0000-0000-0000115B0000}"/>
    <cellStyle name="Vírgula 8 2 3 5 2 2" xfId="12951" xr:uid="{00000000-0005-0000-0000-0000125B0000}"/>
    <cellStyle name="Vírgula 8 2 3 5 2 2 2" xfId="23093" xr:uid="{00000000-0005-0000-0000-0000135B0000}"/>
    <cellStyle name="Vírgula 8 2 3 5 2 3" xfId="11109" xr:uid="{00000000-0005-0000-0000-0000145B0000}"/>
    <cellStyle name="Vírgula 8 2 3 5 2 4" xfId="19139" xr:uid="{00000000-0005-0000-0000-0000155B0000}"/>
    <cellStyle name="Vírgula 8 2 3 5 3" xfId="21020" xr:uid="{00000000-0005-0000-0000-0000165B0000}"/>
    <cellStyle name="Vírgula 8 2 3 5 4" xfId="17005" xr:uid="{00000000-0005-0000-0000-0000175B0000}"/>
    <cellStyle name="Vírgula 8 2 3 6" xfId="6799" xr:uid="{00000000-0005-0000-0000-0000185B0000}"/>
    <cellStyle name="Vírgula 8 2 3 6 2" xfId="23772" xr:uid="{00000000-0005-0000-0000-0000195B0000}"/>
    <cellStyle name="Vírgula 8 2 3 6 3" xfId="19834" xr:uid="{00000000-0005-0000-0000-00001A5B0000}"/>
    <cellStyle name="Vírgula 8 2 3 7" xfId="5117" xr:uid="{00000000-0005-0000-0000-00001B5B0000}"/>
    <cellStyle name="Vírgula 8 2 3 7 2" xfId="22125" xr:uid="{00000000-0005-0000-0000-00001C5B0000}"/>
    <cellStyle name="Vírgula 8 2 3 7 3" xfId="18152" xr:uid="{00000000-0005-0000-0000-00001D5B0000}"/>
    <cellStyle name="Vírgula 8 2 3 8" xfId="20025" xr:uid="{00000000-0005-0000-0000-00001E5B0000}"/>
    <cellStyle name="Vírgula 8 2 3 9" xfId="15985" xr:uid="{00000000-0005-0000-0000-00001F5B0000}"/>
    <cellStyle name="Vírgula 8 2 4" xfId="2457" xr:uid="{00000000-0005-0000-0000-0000205B0000}"/>
    <cellStyle name="Vírgula 8 2 4 2" xfId="3585" xr:uid="{00000000-0005-0000-0000-0000215B0000}"/>
    <cellStyle name="Vírgula 8 2 4 2 2" xfId="3892" xr:uid="{00000000-0005-0000-0000-0000225B0000}"/>
    <cellStyle name="Vírgula 8 2 4 2 2 2" xfId="6678" xr:uid="{00000000-0005-0000-0000-0000235B0000}"/>
    <cellStyle name="Vírgula 8 2 4 2 2 2 2" xfId="23660" xr:uid="{00000000-0005-0000-0000-0000245B0000}"/>
    <cellStyle name="Vírgula 8 2 4 2 2 2 3" xfId="19713" xr:uid="{00000000-0005-0000-0000-0000255B0000}"/>
    <cellStyle name="Vírgula 8 2 4 2 2 3" xfId="10555" xr:uid="{00000000-0005-0000-0000-0000265B0000}"/>
    <cellStyle name="Vírgula 8 2 4 2 2 3 2" xfId="20949" xr:uid="{00000000-0005-0000-0000-0000275B0000}"/>
    <cellStyle name="Vírgula 8 2 4 2 2 4" xfId="16934" xr:uid="{00000000-0005-0000-0000-0000285B0000}"/>
    <cellStyle name="Vírgula 8 2 4 2 3" xfId="5754" xr:uid="{00000000-0005-0000-0000-0000295B0000}"/>
    <cellStyle name="Vírgula 8 2 4 2 3 2" xfId="22753" xr:uid="{00000000-0005-0000-0000-00002A5B0000}"/>
    <cellStyle name="Vírgula 8 2 4 2 3 3" xfId="18789" xr:uid="{00000000-0005-0000-0000-00002B5B0000}"/>
    <cellStyle name="Vírgula 8 2 4 2 4" xfId="9665" xr:uid="{00000000-0005-0000-0000-00002C5B0000}"/>
    <cellStyle name="Vírgula 8 2 4 2 4 2" xfId="20653" xr:uid="{00000000-0005-0000-0000-00002D5B0000}"/>
    <cellStyle name="Vírgula 8 2 4 2 5" xfId="16629" xr:uid="{00000000-0005-0000-0000-00002E5B0000}"/>
    <cellStyle name="Vírgula 8 2 4 3" xfId="4322" xr:uid="{00000000-0005-0000-0000-00002F5B0000}"/>
    <cellStyle name="Vírgula 8 2 4 3 2" xfId="6484" xr:uid="{00000000-0005-0000-0000-0000305B0000}"/>
    <cellStyle name="Vírgula 8 2 4 3 2 2" xfId="23466" xr:uid="{00000000-0005-0000-0000-0000315B0000}"/>
    <cellStyle name="Vírgula 8 2 4 3 2 3" xfId="19519" xr:uid="{00000000-0005-0000-0000-0000325B0000}"/>
    <cellStyle name="Vírgula 8 2 4 3 3" xfId="10554" xr:uid="{00000000-0005-0000-0000-0000335B0000}"/>
    <cellStyle name="Vírgula 8 2 4 3 3 2" xfId="21366" xr:uid="{00000000-0005-0000-0000-0000345B0000}"/>
    <cellStyle name="Vírgula 8 2 4 3 4" xfId="17359" xr:uid="{00000000-0005-0000-0000-0000355B0000}"/>
    <cellStyle name="Vírgula 8 2 4 4" xfId="6870" xr:uid="{00000000-0005-0000-0000-0000365B0000}"/>
    <cellStyle name="Vírgula 8 2 4 4 2" xfId="23836" xr:uid="{00000000-0005-0000-0000-0000375B0000}"/>
    <cellStyle name="Vírgula 8 2 4 4 3" xfId="19905" xr:uid="{00000000-0005-0000-0000-0000385B0000}"/>
    <cellStyle name="Vírgula 8 2 4 5" xfId="5188" xr:uid="{00000000-0005-0000-0000-0000395B0000}"/>
    <cellStyle name="Vírgula 8 2 4 5 2" xfId="22189" xr:uid="{00000000-0005-0000-0000-00003A5B0000}"/>
    <cellStyle name="Vírgula 8 2 4 5 3" xfId="18223" xr:uid="{00000000-0005-0000-0000-00003B5B0000}"/>
    <cellStyle name="Vírgula 8 2 4 6" xfId="9212" xr:uid="{00000000-0005-0000-0000-00003C5B0000}"/>
    <cellStyle name="Vírgula 8 2 4 6 2" xfId="20089" xr:uid="{00000000-0005-0000-0000-00003D5B0000}"/>
    <cellStyle name="Vírgula 8 2 4 7" xfId="16058" xr:uid="{00000000-0005-0000-0000-00003E5B0000}"/>
    <cellStyle name="Vírgula 8 2 5" xfId="3060" xr:uid="{00000000-0005-0000-0000-00003F5B0000}"/>
    <cellStyle name="Vírgula 8 2 5 2" xfId="4018" xr:uid="{00000000-0005-0000-0000-0000405B0000}"/>
    <cellStyle name="Vírgula 8 2 5 2 2" xfId="5926" xr:uid="{00000000-0005-0000-0000-0000415B0000}"/>
    <cellStyle name="Vírgula 8 2 5 2 2 2" xfId="11675" xr:uid="{00000000-0005-0000-0000-0000425B0000}"/>
    <cellStyle name="Vírgula 8 2 5 2 2 2 2" xfId="22921" xr:uid="{00000000-0005-0000-0000-0000435B0000}"/>
    <cellStyle name="Vírgula 8 2 5 2 2 3" xfId="11907" xr:uid="{00000000-0005-0000-0000-0000445B0000}"/>
    <cellStyle name="Vírgula 8 2 5 2 2 4" xfId="18961" xr:uid="{00000000-0005-0000-0000-0000455B0000}"/>
    <cellStyle name="Vírgula 8 2 5 2 3" xfId="13710" xr:uid="{00000000-0005-0000-0000-0000465B0000}"/>
    <cellStyle name="Vírgula 8 2 5 2 3 2" xfId="21070" xr:uid="{00000000-0005-0000-0000-0000475B0000}"/>
    <cellStyle name="Vírgula 8 2 5 2 4" xfId="17059" xr:uid="{00000000-0005-0000-0000-0000485B0000}"/>
    <cellStyle name="Vírgula 8 2 5 3" xfId="5229" xr:uid="{00000000-0005-0000-0000-0000495B0000}"/>
    <cellStyle name="Vírgula 8 2 5 3 2" xfId="11557" xr:uid="{00000000-0005-0000-0000-00004A5B0000}"/>
    <cellStyle name="Vírgula 8 2 5 3 2 2" xfId="22228" xr:uid="{00000000-0005-0000-0000-00004B5B0000}"/>
    <cellStyle name="Vírgula 8 2 5 3 3" xfId="18264" xr:uid="{00000000-0005-0000-0000-00004C5B0000}"/>
    <cellStyle name="Vírgula 8 2 5 4" xfId="12015" xr:uid="{00000000-0005-0000-0000-00004D5B0000}"/>
    <cellStyle name="Vírgula 8 2 5 4 2" xfId="15134" xr:uid="{00000000-0005-0000-0000-00004E5B0000}"/>
    <cellStyle name="Vírgula 8 2 5 4 3" xfId="13588" xr:uid="{00000000-0005-0000-0000-00004F5B0000}"/>
    <cellStyle name="Vírgula 8 2 5 4 4" xfId="20128" xr:uid="{00000000-0005-0000-0000-0000505B0000}"/>
    <cellStyle name="Vírgula 8 2 5 5" xfId="16104" xr:uid="{00000000-0005-0000-0000-0000515B0000}"/>
    <cellStyle name="Vírgula 8 2 6" xfId="3764" xr:uid="{00000000-0005-0000-0000-0000525B0000}"/>
    <cellStyle name="Vírgula 8 2 6 2" xfId="6506" xr:uid="{00000000-0005-0000-0000-0000535B0000}"/>
    <cellStyle name="Vírgula 8 2 6 2 2" xfId="8702" xr:uid="{00000000-0005-0000-0000-0000545B0000}"/>
    <cellStyle name="Vírgula 8 2 6 2 2 2" xfId="10557" xr:uid="{00000000-0005-0000-0000-0000555B0000}"/>
    <cellStyle name="Vírgula 8 2 6 2 2 3" xfId="23488" xr:uid="{00000000-0005-0000-0000-0000565B0000}"/>
    <cellStyle name="Vírgula 8 2 6 2 3" xfId="12342" xr:uid="{00000000-0005-0000-0000-0000575B0000}"/>
    <cellStyle name="Vírgula 8 2 6 2 4" xfId="19541" xr:uid="{00000000-0005-0000-0000-0000585B0000}"/>
    <cellStyle name="Vírgula 8 2 6 3" xfId="8703" xr:uid="{00000000-0005-0000-0000-0000595B0000}"/>
    <cellStyle name="Vírgula 8 2 6 3 2" xfId="10556" xr:uid="{00000000-0005-0000-0000-00005A5B0000}"/>
    <cellStyle name="Vírgula 8 2 6 3 3" xfId="20828" xr:uid="{00000000-0005-0000-0000-00005B5B0000}"/>
    <cellStyle name="Vírgula 8 2 6 4" xfId="13657" xr:uid="{00000000-0005-0000-0000-00005C5B0000}"/>
    <cellStyle name="Vírgula 8 2 6 5" xfId="16807" xr:uid="{00000000-0005-0000-0000-00005D5B0000}"/>
    <cellStyle name="Vírgula 8 2 7" xfId="3985" xr:uid="{00000000-0005-0000-0000-00005E5B0000}"/>
    <cellStyle name="Vírgula 8 2 7 2" xfId="6513" xr:uid="{00000000-0005-0000-0000-00005F5B0000}"/>
    <cellStyle name="Vírgula 8 2 7 2 2" xfId="8704" xr:uid="{00000000-0005-0000-0000-0000605B0000}"/>
    <cellStyle name="Vírgula 8 2 7 2 2 2" xfId="23495" xr:uid="{00000000-0005-0000-0000-0000615B0000}"/>
    <cellStyle name="Vírgula 8 2 7 2 3" xfId="10970" xr:uid="{00000000-0005-0000-0000-0000625B0000}"/>
    <cellStyle name="Vírgula 8 2 7 2 4" xfId="19548" xr:uid="{00000000-0005-0000-0000-0000635B0000}"/>
    <cellStyle name="Vírgula 8 2 7 3" xfId="8705" xr:uid="{00000000-0005-0000-0000-0000645B0000}"/>
    <cellStyle name="Vírgula 8 2 7 3 2" xfId="21041" xr:uid="{00000000-0005-0000-0000-0000655B0000}"/>
    <cellStyle name="Vírgula 8 2 7 4" xfId="17027" xr:uid="{00000000-0005-0000-0000-0000665B0000}"/>
    <cellStyle name="Vírgula 8 2 8" xfId="5876" xr:uid="{00000000-0005-0000-0000-0000675B0000}"/>
    <cellStyle name="Vírgula 8 2 8 2" xfId="22872" xr:uid="{00000000-0005-0000-0000-0000685B0000}"/>
    <cellStyle name="Vírgula 8 2 8 3" xfId="18911" xr:uid="{00000000-0005-0000-0000-0000695B0000}"/>
    <cellStyle name="Vírgula 8 2 9" xfId="6691" xr:uid="{00000000-0005-0000-0000-00006A5B0000}"/>
    <cellStyle name="Vírgula 8 2 9 2" xfId="23670" xr:uid="{00000000-0005-0000-0000-00006B5B0000}"/>
    <cellStyle name="Vírgula 8 2 9 3" xfId="19726" xr:uid="{00000000-0005-0000-0000-00006C5B0000}"/>
    <cellStyle name="Vírgula 8 20" xfId="15868" xr:uid="{00000000-0005-0000-0000-00006D5B0000}"/>
    <cellStyle name="Vírgula 8 3" xfId="647" xr:uid="{00000000-0005-0000-0000-00006E5B0000}"/>
    <cellStyle name="Vírgula 8 3 10" xfId="10696" xr:uid="{00000000-0005-0000-0000-00006F5B0000}"/>
    <cellStyle name="Vírgula 8 3 11" xfId="10828" xr:uid="{00000000-0005-0000-0000-0000705B0000}"/>
    <cellStyle name="Vírgula 8 3 12" xfId="8977" xr:uid="{00000000-0005-0000-0000-0000715B0000}"/>
    <cellStyle name="Vírgula 8 3 13" xfId="15909" xr:uid="{00000000-0005-0000-0000-0000725B0000}"/>
    <cellStyle name="Vírgula 8 3 2" xfId="932" xr:uid="{00000000-0005-0000-0000-0000735B0000}"/>
    <cellStyle name="Vírgula 8 3 2 2" xfId="3215" xr:uid="{00000000-0005-0000-0000-0000745B0000}"/>
    <cellStyle name="Vírgula 8 3 2 2 2" xfId="4101" xr:uid="{00000000-0005-0000-0000-0000755B0000}"/>
    <cellStyle name="Vírgula 8 3 2 2 2 2" xfId="6615" xr:uid="{00000000-0005-0000-0000-0000765B0000}"/>
    <cellStyle name="Vírgula 8 3 2 2 2 2 2" xfId="10560" xr:uid="{00000000-0005-0000-0000-0000775B0000}"/>
    <cellStyle name="Vírgula 8 3 2 2 2 2 2 2" xfId="23597" xr:uid="{00000000-0005-0000-0000-0000785B0000}"/>
    <cellStyle name="Vírgula 8 3 2 2 2 2 3" xfId="19650" xr:uid="{00000000-0005-0000-0000-0000795B0000}"/>
    <cellStyle name="Vírgula 8 3 2 2 2 3" xfId="9810" xr:uid="{00000000-0005-0000-0000-00007A5B0000}"/>
    <cellStyle name="Vírgula 8 3 2 2 2 3 2" xfId="21149" xr:uid="{00000000-0005-0000-0000-00007B5B0000}"/>
    <cellStyle name="Vírgula 8 3 2 2 2 4" xfId="17141" xr:uid="{00000000-0005-0000-0000-00007C5B0000}"/>
    <cellStyle name="Vírgula 8 3 2 2 3" xfId="5384" xr:uid="{00000000-0005-0000-0000-00007D5B0000}"/>
    <cellStyle name="Vírgula 8 3 2 2 3 2" xfId="10559" xr:uid="{00000000-0005-0000-0000-00007E5B0000}"/>
    <cellStyle name="Vírgula 8 3 2 2 3 2 2" xfId="22383" xr:uid="{00000000-0005-0000-0000-00007F5B0000}"/>
    <cellStyle name="Vírgula 8 3 2 2 3 3" xfId="18419" xr:uid="{00000000-0005-0000-0000-0000805B0000}"/>
    <cellStyle name="Vírgula 8 3 2 2 4" xfId="9391" xr:uid="{00000000-0005-0000-0000-0000815B0000}"/>
    <cellStyle name="Vírgula 8 3 2 2 4 2" xfId="20283" xr:uid="{00000000-0005-0000-0000-0000825B0000}"/>
    <cellStyle name="Vírgula 8 3 2 2 5" xfId="16259" xr:uid="{00000000-0005-0000-0000-0000835B0000}"/>
    <cellStyle name="Vírgula 8 3 2 3" xfId="3964" xr:uid="{00000000-0005-0000-0000-0000845B0000}"/>
    <cellStyle name="Vírgula 8 3 2 3 2" xfId="6105" xr:uid="{00000000-0005-0000-0000-0000855B0000}"/>
    <cellStyle name="Vírgula 8 3 2 3 2 2" xfId="10561" xr:uid="{00000000-0005-0000-0000-0000865B0000}"/>
    <cellStyle name="Vírgula 8 3 2 3 2 2 2" xfId="23094" xr:uid="{00000000-0005-0000-0000-0000875B0000}"/>
    <cellStyle name="Vírgula 8 3 2 3 2 3" xfId="19140" xr:uid="{00000000-0005-0000-0000-0000885B0000}"/>
    <cellStyle name="Vírgula 8 3 2 3 3" xfId="9529" xr:uid="{00000000-0005-0000-0000-0000895B0000}"/>
    <cellStyle name="Vírgula 8 3 2 3 3 2" xfId="21021" xr:uid="{00000000-0005-0000-0000-00008A5B0000}"/>
    <cellStyle name="Vírgula 8 3 2 3 4" xfId="17006" xr:uid="{00000000-0005-0000-0000-00008B5B0000}"/>
    <cellStyle name="Vírgula 8 3 2 4" xfId="6800" xr:uid="{00000000-0005-0000-0000-00008C5B0000}"/>
    <cellStyle name="Vírgula 8 3 2 4 2" xfId="10558" xr:uid="{00000000-0005-0000-0000-00008D5B0000}"/>
    <cellStyle name="Vírgula 8 3 2 4 2 2" xfId="23773" xr:uid="{00000000-0005-0000-0000-00008E5B0000}"/>
    <cellStyle name="Vírgula 8 3 2 4 3" xfId="19835" xr:uid="{00000000-0005-0000-0000-00008F5B0000}"/>
    <cellStyle name="Vírgula 8 3 2 5" xfId="5118" xr:uid="{00000000-0005-0000-0000-0000905B0000}"/>
    <cellStyle name="Vírgula 8 3 2 5 2" xfId="10741" xr:uid="{00000000-0005-0000-0000-0000915B0000}"/>
    <cellStyle name="Vírgula 8 3 2 5 2 2" xfId="22126" xr:uid="{00000000-0005-0000-0000-0000925B0000}"/>
    <cellStyle name="Vírgula 8 3 2 5 3" xfId="18153" xr:uid="{00000000-0005-0000-0000-0000935B0000}"/>
    <cellStyle name="Vírgula 8 3 2 6" xfId="10871" xr:uid="{00000000-0005-0000-0000-0000945B0000}"/>
    <cellStyle name="Vírgula 8 3 2 6 2" xfId="20026" xr:uid="{00000000-0005-0000-0000-0000955B0000}"/>
    <cellStyle name="Vírgula 8 3 2 7" xfId="9272" xr:uid="{00000000-0005-0000-0000-0000965B0000}"/>
    <cellStyle name="Vírgula 8 3 2 8" xfId="15986" xr:uid="{00000000-0005-0000-0000-0000975B0000}"/>
    <cellStyle name="Vírgula 8 3 3" xfId="3103" xr:uid="{00000000-0005-0000-0000-0000985B0000}"/>
    <cellStyle name="Vírgula 8 3 3 2" xfId="4180" xr:uid="{00000000-0005-0000-0000-0000995B0000}"/>
    <cellStyle name="Vírgula 8 3 3 2 2" xfId="6543" xr:uid="{00000000-0005-0000-0000-00009A5B0000}"/>
    <cellStyle name="Vírgula 8 3 3 2 2 2" xfId="10564" xr:uid="{00000000-0005-0000-0000-00009B5B0000}"/>
    <cellStyle name="Vírgula 8 3 3 2 2 2 2" xfId="23525" xr:uid="{00000000-0005-0000-0000-00009C5B0000}"/>
    <cellStyle name="Vírgula 8 3 3 2 2 3" xfId="9853" xr:uid="{00000000-0005-0000-0000-00009D5B0000}"/>
    <cellStyle name="Vírgula 8 3 3 2 2 4" xfId="19578" xr:uid="{00000000-0005-0000-0000-00009E5B0000}"/>
    <cellStyle name="Vírgula 8 3 3 2 3" xfId="10563" xr:uid="{00000000-0005-0000-0000-00009F5B0000}"/>
    <cellStyle name="Vírgula 8 3 3 2 3 2" xfId="21227" xr:uid="{00000000-0005-0000-0000-0000A05B0000}"/>
    <cellStyle name="Vírgula 8 3 3 2 4" xfId="9432" xr:uid="{00000000-0005-0000-0000-0000A15B0000}"/>
    <cellStyle name="Vírgula 8 3 3 2 5" xfId="17220" xr:uid="{00000000-0005-0000-0000-0000A25B0000}"/>
    <cellStyle name="Vírgula 8 3 3 3" xfId="5272" xr:uid="{00000000-0005-0000-0000-0000A35B0000}"/>
    <cellStyle name="Vírgula 8 3 3 3 2" xfId="10565" xr:uid="{00000000-0005-0000-0000-0000A45B0000}"/>
    <cellStyle name="Vírgula 8 3 3 3 2 2" xfId="22271" xr:uid="{00000000-0005-0000-0000-0000A55B0000}"/>
    <cellStyle name="Vírgula 8 3 3 3 3" xfId="9572" xr:uid="{00000000-0005-0000-0000-0000A65B0000}"/>
    <cellStyle name="Vírgula 8 3 3 3 4" xfId="18307" xr:uid="{00000000-0005-0000-0000-0000A75B0000}"/>
    <cellStyle name="Vírgula 8 3 3 4" xfId="10562" xr:uid="{00000000-0005-0000-0000-0000A85B0000}"/>
    <cellStyle name="Vírgula 8 3 3 4 2" xfId="20171" xr:uid="{00000000-0005-0000-0000-0000A95B0000}"/>
    <cellStyle name="Vírgula 8 3 3 5" xfId="10781" xr:uid="{00000000-0005-0000-0000-0000AA5B0000}"/>
    <cellStyle name="Vírgula 8 3 3 6" xfId="10911" xr:uid="{00000000-0005-0000-0000-0000AB5B0000}"/>
    <cellStyle name="Vírgula 8 3 3 7" xfId="9308" xr:uid="{00000000-0005-0000-0000-0000AC5B0000}"/>
    <cellStyle name="Vírgula 8 3 3 8" xfId="16147" xr:uid="{00000000-0005-0000-0000-0000AD5B0000}"/>
    <cellStyle name="Vírgula 8 3 4" xfId="3846" xr:uid="{00000000-0005-0000-0000-0000AE5B0000}"/>
    <cellStyle name="Vírgula 8 3 4 2" xfId="5988" xr:uid="{00000000-0005-0000-0000-0000AF5B0000}"/>
    <cellStyle name="Vírgula 8 3 4 2 2" xfId="10567" xr:uid="{00000000-0005-0000-0000-0000B05B0000}"/>
    <cellStyle name="Vírgula 8 3 4 2 2 2" xfId="22982" xr:uid="{00000000-0005-0000-0000-0000B15B0000}"/>
    <cellStyle name="Vírgula 8 3 4 2 3" xfId="9666" xr:uid="{00000000-0005-0000-0000-0000B25B0000}"/>
    <cellStyle name="Vírgula 8 3 4 2 4" xfId="19023" xr:uid="{00000000-0005-0000-0000-0000B35B0000}"/>
    <cellStyle name="Vírgula 8 3 4 3" xfId="10566" xr:uid="{00000000-0005-0000-0000-0000B45B0000}"/>
    <cellStyle name="Vírgula 8 3 4 3 2" xfId="20908" xr:uid="{00000000-0005-0000-0000-0000B55B0000}"/>
    <cellStyle name="Vírgula 8 3 4 4" xfId="9213" xr:uid="{00000000-0005-0000-0000-0000B65B0000}"/>
    <cellStyle name="Vírgula 8 3 4 5" xfId="16888" xr:uid="{00000000-0005-0000-0000-0000B75B0000}"/>
    <cellStyle name="Vírgula 8 3 5" xfId="6722" xr:uid="{00000000-0005-0000-0000-0000B85B0000}"/>
    <cellStyle name="Vírgula 8 3 5 2" xfId="9765" xr:uid="{00000000-0005-0000-0000-0000B95B0000}"/>
    <cellStyle name="Vírgula 8 3 5 2 2" xfId="10569" xr:uid="{00000000-0005-0000-0000-0000BA5B0000}"/>
    <cellStyle name="Vírgula 8 3 5 2 3" xfId="23700" xr:uid="{00000000-0005-0000-0000-0000BB5B0000}"/>
    <cellStyle name="Vírgula 8 3 5 3" xfId="10568" xr:uid="{00000000-0005-0000-0000-0000BC5B0000}"/>
    <cellStyle name="Vírgula 8 3 5 4" xfId="9351" xr:uid="{00000000-0005-0000-0000-0000BD5B0000}"/>
    <cellStyle name="Vírgula 8 3 5 5" xfId="19757" xr:uid="{00000000-0005-0000-0000-0000BE5B0000}"/>
    <cellStyle name="Vírgula 8 3 6" xfId="5040" xr:uid="{00000000-0005-0000-0000-0000BF5B0000}"/>
    <cellStyle name="Vírgula 8 3 6 2" xfId="9617" xr:uid="{00000000-0005-0000-0000-0000C05B0000}"/>
    <cellStyle name="Vírgula 8 3 6 2 2" xfId="10571" xr:uid="{00000000-0005-0000-0000-0000C15B0000}"/>
    <cellStyle name="Vírgula 8 3 6 2 3" xfId="22053" xr:uid="{00000000-0005-0000-0000-0000C25B0000}"/>
    <cellStyle name="Vírgula 8 3 6 3" xfId="10570" xr:uid="{00000000-0005-0000-0000-0000C35B0000}"/>
    <cellStyle name="Vírgula 8 3 6 4" xfId="9136" xr:uid="{00000000-0005-0000-0000-0000C45B0000}"/>
    <cellStyle name="Vírgula 8 3 6 5" xfId="18075" xr:uid="{00000000-0005-0000-0000-0000C55B0000}"/>
    <cellStyle name="Vírgula 8 3 7" xfId="9485" xr:uid="{00000000-0005-0000-0000-0000C65B0000}"/>
    <cellStyle name="Vírgula 8 3 7 2" xfId="10572" xr:uid="{00000000-0005-0000-0000-0000C75B0000}"/>
    <cellStyle name="Vírgula 8 3 7 3" xfId="19954" xr:uid="{00000000-0005-0000-0000-0000C85B0000}"/>
    <cellStyle name="Vírgula 8 3 8" xfId="9909" xr:uid="{00000000-0005-0000-0000-0000C95B0000}"/>
    <cellStyle name="Vírgula 8 3 9" xfId="9069" xr:uid="{00000000-0005-0000-0000-0000CA5B0000}"/>
    <cellStyle name="Vírgula 8 4" xfId="933" xr:uid="{00000000-0005-0000-0000-0000CB5B0000}"/>
    <cellStyle name="Vírgula 8 4 2" xfId="2460" xr:uid="{00000000-0005-0000-0000-0000CC5B0000}"/>
    <cellStyle name="Vírgula 8 4 2 2" xfId="3587" xr:uid="{00000000-0005-0000-0000-0000CD5B0000}"/>
    <cellStyle name="Vírgula 8 4 2 2 2" xfId="4377" xr:uid="{00000000-0005-0000-0000-0000CE5B0000}"/>
    <cellStyle name="Vírgula 8 4 2 2 2 2" xfId="6680" xr:uid="{00000000-0005-0000-0000-0000CF5B0000}"/>
    <cellStyle name="Vírgula 8 4 2 2 2 2 2" xfId="23662" xr:uid="{00000000-0005-0000-0000-0000D05B0000}"/>
    <cellStyle name="Vírgula 8 4 2 2 2 2 3" xfId="19715" xr:uid="{00000000-0005-0000-0000-0000D15B0000}"/>
    <cellStyle name="Vírgula 8 4 2 2 2 3" xfId="10574" xr:uid="{00000000-0005-0000-0000-0000D25B0000}"/>
    <cellStyle name="Vírgula 8 4 2 2 2 3 2" xfId="21421" xr:uid="{00000000-0005-0000-0000-0000D35B0000}"/>
    <cellStyle name="Vírgula 8 4 2 2 2 4" xfId="17414" xr:uid="{00000000-0005-0000-0000-0000D45B0000}"/>
    <cellStyle name="Vírgula 8 4 2 2 3" xfId="5756" xr:uid="{00000000-0005-0000-0000-0000D55B0000}"/>
    <cellStyle name="Vírgula 8 4 2 2 3 2" xfId="22755" xr:uid="{00000000-0005-0000-0000-0000D65B0000}"/>
    <cellStyle name="Vírgula 8 4 2 2 3 3" xfId="18791" xr:uid="{00000000-0005-0000-0000-0000D75B0000}"/>
    <cellStyle name="Vírgula 8 4 2 2 4" xfId="9808" xr:uid="{00000000-0005-0000-0000-0000D85B0000}"/>
    <cellStyle name="Vírgula 8 4 2 2 4 2" xfId="20655" xr:uid="{00000000-0005-0000-0000-0000D95B0000}"/>
    <cellStyle name="Vírgula 8 4 2 2 5" xfId="16631" xr:uid="{00000000-0005-0000-0000-0000DA5B0000}"/>
    <cellStyle name="Vírgula 8 4 2 3" xfId="4324" xr:uid="{00000000-0005-0000-0000-0000DB5B0000}"/>
    <cellStyle name="Vírgula 8 4 2 3 2" xfId="6486" xr:uid="{00000000-0005-0000-0000-0000DC5B0000}"/>
    <cellStyle name="Vírgula 8 4 2 3 2 2" xfId="23468" xr:uid="{00000000-0005-0000-0000-0000DD5B0000}"/>
    <cellStyle name="Vírgula 8 4 2 3 2 3" xfId="19521" xr:uid="{00000000-0005-0000-0000-0000DE5B0000}"/>
    <cellStyle name="Vírgula 8 4 2 3 3" xfId="10573" xr:uid="{00000000-0005-0000-0000-0000DF5B0000}"/>
    <cellStyle name="Vírgula 8 4 2 3 3 2" xfId="21368" xr:uid="{00000000-0005-0000-0000-0000E05B0000}"/>
    <cellStyle name="Vírgula 8 4 2 3 4" xfId="17361" xr:uid="{00000000-0005-0000-0000-0000E15B0000}"/>
    <cellStyle name="Vírgula 8 4 2 4" xfId="6872" xr:uid="{00000000-0005-0000-0000-0000E25B0000}"/>
    <cellStyle name="Vírgula 8 4 2 4 2" xfId="23838" xr:uid="{00000000-0005-0000-0000-0000E35B0000}"/>
    <cellStyle name="Vírgula 8 4 2 4 3" xfId="19907" xr:uid="{00000000-0005-0000-0000-0000E45B0000}"/>
    <cellStyle name="Vírgula 8 4 2 5" xfId="5190" xr:uid="{00000000-0005-0000-0000-0000E55B0000}"/>
    <cellStyle name="Vírgula 8 4 2 5 2" xfId="22191" xr:uid="{00000000-0005-0000-0000-0000E65B0000}"/>
    <cellStyle name="Vírgula 8 4 2 5 3" xfId="18225" xr:uid="{00000000-0005-0000-0000-0000E75B0000}"/>
    <cellStyle name="Vírgula 8 4 2 6" xfId="9389" xr:uid="{00000000-0005-0000-0000-0000E85B0000}"/>
    <cellStyle name="Vírgula 8 4 2 6 2" xfId="14897" xr:uid="{00000000-0005-0000-0000-0000E95B0000}"/>
    <cellStyle name="Vírgula 8 4 2 6 3" xfId="13540" xr:uid="{00000000-0005-0000-0000-0000EA5B0000}"/>
    <cellStyle name="Vírgula 8 4 2 6 4" xfId="20091" xr:uid="{00000000-0005-0000-0000-0000EB5B0000}"/>
    <cellStyle name="Vírgula 8 4 2 7" xfId="13426" xr:uid="{00000000-0005-0000-0000-0000EC5B0000}"/>
    <cellStyle name="Vírgula 8 4 2 8" xfId="16060" xr:uid="{00000000-0005-0000-0000-0000ED5B0000}"/>
    <cellStyle name="Vírgula 8 4 3" xfId="2459" xr:uid="{00000000-0005-0000-0000-0000EE5B0000}"/>
    <cellStyle name="Vírgula 8 4 3 2" xfId="3586" xr:uid="{00000000-0005-0000-0000-0000EF5B0000}"/>
    <cellStyle name="Vírgula 8 4 3 2 2" xfId="3977" xr:uid="{00000000-0005-0000-0000-0000F05B0000}"/>
    <cellStyle name="Vírgula 8 4 3 2 2 2" xfId="6679" xr:uid="{00000000-0005-0000-0000-0000F15B0000}"/>
    <cellStyle name="Vírgula 8 4 3 2 2 2 2" xfId="23661" xr:uid="{00000000-0005-0000-0000-0000F25B0000}"/>
    <cellStyle name="Vírgula 8 4 3 2 2 2 3" xfId="19714" xr:uid="{00000000-0005-0000-0000-0000F35B0000}"/>
    <cellStyle name="Vírgula 8 4 3 2 2 3" xfId="21033" xr:uid="{00000000-0005-0000-0000-0000F45B0000}"/>
    <cellStyle name="Vírgula 8 4 3 2 2 4" xfId="17019" xr:uid="{00000000-0005-0000-0000-0000F55B0000}"/>
    <cellStyle name="Vírgula 8 4 3 2 3" xfId="5755" xr:uid="{00000000-0005-0000-0000-0000F65B0000}"/>
    <cellStyle name="Vírgula 8 4 3 2 3 2" xfId="22754" xr:uid="{00000000-0005-0000-0000-0000F75B0000}"/>
    <cellStyle name="Vírgula 8 4 3 2 3 3" xfId="18790" xr:uid="{00000000-0005-0000-0000-0000F85B0000}"/>
    <cellStyle name="Vírgula 8 4 3 2 4" xfId="10575" xr:uid="{00000000-0005-0000-0000-0000F95B0000}"/>
    <cellStyle name="Vírgula 8 4 3 2 4 2" xfId="20654" xr:uid="{00000000-0005-0000-0000-0000FA5B0000}"/>
    <cellStyle name="Vírgula 8 4 3 2 5" xfId="16630" xr:uid="{00000000-0005-0000-0000-0000FB5B0000}"/>
    <cellStyle name="Vírgula 8 4 3 3" xfId="4323" xr:uid="{00000000-0005-0000-0000-0000FC5B0000}"/>
    <cellStyle name="Vírgula 8 4 3 3 2" xfId="6485" xr:uid="{00000000-0005-0000-0000-0000FD5B0000}"/>
    <cellStyle name="Vírgula 8 4 3 3 2 2" xfId="23467" xr:uid="{00000000-0005-0000-0000-0000FE5B0000}"/>
    <cellStyle name="Vírgula 8 4 3 3 2 3" xfId="19520" xr:uid="{00000000-0005-0000-0000-0000FF5B0000}"/>
    <cellStyle name="Vírgula 8 4 3 3 3" xfId="21367" xr:uid="{00000000-0005-0000-0000-0000005C0000}"/>
    <cellStyle name="Vírgula 8 4 3 3 4" xfId="17360" xr:uid="{00000000-0005-0000-0000-0000015C0000}"/>
    <cellStyle name="Vírgula 8 4 3 4" xfId="6871" xr:uid="{00000000-0005-0000-0000-0000025C0000}"/>
    <cellStyle name="Vírgula 8 4 3 4 2" xfId="23837" xr:uid="{00000000-0005-0000-0000-0000035C0000}"/>
    <cellStyle name="Vírgula 8 4 3 4 3" xfId="19906" xr:uid="{00000000-0005-0000-0000-0000045C0000}"/>
    <cellStyle name="Vírgula 8 4 3 5" xfId="5189" xr:uid="{00000000-0005-0000-0000-0000055C0000}"/>
    <cellStyle name="Vírgula 8 4 3 5 2" xfId="22190" xr:uid="{00000000-0005-0000-0000-0000065C0000}"/>
    <cellStyle name="Vírgula 8 4 3 5 3" xfId="18224" xr:uid="{00000000-0005-0000-0000-0000075C0000}"/>
    <cellStyle name="Vírgula 8 4 3 6" xfId="9527" xr:uid="{00000000-0005-0000-0000-0000085C0000}"/>
    <cellStyle name="Vírgula 8 4 3 6 2" xfId="20090" xr:uid="{00000000-0005-0000-0000-0000095C0000}"/>
    <cellStyle name="Vírgula 8 4 3 7" xfId="16059" xr:uid="{00000000-0005-0000-0000-00000A5C0000}"/>
    <cellStyle name="Vírgula 8 4 4" xfId="3216" xr:uid="{00000000-0005-0000-0000-00000B5C0000}"/>
    <cellStyle name="Vírgula 8 4 4 2" xfId="3716" xr:uid="{00000000-0005-0000-0000-00000C5C0000}"/>
    <cellStyle name="Vírgula 8 4 4 2 2" xfId="6616" xr:uid="{00000000-0005-0000-0000-00000D5C0000}"/>
    <cellStyle name="Vírgula 8 4 4 2 2 2" xfId="23598" xr:uid="{00000000-0005-0000-0000-00000E5C0000}"/>
    <cellStyle name="Vírgula 8 4 4 2 2 3" xfId="19651" xr:uid="{00000000-0005-0000-0000-00000F5C0000}"/>
    <cellStyle name="Vírgula 8 4 4 2 3" xfId="20784" xr:uid="{00000000-0005-0000-0000-0000105C0000}"/>
    <cellStyle name="Vírgula 8 4 4 2 4" xfId="16760" xr:uid="{00000000-0005-0000-0000-0000115C0000}"/>
    <cellStyle name="Vírgula 8 4 4 3" xfId="5385" xr:uid="{00000000-0005-0000-0000-0000125C0000}"/>
    <cellStyle name="Vírgula 8 4 4 3 2" xfId="11187" xr:uid="{00000000-0005-0000-0000-0000135C0000}"/>
    <cellStyle name="Vírgula 8 4 4 3 2 2" xfId="22384" xr:uid="{00000000-0005-0000-0000-0000145C0000}"/>
    <cellStyle name="Vírgula 8 4 4 3 3" xfId="13288" xr:uid="{00000000-0005-0000-0000-0000155C0000}"/>
    <cellStyle name="Vírgula 8 4 4 3 4" xfId="18420" xr:uid="{00000000-0005-0000-0000-0000165C0000}"/>
    <cellStyle name="Vírgula 8 4 4 4" xfId="12977" xr:uid="{00000000-0005-0000-0000-0000175C0000}"/>
    <cellStyle name="Vírgula 8 4 4 4 2" xfId="20284" xr:uid="{00000000-0005-0000-0000-0000185C0000}"/>
    <cellStyle name="Vírgula 8 4 4 5" xfId="16260" xr:uid="{00000000-0005-0000-0000-0000195C0000}"/>
    <cellStyle name="Vírgula 8 4 5" xfId="3965" xr:uid="{00000000-0005-0000-0000-00001A5C0000}"/>
    <cellStyle name="Vírgula 8 4 5 2" xfId="6106" xr:uid="{00000000-0005-0000-0000-00001B5C0000}"/>
    <cellStyle name="Vírgula 8 4 5 2 2" xfId="23095" xr:uid="{00000000-0005-0000-0000-00001C5C0000}"/>
    <cellStyle name="Vírgula 8 4 5 2 3" xfId="19141" xr:uid="{00000000-0005-0000-0000-00001D5C0000}"/>
    <cellStyle name="Vírgula 8 4 5 3" xfId="21022" xr:uid="{00000000-0005-0000-0000-00001E5C0000}"/>
    <cellStyle name="Vírgula 8 4 5 4" xfId="17007" xr:uid="{00000000-0005-0000-0000-00001F5C0000}"/>
    <cellStyle name="Vírgula 8 4 6" xfId="6801" xr:uid="{00000000-0005-0000-0000-0000205C0000}"/>
    <cellStyle name="Vírgula 8 4 6 2" xfId="23774" xr:uid="{00000000-0005-0000-0000-0000215C0000}"/>
    <cellStyle name="Vírgula 8 4 6 3" xfId="19836" xr:uid="{00000000-0005-0000-0000-0000225C0000}"/>
    <cellStyle name="Vírgula 8 4 7" xfId="5119" xr:uid="{00000000-0005-0000-0000-0000235C0000}"/>
    <cellStyle name="Vírgula 8 4 7 2" xfId="22127" xr:uid="{00000000-0005-0000-0000-0000245C0000}"/>
    <cellStyle name="Vírgula 8 4 7 3" xfId="18154" xr:uid="{00000000-0005-0000-0000-0000255C0000}"/>
    <cellStyle name="Vírgula 8 4 8" xfId="20027" xr:uid="{00000000-0005-0000-0000-0000265C0000}"/>
    <cellStyle name="Vírgula 8 4 9" xfId="15987" xr:uid="{00000000-0005-0000-0000-0000275C0000}"/>
    <cellStyle name="Vírgula 8 5" xfId="2461" xr:uid="{00000000-0005-0000-0000-0000285C0000}"/>
    <cellStyle name="Vírgula 8 5 2" xfId="3588" xr:uid="{00000000-0005-0000-0000-0000295C0000}"/>
    <cellStyle name="Vírgula 8 5 2 2" xfId="4867" xr:uid="{00000000-0005-0000-0000-00002A5C0000}"/>
    <cellStyle name="Vírgula 8 5 2 2 2" xfId="10578" xr:uid="{00000000-0005-0000-0000-00002B5C0000}"/>
    <cellStyle name="Vírgula 8 5 2 2 2 2" xfId="13363" xr:uid="{00000000-0005-0000-0000-00002C5C0000}"/>
    <cellStyle name="Vírgula 8 5 2 2 2 3" xfId="12883" xr:uid="{00000000-0005-0000-0000-00002D5C0000}"/>
    <cellStyle name="Vírgula 8 5 2 2 2 4" xfId="21907" xr:uid="{00000000-0005-0000-0000-00002E5C0000}"/>
    <cellStyle name="Vírgula 8 5 2 2 3" xfId="9851" xr:uid="{00000000-0005-0000-0000-00002F5C0000}"/>
    <cellStyle name="Vírgula 8 5 2 2 4" xfId="17902" xr:uid="{00000000-0005-0000-0000-0000305C0000}"/>
    <cellStyle name="Vírgula 8 5 2 3" xfId="5757" xr:uid="{00000000-0005-0000-0000-0000315C0000}"/>
    <cellStyle name="Vírgula 8 5 2 3 2" xfId="10577" xr:uid="{00000000-0005-0000-0000-0000325C0000}"/>
    <cellStyle name="Vírgula 8 5 2 3 2 2" xfId="22756" xr:uid="{00000000-0005-0000-0000-0000335C0000}"/>
    <cellStyle name="Vírgula 8 5 2 3 3" xfId="11760" xr:uid="{00000000-0005-0000-0000-0000345C0000}"/>
    <cellStyle name="Vírgula 8 5 2 3 4" xfId="11571" xr:uid="{00000000-0005-0000-0000-0000355C0000}"/>
    <cellStyle name="Vírgula 8 5 2 3 5" xfId="18792" xr:uid="{00000000-0005-0000-0000-0000365C0000}"/>
    <cellStyle name="Vírgula 8 5 2 4" xfId="9430" xr:uid="{00000000-0005-0000-0000-0000375C0000}"/>
    <cellStyle name="Vírgula 8 5 2 4 2" xfId="14899" xr:uid="{00000000-0005-0000-0000-0000385C0000}"/>
    <cellStyle name="Vírgula 8 5 2 4 3" xfId="13644" xr:uid="{00000000-0005-0000-0000-0000395C0000}"/>
    <cellStyle name="Vírgula 8 5 2 4 4" xfId="20656" xr:uid="{00000000-0005-0000-0000-00003A5C0000}"/>
    <cellStyle name="Vírgula 8 5 2 5" xfId="16632" xr:uid="{00000000-0005-0000-0000-00003B5C0000}"/>
    <cellStyle name="Vírgula 8 5 3" xfId="4272" xr:uid="{00000000-0005-0000-0000-00003C5C0000}"/>
    <cellStyle name="Vírgula 8 5 3 2" xfId="6487" xr:uid="{00000000-0005-0000-0000-00003D5C0000}"/>
    <cellStyle name="Vírgula 8 5 3 2 2" xfId="10579" xr:uid="{00000000-0005-0000-0000-00003E5C0000}"/>
    <cellStyle name="Vírgula 8 5 3 2 2 2" xfId="23469" xr:uid="{00000000-0005-0000-0000-00003F5C0000}"/>
    <cellStyle name="Vírgula 8 5 3 2 3" xfId="11214" xr:uid="{00000000-0005-0000-0000-0000405C0000}"/>
    <cellStyle name="Vírgula 8 5 3 2 4" xfId="12046" xr:uid="{00000000-0005-0000-0000-0000415C0000}"/>
    <cellStyle name="Vírgula 8 5 3 2 5" xfId="19522" xr:uid="{00000000-0005-0000-0000-0000425C0000}"/>
    <cellStyle name="Vírgula 8 5 3 3" xfId="9570" xr:uid="{00000000-0005-0000-0000-0000435C0000}"/>
    <cellStyle name="Vírgula 8 5 3 3 2" xfId="21316" xr:uid="{00000000-0005-0000-0000-0000445C0000}"/>
    <cellStyle name="Vírgula 8 5 3 4" xfId="17309" xr:uid="{00000000-0005-0000-0000-0000455C0000}"/>
    <cellStyle name="Vírgula 8 5 4" xfId="8706" xr:uid="{00000000-0005-0000-0000-0000465C0000}"/>
    <cellStyle name="Vírgula 8 5 4 2" xfId="10576" xr:uid="{00000000-0005-0000-0000-0000475C0000}"/>
    <cellStyle name="Vírgula 8 5 4 2 2" xfId="13362" xr:uid="{00000000-0005-0000-0000-0000485C0000}"/>
    <cellStyle name="Vírgula 8 5 4 2 3" xfId="11108" xr:uid="{00000000-0005-0000-0000-0000495C0000}"/>
    <cellStyle name="Vírgula 8 5 4 3" xfId="10919" xr:uid="{00000000-0005-0000-0000-00004A5C0000}"/>
    <cellStyle name="Vírgula 8 5 5" xfId="8707" xr:uid="{00000000-0005-0000-0000-00004B5C0000}"/>
    <cellStyle name="Vírgula 8 5 5 2" xfId="10780" xr:uid="{00000000-0005-0000-0000-00004C5C0000}"/>
    <cellStyle name="Vírgula 8 5 6" xfId="10910" xr:uid="{00000000-0005-0000-0000-00004D5C0000}"/>
    <cellStyle name="Vírgula 8 5 6 2" xfId="14923" xr:uid="{00000000-0005-0000-0000-00004E5C0000}"/>
    <cellStyle name="Vírgula 8 5 6 3" xfId="13541" xr:uid="{00000000-0005-0000-0000-00004F5C0000}"/>
    <cellStyle name="Vírgula 8 5 7" xfId="9307" xr:uid="{00000000-0005-0000-0000-0000505C0000}"/>
    <cellStyle name="Vírgula 8 6" xfId="2462" xr:uid="{00000000-0005-0000-0000-0000515C0000}"/>
    <cellStyle name="Vírgula 8 6 2" xfId="3589" xr:uid="{00000000-0005-0000-0000-0000525C0000}"/>
    <cellStyle name="Vírgula 8 6 2 2" xfId="3968" xr:uid="{00000000-0005-0000-0000-0000535C0000}"/>
    <cellStyle name="Vírgula 8 6 2 2 2" xfId="6681" xr:uid="{00000000-0005-0000-0000-0000545C0000}"/>
    <cellStyle name="Vírgula 8 6 2 2 2 2" xfId="23663" xr:uid="{00000000-0005-0000-0000-0000555C0000}"/>
    <cellStyle name="Vírgula 8 6 2 2 2 3" xfId="19716" xr:uid="{00000000-0005-0000-0000-0000565C0000}"/>
    <cellStyle name="Vírgula 8 6 2 2 3" xfId="10581" xr:uid="{00000000-0005-0000-0000-0000575C0000}"/>
    <cellStyle name="Vírgula 8 6 2 2 3 2" xfId="21024" xr:uid="{00000000-0005-0000-0000-0000585C0000}"/>
    <cellStyle name="Vírgula 8 6 2 2 4" xfId="17010" xr:uid="{00000000-0005-0000-0000-0000595C0000}"/>
    <cellStyle name="Vírgula 8 6 2 3" xfId="5758" xr:uid="{00000000-0005-0000-0000-00005A5C0000}"/>
    <cellStyle name="Vírgula 8 6 2 3 2" xfId="22757" xr:uid="{00000000-0005-0000-0000-00005B5C0000}"/>
    <cellStyle name="Vírgula 8 6 2 3 3" xfId="18793" xr:uid="{00000000-0005-0000-0000-00005C5C0000}"/>
    <cellStyle name="Vírgula 8 6 2 4" xfId="9664" xr:uid="{00000000-0005-0000-0000-00005D5C0000}"/>
    <cellStyle name="Vírgula 8 6 2 4 2" xfId="20657" xr:uid="{00000000-0005-0000-0000-00005E5C0000}"/>
    <cellStyle name="Vírgula 8 6 2 5" xfId="16633" xr:uid="{00000000-0005-0000-0000-00005F5C0000}"/>
    <cellStyle name="Vírgula 8 6 3" xfId="4325" xr:uid="{00000000-0005-0000-0000-0000605C0000}"/>
    <cellStyle name="Vírgula 8 6 3 2" xfId="6488" xr:uid="{00000000-0005-0000-0000-0000615C0000}"/>
    <cellStyle name="Vírgula 8 6 3 2 2" xfId="23470" xr:uid="{00000000-0005-0000-0000-0000625C0000}"/>
    <cellStyle name="Vírgula 8 6 3 2 3" xfId="19523" xr:uid="{00000000-0005-0000-0000-0000635C0000}"/>
    <cellStyle name="Vírgula 8 6 3 3" xfId="10580" xr:uid="{00000000-0005-0000-0000-0000645C0000}"/>
    <cellStyle name="Vírgula 8 6 3 3 2" xfId="21369" xr:uid="{00000000-0005-0000-0000-0000655C0000}"/>
    <cellStyle name="Vírgula 8 6 3 4" xfId="17362" xr:uid="{00000000-0005-0000-0000-0000665C0000}"/>
    <cellStyle name="Vírgula 8 6 4" xfId="6873" xr:uid="{00000000-0005-0000-0000-0000675C0000}"/>
    <cellStyle name="Vírgula 8 6 4 2" xfId="23839" xr:uid="{00000000-0005-0000-0000-0000685C0000}"/>
    <cellStyle name="Vírgula 8 6 4 3" xfId="19908" xr:uid="{00000000-0005-0000-0000-0000695C0000}"/>
    <cellStyle name="Vírgula 8 6 5" xfId="5191" xr:uid="{00000000-0005-0000-0000-00006A5C0000}"/>
    <cellStyle name="Vírgula 8 6 5 2" xfId="22192" xr:uid="{00000000-0005-0000-0000-00006B5C0000}"/>
    <cellStyle name="Vírgula 8 6 5 3" xfId="18226" xr:uid="{00000000-0005-0000-0000-00006C5C0000}"/>
    <cellStyle name="Vírgula 8 6 6" xfId="9211" xr:uid="{00000000-0005-0000-0000-00006D5C0000}"/>
    <cellStyle name="Vírgula 8 6 6 2" xfId="20092" xr:uid="{00000000-0005-0000-0000-00006E5C0000}"/>
    <cellStyle name="Vírgula 8 6 7" xfId="16061" xr:uid="{00000000-0005-0000-0000-00006F5C0000}"/>
    <cellStyle name="Vírgula 8 7" xfId="2463" xr:uid="{00000000-0005-0000-0000-0000705C0000}"/>
    <cellStyle name="Vírgula 8 7 2" xfId="3590" xr:uid="{00000000-0005-0000-0000-0000715C0000}"/>
    <cellStyle name="Vírgula 8 7 2 2" xfId="4868" xr:uid="{00000000-0005-0000-0000-0000725C0000}"/>
    <cellStyle name="Vírgula 8 7 2 2 2" xfId="10583" xr:uid="{00000000-0005-0000-0000-0000735C0000}"/>
    <cellStyle name="Vírgula 8 7 2 2 2 2" xfId="21908" xr:uid="{00000000-0005-0000-0000-0000745C0000}"/>
    <cellStyle name="Vírgula 8 7 2 2 3" xfId="17903" xr:uid="{00000000-0005-0000-0000-0000755C0000}"/>
    <cellStyle name="Vírgula 8 7 2 3" xfId="5759" xr:uid="{00000000-0005-0000-0000-0000765C0000}"/>
    <cellStyle name="Vírgula 8 7 2 3 2" xfId="22758" xr:uid="{00000000-0005-0000-0000-0000775C0000}"/>
    <cellStyle name="Vírgula 8 7 2 3 3" xfId="18794" xr:uid="{00000000-0005-0000-0000-0000785C0000}"/>
    <cellStyle name="Vírgula 8 7 2 4" xfId="9764" xr:uid="{00000000-0005-0000-0000-0000795C0000}"/>
    <cellStyle name="Vírgula 8 7 2 4 2" xfId="20658" xr:uid="{00000000-0005-0000-0000-00007A5C0000}"/>
    <cellStyle name="Vírgula 8 7 2 5" xfId="16634" xr:uid="{00000000-0005-0000-0000-00007B5C0000}"/>
    <cellStyle name="Vírgula 8 7 3" xfId="4090" xr:uid="{00000000-0005-0000-0000-00007C5C0000}"/>
    <cellStyle name="Vírgula 8 7 3 2" xfId="6489" xr:uid="{00000000-0005-0000-0000-00007D5C0000}"/>
    <cellStyle name="Vírgula 8 7 3 2 2" xfId="23471" xr:uid="{00000000-0005-0000-0000-00007E5C0000}"/>
    <cellStyle name="Vírgula 8 7 3 2 3" xfId="19524" xr:uid="{00000000-0005-0000-0000-00007F5C0000}"/>
    <cellStyle name="Vírgula 8 7 3 3" xfId="10582" xr:uid="{00000000-0005-0000-0000-0000805C0000}"/>
    <cellStyle name="Vírgula 8 7 3 3 2" xfId="21138" xr:uid="{00000000-0005-0000-0000-0000815C0000}"/>
    <cellStyle name="Vírgula 8 7 3 4" xfId="17130" xr:uid="{00000000-0005-0000-0000-0000825C0000}"/>
    <cellStyle name="Vírgula 8 7 4" xfId="9350" xr:uid="{00000000-0005-0000-0000-0000835C0000}"/>
    <cellStyle name="Vírgula 8 8" xfId="2454" xr:uid="{00000000-0005-0000-0000-0000845C0000}"/>
    <cellStyle name="Vírgula 8 8 2" xfId="3582" xr:uid="{00000000-0005-0000-0000-0000855C0000}"/>
    <cellStyle name="Vírgula 8 8 2 2" xfId="4866" xr:uid="{00000000-0005-0000-0000-0000865C0000}"/>
    <cellStyle name="Vírgula 8 8 2 2 2" xfId="10585" xr:uid="{00000000-0005-0000-0000-0000875C0000}"/>
    <cellStyle name="Vírgula 8 8 2 2 2 2" xfId="21906" xr:uid="{00000000-0005-0000-0000-0000885C0000}"/>
    <cellStyle name="Vírgula 8 8 2 2 3" xfId="17901" xr:uid="{00000000-0005-0000-0000-0000895C0000}"/>
    <cellStyle name="Vírgula 8 8 2 3" xfId="5751" xr:uid="{00000000-0005-0000-0000-00008A5C0000}"/>
    <cellStyle name="Vírgula 8 8 2 3 2" xfId="22750" xr:uid="{00000000-0005-0000-0000-00008B5C0000}"/>
    <cellStyle name="Vírgula 8 8 2 3 3" xfId="18786" xr:uid="{00000000-0005-0000-0000-00008C5C0000}"/>
    <cellStyle name="Vírgula 8 8 2 4" xfId="9616" xr:uid="{00000000-0005-0000-0000-00008D5C0000}"/>
    <cellStyle name="Vírgula 8 8 2 4 2" xfId="20650" xr:uid="{00000000-0005-0000-0000-00008E5C0000}"/>
    <cellStyle name="Vírgula 8 8 2 5" xfId="16626" xr:uid="{00000000-0005-0000-0000-00008F5C0000}"/>
    <cellStyle name="Vírgula 8 8 3" xfId="4147" xr:uid="{00000000-0005-0000-0000-0000905C0000}"/>
    <cellStyle name="Vírgula 8 8 3 2" xfId="6481" xr:uid="{00000000-0005-0000-0000-0000915C0000}"/>
    <cellStyle name="Vírgula 8 8 3 2 2" xfId="23463" xr:uid="{00000000-0005-0000-0000-0000925C0000}"/>
    <cellStyle name="Vírgula 8 8 3 2 3" xfId="19516" xr:uid="{00000000-0005-0000-0000-0000935C0000}"/>
    <cellStyle name="Vírgula 8 8 3 3" xfId="10584" xr:uid="{00000000-0005-0000-0000-0000945C0000}"/>
    <cellStyle name="Vírgula 8 8 3 3 2" xfId="21195" xr:uid="{00000000-0005-0000-0000-0000955C0000}"/>
    <cellStyle name="Vírgula 8 8 3 4" xfId="17187" xr:uid="{00000000-0005-0000-0000-0000965C0000}"/>
    <cellStyle name="Vírgula 8 8 4" xfId="9135" xr:uid="{00000000-0005-0000-0000-0000975C0000}"/>
    <cellStyle name="Vírgula 8 9" xfId="3059" xr:uid="{00000000-0005-0000-0000-0000985C0000}"/>
    <cellStyle name="Vírgula 8 9 2" xfId="3736" xr:uid="{00000000-0005-0000-0000-0000995C0000}"/>
    <cellStyle name="Vírgula 8 9 2 2" xfId="5925" xr:uid="{00000000-0005-0000-0000-00009A5C0000}"/>
    <cellStyle name="Vírgula 8 9 2 2 2" xfId="11123" xr:uid="{00000000-0005-0000-0000-00009B5C0000}"/>
    <cellStyle name="Vírgula 8 9 2 2 2 2" xfId="22920" xr:uid="{00000000-0005-0000-0000-00009C5C0000}"/>
    <cellStyle name="Vírgula 8 9 2 2 3" xfId="11497" xr:uid="{00000000-0005-0000-0000-00009D5C0000}"/>
    <cellStyle name="Vírgula 8 9 2 2 4" xfId="18960" xr:uid="{00000000-0005-0000-0000-00009E5C0000}"/>
    <cellStyle name="Vírgula 8 9 2 3" xfId="13686" xr:uid="{00000000-0005-0000-0000-00009F5C0000}"/>
    <cellStyle name="Vírgula 8 9 2 3 2" xfId="20801" xr:uid="{00000000-0005-0000-0000-0000A05C0000}"/>
    <cellStyle name="Vírgula 8 9 2 4" xfId="16780" xr:uid="{00000000-0005-0000-0000-0000A15C0000}"/>
    <cellStyle name="Vírgula 8 9 3" xfId="5228" xr:uid="{00000000-0005-0000-0000-0000A25C0000}"/>
    <cellStyle name="Vírgula 8 9 3 2" xfId="12859" xr:uid="{00000000-0005-0000-0000-0000A35C0000}"/>
    <cellStyle name="Vírgula 8 9 3 2 2" xfId="22227" xr:uid="{00000000-0005-0000-0000-0000A45C0000}"/>
    <cellStyle name="Vírgula 8 9 3 3" xfId="18263" xr:uid="{00000000-0005-0000-0000-0000A55C0000}"/>
    <cellStyle name="Vírgula 8 9 4" xfId="11858" xr:uid="{00000000-0005-0000-0000-0000A65C0000}"/>
    <cellStyle name="Vírgula 8 9 4 2" xfId="15108" xr:uid="{00000000-0005-0000-0000-0000A75C0000}"/>
    <cellStyle name="Vírgula 8 9 4 3" xfId="13587" xr:uid="{00000000-0005-0000-0000-0000A85C0000}"/>
    <cellStyle name="Vírgula 8 9 4 4" xfId="20127" xr:uid="{00000000-0005-0000-0000-0000A95C0000}"/>
    <cellStyle name="Vírgula 8 9 5" xfId="16103" xr:uid="{00000000-0005-0000-0000-0000AA5C0000}"/>
    <cellStyle name="Vírgula 9" xfId="359" xr:uid="{00000000-0005-0000-0000-0000AB5C0000}"/>
    <cellStyle name="Vírgula 9 2" xfId="934" xr:uid="{00000000-0005-0000-0000-0000AC5C0000}"/>
    <cellStyle name="Vírgula 9 2 2" xfId="2465" xr:uid="{00000000-0005-0000-0000-0000AD5C0000}"/>
    <cellStyle name="Vírgula 9 2 2 2" xfId="3592" xr:uid="{00000000-0005-0000-0000-0000AE5C0000}"/>
    <cellStyle name="Vírgula 9 2 2 2 2" xfId="4870" xr:uid="{00000000-0005-0000-0000-0000AF5C0000}"/>
    <cellStyle name="Vírgula 9 2 2 2 2 2" xfId="21910" xr:uid="{00000000-0005-0000-0000-0000B05C0000}"/>
    <cellStyle name="Vírgula 9 2 2 2 2 3" xfId="17905" xr:uid="{00000000-0005-0000-0000-0000B15C0000}"/>
    <cellStyle name="Vírgula 9 2 2 2 3" xfId="5761" xr:uid="{00000000-0005-0000-0000-0000B25C0000}"/>
    <cellStyle name="Vírgula 9 2 2 2 3 2" xfId="22760" xr:uid="{00000000-0005-0000-0000-0000B35C0000}"/>
    <cellStyle name="Vírgula 9 2 2 2 3 3" xfId="18796" xr:uid="{00000000-0005-0000-0000-0000B45C0000}"/>
    <cellStyle name="Vírgula 9 2 2 2 4" xfId="20660" xr:uid="{00000000-0005-0000-0000-0000B55C0000}"/>
    <cellStyle name="Vírgula 9 2 2 2 5" xfId="16636" xr:uid="{00000000-0005-0000-0000-0000B65C0000}"/>
    <cellStyle name="Vírgula 9 2 2 3" xfId="4066" xr:uid="{00000000-0005-0000-0000-0000B75C0000}"/>
    <cellStyle name="Vírgula 9 2 2 3 2" xfId="6491" xr:uid="{00000000-0005-0000-0000-0000B85C0000}"/>
    <cellStyle name="Vírgula 9 2 2 3 2 2" xfId="23473" xr:uid="{00000000-0005-0000-0000-0000B95C0000}"/>
    <cellStyle name="Vírgula 9 2 2 3 2 3" xfId="19526" xr:uid="{00000000-0005-0000-0000-0000BA5C0000}"/>
    <cellStyle name="Vírgula 9 2 2 3 3" xfId="21115" xr:uid="{00000000-0005-0000-0000-0000BB5C0000}"/>
    <cellStyle name="Vírgula 9 2 2 3 4" xfId="17107" xr:uid="{00000000-0005-0000-0000-0000BC5C0000}"/>
    <cellStyle name="Vírgula 9 2 2 4" xfId="13542" xr:uid="{00000000-0005-0000-0000-0000BD5C0000}"/>
    <cellStyle name="Vírgula 9 2 2 5" xfId="13427" xr:uid="{00000000-0005-0000-0000-0000BE5C0000}"/>
    <cellStyle name="Vírgula 9 2 3" xfId="3217" xr:uid="{00000000-0005-0000-0000-0000BF5C0000}"/>
    <cellStyle name="Vírgula 9 2 3 2" xfId="4389" xr:uid="{00000000-0005-0000-0000-0000C05C0000}"/>
    <cellStyle name="Vírgula 9 2 3 2 2" xfId="6617" xr:uid="{00000000-0005-0000-0000-0000C15C0000}"/>
    <cellStyle name="Vírgula 9 2 3 2 2 2" xfId="23599" xr:uid="{00000000-0005-0000-0000-0000C25C0000}"/>
    <cellStyle name="Vírgula 9 2 3 2 2 3" xfId="19652" xr:uid="{00000000-0005-0000-0000-0000C35C0000}"/>
    <cellStyle name="Vírgula 9 2 3 2 3" xfId="21433" xr:uid="{00000000-0005-0000-0000-0000C45C0000}"/>
    <cellStyle name="Vírgula 9 2 3 2 4" xfId="17426" xr:uid="{00000000-0005-0000-0000-0000C55C0000}"/>
    <cellStyle name="Vírgula 9 2 3 3" xfId="5386" xr:uid="{00000000-0005-0000-0000-0000C65C0000}"/>
    <cellStyle name="Vírgula 9 2 3 3 2" xfId="12488" xr:uid="{00000000-0005-0000-0000-0000C75C0000}"/>
    <cellStyle name="Vírgula 9 2 3 3 2 2" xfId="22385" xr:uid="{00000000-0005-0000-0000-0000C85C0000}"/>
    <cellStyle name="Vírgula 9 2 3 3 3" xfId="11570" xr:uid="{00000000-0005-0000-0000-0000C95C0000}"/>
    <cellStyle name="Vírgula 9 2 3 3 4" xfId="18421" xr:uid="{00000000-0005-0000-0000-0000CA5C0000}"/>
    <cellStyle name="Vírgula 9 2 3 4" xfId="12974" xr:uid="{00000000-0005-0000-0000-0000CB5C0000}"/>
    <cellStyle name="Vírgula 9 2 3 4 2" xfId="20285" xr:uid="{00000000-0005-0000-0000-0000CC5C0000}"/>
    <cellStyle name="Vírgula 9 2 3 5" xfId="16261" xr:uid="{00000000-0005-0000-0000-0000CD5C0000}"/>
    <cellStyle name="Vírgula 9 2 4" xfId="3966" xr:uid="{00000000-0005-0000-0000-0000CE5C0000}"/>
    <cellStyle name="Vírgula 9 2 4 2" xfId="6107" xr:uid="{00000000-0005-0000-0000-0000CF5C0000}"/>
    <cellStyle name="Vírgula 9 2 4 2 2" xfId="23096" xr:uid="{00000000-0005-0000-0000-0000D05C0000}"/>
    <cellStyle name="Vírgula 9 2 4 2 3" xfId="19142" xr:uid="{00000000-0005-0000-0000-0000D15C0000}"/>
    <cellStyle name="Vírgula 9 2 4 3" xfId="21023" xr:uid="{00000000-0005-0000-0000-0000D25C0000}"/>
    <cellStyle name="Vírgula 9 2 4 4" xfId="17008" xr:uid="{00000000-0005-0000-0000-0000D35C0000}"/>
    <cellStyle name="Vírgula 9 2 5" xfId="6802" xr:uid="{00000000-0005-0000-0000-0000D45C0000}"/>
    <cellStyle name="Vírgula 9 2 5 2" xfId="23775" xr:uid="{00000000-0005-0000-0000-0000D55C0000}"/>
    <cellStyle name="Vírgula 9 2 5 3" xfId="19837" xr:uid="{00000000-0005-0000-0000-0000D65C0000}"/>
    <cellStyle name="Vírgula 9 2 6" xfId="5120" xr:uid="{00000000-0005-0000-0000-0000D75C0000}"/>
    <cellStyle name="Vírgula 9 2 6 2" xfId="22128" xr:uid="{00000000-0005-0000-0000-0000D85C0000}"/>
    <cellStyle name="Vírgula 9 2 6 3" xfId="18155" xr:uid="{00000000-0005-0000-0000-0000D95C0000}"/>
    <cellStyle name="Vírgula 9 2 7" xfId="20028" xr:uid="{00000000-0005-0000-0000-0000DA5C0000}"/>
    <cellStyle name="Vírgula 9 2 8" xfId="15988" xr:uid="{00000000-0005-0000-0000-0000DB5C0000}"/>
    <cellStyle name="Vírgula 9 3" xfId="2466" xr:uid="{00000000-0005-0000-0000-0000DC5C0000}"/>
    <cellStyle name="Vírgula 9 3 2" xfId="3593" xr:uid="{00000000-0005-0000-0000-0000DD5C0000}"/>
    <cellStyle name="Vírgula 9 3 2 2" xfId="4871" xr:uid="{00000000-0005-0000-0000-0000DE5C0000}"/>
    <cellStyle name="Vírgula 9 3 2 2 2" xfId="21911" xr:uid="{00000000-0005-0000-0000-0000DF5C0000}"/>
    <cellStyle name="Vírgula 9 3 2 2 3" xfId="17906" xr:uid="{00000000-0005-0000-0000-0000E05C0000}"/>
    <cellStyle name="Vírgula 9 3 2 3" xfId="5762" xr:uid="{00000000-0005-0000-0000-0000E15C0000}"/>
    <cellStyle name="Vírgula 9 3 2 3 2" xfId="11722" xr:uid="{00000000-0005-0000-0000-0000E25C0000}"/>
    <cellStyle name="Vírgula 9 3 2 3 2 2" xfId="22761" xr:uid="{00000000-0005-0000-0000-0000E35C0000}"/>
    <cellStyle name="Vírgula 9 3 2 3 3" xfId="11466" xr:uid="{00000000-0005-0000-0000-0000E45C0000}"/>
    <cellStyle name="Vírgula 9 3 2 3 4" xfId="18797" xr:uid="{00000000-0005-0000-0000-0000E55C0000}"/>
    <cellStyle name="Vírgula 9 3 2 4" xfId="11468" xr:uid="{00000000-0005-0000-0000-0000E65C0000}"/>
    <cellStyle name="Vírgula 9 3 2 4 2" xfId="20661" xr:uid="{00000000-0005-0000-0000-0000E75C0000}"/>
    <cellStyle name="Vírgula 9 3 2 5" xfId="16637" xr:uid="{00000000-0005-0000-0000-0000E85C0000}"/>
    <cellStyle name="Vírgula 9 3 3" xfId="3700" xr:uid="{00000000-0005-0000-0000-0000E95C0000}"/>
    <cellStyle name="Vírgula 9 3 3 2" xfId="6492" xr:uid="{00000000-0005-0000-0000-0000EA5C0000}"/>
    <cellStyle name="Vírgula 9 3 3 2 2" xfId="23474" xr:uid="{00000000-0005-0000-0000-0000EB5C0000}"/>
    <cellStyle name="Vírgula 9 3 3 2 3" xfId="19527" xr:uid="{00000000-0005-0000-0000-0000EC5C0000}"/>
    <cellStyle name="Vírgula 9 3 3 3" xfId="20768" xr:uid="{00000000-0005-0000-0000-0000ED5C0000}"/>
    <cellStyle name="Vírgula 9 3 3 4" xfId="16744" xr:uid="{00000000-0005-0000-0000-0000EE5C0000}"/>
    <cellStyle name="Vírgula 9 3 4" xfId="13543" xr:uid="{00000000-0005-0000-0000-0000EF5C0000}"/>
    <cellStyle name="Vírgula 9 4" xfId="2467" xr:uid="{00000000-0005-0000-0000-0000F05C0000}"/>
    <cellStyle name="Vírgula 9 4 2" xfId="3594" xr:uid="{00000000-0005-0000-0000-0000F15C0000}"/>
    <cellStyle name="Vírgula 9 4 2 2" xfId="4872" xr:uid="{00000000-0005-0000-0000-0000F25C0000}"/>
    <cellStyle name="Vírgula 9 4 2 2 2" xfId="21912" xr:uid="{00000000-0005-0000-0000-0000F35C0000}"/>
    <cellStyle name="Vírgula 9 4 2 2 3" xfId="17907" xr:uid="{00000000-0005-0000-0000-0000F45C0000}"/>
    <cellStyle name="Vírgula 9 4 2 3" xfId="5763" xr:uid="{00000000-0005-0000-0000-0000F55C0000}"/>
    <cellStyle name="Vírgula 9 4 2 3 2" xfId="22762" xr:uid="{00000000-0005-0000-0000-0000F65C0000}"/>
    <cellStyle name="Vírgula 9 4 2 3 3" xfId="18798" xr:uid="{00000000-0005-0000-0000-0000F75C0000}"/>
    <cellStyle name="Vírgula 9 4 2 4" xfId="20662" xr:uid="{00000000-0005-0000-0000-0000F85C0000}"/>
    <cellStyle name="Vírgula 9 4 2 5" xfId="16638" xr:uid="{00000000-0005-0000-0000-0000F95C0000}"/>
    <cellStyle name="Vírgula 9 4 3" xfId="4121" xr:uid="{00000000-0005-0000-0000-0000FA5C0000}"/>
    <cellStyle name="Vírgula 9 4 3 2" xfId="6493" xr:uid="{00000000-0005-0000-0000-0000FB5C0000}"/>
    <cellStyle name="Vírgula 9 4 3 2 2" xfId="23475" xr:uid="{00000000-0005-0000-0000-0000FC5C0000}"/>
    <cellStyle name="Vírgula 9 4 3 2 3" xfId="19528" xr:uid="{00000000-0005-0000-0000-0000FD5C0000}"/>
    <cellStyle name="Vírgula 9 4 3 3" xfId="21169" xr:uid="{00000000-0005-0000-0000-0000FE5C0000}"/>
    <cellStyle name="Vírgula 9 4 3 4" xfId="17161" xr:uid="{00000000-0005-0000-0000-0000FF5C0000}"/>
    <cellStyle name="Vírgula 9 5" xfId="2464" xr:uid="{00000000-0005-0000-0000-0000005D0000}"/>
    <cellStyle name="Vírgula 9 5 2" xfId="3591" xr:uid="{00000000-0005-0000-0000-0000015D0000}"/>
    <cellStyle name="Vírgula 9 5 2 2" xfId="4869" xr:uid="{00000000-0005-0000-0000-0000025D0000}"/>
    <cellStyle name="Vírgula 9 5 2 2 2" xfId="21909" xr:uid="{00000000-0005-0000-0000-0000035D0000}"/>
    <cellStyle name="Vírgula 9 5 2 2 3" xfId="17904" xr:uid="{00000000-0005-0000-0000-0000045D0000}"/>
    <cellStyle name="Vírgula 9 5 2 3" xfId="5760" xr:uid="{00000000-0005-0000-0000-0000055D0000}"/>
    <cellStyle name="Vírgula 9 5 2 3 2" xfId="22759" xr:uid="{00000000-0005-0000-0000-0000065D0000}"/>
    <cellStyle name="Vírgula 9 5 2 3 3" xfId="18795" xr:uid="{00000000-0005-0000-0000-0000075D0000}"/>
    <cellStyle name="Vírgula 9 5 2 4" xfId="20659" xr:uid="{00000000-0005-0000-0000-0000085D0000}"/>
    <cellStyle name="Vírgula 9 5 2 5" xfId="16635" xr:uid="{00000000-0005-0000-0000-0000095D0000}"/>
    <cellStyle name="Vírgula 9 5 3" xfId="4416" xr:uid="{00000000-0005-0000-0000-00000A5D0000}"/>
    <cellStyle name="Vírgula 9 5 3 2" xfId="6490" xr:uid="{00000000-0005-0000-0000-00000B5D0000}"/>
    <cellStyle name="Vírgula 9 5 3 2 2" xfId="23472" xr:uid="{00000000-0005-0000-0000-00000C5D0000}"/>
    <cellStyle name="Vírgula 9 5 3 2 3" xfId="19525" xr:uid="{00000000-0005-0000-0000-00000D5D0000}"/>
    <cellStyle name="Vírgula 9 5 3 3" xfId="21459" xr:uid="{00000000-0005-0000-0000-00000E5D0000}"/>
    <cellStyle name="Vírgula 9 5 3 4" xfId="17453" xr:uid="{00000000-0005-0000-0000-00000F5D0000}"/>
    <cellStyle name="Vírgula 9 6" xfId="4042" xr:uid="{00000000-0005-0000-0000-0000105D0000}"/>
    <cellStyle name="Vírgula 9 6 2" xfId="5927" xr:uid="{00000000-0005-0000-0000-0000115D0000}"/>
    <cellStyle name="Vírgula 9 6 2 2" xfId="11626" xr:uid="{00000000-0005-0000-0000-0000125D0000}"/>
    <cellStyle name="Vírgula 9 6 2 2 2" xfId="22922" xr:uid="{00000000-0005-0000-0000-0000135D0000}"/>
    <cellStyle name="Vírgula 9 6 2 3" xfId="11534" xr:uid="{00000000-0005-0000-0000-0000145D0000}"/>
    <cellStyle name="Vírgula 9 6 2 4" xfId="18962" xr:uid="{00000000-0005-0000-0000-0000155D0000}"/>
    <cellStyle name="Vírgula 9 6 3" xfId="12359" xr:uid="{00000000-0005-0000-0000-0000165D0000}"/>
    <cellStyle name="Vírgula 9 6 3 2" xfId="15397" xr:uid="{00000000-0005-0000-0000-0000175D0000}"/>
    <cellStyle name="Vírgula 9 6 3 3" xfId="13714" xr:uid="{00000000-0005-0000-0000-0000185D0000}"/>
    <cellStyle name="Vírgula 9 6 3 4" xfId="21091" xr:uid="{00000000-0005-0000-0000-0000195D0000}"/>
    <cellStyle name="Vírgula 9 6 4" xfId="17083" xr:uid="{00000000-0005-0000-0000-00001A5D0000}"/>
    <cellStyle name="Vírgula 9 7" xfId="8708" xr:uid="{00000000-0005-0000-0000-00001B5D0000}"/>
    <cellStyle name="Vírgula 9 7 2" xfId="11648" xr:uid="{00000000-0005-0000-0000-00001C5D0000}"/>
    <cellStyle name="Vírgula 9 7 3" xfId="11012" xr:uid="{00000000-0005-0000-0000-00001D5D0000}"/>
    <cellStyle name="Vírgula 9 8" xfId="8709" xr:uid="{00000000-0005-0000-0000-00001E5D0000}"/>
    <cellStyle name="Vírgula 9 8 2" xfId="11298" xr:uid="{00000000-0005-0000-0000-00001F5D0000}"/>
    <cellStyle name="Vírgula 9 8 3" xfId="13122" xr:uid="{00000000-0005-0000-0000-0000205D0000}"/>
    <cellStyle name="Vírgula 9 9" xfId="8710" xr:uid="{00000000-0005-0000-0000-0000215D0000}"/>
    <cellStyle name="Vírgula 9 9 2" xfId="11721" xr:uid="{00000000-0005-0000-0000-0000225D0000}"/>
    <cellStyle name="Vírgula 9 9 3" xfId="12361" xr:uid="{00000000-0005-0000-0000-0000235D0000}"/>
    <cellStyle name="Währung" xfId="3025" xr:uid="{00000000-0005-0000-0000-0000245D0000}"/>
    <cellStyle name="Währung 2" xfId="3026" xr:uid="{00000000-0005-0000-0000-0000255D0000}"/>
    <cellStyle name="Währung 2 2" xfId="8711" xr:uid="{00000000-0005-0000-0000-0000265D0000}"/>
    <cellStyle name="Währung 3" xfId="8712" xr:uid="{00000000-0005-0000-0000-0000275D0000}"/>
    <cellStyle name="Warning Text" xfId="444" xr:uid="{00000000-0005-0000-0000-0000285D0000}"/>
  </cellStyles>
  <dxfs count="2">
    <dxf>
      <font>
        <condense val="0"/>
        <extend val="0"/>
        <color indexed="9"/>
      </font>
    </dxf>
    <dxf>
      <font>
        <condense val="0"/>
        <extend val="0"/>
        <color indexed="9"/>
      </font>
    </dxf>
  </dxfs>
  <tableStyles count="0" defaultTableStyle="TableStyleMedium2" defaultPivotStyle="PivotStyleLight16"/>
  <colors>
    <mruColors>
      <color rgb="FF71F5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343342</xdr:colOff>
      <xdr:row>2</xdr:row>
      <xdr:rowOff>166133</xdr:rowOff>
    </xdr:from>
    <xdr:to>
      <xdr:col>3</xdr:col>
      <xdr:colOff>1402418</xdr:colOff>
      <xdr:row>3</xdr:row>
      <xdr:rowOff>362822</xdr:rowOff>
    </xdr:to>
    <xdr:pic>
      <xdr:nvPicPr>
        <xdr:cNvPr id="2" name="Imagem 3" descr="D:\Flavia\Desktop\images.jpg">
          <a:extLst>
            <a:ext uri="{FF2B5EF4-FFF2-40B4-BE49-F238E27FC236}">
              <a16:creationId xmlns:a16="http://schemas.microsoft.com/office/drawing/2014/main" id="{106D3AE7-6DCF-46C8-9BE1-26FD28FA40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992" y="413783"/>
          <a:ext cx="1059076" cy="95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542925</xdr:colOff>
      <xdr:row>3</xdr:row>
      <xdr:rowOff>190500</xdr:rowOff>
    </xdr:from>
    <xdr:to>
      <xdr:col>2</xdr:col>
      <xdr:colOff>321209</xdr:colOff>
      <xdr:row>3</xdr:row>
      <xdr:rowOff>979870</xdr:rowOff>
    </xdr:to>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2525" y="590550"/>
          <a:ext cx="730784" cy="7893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125384</xdr:colOff>
      <xdr:row>2</xdr:row>
      <xdr:rowOff>163657</xdr:rowOff>
    </xdr:from>
    <xdr:to>
      <xdr:col>3</xdr:col>
      <xdr:colOff>879894</xdr:colOff>
      <xdr:row>2</xdr:row>
      <xdr:rowOff>956837</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9611" y="501362"/>
          <a:ext cx="754510" cy="793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569595</xdr:colOff>
      <xdr:row>2</xdr:row>
      <xdr:rowOff>179070</xdr:rowOff>
    </xdr:from>
    <xdr:to>
      <xdr:col>3</xdr:col>
      <xdr:colOff>347879</xdr:colOff>
      <xdr:row>2</xdr:row>
      <xdr:rowOff>968440</xdr:rowOff>
    </xdr:to>
    <xdr:pic>
      <xdr:nvPicPr>
        <xdr:cNvPr id="2" name="Imagem 1">
          <a:extLst>
            <a:ext uri="{FF2B5EF4-FFF2-40B4-BE49-F238E27FC236}">
              <a16:creationId xmlns:a16="http://schemas.microsoft.com/office/drawing/2014/main" id="{2C3FE16C-686B-4F30-BC62-F86889C68A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4435" y="514350"/>
          <a:ext cx="761264" cy="7893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571500</xdr:colOff>
      <xdr:row>1</xdr:row>
      <xdr:rowOff>180975</xdr:rowOff>
    </xdr:from>
    <xdr:to>
      <xdr:col>3</xdr:col>
      <xdr:colOff>730784</xdr:colOff>
      <xdr:row>1</xdr:row>
      <xdr:rowOff>979870</xdr:rowOff>
    </xdr:to>
    <xdr:pic>
      <xdr:nvPicPr>
        <xdr:cNvPr id="2" name="Imagem 1">
          <a:extLst>
            <a:ext uri="{FF2B5EF4-FFF2-40B4-BE49-F238E27FC236}">
              <a16:creationId xmlns:a16="http://schemas.microsoft.com/office/drawing/2014/main" id="{BEE4F868-6C5A-44A0-AB6C-5CA285D4B5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4980" y="363855"/>
          <a:ext cx="753644" cy="7893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613099</xdr:colOff>
      <xdr:row>2</xdr:row>
      <xdr:rowOff>167174</xdr:rowOff>
    </xdr:from>
    <xdr:to>
      <xdr:col>2</xdr:col>
      <xdr:colOff>655750</xdr:colOff>
      <xdr:row>2</xdr:row>
      <xdr:rowOff>956544</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140" y="509296"/>
          <a:ext cx="757998" cy="7893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911803</xdr:colOff>
      <xdr:row>23</xdr:row>
      <xdr:rowOff>121491</xdr:rowOff>
    </xdr:from>
    <xdr:to>
      <xdr:col>2</xdr:col>
      <xdr:colOff>3186545</xdr:colOff>
      <xdr:row>33</xdr:row>
      <xdr:rowOff>97307</xdr:rowOff>
    </xdr:to>
    <xdr:pic>
      <xdr:nvPicPr>
        <xdr:cNvPr id="11" name="Picture 16">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5258" y="5055249"/>
          <a:ext cx="3259954" cy="1669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383642</xdr:colOff>
      <xdr:row>2</xdr:row>
      <xdr:rowOff>180975</xdr:rowOff>
    </xdr:from>
    <xdr:to>
      <xdr:col>2</xdr:col>
      <xdr:colOff>161926</xdr:colOff>
      <xdr:row>2</xdr:row>
      <xdr:rowOff>970345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3242" y="514350"/>
          <a:ext cx="730784" cy="7893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666750</xdr:colOff>
      <xdr:row>3</xdr:row>
      <xdr:rowOff>161925</xdr:rowOff>
    </xdr:from>
    <xdr:to>
      <xdr:col>2</xdr:col>
      <xdr:colOff>445034</xdr:colOff>
      <xdr:row>3</xdr:row>
      <xdr:rowOff>951295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350" y="495300"/>
          <a:ext cx="730784" cy="789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MA004\Semaplan\DOCUME~1\RAPHAE~1.POR\CONFIG~1\Temp\Rar$DI00.610\Acabamentos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MA004\Semaplan\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1.130\Engenharia\OBRAS%20EM%20ANDAMENTO%2020%20a%2023\CAMPO%20DE%20FUTEBOL%20CONSELVAN%20-%20082-2022\PLANILHAS\CAMPO%20DE%20FUTEBOL%20COM%20DRENAGEM%20-%20prefeitur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ux"/>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_TRANSPORTE MAN"/>
      <sheetName val="RELATÓ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 val="Mat Asf"/>
      <sheetName val="1.6"/>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Mat Asf"/>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quadro 08 - composições"/>
      <sheetName val="dados de entrada concorrência"/>
    </sheetNames>
    <sheetDataSet>
      <sheetData sheetId="0" refreshError="1"/>
      <sheetData sheetId="1">
        <row r="17">
          <cell r="B17" t="str">
            <v>TERRAPLENAGEM</v>
          </cell>
          <cell r="C17">
            <v>0</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v>0</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v>0</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v>0</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 val="relatório-1ª med."/>
      <sheetName val="#ref"/>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7-TSD"/>
      <sheetName val="DMT MEDIÇÃO"/>
      <sheetName val="desm"/>
      <sheetName val="APONT"/>
      <sheetName val="DADOS"/>
      <sheetName val="mat"/>
      <sheetName val="Croqui"/>
      <sheetName val="CALCULOS AUXILIARES"/>
      <sheetName val="Pat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 val="DMT MEDIÇÃO"/>
      <sheetName val="RESUMO_DVOP"/>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 val="CUSTO HORÁRIO"/>
      <sheetName val="Mão de obra"/>
      <sheetName val="Material"/>
      <sheetName val="RESUMO_DVOP"/>
      <sheetName val="utr 2"/>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 val="diagrama"/>
      <sheetName val="cubaçã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PLE"/>
      <sheetName val="QCI"/>
      <sheetName val="DECL. DE RESP."/>
      <sheetName val="RESUMO (2)"/>
      <sheetName val="RESUMO"/>
      <sheetName val="ASS"/>
      <sheetName val="M.C PISO"/>
      <sheetName val="M.C. PINTURA INT"/>
      <sheetName val="ORÇAMENTO "/>
      <sheetName val="MEDIÇÃO"/>
      <sheetName val="COMPOSIÇÃO CIVIL"/>
      <sheetName val="COMP. HIDRO"/>
      <sheetName val="BANCO DE DADOS ABRIL 2021 SERV"/>
      <sheetName val="BANCO DE DADOS ABRIL 2021 INS"/>
      <sheetName val="COMPOSIÇÕES"/>
      <sheetName val="COMP. PAISAGISMO"/>
      <sheetName val="COMPOSIÇÃO ESTRUTURAL"/>
      <sheetName val="Mobilização_Desmobilização"/>
      <sheetName val="PLAYGROUND "/>
      <sheetName val="COMP. ACAD CEF"/>
      <sheetName val="ACADEMIA DA 3 IDADE "/>
      <sheetName val="COMP. ELETRICO "/>
      <sheetName val="COMP. SPDA "/>
      <sheetName val="COMP. LOG"/>
      <sheetName val="COMP. IP"/>
      <sheetName val="COMP. INC"/>
      <sheetName val="MEM. DE CALCULO"/>
      <sheetName val="CRONOGRAMA"/>
      <sheetName val="BDI "/>
      <sheetName val="BDI DIF"/>
      <sheetName val="ENCARGOS SOCIAIS"/>
    </sheetNames>
    <sheetDataSet>
      <sheetData sheetId="0"/>
      <sheetData sheetId="1"/>
      <sheetData sheetId="2"/>
      <sheetData sheetId="3"/>
      <sheetData sheetId="4"/>
      <sheetData sheetId="5"/>
      <sheetData sheetId="6"/>
      <sheetData sheetId="7"/>
      <sheetData sheetId="8">
        <row r="5">
          <cell r="L5" t="str">
            <v>Ref.: Tabela de Serviços
SINAPI (ABRIL/2022)                                                                               
e/ou composições PiniTCPO</v>
          </cell>
        </row>
        <row r="10">
          <cell r="G10" t="str">
            <v>CONSTRUÇÃO DE CAMPO DE FUTEBOL NO DISTRITO DE CONSELVAN, NO MUNICÍPIO DE ARIPUANÃ - MT</v>
          </cell>
          <cell r="M10">
            <v>44706</v>
          </cell>
        </row>
        <row r="11">
          <cell r="G11" t="str">
            <v>CEDRINO, ESQUINA COM A RUA ARARAQUARA E COM A RUA PIQUIZEIRO, DISTRITO DE CONSELVAN, ARIPUANÃ - MT</v>
          </cell>
          <cell r="M11">
            <v>1.1303999999999998</v>
          </cell>
        </row>
      </sheetData>
      <sheetData sheetId="9"/>
      <sheetData sheetId="10"/>
      <sheetData sheetId="11"/>
      <sheetData sheetId="12">
        <row r="1">
          <cell r="B1" t="str">
            <v>Código</v>
          </cell>
          <cell r="C1" t="str">
            <v>Descrição</v>
          </cell>
          <cell r="D1" t="str">
            <v>Unidade</v>
          </cell>
          <cell r="E1" t="str">
            <v>Preço</v>
          </cell>
        </row>
        <row r="2">
          <cell r="B2">
            <v>97141</v>
          </cell>
          <cell r="C2" t="str">
            <v>ASSENTAMENTO DE TUBO DE FERRO FUNDIDO PARA REDE DE ÁGUA, DN 80 MM, JUNTA ELÁSTICA, INSTALADO EM LOCAL COM NÍVEL ALTO DE INTERFERÊNCIAS (NÃO INCLUI FORNECIMENTO). AF_11/2017</v>
          </cell>
          <cell r="D2" t="str">
            <v>M</v>
          </cell>
          <cell r="E2">
            <v>5.85</v>
          </cell>
        </row>
        <row r="3">
          <cell r="B3">
            <v>97142</v>
          </cell>
          <cell r="C3" t="str">
            <v>ASSENTAMENTO DE TUBO DE FERRO FUNDIDO PARA REDE DE ÁGUA, DN 100 MM, JUNTA ELÁSTICA, INSTALADO EM LOCAL COM NÍVEL ALTO DE INTERFERÊNCIAS (NÃO INCLUI FORNECIMENTO). AF_11/2017</v>
          </cell>
          <cell r="D3" t="str">
            <v>M</v>
          </cell>
          <cell r="E3">
            <v>6.51</v>
          </cell>
        </row>
        <row r="4">
          <cell r="B4">
            <v>97143</v>
          </cell>
          <cell r="C4" t="str">
            <v>ASSENTAMENTO DE TUBO DE FERRO FUNDIDO PARA REDE DE ÁGUA, DN 150 MM, JUNTA ELÁSTICA, INSTALADO EM LOCAL COM NÍVEL ALTO DE INTERFERÊNCIAS (NÃO INCLUI FORNECIMENTO). AF_11/2017</v>
          </cell>
          <cell r="D4" t="str">
            <v>M</v>
          </cell>
          <cell r="E4">
            <v>8.1999999999999993</v>
          </cell>
        </row>
        <row r="5">
          <cell r="B5">
            <v>97144</v>
          </cell>
          <cell r="C5" t="str">
            <v>ASSENTAMENTO DE TUBO DE FERRO FUNDIDO PARA REDE DE ÁGUA, DN 200 MM, JUNTA ELÁSTICA, INSTALADO EM LOCAL COM NÍVEL ALTO DE INTERFERÊNCIAS (NÃO INCLUI FORNECIMENTO). AF_11/2017</v>
          </cell>
          <cell r="D5" t="str">
            <v>M</v>
          </cell>
          <cell r="E5">
            <v>9.8699999999999992</v>
          </cell>
        </row>
        <row r="6">
          <cell r="B6">
            <v>97145</v>
          </cell>
          <cell r="C6" t="str">
            <v>ASSENTAMENTO DE TUBO DE FERRO FUNDIDO PARA REDE DE ÁGUA, DN 250 MM, JUNTA ELÁSTICA, INSTALADO EM LOCAL COM NÍVEL ALTO DE INTERFERÊNCIAS (NÃO INCLUI FORNECIMENTO). AF_11/2017</v>
          </cell>
          <cell r="D6" t="str">
            <v>M</v>
          </cell>
          <cell r="E6">
            <v>11.59</v>
          </cell>
        </row>
        <row r="7">
          <cell r="B7">
            <v>97146</v>
          </cell>
          <cell r="C7" t="str">
            <v>ASSENTAMENTO DE TUBO DE FERRO FUNDIDO PARA REDE DE ÁGUA, DN 300 MM, JUNTA ELÁSTICA, INSTALADO EM LOCAL COM NÍVEL ALTO DE INTERFERÊNCIAS (NÃO INCLUI FORNECIMENTO). AF_11/2017</v>
          </cell>
          <cell r="D7" t="str">
            <v>M</v>
          </cell>
          <cell r="E7">
            <v>13.3</v>
          </cell>
        </row>
        <row r="8">
          <cell r="B8">
            <v>97147</v>
          </cell>
          <cell r="C8" t="str">
            <v>ASSENTAMENTO DE TUBO DE FERRO FUNDIDO PARA REDE DE ÁGUA, DN 350 MM, JUNTA ELÁSTICA, INSTALADO EM LOCAL COM NÍVEL ALTO DE INTERFERÊNCIAS (NÃO INCLUI FORNECIMENTO). AF_11/2017</v>
          </cell>
          <cell r="D8" t="str">
            <v>M</v>
          </cell>
          <cell r="E8">
            <v>15.01</v>
          </cell>
        </row>
        <row r="9">
          <cell r="B9">
            <v>97148</v>
          </cell>
          <cell r="C9" t="str">
            <v>ASSENTAMENTO DE TUBO DE FERRO FUNDIDO PARA REDE DE ÁGUA, DN 400 MM, JUNTA ELÁSTICA, INSTALADO EM LOCAL COM NÍVEL ALTO DE INTERFERÊNCIAS (NÃO INCLUI FORNECIMENTO). AF_11/2017</v>
          </cell>
          <cell r="D9" t="str">
            <v>M</v>
          </cell>
          <cell r="E9">
            <v>16.690000000000001</v>
          </cell>
        </row>
        <row r="10">
          <cell r="B10">
            <v>97149</v>
          </cell>
          <cell r="C10" t="str">
            <v>ASSENTAMENTO DE TUBO DE FERRO FUNDIDO PARA REDE DE ÁGUA, DN 450 MM, JUNTA ELÁSTICA, INSTALADO EM LOCAL COM NÍVEL ALTO DE INTERFERÊNCIAS (NÃO INCLUI FORNECIMENTO). AF_11/2017</v>
          </cell>
          <cell r="D10" t="str">
            <v>M</v>
          </cell>
          <cell r="E10">
            <v>18.43</v>
          </cell>
        </row>
        <row r="11">
          <cell r="B11">
            <v>97150</v>
          </cell>
          <cell r="C11" t="str">
            <v>ASSENTAMENTO DE TUBO DE FERRO FUNDIDO PARA REDE DE ÁGUA, DN 500 MM, JUNTA ELÁSTICA, INSTALADO EM LOCAL COM NÍVEL ALTO DE INTERFERÊNCIAS (NÃO INCLUI FORNECIMENTO). AF_11/2017</v>
          </cell>
          <cell r="D11" t="str">
            <v>M</v>
          </cell>
          <cell r="E11">
            <v>22.48</v>
          </cell>
        </row>
        <row r="12">
          <cell r="B12">
            <v>97151</v>
          </cell>
          <cell r="C12" t="str">
            <v>ASSENTAMENTO DE TUBO DE FERRO FUNDIDO PARA REDE DE ÁGUA, DN 600 MM, JUNTA ELÁSTICA, INSTALADO EM LOCAL COM NÍVEL ALTO DE INTERFERÊNCIAS (NÃO INCLUI FORNECIMENTO). AF_11/2017</v>
          </cell>
          <cell r="D12" t="str">
            <v>M</v>
          </cell>
          <cell r="E12">
            <v>26.28</v>
          </cell>
        </row>
        <row r="13">
          <cell r="B13">
            <v>97152</v>
          </cell>
          <cell r="C13" t="str">
            <v>ASSENTAMENTO DE TUBO DE FERRO FUNDIDO PARA REDE DE ÁGUA, DN 700 MM, JUNTA ELÁSTICA, INSTALADO EM LOCAL COM NÍVEL ALTO DE INTERFERÊNCIAS (NÃO INCLUI FORNECIMENTO). AF_11/2017</v>
          </cell>
          <cell r="D13" t="str">
            <v>M</v>
          </cell>
          <cell r="E13">
            <v>29.8</v>
          </cell>
        </row>
        <row r="14">
          <cell r="B14">
            <v>97153</v>
          </cell>
          <cell r="C14" t="str">
            <v>ASSENTAMENTO DE TUBO DE FERRO FUNDIDO PARA REDE DE ÁGUA, DN 800 MM, JUNTA ELÁSTICA, INSTALADO EM LOCAL COM NÍVEL ALTO DE INTERFERÊNCIAS (NÃO INCLUI FORNECIMENTO). AF_11/2017</v>
          </cell>
          <cell r="D14" t="str">
            <v>M</v>
          </cell>
          <cell r="E14">
            <v>33.479999999999997</v>
          </cell>
        </row>
        <row r="15">
          <cell r="B15">
            <v>97154</v>
          </cell>
          <cell r="C15" t="str">
            <v>ASSENTAMENTO DE TUBO DE FERRO FUNDIDO PARA REDE DE ÁGUA, DN 900 MM, JUNTA ELÁSTICA, INSTALADO EM LOCAL COM NÍVEL ALTO DE INTERFERÊNCIAS (NÃO INCLUI FORNECIMENTO). AF_11/2017</v>
          </cell>
          <cell r="D15" t="str">
            <v>M</v>
          </cell>
          <cell r="E15">
            <v>37.19</v>
          </cell>
        </row>
        <row r="16">
          <cell r="B16">
            <v>97155</v>
          </cell>
          <cell r="C16" t="str">
            <v>ASSENTAMENTO DE TUBO DE FERRO FUNDIDO PARA REDE DE ÁGUA, DN 1000 MM, JUNTA ELÁSTICA, INSTALADO EM LOCAL COM NÍVEL ALTO DE INTERFERÊNCIAS (NÃO INCLUI FORNECIMENTO). AF_11/2017</v>
          </cell>
          <cell r="D16" t="str">
            <v>M</v>
          </cell>
          <cell r="E16">
            <v>40.92</v>
          </cell>
        </row>
        <row r="17">
          <cell r="B17">
            <v>97156</v>
          </cell>
          <cell r="C17" t="str">
            <v>ASSENTAMENTO DE TUBO DE FERRO FUNDIDO PARA REDE DE ÁGUA, DN 1200 MM, JUNTA ELÁSTICA, INSTALADO EM LOCAL COM NÍVEL ALTO DE INTERFERÊNCIAS (NÃO INCLUI FORNECIMENTO). AF_11/2017</v>
          </cell>
          <cell r="D17" t="str">
            <v>M</v>
          </cell>
          <cell r="E17">
            <v>48.86</v>
          </cell>
        </row>
        <row r="18">
          <cell r="B18">
            <v>97157</v>
          </cell>
          <cell r="C18" t="str">
            <v>ASSENTAMENTO DE TUBO DE FERRO FUNDIDO PARA REDE DE ÁGUA, DN 80 MM, JUNTA ELÁSTICA, INSTALADO EM LOCAL COM NÍVEL BAIXO DE INTERFERÊNCIAS (NÃO INCLUI FORNECIMENTO). AF_11/2017</v>
          </cell>
          <cell r="D18" t="str">
            <v>M</v>
          </cell>
          <cell r="E18">
            <v>3.6</v>
          </cell>
        </row>
        <row r="19">
          <cell r="B19">
            <v>97158</v>
          </cell>
          <cell r="C19" t="str">
            <v>ASSENTAMENTO DE TUBO DE FERRO FUNDIDO PARA REDE DE ÁGUA, DN 100 MM, JUNTA ELÁSTICA, INSTALADO EM LOCAL COM NÍVEL BAIXO DE INTERFERÊNCIAS (NÃO INCLUI FORNECIMENTO). AF_11/2017</v>
          </cell>
          <cell r="D19" t="str">
            <v>M</v>
          </cell>
          <cell r="E19">
            <v>4.0199999999999996</v>
          </cell>
        </row>
        <row r="20">
          <cell r="B20">
            <v>97159</v>
          </cell>
          <cell r="C20" t="str">
            <v>ASSENTAMENTO DE TUBO DE FERRO FUNDIDO PARA REDE DE ÁGUA, DN 150 MM, JUNTA ELÁSTICA, INSTALADO EM LOCAL COM NÍVEL BAIXO DE INTERFERÊNCIAS (NÃO INCLUI FORNECIMENTO). AF_11/2017</v>
          </cell>
          <cell r="D20" t="str">
            <v>M</v>
          </cell>
          <cell r="E20">
            <v>5.0599999999999996</v>
          </cell>
        </row>
        <row r="21">
          <cell r="B21">
            <v>97160</v>
          </cell>
          <cell r="C21" t="str">
            <v>ASSENTAMENTO DE TUBO DE FERRO FUNDIDO PARA REDE DE ÁGUA, DN 200 MM, JUNTA ELÁSTICA, INSTALADO EM LOCAL COM NÍVEL BAIXO DE INTERFERÊNCIAS (NÃO INCLUI FORNECIMENTO). AF_11/2017</v>
          </cell>
          <cell r="D21" t="str">
            <v>M</v>
          </cell>
          <cell r="E21">
            <v>6.08</v>
          </cell>
        </row>
        <row r="22">
          <cell r="B22">
            <v>97161</v>
          </cell>
          <cell r="C22" t="str">
            <v>ASSENTAMENTO DE TUBO DE FERRO FUNDIDO PARA REDE DE ÁGUA, DN 250 MM, JUNTA ELÁSTICA, INSTALADO EM LOCAL COM NÍVEL BAIXO DE INTERFERÊNCIAS (NÃO INCLUI FORNECIMENTO). AF_11/2017</v>
          </cell>
          <cell r="D22" t="str">
            <v>M</v>
          </cell>
          <cell r="E22">
            <v>7.16</v>
          </cell>
        </row>
        <row r="23">
          <cell r="B23">
            <v>97162</v>
          </cell>
          <cell r="C23" t="str">
            <v>ASSENTAMENTO DE TUBO DE FERRO FUNDIDO PARA REDE DE ÁGUA, DN 300 MM, JUNTA ELÁSTICA, INSTALADO EM LOCAL COM NÍVEL BAIXO DE INTERFERÊNCIAS (NÃO INCLUI FORNECIMENTO). AF_11/2017</v>
          </cell>
          <cell r="D23" t="str">
            <v>M</v>
          </cell>
          <cell r="E23">
            <v>8.2200000000000006</v>
          </cell>
        </row>
        <row r="24">
          <cell r="B24">
            <v>97163</v>
          </cell>
          <cell r="C24" t="str">
            <v>ASSENTAMENTO DE TUBO DE FERRO FUNDIDO PARA REDE DE ÁGUA, DN 350 MM, JUNTA ELÁSTICA, INSTALADO EM LOCAL COM NÍVEL BAIXO DE INTERFERÊNCIAS (NÃO INCLUI FORNECIMENTO). AF_11/2017</v>
          </cell>
          <cell r="D24" t="str">
            <v>M</v>
          </cell>
          <cell r="E24">
            <v>9.2899999999999991</v>
          </cell>
        </row>
        <row r="25">
          <cell r="B25">
            <v>97164</v>
          </cell>
          <cell r="C25" t="str">
            <v>ASSENTAMENTO DE TUBO DE FERRO FUNDIDO PARA REDE DE ÁGUA, DN 400 MM, JUNTA ELÁSTICA, INSTALADO EM LOCAL COM NÍVEL BAIXO DE INTERFERÊNCIAS (NÃO INCLUI FORNECIMENTO). AF_11/2017</v>
          </cell>
          <cell r="D25" t="str">
            <v>M</v>
          </cell>
          <cell r="E25">
            <v>10.34</v>
          </cell>
        </row>
        <row r="26">
          <cell r="B26">
            <v>97165</v>
          </cell>
          <cell r="C26" t="str">
            <v>ASSENTAMENTO DE TUBO DE FERRO FUNDIDO PARA REDE DE ÁGUA, DN 450 MM, JUNTA ELÁSTICA, INSTALADO EM LOCAL COM NÍVEL BAIXO DE INTERFERÊNCIAS (NÃO INCLUI FORNECIMENTO). AF_11/2017</v>
          </cell>
          <cell r="D26" t="str">
            <v>M</v>
          </cell>
          <cell r="E26">
            <v>11.43</v>
          </cell>
        </row>
        <row r="27">
          <cell r="B27">
            <v>97166</v>
          </cell>
          <cell r="C27" t="str">
            <v>ASSENTAMENTO DE TUBO DE FERRO FUNDIDO PARA REDE DE ÁGUA, DN 500 MM, JUNTA ELÁSTICA, INSTALADO EM LOCAL COM NÍVEL BAIXO DE INTERFERÊNCIAS (NÃO INCLUI FORNECIMENTO). AF_11/2017</v>
          </cell>
          <cell r="D27" t="str">
            <v>M</v>
          </cell>
          <cell r="E27">
            <v>13.95</v>
          </cell>
        </row>
        <row r="28">
          <cell r="B28">
            <v>97167</v>
          </cell>
          <cell r="C28" t="str">
            <v>ASSENTAMENTO DE TUBO DE FERRO FUNDIDO PARA REDE DE ÁGUA, DN 600 MM, JUNTA ELÁSTICA, INSTALADO EM LOCAL COM NÍVEL BAIXO DE INTERFERÊNCIAS (NÃO INCLUI FORNECIMENTO). AF_11/2017</v>
          </cell>
          <cell r="D28" t="str">
            <v>M</v>
          </cell>
          <cell r="E28">
            <v>16.350000000000001</v>
          </cell>
        </row>
        <row r="29">
          <cell r="B29">
            <v>97168</v>
          </cell>
          <cell r="C29" t="str">
            <v>ASSENTAMENTO DE TUBO DE FERRO FUNDIDO PARA REDE DE ÁGUA, DN 700 MM, JUNTA ELÁSTICA, INSTALADO EM LOCAL COM NÍVEL BAIXO DE INTERFERÊNCIAS (NÃO INCLUI FORNECIMENTO). AF_11/2017</v>
          </cell>
          <cell r="D29" t="str">
            <v>M</v>
          </cell>
          <cell r="E29">
            <v>18.440000000000001</v>
          </cell>
        </row>
        <row r="30">
          <cell r="B30">
            <v>97169</v>
          </cell>
          <cell r="C30" t="str">
            <v>ASSENTAMENTO DE TUBO DE FERRO FUNDIDO PARA REDE DE ÁGUA, DN 800 MM, JUNTA ELÁSTICA, INSTALADO EM LOCAL COM NÍVEL BAIXO DE INTERFERÊNCIAS (NÃO INCLUI FORNECIMENTO). AF_11/2017</v>
          </cell>
          <cell r="D30" t="str">
            <v>M</v>
          </cell>
          <cell r="E30">
            <v>20.71</v>
          </cell>
        </row>
        <row r="31">
          <cell r="B31">
            <v>97170</v>
          </cell>
          <cell r="C31" t="str">
            <v>ASSENTAMENTO DE TUBO DE FERRO FUNDIDO PARA REDE DE ÁGUA, DN 900 MM, JUNTA ELÁSTICA, INSTALADO EM LOCAL COM NÍVEL BAIXO DE INTERFERÊNCIAS (NÃO INCLUI FORNECIMENTO). AF_11/2017</v>
          </cell>
          <cell r="D31" t="str">
            <v>M</v>
          </cell>
          <cell r="E31">
            <v>23.02</v>
          </cell>
        </row>
        <row r="32">
          <cell r="B32">
            <v>97171</v>
          </cell>
          <cell r="C32" t="str">
            <v>ASSENTAMENTO DE TUBO DE FERRO FUNDIDO PARA REDE DE ÁGUA, DN 1000 MM, JUNTA ELÁSTICA, INSTALADO EM LOCAL COM NÍVEL BAIXO DE INTERFERÊNCIAS (NÃO INCLUI FORNECIMENTO). AF_11/2017</v>
          </cell>
          <cell r="D32" t="str">
            <v>M</v>
          </cell>
          <cell r="E32">
            <v>25.35</v>
          </cell>
        </row>
        <row r="33">
          <cell r="B33">
            <v>97172</v>
          </cell>
          <cell r="C33" t="str">
            <v>ASSENTAMENTO DE TUBO DE FERRO FUNDIDO PARA REDE DE ÁGUA, DN 1200 MM, JUNTA ELÁSTICA, INSTALADO EM LOCAL COM NÍVEL BAIXO DE INTERFERÊNCIAS (NÃO INCLUI FORNECIMENTO). AF_11/2017</v>
          </cell>
          <cell r="D33" t="str">
            <v>M</v>
          </cell>
          <cell r="E33">
            <v>30.46</v>
          </cell>
        </row>
        <row r="34">
          <cell r="B34">
            <v>97173</v>
          </cell>
          <cell r="C34" t="str">
            <v>ASSENTAMENTO DE TUBO DE AÇO CARBONO PARA REDE DE ÁGUA, DN 600 MM (24), JUNTA SOLDADA, INSTALADO EM LOCAL COM NÍVEL ALTO DE INTERFERÊNCIAS (NÃO INCLUI FORNECIMENTO). AF_11/2017</v>
          </cell>
          <cell r="D34" t="str">
            <v>M</v>
          </cell>
          <cell r="E34">
            <v>24.4</v>
          </cell>
        </row>
        <row r="35">
          <cell r="B35">
            <v>97174</v>
          </cell>
          <cell r="C35" t="str">
            <v>ASSENTAMENTO DE TUBO DE AÇO CARBONO PARA REDE DE ÁGUA, DN 700 MM (28), JUNTA SOLDADA, INSTALADO EM LOCAL COM NÍVEL ALTO DE INTERFERÊNCIAS (NÃO INCLUI FORNECIMENTO). AF_11/2017</v>
          </cell>
          <cell r="D35" t="str">
            <v>M</v>
          </cell>
          <cell r="E35">
            <v>28.22</v>
          </cell>
        </row>
        <row r="36">
          <cell r="B36">
            <v>97175</v>
          </cell>
          <cell r="C36" t="str">
            <v>ASSENTAMENTO DE TUBO DE AÇO CARBONO PARA REDE DE ÁGUA, DN 800 MM (32), JUNTA SOLDADA, INSTALADO EM LOCAL COM NÍVEL ALTO DE INTERFERÊNCIAS (NÃO INCLUI FORNECIMENTO). AF_11/2017</v>
          </cell>
          <cell r="D36" t="str">
            <v>M</v>
          </cell>
          <cell r="E36">
            <v>32.04</v>
          </cell>
        </row>
        <row r="37">
          <cell r="B37">
            <v>97176</v>
          </cell>
          <cell r="C37" t="str">
            <v>ASSENTAMENTO DE TUBO DE AÇO CARBONO PARA REDE DE ÁGUA, DN 900 MM (36), JUNTA SOLDADA, INSTALADO EM LOCAL COM NÍVEL ALTO DE INTERFERÊNCIAS (NÃO INCLUI FORNECIMENTO). AF_11/2017</v>
          </cell>
          <cell r="D37" t="str">
            <v>M</v>
          </cell>
          <cell r="E37">
            <v>35.880000000000003</v>
          </cell>
        </row>
        <row r="38">
          <cell r="B38">
            <v>97177</v>
          </cell>
          <cell r="C38" t="str">
            <v>ASSENTAMENTO DE TUBO DE AÇO CARBONO PARA REDE DE ÁGUA, DN 1000 MM (40) OU DN 1100 MM (44), JUNTA SOLDADA, INSTALADO EM LOCAL COM NÍVEL ALTO DE INTERFERÊNCIAS (NÃO INCLUI FORNECIMENTO). AF_11/2017</v>
          </cell>
          <cell r="D38" t="str">
            <v>M</v>
          </cell>
          <cell r="E38">
            <v>43.52</v>
          </cell>
        </row>
        <row r="39">
          <cell r="B39">
            <v>97178</v>
          </cell>
          <cell r="C39" t="str">
            <v>ASSENTAMENTO DE TUBO DE AÇO CARBONO PARA REDE DE ÁGUA, DN 1200 MM (48) OU DN 1300 MM (52), JUNTA SOLDADA, INSTALADO EM LOCAL COM NÍVEL ALTO DE INTERFERÊNCIAS (NÃO INCLUI FORNECIMENTO). AF_11/2017</v>
          </cell>
          <cell r="D39" t="str">
            <v>M</v>
          </cell>
          <cell r="E39">
            <v>51.16</v>
          </cell>
        </row>
        <row r="40">
          <cell r="B40">
            <v>97179</v>
          </cell>
          <cell r="C40" t="str">
            <v>ASSENTAMENTO DE TUBO DE AÇO CARBONO PARA REDE DE ÁGUA, DN 1400 MM (56'') OU DN 1500 MM (60), JUNTA SOLDADA, INSTALADO EM LOCAL COM NÍVEL ALTO DE INTERFERÊNCIAS (NÃO INCLUI FORNECIMENTO). AF_11/2017</v>
          </cell>
          <cell r="D40" t="str">
            <v>M</v>
          </cell>
          <cell r="E40">
            <v>58.82</v>
          </cell>
        </row>
        <row r="41">
          <cell r="B41">
            <v>97180</v>
          </cell>
          <cell r="C41" t="str">
            <v>ASSENTAMENTO DE TUBO DE AÇO CARBONO PARA REDE DE ÁGUA, DN 1600 MM (64) OU DN 1700 MM (68), JUNTA SOLDADA, INSTALADO EM LOCAL COM NÍVEL ALTO DE INTERFERÊNCIAS (NÃO INCLUI FORNECIMENTO). AF_11/2017</v>
          </cell>
          <cell r="D41" t="str">
            <v>M</v>
          </cell>
          <cell r="E41">
            <v>66.459999999999994</v>
          </cell>
        </row>
        <row r="42">
          <cell r="B42">
            <v>97181</v>
          </cell>
          <cell r="C42" t="str">
            <v>ASSENTAMENTO DE TUBO DE AÇO CARBONO PARA REDE DE ÁGUA, DN 1800 MM (72) OU DN 1900 MM (76), JUNTA SOLDADA, INSTALADO EM LOCAL COM NÍVEL ALTO DE INTERFERÊNCIAS (NÃO INCLUI FORNECIMENTO). AF_11/2017</v>
          </cell>
          <cell r="D42" t="str">
            <v>M</v>
          </cell>
          <cell r="E42">
            <v>77.02</v>
          </cell>
        </row>
        <row r="43">
          <cell r="B43">
            <v>97182</v>
          </cell>
          <cell r="C43" t="str">
            <v>ASSENTAMENTO DE TUBO DE AÇO CARBONO PARA REDE DE ÁGUA, DN 2000 MM (80) OU DN 2100 MM (84), JUNTA SOLDADA, INSTALADO EM LOCAL COM NÍVEL ALTO DE INTERFERÊNCIAS (NÃO INCLUI FORNECIMENTO). AF_11/2017</v>
          </cell>
          <cell r="D43" t="str">
            <v>M</v>
          </cell>
          <cell r="E43">
            <v>84.97</v>
          </cell>
        </row>
        <row r="44">
          <cell r="B44">
            <v>97183</v>
          </cell>
          <cell r="C44" t="str">
            <v>ASSENTAMENTO DE TUBO DE AÇO CARBONO PARA REDE DE ÁGUA, DN 600 MM (24), JUNTA SOLDADA, INSTALADO EM LOCAL COM NÍVEL BAIXO DE INTERFERÊNCIAS (NÃO INCLUI FORNECIMENTO). AF_11/2017</v>
          </cell>
          <cell r="D44" t="str">
            <v>M</v>
          </cell>
          <cell r="E44">
            <v>19.940000000000001</v>
          </cell>
        </row>
        <row r="45">
          <cell r="B45">
            <v>97184</v>
          </cell>
          <cell r="C45" t="str">
            <v>ASSENTAMENTO DE TUBO DE AÇO CARBONO PARA REDE DE ÁGUA, DN 700 MM (28), JUNTA SOLDADA, INSTALADO EM LOCAL COM NÍVEL BAIXO DE INTERFERÊNCIAS (NÃO INCLUI FORNECIMENTO). AF_11/2017</v>
          </cell>
          <cell r="D45" t="str">
            <v>M</v>
          </cell>
          <cell r="E45">
            <v>23.1</v>
          </cell>
        </row>
        <row r="46">
          <cell r="B46">
            <v>97185</v>
          </cell>
          <cell r="C46" t="str">
            <v>ASSENTAMENTO DE TUBO DE AÇO CARBONO PARA REDE DE ÁGUA, DN 800 MM (32), JUNTA SOLDADA, INSTALADO EM LOCAL COM NÍVEL BAIXO DE INTERFERÊNCIAS (NÃO INCLUI FORNECIMENTO). AF_11/2017</v>
          </cell>
          <cell r="D46" t="str">
            <v>M</v>
          </cell>
          <cell r="E46">
            <v>26.28</v>
          </cell>
        </row>
        <row r="47">
          <cell r="B47">
            <v>97186</v>
          </cell>
          <cell r="C47" t="str">
            <v>ASSENTAMENTO DE TUBO DE AÇO CARBONO PARA REDE DE ÁGUA, DN 900 MM (36), JUNTA SOLDADA, INSTALADO EM LOCAL COM NÍVEL BAIXO DE INTERFERÊNCIAS (NÃO INCLUI FORNECIMENTO). AF_11/2017</v>
          </cell>
          <cell r="D47" t="str">
            <v>M</v>
          </cell>
          <cell r="E47">
            <v>29.47</v>
          </cell>
        </row>
        <row r="48">
          <cell r="B48">
            <v>97187</v>
          </cell>
          <cell r="C48" t="str">
            <v>ASSENTAMENTO DE TUBO DE AÇO CARBONO PARA REDE DE ÁGUA, DN 1000 MM (40  ) OU DN 1100 MM (44  ), JUNTA SOLDADA, INSTALADO EM LOCAL COM NÍVEL BAIXO DE INTERFERÊNCIAS (NÃO INCLUI FORNECIMENTO). AF_11/2017</v>
          </cell>
          <cell r="D48" t="str">
            <v>M</v>
          </cell>
          <cell r="E48">
            <v>35.81</v>
          </cell>
        </row>
        <row r="49">
          <cell r="B49">
            <v>97188</v>
          </cell>
          <cell r="C49" t="str">
            <v>ASSENTAMENTO DE TUBO DE AÇO CARBONO PARA REDE DE ÁGUA, DN 1200 MM (48) OU DN 1300 MM (52), JUNTA SOLDADA, INSTALADO EM LOCAL COM NÍVEL BAIXO DE INTERFERÊNCIAS (NÃO INCLUI FORNECIMENTO). AF_11/2017</v>
          </cell>
          <cell r="D49" t="str">
            <v>M</v>
          </cell>
          <cell r="E49">
            <v>42.16</v>
          </cell>
        </row>
        <row r="50">
          <cell r="B50">
            <v>97189</v>
          </cell>
          <cell r="C50" t="str">
            <v>ASSENTAMENTO DE TUBO DE AÇO CARBONO PARA REDE DE ÁGUA, DN 1400 MM (56'') OU DN 1500 MM (60), JUNTA SOLDADA, INSTALADO EM LOCAL COM NÍVEL BAIXO DE INTERFERÊNCIAS (NÃO INCLUI FORNECIMENTO). AF_11/2017</v>
          </cell>
          <cell r="D50" t="str">
            <v>M</v>
          </cell>
          <cell r="E50">
            <v>48.53</v>
          </cell>
        </row>
        <row r="51">
          <cell r="B51">
            <v>97190</v>
          </cell>
          <cell r="C51" t="str">
            <v>ASSENTAMENTO DE TUBO DE AÇO CARBONO PARA REDE DE ÁGUA, DN 1600 MM (64) OU DN 1700 MM (68), JUNTA SOLDADA, INSTALADO EM LOCAL COM NÍVEL BAIXO DE INTERFERÊNCIAS (NÃO INCLUI FORNECIMENTO). AF_11/2017</v>
          </cell>
          <cell r="D51" t="str">
            <v>M</v>
          </cell>
          <cell r="E51">
            <v>54.88</v>
          </cell>
        </row>
        <row r="52">
          <cell r="B52">
            <v>97191</v>
          </cell>
          <cell r="C52" t="str">
            <v>ASSENTAMENTO DE TUBO DE AÇO CARBONO PARA REDE DE ÁGUA, DN 1800 MM (72) OU DN 1900 MM (76), JUNTA SOLDADA, INSTALADO EM LOCAL COM NÍVEL BAIXO DE INTERFERÊNCIAS (NÃO INCLUI FORNECIMENTO). AF_11/2017</v>
          </cell>
          <cell r="D52" t="str">
            <v>M</v>
          </cell>
          <cell r="E52">
            <v>63.47</v>
          </cell>
        </row>
        <row r="53">
          <cell r="B53">
            <v>97192</v>
          </cell>
          <cell r="C53" t="str">
            <v>ASSENTAMENTO DE TUBO DE AÇO CARBONO PARA REDE DE ÁGUA, DN 2000 MM (80) OU DN 2100 MM (84), JUNTA SOLDADA, INSTALADO EM LOCAL COM NÍVEL BAIXO DE INTERFERÊNCIAS (NÃO INCLUI FORNECIMENTO). AF_11/2017</v>
          </cell>
          <cell r="D53" t="str">
            <v>M</v>
          </cell>
          <cell r="E53">
            <v>70.05</v>
          </cell>
        </row>
        <row r="54">
          <cell r="B54">
            <v>90694</v>
          </cell>
          <cell r="C54" t="str">
            <v>TUBO DE PVC PARA REDE COLETORA DE ESGOTO DE PAREDE MACIÇA, DN 100 MM, JUNTA ELÁSTICA - FORNECIMENTO E ASSENTAMENTO. AF_01/2021</v>
          </cell>
          <cell r="D54" t="str">
            <v>M</v>
          </cell>
          <cell r="E54">
            <v>39.520000000000003</v>
          </cell>
        </row>
        <row r="55">
          <cell r="B55">
            <v>90695</v>
          </cell>
          <cell r="C55" t="str">
            <v>TUBO DE PVC PARA REDE COLETORA DE ESGOTO DE PAREDE MACIÇA, DN 150 MM, JUNTA ELÁSTICA  - FORNECIMENTO E ASSENTAMENTO. AF_01/2021</v>
          </cell>
          <cell r="D55" t="str">
            <v>M</v>
          </cell>
          <cell r="E55">
            <v>82.64</v>
          </cell>
        </row>
        <row r="56">
          <cell r="B56">
            <v>90696</v>
          </cell>
          <cell r="C56" t="str">
            <v>TUBO DE PVC PARA REDE COLETORA DE ESGOTO DE PAREDE MACIÇA, DN 200 MM, JUNTA ELÁSTICA - FORNECIMENTO E ASSENTAMENTO. AF_01/2021</v>
          </cell>
          <cell r="D56" t="str">
            <v>M</v>
          </cell>
          <cell r="E56">
            <v>122.93</v>
          </cell>
        </row>
        <row r="57">
          <cell r="B57">
            <v>90697</v>
          </cell>
          <cell r="C57" t="str">
            <v>TUBO DE PVC PARA REDE COLETORA DE ESGOTO DE PAREDE MACIÇA, DN 250 MM, JUNTA ELÁSTICA  - FORNECIMENTO E ASSENTAMENTO. AF_01/2021</v>
          </cell>
          <cell r="D57" t="str">
            <v>M</v>
          </cell>
          <cell r="E57">
            <v>207.48</v>
          </cell>
        </row>
        <row r="58">
          <cell r="B58">
            <v>90698</v>
          </cell>
          <cell r="C58" t="str">
            <v>TUBO DE PVC PARA REDE COLETORA DE ESGOTO DE PAREDE MACIÇA, DN 300 MM, JUNTA ELÁSTICA,  FORNECIMENTO E ASSENTAMENTO. AF_01/2021</v>
          </cell>
          <cell r="D58" t="str">
            <v>M</v>
          </cell>
          <cell r="E58">
            <v>333</v>
          </cell>
        </row>
        <row r="59">
          <cell r="B59">
            <v>90699</v>
          </cell>
          <cell r="C59" t="str">
            <v>TUBO DE PVC PARA REDE COLETORA DE ESGOTO DE PAREDE MACIÇA, DN 350 MM, JUNTA ELÁSTICA  - FORNECIMENTO E ASSENTAMENTO. AF_01/2021</v>
          </cell>
          <cell r="D59" t="str">
            <v>M</v>
          </cell>
          <cell r="E59">
            <v>411.81</v>
          </cell>
        </row>
        <row r="60">
          <cell r="B60">
            <v>90700</v>
          </cell>
          <cell r="C60" t="str">
            <v>TUBO DE PVC PARA REDE COLETORA DE ESGOTO DE PAREDE MACIÇA, DN 400 MM, JUNTA ELÁSTICA  FORNECIMENTO E ASSENTAMENTO. AF_01/2021</v>
          </cell>
          <cell r="D60" t="str">
            <v>M</v>
          </cell>
          <cell r="E60">
            <v>533.48</v>
          </cell>
        </row>
        <row r="61">
          <cell r="B61">
            <v>90701</v>
          </cell>
          <cell r="C61" t="str">
            <v>TUBO DE PVC CORRUGADO DE DUPLA PAREDE PARA REDE COLETORA DE ESGOTO, DN 150 MM, JUNTA ELÁSTICA - FORNECIMENTO E ASSENTAMENTO. AF_01/2021</v>
          </cell>
          <cell r="D61" t="str">
            <v>M</v>
          </cell>
          <cell r="E61">
            <v>67.95</v>
          </cell>
        </row>
        <row r="62">
          <cell r="B62">
            <v>90702</v>
          </cell>
          <cell r="C62" t="str">
            <v>TUBO DE PVC CORRUGADO DE DUPLA PAREDE PARA REDE COLETORA DE ESGOTO, DN 200 MM, JUNTA ELÁSTICA - FORNECIMENTO E ASSENTAMENTO. AF_01/2021</v>
          </cell>
          <cell r="D62" t="str">
            <v>M</v>
          </cell>
          <cell r="E62">
            <v>108.18</v>
          </cell>
        </row>
        <row r="63">
          <cell r="B63">
            <v>90703</v>
          </cell>
          <cell r="C63" t="str">
            <v>TUBO DE PVC CORRUGADO DE DUPLA PAREDE PARA REDE COLETORA DE ESGOTO, DN 250 MM, JUNTA ELÁSTICA - FORNECIMENTO E ASSENTAMENTO. AF_01/2021</v>
          </cell>
          <cell r="D63" t="str">
            <v>M</v>
          </cell>
          <cell r="E63">
            <v>177.81</v>
          </cell>
        </row>
        <row r="64">
          <cell r="B64">
            <v>90704</v>
          </cell>
          <cell r="C64" t="str">
            <v>TUBO DE PVC CORRUGADO DE DUPLA PAREDE PARA REDE COLETORA DE ESGOTO, DN 300 MM, JUNTA ELÁSTICA - FORNECIMENTO E ASSENTAMENTO. AF_01/2021</v>
          </cell>
          <cell r="D64" t="str">
            <v>M</v>
          </cell>
          <cell r="E64">
            <v>246.1</v>
          </cell>
        </row>
        <row r="65">
          <cell r="B65">
            <v>90705</v>
          </cell>
          <cell r="C65" t="str">
            <v>TUBO DE PVC CORRUGADO DE DUPLA PAREDE PARA REDE COLETORA DE ESGOTO, DN 350 MM, JUNTA ELÁSTICA - FORNECIMENTO E ASSENTAMENTO. AF_01/2021</v>
          </cell>
          <cell r="D65" t="str">
            <v>M</v>
          </cell>
          <cell r="E65">
            <v>346.75</v>
          </cell>
        </row>
        <row r="66">
          <cell r="B66">
            <v>90706</v>
          </cell>
          <cell r="C66" t="str">
            <v>TUBO DE PVC CORRUGADO DE DUPLA PAREDE PARA REDE COLETORA DE ESGOTO, DN 400 MM, JUNTA ELÁSTICA - FORNECIMENTO E ASSENTAMENTO. AF_01/2021</v>
          </cell>
          <cell r="D66" t="str">
            <v>M</v>
          </cell>
          <cell r="E66">
            <v>404.68</v>
          </cell>
        </row>
        <row r="67">
          <cell r="B67">
            <v>90708</v>
          </cell>
          <cell r="C67" t="str">
            <v>TUBO DE PEAD CORRUGADO DE DUPLA PAREDE PARA REDE COLETORA DE ESGOTO, DN 600 MM, JUNTA ELÁSTICA INTEGRADA - FORNECIMENTO E ASSENTAMENTO. AF_01/2021</v>
          </cell>
          <cell r="D67" t="str">
            <v>M</v>
          </cell>
          <cell r="E67">
            <v>1131.56</v>
          </cell>
        </row>
        <row r="68">
          <cell r="B68">
            <v>90724</v>
          </cell>
          <cell r="C68" t="str">
            <v>JUNTA ARGAMASSADA ENTRE TUBO DN 100 MM E O POÇO DE VISITA/ CAIXA DE CONCRETO OU ALVENARIA EM REDES DE ESGOTO. AF_01/2021</v>
          </cell>
          <cell r="D68" t="str">
            <v>UN</v>
          </cell>
          <cell r="E68">
            <v>17.39</v>
          </cell>
        </row>
        <row r="69">
          <cell r="B69">
            <v>90725</v>
          </cell>
          <cell r="C69" t="str">
            <v>JUNTA ARGAMASSADA ENTRE TUBO DN 150 MM E O POÇO DE VISITA/ CAIXA DE CONCRETO OU ALVENARIA EM REDES DE ESGOTO. AF_01/2021</v>
          </cell>
          <cell r="D69" t="str">
            <v>UN</v>
          </cell>
          <cell r="E69">
            <v>21.41</v>
          </cell>
        </row>
        <row r="70">
          <cell r="B70">
            <v>90726</v>
          </cell>
          <cell r="C70" t="str">
            <v>JUNTA ARGAMASSADA ENTRE TUBO DN 200 MM E O POÇO/ CAIXA DE CONCRETO OU ALVENARIA EM REDES DE ESGOTO. AF_01/2021</v>
          </cell>
          <cell r="D70" t="str">
            <v>UN</v>
          </cell>
          <cell r="E70">
            <v>25.49</v>
          </cell>
        </row>
        <row r="71">
          <cell r="B71">
            <v>90727</v>
          </cell>
          <cell r="C71" t="str">
            <v>JUNTA ARGAMASSADA ENTRE TUBO DN 250 MM E O POÇO DE VISITA/ CAIXA DE CONCRETO OU ALVENARIA EM REDES DE ESGOTO. AF_01/2021</v>
          </cell>
          <cell r="D71" t="str">
            <v>UN</v>
          </cell>
          <cell r="E71">
            <v>29.51</v>
          </cell>
        </row>
        <row r="72">
          <cell r="B72">
            <v>90728</v>
          </cell>
          <cell r="C72" t="str">
            <v>JUNTA ARGAMASSADA ENTRE TUBO DN 300 MM E O POÇO DE VISITA/ CAIXA DE CONCRETO OU ALVENARIA EM REDES DE ESGOTO. AF_01/2021</v>
          </cell>
          <cell r="D72" t="str">
            <v>UN</v>
          </cell>
          <cell r="E72">
            <v>33.53</v>
          </cell>
        </row>
        <row r="73">
          <cell r="B73">
            <v>90729</v>
          </cell>
          <cell r="C73" t="str">
            <v>JUNTA ARGAMASSADA ENTRE TUBO DN 350 MM E O POÇO DE VISITA/ CAIXA DE CONCRETO OU ALVENARIA EM REDES DE ESGOTO. AF_01/2021</v>
          </cell>
          <cell r="D73" t="str">
            <v>UN</v>
          </cell>
          <cell r="E73">
            <v>37.549999999999997</v>
          </cell>
        </row>
        <row r="74">
          <cell r="B74">
            <v>90730</v>
          </cell>
          <cell r="C74" t="str">
            <v>JUNTA ARGAMASSADA ENTRE TUBO DN 400 MM E O POÇO DE VISITA/ CAIXA DE CONCRETO OU ALVENARIA EM REDES DE ESGOTO. AF_01/2021</v>
          </cell>
          <cell r="D74" t="str">
            <v>UN</v>
          </cell>
          <cell r="E74">
            <v>41.57</v>
          </cell>
        </row>
        <row r="75">
          <cell r="B75">
            <v>90731</v>
          </cell>
          <cell r="C75" t="str">
            <v>JUNTA ARGAMASSADA ENTRE TUBO DN 450 MM E O POÇO DE VISITA/ CAIXA DE CONCRETO OU ALVENARIA EM REDES DE ESGOTO. AF_01/2021</v>
          </cell>
          <cell r="D75" t="str">
            <v>UN</v>
          </cell>
          <cell r="E75">
            <v>45.6</v>
          </cell>
        </row>
        <row r="76">
          <cell r="B76">
            <v>90732</v>
          </cell>
          <cell r="C76" t="str">
            <v>JUNTA ARGAMASSADA ENTRE TUBO DN 600 MM E O POÇO DE VISITA/ CAIXA DE CONCRETO OU ALVENARIA EM REDES DE ESGOTO. AF_01/2021</v>
          </cell>
          <cell r="D76" t="str">
            <v>UN</v>
          </cell>
          <cell r="E76">
            <v>57.66</v>
          </cell>
        </row>
        <row r="77">
          <cell r="B77">
            <v>90733</v>
          </cell>
          <cell r="C77" t="str">
            <v>ASSENTAMENTO DE TUBO DE PVC PARA REDE COLETORA DE ESGOTO DE PAREDE MACIÇA, DN 100 MM, JUNTA ELÁSTICA (NÃO INCLUI FORNECIMENTO). AF_01/2021</v>
          </cell>
          <cell r="D77" t="str">
            <v>M</v>
          </cell>
          <cell r="E77">
            <v>2.4300000000000002</v>
          </cell>
        </row>
        <row r="78">
          <cell r="B78">
            <v>90734</v>
          </cell>
          <cell r="C78" t="str">
            <v>ASSENTAMENTO DE TUBO DE PVC PARA REDE COLETORA DE ESGOTO DE PAREDE MACIÇA, DN 150 MM, JUNTA ELÁSTICA,  (NÃO INCLUI FORNECIMENTO). AF_01/2021</v>
          </cell>
          <cell r="D78" t="str">
            <v>M</v>
          </cell>
          <cell r="E78">
            <v>2.88</v>
          </cell>
        </row>
        <row r="79">
          <cell r="B79">
            <v>90735</v>
          </cell>
          <cell r="C79" t="str">
            <v>ASSENTAMENTO DE TUBO DE PVC PARA REDE COLETORA DE ESGOTO DE PAREDE MACIÇA, DN 200 MM, JUNTA ELÁSTICA (NÃO INCLUI FORNECIMENTO). AF_01/2021</v>
          </cell>
          <cell r="D79" t="str">
            <v>M</v>
          </cell>
          <cell r="E79">
            <v>3.34</v>
          </cell>
        </row>
        <row r="80">
          <cell r="B80">
            <v>90736</v>
          </cell>
          <cell r="C80" t="str">
            <v>ASSENTAMENTO DE TUBO DE PVC PARA REDE COLETORA DE ESGOTO DE PAREDE MACIÇA, DN 250 MM, JUNTA ELÁSTICA (NÃO INCLUI FORNECIMENTO). AF_01/2021</v>
          </cell>
          <cell r="D80" t="str">
            <v>M</v>
          </cell>
          <cell r="E80">
            <v>3.78</v>
          </cell>
        </row>
        <row r="81">
          <cell r="B81">
            <v>90737</v>
          </cell>
          <cell r="C81" t="str">
            <v>ASSENTAMENTO DE TUBO DE PVC PARA REDE COLETORA DE ESGOTO DE PAREDE MACIÇA, DN 300 MM, JUNTA ELÁSTICA  (NÃO INCLUI FORNECIMENTO). AF_01/2021</v>
          </cell>
          <cell r="D81" t="str">
            <v>M</v>
          </cell>
          <cell r="E81">
            <v>4.2300000000000004</v>
          </cell>
        </row>
        <row r="82">
          <cell r="B82">
            <v>90738</v>
          </cell>
          <cell r="C82" t="str">
            <v>ASSENTAMENTO DE TUBO DE PVC PARA REDE COLETORA DE ESGOTO DE PAREDE MACIÇA, DN 350 MM, JUNTA ELÁSTICA (NÃO INCLUI FORNECIMENTO). AF_01/2021</v>
          </cell>
          <cell r="D82" t="str">
            <v>M</v>
          </cell>
          <cell r="E82">
            <v>4.6900000000000004</v>
          </cell>
        </row>
        <row r="83">
          <cell r="B83">
            <v>90739</v>
          </cell>
          <cell r="C83" t="str">
            <v>ASSENTAMENTO DE TUBO DE PVC PARA REDE COLETORA DE ESGOTO DE PAREDE MACIÇA, DN 400 MM, JUNTA ELÁSTICA (NÃO INCLUI FORNECIMENTO). AF_01/2021</v>
          </cell>
          <cell r="D83" t="str">
            <v>M</v>
          </cell>
          <cell r="E83">
            <v>6.28</v>
          </cell>
        </row>
        <row r="84">
          <cell r="B84">
            <v>90740</v>
          </cell>
          <cell r="C84" t="str">
            <v>ASSENTAMENTO DE TUBO DE PVC CORRUGADO DE DUPLA PAREDE PARA REDE COLETORA DE ESGOTO, DN 150 MM, JUNTA ELÁSTICA (NÃO INCLUI FORNECIMENTO). AF_01/2021</v>
          </cell>
          <cell r="D84" t="str">
            <v>M</v>
          </cell>
          <cell r="E84">
            <v>3.21</v>
          </cell>
        </row>
        <row r="85">
          <cell r="B85">
            <v>90741</v>
          </cell>
          <cell r="C85" t="str">
            <v>ASSENTAMENTO DE TUBO DE PVC CORRUGADO DE DUPLA PAREDE PARA REDE COLETORA DE ESGOTO, DN 200 MM, JUNTA ELÁSTICA (NÃO INCLUI FORNECIMENTO). AF_01/2021</v>
          </cell>
          <cell r="D85" t="str">
            <v>M</v>
          </cell>
          <cell r="E85">
            <v>3.67</v>
          </cell>
        </row>
        <row r="86">
          <cell r="B86">
            <v>90742</v>
          </cell>
          <cell r="C86" t="str">
            <v>ASSENTAMENTO DE TUBO DE PVC CORRUGADO DE DUPLA PAREDE PARA REDE COLETORA DE ESGOTO, DN 250 MM, JUNTA ELÁSTICA (NÃO INCLUI FORNECIMENTO). AF_01/2021</v>
          </cell>
          <cell r="D86" t="str">
            <v>M</v>
          </cell>
          <cell r="E86">
            <v>4.1100000000000003</v>
          </cell>
        </row>
        <row r="87">
          <cell r="B87">
            <v>90743</v>
          </cell>
          <cell r="C87" t="str">
            <v>ASSENTAMENTO DE TUBO DE PVC CORRUGADO DE DUPLA PAREDE PARA REDE COLETORA DE ESGOTO, DN 300 MM, JUNTA ELÁSTICA (NÃO INCLUI FORNECIMENTO). AF_01/2021</v>
          </cell>
          <cell r="D87" t="str">
            <v>M</v>
          </cell>
          <cell r="E87">
            <v>4.5599999999999996</v>
          </cell>
        </row>
        <row r="88">
          <cell r="B88">
            <v>90744</v>
          </cell>
          <cell r="C88" t="str">
            <v>ASSENTAMENTO DE TUBO DE PVC CORRUGADO DE DUPLA PAREDE PARA REDE COLETORA DE ESGOTO, DN 350 MM, JUNTA ELÁSTICA (NÃO INCLUI FORNECIMENTO). AF_01/2021</v>
          </cell>
          <cell r="D88" t="str">
            <v>M</v>
          </cell>
          <cell r="E88">
            <v>5.0199999999999996</v>
          </cell>
        </row>
        <row r="89">
          <cell r="B89">
            <v>90745</v>
          </cell>
          <cell r="C89" t="str">
            <v>ASSENTAMENTO DE TUBO DE PVC CORRUGADO DE DUPLA PAREDE PARA REDE COLETORA DE ESGOTO, DN 400 MM, JUNTA ELÁSTICA  (NÃO INCLUI FORNECIMENTO). AF_01/2021</v>
          </cell>
          <cell r="D89" t="str">
            <v>M</v>
          </cell>
          <cell r="E89">
            <v>7.01</v>
          </cell>
        </row>
        <row r="90">
          <cell r="B90">
            <v>90746</v>
          </cell>
          <cell r="C90" t="str">
            <v>ASSENTAMENTO DE TUBO DE PEAD CORRUGADO DE DUPLA PAREDE PARA REDE COLETORA DE ESGOTO, DN 450 MM, JUNTA ELÁSTICA INTEGRADA (NÃO INCLUI FORNECIMENTO). AF_01/2021</v>
          </cell>
          <cell r="D90" t="str">
            <v>M</v>
          </cell>
          <cell r="E90">
            <v>2.63</v>
          </cell>
        </row>
        <row r="91">
          <cell r="B91">
            <v>90747</v>
          </cell>
          <cell r="C91" t="str">
            <v>ASSENTAMENTO DE TUBO DE PEAD CORRUGADO DE DUPLA PAREDE PARA REDE COLETORA DE ESGOTO, DN 600 MM, JUNTA ELÁSTICA INTEGRADA (NÃO INCLUI FORNECIMENTO). AF_01/2021</v>
          </cell>
          <cell r="D91" t="str">
            <v>M</v>
          </cell>
          <cell r="E91">
            <v>11.18</v>
          </cell>
        </row>
        <row r="92">
          <cell r="B92">
            <v>94869</v>
          </cell>
          <cell r="C92" t="str">
            <v>TUBO DE PEAD CORRUGADO DE DUPLA PAREDE PARA REDE COLETORA DE ESGOTO, DN 250 MM, JUNTA ELÁSTICA INTEGRADA - FORNECIMENTO E ASSENTAMENTO. AF_01/2021</v>
          </cell>
          <cell r="D92" t="str">
            <v>M</v>
          </cell>
          <cell r="E92">
            <v>231.13</v>
          </cell>
        </row>
        <row r="93">
          <cell r="B93">
            <v>94870</v>
          </cell>
          <cell r="C93" t="str">
            <v>ASSENTAMENTO DE TUBO DE PEAD CORRUGADO DE DUPLA PAREDE PARA REDE COLETORA DE ESGOTO, DN 250 MM, JUNTA ELÁSTICA INTEGRADA (NÃO INCLUI FORNECIMENTO). AF_01/2021</v>
          </cell>
          <cell r="D93" t="str">
            <v>M</v>
          </cell>
          <cell r="E93">
            <v>1.76</v>
          </cell>
        </row>
        <row r="94">
          <cell r="B94">
            <v>94871</v>
          </cell>
          <cell r="C94" t="str">
            <v>TUBO DE PEAD CORRUGADO DE DUPLA PAREDE PARA REDE COLETORA DE ESGOTO, DN 300 MM, JUNTA ELÁSTICA INTEGRADA - FORNECIMENTO E ASSENTAMENTO. AF_01/2021</v>
          </cell>
          <cell r="D94" t="str">
            <v>M</v>
          </cell>
          <cell r="E94">
            <v>273.63</v>
          </cell>
        </row>
        <row r="95">
          <cell r="B95">
            <v>94872</v>
          </cell>
          <cell r="C95" t="str">
            <v>ASSENTAMENTO DE TUBO DE PEAD CORRUGADO DE DUPLA PAREDE PARA REDE COLETORA DE ESGOTO, DN 300 MM, JUNTA ELÁSTICA INTEGRADA  (NÃO INCLUI FORNECIMENTO). AF_01/2021</v>
          </cell>
          <cell r="D95" t="str">
            <v>M</v>
          </cell>
          <cell r="E95">
            <v>2.35</v>
          </cell>
        </row>
        <row r="96">
          <cell r="B96">
            <v>94875</v>
          </cell>
          <cell r="C96" t="str">
            <v>TUBO DE PEAD CORRUGADO DE DUPLA PAREDE PARA REDE COLETORA DE ESGOTO, DN 800 MM, JUNTA ELÁSTICA INTEGRADA - FORNECIMENTO E ASSENTAMENTO. AF_01/2021</v>
          </cell>
          <cell r="D96" t="str">
            <v>M</v>
          </cell>
          <cell r="E96">
            <v>1598.2</v>
          </cell>
        </row>
        <row r="97">
          <cell r="B97">
            <v>94876</v>
          </cell>
          <cell r="C97" t="str">
            <v>ASSENTAMENTO DE TUBO DE PEAD CORRUGADO DE DUPLA PAREDE PARA REDE COLETORA DE ESGOTO, DN 800 MM, JUNTA ELÁSTICA INTEGRADA  (NÃO INCLUI FORNECIMENTO). AF_01/2021</v>
          </cell>
          <cell r="D97" t="str">
            <v>M</v>
          </cell>
          <cell r="E97">
            <v>20.02</v>
          </cell>
        </row>
        <row r="98">
          <cell r="B98">
            <v>94878</v>
          </cell>
          <cell r="C98" t="str">
            <v>ASSENTAMENTO DE TUBO DE PEAD CORRUGADO DE DUPLA PAREDE PARA REDE COLETORA DE ESGOTO, DN 900 MM, JUNTA ELÁSTICA INTEGRADA (NÃO INCLUI FORNECIMENTO). AF_01/2021</v>
          </cell>
          <cell r="D98" t="str">
            <v>M</v>
          </cell>
          <cell r="E98">
            <v>22.96</v>
          </cell>
        </row>
        <row r="99">
          <cell r="B99">
            <v>94879</v>
          </cell>
          <cell r="C99" t="str">
            <v>TUBO DE PEAD CORRUGADO DE DUPLA PAREDE PARA REDE COLETORA DE ESGOTO, DN 1000 MM, JUNTA ELÁSTICA INTEGRADA - FORNECIMENTO E ASSENTAMENTO. AF_01/2021</v>
          </cell>
          <cell r="D99" t="str">
            <v>M</v>
          </cell>
          <cell r="E99">
            <v>2128.16</v>
          </cell>
        </row>
        <row r="100">
          <cell r="B100">
            <v>94880</v>
          </cell>
          <cell r="C100" t="str">
            <v>ASSENTAMENTO DE TUBO DE PEAD CORRUGADO DE DUPLA PAREDE PARA REDE COLETORA DE ESGOTO, DN 1000 MM, JUNTA ELÁSTICA INTEGRADA (NÃO INCLUI FORNECIMENTO). AF_01/2021</v>
          </cell>
          <cell r="D100" t="str">
            <v>M</v>
          </cell>
          <cell r="E100">
            <v>30.51</v>
          </cell>
        </row>
        <row r="101">
          <cell r="B101">
            <v>94881</v>
          </cell>
          <cell r="C101" t="str">
            <v>TUBO DE PEAD CORRUGADO DE DUPLA PAREDE PARA REDE COLETORA DE ESGOTO, DN 1200 MM, JUNTA ELÁSTICA INTEGRADA - FORNECIMENTO E ASSENTAMENTO. AF_01/2021</v>
          </cell>
          <cell r="D101" t="str">
            <v>M</v>
          </cell>
          <cell r="E101">
            <v>3327.3</v>
          </cell>
        </row>
        <row r="102">
          <cell r="B102">
            <v>94882</v>
          </cell>
          <cell r="C102" t="str">
            <v>ASSENTAMENTO DE TUBO DE PEAD CORRUGADO DE DUPLA PAREDE PARA REDE COLETORA DE ESGOTO, DN 1200 MM, JUNTA ELÁSTICA INTEGRADA (NÃO INCLUI FORNECIMENTO). AF_01/2021</v>
          </cell>
          <cell r="D102" t="str">
            <v>M</v>
          </cell>
          <cell r="E102">
            <v>35.049999999999997</v>
          </cell>
        </row>
        <row r="103">
          <cell r="B103">
            <v>94884</v>
          </cell>
          <cell r="C103" t="str">
            <v>ASSENTAMENTO DE TUBO DE PEAD CORRUGADO DE DUPLA PAREDE PARA REDE COLETORA DE ESGOTO, DN 1500 MM, JUNTA ELÁSTICA INTEGRADA (NÃO INCLUI FORNECIMENTO). AF_01/2021</v>
          </cell>
          <cell r="D103" t="str">
            <v>M</v>
          </cell>
          <cell r="E103">
            <v>44.25</v>
          </cell>
        </row>
        <row r="104">
          <cell r="B104">
            <v>97121</v>
          </cell>
          <cell r="C104" t="str">
            <v>ASSENTAMENTO DE TUBO DE PVC PBA PARA REDE DE ÁGUA, DN 50 MM, JUNTA ELÁSTICA INTEGRADA, INSTALADO EM LOCAL COM NÍVEL ALTO DE INTERFERÊNCIAS (NÃO INCLUI FORNECIMENTO). AF_11/2017</v>
          </cell>
          <cell r="D104" t="str">
            <v>M</v>
          </cell>
          <cell r="E104">
            <v>1.49</v>
          </cell>
        </row>
        <row r="105">
          <cell r="B105">
            <v>97122</v>
          </cell>
          <cell r="C105" t="str">
            <v>ASSENTAMENTO DE TUBO DE PVC PBA PARA REDE DE ÁGUA, DN 75 MM, JUNTA ELÁSTICA INTEGRADA, INSTALADO EM LOCAL COM NÍVEL ALTO DE INTERFERÊNCIAS (NÃO INCLUI FORNECIMENTO). AF_11/2017</v>
          </cell>
          <cell r="D105" t="str">
            <v>M</v>
          </cell>
          <cell r="E105">
            <v>2.1</v>
          </cell>
        </row>
        <row r="106">
          <cell r="B106">
            <v>97123</v>
          </cell>
          <cell r="C106" t="str">
            <v>ASSENTAMENTO DE TUBO DE PVC PBA PARA REDE DE ÁGUA, DN 100 MM, JUNTA ELÁSTICA INTEGRADA, INSTALADO EM LOCAL COM NÍVEL ALTO DE INTERFERÊNCIAS (NÃO INCLUI FORNECIMENTO). AF_11/2017</v>
          </cell>
          <cell r="D106" t="str">
            <v>M</v>
          </cell>
          <cell r="E106">
            <v>2.66</v>
          </cell>
        </row>
        <row r="107">
          <cell r="B107">
            <v>97124</v>
          </cell>
          <cell r="C107" t="str">
            <v>ASSENTAMENTO DE TUBO DE PVC PBA PARA REDE DE ÁGUA, DN 50 MM, JUNTA ELÁSTICA INTEGRADA, INSTALADO EM LOCAL COM NÍVEL BAIXO DE INTERFERÊNCIAS (NÃO INCLUI FORNECIMENTO). AF_11/2017</v>
          </cell>
          <cell r="D107" t="str">
            <v>M</v>
          </cell>
          <cell r="E107">
            <v>0.68</v>
          </cell>
        </row>
        <row r="108">
          <cell r="B108">
            <v>97125</v>
          </cell>
          <cell r="C108" t="str">
            <v>ASSENTAMENTO DE TUBO DE PVC PBA PARA REDE DE ÁGUA, DN 75 MM, JUNTA ELÁSTICA INTEGRADA, INSTALADO EM LOCAL COM NÍVEL BAIXO DE INTERFERÊNCIAS (NÃO INCLUI FORNECIMENTO). AF_11/2017</v>
          </cell>
          <cell r="D108" t="str">
            <v>M</v>
          </cell>
          <cell r="E108">
            <v>0.99</v>
          </cell>
        </row>
        <row r="109">
          <cell r="B109">
            <v>97126</v>
          </cell>
          <cell r="C109" t="str">
            <v>ASSENTAMENTO DE TUBO DE PVC PBA PARA REDE DE ÁGUA, DN 100 MM, JUNTA ELÁSTICA INTEGRADA, INSTALADO EM LOCAL COM NÍVEL BAIXO DE INTERFERÊNCIAS (NÃO INCLUI FORNECIMENTO). AF_11/2017</v>
          </cell>
          <cell r="D109" t="str">
            <v>M</v>
          </cell>
          <cell r="E109">
            <v>1.26</v>
          </cell>
        </row>
        <row r="110">
          <cell r="B110">
            <v>102264</v>
          </cell>
          <cell r="C110" t="str">
            <v>TUBO DE PVC BRANCO PARA REDE COLETORA DE ESGOTO CONDOMINIAL DE PAREDE MACIÇA, DN 100 MM, JUNTA ELÁSTICA - FORNECIMENTO E ASSENTAMENTO. AF_01/2021</v>
          </cell>
          <cell r="D110" t="str">
            <v>M</v>
          </cell>
          <cell r="E110">
            <v>17.78</v>
          </cell>
        </row>
        <row r="111">
          <cell r="B111">
            <v>102265</v>
          </cell>
          <cell r="C111" t="str">
            <v>JUNTA ARGAMASSADA ENTRE TUBO DN 800 MM E O POÇO DE VISITA/ CAIXA DE CONCRETO OU ALVENARIA EM REDES DE ESGOTO. AF_01/2021</v>
          </cell>
          <cell r="D111" t="str">
            <v>UN</v>
          </cell>
          <cell r="E111">
            <v>73.75</v>
          </cell>
        </row>
        <row r="112">
          <cell r="B112">
            <v>102266</v>
          </cell>
          <cell r="C112" t="str">
            <v>JUNTA ARGAMASSADA ENTRE TUBO DN 900 MM E O POÇO DE VISITA/ CAIXA DE CONCRETO OU ALVENARIA EM REDES DE ESGOTO. AF_01/2021</v>
          </cell>
          <cell r="D112" t="str">
            <v>UN</v>
          </cell>
          <cell r="E112">
            <v>81.8</v>
          </cell>
        </row>
        <row r="113">
          <cell r="B113">
            <v>102267</v>
          </cell>
          <cell r="C113" t="str">
            <v>JUNTA ARGAMASSADA ENTRE TUBO DN 1000 MM E O POÇO DE VISITA/ CAIXA DE CONCRETO OU ALVENARIA EM REDES DE ESGOTO. AF_01/2021</v>
          </cell>
          <cell r="D113" t="str">
            <v>UN</v>
          </cell>
          <cell r="E113">
            <v>93.91</v>
          </cell>
        </row>
        <row r="114">
          <cell r="B114">
            <v>102268</v>
          </cell>
          <cell r="C114" t="str">
            <v>JUNTA ARGAMASSADA ENTRE TUBO DN 1200 MM E O POÇO DE VISITA/ CAIXA DE CONCRETO OU ALVENARIA EM REDES DE ESGOTO. AF_01/2021</v>
          </cell>
          <cell r="D114" t="str">
            <v>UN</v>
          </cell>
          <cell r="E114">
            <v>105.98</v>
          </cell>
        </row>
        <row r="115">
          <cell r="B115">
            <v>102269</v>
          </cell>
          <cell r="C115" t="str">
            <v>JUNTA ARGAMASSADA ENTRE TUBO DN 1500 MM E O POÇO DE VISITA/ CAIXA DE CONCRETO OU ALVENARIA EM REDES DE ESGOTO. AF_01/2021</v>
          </cell>
          <cell r="D115" t="str">
            <v>UN</v>
          </cell>
          <cell r="E115">
            <v>130.13</v>
          </cell>
        </row>
        <row r="116">
          <cell r="B116">
            <v>92833</v>
          </cell>
          <cell r="C116" t="str">
            <v>TUBO DE CONCRETO PARA REDES COLETORAS DE ESGOTO SANITÁRIO, DIÂMETRO DE 300 MM, JUNTA ELÁSTICA, INSTALADO EM LOCAL COM BAIXO NÍVEL DE INTERFERÊNCIAS - FORNECIMENTO E ASSENTAMENTO. AF_12/2015</v>
          </cell>
          <cell r="D116" t="str">
            <v>M</v>
          </cell>
          <cell r="E116">
            <v>228.11</v>
          </cell>
        </row>
        <row r="117">
          <cell r="B117">
            <v>92834</v>
          </cell>
          <cell r="C117" t="str">
            <v>ASSENTAMENTO DE TUBO DE CONCRETO PARA REDES COLETORAS DE ESGOTO SANITÁRIO, DIÂMETRO DE 300 MM, JUNTA ELÁSTICA, INSTALADO EM LOCAL COM BAIXO NÍVEL DE INTERFERÊNCIAS (NÃO INCLUI FORNECIMENTO). AF_12/2015</v>
          </cell>
          <cell r="D117" t="str">
            <v>M</v>
          </cell>
          <cell r="E117">
            <v>6.09</v>
          </cell>
        </row>
        <row r="118">
          <cell r="B118">
            <v>92835</v>
          </cell>
          <cell r="C118" t="str">
            <v>TUBO DE CONCRETO PARA REDES COLETORAS DE ESGOTO SANITÁRIO, DIÂMETRO DE 400 MM, JUNTA ELÁSTICA, INSTALADO EM LOCAL COM BAIXO NÍVEL DE INTERFERÊNCIAS - FORNECIMENTO E ASSENTAMENTO. AF_12/2015</v>
          </cell>
          <cell r="D118" t="str">
            <v>M</v>
          </cell>
          <cell r="E118">
            <v>245.4</v>
          </cell>
        </row>
        <row r="119">
          <cell r="B119">
            <v>92836</v>
          </cell>
          <cell r="C119" t="str">
            <v>ASSENTAMENTO DE TUBO DE CONCRETO PARA REDES COLETORAS DE ESGOTO SANITÁRIO, DIÂMETRO DE 400 MM, JUNTA ELÁSTICA, INSTALADO EM LOCAL COM BAIXO NÍVEL DE INTERFERÊNCIAS (NÃO INCLUI FORNECIMENTO). AF_12/2015</v>
          </cell>
          <cell r="D119" t="str">
            <v>M</v>
          </cell>
          <cell r="E119">
            <v>7.79</v>
          </cell>
        </row>
        <row r="120">
          <cell r="B120">
            <v>92837</v>
          </cell>
          <cell r="C120" t="str">
            <v>TUBO DE CONCRETO PARA REDES COLETORAS DE ESGOTO SANITÁRIO, DIÂMETRO DE 500 MM, JUNTA ELÁSTICA, INSTALADO EM LOCAL COM BAIXO NÍVEL DE INTERFERÊNCIAS - FORNECIMENTO E ASSENTAMENTO. AF_12/2015</v>
          </cell>
          <cell r="D120" t="str">
            <v>M</v>
          </cell>
          <cell r="E120">
            <v>405.82</v>
          </cell>
        </row>
        <row r="121">
          <cell r="B121">
            <v>92838</v>
          </cell>
          <cell r="C121" t="str">
            <v>ASSENTAMENTO DE TUBO DE CONCRETO PARA REDES COLETORAS DE ESGOTO SANITÁRIO, DIÂMETRO DE 500 MM, JUNTA ELÁSTICA, INSTALADO EM LOCAL COM BAIXO NÍVEL DE INTERFERÊNCIAS (NÃO INCLUI FORNECIMENTO). AF_12/2015</v>
          </cell>
          <cell r="D121" t="str">
            <v>M</v>
          </cell>
          <cell r="E121">
            <v>9.33</v>
          </cell>
        </row>
        <row r="122">
          <cell r="B122">
            <v>92839</v>
          </cell>
          <cell r="C122" t="str">
            <v>TUBO DE CONCRETO PARA REDES COLETORAS DE ESGOTO SANITÁRIO, DIÂMETRO DE 600 MM, JUNTA ELÁSTICA, INSTALADO EM LOCAL COM BAIXO NÍVEL DE INTERFERÊNCIAS - FORNECIMENTO E ASSENTAMENTO. AF_12/2015</v>
          </cell>
          <cell r="D122" t="str">
            <v>M</v>
          </cell>
          <cell r="E122">
            <v>497.56</v>
          </cell>
        </row>
        <row r="123">
          <cell r="B123">
            <v>92840</v>
          </cell>
          <cell r="C123" t="str">
            <v>ASSENTAMENTO DE TUBO DE CONCRETO PARA REDES COLETORAS DE ESGOTO SANITÁRIO, DIÂMETRO DE 600 MM, JUNTA ELÁSTICA, INSTALADO EM LOCAL COM BAIXO NÍVEL DE INTERFERÊNCIAS (NÃO INCLUI FORNECIMENTO). AF_12/2015</v>
          </cell>
          <cell r="D123" t="str">
            <v>M</v>
          </cell>
          <cell r="E123">
            <v>11.07</v>
          </cell>
        </row>
        <row r="124">
          <cell r="B124">
            <v>92841</v>
          </cell>
          <cell r="C124" t="str">
            <v>TUBO DE CONCRETO PARA REDES COLETORAS DE ESGOTO SANITÁRIO, DIÂMETRO DE 700 MM, JUNTA ELÁSTICA, INSTALADO EM LOCAL COM BAIXO NÍVEL DE INTERFERÊNCIAS - FORNECIMENTO E ASSENTAMENTO. AF_12/2015</v>
          </cell>
          <cell r="D124" t="str">
            <v>M</v>
          </cell>
          <cell r="E124">
            <v>619.41</v>
          </cell>
        </row>
        <row r="125">
          <cell r="B125">
            <v>92842</v>
          </cell>
          <cell r="C125" t="str">
            <v>ASSENTAMENTO DE TUBO DE CONCRETO PARA REDES COLETORAS DE ESGOTO SANITÁRIO, DIÂMETRO DE 700 MM, JUNTA ELÁSTICA, INSTALADO EM LOCAL COM BAIXO NÍVEL DE INTERFERÊNCIAS (NÃO INCLUI FORNECIMENTO). AF_12/2015</v>
          </cell>
          <cell r="D125" t="str">
            <v>M</v>
          </cell>
          <cell r="E125">
            <v>12.64</v>
          </cell>
        </row>
        <row r="126">
          <cell r="B126">
            <v>92843</v>
          </cell>
          <cell r="C126" t="str">
            <v>TUBO DE CONCRETO PARA REDES COLETORAS DE ESGOTO SANITÁRIO, DIÂMETRO DE 800 MM, JUNTA ELÁSTICA, INSTALADO EM LOCAL COM BAIXO NÍVEL DE INTERFERÊNCIAS - FORNECIMENTO E ASSENTAMENTO. AF_12/2015</v>
          </cell>
          <cell r="D126" t="str">
            <v>M</v>
          </cell>
          <cell r="E126">
            <v>662.37</v>
          </cell>
        </row>
        <row r="127">
          <cell r="B127">
            <v>92844</v>
          </cell>
          <cell r="C127" t="str">
            <v>ASSENTAMENTO DE TUBO DE CONCRETO PARA REDES COLETORAS DE ESGOTO SANITÁRIO, DIÂMETRO DE 800 MM, JUNTA ELÁSTICA, INSTALADO EM LOCAL COM BAIXO NÍVEL DE INTERFERÊNCIAS (NÃO INCLUI FORNECIMENTO). AF_12/2015</v>
          </cell>
          <cell r="D127" t="str">
            <v>M</v>
          </cell>
          <cell r="E127">
            <v>14.37</v>
          </cell>
        </row>
        <row r="128">
          <cell r="B128">
            <v>92845</v>
          </cell>
          <cell r="C128" t="str">
            <v>TUBO DE CONCRETO PARA REDES COLETORAS DE ESGOTO SANITÁRIO, DIÂMETRO DE 900 MM, JUNTA ELÁSTICA, INSTALADO EM LOCAL COM BAIXO NÍVEL DE INTERFERÊNCIAS - FORNECIMENTO E ASSENTAMENTO. AF_12/2015</v>
          </cell>
          <cell r="D128" t="str">
            <v>M</v>
          </cell>
          <cell r="E128">
            <v>910.84</v>
          </cell>
        </row>
        <row r="129">
          <cell r="B129">
            <v>92846</v>
          </cell>
          <cell r="C129" t="str">
            <v>ASSENTAMENTO DE TUBO DE CONCRETO PARA REDES COLETORAS DE ESGOTO SANITÁRIO, DIÂMETRO DE 900 MM, JUNTA ELÁSTICA, INSTALADO EM LOCAL COM BAIXO NÍVEL DE INTERFERÊNCIAS (NÃO INCLUI FORNECIMENTO). AF_12/2015</v>
          </cell>
          <cell r="D129" t="str">
            <v>M</v>
          </cell>
          <cell r="E129">
            <v>15.92</v>
          </cell>
        </row>
        <row r="130">
          <cell r="B130">
            <v>92847</v>
          </cell>
          <cell r="C130" t="str">
            <v>TUBO DE CONCRETO PARA REDES COLETORAS DE ESGOTO SANITÁRIO, DIÂMETRO DE 1000 MM, JUNTA ELÁSTICA, INSTALADO EM LOCAL COM BAIXO NÍVEL DE INTERFERÊNCIAS - FORNECIMENTO E ASSENTAMENTO. AF_12/2015</v>
          </cell>
          <cell r="D130" t="str">
            <v>M</v>
          </cell>
          <cell r="E130">
            <v>956.79</v>
          </cell>
        </row>
        <row r="131">
          <cell r="B131">
            <v>92848</v>
          </cell>
          <cell r="C131" t="str">
            <v>ASSENTAMENTO DE TUBO DE CONCRETO PARA REDES COLETORAS DE ESGOTO SANITÁRIO, DIÂMETRO DE 1000 MM, JUNTA ELÁSTICA, INSTALADO EM LOCAL COM BAIXO NÍVEL DE INTERFERÊNCIAS (NÃO INCLUI FORNECIMENTO). AF_12/2015</v>
          </cell>
          <cell r="D131" t="str">
            <v>M</v>
          </cell>
          <cell r="E131">
            <v>17.670000000000002</v>
          </cell>
        </row>
        <row r="132">
          <cell r="B132">
            <v>92849</v>
          </cell>
          <cell r="C132" t="str">
            <v>TUBO DE CONCRETO PARA REDES COLETORAS DE ESGOTO SANITÁRIO, DIÂMETRO DE 300 MM, JUNTA ELÁSTICA, INSTALADO EM LOCAL COM ALTO NÍVEL DE INTERFERÊNCIAS - FORNECIMENTO E ASSENTAMENTO. AF_12/2015</v>
          </cell>
          <cell r="D132" t="str">
            <v>M</v>
          </cell>
          <cell r="E132">
            <v>233.46</v>
          </cell>
        </row>
        <row r="133">
          <cell r="B133">
            <v>92850</v>
          </cell>
          <cell r="C133" t="str">
            <v>ASSENTAMENTO DE TUBO DE CONCRETO PARA REDES COLETORAS DE ESGOTO SANITÁRIO, DIÂMETRO DE 300 MM, JUNTA ELÁSTICA, INSTALADO EM LOCAL COM ALTO NÍVEL DE INTERFERÊNCIAS (NÃO INCLUI FORNECIMENTO). AF_12/2015</v>
          </cell>
          <cell r="D133" t="str">
            <v>M</v>
          </cell>
          <cell r="E133">
            <v>11.52</v>
          </cell>
        </row>
        <row r="134">
          <cell r="B134">
            <v>92851</v>
          </cell>
          <cell r="C134" t="str">
            <v>TUBO DE CONCRETO PARA REDES COLETORAS DE ESGOTO SANITÁRIO, DIÂMETRO DE 400 MM, JUNTA ELÁSTICA, INSTALADO EM LOCAL COM ALTO NÍVEL DE INTERFERÊNCIAS - FORNECIMENTO E ASSENTAMENTO. AF_12/2015</v>
          </cell>
          <cell r="D134" t="str">
            <v>M</v>
          </cell>
          <cell r="E134">
            <v>252.07</v>
          </cell>
        </row>
        <row r="135">
          <cell r="B135">
            <v>92852</v>
          </cell>
          <cell r="C135" t="str">
            <v>ASSENTAMENTO DE TUBO DE CONCRETO PARA REDES COLETORAS DE ESGOTO SANITÁRIO, DIÂMETRO DE 400 MM, JUNTA ELÁSTICA, INSTALADO EM LOCAL COM ALTO NÍVEL DE INTERFERÊNCIAS (NÃO INCLUI FORNECIMENTO). AF_12/2015</v>
          </cell>
          <cell r="D135" t="str">
            <v>M</v>
          </cell>
          <cell r="E135">
            <v>14.56</v>
          </cell>
        </row>
        <row r="136">
          <cell r="B136">
            <v>92853</v>
          </cell>
          <cell r="C136" t="str">
            <v>TUBO DE CONCRETO PARA REDES COLETORAS DE ESGOTO SANITÁRIO, DIÂMETRO DE 500 MM, JUNTA ELÁSTICA, INSTALADO EM LOCAL COM ALTO NÍVEL DE INTERFERÊNCIAS - FORNECIMENTO E ASSENTAMENTO. AF_12/2015</v>
          </cell>
          <cell r="D136" t="str">
            <v>M</v>
          </cell>
          <cell r="E136">
            <v>414.08</v>
          </cell>
        </row>
        <row r="137">
          <cell r="B137">
            <v>92854</v>
          </cell>
          <cell r="C137" t="str">
            <v>ASSENTAMENTO DE TUBO DE CONCRETO PARA REDES COLETORAS DE ESGOTO SANITÁRIO, DIÂMETRO DE 500 MM, JUNTA ELÁSTICA, INSTALADO EM LOCAL COM ALTO NÍVEL DE INTERFERÊNCIAS (NÃO INCLUI FORNECIMENTO). AF_12/2015</v>
          </cell>
          <cell r="D137" t="str">
            <v>M</v>
          </cell>
          <cell r="E137">
            <v>17.73</v>
          </cell>
        </row>
        <row r="138">
          <cell r="B138">
            <v>92855</v>
          </cell>
          <cell r="C138" t="str">
            <v>TUBO DE CONCRETO PARA REDES COLETORAS DE ESGOTO SANITÁRIO, DIÂMETRO DE 600 MM, JUNTA ELÁSTICA, INSTALADO EM LOCAL COM ALTO NÍVEL DE INTERFERÊNCIAS - FORNECIMENTO E ASSENTAMENTO. AF_12/2015</v>
          </cell>
          <cell r="D138" t="str">
            <v>M</v>
          </cell>
          <cell r="E138">
            <v>507.23</v>
          </cell>
        </row>
        <row r="139">
          <cell r="B139">
            <v>92856</v>
          </cell>
          <cell r="C139" t="str">
            <v>ASSENTAMENTO DE TUBO DE CONCRETO PARA REDES COLETORAS DE ESGOTO SANITÁRIO, DIÂMETRO DE 600 MM, JUNTA ELÁSTICA, INSTALADO EM LOCAL COM ALTO NÍVEL DE INTERFERÊNCIAS (NÃO INCLUI FORNECIMENTO). AF_12/2015</v>
          </cell>
          <cell r="D139" t="str">
            <v>M</v>
          </cell>
          <cell r="E139">
            <v>20.9</v>
          </cell>
        </row>
        <row r="140">
          <cell r="B140">
            <v>92857</v>
          </cell>
          <cell r="C140" t="str">
            <v>TUBO DE CONCRETO PARA REDES COLETORAS DE ESGOTO SANITÁRIO, DIÂMETRO DE 700 MM, JUNTA ELÁSTICA, INSTALADO EM LOCAL COM ALTO NÍVEL DE INTERFERÊNCIAS - FORNECIMENTO E ASSENTAMENTO. AF_12/2015</v>
          </cell>
          <cell r="D140" t="str">
            <v>M</v>
          </cell>
          <cell r="E140">
            <v>630.51</v>
          </cell>
        </row>
        <row r="141">
          <cell r="B141">
            <v>92858</v>
          </cell>
          <cell r="C141" t="str">
            <v>ASSENTAMENTO DE TUBO DE CONCRETO PARA REDES COLETORAS DE ESGOTO SANITÁRIO, DIÂMETRO DE 700 MM, JUNTA ELÁSTICA, INSTALADO EM LOCAL COM ALTO NÍVEL DE INTERFERÊNCIAS (NÃO INCLUI FORNECIMENTO). AF_12/2015</v>
          </cell>
          <cell r="D141" t="str">
            <v>M</v>
          </cell>
          <cell r="E141">
            <v>23.92</v>
          </cell>
        </row>
        <row r="142">
          <cell r="B142">
            <v>92859</v>
          </cell>
          <cell r="C142" t="str">
            <v>TUBO DE CONCRETO PARA REDES COLETORAS DE ESGOTO SANITÁRIO, DIÂMETRO DE 800 MM, JUNTA ELÁSTICA, INSTALADO EM LOCAL COM ALTO NÍVEL DE INTERFERÊNCIAS - FORNECIMENTO E ASSENTAMENTO. AF_12/2015</v>
          </cell>
          <cell r="D142" t="str">
            <v>M</v>
          </cell>
          <cell r="E142">
            <v>675.16</v>
          </cell>
        </row>
        <row r="143">
          <cell r="B143">
            <v>92860</v>
          </cell>
          <cell r="C143" t="str">
            <v>ASSENTAMENTO DE TUBO DE CONCRETO PARA REDES COLETORAS DE ESGOTO SANITÁRIO, DIÂMETRO DE 800 MM, JUNTA ELÁSTICA, INSTALADO EM LOCAL COM ALTO NÍVEL DE INTERFERÊNCIAS (NÃO INCLUI FORNECIMENTO). AF_12/2015</v>
          </cell>
          <cell r="D143" t="str">
            <v>M</v>
          </cell>
          <cell r="E143">
            <v>27.16</v>
          </cell>
        </row>
        <row r="144">
          <cell r="B144">
            <v>92861</v>
          </cell>
          <cell r="C144" t="str">
            <v>TUBO DE CONCRETO PARA REDES COLETORAS DE ESGOTO SANITÁRIO, DIÂMETRO DE 900 MM, JUNTA ELÁSTICA, INSTALADO EM LOCAL COM ALTO NÍVEL DE INTERFERÊNCIAS - FORNECIMENTO E ASSENTAMENTO. AF_12/2015</v>
          </cell>
          <cell r="D144" t="str">
            <v>M</v>
          </cell>
          <cell r="E144">
            <v>925.24</v>
          </cell>
        </row>
        <row r="145">
          <cell r="B145">
            <v>92862</v>
          </cell>
          <cell r="C145" t="str">
            <v>ASSENTAMENTO DE TUBO DE CONCRETO PARA REDES COLETORAS DE ESGOTO SANITÁRIO, DIÂMETRO DE 900 MM, JUNTA ELÁSTICA, INSTALADO EM LOCAL COM ALTO NÍVEL DE INTERFERÊNCIAS (NÃO INCLUI FORNECIMENTO). AF_12/2015</v>
          </cell>
          <cell r="D145" t="str">
            <v>M</v>
          </cell>
          <cell r="E145">
            <v>30.32</v>
          </cell>
        </row>
        <row r="146">
          <cell r="B146">
            <v>92863</v>
          </cell>
          <cell r="C146" t="str">
            <v>TUBO DE CONCRETO PARA REDES COLETORAS DE ESGOTO SANITÁRIO, DIÂMETRO DE 1000 MM, JUNTA ELÁSTICA, INSTALADO EM LOCAL COM ALTO NÍVEL DE INTERFERÊNCIAS - FORNECIMENTO E ASSENTAMENTO. AF_12/2015</v>
          </cell>
          <cell r="D146" t="str">
            <v>M</v>
          </cell>
          <cell r="E146">
            <v>972.34</v>
          </cell>
        </row>
        <row r="147">
          <cell r="B147">
            <v>92864</v>
          </cell>
          <cell r="C147" t="str">
            <v>ASSENTAMENTO DE TUBO DE CONCRETO PARA REDES COLETORAS DE ESGOTO SANITÁRIO, DIÂMETRO DE 1000 MM, JUNTA ELÁSTICA, INSTALADO EM LOCAL COM ALTO NÍVEL DE INTERFERÊNCIAS (NÃO INCLUI FORNECIMENTO). AF_12/2015</v>
          </cell>
          <cell r="D147" t="str">
            <v>M</v>
          </cell>
          <cell r="E147">
            <v>33.479999999999997</v>
          </cell>
        </row>
        <row r="148">
          <cell r="B148">
            <v>92210</v>
          </cell>
          <cell r="C148" t="str">
            <v>TUBO DE CONCRETO PARA REDES COLETORAS DE ÁGUAS PLUVIAIS, DIÂMETRO DE 400 MM, JUNTA RÍGIDA, INSTALADO EM LOCAL COM BAIXO NÍVEL DE INTERFERÊNCIAS - FORNECIMENTO E ASSENTAMENTO. AF_12/2015</v>
          </cell>
          <cell r="D148" t="str">
            <v>M</v>
          </cell>
          <cell r="E148">
            <v>135.97999999999999</v>
          </cell>
        </row>
        <row r="149">
          <cell r="B149">
            <v>92211</v>
          </cell>
          <cell r="C149" t="str">
            <v>TUBO DE CONCRETO PARA REDES COLETORAS DE ÁGUAS PLUVIAIS, DIÂMETRO DE 500 MM, JUNTA RÍGIDA, INSTALADO EM LOCAL COM BAIXO NÍVEL DE INTERFERÊNCIAS - FORNECIMENTO E ASSENTAMENTO. AF_12/2015</v>
          </cell>
          <cell r="D149" t="str">
            <v>M</v>
          </cell>
          <cell r="E149">
            <v>163.34</v>
          </cell>
        </row>
        <row r="150">
          <cell r="B150">
            <v>92212</v>
          </cell>
          <cell r="C150" t="str">
            <v>TUBO DE CONCRETO PARA REDES COLETORAS DE ÁGUAS PLUVIAIS, DIÂMETRO DE 600 MM, JUNTA RÍGIDA, INSTALADO EM LOCAL COM BAIXO NÍVEL DE INTERFERÊNCIAS - FORNECIMENTO E ASSENTAMENTO. AF_12/2015</v>
          </cell>
          <cell r="D150" t="str">
            <v>M</v>
          </cell>
          <cell r="E150">
            <v>246.13</v>
          </cell>
        </row>
        <row r="151">
          <cell r="B151">
            <v>92213</v>
          </cell>
          <cell r="C151" t="str">
            <v>TUBO DE CONCRETO PARA REDES COLETORAS DE ÁGUAS PLUVIAIS, DIÂMETRO DE 700 MM, JUNTA RÍGIDA, INSTALADO EM LOCAL COM BAIXO NÍVEL DE INTERFERÊNCIAS - FORNECIMENTO E ASSENTAMENTO. AF_12/2015</v>
          </cell>
          <cell r="D151" t="str">
            <v>M</v>
          </cell>
          <cell r="E151">
            <v>325.02</v>
          </cell>
        </row>
        <row r="152">
          <cell r="B152">
            <v>92214</v>
          </cell>
          <cell r="C152" t="str">
            <v>TUBO DE CONCRETO PARA REDES COLETORAS DE ÁGUAS PLUVIAIS, DIÂMETRO DE 800 MM, JUNTA RÍGIDA, INSTALADO EM LOCAL COM BAIXO NÍVEL DE INTERFERÊNCIAS - FORNECIMENTO E ASSENTAMENTO. AF_12/2015</v>
          </cell>
          <cell r="D152" t="str">
            <v>M</v>
          </cell>
          <cell r="E152">
            <v>393.45</v>
          </cell>
        </row>
        <row r="153">
          <cell r="B153">
            <v>92215</v>
          </cell>
          <cell r="C153" t="str">
            <v>TUBO DE CONCRETO PARA REDES COLETORAS DE ÁGUAS PLUVIAIS, DIÂMETRO DE 900 MM, JUNTA RÍGIDA, INSTALADO EM LOCAL COM BAIXO NÍVEL DE INTERFERÊNCIAS - FORNECIMENTO E ASSENTAMENTO. AF_12/2015</v>
          </cell>
          <cell r="D153" t="str">
            <v>M</v>
          </cell>
          <cell r="E153">
            <v>452.08</v>
          </cell>
        </row>
        <row r="154">
          <cell r="B154">
            <v>92216</v>
          </cell>
          <cell r="C154" t="str">
            <v>TUBO DE CONCRETO PARA REDES COLETORAS DE ÁGUAS PLUVIAIS, DIÂMETRO DE 1000 MM, JUNTA RÍGIDA, INSTALADO EM LOCAL COM BAIXO NÍVEL DE INTERFERÊNCIAS - FORNECIMENTO E ASSENTAMENTO. AF_12/2015</v>
          </cell>
          <cell r="D154" t="str">
            <v>M</v>
          </cell>
          <cell r="E154">
            <v>471.65</v>
          </cell>
        </row>
        <row r="155">
          <cell r="B155">
            <v>92219</v>
          </cell>
          <cell r="C155" t="str">
            <v>TUBO DE CONCRETO PARA REDES COLETORAS DE ÁGUAS PLUVIAIS, DIÂMETRO DE 400 MM, JUNTA RÍGIDA, INSTALADO EM LOCAL COM ALTO NÍVEL DE INTERFERÊNCIAS - FORNECIMENTO E ASSENTAMENTO. AF_12/2015</v>
          </cell>
          <cell r="D155" t="str">
            <v>M</v>
          </cell>
          <cell r="E155">
            <v>142.77000000000001</v>
          </cell>
        </row>
        <row r="156">
          <cell r="B156">
            <v>92220</v>
          </cell>
          <cell r="C156" t="str">
            <v>TUBO DE CONCRETO PARA REDES COLETORAS DE ÁGUAS PLUVIAIS, DIÂMETRO DE 500 MM, JUNTA RÍGIDA, INSTALADO EM LOCAL COM ALTO NÍVEL DE INTERFERÊNCIAS - FORNECIMENTO E ASSENTAMENTO. AF_12/2015</v>
          </cell>
          <cell r="D156" t="str">
            <v>M</v>
          </cell>
          <cell r="E156">
            <v>171.72</v>
          </cell>
        </row>
        <row r="157">
          <cell r="B157">
            <v>92221</v>
          </cell>
          <cell r="C157" t="str">
            <v>TUBO DE CONCRETO PARA REDES COLETORAS DE ÁGUAS PLUVIAIS, DIÂMETRO DE 600 MM, JUNTA RÍGIDA, INSTALADO EM LOCAL COM ALTO NÍVEL DE INTERFERÊNCIAS - FORNECIMENTO E ASSENTAMENTO. AF_12/2015</v>
          </cell>
          <cell r="D157" t="str">
            <v>M</v>
          </cell>
          <cell r="E157">
            <v>255.97</v>
          </cell>
        </row>
        <row r="158">
          <cell r="B158">
            <v>92222</v>
          </cell>
          <cell r="C158" t="str">
            <v>TUBO DE CONCRETO PARA REDES COLETORAS DE ÁGUAS PLUVIAIS, DIÂMETRO DE 700 MM, JUNTA RÍGIDA, INSTALADO EM LOCAL COM ALTO NÍVEL DE INTERFERÊNCIAS - FORNECIMENTO E ASSENTAMENTO. AF_12/2015</v>
          </cell>
          <cell r="D158" t="str">
            <v>M</v>
          </cell>
          <cell r="E158">
            <v>336.46</v>
          </cell>
        </row>
        <row r="159">
          <cell r="B159">
            <v>92223</v>
          </cell>
          <cell r="C159" t="str">
            <v>TUBO DE CONCRETO PARA REDES COLETORAS DE ÁGUAS PLUVIAIS, DIÂMETRO DE 800 MM, JUNTA RÍGIDA, INSTALADO EM LOCAL COM ALTO NÍVEL DE INTERFERÊNCIAS - FORNECIMENTO E ASSENTAMENTO. AF_12/2015</v>
          </cell>
          <cell r="D159" t="str">
            <v>M</v>
          </cell>
          <cell r="E159">
            <v>406.23</v>
          </cell>
        </row>
        <row r="160">
          <cell r="B160">
            <v>92224</v>
          </cell>
          <cell r="C160" t="str">
            <v>TUBO DE CONCRETO PARA REDES COLETORAS DE ÁGUAS PLUVIAIS, DIÂMETRO DE 900 MM, JUNTA RÍGIDA, INSTALADO EM LOCAL COM ALTO NÍVEL DE INTERFERÊNCIAS - FORNECIMENTO E ASSENTAMENTO. AF_12/2015</v>
          </cell>
          <cell r="D160" t="str">
            <v>M</v>
          </cell>
          <cell r="E160">
            <v>466.27</v>
          </cell>
        </row>
        <row r="161">
          <cell r="B161">
            <v>92226</v>
          </cell>
          <cell r="C161" t="str">
            <v>TUBO DE CONCRETO PARA REDES COLETORAS DE ÁGUAS PLUVIAIS, DIÂMETRO DE 1000 MM, JUNTA RÍGIDA, INSTALADO EM LOCAL COM ALTO NÍVEL DE INTERFERÊNCIAS - FORNECIMENTO E ASSENTAMENTO. AF_12/2015</v>
          </cell>
          <cell r="D161" t="str">
            <v>M</v>
          </cell>
          <cell r="E161">
            <v>487.51</v>
          </cell>
        </row>
        <row r="162">
          <cell r="B162">
            <v>92808</v>
          </cell>
          <cell r="C162" t="str">
            <v>ASSENTAMENTO DE TUBO DE CONCRETO PARA REDES COLETORAS DE ÁGUAS PLUVIAIS, DIÂMETRO DE 300 MM, JUNTA RÍGIDA, INSTALADO EM LOCAL COM BAIXO NÍVEL DE INTERFERÊNCIAS (NÃO INCLUI FORNECIMENTO). AF_12/2015</v>
          </cell>
          <cell r="D162" t="str">
            <v>M</v>
          </cell>
          <cell r="E162">
            <v>27.54</v>
          </cell>
        </row>
        <row r="163">
          <cell r="B163">
            <v>92809</v>
          </cell>
          <cell r="C163" t="str">
            <v>ASSENTAMENTO DE TUBO DE CONCRETO PARA REDES COLETORAS DE ÁGUAS PLUVIAIS, DIÂMETRO DE 400 MM, JUNTA RÍGIDA, INSTALADO EM LOCAL COM BAIXO NÍVEL DE INTERFERÊNCIAS (NÃO INCLUI FORNECIMENTO). AF_12/2015</v>
          </cell>
          <cell r="D163" t="str">
            <v>M</v>
          </cell>
          <cell r="E163">
            <v>35.380000000000003</v>
          </cell>
        </row>
        <row r="164">
          <cell r="B164">
            <v>92810</v>
          </cell>
          <cell r="C164" t="str">
            <v>ASSENTAMENTO DE TUBO DE CONCRETO PARA REDES COLETORAS DE ÁGUAS PLUVIAIS, DIÂMETRO DE 500 MM, JUNTA RÍGIDA, INSTALADO EM LOCAL COM BAIXO NÍVEL DE INTERFERÊNCIAS (NÃO INCLUI FORNECIMENTO). AF_12/2015</v>
          </cell>
          <cell r="D164" t="str">
            <v>M</v>
          </cell>
          <cell r="E164">
            <v>43.11</v>
          </cell>
        </row>
        <row r="165">
          <cell r="B165">
            <v>92811</v>
          </cell>
          <cell r="C165" t="str">
            <v>ASSENTAMENTO DE TUBO DE CONCRETO PARA REDES COLETORAS DE ÁGUAS PLUVIAIS, DIÂMETRO DE 600 MM, JUNTA RÍGIDA, INSTALADO EM LOCAL COM BAIXO NÍVEL DE INTERFERÊNCIAS (NÃO INCLUI FORNECIMENTO). AF_12/2015</v>
          </cell>
          <cell r="D165" t="str">
            <v>M</v>
          </cell>
          <cell r="E165">
            <v>51.46</v>
          </cell>
        </row>
        <row r="166">
          <cell r="B166">
            <v>92812</v>
          </cell>
          <cell r="C166" t="str">
            <v>ASSENTAMENTO DE TUBO DE CONCRETO PARA REDES COLETORAS DE ÁGUAS PLUVIAIS, DIÂMETRO DE 700 MM, JUNTA RÍGIDA, INSTALADO EM LOCAL COM BAIXO NÍVEL DE INTERFERÊNCIAS (NÃO INCLUI FORNECIMENTO). AF_12/2015</v>
          </cell>
          <cell r="D166" t="str">
            <v>M</v>
          </cell>
          <cell r="E166">
            <v>59.69</v>
          </cell>
        </row>
        <row r="167">
          <cell r="B167">
            <v>92813</v>
          </cell>
          <cell r="C167" t="str">
            <v>ASSENTAMENTO DE TUBO DE CONCRETO PARA REDES COLETORAS DE ÁGUAS PLUVIAIS, DIÂMETRO DE 800 MM, JUNTA RÍGIDA, INSTALADO EM LOCAL COM BAIXO NÍVEL DE INTERFERÊNCIAS (NÃO INCLUI FORNECIMENTO). AF_12/2015</v>
          </cell>
          <cell r="D167" t="str">
            <v>M</v>
          </cell>
          <cell r="E167">
            <v>69.55</v>
          </cell>
        </row>
        <row r="168">
          <cell r="B168">
            <v>92814</v>
          </cell>
          <cell r="C168" t="str">
            <v>ASSENTAMENTO DE TUBO DE CONCRETO PARA REDES COLETORAS DE ÁGUAS PLUVIAIS, DIÂMETRO DE 900 MM, JUNTA RÍGIDA, INSTALADO EM LOCAL COM BAIXO NÍVEL DE INTERFERÊNCIAS (NÃO INCLUI FORNECIMENTO). AF_12/2015</v>
          </cell>
          <cell r="D168" t="str">
            <v>M</v>
          </cell>
          <cell r="E168">
            <v>79.930000000000007</v>
          </cell>
        </row>
        <row r="169">
          <cell r="B169">
            <v>92815</v>
          </cell>
          <cell r="C169" t="str">
            <v>ASSENTAMENTO DE TUBO DE CONCRETO PARA REDES COLETORAS DE ÁGUAS PLUVIAIS, DIÂMETRO DE 1000 MM, JUNTA RÍGIDA, INSTALADO EM LOCAL COM BAIXO NÍVEL DE INTERFERÊNCIAS (NÃO INCLUI FORNECIMENTO). AF_12/2015</v>
          </cell>
          <cell r="D169" t="str">
            <v>M</v>
          </cell>
          <cell r="E169">
            <v>92.13</v>
          </cell>
        </row>
        <row r="170">
          <cell r="B170">
            <v>92816</v>
          </cell>
          <cell r="C170" t="str">
            <v>TUBO DE CONCRETO PARA REDES COLETORAS DE ÁGUAS PLUVIAIS, DIÂMETRO DE 1200 MM, JUNTA RÍGIDA, INSTALADO EM LOCAL COM BAIXO NÍVEL DE INTERFERÊNCIAS - FORNECIMENTO E ASSENTAMENTO. AF_12/2015</v>
          </cell>
          <cell r="D170" t="str">
            <v>M</v>
          </cell>
          <cell r="E170">
            <v>682.08</v>
          </cell>
        </row>
        <row r="171">
          <cell r="B171">
            <v>92817</v>
          </cell>
          <cell r="C171" t="str">
            <v>ASSENTAMENTO DE TUBO DE CONCRETO PARA REDES COLETORAS DE ÁGUAS PLUVIAIS, DIÂMETRO DE 1200 MM, JUNTA RÍGIDA, INSTALADO EM LOCAL COM BAIXO NÍVEL DE INTERFERÊNCIAS (NÃO INCLUI FORNECIMENTO). AF_12/2015</v>
          </cell>
          <cell r="D171" t="str">
            <v>M</v>
          </cell>
          <cell r="E171">
            <v>115.26</v>
          </cell>
        </row>
        <row r="172">
          <cell r="B172">
            <v>92818</v>
          </cell>
          <cell r="C172" t="str">
            <v>TUBO DE CONCRETO PARA REDES COLETORAS DE ÁGUAS PLUVIAIS, DIÂMETRO DE 1500 MM, JUNTA RÍGIDA, INSTALADO EM LOCAL COM BAIXO NÍVEL DE INTERFERÊNCIAS - FORNECIMENTO E ASSENTAMENTO. AF_12/2015</v>
          </cell>
          <cell r="D172" t="str">
            <v>M</v>
          </cell>
          <cell r="E172">
            <v>976.37</v>
          </cell>
        </row>
        <row r="173">
          <cell r="B173">
            <v>92819</v>
          </cell>
          <cell r="C173" t="str">
            <v>ASSENTAMENTO DE TUBO DE CONCRETO PARA REDES COLETORAS DE ÁGUAS PLUVIAIS, DIÂMETRO DE 1500 MM, JUNTA RÍGIDA, INSTALADO EM LOCAL COM BAIXO NÍVEL DE INTERFERÊNCIAS (NÃO INCLUI FORNECIMENTO). AF_12/2015</v>
          </cell>
          <cell r="D173" t="str">
            <v>M</v>
          </cell>
          <cell r="E173">
            <v>155.16999999999999</v>
          </cell>
        </row>
        <row r="174">
          <cell r="B174">
            <v>92820</v>
          </cell>
          <cell r="C174" t="str">
            <v>ASSENTAMENTO DE TUBO DE CONCRETO PARA REDES COLETORAS DE ÁGUAS PLUVIAIS, DIÂMETRO DE 300 MM, JUNTA RÍGIDA, INSTALADO EM LOCAL COM ALTO NÍVEL DE INTERFERÊNCIAS (NÃO INCLUI FORNECIMENTO). AF_12/2015</v>
          </cell>
          <cell r="D174" t="str">
            <v>M</v>
          </cell>
          <cell r="E174">
            <v>32.840000000000003</v>
          </cell>
        </row>
        <row r="175">
          <cell r="B175">
            <v>92821</v>
          </cell>
          <cell r="C175" t="str">
            <v>ASSENTAMENTO DE TUBO DE CONCRETO PARA REDES COLETORAS DE ÁGUAS PLUVIAIS, DIÂMETRO DE 400 MM, JUNTA RÍGIDA, INSTALADO EM LOCAL COM ALTO NÍVEL DE INTERFERÊNCIAS (NÃO INCLUI FORNECIMENTO). AF_12/2015</v>
          </cell>
          <cell r="D175" t="str">
            <v>M</v>
          </cell>
          <cell r="E175">
            <v>42.17</v>
          </cell>
        </row>
        <row r="176">
          <cell r="B176">
            <v>92822</v>
          </cell>
          <cell r="C176" t="str">
            <v>ASSENTAMENTO DE TUBO DE CONCRETO PARA REDES COLETORAS DE ÁGUAS PLUVIAIS, DIÂMETRO DE 500 MM, JUNTA RÍGIDA, INSTALADO EM LOCAL COM ALTO NÍVEL DE INTERFERÊNCIAS (NÃO INCLUI FORNECIMENTO). AF_12/2015</v>
          </cell>
          <cell r="D176" t="str">
            <v>M</v>
          </cell>
          <cell r="E176">
            <v>51.49</v>
          </cell>
        </row>
        <row r="177">
          <cell r="B177">
            <v>92824</v>
          </cell>
          <cell r="C177" t="str">
            <v>ASSENTAMENTO DE TUBO DE CONCRETO PARA REDES COLETORAS DE ÁGUAS PLUVIAIS, DIÂMETRO DE 600 MM, JUNTA RÍGIDA, INSTALADO EM LOCAL COM ALTO NÍVEL DE INTERFERÊNCIAS (NÃO INCLUI FORNECIMENTO). AF_12/2015</v>
          </cell>
          <cell r="D177" t="str">
            <v>M</v>
          </cell>
          <cell r="E177">
            <v>61.3</v>
          </cell>
        </row>
        <row r="178">
          <cell r="B178">
            <v>92825</v>
          </cell>
          <cell r="C178" t="str">
            <v>ASSENTAMENTO DE TUBO DE CONCRETO PARA REDES COLETORAS DE ÁGUAS PLUVIAIS, DIÂMETRO DE 700 MM, JUNTA RÍGIDA, INSTALADO EM LOCAL COM ALTO NÍVEL DE INTERFERÊNCIAS (NÃO INCLUI FORNECIMENTO). AF_12/2015</v>
          </cell>
          <cell r="D178" t="str">
            <v>M</v>
          </cell>
          <cell r="E178">
            <v>71.13</v>
          </cell>
        </row>
        <row r="179">
          <cell r="B179">
            <v>92826</v>
          </cell>
          <cell r="C179" t="str">
            <v>ASSENTAMENTO DE TUBO DE CONCRETO PARA REDES COLETORAS DE ÁGUAS PLUVIAIS, DIÂMETRO DE 800 MM, JUNTA RÍGIDA, INSTALADO EM LOCAL COM ALTO NÍVEL DE INTERFERÊNCIAS (NÃO INCLUI FORNECIMENTO). AF_12/2015</v>
          </cell>
          <cell r="D179" t="str">
            <v>M</v>
          </cell>
          <cell r="E179">
            <v>82.33</v>
          </cell>
        </row>
        <row r="180">
          <cell r="B180">
            <v>92827</v>
          </cell>
          <cell r="C180" t="str">
            <v>ASSENTAMENTO DE TUBO DE CONCRETO PARA REDES COLETORAS DE ÁGUAS PLUVIAIS, DIÂMETRO DE 900 MM, JUNTA RÍGIDA, INSTALADO EM LOCAL COM ALTO NÍVEL DE INTERFERÊNCIAS (NÃO INCLUI FORNECIMENTO). AF_12/2015</v>
          </cell>
          <cell r="D180" t="str">
            <v>M</v>
          </cell>
          <cell r="E180">
            <v>94.12</v>
          </cell>
        </row>
        <row r="181">
          <cell r="B181">
            <v>92828</v>
          </cell>
          <cell r="C181" t="str">
            <v>ASSENTAMENTO DE TUBO DE CONCRETO PARA REDES COLETORAS DE ÁGUAS PLUVIAIS, DIÂMETRO DE 1000 MM, JUNTA RÍGIDA, INSTALADO EM LOCAL COM ALTO NÍVEL DE INTERFERÊNCIAS (NÃO INCLUI FORNECIMENTO). AF_12/2015</v>
          </cell>
          <cell r="D181" t="str">
            <v>M</v>
          </cell>
          <cell r="E181">
            <v>107.99</v>
          </cell>
        </row>
        <row r="182">
          <cell r="B182">
            <v>92829</v>
          </cell>
          <cell r="C182" t="str">
            <v>TUBO DE CONCRETO PARA REDES COLETORAS DE ÁGUAS PLUVIAIS, DIÂMETRO DE 1200 MM, JUNTA RÍGIDA, INSTALADO EM LOCAL COM ALTO NÍVEL DE INTERFERÊNCIAS - FORNECIMENTO E ASSENTAMENTO. AF_12/2015</v>
          </cell>
          <cell r="D182" t="str">
            <v>M</v>
          </cell>
          <cell r="E182">
            <v>700.79</v>
          </cell>
        </row>
        <row r="183">
          <cell r="B183">
            <v>92830</v>
          </cell>
          <cell r="C183" t="str">
            <v>ASSENTAMENTO DE TUBO DE CONCRETO PARA REDES COLETORAS DE ÁGUAS PLUVIAIS, DIÂMETRO DE 1200 MM, JUNTA RÍGIDA, INSTALADO EM LOCAL COM ALTO NÍVEL DE INTERFERÊNCIAS (NÃO INCLUI FORNECIMENTO). AF_12/2015</v>
          </cell>
          <cell r="D183" t="str">
            <v>M</v>
          </cell>
          <cell r="E183">
            <v>133.97</v>
          </cell>
        </row>
        <row r="184">
          <cell r="B184">
            <v>92831</v>
          </cell>
          <cell r="C184" t="str">
            <v>TUBO DE CONCRETO PARA REDES COLETORAS DE ÁGUAS PLUVIAIS, DIÂMETRO DE 1500 MM, JUNTA RÍGIDA, INSTALADO EM LOCAL COM ALTO NÍVEL DE INTERFERÊNCIAS - FORNECIMENTO E ASSENTAMENTO. AF_12/2015</v>
          </cell>
          <cell r="D184" t="str">
            <v>M</v>
          </cell>
          <cell r="E184">
            <v>999.3</v>
          </cell>
        </row>
        <row r="185">
          <cell r="B185">
            <v>92832</v>
          </cell>
          <cell r="C185" t="str">
            <v>ASSENTAMENTO DE TUBO DE CONCRETO PARA REDES COLETORAS DE ÁGUAS PLUVIAIS, DIÂMETRO DE 1500 MM, JUNTA RÍGIDA, INSTALADO EM LOCAL COM ALTO NÍVEL DE INTERFERÊNCIAS (NÃO INCLUI FORNECIMENTO). AF_12/2015</v>
          </cell>
          <cell r="D185" t="str">
            <v>M</v>
          </cell>
          <cell r="E185">
            <v>178.1</v>
          </cell>
        </row>
        <row r="186">
          <cell r="B186">
            <v>95565</v>
          </cell>
          <cell r="C186" t="str">
            <v>TUBO DE CONCRETO PARA REDES COLETORAS DE ÁGUAS PLUVIAIS, DIÂMETRO DE 300MM, JUNTA RÍGIDA, INSTALADO EM LOCAL COM BAIXO NÍVEL DE INTERFERÊNCIAS - FORNECIMENTO E ASSENTAMENTO. AF_12/2015</v>
          </cell>
          <cell r="D186" t="str">
            <v>M</v>
          </cell>
          <cell r="E186">
            <v>116.24</v>
          </cell>
        </row>
        <row r="187">
          <cell r="B187">
            <v>95566</v>
          </cell>
          <cell r="C187" t="str">
            <v>TUBO DE CONCRETO PARA REDES COLETORAS DE ÁGUAS PLUVIAIS, DIÂMETRO DE 300MM, JUNTA RÍGIDA, INSTALADO EM LOCAL COM ALTO NÍVEL DE INTERFERÊNCIAS - FORNECIMENTO E ASSENTAMENTO. AF_12/2015</v>
          </cell>
          <cell r="D187" t="str">
            <v>M</v>
          </cell>
          <cell r="E187">
            <v>121.45</v>
          </cell>
        </row>
        <row r="188">
          <cell r="B188">
            <v>95567</v>
          </cell>
          <cell r="C188" t="str">
            <v>TUBO DE CONCRETO (SIMPLES) PARA REDES COLETORAS DE ÁGUAS PLUVIAIS, DIÂMETRO DE 300 MM, JUNTA RÍGIDA, INSTALADO EM LOCAL COM BAIXO NÍVEL DE INTERFERÊNCIAS - FORNECIMENTO E ASSENTAMENTO. AF_12/2015</v>
          </cell>
          <cell r="D188" t="str">
            <v>M</v>
          </cell>
          <cell r="E188">
            <v>65.209999999999994</v>
          </cell>
        </row>
        <row r="189">
          <cell r="B189">
            <v>95568</v>
          </cell>
          <cell r="C189" t="str">
            <v>TUBO DE CONCRETO (SIMPLES) PARA REDES COLETORAS DE ÁGUAS PLUVIAIS, DIÂMETRO DE 400 MM, JUNTA RÍGIDA, INSTALADO EM LOCAL COM BAIXO NÍVEL DE INTERFERÊNCIAS - FORNECIMENTO E ASSENTAMENTO. AF_12/2015</v>
          </cell>
          <cell r="D189" t="str">
            <v>M</v>
          </cell>
          <cell r="E189">
            <v>79.849999999999994</v>
          </cell>
        </row>
        <row r="190">
          <cell r="B190">
            <v>95569</v>
          </cell>
          <cell r="C190" t="str">
            <v>TUBO DE CONCRETO (SIMPLES) PARA REDES COLETORAS DE ÁGUAS PLUVIAIS, DIÂMETRO DE 500 MM, JUNTA RÍGIDA, INSTALADO EM LOCAL COM BAIXO NÍVEL DE INTERFERÊNCIAS - FORNECIMENTO E ASSENTAMENTO. AF_12/2015</v>
          </cell>
          <cell r="D190" t="str">
            <v>M</v>
          </cell>
          <cell r="E190">
            <v>109.45</v>
          </cell>
        </row>
        <row r="191">
          <cell r="B191">
            <v>95570</v>
          </cell>
          <cell r="C191" t="str">
            <v>TUBO DE CONCRETO (SIMPLES) PARA REDES COLETORAS DE ÁGUAS PLUVIAIS, DIÂMETRO DE 300 MM, JUNTA RÍGIDA, INSTALADO EM LOCAL COM ALTO NÍVEL DE INTERFERÊNCIAS - FORNECIMENTO E ASSENTAMENTO. AF_12/2015</v>
          </cell>
          <cell r="D191" t="str">
            <v>M</v>
          </cell>
          <cell r="E191">
            <v>70.42</v>
          </cell>
        </row>
        <row r="192">
          <cell r="B192">
            <v>95571</v>
          </cell>
          <cell r="C192" t="str">
            <v>TUBO DE CONCRETO (SIMPLES) PARA REDES COLETORAS DE ÁGUAS PLUVIAIS, DIÂMETRO DE 400 MM, JUNTA RÍGIDA, INSTALADO EM LOCAL COM ALTO NÍVEL DE INTERFERÊNCIAS - FORNECIMENTO E ASSENTAMENTO. AF_12/2015</v>
          </cell>
          <cell r="D192" t="str">
            <v>M</v>
          </cell>
          <cell r="E192">
            <v>86.52</v>
          </cell>
        </row>
        <row r="193">
          <cell r="B193">
            <v>95572</v>
          </cell>
          <cell r="C193" t="str">
            <v>TUBO DE CONCRETO (SIMPLES) PARA REDES COLETORAS DE ÁGUAS PLUVIAIS, DIÂMETRO DE 500 MM, JUNTA RÍGIDA, INSTALADO EM LOCAL COM ALTO NÍVEL DE INTERFERÊNCIAS - FORNECIMENTO E ASSENTAMENTO. AF_12/2015</v>
          </cell>
          <cell r="D193" t="str">
            <v>M</v>
          </cell>
          <cell r="E193">
            <v>117.7</v>
          </cell>
        </row>
        <row r="194">
          <cell r="B194">
            <v>97127</v>
          </cell>
          <cell r="C194" t="str">
            <v>ASSENTAMENTO DE TUBO DE PVC DEFOFO OU PRFV OU RPVC PARA REDE DE ÁGUA, DN 150 MM, JUNTA ELÁSTICA INTEGRADA, INSTALADO EM LOCAL COM NÍVEL ALTO DE INTERFERÊNCIAS (NÃO INCLUI FORNECIMENTO). AF_11/2017</v>
          </cell>
          <cell r="D194" t="str">
            <v>M</v>
          </cell>
          <cell r="E194">
            <v>3.84</v>
          </cell>
        </row>
        <row r="195">
          <cell r="B195">
            <v>97128</v>
          </cell>
          <cell r="C195" t="str">
            <v>ASSENTAMENTO DE TUBO DE PVC DEFOFO OU PRFV OU RPVC PARA REDE DE ÁGUA, DN 200 MM, JUNTA ELÁSTICA INTEGRADA, INSTALADO EM LOCAL COM NÍVEL ALTO DE INTERFERÊNCIAS (NÃO INCLUI FORNECIMENTO). AF_11/2017</v>
          </cell>
          <cell r="D195" t="str">
            <v>M</v>
          </cell>
          <cell r="E195">
            <v>7.39</v>
          </cell>
        </row>
        <row r="196">
          <cell r="B196">
            <v>97129</v>
          </cell>
          <cell r="C196" t="str">
            <v>ASSENTAMENTO DE TUBO DE PVC DEFOFO OU PRFV OU RPVC PARA REDE DE ÁGUA, DN 250 MM, JUNTA ELÁSTICA INTEGRADA, INSTALADO EM LOCAL COM NÍVEL ALTO DE INTERFERÊNCIAS (NÃO INCLUI FORNECIMENTO). AF_11/2017</v>
          </cell>
          <cell r="D196" t="str">
            <v>M</v>
          </cell>
          <cell r="E196">
            <v>9.09</v>
          </cell>
        </row>
        <row r="197">
          <cell r="B197">
            <v>97130</v>
          </cell>
          <cell r="C197" t="str">
            <v>ASSENTAMENTO DE TUBO DE PVC DEFOFO OU PRFV OU RPVC PARA REDE DE ÁGUA, DN 300 MM, JUNTA ELÁSTICA INTEGRADA, INSTALADO EM LOCAL COM NÍVEL ALTO DE INTERFERÊNCIAS (NÃO INCLUI FORNECIMENTO). AF_11/2017</v>
          </cell>
          <cell r="D197" t="str">
            <v>M</v>
          </cell>
          <cell r="E197">
            <v>10.79</v>
          </cell>
        </row>
        <row r="198">
          <cell r="B198">
            <v>97131</v>
          </cell>
          <cell r="C198" t="str">
            <v>ASSENTAMENTO DE TUBO DE PVC DEFOFO OU PRFV OU RPVC PARA REDE DE ÁGUA, DN 350 MM, JUNTA ELÁSTICA INTEGRADA, INSTALADO EM LOCAL COM NÍVEL ALTO DE INTERFERÊNCIAS (NÃO INCLUI FORNECIMENTO). AF_11/2017</v>
          </cell>
          <cell r="D198" t="str">
            <v>M</v>
          </cell>
          <cell r="E198">
            <v>12.48</v>
          </cell>
        </row>
        <row r="199">
          <cell r="B199">
            <v>97132</v>
          </cell>
          <cell r="C199" t="str">
            <v>ASSENTAMENTO DE TUBO DE PVC DEFOFO OU PRFV OU RPVC PARA REDE DE ÁGUA, DN 400 MM, JUNTA ELÁSTICA INTEGRADA, INSTALADO EM LOCAL COM NÍVEL ALTO DE INTERFERÊNCIAS (NÃO INCLUI FORNECIMENTO). AF_11/2017</v>
          </cell>
          <cell r="D199" t="str">
            <v>M</v>
          </cell>
          <cell r="E199">
            <v>14.18</v>
          </cell>
        </row>
        <row r="200">
          <cell r="B200">
            <v>97133</v>
          </cell>
          <cell r="C200" t="str">
            <v>ASSENTAMENTO DE TUBO DE PVC DEFOFO OU PRFV OU RPVC PARA REDE DE ÁGUA, DN 500 MM, JUNTA ELÁSTICA INTEGRADA, INSTALADO EM LOCAL COM NÍVEL ALTO DE INTERFERÊNCIAS (NÃO INCLUI FORNECIMENTO). AF_11/2017</v>
          </cell>
          <cell r="D200" t="str">
            <v>M</v>
          </cell>
          <cell r="E200">
            <v>17.579999999999998</v>
          </cell>
        </row>
        <row r="201">
          <cell r="B201">
            <v>97134</v>
          </cell>
          <cell r="C201" t="str">
            <v>ASSENTAMENTO DE TUBO DE PVC DEFOFO OU PRFV OU RPVC PARA REDE DE ÁGUA, DN 150 MM, JUNTA ELÁSTICA INTEGRADA, INSTALADO EM LOCAL COM NÍVEL BAIXO DE INTERFERÊNCIAS (NÃO INCLUI FORNECIMENTO). AF_11/2017</v>
          </cell>
          <cell r="D201" t="str">
            <v>M</v>
          </cell>
          <cell r="E201">
            <v>1.83</v>
          </cell>
        </row>
        <row r="202">
          <cell r="B202">
            <v>97135</v>
          </cell>
          <cell r="C202" t="str">
            <v>ASSENTAMENTO DE TUBO DE PVC DEFOFO OU PRFV OU RPVC PARA REDE DE ÁGUA, DN 200 MM, JUNTA ELÁSTICA INTEGRADA, INSTALADO EM LOCAL COM NÍVEL BAIXO DE INTERFERÊNCIAS (NÃO INCLUI FORNECIMENTO). AF_11/2017</v>
          </cell>
          <cell r="D202" t="str">
            <v>M</v>
          </cell>
          <cell r="E202">
            <v>3.85</v>
          </cell>
        </row>
        <row r="203">
          <cell r="B203">
            <v>97136</v>
          </cell>
          <cell r="C203" t="str">
            <v>ASSENTAMENTO DE TUBO DE PVC DEFOFO OU PRFV OU RPVC PARA REDE DE ÁGUA, DN 250 MM, JUNTA ELÁSTICA INTEGRADA, INSTALADO EM LOCAL COM NÍVEL BAIXO DE INTERFERÊNCIAS (NÃO INCLUI FORNECIMENTO). AF_11/2017</v>
          </cell>
          <cell r="D203" t="str">
            <v>M</v>
          </cell>
          <cell r="E203">
            <v>4.74</v>
          </cell>
        </row>
        <row r="204">
          <cell r="B204">
            <v>97137</v>
          </cell>
          <cell r="C204" t="str">
            <v>ASSENTAMENTO DE TUBO DE PVC DEFOFO OU PRFV OU RPVC PARA REDE DE ÁGUA, DN 300 MM, JUNTA ELÁSTICA INTEGRADA, INSTALADO EM LOCAL COM NÍVEL BAIXO DE INTERFERÊNCIAS (NÃO INCLUI FORNECIMENTO). AF_11/2017</v>
          </cell>
          <cell r="D204" t="str">
            <v>M</v>
          </cell>
          <cell r="E204">
            <v>5.64</v>
          </cell>
        </row>
        <row r="205">
          <cell r="B205">
            <v>97138</v>
          </cell>
          <cell r="C205" t="str">
            <v>ASSENTAMENTO DE TUBO DE PVC DEFOFO OU PRFV OU RPVC PARA REDE DE ÁGUA, DN 350 MM, JUNTA ELÁSTICA INTEGRADA, INSTALADO EM LOCAL COM NÍVEL BAIXO DE INTERFERÊNCIAS (NÃO INCLUI FORNECIMENTO). AF_11/2017</v>
          </cell>
          <cell r="D205" t="str">
            <v>M</v>
          </cell>
          <cell r="E205">
            <v>6.53</v>
          </cell>
        </row>
        <row r="206">
          <cell r="B206">
            <v>97139</v>
          </cell>
          <cell r="C206" t="str">
            <v>ASSENTAMENTO DE TUBO DE PVC DEFOFO OU PRFV OU RPVC PARA REDE DE ÁGUA, DN 400 MM, JUNTA ELÁSTICA INTEGRADA, INSTALADO EM LOCAL COM NÍVEL BAIXO DE INTERFERÊNCIAS (NÃO INCLUI FORNECIMENTO). AF_11/2017</v>
          </cell>
          <cell r="D206" t="str">
            <v>M</v>
          </cell>
          <cell r="E206">
            <v>7.41</v>
          </cell>
        </row>
        <row r="207">
          <cell r="B207">
            <v>97140</v>
          </cell>
          <cell r="C207" t="str">
            <v>ASSENTAMENTO DE TUBO DE PVC DEFOFO OU PRFV OU RPVC PARA REDE DE ÁGUA, DN 500 MM, JUNTA ELÁSTICA INTEGRADA, INSTALADO EM LOCAL COM NÍVEL BAIXO DE INTERFERÊNCIAS (NÃO INCLUI FORNECIMENTO). AF_11/2017</v>
          </cell>
          <cell r="D207" t="str">
            <v>M</v>
          </cell>
          <cell r="E207">
            <v>9.19</v>
          </cell>
        </row>
        <row r="208">
          <cell r="B208">
            <v>93206</v>
          </cell>
          <cell r="C208" t="str">
            <v>EXECUÇÃO DE ESCRITÓRIO EM CANTEIRO DE OBRA EM ALVENARIA, NÃO INCLUSO MOBILIÁRIO E EQUIPAMENTOS. AF_02/2016</v>
          </cell>
          <cell r="D208" t="str">
            <v>M2</v>
          </cell>
          <cell r="E208">
            <v>953.3</v>
          </cell>
        </row>
        <row r="209">
          <cell r="B209">
            <v>93207</v>
          </cell>
          <cell r="C209" t="str">
            <v>EXECUÇÃO DE ESCRITÓRIO EM CANTEIRO DE OBRA EM CHAPA DE MADEIRA COMPENSADA, NÃO INCLUSO MOBILIÁRIO E EQUIPAMENTOS. AF_02/2016</v>
          </cell>
          <cell r="D209" t="str">
            <v>M2</v>
          </cell>
          <cell r="E209">
            <v>822.9</v>
          </cell>
        </row>
        <row r="210">
          <cell r="B210">
            <v>93208</v>
          </cell>
          <cell r="C210" t="str">
            <v>EXECUÇÃO DE ALMOXARIFADO EM CANTEIRO DE OBRA EM CHAPA DE MADEIRA COMPENSADA, INCLUSO PRATELEIRAS. AF_02/2016</v>
          </cell>
          <cell r="D210" t="str">
            <v>M2</v>
          </cell>
          <cell r="E210">
            <v>641.97</v>
          </cell>
        </row>
        <row r="211">
          <cell r="B211">
            <v>93209</v>
          </cell>
          <cell r="C211" t="str">
            <v>EXECUÇÃO DE ALMOXARIFADO EM CANTEIRO DE OBRA EM ALVENARIA, INCLUSO PRATELEIRAS. AF_02/2016</v>
          </cell>
          <cell r="D211" t="str">
            <v>M2</v>
          </cell>
          <cell r="E211">
            <v>768.45</v>
          </cell>
        </row>
        <row r="212">
          <cell r="B212">
            <v>93210</v>
          </cell>
          <cell r="C212" t="str">
            <v>EXECUÇÃO DE REFEITÓRIO EM CANTEIRO DE OBRA EM CHAPA DE MADEIRA COMPENSADA, NÃO INCLUSO MOBILIÁRIO E EQUIPAMENTOS. AF_02/2016</v>
          </cell>
          <cell r="D212" t="str">
            <v>M2</v>
          </cell>
          <cell r="E212">
            <v>452.09</v>
          </cell>
        </row>
        <row r="213">
          <cell r="B213">
            <v>93211</v>
          </cell>
          <cell r="C213" t="str">
            <v>EXECUÇÃO DE REFEITÓRIO EM CANTEIRO DE OBRA EM ALVENARIA, NÃO INCLUSO MOBILIÁRIO E EQUIPAMENTOS. AF_02/2016</v>
          </cell>
          <cell r="D213" t="str">
            <v>M2</v>
          </cell>
          <cell r="E213">
            <v>474.57</v>
          </cell>
        </row>
        <row r="214">
          <cell r="B214">
            <v>93212</v>
          </cell>
          <cell r="C214" t="str">
            <v>EXECUÇÃO DE SANITÁRIO E VESTIÁRIO EM CANTEIRO DE OBRA EM CHAPA DE MADEIRA COMPENSADA, NÃO INCLUSO MOBILIÁRIO. AF_02/2016</v>
          </cell>
          <cell r="D214" t="str">
            <v>M2</v>
          </cell>
          <cell r="E214">
            <v>742.57</v>
          </cell>
        </row>
        <row r="215">
          <cell r="B215">
            <v>93213</v>
          </cell>
          <cell r="C215" t="str">
            <v>EXECUÇÃO DE SANITÁRIO E VESTIÁRIO EM CANTEIRO DE OBRA EM ALVENARIA, NÃO INCLUSO MOBILIÁRIO. AF_02/2016</v>
          </cell>
          <cell r="D215" t="str">
            <v>M2</v>
          </cell>
          <cell r="E215">
            <v>846.18</v>
          </cell>
        </row>
        <row r="216">
          <cell r="B216">
            <v>93214</v>
          </cell>
          <cell r="C216" t="str">
            <v>EXECUÇÃO DE RESERVATÓRIO ELEVADO DE ÁGUA (1000 LITROS) EM CANTEIRO DE OBRA, APOIADO EM ESTRUTURA DE MADEIRA. AF_02/2016</v>
          </cell>
          <cell r="D216" t="str">
            <v>UN</v>
          </cell>
          <cell r="E216">
            <v>3403.66</v>
          </cell>
        </row>
        <row r="217">
          <cell r="B217">
            <v>93243</v>
          </cell>
          <cell r="C217" t="str">
            <v>EXECUÇÃO DE RESERVATÓRIO ELEVADO DE ÁGUA (2000 LITROS) EM CANTEIRO DE OBRA, APOIADO EM ESTRUTURA DE MADEIRA. AF_02/2016</v>
          </cell>
          <cell r="D217" t="str">
            <v>UN</v>
          </cell>
          <cell r="E217">
            <v>5274.83</v>
          </cell>
        </row>
        <row r="218">
          <cell r="B218">
            <v>93582</v>
          </cell>
          <cell r="C218" t="str">
            <v>EXECUÇÃO DE CENTRAL DE ARMADURA EM CANTEIRO DE OBRA, NÃO INCLUSO MOBILIÁRIO E EQUIPAMENTOS. AF_04/2016</v>
          </cell>
          <cell r="D218" t="str">
            <v>M2</v>
          </cell>
          <cell r="E218">
            <v>205</v>
          </cell>
        </row>
        <row r="219">
          <cell r="B219">
            <v>93583</v>
          </cell>
          <cell r="C219" t="str">
            <v>EXECUÇÃO DE CENTRAL DE FÔRMAS, PRODUÇÃO DE ARGAMASSA OU CONCRETO EM CANTEIRO DE OBRA, NÃO INCLUSO MOBILIÁRIO E EQUIPAMENTOS. AF_04/2016</v>
          </cell>
          <cell r="D219" t="str">
            <v>M2</v>
          </cell>
          <cell r="E219">
            <v>343.98</v>
          </cell>
        </row>
        <row r="220">
          <cell r="B220">
            <v>93584</v>
          </cell>
          <cell r="C220" t="str">
            <v>EXECUÇÃO DE DEPÓSITO EM CANTEIRO DE OBRA EM CHAPA DE MADEIRA COMPENSADA, NÃO INCLUSO MOBILIÁRIO. AF_04/2016</v>
          </cell>
          <cell r="D220" t="str">
            <v>M2</v>
          </cell>
          <cell r="E220">
            <v>647.92999999999995</v>
          </cell>
        </row>
        <row r="221">
          <cell r="B221">
            <v>93585</v>
          </cell>
          <cell r="C221" t="str">
            <v>EXECUÇÃO DE GUARITA EM CANTEIRO DE OBRA EM CHAPA DE MADEIRA COMPENSADA, NÃO INCLUSO MOBILIÁRIO. AF_04/2016</v>
          </cell>
          <cell r="D221" t="str">
            <v>M2</v>
          </cell>
          <cell r="E221">
            <v>800.85</v>
          </cell>
        </row>
        <row r="222">
          <cell r="B222">
            <v>98441</v>
          </cell>
          <cell r="C222" t="str">
            <v>PAREDE DE MADEIRA COMPENSADA PARA CONSTRUÇÃO TEMPORÁRIA EM CHAPA SIMPLES, EXTERNA, COM ÁREA LÍQUIDA MAIOR OU IGUAL A 6 M², SEM VÃO. AF_05/2018</v>
          </cell>
          <cell r="D222" t="str">
            <v>M2</v>
          </cell>
          <cell r="E222">
            <v>78.59</v>
          </cell>
        </row>
        <row r="223">
          <cell r="B223">
            <v>98442</v>
          </cell>
          <cell r="C223" t="str">
            <v>PAREDE DE MADEIRA COMPENSADA PARA CONSTRUÇÃO TEMPORÁRIA EM CHAPA SIMPLES, EXTERNA, COM ÁREA LÍQUIDA MENOR QUE 6 M², SEM VÃO. AF_05/2018</v>
          </cell>
          <cell r="D223" t="str">
            <v>M2</v>
          </cell>
          <cell r="E223">
            <v>81.040000000000006</v>
          </cell>
        </row>
        <row r="224">
          <cell r="B224">
            <v>98443</v>
          </cell>
          <cell r="C224" t="str">
            <v>PAREDE DE MADEIRA COMPENSADA PARA CONSTRUÇÃO TEMPORÁRIA EM CHAPA SIMPLES, INTERNA, COM ÁREA LÍQUIDA MAIOR OU IGUAL A 6 M², SEM VÃO. AF_05/2018</v>
          </cell>
          <cell r="D224" t="str">
            <v>M2</v>
          </cell>
          <cell r="E224">
            <v>66.2</v>
          </cell>
        </row>
        <row r="225">
          <cell r="B225">
            <v>98444</v>
          </cell>
          <cell r="C225" t="str">
            <v>PAREDE DE MADEIRA COMPENSADA PARA CONSTRUÇÃO TEMPORÁRIA EM CHAPA SIMPLES, INTERNA, COM ÁREA LÍQUIDA MENOR QUE 6 M², SEM VÃO. AF_05/2018</v>
          </cell>
          <cell r="D225" t="str">
            <v>M2</v>
          </cell>
          <cell r="E225">
            <v>67.95</v>
          </cell>
        </row>
        <row r="226">
          <cell r="B226">
            <v>98445</v>
          </cell>
          <cell r="C226" t="str">
            <v>PAREDE DE MADEIRA COMPENSADA PARA CONSTRUÇÃO TEMPORÁRIA EM CHAPA SIMPLES, EXTERNA, COM ÁREA LÍQUIDA MAIOR OU IGUAL A 6 M², COM VÃO. AF_05/2018</v>
          </cell>
          <cell r="D226" t="str">
            <v>M2</v>
          </cell>
          <cell r="E226">
            <v>96.23</v>
          </cell>
        </row>
        <row r="227">
          <cell r="B227">
            <v>98446</v>
          </cell>
          <cell r="C227" t="str">
            <v>PAREDE DE MADEIRA COMPENSADA PARA CONSTRUÇÃO TEMPORÁRIA EM CHAPA SIMPLES, EXTERNA, COM ÁREA LÍQUIDA MENOR QUE 6 M², COM VÃO. AF_05/2018</v>
          </cell>
          <cell r="D227" t="str">
            <v>M2</v>
          </cell>
          <cell r="E227">
            <v>127</v>
          </cell>
        </row>
        <row r="228">
          <cell r="B228">
            <v>98447</v>
          </cell>
          <cell r="C228" t="str">
            <v>PAREDE DE MADEIRA COMPENSADA PARA CONSTRUÇÃO TEMPORÁRIA EM CHAPA SIMPLES, INTERNA, COM ÁREA LÍQUIDA MAIOR OU IGUAL A 6 M², COM VÃO. AF_05/2018</v>
          </cell>
          <cell r="D228" t="str">
            <v>M2</v>
          </cell>
          <cell r="E228">
            <v>79.09</v>
          </cell>
        </row>
        <row r="229">
          <cell r="B229">
            <v>98448</v>
          </cell>
          <cell r="C229" t="str">
            <v>PAREDE DE MADEIRA COMPENSADA PARA CONSTRUÇÃO TEMPORÁRIA EM CHAPA SIMPLES, INTERNA, COM ÁREA LÍQUIDA MENOR QUE 6 M², COM VÃO. AF_05/2018</v>
          </cell>
          <cell r="D229" t="str">
            <v>M2</v>
          </cell>
          <cell r="E229">
            <v>102.37</v>
          </cell>
        </row>
        <row r="230">
          <cell r="B230">
            <v>98449</v>
          </cell>
          <cell r="C230" t="str">
            <v>PAREDE DE MADEIRA COMPENSADA PARA CONSTRUÇÃO TEMPORÁRIA EM CHAPA DUPLA, EXTERNA, COM ÁREA LÍQUIDA MAIOR OU IGUAL A 6 M², SEM VÃO. AF_05/2018</v>
          </cell>
          <cell r="D230" t="str">
            <v>M2</v>
          </cell>
          <cell r="E230">
            <v>101.93</v>
          </cell>
        </row>
        <row r="231">
          <cell r="B231">
            <v>98450</v>
          </cell>
          <cell r="C231" t="str">
            <v>PAREDE DE MADEIRA COMPENSADA PARA CONSTRUÇÃO TEMPORÁRIA EM CHAPA DUPLA, EXTERNA, COM ÁREA LÍQUIDA MENOR QUE 6 M², SEM VÃO. AF_05/2018</v>
          </cell>
          <cell r="D231" t="str">
            <v>M2</v>
          </cell>
          <cell r="E231">
            <v>105.5</v>
          </cell>
        </row>
        <row r="232">
          <cell r="B232">
            <v>98451</v>
          </cell>
          <cell r="C232" t="str">
            <v>PAREDE DE MADEIRA COMPENSADA PARA CONSTRUÇÃO TEMPORÁRIA EM CHAPA DUPLA, INTERNA, COM ÁREA LÍQUIDA MAIOR OU IGUAL A 6 M², SEM VÃO. AF_05/2018</v>
          </cell>
          <cell r="D232" t="str">
            <v>M2</v>
          </cell>
          <cell r="E232">
            <v>87.45</v>
          </cell>
        </row>
        <row r="233">
          <cell r="B233">
            <v>98452</v>
          </cell>
          <cell r="C233" t="str">
            <v>PAREDE DE MADEIRA COMPENSADA PARA CONSTRUÇÃO TEMPORÁRIA EM CHAPA DUPLA, INTERNA, COM ÁREA LÍQUIDA MENOR QUE 6 M², SEM VÃO. AF_05/2018</v>
          </cell>
          <cell r="D233" t="str">
            <v>M2</v>
          </cell>
          <cell r="E233">
            <v>89.61</v>
          </cell>
        </row>
        <row r="234">
          <cell r="B234">
            <v>98453</v>
          </cell>
          <cell r="C234" t="str">
            <v>PAREDE DE MADEIRA COMPENSADA PARA CONSTRUÇÃO TEMPORÁRIA EM CHAPA DUPLA, EXTERNA, COM ÁREA LÍQUIDA MAIOR OU IGUAL A QUE 6 M², COM VÃO. AF_05/2018</v>
          </cell>
          <cell r="D234" t="str">
            <v>M2</v>
          </cell>
          <cell r="E234">
            <v>123.73</v>
          </cell>
        </row>
        <row r="235">
          <cell r="B235">
            <v>98454</v>
          </cell>
          <cell r="C235" t="str">
            <v>PAREDE DE MADEIRA COMPENSADA PARA CONSTRUÇÃO TEMPORÁRIA EM CHAPA DUPLA, EXTERNA, COM ÁREA LÍQUIDA MENOR QUE 6 M², COM VÃO. AF_05/2018</v>
          </cell>
          <cell r="D235" t="str">
            <v>M2</v>
          </cell>
          <cell r="E235">
            <v>164.64</v>
          </cell>
        </row>
        <row r="236">
          <cell r="B236">
            <v>98455</v>
          </cell>
          <cell r="C236" t="str">
            <v>PAREDE DE MADEIRA COMPENSADA PARA CONSTRUÇÃO TEMPORÁRIA EM CHAPA DUPLA, INTERNA, COM ÁREA LÍQUIDA MAIOR OU IGUAL A 6 M², COM VÃO. AF_05/2018</v>
          </cell>
          <cell r="D236" t="str">
            <v>M2</v>
          </cell>
          <cell r="E236">
            <v>104.49</v>
          </cell>
        </row>
        <row r="237">
          <cell r="B237">
            <v>98456</v>
          </cell>
          <cell r="C237" t="str">
            <v>PAREDE DE MADEIRA COMPENSADA PARA CONSTRUÇÃO TEMPORÁRIA EM CHAPA DUPLA, INTERNA, COM ÁREA LÍQUIDA MENOR QUE 6 M², COM VÃO. AF_05/2018</v>
          </cell>
          <cell r="D237" t="str">
            <v>M2</v>
          </cell>
          <cell r="E237">
            <v>137.19</v>
          </cell>
        </row>
        <row r="238">
          <cell r="B238">
            <v>98458</v>
          </cell>
          <cell r="C238" t="str">
            <v>TAPUME COM COMPENSADO DE MADEIRA. AF_05/2018</v>
          </cell>
          <cell r="D238" t="str">
            <v>M2</v>
          </cell>
          <cell r="E238">
            <v>74.540000000000006</v>
          </cell>
        </row>
        <row r="239">
          <cell r="B239">
            <v>98459</v>
          </cell>
          <cell r="C239" t="str">
            <v>TAPUME COM TELHA METÁLICA. AF_05/2018</v>
          </cell>
          <cell r="D239" t="str">
            <v>M2</v>
          </cell>
          <cell r="E239">
            <v>82.07</v>
          </cell>
        </row>
        <row r="240">
          <cell r="B240">
            <v>98460</v>
          </cell>
          <cell r="C240" t="str">
            <v>PISO PARA CONSTRUÇÃO TEMPORÁRIA EM MADEIRA, SEM REAPROVEITAMENTO. AF_05/2018</v>
          </cell>
          <cell r="D240" t="str">
            <v>M2</v>
          </cell>
          <cell r="E240">
            <v>84.63</v>
          </cell>
        </row>
        <row r="241">
          <cell r="B241">
            <v>98461</v>
          </cell>
          <cell r="C241" t="str">
            <v>ESTRUTURA DE MADEIRA PROVISÓRIA PARA SUPORTE DE CAIXA D ÁGUA ELEVADA DE 1000 LITROS. AF_05/2018_P</v>
          </cell>
          <cell r="D241" t="str">
            <v>UN</v>
          </cell>
          <cell r="E241">
            <v>2735.87</v>
          </cell>
        </row>
        <row r="242">
          <cell r="B242">
            <v>98462</v>
          </cell>
          <cell r="C242" t="str">
            <v>ESTRUTURA DE MADEIRA PROVISÓRIA PARA SUPORTE DE CAIXA D ÁGUA ELEVADA DE 3000 LITROS. AF_05/2018_P</v>
          </cell>
          <cell r="D242" t="str">
            <v>UN</v>
          </cell>
          <cell r="E242">
            <v>4099.01</v>
          </cell>
        </row>
        <row r="243">
          <cell r="B243">
            <v>5631</v>
          </cell>
          <cell r="C243" t="str">
            <v>ESCAVADEIRA HIDRÁULICA SOBRE ESTEIRAS, CAÇAMBA 0,80 M3, PESO OPERACIONAL 17 T, POTENCIA BRUTA 111 HP - CHP DIURNO. AF_06/2014</v>
          </cell>
          <cell r="D243" t="str">
            <v>CHP</v>
          </cell>
          <cell r="E243">
            <v>133.9</v>
          </cell>
        </row>
        <row r="244">
          <cell r="B244">
            <v>5678</v>
          </cell>
          <cell r="C244" t="str">
            <v>RETROESCAVADEIRA SOBRE RODAS COM CARREGADEIRA, TRAÇÃO 4X4, POTÊNCIA LÍQ. 88 HP, CAÇAMBA CARREG. CAP. MÍN. 1 M3, CAÇAMBA RETRO CAP. 0,26 M3, PESO OPERACIONAL MÍN. 6.674 KG, PROFUNDIDADE ESCAVAÇÃO MÁX. 4,37 M - CHP DIURNO. AF_06/2014</v>
          </cell>
          <cell r="D244" t="str">
            <v>CHP</v>
          </cell>
          <cell r="E244">
            <v>99.04</v>
          </cell>
        </row>
        <row r="245">
          <cell r="B245">
            <v>5680</v>
          </cell>
          <cell r="C245" t="str">
            <v>RETROESCAVADEIRA SOBRE RODAS COM CARREGADEIRA, TRAÇÃO 4X2, POTÊNCIA LÍQ. 79 HP, CAÇAMBA CARREG. CAP. MÍN. 1 M3, CAÇAMBA RETRO CAP. 0,20 M3, PESO OPERACIONAL MÍN. 6.570 KG, PROFUNDIDADE ESCAVAÇÃO MÁX. 4,37 M - CHP DIURNO. AF_06/2014</v>
          </cell>
          <cell r="D245" t="str">
            <v>CHP</v>
          </cell>
          <cell r="E245">
            <v>91.55</v>
          </cell>
        </row>
        <row r="246">
          <cell r="B246">
            <v>5684</v>
          </cell>
          <cell r="C246" t="str">
            <v>ROLO COMPACTADOR VIBRATÓRIO DE UM CILINDRO AÇO LISO, POTÊNCIA 80 HP, PESO OPERACIONAL MÁXIMO 8,1 T, IMPACTO DINÂMICO 16,15 / 9,5 T, LARGURA DE TRABALHO 1,68 M - CHP DIURNO. AF_06/2014</v>
          </cell>
          <cell r="D246" t="str">
            <v>CHP</v>
          </cell>
          <cell r="E246">
            <v>103.83</v>
          </cell>
        </row>
        <row r="247">
          <cell r="B247">
            <v>5689</v>
          </cell>
          <cell r="C247" t="str">
            <v>GRADE DE DISCO CONTROLE REMOTO REBOCÁVEL, COM 24 DISCOS 24 X 6 MM COM PNEUS PARA TRANSPORTE - CHP DIURNO. AF_06/2014</v>
          </cell>
          <cell r="D247" t="str">
            <v>CHP</v>
          </cell>
          <cell r="E247">
            <v>4.5599999999999996</v>
          </cell>
        </row>
        <row r="248">
          <cell r="B248">
            <v>5795</v>
          </cell>
          <cell r="C248" t="str">
            <v>MARTELETE OU ROMPEDOR PNEUMÁTICO MANUAL, 28 KG, COM SILENCIADOR - CHP DIURNO. AF_07/2016</v>
          </cell>
          <cell r="D248" t="str">
            <v>CHP</v>
          </cell>
          <cell r="E248">
            <v>16.18</v>
          </cell>
        </row>
        <row r="249">
          <cell r="B249">
            <v>5811</v>
          </cell>
          <cell r="C249" t="str">
            <v>CAMINHÃO BASCULANTE 6 M3, PESO BRUTO TOTAL 16.000 KG, CARGA ÚTIL MÁXIMA 13.071 KG, DISTÂNCIA ENTRE EIXOS 4,80 M, POTÊNCIA 230 CV INCLUSIVE CAÇAMBA METÁLICA - CHP DIURNO. AF_06/2014</v>
          </cell>
          <cell r="D249" t="str">
            <v>CHP</v>
          </cell>
          <cell r="E249">
            <v>140.25</v>
          </cell>
        </row>
        <row r="250">
          <cell r="B250">
            <v>5823</v>
          </cell>
          <cell r="C250" t="str">
            <v>USINA DE CONCRETO FIXA, CAPACIDADE NOMINAL DE 90 A 120 M3/H, SEM SILO - CHP DIURNO. AF_07/2016</v>
          </cell>
          <cell r="D250" t="str">
            <v>CHP</v>
          </cell>
          <cell r="E250">
            <v>170.14</v>
          </cell>
        </row>
        <row r="251">
          <cell r="B251">
            <v>5824</v>
          </cell>
          <cell r="C251" t="str">
            <v>CAMINHÃO TOCO, PBT 16.000 KG, CARGA ÚTIL MÁX. 10.685 KG, DIST. ENTRE EIXOS 4,8 M, POTÊNCIA 189 CV, INCLUSIVE CARROCERIA FIXA ABERTA DE MADEIRA P/ TRANSPORTE GERAL DE CARGA SECA, DIMEN. APROX. 2,5 X 7,00 X 0,50 M - CHP DIURNO. AF_06/2014</v>
          </cell>
          <cell r="D251" t="str">
            <v>CHP</v>
          </cell>
          <cell r="E251">
            <v>133.96</v>
          </cell>
        </row>
        <row r="252">
          <cell r="B252">
            <v>5835</v>
          </cell>
          <cell r="C252" t="str">
            <v>VIBROACABADORA DE ASFALTO SOBRE ESTEIRAS, LARGURA DE PAVIMENTAÇÃO 1,90 M A 5,30 M, POTÊNCIA 105 HP CAPACIDADE 450 T/H - CHP DIURNO. AF_11/2014</v>
          </cell>
          <cell r="D252" t="str">
            <v>CHP</v>
          </cell>
          <cell r="E252">
            <v>252.07</v>
          </cell>
        </row>
        <row r="253">
          <cell r="B253">
            <v>5839</v>
          </cell>
          <cell r="C253" t="str">
            <v>VASSOURA MECÂNICA REBOCÁVEL COM ESCOVA CILÍNDRICA, LARGURA ÚTIL DE VARRIMENTO DE 2,44 M - CHP DIURNO. AF_06/2014</v>
          </cell>
          <cell r="D253" t="str">
            <v>CHP</v>
          </cell>
          <cell r="E253">
            <v>6.85</v>
          </cell>
        </row>
        <row r="254">
          <cell r="B254">
            <v>5843</v>
          </cell>
          <cell r="C254" t="str">
            <v>TRATOR DE PNEUS, POTÊNCIA 122 CV, TRAÇÃO 4X4, PESO COM LASTRO DE 4.510 KG - CHP DIURNO. AF_06/2014</v>
          </cell>
          <cell r="D254" t="str">
            <v>CHP</v>
          </cell>
          <cell r="E254">
            <v>172.26</v>
          </cell>
        </row>
        <row r="255">
          <cell r="B255">
            <v>5847</v>
          </cell>
          <cell r="C255" t="str">
            <v>TRATOR DE ESTEIRAS, POTÊNCIA 170 HP, PESO OPERACIONAL 19 T, CAÇAMBA 5,2 M3 - CHP DIURNO. AF_06/2014</v>
          </cell>
          <cell r="D255" t="str">
            <v>CHP</v>
          </cell>
          <cell r="E255">
            <v>182.52</v>
          </cell>
        </row>
        <row r="256">
          <cell r="B256">
            <v>5851</v>
          </cell>
          <cell r="C256" t="str">
            <v>TRATOR DE ESTEIRAS, POTÊNCIA 150 HP, PESO OPERACIONAL 16,7 T, COM RODA MOTRIZ ELEVADA E LÂMINA 3,18 M3 - CHP DIURNO. AF_06/2014</v>
          </cell>
          <cell r="D256" t="str">
            <v>CHP</v>
          </cell>
          <cell r="E256">
            <v>173.7</v>
          </cell>
        </row>
        <row r="257">
          <cell r="B257">
            <v>5855</v>
          </cell>
          <cell r="C257" t="str">
            <v>TRATOR DE ESTEIRAS, POTÊNCIA 347 HP, PESO OPERACIONAL 38,5 T, COM LÂMINA 8,70 M3 - CHP DIURNO. AF_06/2014</v>
          </cell>
          <cell r="D257" t="str">
            <v>CHP</v>
          </cell>
          <cell r="E257">
            <v>466.92</v>
          </cell>
        </row>
        <row r="258">
          <cell r="B258">
            <v>5863</v>
          </cell>
          <cell r="C258" t="str">
            <v>ROLO COMPACTADOR VIBRATÓRIO REBOCÁVEL, CILINDRO DE AÇO LISO, POTÊNCIA DE TRAÇÃO DE 65 CV, PESO 4,7 T, IMPACTO DINÂMICO 18,3 T, LARGURA DE TRABALHO 1,67 M - CHP DIURNO. AF_02/2016</v>
          </cell>
          <cell r="D258" t="str">
            <v>CHP</v>
          </cell>
          <cell r="E258">
            <v>13.88</v>
          </cell>
        </row>
        <row r="259">
          <cell r="B259">
            <v>5867</v>
          </cell>
          <cell r="C259" t="str">
            <v>ROLO COMPACTADOR VIBRATÓRIO TANDEM AÇO LISO, POTÊNCIA 58 HP, PESO SEM/COM LASTRO 6,5 / 9,4 T, LARGURA DE TRABALHO 1,2 M - CHP DIURNO. AF_06/2014</v>
          </cell>
          <cell r="D259" t="str">
            <v>CHP</v>
          </cell>
          <cell r="E259">
            <v>102.54</v>
          </cell>
        </row>
        <row r="260">
          <cell r="B260">
            <v>5875</v>
          </cell>
          <cell r="C260" t="str">
            <v>RETROESCAVADEIRA SOBRE RODAS COM CARREGADEIRA, TRAÇÃO 4X4, POTÊNCIA LÍQ. 72 HP, CAÇAMBA CARREG. CAP. MÍN. 0,79 M3, CAÇAMBA RETRO CAP. 0,18 M3, PESO OPERACIONAL MÍN. 7.140 KG, PROFUNDIDADE ESCAVAÇÃO MÁX. 4,50 M - CHP DIURNO. AF_06/2014</v>
          </cell>
          <cell r="D260" t="str">
            <v>CHP</v>
          </cell>
          <cell r="E260">
            <v>91.53</v>
          </cell>
        </row>
        <row r="261">
          <cell r="B261">
            <v>5879</v>
          </cell>
          <cell r="C261" t="str">
            <v>ROLO COMPACTADOR VIBRATÓRIO PÉ DE CARNEIRO, OPERADO POR CONTROLE REMOTO, POTÊNCIA 12,5 KW, PESO OPERACIONAL 1,675 T, LARGURA DE TRABALHO 0,85 M - CHP DIURNO. AF_02/2016</v>
          </cell>
          <cell r="D261" t="str">
            <v>CHP</v>
          </cell>
          <cell r="E261">
            <v>86.88</v>
          </cell>
        </row>
        <row r="262">
          <cell r="B262">
            <v>5882</v>
          </cell>
          <cell r="C262" t="str">
            <v>USINA DE LAMA ASFÁLTICA, PROD 30 A 50 T/H, SILO DE AGREGADO 7 M3, RESERVATÓRIOS PARA EMULSÃO E ÁGUA DE 2,3 M3 CADA, MISTURADOR TIPO PUG MILL A SER MONTADO SOBRE CAMINHÃO - CHP DIURNO. AF_10/2014</v>
          </cell>
          <cell r="D262" t="str">
            <v>CHP</v>
          </cell>
          <cell r="E262">
            <v>87.07</v>
          </cell>
        </row>
        <row r="263">
          <cell r="B263">
            <v>5890</v>
          </cell>
          <cell r="C263" t="str">
            <v>CAMINHÃO TOCO, PESO BRUTO TOTAL 14.300 KG, CARGA ÚTIL MÁXIMA 9590 KG, DISTÂNCIA ENTRE EIXOS 4,76 M, POTÊNCIA 185 CV (NÃO INCLUI CARROCERIA) - CHP DIURNO. AF_06/2014</v>
          </cell>
          <cell r="D263" t="str">
            <v>CHP</v>
          </cell>
          <cell r="E263">
            <v>134.72</v>
          </cell>
        </row>
        <row r="264">
          <cell r="B264">
            <v>5894</v>
          </cell>
          <cell r="C264" t="str">
            <v>CAMINHÃO TOCO, PESO BRUTO TOTAL 16.000 KG, CARGA ÚTIL MÁXIMA DE 10.685 KG, DISTÂNCIA ENTRE EIXOS 4,80 M, POTÊNCIA 189 CV EXCLUSIVE CARROCERIA - CHP DIURNO. AF_06/2014</v>
          </cell>
          <cell r="D264" t="str">
            <v>CHP</v>
          </cell>
          <cell r="E264">
            <v>131.29</v>
          </cell>
        </row>
        <row r="265">
          <cell r="B265">
            <v>5901</v>
          </cell>
          <cell r="C265" t="str">
            <v>CAMINHÃO PIPA 10.000 L TRUCADO, PESO BRUTO TOTAL 23.000 KG, CARGA ÚTIL MÁXIMA 15.935 KG, DISTÂNCIA ENTRE EIXOS 4,8 M, POTÊNCIA 230 CV, INCLUSIVE TANQUE DE AÇO PARA TRANSPORTE DE ÁGUA - CHP DIURNO. AF_06/2014</v>
          </cell>
          <cell r="D265" t="str">
            <v>CHP</v>
          </cell>
          <cell r="E265">
            <v>209.41</v>
          </cell>
        </row>
        <row r="266">
          <cell r="B266">
            <v>5909</v>
          </cell>
          <cell r="C266" t="str">
            <v>ESPARGIDOR DE ASFALTO PRESSURIZADO COM TANQUE DE 2500 L, REBOCÁVEL COM MOTOR A GASOLINA POTÊNCIA 3,4 HP - CHP DIURNO. AF_07/2014</v>
          </cell>
          <cell r="D266" t="str">
            <v>CHP</v>
          </cell>
          <cell r="E266">
            <v>25.04</v>
          </cell>
        </row>
        <row r="267">
          <cell r="B267">
            <v>5921</v>
          </cell>
          <cell r="C267" t="str">
            <v>GRADE DE DISCO REBOCÁVEL COM 20 DISCOS 24" X 6 MM COM PNEUS PARA TRANSPORTE - CHP DIURNO. AF_06/2014</v>
          </cell>
          <cell r="D267" t="str">
            <v>CHP</v>
          </cell>
          <cell r="E267">
            <v>3.57</v>
          </cell>
        </row>
        <row r="268">
          <cell r="B268">
            <v>5928</v>
          </cell>
          <cell r="C268" t="str">
            <v>GUINDAUTO HIDRÁULICO, CAPACIDADE MÁXIMA DE CARGA 6200 KG, MOMENTO MÁXIMO DE CARGA 11,7 TM, ALCANCE MÁXIMO HORIZONTAL 9,70 M, INCLUSIVE CAMINHÃO TOCO PBT 16.000 KG, POTÊNCIA DE 189 CV - CHP DIURNO. AF_06/2014</v>
          </cell>
          <cell r="D268" t="str">
            <v>CHP</v>
          </cell>
          <cell r="E268">
            <v>174.73</v>
          </cell>
        </row>
        <row r="269">
          <cell r="B269">
            <v>5932</v>
          </cell>
          <cell r="C269" t="str">
            <v>MOTONIVELADORA POTÊNCIA BÁSICA LÍQUIDA (PRIMEIRA MARCHA) 125 HP, PESO BRUTO 13032 KG, LARGURA DA LÂMINA DE 3,7 M - CHP DIURNO. AF_06/2014</v>
          </cell>
          <cell r="D269" t="str">
            <v>CHP</v>
          </cell>
          <cell r="E269">
            <v>161.08000000000001</v>
          </cell>
        </row>
        <row r="270">
          <cell r="B270">
            <v>5940</v>
          </cell>
          <cell r="C270" t="str">
            <v>PÁ CARREGADEIRA SOBRE RODAS, POTÊNCIA LÍQUIDA 128 HP, CAPACIDADE DA CAÇAMBA 1,7 A 2,8 M3, PESO OPERACIONAL 11632 KG - CHP DIURNO. AF_06/2014</v>
          </cell>
          <cell r="D270" t="str">
            <v>CHP</v>
          </cell>
          <cell r="E270">
            <v>131.87</v>
          </cell>
        </row>
        <row r="271">
          <cell r="B271">
            <v>5944</v>
          </cell>
          <cell r="C271" t="str">
            <v>PÁ CARREGADEIRA SOBRE RODAS, POTÊNCIA 197 HP, CAPACIDADE DA CAÇAMBA 2,5 A 3,5 M3, PESO OPERACIONAL 18338 KG - CHP DIURNO. AF_06/2014</v>
          </cell>
          <cell r="D271" t="str">
            <v>CHP</v>
          </cell>
          <cell r="E271">
            <v>146.25</v>
          </cell>
        </row>
        <row r="272">
          <cell r="B272">
            <v>5953</v>
          </cell>
          <cell r="C272" t="str">
            <v>COMPRESSOR DE AR REBOCÁVEL, VAZÃO 189 PCM, PRESSÃO EFETIVA DE TRABALHO 102 PSI, MOTOR DIESEL, POTÊNCIA 63 CV - CHP DIURNO. AF_06/2015</v>
          </cell>
          <cell r="D272" t="str">
            <v>CHP</v>
          </cell>
          <cell r="E272">
            <v>42.32</v>
          </cell>
        </row>
        <row r="273">
          <cell r="B273">
            <v>6259</v>
          </cell>
          <cell r="C273" t="str">
            <v>CAMINHÃO PIPA 6.000 L, PESO BRUTO TOTAL 13.000 KG, DISTÂNCIA ENTRE EIXOS 4,80 M, POTÊNCIA 189 CV INCLUSIVE TANQUE DE AÇO PARA TRANSPORTE DE ÁGUA, CAPACIDADE 6 M3 - CHP DIURNO. AF_06/2014</v>
          </cell>
          <cell r="D273" t="str">
            <v>CHP</v>
          </cell>
          <cell r="E273">
            <v>172.89</v>
          </cell>
        </row>
        <row r="274">
          <cell r="B274">
            <v>6879</v>
          </cell>
          <cell r="C274" t="str">
            <v>ROLO COMPACTADOR DE PNEUS ESTÁTICO, PRESSÃO VARIÁVEL, POTÊNCIA 111 HP, PESO SEM/COM LASTRO 9,5 / 26 T, LARGURA DE TRABALHO 1,90 M - CHP DIURNO. AF_07/2014</v>
          </cell>
          <cell r="D274" t="str">
            <v>CHP</v>
          </cell>
          <cell r="E274">
            <v>135.19</v>
          </cell>
        </row>
        <row r="275">
          <cell r="B275">
            <v>7030</v>
          </cell>
          <cell r="C275" t="str">
            <v>TANQUE DE ASFALTO ESTACIONÁRIO COM SERPENTINA, CAPACIDADE 30.000 L - CHP DIURNO. AF_06/2014</v>
          </cell>
          <cell r="D275" t="str">
            <v>CHP</v>
          </cell>
          <cell r="E275">
            <v>173</v>
          </cell>
        </row>
        <row r="276">
          <cell r="B276">
            <v>7042</v>
          </cell>
          <cell r="C276" t="str">
            <v>MOTOBOMBA TRASH (PARA ÁGUA SUJA) AUTO ESCORVANTE, MOTOR GASOLINA DE 6,41 HP, DIÂMETROS DE SUCÇÃO X RECALQUE: 3" X 3", HM/Q = 10 MCA / 60 M3/H A 23 MCA / 0 M3/H - CHP DIURNO. AF_10/2014</v>
          </cell>
          <cell r="D276" t="str">
            <v>CHP</v>
          </cell>
          <cell r="E276">
            <v>9.5500000000000007</v>
          </cell>
        </row>
        <row r="277">
          <cell r="B277">
            <v>7049</v>
          </cell>
          <cell r="C277" t="str">
            <v>ROLO COMPACTADOR PE DE CARNEIRO VIBRATORIO, POTENCIA 125 HP, PESO OPERACIONAL SEM/COM LASTRO 11,95 / 13,30 T, IMPACTO DINAMICO 38,5 / 22,5 T, LARGURA DE TRABALHO 2,15 M - CHP DIURNO. AF_06/2014</v>
          </cell>
          <cell r="D277" t="str">
            <v>CHP</v>
          </cell>
          <cell r="E277">
            <v>145.66999999999999</v>
          </cell>
        </row>
        <row r="278">
          <cell r="B278">
            <v>67826</v>
          </cell>
          <cell r="C278" t="str">
            <v>CAMINHÃO BASCULANTE 6 M3 TOCO, PESO BRUTO TOTAL 16.000 KG, CARGA ÚTIL MÁXIMA 11.130 KG, DISTÂNCIA ENTRE EIXOS 5,36 M, POTÊNCIA 185 CV, INCLUSIVE CAÇAMBA METÁLICA - CHP DIURNO. AF_06/2014</v>
          </cell>
          <cell r="D278" t="str">
            <v>CHP</v>
          </cell>
          <cell r="E278">
            <v>123.23</v>
          </cell>
        </row>
        <row r="279">
          <cell r="B279">
            <v>73417</v>
          </cell>
          <cell r="C279" t="str">
            <v>GRUPO GERADOR ESTACIONÁRIO, MOTOR DIESEL POTÊNCIA 170 KVA - CHP DIURNO. AF_02/2016</v>
          </cell>
          <cell r="D279" t="str">
            <v>CHP</v>
          </cell>
          <cell r="E279">
            <v>140.61000000000001</v>
          </cell>
        </row>
        <row r="280">
          <cell r="B280">
            <v>73436</v>
          </cell>
          <cell r="C280" t="str">
            <v>ROLO COMPACTADOR VIBRATÓRIO PÉ DE CARNEIRO PARA SOLOS, POTÊNCIA 80 HP, PESO OPERACIONAL SEM/COM LASTRO 7,4 / 8,8 T, LARGURA DE TRABALHO 1,68 M - CHP DIURNO. AF_02/2016</v>
          </cell>
          <cell r="D280" t="str">
            <v>CHP</v>
          </cell>
          <cell r="E280">
            <v>135.72999999999999</v>
          </cell>
        </row>
        <row r="281">
          <cell r="B281">
            <v>73467</v>
          </cell>
          <cell r="C281" t="str">
            <v>CAMINHÃO TOCO, PBT 14.300 KG, CARGA ÚTIL MÁX. 9.710 KG, DIST. ENTRE EIXOS 3,56 M, POTÊNCIA 185 CV, INCLUSIVE CARROCERIA FIXA ABERTA DE MADEIRA P/ TRANSPORTE GERAL DE CARGA SECA, DIMEN. APROX. 2,50 X 6,50 X 0,50 M - CHP DIURNO. AF_06/2014</v>
          </cell>
          <cell r="D281" t="str">
            <v>CHP</v>
          </cell>
          <cell r="E281">
            <v>113.44</v>
          </cell>
        </row>
        <row r="282">
          <cell r="B282">
            <v>73536</v>
          </cell>
          <cell r="C282" t="str">
            <v>MOTOBOMBA CENTRÍFUGA, MOTOR A GASOLINA, POTÊNCIA 5,42 HP, BOCAIS 1 1/2" X 1", DIÂMETRO ROTOR 143 MM HM/Q = 6 MCA / 16,8 M3/H A 38 MCA / 6,6 M3/H - CHP DIURNO. AF_06/2014</v>
          </cell>
          <cell r="D282" t="str">
            <v>CHP</v>
          </cell>
          <cell r="E282">
            <v>8.1</v>
          </cell>
        </row>
        <row r="283">
          <cell r="B283">
            <v>83362</v>
          </cell>
          <cell r="C283" t="str">
            <v>ESPARGIDOR DE ASFALTO PRESSURIZADO, TANQUE 6 M3 COM ISOLAÇÃO TÉRMICA, AQUECIDO COM 2 MAÇARICOS, COM BARRA ESPARGIDORA 3,60 M, MONTADO SOBRE CAMINHÃO  TOCO, PBT 14.300 KG, POTÊNCIA 185 CV - CHP DIURNO. AF_08/2015</v>
          </cell>
          <cell r="D283" t="str">
            <v>CHP</v>
          </cell>
          <cell r="E283">
            <v>209.98</v>
          </cell>
        </row>
        <row r="284">
          <cell r="B284">
            <v>83765</v>
          </cell>
          <cell r="C284" t="str">
            <v>GRUPO DE SOLDAGEM COM GERADOR A DIESEL 60 CV PARA SOLDA ELÉTRICA, SOBRE 04 RODAS, COM MOTOR 4 CILINDROS 600 A - CHP DIURNO. AF_02/2016</v>
          </cell>
          <cell r="D284" t="str">
            <v>CHP</v>
          </cell>
          <cell r="E284">
            <v>77.28</v>
          </cell>
        </row>
        <row r="285">
          <cell r="B285">
            <v>87445</v>
          </cell>
          <cell r="C285" t="str">
            <v>BETONEIRA CAPACIDADE NOMINAL 400 L, CAPACIDADE DE MISTURA 310 L, MOTOR A DIESEL POTÊNCIA 5,0 HP, SEM CARREGADOR - CHP DIURNO. AF_06/2014</v>
          </cell>
          <cell r="D285" t="str">
            <v>CHP</v>
          </cell>
          <cell r="E285">
            <v>3.92</v>
          </cell>
        </row>
        <row r="286">
          <cell r="B286">
            <v>88386</v>
          </cell>
          <cell r="C286" t="str">
            <v>MISTURADOR DE ARGAMASSA, EIXO HORIZONTAL, CAPACIDADE DE MISTURA 300 KG, MOTOR ELÉTRICO POTÊNCIA 5 CV - CHP DIURNO. AF_06/2014</v>
          </cell>
          <cell r="D286" t="str">
            <v>CHP</v>
          </cell>
          <cell r="E286">
            <v>4.2300000000000004</v>
          </cell>
        </row>
        <row r="287">
          <cell r="B287">
            <v>88393</v>
          </cell>
          <cell r="C287" t="str">
            <v>MISTURADOR DE ARGAMASSA, EIXO HORIZONTAL, CAPACIDADE DE MISTURA 600 KG, MOTOR ELÉTRICO POTÊNCIA 7,5 CV - CHP DIURNO. AF_06/2014</v>
          </cell>
          <cell r="D287" t="str">
            <v>CHP</v>
          </cell>
          <cell r="E287">
            <v>5.83</v>
          </cell>
        </row>
        <row r="288">
          <cell r="B288">
            <v>88399</v>
          </cell>
          <cell r="C288" t="str">
            <v>MISTURADOR DE ARGAMASSA, EIXO HORIZONTAL, CAPACIDADE DE MISTURA 160 KG, MOTOR ELÉTRICO POTÊNCIA 3 CV - CHP DIURNO. AF_06/2014</v>
          </cell>
          <cell r="D288" t="str">
            <v>CHP</v>
          </cell>
          <cell r="E288">
            <v>3.11</v>
          </cell>
        </row>
        <row r="289">
          <cell r="B289">
            <v>88418</v>
          </cell>
          <cell r="C289" t="str">
            <v>PROJETOR DE ARGAMASSA, CAPACIDADE DE PROJEÇÃO 1,5 M3/H, ALCANCE DE 30 ATÉ 60 M, MOTOR ELÉTRICO POTÊNCIA 7,5 HP - CHP DIURNO. AF_06/2014</v>
          </cell>
          <cell r="D289" t="str">
            <v>CHP</v>
          </cell>
          <cell r="E289">
            <v>13.54</v>
          </cell>
        </row>
        <row r="290">
          <cell r="B290">
            <v>88433</v>
          </cell>
          <cell r="C290" t="str">
            <v>PROJETOR DE ARGAMASSA, CAPACIDADE DE PROJEÇÃO 2 M3/H, ALCANCE ATÉ 50 M, MOTOR ELÉTRICO POTÊNCIA 7,5 HP - CHP DIURNO. AF_06/2014</v>
          </cell>
          <cell r="D290" t="str">
            <v>CHP</v>
          </cell>
          <cell r="E290">
            <v>16.7</v>
          </cell>
        </row>
        <row r="291">
          <cell r="B291">
            <v>88830</v>
          </cell>
          <cell r="C291" t="str">
            <v>BETONEIRA CAPACIDADE NOMINAL DE 400 L, CAPACIDADE DE MISTURA 280 L, MOTOR ELÉTRICO TRIFÁSICO POTÊNCIA DE 2 CV, SEM CARREGADOR - CHP DIURNO. AF_10/2014</v>
          </cell>
          <cell r="D291" t="str">
            <v>CHP</v>
          </cell>
          <cell r="E291">
            <v>1.56</v>
          </cell>
        </row>
        <row r="292">
          <cell r="B292">
            <v>88843</v>
          </cell>
          <cell r="C292" t="str">
            <v>TRATOR DE ESTEIRAS, POTÊNCIA 125 HP, PESO OPERACIONAL 12,9 T, COM LÂMINA 2,7 M3 - CHP DIURNO. AF_10/2014</v>
          </cell>
          <cell r="D292" t="str">
            <v>CHP</v>
          </cell>
          <cell r="E292">
            <v>144.97</v>
          </cell>
        </row>
        <row r="293">
          <cell r="B293">
            <v>88907</v>
          </cell>
          <cell r="C293" t="str">
            <v>ESCAVADEIRA HIDRÁULICA SOBRE ESTEIRAS, CAÇAMBA 1,20 M3, PESO OPERACIONAL 21 T, POTÊNCIA BRUTA 155 HP - CHP DIURNO. AF_06/2014</v>
          </cell>
          <cell r="D293" t="str">
            <v>CHP</v>
          </cell>
          <cell r="E293">
            <v>160.49</v>
          </cell>
        </row>
        <row r="294">
          <cell r="B294">
            <v>89021</v>
          </cell>
          <cell r="C294" t="str">
            <v>BOMBA SUBMERSÍVEL ELÉTRICA TRIFÁSICA, POTÊNCIA 2,96 HP, Ø ROTOR 144 MM SEMI-ABERTO, BOCAL DE SAÍDA Ø 2, HM/Q = 2 MCA / 38,8 M3/H A 28 MCA / 5 M3/H - CHP DIURNO. AF_06/2014</v>
          </cell>
          <cell r="D294" t="str">
            <v>CHP</v>
          </cell>
          <cell r="E294">
            <v>2.1800000000000002</v>
          </cell>
        </row>
        <row r="295">
          <cell r="B295">
            <v>89028</v>
          </cell>
          <cell r="C295" t="str">
            <v>TANQUE DE ASFALTO ESTACIONÁRIO COM MAÇARICO, CAPACIDADE 20.000 L - CHP DIURNO. AF_06/2014</v>
          </cell>
          <cell r="D295" t="str">
            <v>CHP</v>
          </cell>
          <cell r="E295">
            <v>159.63999999999999</v>
          </cell>
        </row>
        <row r="296">
          <cell r="B296">
            <v>89032</v>
          </cell>
          <cell r="C296" t="str">
            <v>TRATOR DE ESTEIRAS, POTÊNCIA 100 HP, PESO OPERACIONAL 9,4 T, COM LÂMINA 2,19 M3 - CHP DIURNO. AF_06/2014</v>
          </cell>
          <cell r="D296" t="str">
            <v>CHP</v>
          </cell>
          <cell r="E296">
            <v>130.07</v>
          </cell>
        </row>
        <row r="297">
          <cell r="B297">
            <v>89035</v>
          </cell>
          <cell r="C297" t="str">
            <v>TRATOR DE PNEUS, POTÊNCIA 85 CV, TRAÇÃO 4X4, PESO COM LASTRO DE 4.675 KG - CHP DIURNO. AF_06/2014</v>
          </cell>
          <cell r="D297" t="str">
            <v>CHP</v>
          </cell>
          <cell r="E297">
            <v>125.64</v>
          </cell>
        </row>
        <row r="298">
          <cell r="B298">
            <v>89225</v>
          </cell>
          <cell r="C298" t="str">
            <v>BETONEIRA CAPACIDADE NOMINAL DE 600 L, CAPACIDADE DE MISTURA 360 L, MOTOR ELÉTRICO TRIFÁSICO POTÊNCIA DE 4 CV, SEM CARREGADOR - CHP DIURNO. AF_11/2014</v>
          </cell>
          <cell r="D298" t="str">
            <v>CHP</v>
          </cell>
          <cell r="E298">
            <v>4.2699999999999996</v>
          </cell>
        </row>
        <row r="299">
          <cell r="B299">
            <v>89234</v>
          </cell>
          <cell r="C299" t="str">
            <v>FRESADORA DE ASFALTO A FRIO SOBRE RODAS, LARGURA FRESAGEM DE 1,0 M, POTÊNCIA 208 HP - CHP DIURNO. AF_11/2014</v>
          </cell>
          <cell r="D299" t="str">
            <v>CHP</v>
          </cell>
          <cell r="E299">
            <v>389.51</v>
          </cell>
        </row>
        <row r="300">
          <cell r="B300">
            <v>89242</v>
          </cell>
          <cell r="C300" t="str">
            <v>FRESADORA DE ASFALTO A FRIO SOBRE RODAS, LARGURA FRESAGEM DE 2,0 M, POTÊNCIA 550 HP - CHP DIURNO. AF_11/2014</v>
          </cell>
          <cell r="D300" t="str">
            <v>CHP</v>
          </cell>
          <cell r="E300">
            <v>924.25</v>
          </cell>
        </row>
        <row r="301">
          <cell r="B301">
            <v>89250</v>
          </cell>
          <cell r="C301" t="str">
            <v>RECICLADORA DE ASFALTO A FRIO SOBRE RODAS, LARGURA FRESAGEM DE 2,0 M, POTÊNCIA 422 HP - CHP DIURNO. AF_11/2014</v>
          </cell>
          <cell r="D301" t="str">
            <v>CHP</v>
          </cell>
          <cell r="E301">
            <v>800.03</v>
          </cell>
        </row>
        <row r="302">
          <cell r="B302">
            <v>89257</v>
          </cell>
          <cell r="C302" t="str">
            <v>VIBROACABADORA DE ASFALTO SOBRE ESTEIRAS, LARGURA DE PAVIMENTAÇÃO 2,13 M A 4,55 M, POTÊNCIA 100 HP CAPACIDADE 400 T/H - CHP DIURNO. AF_11/2014</v>
          </cell>
          <cell r="D302" t="str">
            <v>CHP</v>
          </cell>
          <cell r="E302">
            <v>218.68</v>
          </cell>
        </row>
        <row r="303">
          <cell r="B303">
            <v>89272</v>
          </cell>
          <cell r="C303" t="str">
            <v>GUINDASTE HIDRÁULICO AUTOPROPELIDO, COM LANÇA TELESCÓPICA 28,80 M, CAPACIDADE MÁXIMA 30 T, POTÊNCIA 97 KW, TRAÇÃO 4 X 4 - CHP DIURNO. AF_11/2014</v>
          </cell>
          <cell r="D303" t="str">
            <v>CHP</v>
          </cell>
          <cell r="E303">
            <v>130.38</v>
          </cell>
        </row>
        <row r="304">
          <cell r="B304">
            <v>89278</v>
          </cell>
          <cell r="C304" t="str">
            <v>BETONEIRA CAPACIDADE NOMINAL DE 600 L, CAPACIDADE DE MISTURA 440 L, MOTOR A DIESEL POTÊNCIA 10 HP, COM CARREGADOR - CHP DIURNO. AF_11/2014</v>
          </cell>
          <cell r="D304" t="str">
            <v>CHP</v>
          </cell>
          <cell r="E304">
            <v>9.07</v>
          </cell>
        </row>
        <row r="305">
          <cell r="B305">
            <v>89843</v>
          </cell>
          <cell r="C305" t="str">
            <v>BATE-ESTACAS POR GRAVIDADE, POTÊNCIA DE 160 HP, PESO DO MARTELO ATÉ 3 TONELADAS - CHP DIURNO. AF_11/2014</v>
          </cell>
          <cell r="D305" t="str">
            <v>CHP</v>
          </cell>
          <cell r="E305">
            <v>142.54</v>
          </cell>
        </row>
        <row r="306">
          <cell r="B306">
            <v>89876</v>
          </cell>
          <cell r="C306" t="str">
            <v>CAMINHÃO BASCULANTE 14 M3, COM CAVALO MECÂNICO DE CAPACIDADE MÁXIMA DE TRAÇÃO COMBINADO DE 36000 KG, POTÊNCIA 286 CV, INCLUSIVE SEMIREBOQUE COM CAÇAMBA METÁLICA - CHP DIURNO. AF_12/2014</v>
          </cell>
          <cell r="D306" t="str">
            <v>CHP</v>
          </cell>
          <cell r="E306">
            <v>225.21</v>
          </cell>
        </row>
        <row r="307">
          <cell r="B307">
            <v>89883</v>
          </cell>
          <cell r="C307" t="str">
            <v>CAMINHÃO BASCULANTE 18 M3, COM CAVALO MECÂNICO DE CAPACIDADE MÁXIMA DE TRAÇÃO COMBINADO DE 45000 KG, POTÊNCIA 330 CV, INCLUSIVE SEMIREBOQUE COM CAÇAMBA METÁLICA - CHP DIURNO. AF_12/2014</v>
          </cell>
          <cell r="D307" t="str">
            <v>CHP</v>
          </cell>
          <cell r="E307">
            <v>250.23</v>
          </cell>
        </row>
        <row r="308">
          <cell r="B308">
            <v>90586</v>
          </cell>
          <cell r="C308" t="str">
            <v>VIBRADOR DE IMERSÃO, DIÂMETRO DE PONTEIRA 45MM, MOTOR ELÉTRICO TRIFÁSICO POTÊNCIA DE 2 CV - CHP DIURNO. AF_06/2015</v>
          </cell>
          <cell r="D308" t="str">
            <v>CHP</v>
          </cell>
          <cell r="E308">
            <v>1.77</v>
          </cell>
        </row>
        <row r="309">
          <cell r="B309">
            <v>90625</v>
          </cell>
          <cell r="C309" t="str">
            <v>PERFURATRIZ MANUAL, TORQUE MÁXIMO 83 N.M, POTÊNCIA 5 CV, COM DIÂMETRO MÁXIMO 4" - CHP DIURNO. AF_06/2015</v>
          </cell>
          <cell r="D309" t="str">
            <v>CHP</v>
          </cell>
          <cell r="E309">
            <v>7.5</v>
          </cell>
        </row>
        <row r="310">
          <cell r="B310">
            <v>90631</v>
          </cell>
          <cell r="C310" t="str">
            <v>PERFURATRIZ SOBRE ESTEIRA, TORQUE MÁXIMO 600 KGF, PESO MÉDIO 1000 KG, POTÊNCIA 20 HP, DIÂMETRO MÁXIMO 10" - CHP DIURNO. AF_06/2015</v>
          </cell>
          <cell r="D310" t="str">
            <v>CHP</v>
          </cell>
          <cell r="E310">
            <v>93.67</v>
          </cell>
        </row>
        <row r="311">
          <cell r="B311">
            <v>90637</v>
          </cell>
          <cell r="C311" t="str">
            <v>MISTURADOR DUPLO HORIZONTAL DE ALTA TURBULÊNCIA, CAPACIDADE / VOLUME 2 X 500 LITROS, MOTORES ELÉTRICOS MÍNIMO 5 CV CADA, PARA NATA CIMENTO, ARGAMASSA E OUTROS - CHP DIURNO. AF_06/2015</v>
          </cell>
          <cell r="D311" t="str">
            <v>CHP</v>
          </cell>
          <cell r="E311">
            <v>12.55</v>
          </cell>
        </row>
        <row r="312">
          <cell r="B312">
            <v>90643</v>
          </cell>
          <cell r="C312" t="str">
            <v>BOMBA TRIPLEX, PARA INJEÇÃO DE NATA DE CIMENTO, VAZÃO MÁXIMA DE 100 LITROS/MINUTO, PRESSÃO MÁXIMA DE 70 BAR - CHP DIURNO. AF_06/2015</v>
          </cell>
          <cell r="D312" t="str">
            <v>CHP</v>
          </cell>
          <cell r="E312">
            <v>17.97</v>
          </cell>
        </row>
        <row r="313">
          <cell r="B313">
            <v>90650</v>
          </cell>
          <cell r="C313" t="str">
            <v>BOMBA CENTRÍFUGA MONOESTÁGIO COM MOTOR ELÉTRICO MONOFÁSICO, POTÊNCIA 15 HP, DIÂMETRO DO ROTOR 173 MM, HM/Q = 30 MCA / 90 M3/H A 45 MCA / 55 M3/H - CHP DIURNO. AF_06/2015</v>
          </cell>
          <cell r="D313" t="str">
            <v>CHP</v>
          </cell>
          <cell r="E313">
            <v>9.43</v>
          </cell>
        </row>
        <row r="314">
          <cell r="B314">
            <v>90656</v>
          </cell>
          <cell r="C314" t="str">
            <v>BOMBA DE PROJEÇÃO DE CONCRETO SECO, POTÊNCIA 10 CV, VAZÃO 3 M3/H - CHP DIURNO. AF_06/2015</v>
          </cell>
          <cell r="D314" t="str">
            <v>CHP</v>
          </cell>
          <cell r="E314">
            <v>12.46</v>
          </cell>
        </row>
        <row r="315">
          <cell r="B315">
            <v>90662</v>
          </cell>
          <cell r="C315" t="str">
            <v>BOMBA DE PROJEÇÃO DE CONCRETO SECO, POTÊNCIA 10 CV, VAZÃO 6 M3/H - CHP DIURNO. AF_06/2015</v>
          </cell>
          <cell r="D315" t="str">
            <v>CHP</v>
          </cell>
          <cell r="E315">
            <v>12.97</v>
          </cell>
        </row>
        <row r="316">
          <cell r="B316">
            <v>90668</v>
          </cell>
          <cell r="C316" t="str">
            <v>PROJETOR PNEUMÁTICO DE ARGAMASSA PARA CHAPISCO E REBOCO COM RECIPIENTE ACOPLADO, TIPO CANEQUINHA, COM COMPRESSOR DE AR REBOCÁVEL VAZÃO 89 PCM E MOTOR DIESEL DE 20 CV - CHP DIURNO. AF_06/2015</v>
          </cell>
          <cell r="D316" t="str">
            <v>CHP</v>
          </cell>
          <cell r="E316">
            <v>21.68</v>
          </cell>
        </row>
        <row r="317">
          <cell r="B317">
            <v>90674</v>
          </cell>
          <cell r="C317" t="str">
            <v>PERFURATRIZ COM TORRE METÁLICA PARA EXECUÇÃO DE ESTACA HÉLICE CONTÍNUA, PROFUNDIDADE MÁXIMA DE 30 M, DIÂMETRO MÁXIMO DE 800 MM, POTÊNCIA INSTALADA DE 268 HP, MESA ROTATIVA COM TORQUE MÁXIMO DE 170 KNM - CHP DIURNO. AF_06/2015</v>
          </cell>
          <cell r="D317" t="str">
            <v>CHP</v>
          </cell>
          <cell r="E317">
            <v>417.27</v>
          </cell>
        </row>
        <row r="318">
          <cell r="B318">
            <v>90680</v>
          </cell>
          <cell r="C318" t="str">
            <v>PERFURATRIZ HIDRÁULICA SOBRE CAMINHÃO COM TRADO CURTO ACOPLADO, PROFUNDIDADE MÁXIMA DE 20 M, DIÂMETRO MÁXIMO DE 1500 MM, POTÊNCIA INSTALADA DE 137 HP, MESA ROTATIVA COM TORQUE MÁXIMO DE 30 KNM - CHP DIURNO. AF_06/2015</v>
          </cell>
          <cell r="D318" t="str">
            <v>CHP</v>
          </cell>
          <cell r="E318">
            <v>254.45</v>
          </cell>
        </row>
        <row r="319">
          <cell r="B319">
            <v>90686</v>
          </cell>
          <cell r="C319" t="str">
            <v>MANIPULADOR TELESCÓPICO, POTÊNCIA DE 85 HP, CAPACIDADE DE CARGA DE 3.500 KG, ALTURA MÁXIMA DE ELEVAÇÃO DE 12,3 M - CHP DIURNO. AF_06/2015</v>
          </cell>
          <cell r="D319" t="str">
            <v>CHP</v>
          </cell>
          <cell r="E319">
            <v>115.56</v>
          </cell>
        </row>
        <row r="320">
          <cell r="B320">
            <v>90692</v>
          </cell>
          <cell r="C320" t="str">
            <v>MINICARREGADEIRA SOBRE RODAS, POTÊNCIA LÍQUIDA DE 47 HP, CAPACIDADE NOMINAL DE OPERAÇÃO DE 646 KG - CHP DIURNO. AF_06/2015</v>
          </cell>
          <cell r="D320" t="str">
            <v>CHP</v>
          </cell>
          <cell r="E320">
            <v>86.42</v>
          </cell>
        </row>
        <row r="321">
          <cell r="B321">
            <v>90964</v>
          </cell>
          <cell r="C321" t="str">
            <v>COMPRESSOR DE AR REBOCÁVEL, VAZÃO 89 PCM, PRESSÃO EFETIVA DE TRABALHO 102 PSI, MOTOR DIESEL, POTÊNCIA 20 CV - CHP DIURNO. AF_06/2015</v>
          </cell>
          <cell r="D321" t="str">
            <v>CHP</v>
          </cell>
          <cell r="E321">
            <v>20.59</v>
          </cell>
        </row>
        <row r="322">
          <cell r="B322">
            <v>90972</v>
          </cell>
          <cell r="C322" t="str">
            <v>COMPRESSOR DE AR REBOCAVEL, VAZÃO 250 PCM, PRESSAO DE TRABALHO 102 PSI, MOTOR A DIESEL POTÊNCIA 81 CV - CHP DIURNO. AF_06/2015</v>
          </cell>
          <cell r="D322" t="str">
            <v>CHP</v>
          </cell>
          <cell r="E322">
            <v>54.79</v>
          </cell>
        </row>
        <row r="323">
          <cell r="B323">
            <v>90979</v>
          </cell>
          <cell r="C323" t="str">
            <v>COMPRESSOR DE AR REBOCÁVEL, VAZÃO 748 PCM, PRESSÃO EFETIVA DE TRABALHO 102 PSI, MOTOR DIESEL, POTÊNCIA 210 CV - CHP DIURNO. AF_06/2015</v>
          </cell>
          <cell r="D323" t="str">
            <v>CHP</v>
          </cell>
          <cell r="E323">
            <v>141.68</v>
          </cell>
        </row>
        <row r="324">
          <cell r="B324">
            <v>90991</v>
          </cell>
          <cell r="C324" t="str">
            <v>ESCAVADEIRA HIDRÁULICA SOBRE ESTEIRAS, CAÇAMBA 0,80 M3, PESO OPERACIONAL 17,8 T, POTÊNCIA LÍQUIDA 110 HP - CHP DIURNO. AF_10/2014</v>
          </cell>
          <cell r="D324" t="str">
            <v>CHP</v>
          </cell>
          <cell r="E324">
            <v>130.38</v>
          </cell>
        </row>
        <row r="325">
          <cell r="B325">
            <v>90999</v>
          </cell>
          <cell r="C325" t="str">
            <v>COMPRESSOR DE AR REBOCAVEL, VAZÃO 400 PCM, PRESSAO DE TRABALHO 102 PSI, MOTOR A DIESEL POTÊNCIA 110 CV - CHP DIURNO. AF_06/2015</v>
          </cell>
          <cell r="D325" t="str">
            <v>CHP</v>
          </cell>
          <cell r="E325">
            <v>72.81</v>
          </cell>
        </row>
        <row r="326">
          <cell r="B326">
            <v>91031</v>
          </cell>
          <cell r="C326" t="str">
            <v>CAMINHÃO TRUCADO (C/ TERCEIRO EIXO) ELETRÔNICO - POTÊNCIA 231CV - PBT = 22000KG - DIST. ENTRE EIXOS 5170 MM - INCLUI CARROCERIA FIXA ABERTA DE MADEIRA - CHP DIURNO. AF_06/2015</v>
          </cell>
          <cell r="D326" t="str">
            <v>CHP</v>
          </cell>
          <cell r="E326">
            <v>165.93</v>
          </cell>
        </row>
        <row r="327">
          <cell r="B327">
            <v>91277</v>
          </cell>
          <cell r="C327" t="str">
            <v>PLACA VIBRATÓRIA REVERSÍVEL COM MOTOR 4 TEMPOS A GASOLINA, FORÇA CENTRÍFUGA DE 25 KN (2500 KGF), POTÊNCIA 5,5 CV - CHP DIURNO. AF_08/2015</v>
          </cell>
          <cell r="D327" t="str">
            <v>CHP</v>
          </cell>
          <cell r="E327">
            <v>8.7899999999999991</v>
          </cell>
        </row>
        <row r="328">
          <cell r="B328">
            <v>91283</v>
          </cell>
          <cell r="C328" t="str">
            <v>CORTADORA DE PISO COM MOTOR 4 TEMPOS A GASOLINA, POTÊNCIA DE 13 HP, COM DISCO DE CORTE DIAMANTADO SEGMENTADO PARA CONCRETO, DIÂMETRO DE 350 MM, FURO DE 1" (14 X 1") - CHP DIURNO. AF_08/2015</v>
          </cell>
          <cell r="D328" t="str">
            <v>CHP</v>
          </cell>
          <cell r="E328">
            <v>20.38</v>
          </cell>
        </row>
        <row r="329">
          <cell r="B329">
            <v>91386</v>
          </cell>
          <cell r="C329" t="str">
            <v>CAMINHÃO BASCULANTE 10 M3, TRUCADO CABINE SIMPLES, PESO BRUTO TOTAL 23.000 KG, CARGA ÚTIL MÁXIMA 15.935 KG, DISTÂNCIA ENTRE EIXOS 4,80 M, POTÊNCIA 230 CV INCLUSIVE CAÇAMBA METÁLICA - CHP DIURNO. AF_06/2014</v>
          </cell>
          <cell r="D329" t="str">
            <v>CHP</v>
          </cell>
          <cell r="E329">
            <v>177.13</v>
          </cell>
        </row>
        <row r="330">
          <cell r="B330">
            <v>91533</v>
          </cell>
          <cell r="C330" t="str">
            <v>COMPACTADOR DE SOLOS DE PERCUSSÃO (SOQUETE) COM MOTOR A GASOLINA 4 TEMPOS, POTÊNCIA 4 CV - CHP DIURNO. AF_08/2015</v>
          </cell>
          <cell r="D330" t="str">
            <v>CHP</v>
          </cell>
          <cell r="E330">
            <v>22.26</v>
          </cell>
        </row>
        <row r="331">
          <cell r="B331">
            <v>91634</v>
          </cell>
          <cell r="C331" t="str">
            <v>GUINDAUTO HIDRÁULICO, CAPACIDADE MÁXIMA DE CARGA 6500 KG, MOMENTO MÁXIMO DE CARGA 5,8 TM, ALCANCE MÁXIMO HORIZONTAL 7,60 M, INCLUSIVE CAMINHÃO TOCO PBT 9.700 KG, POTÊNCIA DE 160 CV - CHP DIURNO. AF_08/2015</v>
          </cell>
          <cell r="D331" t="str">
            <v>CHP</v>
          </cell>
          <cell r="E331">
            <v>153.68</v>
          </cell>
        </row>
        <row r="332">
          <cell r="B332">
            <v>91645</v>
          </cell>
          <cell r="C332" t="str">
            <v>CAMINHÃO DE TRANSPORTE DE MATERIAL ASFÁLTICO 30.000 L, COM CAVALO MECÂNICO DE CAPACIDADE MÁXIMA DE TRAÇÃO COMBINADO DE 66.000 KG, POTÊNCIA 360 CV, INCLUSIVE TANQUE DE ASFALTO COM SERPENTINA - CHP DIURNO. AF_08/2015</v>
          </cell>
          <cell r="D332" t="str">
            <v>CHP</v>
          </cell>
          <cell r="E332">
            <v>326.63</v>
          </cell>
        </row>
        <row r="333">
          <cell r="B333">
            <v>91692</v>
          </cell>
          <cell r="C333" t="str">
            <v>SERRA CIRCULAR DE BANCADA COM MOTOR ELÉTRICO POTÊNCIA DE 5HP, COM COIFA PARA DISCO 10" - CHP DIURNO. AF_08/2015</v>
          </cell>
          <cell r="D333" t="str">
            <v>CHP</v>
          </cell>
          <cell r="E333">
            <v>17.809999999999999</v>
          </cell>
        </row>
        <row r="334">
          <cell r="B334">
            <v>92043</v>
          </cell>
          <cell r="C334" t="str">
            <v>DISTRIBUIDOR DE AGREGADOS REBOCAVEL, CAPACIDADE 1,9 M³, LARGURA DE TRABALHO 3,66 M - CHP DIURNO. AF_11/2015</v>
          </cell>
          <cell r="D334" t="str">
            <v>CHP</v>
          </cell>
          <cell r="E334">
            <v>9.0500000000000007</v>
          </cell>
        </row>
        <row r="335">
          <cell r="B335">
            <v>92106</v>
          </cell>
          <cell r="C335" t="str">
            <v>CAMINHÃO PARA EQUIPAMENTO DE LIMPEZA A SUCÇÃO, COM CAMINHÃO TRUCADO DE PESO BRUTO TOTAL 23000 KG, CARGA ÚTIL MÁXIMA 15935 KG, DISTÂNCIA ENTRE EIXOS 4,80 M, POTÊNCIA 230 CV, INCLUSIVE LIMPADORA A SUCÇÃO, TANQUE 12000 L - CHP DIURNO. AF_11/2015</v>
          </cell>
          <cell r="D335" t="str">
            <v>CHP</v>
          </cell>
          <cell r="E335">
            <v>214.53</v>
          </cell>
        </row>
        <row r="336">
          <cell r="B336">
            <v>92112</v>
          </cell>
          <cell r="C336" t="str">
            <v>PENEIRA ROTATIVA COM MOTOR ELÉTRICO TRIFÁSICO DE 2 CV, CILINDRO DE 1 M X 0,60 M, COM FUROS DE 3,17 MM - CHP DIURNO. AF_11/2015</v>
          </cell>
          <cell r="D336" t="str">
            <v>CHP</v>
          </cell>
          <cell r="E336">
            <v>2.5</v>
          </cell>
        </row>
        <row r="337">
          <cell r="B337">
            <v>92118</v>
          </cell>
          <cell r="C337" t="str">
            <v>DOSADOR DE AREIA, CAPACIDADE DE 26 LITROS - CHP DIURNO. AF_11/2015</v>
          </cell>
          <cell r="D337" t="str">
            <v>CHP</v>
          </cell>
          <cell r="E337">
            <v>0.2</v>
          </cell>
        </row>
        <row r="338">
          <cell r="B338">
            <v>92138</v>
          </cell>
          <cell r="C338" t="str">
            <v>CAMINHONETE COM MOTOR A DIESEL, POTÊNCIA 180 CV, CABINE DUPLA, 4X4 - CHP DIURNO. AF_11/2015</v>
          </cell>
          <cell r="D338" t="str">
            <v>CHP</v>
          </cell>
          <cell r="E338">
            <v>67.260000000000005</v>
          </cell>
        </row>
        <row r="339">
          <cell r="B339">
            <v>92145</v>
          </cell>
          <cell r="C339" t="str">
            <v>CAMINHONETE CABINE SIMPLES COM MOTOR 1.6 FLEX, CÂMBIO MANUAL, POTÊNCIA 101/104 CV, 2 PORTAS - CHP DIURNO. AF_11/2015</v>
          </cell>
          <cell r="D339" t="str">
            <v>CHP</v>
          </cell>
          <cell r="E339">
            <v>58.14</v>
          </cell>
        </row>
        <row r="340">
          <cell r="B340">
            <v>92242</v>
          </cell>
          <cell r="C340" t="str">
            <v>CAMINHÃO DE TRANSPORTE DE MATERIAL ASFÁLTICO 20.000 L, COM CAVALO MECÂNICO DE CAPACIDADE MÁXIMA DE TRAÇÃO COMBINADO DE 45.000 KG, POTÊNCIA 330 CV, INCLUSIVE TANQUE DE ASFALTO COM MAÇARICO - CHP DIURNO. AF_12/2015</v>
          </cell>
          <cell r="D340" t="str">
            <v>CHP</v>
          </cell>
          <cell r="E340">
            <v>286.32</v>
          </cell>
        </row>
        <row r="341">
          <cell r="B341">
            <v>92716</v>
          </cell>
          <cell r="C341" t="str">
            <v>APARELHO PARA CORTE E SOLDA OXI-ACETILENO SOBRE RODAS, INCLUSIVE CILINDROS E MAÇARICOS - CHP DIURNO. AF_12/2015</v>
          </cell>
          <cell r="D341" t="str">
            <v>CHP</v>
          </cell>
          <cell r="E341">
            <v>26.27</v>
          </cell>
        </row>
        <row r="342">
          <cell r="B342">
            <v>92960</v>
          </cell>
          <cell r="C342" t="str">
            <v>MÁQUINA EXTRUSORA DE CONCRETO PARA GUIAS E SARJETAS, MOTOR A DIESEL, POTÊNCIA 14 CV - CHP DIURNO. AF_12/2015</v>
          </cell>
          <cell r="D342" t="str">
            <v>CHP</v>
          </cell>
          <cell r="E342">
            <v>14.83</v>
          </cell>
        </row>
        <row r="343">
          <cell r="B343">
            <v>92966</v>
          </cell>
          <cell r="C343" t="str">
            <v>MARTELO PERFURADOR PNEUMÁTICO MANUAL, HASTE 25 X 75 MM, 21 KG - CHP DIURNO. AF_12/2015</v>
          </cell>
          <cell r="D343" t="str">
            <v>CHP</v>
          </cell>
          <cell r="E343">
            <v>16.29</v>
          </cell>
        </row>
        <row r="344">
          <cell r="B344">
            <v>93224</v>
          </cell>
          <cell r="C344" t="str">
            <v>PERFURATRIZ COM TORRE METÁLICA PARA EXECUÇÃO DE ESTACA HÉLICE CONTÍNUA, PROFUNDIDADE MÁXIMA DE 32 M, DIÂMETRO MÁXIMO DE 1000 MM, POTÊNCIA INSTALADA DE 350 HP, MESA ROTATIVA COM TORQUE MÁXIMO DE 263 KNM - CHP DIURNO. AF_01/2016</v>
          </cell>
          <cell r="D344" t="str">
            <v>CHP</v>
          </cell>
          <cell r="E344">
            <v>618.19000000000005</v>
          </cell>
        </row>
        <row r="345">
          <cell r="B345">
            <v>93233</v>
          </cell>
          <cell r="C345" t="str">
            <v>BETONEIRA CAPACIDADE NOMINAL 400 L, CAPACIDADE DE MISTURA 310 L, MOTOR A GASOLINA POTÊNCIA 5,5 HP, SEM CARREGADOR - CHP DIURNO. AF_02/2016</v>
          </cell>
          <cell r="D345" t="str">
            <v>CHP</v>
          </cell>
          <cell r="E345">
            <v>8.4700000000000006</v>
          </cell>
        </row>
        <row r="346">
          <cell r="B346">
            <v>93272</v>
          </cell>
          <cell r="C346" t="str">
            <v>GRUA ASCENSIONAL, LANCA DE 30 M, CAPACIDADE DE 1,0 T A 30 M, ALTURA ATE 39 M - CHP DIURNO. AF_03/2016</v>
          </cell>
          <cell r="D346" t="str">
            <v>CHP</v>
          </cell>
          <cell r="E346">
            <v>88.87</v>
          </cell>
        </row>
        <row r="347">
          <cell r="B347">
            <v>93281</v>
          </cell>
          <cell r="C347" t="str">
            <v>GUINCHO ELÉTRICO DE COLUNA, CAPACIDADE 400 KG, COM MOTO FREIO, MOTOR TRIFÁSICO DE 1,25 CV - CHP DIURNO. AF_03/2016</v>
          </cell>
          <cell r="D347" t="str">
            <v>CHP</v>
          </cell>
          <cell r="E347">
            <v>15.72</v>
          </cell>
        </row>
        <row r="348">
          <cell r="B348">
            <v>93287</v>
          </cell>
          <cell r="C348" t="str">
            <v>GUINDASTE HIDRÁULICO AUTOPROPELIDO, COM LANÇA TELESCÓPICA 40 M, CAPACIDADE MÁXIMA 60 T, POTÊNCIA 260 KW - CHP DIURNO. AF_03/2016</v>
          </cell>
          <cell r="D348" t="str">
            <v>CHP</v>
          </cell>
          <cell r="E348">
            <v>377.45</v>
          </cell>
        </row>
        <row r="349">
          <cell r="B349">
            <v>93402</v>
          </cell>
          <cell r="C349" t="str">
            <v>GUINDAUTO HIDRÁULICO, CAPACIDADE MÁXIMA DE CARGA 3300 KG, MOMENTO MÁXIMO DE CARGA 5,8 TM, ALCANCE MÁXIMO HORIZONTAL 7,60 M, INCLUSIVE CAMINHÃO TOCO PBT 16.000 KG, POTÊNCIA DE 189 CV - CHP DIURNO. AF_03/2016</v>
          </cell>
          <cell r="D349" t="str">
            <v>CHP</v>
          </cell>
          <cell r="E349">
            <v>171.87</v>
          </cell>
        </row>
        <row r="350">
          <cell r="B350">
            <v>93408</v>
          </cell>
          <cell r="C350" t="str">
            <v>MÁQUINA JATO DE PRESSAO PORTÁTIL, CAMARA DE 1 SAIDA, CAPACIDADE 280 L, DIAMETRO 670 MM, BICO DE JATO CURTO VENTURI DE 5/16'' , MANGUEIRA DE 1'' COM COMPRESSOR DE AR REBOCÁVEL 189 PCM E MOTOR DIESEL 63 CV - CHP DIURNO. AF_03/2016</v>
          </cell>
          <cell r="D350" t="str">
            <v>CHP</v>
          </cell>
          <cell r="E350">
            <v>65.53</v>
          </cell>
        </row>
        <row r="351">
          <cell r="B351">
            <v>93415</v>
          </cell>
          <cell r="C351" t="str">
            <v>GERADOR PORTÁTIL MONOFÁSICO, POTÊNCIA 5500 VA, MOTOR A GASOLINA, POTÊNCIA DO MOTOR 13 CV - CHP DIURNO. AF_03/2016</v>
          </cell>
          <cell r="D351" t="str">
            <v>CHP</v>
          </cell>
          <cell r="E351">
            <v>13.82</v>
          </cell>
        </row>
        <row r="352">
          <cell r="B352">
            <v>93421</v>
          </cell>
          <cell r="C352" t="str">
            <v>GRUPO GERADOR REBOCÁVEL, POTÊNCIA 66 KVA, MOTOR A DIESEL - CHP DIURNO. AF_03/2016</v>
          </cell>
          <cell r="D352" t="str">
            <v>CHP</v>
          </cell>
          <cell r="E352">
            <v>55.21</v>
          </cell>
        </row>
        <row r="353">
          <cell r="B353">
            <v>93427</v>
          </cell>
          <cell r="C353" t="str">
            <v>GRUPO GERADOR ESTACIONÁRIO, POTÊNCIA 150 KVA, MOTOR A DIESEL- CHP DIURNO. AF_03/2016</v>
          </cell>
          <cell r="D353" t="str">
            <v>CHP</v>
          </cell>
          <cell r="E353">
            <v>127.07</v>
          </cell>
        </row>
        <row r="354">
          <cell r="B354">
            <v>93433</v>
          </cell>
          <cell r="C354" t="str">
            <v>USINA DE MISTURA ASFÁLTICA À QUENTE, TIPO CONTRA FLUXO, PROD 40 A 80 TON/HORA - CHP DIURNO. AF_03/2016</v>
          </cell>
          <cell r="D354" t="str">
            <v>CHP</v>
          </cell>
          <cell r="E354">
            <v>2429.6999999999998</v>
          </cell>
        </row>
        <row r="355">
          <cell r="B355">
            <v>93439</v>
          </cell>
          <cell r="C355" t="str">
            <v>USINA DE ASFALTO À FRIO, CAPACIDADE DE 40 A 60 TON/HORA, ELÉTRICA POTÊNCIA 30 CV - CHP DIURNO. AF_03/2016</v>
          </cell>
          <cell r="D355" t="str">
            <v>CHP</v>
          </cell>
          <cell r="E355">
            <v>112.82</v>
          </cell>
        </row>
        <row r="356">
          <cell r="B356">
            <v>95121</v>
          </cell>
          <cell r="C356" t="str">
            <v>USINA MISTURADORA DE SOLOS, CAPACIDADE DE 200 A 500 TON/H, POTENCIA 75KW - CHP DIURNO. AF_07/2016</v>
          </cell>
          <cell r="D356" t="str">
            <v>CHP</v>
          </cell>
          <cell r="E356">
            <v>221.11</v>
          </cell>
        </row>
        <row r="357">
          <cell r="B357">
            <v>95127</v>
          </cell>
          <cell r="C357" t="str">
            <v>DISTRIBUIDOR DE AGREGADOS AUTOPROPELIDO, CAP 3 M3, A DIESEL, POTÊNCIA 176CV - CHP DIURNO. AF_07/2016</v>
          </cell>
          <cell r="D357" t="str">
            <v>CHP</v>
          </cell>
          <cell r="E357">
            <v>154.35</v>
          </cell>
        </row>
        <row r="358">
          <cell r="B358">
            <v>95133</v>
          </cell>
          <cell r="C358" t="str">
            <v>MÁQUINA DEMARCADORA DE FAIXA DE TRÁFEGO À FRIO, AUTOPROPELIDA, POTÊNCIA 38 HP - CHP DIURNO. AF_07/2016</v>
          </cell>
          <cell r="D358" t="str">
            <v>CHP</v>
          </cell>
          <cell r="E358">
            <v>111.49</v>
          </cell>
        </row>
        <row r="359">
          <cell r="B359">
            <v>95139</v>
          </cell>
          <cell r="C359" t="str">
            <v>TALHA MANUAL DE CORRENTE, CAPACIDADE DE 2 TON. COM ELEVAÇÃO DE 3 M - CHP DIURNO. AF_07/2016</v>
          </cell>
          <cell r="D359" t="str">
            <v>CHP</v>
          </cell>
          <cell r="E359">
            <v>7.0000000000000007E-2</v>
          </cell>
        </row>
        <row r="360">
          <cell r="B360">
            <v>95212</v>
          </cell>
          <cell r="C360" t="str">
            <v>GRUA ASCENCIONAL, LANCA DE 42 M, CAPACIDADE DE 1,5 T A 30 M, ALTURA ATE 39 M - CHP DIURNO. AF_08/2016</v>
          </cell>
          <cell r="D360" t="str">
            <v>CHP</v>
          </cell>
          <cell r="E360">
            <v>97.74</v>
          </cell>
        </row>
        <row r="361">
          <cell r="B361">
            <v>95218</v>
          </cell>
          <cell r="C361" t="str">
            <v>PULVERIZADOR DE TINTA ELÉTRICO/MÁQUINA DE PINTURA AIRLESS, VAZÃO 2 L/MIN - CHP DIURNO. AF_08/2016</v>
          </cell>
          <cell r="D361" t="str">
            <v>CHP</v>
          </cell>
          <cell r="E361">
            <v>22.01</v>
          </cell>
        </row>
        <row r="362">
          <cell r="B362">
            <v>95258</v>
          </cell>
          <cell r="C362" t="str">
            <v>MARTELO DEMOLIDOR PNEUMÁTICO MANUAL, 32 KG - CHP DIURNO. AF_09/2016</v>
          </cell>
          <cell r="D362" t="str">
            <v>CHP</v>
          </cell>
          <cell r="E362">
            <v>15.76</v>
          </cell>
        </row>
        <row r="363">
          <cell r="B363">
            <v>95264</v>
          </cell>
          <cell r="C363" t="str">
            <v>COMPACTADOR DE SOLOS DE PERCUSÃO (SOQUETE) COM MOTOR A GASOLINA, POTÊNCIA 3 CV - CHP DIURNO. AF_09/2016</v>
          </cell>
          <cell r="D363" t="str">
            <v>CHP</v>
          </cell>
          <cell r="E363">
            <v>6.33</v>
          </cell>
        </row>
        <row r="364">
          <cell r="B364">
            <v>95270</v>
          </cell>
          <cell r="C364" t="str">
            <v>RÉGUA VIBRATÓRIA DUPLA PARA CONCRETO, PESO DE 60KG, COMPRIMENTO 4 M, COM MOTOR A GASOLINA, POTÊNCIA 5,5 HP - CHP DIURNO. AF_09/2016</v>
          </cell>
          <cell r="D364" t="str">
            <v>CHP</v>
          </cell>
          <cell r="E364">
            <v>8.67</v>
          </cell>
        </row>
        <row r="365">
          <cell r="B365">
            <v>95276</v>
          </cell>
          <cell r="C365" t="str">
            <v>POLIDORA DE PISO (POLITRIZ), PESO DE 100KG, DIÂMETRO 450 MM, MOTOR ELÉTRICO, POTÊNCIA 4 HP - CHP DIURNO. AF_09/2016</v>
          </cell>
          <cell r="D365" t="str">
            <v>CHP</v>
          </cell>
          <cell r="E365">
            <v>2.85</v>
          </cell>
        </row>
        <row r="366">
          <cell r="B366">
            <v>95282</v>
          </cell>
          <cell r="C366" t="str">
            <v>DESEMPENADEIRA DE CONCRETO, PESO DE 75KG, 4 PÁS, MOTOR A GASOLINA, POTÊNCIA 5,5 HP - CHP DIURNO. AF_09/2016</v>
          </cell>
          <cell r="D366" t="str">
            <v>CHP</v>
          </cell>
          <cell r="E366">
            <v>8.64</v>
          </cell>
        </row>
        <row r="367">
          <cell r="B367">
            <v>95620</v>
          </cell>
          <cell r="C367" t="str">
            <v>PERFURATRIZ PNEUMATICA MANUAL DE PESO MEDIO, MARTELETE, 18KG, COMPRIMENTO MÁXIMO DE CURSO DE 6 M, DIAMETRO DO PISTAO DE 5,5 CM - CHP DIURNO. AF_11/2016</v>
          </cell>
          <cell r="D367" t="str">
            <v>CHP</v>
          </cell>
          <cell r="E367">
            <v>15.17</v>
          </cell>
        </row>
        <row r="368">
          <cell r="B368">
            <v>95631</v>
          </cell>
          <cell r="C368" t="str">
            <v>ROLO COMPACTADOR VIBRATORIO TANDEM, ACO LISO, POTENCIA 125 HP, PESO SEM/COM LASTRO 10,20/11,65 T, LARGURA DE TRABALHO 1,73 M - CHP DIURNO. AF_11/2016</v>
          </cell>
          <cell r="D368" t="str">
            <v>CHP</v>
          </cell>
          <cell r="E368">
            <v>150.71</v>
          </cell>
        </row>
        <row r="369">
          <cell r="B369">
            <v>95702</v>
          </cell>
          <cell r="C369" t="str">
            <v>PERFURATRIZ MANUAL, TORQUE MAXIMO 55 KGF.M, POTENCIA 5 CV, COM DIAMETRO MAXIMO 8 1/2" - CHP DIURNO. AF_11/2016</v>
          </cell>
          <cell r="D369" t="str">
            <v>CHP</v>
          </cell>
          <cell r="E369">
            <v>28.61</v>
          </cell>
        </row>
        <row r="370">
          <cell r="B370">
            <v>95708</v>
          </cell>
          <cell r="C370" t="str">
            <v>PERFURATRIZ SOBRE ESTEIRA, TORQUE MÁXIMO 600 KGF, POTÊNCIA ENTRE 50 E 60 HP, DIÂMETRO MÁXIMO 10 - CHP DIURNO. AF_11/2016</v>
          </cell>
          <cell r="D370" t="str">
            <v>CHP</v>
          </cell>
          <cell r="E370">
            <v>109.04</v>
          </cell>
        </row>
        <row r="371">
          <cell r="B371">
            <v>95714</v>
          </cell>
          <cell r="C371" t="str">
            <v>ESCAVADEIRA HIDRAULICA SOBRE ESTEIRA, COM GARRA GIRATORIA DE MANDIBULAS, PESO OPERACIONAL ENTRE 22,00 E 25,50 TON, POTENCIA LIQUIDA ENTRE 150 E 160 HP - CHP DIURNO. AF_11/2016</v>
          </cell>
          <cell r="D371" t="str">
            <v>CHP</v>
          </cell>
          <cell r="E371">
            <v>164.5</v>
          </cell>
        </row>
        <row r="372">
          <cell r="B372">
            <v>95720</v>
          </cell>
          <cell r="C372" t="str">
            <v>ESCAVADEIRA HIDRAULICA SOBRE ESTEIRA, EQUIPADA COM CLAMSHELL, COM CAPACIDADE DA CAÇAMBA ENTRE 1,20 E 1,50 M3, PESO OPERACIONAL ENTRE 20,00 E 22,00 TON, POTENCIA LIQUIDA ENTRE 150 E 160 HP - CHP DIURNO. AF_11/2016</v>
          </cell>
          <cell r="D372" t="str">
            <v>CHP</v>
          </cell>
          <cell r="E372">
            <v>161.57</v>
          </cell>
        </row>
        <row r="373">
          <cell r="B373">
            <v>95872</v>
          </cell>
          <cell r="C373" t="str">
            <v>GRUPO GERADOR COM CARENAGEM, MOTOR DIESEL POTÊNCIA STANDART ENTRE 250 E 260 KVA - CHP DIURNO. AF_12/2016</v>
          </cell>
          <cell r="D373" t="str">
            <v>CHP</v>
          </cell>
          <cell r="E373">
            <v>215.76</v>
          </cell>
        </row>
        <row r="374">
          <cell r="B374">
            <v>96013</v>
          </cell>
          <cell r="C374" t="str">
            <v>TRATOR DE PNEUS COM POTÊNCIA DE 122 CV, TRAÇÃO 4X4, COM VASSOURA MECÂNICA ACOPLADA - CHP DIURNO. AF_02/2017</v>
          </cell>
          <cell r="D374" t="str">
            <v>CHP</v>
          </cell>
          <cell r="E374">
            <v>178.36</v>
          </cell>
        </row>
        <row r="375">
          <cell r="B375">
            <v>96020</v>
          </cell>
          <cell r="C375" t="str">
            <v>TRATOR DE PNEUS COM POTÊNCIA DE 122 CV, TRAÇÃO 4X4, COM GRADE DE DISCOS ACOPLADA - CHP DIURNO. AF_02/2017</v>
          </cell>
          <cell r="D375" t="str">
            <v>CHP</v>
          </cell>
          <cell r="E375">
            <v>178.01</v>
          </cell>
        </row>
        <row r="376">
          <cell r="B376">
            <v>96028</v>
          </cell>
          <cell r="C376" t="str">
            <v>TRATOR DE PNEUS COM POTÊNCIA DE 85 CV, TRAÇÃO 4X4, COM GRADE DE DISCOS ACOPLADA - CHP DIURNO. AF_02/2017</v>
          </cell>
          <cell r="D376" t="str">
            <v>CHP</v>
          </cell>
          <cell r="E376">
            <v>131.38999999999999</v>
          </cell>
        </row>
        <row r="377">
          <cell r="B377">
            <v>96035</v>
          </cell>
          <cell r="C377" t="str">
            <v>CAMINHÃO BASCULANTE 10 M3, TRUCADO, POTÊNCIA 230 CV, INCLUSIVE CAÇAMBA METÁLICA, COM DISTRIBUIDOR DE AGREGADOS ACOPLADO - CHP DIURNO. AF_02/2017</v>
          </cell>
          <cell r="D377" t="str">
            <v>CHP</v>
          </cell>
          <cell r="E377">
            <v>185.24</v>
          </cell>
        </row>
        <row r="378">
          <cell r="B378">
            <v>96157</v>
          </cell>
          <cell r="C378" t="str">
            <v>TRATOR DE PNEUS COM POTÊNCIA DE 85 CV, TRAÇÃO 4X4, COM VASSOURA MECÂNICA ACOPLADA - CHP DIURNO. AF_03/2017</v>
          </cell>
          <cell r="D378" t="str">
            <v>CHP</v>
          </cell>
          <cell r="E378">
            <v>131.74</v>
          </cell>
        </row>
        <row r="379">
          <cell r="B379">
            <v>96158</v>
          </cell>
          <cell r="C379" t="str">
            <v>MINICARREGADEIRA SOBRE RODAS POTENCIA 47HP CAPACIDADE OPERACAO 646 KG, COM VASSOURA MECÂNICA ACOPLADA - CHP DIURNO. AF_03/2017</v>
          </cell>
          <cell r="D379" t="str">
            <v>CHP</v>
          </cell>
          <cell r="E379">
            <v>96.07</v>
          </cell>
        </row>
        <row r="380">
          <cell r="B380">
            <v>96245</v>
          </cell>
          <cell r="C380" t="str">
            <v>MINIESCAVADEIRA SOBRE ESTEIRAS, POTENCIA LIQUIDA DE *30* HP, PESO OPERACIONAL DE *3.500* KG - CHP DIURNO. AF_04/2017</v>
          </cell>
          <cell r="D380" t="str">
            <v>CHP</v>
          </cell>
          <cell r="E380">
            <v>65.34</v>
          </cell>
        </row>
        <row r="381">
          <cell r="B381">
            <v>96303</v>
          </cell>
          <cell r="C381" t="str">
            <v>PERFURATRIZ ROTATIVA SOBRE ESTEIRA, TORQUE MAXIMO 2500 KGM, POTENCIA 110 HP, MOTOR DIESEL- CHP DIURNO. AF_05/2017</v>
          </cell>
          <cell r="D381" t="str">
            <v>CHP</v>
          </cell>
          <cell r="E381">
            <v>153.76</v>
          </cell>
        </row>
        <row r="382">
          <cell r="B382">
            <v>96309</v>
          </cell>
          <cell r="C382" t="str">
            <v>COMPRESSOR DE AR, VAZAO DE 10 PCM, RESERVATORIO 100 L, PRESSAO DE TRABALHO ENTRE 6,9 E 9,7 BAR, POTENCIA 2 HP, TENSAO 110/220 V - CHP DIURNO. AF_05/2017</v>
          </cell>
          <cell r="D382" t="str">
            <v>CHP</v>
          </cell>
          <cell r="E382">
            <v>1.38</v>
          </cell>
        </row>
        <row r="383">
          <cell r="B383">
            <v>96463</v>
          </cell>
          <cell r="C383" t="str">
            <v>ROLO COMPACTADOR DE PNEUS, ESTATICO, PRESSAO VARIAVEL, POTENCIA 110 HP, PESO SEM/COM LASTRO 10,8/27 T, LARGURA DE ROLAGEM 2,30 M - CHP DIURNO. AF_06/2017</v>
          </cell>
          <cell r="D383" t="str">
            <v>CHP</v>
          </cell>
          <cell r="E383">
            <v>139.18</v>
          </cell>
        </row>
        <row r="384">
          <cell r="B384">
            <v>98764</v>
          </cell>
          <cell r="C384" t="str">
            <v>INVERSOR DE SOLDA MONOFÁSICO DE 160 A, POTÊNCIA DE 5400 W, TENSÃO DE 220 V, PARA SOLDA COM ELETRODOS DE 2,0 A 4,0 MM E PROCESSO TIG - CHP DIURNO. AF_06/2018</v>
          </cell>
          <cell r="D384" t="str">
            <v>CHP</v>
          </cell>
          <cell r="E384">
            <v>4.05</v>
          </cell>
        </row>
        <row r="385">
          <cell r="B385">
            <v>99833</v>
          </cell>
          <cell r="C385" t="str">
            <v>LAVADORA DE ALTA PRESSAO (LAVA-JATO) PARA AGUA FRIA, PRESSAO DE OPERACAO ENTRE 1400 E 1900 LIB/POL2, VAZAO MAXIMA ENTRE 400 E 700 L/H - CHP DIURNO. AF_04/2019</v>
          </cell>
          <cell r="D385" t="str">
            <v>CHP</v>
          </cell>
          <cell r="E385">
            <v>1.45</v>
          </cell>
        </row>
        <row r="386">
          <cell r="B386">
            <v>100641</v>
          </cell>
          <cell r="C386" t="str">
            <v>USINA DE MISTURA ASFÁLTICA À QUENTE, TIPO CONTRA FLUXO, PROD 100 A 140 TON/HORA - CHP DIURNO. AF_12/2019</v>
          </cell>
          <cell r="D386" t="str">
            <v>CHP</v>
          </cell>
          <cell r="E386">
            <v>457.66</v>
          </cell>
        </row>
        <row r="387">
          <cell r="B387">
            <v>100647</v>
          </cell>
          <cell r="C387" t="str">
            <v>USINA DE ASFALTO, TIPO GRAVIMÉTRICA, PROD 150 TON/HORA - CHP DIURNO. AF_12/2019</v>
          </cell>
          <cell r="D387" t="str">
            <v>CHP</v>
          </cell>
          <cell r="E387">
            <v>943.88</v>
          </cell>
        </row>
        <row r="388">
          <cell r="B388">
            <v>102275</v>
          </cell>
          <cell r="C388" t="str">
            <v>MARTELO DEMOLIDOR ELÉTRICO, COM POTÊNCIA DE 2.000 W, 1.000 IMPACTOS POR MINUTO, PESO DE 30 KG - CHP DIURNO. AF_01/2021</v>
          </cell>
          <cell r="D388" t="str">
            <v>CHP</v>
          </cell>
          <cell r="E388">
            <v>15.43</v>
          </cell>
        </row>
        <row r="389">
          <cell r="B389">
            <v>5632</v>
          </cell>
          <cell r="C389" t="str">
            <v>ESCAVADEIRA HIDRÁULICA SOBRE ESTEIRAS, CAÇAMBA 0,80 M3, PESO OPERACIONAL 17 T, POTENCIA BRUTA 111 HP - CHI DIURNO. AF_06/2014</v>
          </cell>
          <cell r="D389" t="str">
            <v>CHI</v>
          </cell>
          <cell r="E389">
            <v>50.66</v>
          </cell>
        </row>
        <row r="390">
          <cell r="B390">
            <v>5679</v>
          </cell>
          <cell r="C390" t="str">
            <v>RETROESCAVADEIRA SOBRE RODAS COM CARREGADEIRA, TRAÇÃO 4X4, POTÊNCIA LÍQ. 88 HP, CAÇAMBA CARREG. CAP. MÍN. 1 M3, CAÇAMBA RETRO CAP. 0,26 M3, PESO OPERACIONAL MÍN. 6.674 KG, PROFUNDIDADE ESCAVAÇÃO MÁX. 4,37 M - CHI DIURNO. AF_06/2014</v>
          </cell>
          <cell r="D390" t="str">
            <v>CHI</v>
          </cell>
          <cell r="E390">
            <v>38</v>
          </cell>
        </row>
        <row r="391">
          <cell r="B391">
            <v>5681</v>
          </cell>
          <cell r="C391" t="str">
            <v>RETROESCAVADEIRA SOBRE RODAS COM CARREGADEIRA, TRAÇÃO 4X2, POTÊNCIA LÍQ. 79 HP, CAÇAMBA CARREG. CAP. MÍN. 1 M3, CAÇAMBA RETRO CAP. 0,20 M3, PESO OPERACIONAL MÍN. 6.570 KG, PROFUNDIDADE ESCAVAÇÃO MÁX. 4,37 M - CHI DIURNO. AF_06/2014</v>
          </cell>
          <cell r="D391" t="str">
            <v>CHI</v>
          </cell>
          <cell r="E391">
            <v>35.89</v>
          </cell>
        </row>
        <row r="392">
          <cell r="B392">
            <v>5685</v>
          </cell>
          <cell r="C392" t="str">
            <v>ROLO COMPACTADOR VIBRATÓRIO DE UM CILINDRO AÇO LISO, POTÊNCIA 80 HP, PESO OPERACIONAL MÁXIMO 8,1 T, IMPACTO DINÂMICO 16,15 / 9,5 T, LARGURA DE TRABALHO 1,68 M - CHI DIURNO. AF_06/2014</v>
          </cell>
          <cell r="D392" t="str">
            <v>CHI</v>
          </cell>
          <cell r="E392">
            <v>36.96</v>
          </cell>
        </row>
        <row r="393">
          <cell r="B393">
            <v>5690</v>
          </cell>
          <cell r="C393" t="str">
            <v>GRADE DE DISCO CONTROLE REMOTO REBOCÁVEL, COM 24 DISCOS 24 X 6 MM COM PNEUS PARA TRANSPORTE - CHI DIURNO. AF_06/2014</v>
          </cell>
          <cell r="D393" t="str">
            <v>CHI</v>
          </cell>
          <cell r="E393">
            <v>2.83</v>
          </cell>
        </row>
        <row r="394">
          <cell r="B394">
            <v>5806</v>
          </cell>
          <cell r="C394" t="str">
            <v>MOTOBOMBA CENTRÍFUGA, MOTOR A GASOLINA, POTÊNCIA 5,42 HP, BOCAIS 1 1/2" X 1", DIÂMETRO ROTOR 143 MM HM/Q = 6 MCA / 16,8 M3/H A 38 MCA / 6,6 M3/H - CHI DIURNO. AF_06/2014</v>
          </cell>
          <cell r="D394" t="str">
            <v>CHI</v>
          </cell>
          <cell r="E394">
            <v>0.21</v>
          </cell>
        </row>
        <row r="395">
          <cell r="B395">
            <v>5826</v>
          </cell>
          <cell r="C395" t="str">
            <v>CAMINHÃO TOCO, PBT 16.000 KG, CARGA ÚTIL MÁX. 10.685 KG, DIST. ENTRE EIXOS 4,8 M, POTÊNCIA 189 CV, INCLUSIVE CARROCERIA FIXA ABERTA DE MADEIRA P/ TRANSPORTE GERAL DE CARGA SECA, DIMEN. APROX. 2,5 X 7,00 X 0,50 M - CHI DIURNO. AF_06/2014</v>
          </cell>
          <cell r="D395" t="str">
            <v>CHI</v>
          </cell>
          <cell r="E395">
            <v>28.51</v>
          </cell>
        </row>
        <row r="396">
          <cell r="B396">
            <v>5829</v>
          </cell>
          <cell r="C396" t="str">
            <v>USINA DE CONCRETO FIXA, CAPACIDADE NOMINAL DE 90 A 120 M3/H, SEM SILO - CHI DIURNO. AF_07/2016</v>
          </cell>
          <cell r="D396" t="str">
            <v>CHI</v>
          </cell>
          <cell r="E396">
            <v>115.63</v>
          </cell>
        </row>
        <row r="397">
          <cell r="B397">
            <v>5837</v>
          </cell>
          <cell r="C397" t="str">
            <v>VIBROACABADORA DE ASFALTO SOBRE ESTEIRAS, LARGURA DE PAVIMENTAÇÃO 1,90 M A 5,30 M, POTÊNCIA 105 HP CAPACIDADE 450 T/H - CHI DIURNO. AF_11/2014</v>
          </cell>
          <cell r="D397" t="str">
            <v>CHI</v>
          </cell>
          <cell r="E397">
            <v>88.96</v>
          </cell>
        </row>
        <row r="398">
          <cell r="B398">
            <v>5841</v>
          </cell>
          <cell r="C398" t="str">
            <v>VASSOURA MECÂNICA REBOCÁVEL COM ESCOVA CILÍNDRICA, LARGURA ÚTIL DE VARRIMENTO DE 2,44 M - CHI DIURNO. AF_06/2014</v>
          </cell>
          <cell r="D398" t="str">
            <v>CHI</v>
          </cell>
          <cell r="E398">
            <v>3.26</v>
          </cell>
        </row>
        <row r="399">
          <cell r="B399">
            <v>5845</v>
          </cell>
          <cell r="C399" t="str">
            <v>TRATOR DE PNEUS, POTÊNCIA 122 CV, TRAÇÃO 4X4, PESO COM LASTRO DE 4.510 KG - CHI DIURNO. AF_06/2014</v>
          </cell>
          <cell r="D399" t="str">
            <v>CHI</v>
          </cell>
          <cell r="E399">
            <v>29.63</v>
          </cell>
        </row>
        <row r="400">
          <cell r="B400">
            <v>5849</v>
          </cell>
          <cell r="C400" t="str">
            <v>TRATOR DE ESTEIRAS, POTÊNCIA 170 HP, PESO OPERACIONAL 19 T, CAÇAMBA 5,2 M3 - CHI DIURNO. AF_06/2014</v>
          </cell>
          <cell r="D400" t="str">
            <v>CHI</v>
          </cell>
          <cell r="E400">
            <v>50.85</v>
          </cell>
        </row>
        <row r="401">
          <cell r="B401">
            <v>5853</v>
          </cell>
          <cell r="C401" t="str">
            <v>TRATOR DE ESTEIRAS, POTÊNCIA 150 HP, PESO OPERACIONAL 16,7 T, COM RODA MOTRIZ ELEVADA E LÂMINA 3,18 M3 - CHI DIURNO. AF_06/2014</v>
          </cell>
          <cell r="D401" t="str">
            <v>CHI</v>
          </cell>
          <cell r="E401">
            <v>51.07</v>
          </cell>
        </row>
        <row r="402">
          <cell r="B402">
            <v>5857</v>
          </cell>
          <cell r="C402" t="str">
            <v>TRATOR DE ESTEIRAS, POTÊNCIA 347 HP, PESO OPERACIONAL 38,5 T, COM LÂMINA 8,70 M3 - CHI DIURNO. AF_06/2014</v>
          </cell>
          <cell r="D402" t="str">
            <v>CHI</v>
          </cell>
          <cell r="E402">
            <v>132.83000000000001</v>
          </cell>
        </row>
        <row r="403">
          <cell r="B403">
            <v>5865</v>
          </cell>
          <cell r="C403" t="str">
            <v>ROLO COMPACTADOR VIBRATÓRIO REBOCÁVEL, CILINDRO DE AÇO LISO, POTÊNCIA DE TRAÇÃO DE 65 CV, PESO 4,7 T, IMPACTO DINÂMICO 18,3 T, LARGURA DE TRABALHO 1,67 M - CHI DIURNO. AF_02/2016</v>
          </cell>
          <cell r="D403" t="str">
            <v>CHI</v>
          </cell>
          <cell r="E403">
            <v>6.61</v>
          </cell>
        </row>
        <row r="404">
          <cell r="B404">
            <v>5869</v>
          </cell>
          <cell r="C404" t="str">
            <v>ROLO COMPACTADOR VIBRATÓRIO TANDEM AÇO LISO, POTÊNCIA 58 HP, PESO SEM/COM LASTRO 6,5 / 9,4 T, LARGURA DE TRABALHO 1,2 M - CHI DIURNO. AF_06/2014</v>
          </cell>
          <cell r="D404" t="str">
            <v>CHI</v>
          </cell>
          <cell r="E404">
            <v>41.96</v>
          </cell>
        </row>
        <row r="405">
          <cell r="B405">
            <v>5877</v>
          </cell>
          <cell r="C405" t="str">
            <v>RETROESCAVADEIRA SOBRE RODAS COM CARREGADEIRA, TRAÇÃO 4X4, POTÊNCIA LÍQ. 72 HP, CAÇAMBA CARREG. CAP. MÍN. 0,79 M3, CAÇAMBA RETRO CAP. 0,18 M3, PESO OPERACIONAL MÍN. 7.140 KG, PROFUNDIDADE ESCAVAÇÃO MÁX. 4,50 M - CHI DIURNO. AF_06/2014</v>
          </cell>
          <cell r="D405" t="str">
            <v>CHI</v>
          </cell>
          <cell r="E405">
            <v>37.33</v>
          </cell>
        </row>
        <row r="406">
          <cell r="B406">
            <v>5881</v>
          </cell>
          <cell r="C406" t="str">
            <v>ROLO COMPACTADOR VIBRATÓRIO PÉ DE CARNEIRO, OPERADO POR CONTROLE REMOTO, POTÊNCIA 12,5 KW, PESO OPERACIONAL 1,675 T, LARGURA DE TRABALHO 0,85 M - CHI DIURNO. AF_02/2016</v>
          </cell>
          <cell r="D406" t="str">
            <v>CHI</v>
          </cell>
          <cell r="E406">
            <v>45</v>
          </cell>
        </row>
        <row r="407">
          <cell r="B407">
            <v>5884</v>
          </cell>
          <cell r="C407" t="str">
            <v>USINA DE LAMA ASFÁLTICA, PROD 30 A 50 T/H, SILO DE AGREGADO 7 M3, RESERVATÓRIOS PARA EMULSÃO E ÁGUA DE 2,3 M3 CADA, MISTURADOR TIPO PUG MILL A SER MONTADO SOBRE CAMINHÃO - CHI DIURNO. AF_10/2014</v>
          </cell>
          <cell r="D407" t="str">
            <v>CHI</v>
          </cell>
          <cell r="E407">
            <v>35.56</v>
          </cell>
        </row>
        <row r="408">
          <cell r="B408">
            <v>5892</v>
          </cell>
          <cell r="C408" t="str">
            <v>CAMINHÃO TOCO, PESO BRUTO TOTAL 14.300 KG, CARGA ÚTIL MÁXIMA 9590 KG, DISTÂNCIA ENTRE EIXOS 4,76 M, POTÊNCIA 185 CV (NÃO INCLUI CARROCERIA) - CHI DIURNO. AF_06/2014</v>
          </cell>
          <cell r="D408" t="str">
            <v>CHI</v>
          </cell>
          <cell r="E408">
            <v>29.58</v>
          </cell>
        </row>
        <row r="409">
          <cell r="B409">
            <v>5896</v>
          </cell>
          <cell r="C409" t="str">
            <v>CAMINHÃO TOCO, PESO BRUTO TOTAL 16.000 KG, CARGA ÚTIL MÁXIMA DE 10.685 KG, DISTÂNCIA ENTRE EIXOS 4,80 M, POTÊNCIA 189 CV EXCLUSIVE CARROCERIA - CHI DIURNO. AF_06/2014</v>
          </cell>
          <cell r="D409" t="str">
            <v>CHI</v>
          </cell>
          <cell r="E409">
            <v>27.43</v>
          </cell>
        </row>
        <row r="410">
          <cell r="B410">
            <v>5903</v>
          </cell>
          <cell r="C410" t="str">
            <v>CAMINHÃO PIPA 10.000 L TRUCADO, PESO BRUTO TOTAL 23.000 KG, CARGA ÚTIL MÁXIMA 15.935 KG, DISTÂNCIA ENTRE EIXOS 4,8 M, POTÊNCIA 230 CV, INCLUSIVE TANQUE DE AÇO PARA TRANSPORTE DE ÁGUA - CHI DIURNO. AF_06/2014</v>
          </cell>
          <cell r="D410" t="str">
            <v>CHI</v>
          </cell>
          <cell r="E410">
            <v>36.090000000000003</v>
          </cell>
        </row>
        <row r="411">
          <cell r="B411">
            <v>5911</v>
          </cell>
          <cell r="C411" t="str">
            <v>ESPARGIDOR DE ASFALTO PRESSURIZADO COM TANQUE DE 2500 L, REBOCÁVEL COM MOTOR A GASOLINA POTÊNCIA 3,4 HP - CHI DIURNO. AF_07/2014</v>
          </cell>
          <cell r="D411" t="str">
            <v>CHI</v>
          </cell>
          <cell r="E411">
            <v>19.03</v>
          </cell>
        </row>
        <row r="412">
          <cell r="B412">
            <v>5923</v>
          </cell>
          <cell r="C412" t="str">
            <v>GRADE DE DISCO REBOCÁVEL COM 20 DISCOS 24" X 6 MM COM PNEUS PARA TRANSPORTE - CHI DIURNO. AF_06/2014</v>
          </cell>
          <cell r="D412" t="str">
            <v>CHI</v>
          </cell>
          <cell r="E412">
            <v>2.2200000000000002</v>
          </cell>
        </row>
        <row r="413">
          <cell r="B413">
            <v>5930</v>
          </cell>
          <cell r="C413" t="str">
            <v>GUINDAUTO HIDRÁULICO, CAPACIDADE MÁXIMA DE CARGA 6200 KG, MOMENTO MÁXIMO DE CARGA 11,7 TM, ALCANCE MÁXIMO HORIZONTAL 9,70 M, INCLUSIVE CAMINHÃO TOCO PBT 16.000 KG, POTÊNCIA DE 189 CV - CHI DIURNO. AF_06/2014</v>
          </cell>
          <cell r="D413" t="str">
            <v>CHI</v>
          </cell>
          <cell r="E413">
            <v>33.81</v>
          </cell>
        </row>
        <row r="414">
          <cell r="B414">
            <v>5934</v>
          </cell>
          <cell r="C414" t="str">
            <v>MOTONIVELADORA POTÊNCIA BÁSICA LÍQUIDA (PRIMEIRA MARCHA) 125 HP, PESO BRUTO 13032 KG, LARGURA DA LÂMINA DE 3,7 M - CHI DIURNO. AF_06/2014</v>
          </cell>
          <cell r="D414" t="str">
            <v>CHI</v>
          </cell>
          <cell r="E414">
            <v>53.79</v>
          </cell>
        </row>
        <row r="415">
          <cell r="B415">
            <v>5942</v>
          </cell>
          <cell r="C415" t="str">
            <v>PÁ CARREGADEIRA SOBRE RODAS, POTÊNCIA LÍQUIDA 128 HP, CAPACIDADE DA CAÇAMBA 1,7 A 2,8 M3, PESO OPERACIONAL 11632 KG - CHI DIURNO. AF_06/2014</v>
          </cell>
          <cell r="D415" t="str">
            <v>CHI</v>
          </cell>
          <cell r="E415">
            <v>42.72</v>
          </cell>
        </row>
        <row r="416">
          <cell r="B416">
            <v>5946</v>
          </cell>
          <cell r="C416" t="str">
            <v>PÁ CARREGADEIRA SOBRE RODAS, POTÊNCIA 197 HP, CAPACIDADE DA CAÇAMBA 2,5 A 3,5 M3, PESO OPERACIONAL 18338 KG - CHI DIURNO. AF_06/2014</v>
          </cell>
          <cell r="D416" t="str">
            <v>CHI</v>
          </cell>
          <cell r="E416">
            <v>53</v>
          </cell>
        </row>
        <row r="417">
          <cell r="B417">
            <v>5952</v>
          </cell>
          <cell r="C417" t="str">
            <v>MARTELETE OU ROMPEDOR PNEUMÁTICO MANUAL, 28 KG, COM SILENCIADOR - CHI DIURNO. AF_07/2016</v>
          </cell>
          <cell r="D417" t="str">
            <v>CHI</v>
          </cell>
          <cell r="E417">
            <v>14.22</v>
          </cell>
        </row>
        <row r="418">
          <cell r="B418">
            <v>5954</v>
          </cell>
          <cell r="C418" t="str">
            <v>COMPRESSOR DE AR REBOCÁVEL, VAZÃO 189 PCM, PRESSÃO EFETIVA DE TRABALHO 102 PSI, MOTOR DIESEL, POTÊNCIA 63 CV - CHI DIURNO. AF_06/2015</v>
          </cell>
          <cell r="D418" t="str">
            <v>CHI</v>
          </cell>
          <cell r="E418">
            <v>3.34</v>
          </cell>
        </row>
        <row r="419">
          <cell r="B419">
            <v>5961</v>
          </cell>
          <cell r="C419" t="str">
            <v>CAMINHÃO BASCULANTE 6 M3, PESO BRUTO TOTAL 16.000 KG, CARGA ÚTIL MÁXIMA 13.071 KG, DISTÂNCIA ENTRE EIXOS 4,80 M, POTÊNCIA 230 CV INCLUSIVE CAÇAMBA METÁLICA - CHI DIURNO. AF_06/2014</v>
          </cell>
          <cell r="D419" t="str">
            <v>CHI</v>
          </cell>
          <cell r="E419">
            <v>34.96</v>
          </cell>
        </row>
        <row r="420">
          <cell r="B420">
            <v>6260</v>
          </cell>
          <cell r="C420" t="str">
            <v>CAMINHÃO PIPA 6.000 L, PESO BRUTO TOTAL 13.000 KG, DISTÂNCIA ENTRE EIXOS 4,80 M, POTÊNCIA 189 CV INCLUSIVE TANQUE DE AÇO PARA TRANSPORTE DE ÁGUA, CAPACIDADE 6 M3 - CHI DIURNO. AF_06/2014</v>
          </cell>
          <cell r="D420" t="str">
            <v>CHI</v>
          </cell>
          <cell r="E420">
            <v>31.67</v>
          </cell>
        </row>
        <row r="421">
          <cell r="B421">
            <v>6880</v>
          </cell>
          <cell r="C421" t="str">
            <v>ROLO COMPACTADOR DE PNEUS ESTÁTICO, PRESSÃO VARIÁVEL, POTÊNCIA 111 HP, PESO SEM/COM LASTRO 9,5 / 26 T, LARGURA DE TRABALHO 1,90 M - CHI DIURNO. AF_07/2014</v>
          </cell>
          <cell r="D421" t="str">
            <v>CHI</v>
          </cell>
          <cell r="E421">
            <v>49.3</v>
          </cell>
        </row>
        <row r="422">
          <cell r="B422">
            <v>7031</v>
          </cell>
          <cell r="C422" t="str">
            <v>TANQUE DE ASFALTO ESTACIONÁRIO COM SERPENTINA, CAPACIDADE 30.000 L - CHI DIURNO. AF_06/2014</v>
          </cell>
          <cell r="D422" t="str">
            <v>CHI</v>
          </cell>
          <cell r="E422">
            <v>4.9800000000000004</v>
          </cell>
        </row>
        <row r="423">
          <cell r="B423">
            <v>7043</v>
          </cell>
          <cell r="C423" t="str">
            <v>MOTOBOMBA TRASH (PARA ÁGUA SUJA) AUTO ESCORVANTE, MOTOR GASOLINA DE 6,41 HP, DIÂMETROS DE SUCÇÃO X RECALQUE: 3" X 3", HM/Q = 10 MCA / 60 M3/H A 23 MCA / 0 M3/H - CHI DIURNO. AF_10/2014</v>
          </cell>
          <cell r="D423" t="str">
            <v>CHI</v>
          </cell>
          <cell r="E423">
            <v>0.25</v>
          </cell>
        </row>
        <row r="424">
          <cell r="B424">
            <v>7050</v>
          </cell>
          <cell r="C424" t="str">
            <v>ROLO COMPACTADOR PE DE CARNEIRO VIBRATORIO, POTENCIA 125 HP, PESO OPERACIONAL SEM/COM LASTRO 11,95 / 13,30 T, IMPACTO DINAMICO 38,5 / 22,5 T, LARGURA DE TRABALHO 2,15 M - CHI DIURNO. AF_06/2014</v>
          </cell>
          <cell r="D424" t="str">
            <v>CHI</v>
          </cell>
          <cell r="E424">
            <v>45.43</v>
          </cell>
        </row>
        <row r="425">
          <cell r="B425">
            <v>67827</v>
          </cell>
          <cell r="C425" t="str">
            <v>CAMINHÃO BASCULANTE 6 M3 TOCO, PESO BRUTO TOTAL 16.000 KG, CARGA ÚTIL MÁXIMA 11.130 KG, DISTÂNCIA ENTRE EIXOS 5,36 M, POTÊNCIA 185 CV, INCLUSIVE CAÇAMBA METÁLICA - CHI DIURNO. AF_06/2014</v>
          </cell>
          <cell r="D425" t="str">
            <v>CHI</v>
          </cell>
          <cell r="E425">
            <v>34.08</v>
          </cell>
        </row>
        <row r="426">
          <cell r="B426">
            <v>73395</v>
          </cell>
          <cell r="C426" t="str">
            <v>GRUPO GERADOR ESTACIONÁRIO, MOTOR DIESEL POTÊNCIA 170 KVA - CHI DIURNO. AF_02/2016</v>
          </cell>
          <cell r="D426" t="str">
            <v>CHI</v>
          </cell>
          <cell r="E426">
            <v>4.5199999999999996</v>
          </cell>
        </row>
        <row r="427">
          <cell r="B427">
            <v>83766</v>
          </cell>
          <cell r="C427" t="str">
            <v>GRUPO DE SOLDAGEM COM GERADOR A DIESEL 60 CV PARA SOLDA ELÉTRICA, SOBRE 04 RODAS, COM MOTOR 4 CILINDROS 600 A - CHI DIURNO. AF_02/2016</v>
          </cell>
          <cell r="D427" t="str">
            <v>CHI</v>
          </cell>
          <cell r="E427">
            <v>29.49</v>
          </cell>
        </row>
        <row r="428">
          <cell r="B428">
            <v>84013</v>
          </cell>
          <cell r="C428" t="str">
            <v>ESCAVADEIRA HIDRÁULICA SOBRE ESTEIRAS, CAÇAMBA 0,80 M3, PESO OPERACIONAL 17,8 T, POTÊNCIA LÍQUIDA 110 HP - CHI DIURNO. AF_10/2014</v>
          </cell>
          <cell r="D428" t="str">
            <v>CHI</v>
          </cell>
          <cell r="E428">
            <v>49.19</v>
          </cell>
        </row>
        <row r="429">
          <cell r="B429">
            <v>87446</v>
          </cell>
          <cell r="C429" t="str">
            <v>BETONEIRA CAPACIDADE NOMINAL 400 L, CAPACIDADE DE MISTURA 310 L, MOTOR A DIESEL POTÊNCIA 5,0 HP, SEM CARREGADOR - CHI DIURNO. AF_06/2014</v>
          </cell>
          <cell r="D429" t="str">
            <v>CHI</v>
          </cell>
          <cell r="E429">
            <v>0.4</v>
          </cell>
        </row>
        <row r="430">
          <cell r="B430">
            <v>88392</v>
          </cell>
          <cell r="C430" t="str">
            <v>MISTURADOR DE ARGAMASSA, EIXO HORIZONTAL, CAPACIDADE DE MISTURA 300 KG, MOTOR ELÉTRICO POTÊNCIA 5 CV - CHI DIURNO. AF_06/2014</v>
          </cell>
          <cell r="D430" t="str">
            <v>CHI</v>
          </cell>
          <cell r="E430">
            <v>0.79</v>
          </cell>
        </row>
        <row r="431">
          <cell r="B431">
            <v>88398</v>
          </cell>
          <cell r="C431" t="str">
            <v>MISTURADOR DE ARGAMASSA, EIXO HORIZONTAL, CAPACIDADE DE MISTURA 600 KG, MOTOR ELÉTRICO POTÊNCIA 7,5 CV - CHI DIURNO. AF_06/2014</v>
          </cell>
          <cell r="D431" t="str">
            <v>CHI</v>
          </cell>
          <cell r="E431">
            <v>0.94</v>
          </cell>
        </row>
        <row r="432">
          <cell r="B432">
            <v>88404</v>
          </cell>
          <cell r="C432" t="str">
            <v>MISTURADOR DE ARGAMASSA, EIXO HORIZONTAL, CAPACIDADE DE MISTURA 160 KG, MOTOR ELÉTRICO POTÊNCIA 3 CV - CHI DIURNO. AF_06/2014</v>
          </cell>
          <cell r="D432" t="str">
            <v>CHI</v>
          </cell>
          <cell r="E432">
            <v>0.74</v>
          </cell>
        </row>
        <row r="433">
          <cell r="B433">
            <v>88430</v>
          </cell>
          <cell r="C433" t="str">
            <v>PROJETOR DE ARGAMASSA, CAPACIDADE DE PROJEÇÃO 1,5 M3/H, ALCANCE DE 30 ATÉ 60 M, MOTOR ELÉTRICO POTÊNCIA 7,5 HP - CHI DIURNO. AF_06/2014</v>
          </cell>
          <cell r="D433" t="str">
            <v>CHI</v>
          </cell>
          <cell r="E433">
            <v>4.87</v>
          </cell>
        </row>
        <row r="434">
          <cell r="B434">
            <v>88438</v>
          </cell>
          <cell r="C434" t="str">
            <v>PROJETOR DE ARGAMASSA, CAPACIDADE DE PROJEÇÃO 2 M3/H, ALCANCE ATÉ 50 M, MOTOR ELÉTRICO POTÊNCIA 7,5 HP - CHI DIURNO. AF_06/2014</v>
          </cell>
          <cell r="D434" t="str">
            <v>CHI</v>
          </cell>
          <cell r="E434">
            <v>6.47</v>
          </cell>
        </row>
        <row r="435">
          <cell r="B435">
            <v>88831</v>
          </cell>
          <cell r="C435" t="str">
            <v>BETONEIRA CAPACIDADE NOMINAL DE 400 L, CAPACIDADE DE MISTURA 280 L, MOTOR ELÉTRICO TRIFÁSICO POTÊNCIA DE 2 CV, SEM CARREGADOR - CHI DIURNO. AF_10/2014</v>
          </cell>
          <cell r="D435" t="str">
            <v>CHI</v>
          </cell>
          <cell r="E435">
            <v>0.28999999999999998</v>
          </cell>
        </row>
        <row r="436">
          <cell r="B436">
            <v>88844</v>
          </cell>
          <cell r="C436" t="str">
            <v>TRATOR DE ESTEIRAS, POTÊNCIA 125 HP, PESO OPERACIONAL 12,9 T, COM LÂMINA 2,7 M3 - CHI DIURNO. AF_10/2014</v>
          </cell>
          <cell r="D436" t="str">
            <v>CHI</v>
          </cell>
          <cell r="E436">
            <v>44.14</v>
          </cell>
        </row>
        <row r="437">
          <cell r="B437">
            <v>88908</v>
          </cell>
          <cell r="C437" t="str">
            <v>ESCAVADEIRA HIDRÁULICA SOBRE ESTEIRAS, CAÇAMBA 1,20 M3, PESO OPERACIONAL 21 T, POTÊNCIA BRUTA 155 HP - CHI DIURNO. AF_06/2014</v>
          </cell>
          <cell r="D437" t="str">
            <v>CHI</v>
          </cell>
          <cell r="E437">
            <v>54.23</v>
          </cell>
        </row>
        <row r="438">
          <cell r="B438">
            <v>89022</v>
          </cell>
          <cell r="C438" t="str">
            <v>BOMBA SUBMERSÍVEL ELÉTRICA TRIFÁSICA, POTÊNCIA 2,96 HP, Ø ROTOR 144 MM SEMI-ABERTO, BOCAL DE SAÍDA Ø 2, HM/Q = 2 MCA / 38,8 M3/H A 28 MCA / 5 M3/H - CHI DIURNO. AF_06/2014</v>
          </cell>
          <cell r="D438" t="str">
            <v>CHI</v>
          </cell>
          <cell r="E438">
            <v>0.31</v>
          </cell>
        </row>
        <row r="439">
          <cell r="B439">
            <v>89027</v>
          </cell>
          <cell r="C439" t="str">
            <v>TANQUE DE ASFALTO ESTACIONÁRIO COM MAÇARICO, CAPACIDADE 20.000 L - CHI DIURNO. AF_06/2014</v>
          </cell>
          <cell r="D439" t="str">
            <v>CHI</v>
          </cell>
          <cell r="E439">
            <v>4.04</v>
          </cell>
        </row>
        <row r="440">
          <cell r="B440">
            <v>89031</v>
          </cell>
          <cell r="C440" t="str">
            <v>TRATOR DE ESTEIRAS, POTÊNCIA 100 HP, PESO OPERACIONAL 9,4 T, COM LÂMINA 2,19 M3 - CHI DIURNO. AF_06/2014</v>
          </cell>
          <cell r="D440" t="str">
            <v>CHI</v>
          </cell>
          <cell r="E440">
            <v>42.86</v>
          </cell>
        </row>
        <row r="441">
          <cell r="B441">
            <v>89036</v>
          </cell>
          <cell r="C441" t="str">
            <v>TRATOR DE PNEUS, POTÊNCIA 85 CV, TRAÇÃO 4X4, PESO COM LASTRO DE 4.675 KG - CHI DIURNO. AF_06/2014</v>
          </cell>
          <cell r="D441" t="str">
            <v>CHI</v>
          </cell>
          <cell r="E441">
            <v>25.76</v>
          </cell>
        </row>
        <row r="442">
          <cell r="B442">
            <v>89218</v>
          </cell>
          <cell r="C442" t="str">
            <v>BATE-ESTACAS POR GRAVIDADE, POTÊNCIA DE 160 HP, PESO DO MARTELO ATÉ 3 TONELADAS - CHI DIURNO. AF_11/2014</v>
          </cell>
          <cell r="D442" t="str">
            <v>CHI</v>
          </cell>
          <cell r="E442">
            <v>55.25</v>
          </cell>
        </row>
        <row r="443">
          <cell r="B443">
            <v>89226</v>
          </cell>
          <cell r="C443" t="str">
            <v>BETONEIRA CAPACIDADE NOMINAL DE 600 L, CAPACIDADE DE MISTURA 360 L, MOTOR ELÉTRICO TRIFÁSICO POTÊNCIA DE 4 CV, SEM CARREGADOR - CHI DIURNO. AF_11/2014</v>
          </cell>
          <cell r="D443" t="str">
            <v>CHI</v>
          </cell>
          <cell r="E443">
            <v>1.2</v>
          </cell>
        </row>
        <row r="444">
          <cell r="B444">
            <v>89235</v>
          </cell>
          <cell r="C444" t="str">
            <v>FRESADORA DE ASFALTO A FRIO SOBRE RODAS, LARGURA FRESAGEM DE 1,0 M, POTÊNCIA 208 HP - CHI DIURNO. AF_11/2014</v>
          </cell>
          <cell r="D444" t="str">
            <v>CHI</v>
          </cell>
          <cell r="E444">
            <v>115.11</v>
          </cell>
        </row>
        <row r="445">
          <cell r="B445">
            <v>89243</v>
          </cell>
          <cell r="C445" t="str">
            <v>FRESADORA DE ASFALTO A FRIO SOBRE RODAS, LARGURA FRESAGEM DE 2,0 M, POTÊNCIA 550 HP - CHI DIURNO. AF_11/2014</v>
          </cell>
          <cell r="D445" t="str">
            <v>CHI</v>
          </cell>
          <cell r="E445">
            <v>244.63</v>
          </cell>
        </row>
        <row r="446">
          <cell r="B446">
            <v>89251</v>
          </cell>
          <cell r="C446" t="str">
            <v>RECICLADORA DE ASFALTO A FRIO SOBRE RODAS, LARGURA FRESAGEM DE 2,0 M, POTÊNCIA 422 HP - CHI DIURNO. AF_11/2014</v>
          </cell>
          <cell r="D446" t="str">
            <v>CHI</v>
          </cell>
          <cell r="E446">
            <v>214.95</v>
          </cell>
        </row>
        <row r="447">
          <cell r="B447">
            <v>89258</v>
          </cell>
          <cell r="C447" t="str">
            <v>VIBROACABADORA DE ASFALTO SOBRE ESTEIRAS, LARGURA DE PAVIMENTAÇÃO 2,13 M A 4,55 M, POTÊNCIA 100 HP, CAPACIDADE 400 T/H - CHI DIURNO. AF_11/2014</v>
          </cell>
          <cell r="D447" t="str">
            <v>CHI</v>
          </cell>
          <cell r="E447">
            <v>76.17</v>
          </cell>
        </row>
        <row r="448">
          <cell r="B448">
            <v>89273</v>
          </cell>
          <cell r="C448" t="str">
            <v>GUINDASTE HIDRÁULICO AUTOPROPELIDO, COM LANÇA TELESCÓPICA 28,80 M, CAPACIDADE MÁXIMA 30 T, POTÊNCIA 97 KW, TRAÇÃO 4 X 4 - CHI DIURNO. AF_11/2014</v>
          </cell>
          <cell r="D448" t="str">
            <v>CHI</v>
          </cell>
          <cell r="E448">
            <v>55.68</v>
          </cell>
        </row>
        <row r="449">
          <cell r="B449">
            <v>89279</v>
          </cell>
          <cell r="C449" t="str">
            <v>BETONEIRA CAPACIDADE NOMINAL DE 600 L, CAPACIDADE DE MISTURA 440 L, MOTOR A DIESEL POTÊNCIA 10 HP, COM CARREGADOR - CHI DIURNO. AF_11/2014</v>
          </cell>
          <cell r="D449" t="str">
            <v>CHI</v>
          </cell>
          <cell r="E449">
            <v>1.47</v>
          </cell>
        </row>
        <row r="450">
          <cell r="B450">
            <v>89877</v>
          </cell>
          <cell r="C450" t="str">
            <v>CAMINHÃO BASCULANTE 14 M3, COM CAVALO MECÂNICO DE CAPACIDADE MÁXIMA DE TRAÇÃO COMBINADO DE 36000 KG, POTÊNCIA 286 CV, INCLUSIVE SEMIREBOQUE COM CAÇAMBA METÁLICA - CHI DIURNO. AF_12/2014</v>
          </cell>
          <cell r="D450" t="str">
            <v>CHI</v>
          </cell>
          <cell r="E450">
            <v>46.51</v>
          </cell>
        </row>
        <row r="451">
          <cell r="B451">
            <v>89884</v>
          </cell>
          <cell r="C451" t="str">
            <v>CAMINHÃO BASCULANTE 18 M3, COM CAVALO MECÂNICO DE CAPACIDADE MÁXIMA DE TRAÇÃO COMBINADO DE 45000 KG, POTÊNCIA 330 CV, INCLUSIVE SEMIREBOQUE COM CAÇAMBA METÁLICA - CHI DIURNO. AF_12/2014</v>
          </cell>
          <cell r="D451" t="str">
            <v>CHI</v>
          </cell>
          <cell r="E451">
            <v>48.4</v>
          </cell>
        </row>
        <row r="452">
          <cell r="B452">
            <v>90587</v>
          </cell>
          <cell r="C452" t="str">
            <v>VIBRADOR DE IMERSÃO, DIÂMETRO DE PONTEIRA 45MM, MOTOR ELÉTRICO TRIFÁSICO POTÊNCIA DE 2 CV - CHI DIURNO. AF_06/2015</v>
          </cell>
          <cell r="D452" t="str">
            <v>CHI</v>
          </cell>
          <cell r="E452">
            <v>0.44</v>
          </cell>
        </row>
        <row r="453">
          <cell r="B453">
            <v>90626</v>
          </cell>
          <cell r="C453" t="str">
            <v>PERFURATRIZ MANUAL, TORQUE MÁXIMO 83 N.M, POTÊNCIA 5 CV, COM DIÂMETRO MÁXIMO 4" - CHI DIURNO. AF_06/2015</v>
          </cell>
          <cell r="D453" t="str">
            <v>CHI</v>
          </cell>
          <cell r="E453">
            <v>2.33</v>
          </cell>
        </row>
        <row r="454">
          <cell r="B454">
            <v>90632</v>
          </cell>
          <cell r="C454" t="str">
            <v>PERFURATRIZ SOBRE ESTEIRA, TORQUE MÁXIMO 600 KGF, PESO MÉDIO 1000 KG, POTÊNCIA 20 HP, DIÂMETRO MÁXIMO 10" - CHI DIURNO. AF_06/2015</v>
          </cell>
          <cell r="D454" t="str">
            <v>CHI</v>
          </cell>
          <cell r="E454">
            <v>47.62</v>
          </cell>
        </row>
        <row r="455">
          <cell r="B455">
            <v>90638</v>
          </cell>
          <cell r="C455" t="str">
            <v>MISTURADOR DUPLO HORIZONTAL DE ALTA TURBULÊNCIA, CAPACIDADE / VOLUME 2 X 500 LITROS, MOTORES ELÉTRICOS MÍNIMO 5 CV CADA, PARA NATA CIMENTO, ARGAMASSA E OUTROS - CHI DIURNO. AF_06/2015</v>
          </cell>
          <cell r="D455" t="str">
            <v>CHI</v>
          </cell>
          <cell r="E455">
            <v>3.75</v>
          </cell>
        </row>
        <row r="456">
          <cell r="B456">
            <v>90644</v>
          </cell>
          <cell r="C456" t="str">
            <v>BOMBA TRIPLEX, PARA INJEÇÃO DE NATA DE CIMENTO, VAZÃO MÁXIMA DE 100 LITROS/MINUTO, PRESSÃO MÁXIMA DE 70 BAR - CHI DIURNO. AF_06/2015</v>
          </cell>
          <cell r="D456" t="str">
            <v>CHI</v>
          </cell>
          <cell r="E456">
            <v>5.6</v>
          </cell>
        </row>
        <row r="457">
          <cell r="B457">
            <v>90651</v>
          </cell>
          <cell r="C457" t="str">
            <v>BOMBA CENTRÍFUGA MONOESTÁGIO COM MOTOR ELÉTRICO MONOFÁSICO, POTÊNCIA 15 HP, DIÂMETRO DO ROTOR 173 MM, HM/Q = 30 MCA / 90 M3/H A 45 MCA / 55 M3/H - CHI DIURNO. AF_06/2015</v>
          </cell>
          <cell r="D457" t="str">
            <v>CHI</v>
          </cell>
          <cell r="E457">
            <v>0.73</v>
          </cell>
        </row>
        <row r="458">
          <cell r="B458">
            <v>90657</v>
          </cell>
          <cell r="C458" t="str">
            <v>BOMBA DE PROJEÇÃO DE CONCRETO SECO, POTÊNCIA 10 CV, VAZÃO 3 M3/H - CHI DIURNO. AF_06/2015</v>
          </cell>
          <cell r="D458" t="str">
            <v>CHI</v>
          </cell>
          <cell r="E458">
            <v>3.64</v>
          </cell>
        </row>
        <row r="459">
          <cell r="B459">
            <v>90663</v>
          </cell>
          <cell r="C459" t="str">
            <v>BOMBA DE PROJEÇÃO DE CONCRETO SECO, POTÊNCIA 10 CV, VAZÃO 6 M3/H - CHI DIURNO. AF_06/2015</v>
          </cell>
          <cell r="D459" t="str">
            <v>CHI</v>
          </cell>
          <cell r="E459">
            <v>3.9</v>
          </cell>
        </row>
        <row r="460">
          <cell r="B460">
            <v>90669</v>
          </cell>
          <cell r="C460" t="str">
            <v>PROJETOR PNEUMÁTICO DE ARGAMASSA PARA CHAPISCO E REBOCO COM RECIPIENTE ACOPLADO, TIPO CANEQUINHA, COM COMPRESSOR DE AR REBOCÁVEL VAZÃO 89 PCM E MOTOR DIESEL DE 20 CV - CHI DIURNO. AF_06/2015</v>
          </cell>
          <cell r="D460" t="str">
            <v>CHI</v>
          </cell>
          <cell r="E460">
            <v>5.29</v>
          </cell>
        </row>
        <row r="461">
          <cell r="B461">
            <v>90675</v>
          </cell>
          <cell r="C461" t="str">
            <v>PERFURATRIZ COM TORRE METÁLICA PARA EXECUÇÃO DE ESTACA HÉLICE CONTÍNUA, PROFUNDIDADE MÁXIMA DE 30 M, DIÂMETRO MÁXIMO DE 800 MM, POTÊNCIA INSTALADA DE 268 HP, MESA ROTATIVA COM TORQUE MÁXIMO DE 170 KNM - CHI DIURNO. AF_06/2015</v>
          </cell>
          <cell r="D461" t="str">
            <v>CHI</v>
          </cell>
          <cell r="E461">
            <v>164</v>
          </cell>
        </row>
        <row r="462">
          <cell r="B462">
            <v>90681</v>
          </cell>
          <cell r="C462" t="str">
            <v>PERFURATRIZ HIDRÁULICA SOBRE CAMINHÃO COM TRADO CURTO ACOPLADO, PROFUNDIDADE MÁXIMA DE 20 M, DIÂMETRO MÁXIMO DE 1500 MM, POTÊNCIA INSTALADA DE 137 HP, MESA ROTATIVA COM TORQUE MÁXIMO DE 30 KNM - CHI DIURNO. AF_06/2015</v>
          </cell>
          <cell r="D462" t="str">
            <v>CHI</v>
          </cell>
          <cell r="E462">
            <v>98.38</v>
          </cell>
        </row>
        <row r="463">
          <cell r="B463">
            <v>90687</v>
          </cell>
          <cell r="C463" t="str">
            <v>MANIPULADOR TELESCÓPICO, POTÊNCIA DE 85 HP, CAPACIDADE DE CARGA DE 3.500 KG, ALTURA MÁXIMA DE ELEVAÇÃO DE 12,3 M - CHI DIURNO. AF_06/2015</v>
          </cell>
          <cell r="D463" t="str">
            <v>CHI</v>
          </cell>
          <cell r="E463">
            <v>44.87</v>
          </cell>
        </row>
        <row r="464">
          <cell r="B464">
            <v>90693</v>
          </cell>
          <cell r="C464" t="str">
            <v>MINICARREGADEIRA SOBRE RODAS, POTÊNCIA LÍQUIDA DE 47 HP, CAPACIDADE NOMINAL DE OPERAÇÃO DE 646 KG - CHI DIURNO. AF_06/2015</v>
          </cell>
          <cell r="D464" t="str">
            <v>CHI</v>
          </cell>
          <cell r="E464">
            <v>30.68</v>
          </cell>
        </row>
        <row r="465">
          <cell r="B465">
            <v>90965</v>
          </cell>
          <cell r="C465" t="str">
            <v>COMPRESSOR DE AR REBOCÁVEL, VAZÃO 89 PCM, PRESSÃO EFETIVA DE TRABALHO 102 PSI, MOTOR DIESEL, POTÊNCIA 20 CV - CHI DIURNO. AF_06/2015</v>
          </cell>
          <cell r="D465" t="str">
            <v>CHI</v>
          </cell>
          <cell r="E465">
            <v>4.47</v>
          </cell>
        </row>
        <row r="466">
          <cell r="B466">
            <v>90973</v>
          </cell>
          <cell r="C466" t="str">
            <v>COMPRESSOR DE AR REBOCAVEL, VAZÃO 250 PCM, PRESSAO DE TRABALHO 102 PSI, MOTOR A DIESEL POTÊNCIA 81 CV - CHI DIURNO. AF_06/2015</v>
          </cell>
          <cell r="D466" t="str">
            <v>CHI</v>
          </cell>
          <cell r="E466">
            <v>4.4800000000000004</v>
          </cell>
        </row>
        <row r="467">
          <cell r="B467">
            <v>90982</v>
          </cell>
          <cell r="C467" t="str">
            <v>COMPRESSOR DE AR REBOCÁVEL, VAZÃO 748 PCM, PRESSÃO EFETIVA DE TRABALHO 102 PSI, MOTOR DIESEL, POTÊNCIA 210 CV - CHI DIURNO. AF_06/2015</v>
          </cell>
          <cell r="D467" t="str">
            <v>CHI</v>
          </cell>
          <cell r="E467">
            <v>11.41</v>
          </cell>
        </row>
        <row r="468">
          <cell r="B468">
            <v>91001</v>
          </cell>
          <cell r="C468" t="str">
            <v>COMPRESSOR DE AR REBOCAVEL, VAZÃO 400 PCM, PRESSAO DE TRABALHO 102 PSI, MOTOR A DIESEL POTÊNCIA 110 CV - CHI DIURNO. AF_06/2015</v>
          </cell>
          <cell r="D468" t="str">
            <v>CHI</v>
          </cell>
          <cell r="E468">
            <v>5.32</v>
          </cell>
        </row>
        <row r="469">
          <cell r="B469">
            <v>91032</v>
          </cell>
          <cell r="C469" t="str">
            <v>CAMINHÃO TRUCADO (C/ TERCEIRO EIXO) ELETRÔNICO - POTÊNCIA 231CV - PBT = 22000KG - DIST. ENTRE EIXOS 5170 MM - INCLUI CARROCERIA FIXA ABERTA DE MADEIRA - CHI DIURNO. AF_06/2015</v>
          </cell>
          <cell r="D469" t="str">
            <v>CHI</v>
          </cell>
          <cell r="E469">
            <v>33.630000000000003</v>
          </cell>
        </row>
        <row r="470">
          <cell r="B470">
            <v>91278</v>
          </cell>
          <cell r="C470" t="str">
            <v>PLACA VIBRATÓRIA REVERSÍVEL COM MOTOR 4 TEMPOS A GASOLINA, FORÇA CENTRÍFUGA DE 25 KN (2500 KGF), POTÊNCIA 5,5 CV - CHI DIURNO. AF_08/2015</v>
          </cell>
          <cell r="D470" t="str">
            <v>CHI</v>
          </cell>
          <cell r="E470">
            <v>0.52</v>
          </cell>
        </row>
        <row r="471">
          <cell r="B471">
            <v>91285</v>
          </cell>
          <cell r="C471" t="str">
            <v>CORTADORA DE PISO COM MOTOR 4 TEMPOS A GASOLINA, POTÊNCIA DE 13 HP, COM DISCO DE CORTE DIAMANTADO SEGMENTADO PARA CONCRETO, DIÂMETRO DE 350 MM, FURO DE 1" (14 X 1") - CHI DIURNO. AF_08/2015</v>
          </cell>
          <cell r="D471" t="str">
            <v>CHI</v>
          </cell>
          <cell r="E471">
            <v>0.93</v>
          </cell>
        </row>
        <row r="472">
          <cell r="B472">
            <v>91387</v>
          </cell>
          <cell r="C472" t="str">
            <v>CAMINHÃO BASCULANTE 10 M3, TRUCADO CABINE SIMPLES, PESO BRUTO TOTAL 23.000 KG, CARGA ÚTIL MÁXIMA 15.935 KG, DISTÂNCIA ENTRE EIXOS 4,80 M, POTÊNCIA 230 CV INCLUSIVE CAÇAMBA METÁLICA - CHI DIURNO. AF_06/2014</v>
          </cell>
          <cell r="D472" t="str">
            <v>CHI</v>
          </cell>
          <cell r="E472">
            <v>37.590000000000003</v>
          </cell>
        </row>
        <row r="473">
          <cell r="B473">
            <v>91395</v>
          </cell>
          <cell r="C473" t="str">
            <v>CAMINHÃO TOCO, PBT 14.300 KG, CARGA ÚTIL MÁX. 9.710 KG, DIST. ENTRE EIXOS 3,56 M, POTÊNCIA 185 CV, INCLUSIVE CARROCERIA FIXA ABERTA DE MADEIRA P/ TRANSPORTE GERAL DE CARGA SECA, DIMEN. APROX. 2,50 X 6,50 X 0,50 M - CHI DIURNO. AF_06/2014</v>
          </cell>
          <cell r="D473" t="str">
            <v>CHI</v>
          </cell>
          <cell r="E473">
            <v>30.83</v>
          </cell>
        </row>
        <row r="474">
          <cell r="B474">
            <v>91486</v>
          </cell>
          <cell r="C474" t="str">
            <v>ESPARGIDOR DE ASFALTO PRESSURIZADO, TANQUE 6 M3 COM ISOLAÇÃO TÉRMICA, AQUECIDO COM 2 MAÇARICOS, COM BARRA ESPARGIDORA 3,60 M, MONTADO SOBRE CAMINHÃO  TOCO, PBT 14.300 KG, POTÊNCIA 185 CV - CHI DIURNO. AF_08/2015</v>
          </cell>
          <cell r="D474" t="str">
            <v>CHI</v>
          </cell>
          <cell r="E474">
            <v>36.69</v>
          </cell>
        </row>
        <row r="475">
          <cell r="B475">
            <v>91534</v>
          </cell>
          <cell r="C475" t="str">
            <v>COMPACTADOR DE SOLOS DE PERCUSSÃO (SOQUETE) COM MOTOR A GASOLINA 4 TEMPOS, POTÊNCIA 4 CV - CHI DIURNO. AF_08/2015</v>
          </cell>
          <cell r="D475" t="str">
            <v>CHI</v>
          </cell>
          <cell r="E475">
            <v>15.83</v>
          </cell>
        </row>
        <row r="476">
          <cell r="B476">
            <v>91635</v>
          </cell>
          <cell r="C476" t="str">
            <v>GUINDAUTO HIDRÁULICO, CAPACIDADE MÁXIMA DE CARGA 6500 KG, MOMENTO MÁXIMO DE CARGA 5,8 TM, ALCANCE MÁXIMO HORIZONTAL 7,60 M, INCLUSIVE CAMINHÃO TOCO PBT 9.700 KG, POTÊNCIA DE 160 CV - CHI DIURNO. AF_08/2015</v>
          </cell>
          <cell r="D476" t="str">
            <v>CHI</v>
          </cell>
          <cell r="E476">
            <v>32.65</v>
          </cell>
        </row>
        <row r="477">
          <cell r="B477">
            <v>91646</v>
          </cell>
          <cell r="C477" t="str">
            <v>CAMINHÃO DE TRANSPORTE DE MATERIAL ASFÁLTICO 30.000 L, COM CAVALO MECÂNICO DE CAPACIDADE MÁXIMA DE TRAÇÃO COMBINADO DE 66.000 KG, POTÊNCIA 360 CV, INCLUSIVE TANQUE DE ASFALTO COM SERPENTINA - CHI DIURNO. AF_08/2015</v>
          </cell>
          <cell r="D477" t="str">
            <v>CHI</v>
          </cell>
          <cell r="E477">
            <v>53.28</v>
          </cell>
        </row>
        <row r="478">
          <cell r="B478">
            <v>91693</v>
          </cell>
          <cell r="C478" t="str">
            <v>SERRA CIRCULAR DE BANCADA COM MOTOR ELÉTRICO POTÊNCIA DE 5HP, COM COIFA PARA DISCO 10" - CHI DIURNO. AF_08/2015</v>
          </cell>
          <cell r="D478" t="str">
            <v>CHI</v>
          </cell>
          <cell r="E478">
            <v>15.16</v>
          </cell>
        </row>
        <row r="479">
          <cell r="B479">
            <v>92044</v>
          </cell>
          <cell r="C479" t="str">
            <v>DISTRIBUIDOR DE AGREGADOS REBOCAVEL, CAPACIDADE 1,9 M³, LARGURA DE TRABALHO 3,66 M - CHI DIURNO. AF_11/2015</v>
          </cell>
          <cell r="D479" t="str">
            <v>CHI</v>
          </cell>
          <cell r="E479">
            <v>5.16</v>
          </cell>
        </row>
        <row r="480">
          <cell r="B480">
            <v>92107</v>
          </cell>
          <cell r="C480" t="str">
            <v>CAMINHÃO PARA EQUIPAMENTO DE LIMPEZA A SUCÇÃO COM CAMINHÃO TRUCADO DE PESO BRUTO TOTAL 23000 KG, CARGA ÚTIL MÁXIMA 15935 KG, DISTÂNCIA ENTRE EIXOS 4,80 M, POTÊNCIA 230 CV, INCLUSIVE LIMPADORA A SUCÇÃO, TANQUE 12000 L - CHI DIURNO. AF_11/2015</v>
          </cell>
          <cell r="D480" t="str">
            <v>CHI</v>
          </cell>
          <cell r="E480">
            <v>38.18</v>
          </cell>
        </row>
        <row r="481">
          <cell r="B481">
            <v>92113</v>
          </cell>
          <cell r="C481" t="str">
            <v>PENEIRA ROTATIVA COM MOTOR ELÉTRICO TRIFÁSICO DE 2 CV, CILINDRO DE 1 M X 0,60 M, COM FUROS DE 3,17 MM - CHI DIURNO. AF_11/2015</v>
          </cell>
          <cell r="D481" t="str">
            <v>CHI</v>
          </cell>
          <cell r="E481">
            <v>0.87</v>
          </cell>
        </row>
        <row r="482">
          <cell r="B482">
            <v>92119</v>
          </cell>
          <cell r="C482" t="str">
            <v>DOSADOR DE AREIA, CAPACIDADE DE 26 LITROS - CHI DIURNO. AF_11/2015</v>
          </cell>
          <cell r="D482" t="str">
            <v>CHI</v>
          </cell>
          <cell r="E482">
            <v>0.09</v>
          </cell>
        </row>
        <row r="483">
          <cell r="B483">
            <v>92139</v>
          </cell>
          <cell r="C483" t="str">
            <v>CAMINHONETE COM MOTOR A DIESEL, POTÊNCIA 180 CV, CABINE DUPLA, 4X4 - CHI DIURNO. AF_11/2015</v>
          </cell>
          <cell r="D483" t="str">
            <v>CHI</v>
          </cell>
          <cell r="E483">
            <v>26.17</v>
          </cell>
        </row>
        <row r="484">
          <cell r="B484">
            <v>92146</v>
          </cell>
          <cell r="C484" t="str">
            <v>CAMINHONETE CABINE SIMPLES COM MOTOR 1.6 FLEX, CÂMBIO MANUAL, POTÊNCIA 101/104 CV, 2 PORTAS - CHI DIURNO. AF_11/2015</v>
          </cell>
          <cell r="D484" t="str">
            <v>CHI</v>
          </cell>
          <cell r="E484">
            <v>18.41</v>
          </cell>
        </row>
        <row r="485">
          <cell r="B485">
            <v>92243</v>
          </cell>
          <cell r="C485" t="str">
            <v>CAMINHÃO DE TRANSPORTE DE MATERIAL ASFÁLTICO 20.000 L, COM CAVALO MECÂNICO DE CAPACIDADE MÁXIMA DE TRAÇÃO COMBINADO DE 45.000 KG, POTÊNCIA 330 CV, INCLUSIVE TANQUE DE ASFALTO COM MAÇARICO - CHI DIURNO. AF_12/2015</v>
          </cell>
          <cell r="D485" t="str">
            <v>CHI</v>
          </cell>
          <cell r="E485">
            <v>44.5</v>
          </cell>
        </row>
        <row r="486">
          <cell r="B486">
            <v>92717</v>
          </cell>
          <cell r="C486" t="str">
            <v>APARELHO PARA CORTE E SOLDA OXI-ACETILENO SOBRE RODAS, INCLUSIVE CILINDROS E MAÇARICOS - CHI DIURNO. AF_12/2015</v>
          </cell>
          <cell r="D486" t="str">
            <v>CHI</v>
          </cell>
          <cell r="E486">
            <v>0.36</v>
          </cell>
        </row>
        <row r="487">
          <cell r="B487">
            <v>92961</v>
          </cell>
          <cell r="C487" t="str">
            <v>MÁQUINA EXTRUSORA DE CONCRETO PARA GUIAS E SARJETAS, MOTOR A DIESEL, POTÊNCIA 14 CV - CHI DIURNO. AF_12/2015</v>
          </cell>
          <cell r="D487" t="str">
            <v>CHI</v>
          </cell>
          <cell r="E487">
            <v>3.99</v>
          </cell>
        </row>
        <row r="488">
          <cell r="B488">
            <v>92967</v>
          </cell>
          <cell r="C488" t="str">
            <v>MARTELO PERFURADOR PNEUMÁTICO MANUAL, HASTE 25 X 75 MM, 21 KG - CHI DIURNO. AF_12/2015</v>
          </cell>
          <cell r="D488" t="str">
            <v>CHI</v>
          </cell>
          <cell r="E488">
            <v>14.27</v>
          </cell>
        </row>
        <row r="489">
          <cell r="B489">
            <v>93225</v>
          </cell>
          <cell r="C489" t="str">
            <v>PERFURATRIZ COM TORRE METÁLICA PARA EXECUÇÃO DE ESTACA HÉLICE CONTÍNUA, PROFUNDIDADE MÁXIMA DE 32 M, DIÂMETRO MÁXIMO DE 1000 MM, POTÊNCIA INSTALADA DE 350 HP, MESA ROTATIVA COM TORQUE MÁXIMO DE 263 KNM - CHI DIURNO. AF_01/2016</v>
          </cell>
          <cell r="D489" t="str">
            <v>CHI</v>
          </cell>
          <cell r="E489">
            <v>246.67</v>
          </cell>
        </row>
        <row r="490">
          <cell r="B490">
            <v>93234</v>
          </cell>
          <cell r="C490" t="str">
            <v>BETONEIRA CAPACIDADE NOMINAL 400 L, CAPACIDADE DE MISTURA 310 L, MOTOR A GASOLINA POTÊNCIA 5,5 HP, SEM CARREGADOR - CHI DIURNO. AF_02/2016</v>
          </cell>
          <cell r="D490" t="str">
            <v>CHI</v>
          </cell>
          <cell r="E490">
            <v>0.36</v>
          </cell>
        </row>
        <row r="491">
          <cell r="B491">
            <v>93244</v>
          </cell>
          <cell r="C491" t="str">
            <v>ROLO COMPACTADOR VIBRATÓRIO PÉ DE CARNEIRO PARA SOLOS, POTÊNCIA 80 HP, PESO OPERACIONAL SEM/COM LASTRO 7,4 / 8,8 T, LARGURA DE TRABALHO 1,68 M - CHI DIURNO. AF_02/2016</v>
          </cell>
          <cell r="D491" t="str">
            <v>CHI</v>
          </cell>
          <cell r="E491">
            <v>37.82</v>
          </cell>
        </row>
        <row r="492">
          <cell r="B492">
            <v>93274</v>
          </cell>
          <cell r="C492" t="str">
            <v>GRUA ASCENSIONAL, LANÇA DE 30 M, CAPACIDADE DE 1,0 T A 30 M, ALTURA ATÉ 39 M - CHI DIURNO. AF_03/2016</v>
          </cell>
          <cell r="D492" t="str">
            <v>CHI</v>
          </cell>
          <cell r="E492">
            <v>48.23</v>
          </cell>
        </row>
        <row r="493">
          <cell r="B493">
            <v>93282</v>
          </cell>
          <cell r="C493" t="str">
            <v>GUINCHO ELÉTRICO DE COLUNA, CAPACIDADE 400 KG, COM MOTO FREIO, MOTOR TRIFÁSICO DE 1,25 CV - CHI DIURNO. AF_03/2016</v>
          </cell>
          <cell r="D493" t="str">
            <v>CHI</v>
          </cell>
          <cell r="E493">
            <v>14.78</v>
          </cell>
        </row>
        <row r="494">
          <cell r="B494">
            <v>93288</v>
          </cell>
          <cell r="C494" t="str">
            <v>GUINDASTE HIDRÁULICO AUTOPROPELIDO, COM LANÇA TELESCÓPICA 40 M, CAPACIDADE MÁXIMA 60 T, POTÊNCIA 260 KW - CHI DIURNO. AF_03/2016</v>
          </cell>
          <cell r="D494" t="str">
            <v>CHI</v>
          </cell>
          <cell r="E494">
            <v>94.34</v>
          </cell>
        </row>
        <row r="495">
          <cell r="B495">
            <v>93403</v>
          </cell>
          <cell r="C495" t="str">
            <v>GUINDAUTO HIDRÁULICO, CAPACIDADE MÁXIMA DE CARGA 3300 KG, MOMENTO MÁXIMO DE CARGA 5,8 TM, ALCANCE MÁXIMO HORIZONTAL 7,60 M, INCLUSIVE CAMINHÃO TOCO PBT 16.000 KG, POTÊNCIA DE 189 CV - CHI DIURNO. AF_03/2016</v>
          </cell>
          <cell r="D495" t="str">
            <v>CHI</v>
          </cell>
          <cell r="E495">
            <v>32.65</v>
          </cell>
        </row>
        <row r="496">
          <cell r="B496">
            <v>93409</v>
          </cell>
          <cell r="C496" t="str">
            <v>MÁQUINA JATO DE PRESSAO PORTÁTIL, CAMARA DE 1 SAIDA, CAPACIDADE 280 L, DIAMETRO 670 MM, BICO DE JATO CURTO VENTURI DE 5/16'' , MANGUEIRA DE 1'' COM COMPRESSOR DE AR REBOCÁVEL 189 PCM E MOTOR DIESEL 63 CV - CHI DIURNO. AF_03/2016</v>
          </cell>
          <cell r="D496" t="str">
            <v>CHI</v>
          </cell>
          <cell r="E496">
            <v>23.3</v>
          </cell>
        </row>
        <row r="497">
          <cell r="B497">
            <v>93416</v>
          </cell>
          <cell r="C497" t="str">
            <v>GERADOR PORTÁTIL MONOFÁSICO, POTÊNCIA 5500 VA, MOTOR A GASOLINA, POTÊNCIA DO MOTOR 13 CV - CHI DIURNO. AF_03/2016</v>
          </cell>
          <cell r="D497" t="str">
            <v>CHI</v>
          </cell>
          <cell r="E497">
            <v>0.21</v>
          </cell>
        </row>
        <row r="498">
          <cell r="B498">
            <v>93422</v>
          </cell>
          <cell r="C498" t="str">
            <v>GRUPO GERADOR REBOCÁVEL, POTÊNCIA 66 KVA, MOTOR A DIESEL - CHI DIURNO. AF_03/2016</v>
          </cell>
          <cell r="D498" t="str">
            <v>CHI</v>
          </cell>
          <cell r="E498">
            <v>2.84</v>
          </cell>
        </row>
        <row r="499">
          <cell r="B499">
            <v>93428</v>
          </cell>
          <cell r="C499" t="str">
            <v>GRUPO GERADOR ESTACIONÁRIO, POTÊNCIA 150 KVA, MOTOR A DIESEL- CHI DIURNO. AF_03/2016</v>
          </cell>
          <cell r="D499" t="str">
            <v>CHI</v>
          </cell>
          <cell r="E499">
            <v>4.0199999999999996</v>
          </cell>
        </row>
        <row r="500">
          <cell r="B500">
            <v>93434</v>
          </cell>
          <cell r="C500" t="str">
            <v>USINA DE MISTURA ASFÁLTICA À QUENTE, TIPO CONTRA FLUXO, PROD 40 A 80 TON/HORA - CHI DIURNO. AF_03/2016</v>
          </cell>
          <cell r="D500" t="str">
            <v>CHI</v>
          </cell>
          <cell r="E500">
            <v>163.56</v>
          </cell>
        </row>
        <row r="501">
          <cell r="B501">
            <v>93440</v>
          </cell>
          <cell r="C501" t="str">
            <v>USINA DE ASFALTO À FRIO, CAPACIDADE DE 40 A 60 TON/HORA, ELÉTRICA POTÊNCIA 30 CV - CHI DIURNO. AF_03/2016</v>
          </cell>
          <cell r="D501" t="str">
            <v>CHI</v>
          </cell>
          <cell r="E501">
            <v>83.3</v>
          </cell>
        </row>
        <row r="502">
          <cell r="B502">
            <v>95122</v>
          </cell>
          <cell r="C502" t="str">
            <v>USINA MISTURADORA DE SOLOS, CAPACIDADE DE 200 A 500 TON/H, POTENCIA 75KW - CHI DIURNO. AF_07/2016</v>
          </cell>
          <cell r="D502" t="str">
            <v>CHI</v>
          </cell>
          <cell r="E502">
            <v>122.42</v>
          </cell>
        </row>
        <row r="503">
          <cell r="B503">
            <v>95128</v>
          </cell>
          <cell r="C503" t="str">
            <v>DISTRIBUIDOR DE AGREGADOS AUTOPROPELIDO, CAP 3 M3, A DIESEL, POTÊNCIA 176CV - CHI DIURNO. AF_07/2016</v>
          </cell>
          <cell r="D503" t="str">
            <v>CHI</v>
          </cell>
          <cell r="E503">
            <v>29.99</v>
          </cell>
        </row>
        <row r="504">
          <cell r="B504">
            <v>95140</v>
          </cell>
          <cell r="C504" t="str">
            <v>TALHA MANUAL DE CORRENTE, CAPACIDADE DE 2 TON. COM ELEVAÇÃO DE 3 M - CHI DIURNO. AF_07/2016</v>
          </cell>
          <cell r="D504" t="str">
            <v>CHI</v>
          </cell>
          <cell r="E504">
            <v>0.04</v>
          </cell>
        </row>
        <row r="505">
          <cell r="B505">
            <v>95213</v>
          </cell>
          <cell r="C505" t="str">
            <v>GRUA ASCENCIONAL, LANÇA DE 42 M, CAPACIDADE DE 1,5 T A 30 M, ALTURA ATÉ 39 M - CHI DIURNO. AF_08/2016</v>
          </cell>
          <cell r="D505" t="str">
            <v>CHI</v>
          </cell>
          <cell r="E505">
            <v>52.71</v>
          </cell>
        </row>
        <row r="506">
          <cell r="B506">
            <v>95219</v>
          </cell>
          <cell r="C506" t="str">
            <v>PULVERIZADOR DE TINTA ELÉTRICO/MÁQUINA DE PINTURA AIRLESS, VAZÃO 2 L/MIN - CHI DIURNO. AF_08/2016</v>
          </cell>
          <cell r="D506" t="str">
            <v>CHI</v>
          </cell>
          <cell r="E506">
            <v>21.25</v>
          </cell>
        </row>
        <row r="507">
          <cell r="B507">
            <v>95259</v>
          </cell>
          <cell r="C507" t="str">
            <v>MARTELO DEMOLIDOR PNEUMÁTICO MANUAL, 32 KG - CHI DIURNO. AF_09/2016</v>
          </cell>
          <cell r="D507" t="str">
            <v>CHI</v>
          </cell>
          <cell r="E507">
            <v>14.02</v>
          </cell>
        </row>
        <row r="508">
          <cell r="B508">
            <v>95265</v>
          </cell>
          <cell r="C508" t="str">
            <v>COMPACTADOR DE SOLOS DE PERCUSÃO (SOQUETE) COM MOTOR A GASOLINA, POTÊNCIA 3 CV - CHI DIURNO. AF_09/2016</v>
          </cell>
          <cell r="D508" t="str">
            <v>CHI</v>
          </cell>
          <cell r="E508">
            <v>0.71</v>
          </cell>
        </row>
        <row r="509">
          <cell r="B509">
            <v>95271</v>
          </cell>
          <cell r="C509" t="str">
            <v>RÉGUA VIBRATÓRIA DUPLA PARA CONCRETO, PESO DE 60KG, COMPRIMENTO 4 M, COM MOTOR A GASOLINA, POTÊNCIA 5,5 HP - CHI DIURNO. AF_09/2016</v>
          </cell>
          <cell r="D509" t="str">
            <v>CHI</v>
          </cell>
          <cell r="E509">
            <v>0.46</v>
          </cell>
        </row>
        <row r="510">
          <cell r="B510">
            <v>95277</v>
          </cell>
          <cell r="C510" t="str">
            <v>POLIDORA DE PISO (POLITRIZ), PESO DE 100KG, DIÂMETRO 450 MM, MOTOR ELÉTRICO, POTÊNCIA 4 HP - CHI DIURNO. AF_09/2016</v>
          </cell>
          <cell r="D510" t="str">
            <v>CHI</v>
          </cell>
          <cell r="E510">
            <v>0.45</v>
          </cell>
        </row>
        <row r="511">
          <cell r="B511">
            <v>95283</v>
          </cell>
          <cell r="C511" t="str">
            <v>DESEMPENADEIRA DE CONCRETO, PESO DE 75KG, 4 PÁS, MOTOR A GASOLINA, POTÊNCIA 5,5 HP - CHI DIURNO. AF_09/2016</v>
          </cell>
          <cell r="D511" t="str">
            <v>CHI</v>
          </cell>
          <cell r="E511">
            <v>0.49</v>
          </cell>
        </row>
        <row r="512">
          <cell r="B512">
            <v>95621</v>
          </cell>
          <cell r="C512" t="str">
            <v>PERFURATRIZ PNEUMATICA MANUAL DE PESO MEDIO, MARTELETE, 18KG, COMPRIMENTO MÁXIMO DE CURSO DE 6 M, DIAMETRO DO PISTAO DE 5,5 CM - CHI DIURNO. AF_11/2016</v>
          </cell>
          <cell r="D512" t="str">
            <v>CHI</v>
          </cell>
          <cell r="E512">
            <v>13.74</v>
          </cell>
        </row>
        <row r="513">
          <cell r="B513">
            <v>95632</v>
          </cell>
          <cell r="C513" t="str">
            <v>ROLO COMPACTADOR VIBRATORIO TANDEM, ACO LISO, POTENCIA 125 HP, PESO SEM/COM LASTRO 10,20/11,65 T, LARGURA DE TRABALHO 1,73 M - CHI DIURNO. AF_11/2016</v>
          </cell>
          <cell r="D513" t="str">
            <v>CHI</v>
          </cell>
          <cell r="E513">
            <v>47.83</v>
          </cell>
        </row>
        <row r="514">
          <cell r="B514">
            <v>95703</v>
          </cell>
          <cell r="C514" t="str">
            <v>PERFURATRIZ MANUAL, TORQUE MAXIMO 55 KGF.M, POTENCIA 5 CV, COM DIAMETRO MAXIMO 8 1/2" - CHI DIURNO. AF_11/2016</v>
          </cell>
          <cell r="D514" t="str">
            <v>CHI</v>
          </cell>
          <cell r="E514">
            <v>20.25</v>
          </cell>
        </row>
        <row r="515">
          <cell r="B515">
            <v>95709</v>
          </cell>
          <cell r="C515" t="str">
            <v>PERFURATRIZ SOBRE ESTEIRA, TORQUE MÁXIMO 600 KGF, POTÊNCIA ENTRE 50 E 60 HP, DIÂMETRO MÁXIMO 10 - CHI DIURNO. AF_11/2016</v>
          </cell>
          <cell r="D515" t="str">
            <v>CHI</v>
          </cell>
          <cell r="E515">
            <v>46.26</v>
          </cell>
        </row>
        <row r="516">
          <cell r="B516">
            <v>95715</v>
          </cell>
          <cell r="C516" t="str">
            <v>ESCAVADEIRA HIDRAULICA SOBRE ESTEIRA, COM GARRA GIRATORIA DE MANDIBULAS, PESO OPERACIONAL ENTRE 22,00 E 25,50 TON, POTENCIA LIQUIDA ENTRE 150 E 160 HP - CHI DIURNO. AF_11/2016</v>
          </cell>
          <cell r="D516" t="str">
            <v>CHI</v>
          </cell>
          <cell r="E516">
            <v>56.14</v>
          </cell>
        </row>
        <row r="517">
          <cell r="B517">
            <v>95721</v>
          </cell>
          <cell r="C517" t="str">
            <v>ESCAVADEIRA HIDRAULICA SOBRE ESTEIRA, EQUIPADA COM CLAMSHELL, COM CAPACIDADE DA CAÇAMBA ENTRE 1,20 E 1,50 M3, PESO OPERACIONAL ENTRE 20,00 E 22,00 TON, POTENCIA LIQUIDA ENTRE 150 E 160 HP - CHI DIURNO. AF_11/2016</v>
          </cell>
          <cell r="D517" t="str">
            <v>CHI</v>
          </cell>
          <cell r="E517">
            <v>54.74</v>
          </cell>
        </row>
        <row r="518">
          <cell r="B518">
            <v>95873</v>
          </cell>
          <cell r="C518" t="str">
            <v>GRUPO GERADOR COM CARENAGEM, MOTOR DIESEL POTÊNCIA STANDART ENTRE 250 E 260 KVA - CHI DIURNO. AF_12/2016</v>
          </cell>
          <cell r="D518" t="str">
            <v>CHI</v>
          </cell>
          <cell r="E518">
            <v>6.43</v>
          </cell>
        </row>
        <row r="519">
          <cell r="B519">
            <v>96014</v>
          </cell>
          <cell r="C519" t="str">
            <v>TRATOR DE PNEUS COM POTÊNCIA DE 122 CV, TRAÇÃO 4X4, COM VASSOURA MECÂNICA ACOPLADA - CHI DIURNO. AF_02/2017</v>
          </cell>
          <cell r="D519" t="str">
            <v>CHI</v>
          </cell>
          <cell r="E519">
            <v>32.74</v>
          </cell>
        </row>
        <row r="520">
          <cell r="B520">
            <v>96021</v>
          </cell>
          <cell r="C520" t="str">
            <v>TRATOR DE PNEUS COM POTÊNCIA DE 122 CV, TRAÇÃO 4X4, COM GRADE DE DISCOS ACOPLADA - CHI DIURNO. AF_02/2017</v>
          </cell>
          <cell r="D520" t="str">
            <v>CHI</v>
          </cell>
          <cell r="E520">
            <v>32.56</v>
          </cell>
        </row>
        <row r="521">
          <cell r="B521">
            <v>96029</v>
          </cell>
          <cell r="C521" t="str">
            <v>TRATOR DE PNEUS COM POTÊNCIA DE 85 CV, TRAÇÃO 4X4, COM GRADE DE DISCOS ACOPLADA - CHI DIURNO. AF_02/2017</v>
          </cell>
          <cell r="D521" t="str">
            <v>CHI</v>
          </cell>
          <cell r="E521">
            <v>28.69</v>
          </cell>
        </row>
        <row r="522">
          <cell r="B522">
            <v>96036</v>
          </cell>
          <cell r="C522" t="str">
            <v>CAMINHÃO BASCULANTE 10 M3, TRUCADO, POTÊNCIA 230 CV, INCLUSIVE CAÇAMBA METÁLICA, COM DISTRIBUIDOR DE AGREGADOS ACOPLADO - CHI DIURNO. AF_02/2017</v>
          </cell>
          <cell r="D522" t="str">
            <v>CHI</v>
          </cell>
          <cell r="E522">
            <v>40.840000000000003</v>
          </cell>
        </row>
        <row r="523">
          <cell r="B523">
            <v>96155</v>
          </cell>
          <cell r="C523" t="str">
            <v>TRATOR DE PNEUS COM POTÊNCIA DE 85 CV, TRAÇÃO 4X4, COM VASSOURA MECÂNICA ACOPLADA - CHI DIURNO. AF_02/2017</v>
          </cell>
          <cell r="D523" t="str">
            <v>CHI</v>
          </cell>
          <cell r="E523">
            <v>28.87</v>
          </cell>
        </row>
        <row r="524">
          <cell r="B524">
            <v>96156</v>
          </cell>
          <cell r="C524" t="str">
            <v>MINICARREGADEIRA SOBRE RODAS POTENCIA 47HP CAPACIDADE OPERACAO 646 KG, COM VASSOURA MECÂNICA ACOPLADA - CHI DIURNO. AF_03/2017</v>
          </cell>
          <cell r="D524" t="str">
            <v>CHI</v>
          </cell>
          <cell r="E524">
            <v>35.200000000000003</v>
          </cell>
        </row>
        <row r="525">
          <cell r="B525">
            <v>96159</v>
          </cell>
          <cell r="C525" t="str">
            <v>MÁQUINA DEMARCADORA DE FAIXA DE TRÁFEGO À FRIO, AUTOPROPELIDA, POTÊNCIA 38 HP - CHI DIURNO. AF_07/2016</v>
          </cell>
          <cell r="D525" t="str">
            <v>CHI</v>
          </cell>
          <cell r="E525">
            <v>44.44</v>
          </cell>
        </row>
        <row r="526">
          <cell r="B526">
            <v>96246</v>
          </cell>
          <cell r="C526" t="str">
            <v>MINIESCAVADEIRA SOBRE ESTEIRAS, POTENCIA LIQUIDA DE *30* HP, PESO OPERACIONAL DE *3.500* KG - CHI DIURNO. AF_04/2017</v>
          </cell>
          <cell r="D526" t="str">
            <v>CHI</v>
          </cell>
          <cell r="E526">
            <v>34.78</v>
          </cell>
        </row>
        <row r="527">
          <cell r="B527">
            <v>96302</v>
          </cell>
          <cell r="C527" t="str">
            <v>PERFURATRIZ ROTATIVA SOBRE ESTEIRA, TORQUE MAXIMO 2500 KGM, POTENCIA 110 HP, MOTOR DIESEL - CHI DIURNO. AF_05/2017</v>
          </cell>
          <cell r="D527" t="str">
            <v>CHI</v>
          </cell>
          <cell r="E527">
            <v>63.62</v>
          </cell>
        </row>
        <row r="528">
          <cell r="B528">
            <v>96308</v>
          </cell>
          <cell r="C528" t="str">
            <v>COMPRESSOR DE AR, VAZAO DE 10 PCM, RESERVATORIO 100 L, PRESSAO DE TRABALHO ENTRE 6,9 E 9,7 BAR  POTENCIA 2 HP, TENSAO 110/220 V  CHI DIURNO. AF_05/2017</v>
          </cell>
          <cell r="D528" t="str">
            <v>CHI</v>
          </cell>
          <cell r="E528">
            <v>0.16</v>
          </cell>
        </row>
        <row r="529">
          <cell r="B529">
            <v>96464</v>
          </cell>
          <cell r="C529" t="str">
            <v>ROLO COMPACTADOR DE PNEUS, ESTATICO, PRESSAO VARIAVEL, POTENCIA 110 HP, PESO SEM/COM LASTRO 10,8/27 T, LARGURA DE ROLAGEM 2,30 M - CHI DIURNO. AF_06/2017</v>
          </cell>
          <cell r="D529" t="str">
            <v>CHI</v>
          </cell>
          <cell r="E529">
            <v>51.41</v>
          </cell>
        </row>
        <row r="530">
          <cell r="B530">
            <v>98765</v>
          </cell>
          <cell r="C530" t="str">
            <v>INVERSOR DE SOLDA MONOFÁSICO DE 160 A, POTÊNCIA DE 5400 W, TENSÃO DE 220 V, PARA SOLDA COM ELETRODOS DE 2,0 A 4,0 MM E PROCESSO TIG - CHI DIURNO. AF_06/2018</v>
          </cell>
          <cell r="D530" t="str">
            <v>CHI</v>
          </cell>
          <cell r="E530">
            <v>0.14000000000000001</v>
          </cell>
        </row>
        <row r="531">
          <cell r="B531">
            <v>99834</v>
          </cell>
          <cell r="C531" t="str">
            <v>LAVADORA DE ALTA PRESSAO (LAVA-JATO) PARA AGUA FRIA, PRESSAO DE OPERACAO ENTRE 1400 E 1900 LIB/POL2, VAZAO MAXIMA ENTRE 400 E 700 L/H - CHI DIURNO. AF_04/2019</v>
          </cell>
          <cell r="D531" t="str">
            <v>CHI</v>
          </cell>
          <cell r="E531">
            <v>0.21</v>
          </cell>
        </row>
        <row r="532">
          <cell r="B532">
            <v>100642</v>
          </cell>
          <cell r="C532" t="str">
            <v>USINA DE MISTURA ASFÁLTICA À QUENTE, TIPO CONTRA FLUXO, PROD 100 A 140 TON/HORA - CHI DIURNO. AF_12/2019</v>
          </cell>
          <cell r="D532" t="str">
            <v>CHI</v>
          </cell>
          <cell r="E532">
            <v>120.34</v>
          </cell>
        </row>
        <row r="533">
          <cell r="B533">
            <v>100648</v>
          </cell>
          <cell r="C533" t="str">
            <v>USINA DE ASFALTO, TIPO GRAVIMÉTRICA, PROD 150 TON/HORA - CHI DIURNO. AF_12/2019</v>
          </cell>
          <cell r="D533" t="str">
            <v>CHI</v>
          </cell>
          <cell r="E533">
            <v>290.76</v>
          </cell>
        </row>
        <row r="534">
          <cell r="B534">
            <v>102274</v>
          </cell>
          <cell r="C534" t="str">
            <v>MARTELO DEMOLIDOR ELÉTRICO, COM POTÊNCIA DE 2.000 W, 1.000 IMPACTOS POR MINUTO, PESO DE 30 KG -  CHI DIURNO. AF_01/2021</v>
          </cell>
          <cell r="D534" t="str">
            <v>CHI</v>
          </cell>
          <cell r="E534">
            <v>13.51</v>
          </cell>
        </row>
        <row r="535">
          <cell r="B535">
            <v>5089</v>
          </cell>
          <cell r="C535" t="str">
            <v>ROLO COMPACTADOR VIBRATÓRIO PÉ DE CARNEIRO PARA SOLOS, POTÊNCIA 80 HP, PESO OPERACIONAL SEM/COM LASTRO 7,4 / 8,8 T, LARGURA DE TRABALHO 1,68 M - MANUTENÇÃO. AF_02/2016</v>
          </cell>
          <cell r="D535" t="str">
            <v>H</v>
          </cell>
          <cell r="E535">
            <v>25.05</v>
          </cell>
        </row>
        <row r="536">
          <cell r="B536">
            <v>5627</v>
          </cell>
          <cell r="C536" t="str">
            <v>ESCAVADEIRA HIDRÁULICA SOBRE ESTEIRAS, CAÇAMBA 0,80 M3, PESO OPERACIONAL 17 T, POTENCIA BRUTA 111 HP - DEPRECIAÇÃO. AF_06/2014</v>
          </cell>
          <cell r="D536" t="str">
            <v>H</v>
          </cell>
          <cell r="E536">
            <v>28</v>
          </cell>
        </row>
        <row r="537">
          <cell r="B537">
            <v>5628</v>
          </cell>
          <cell r="C537" t="str">
            <v>ESCAVADEIRA HIDRÁULICA SOBRE ESTEIRAS, CAÇAMBA 0,80 M3, PESO OPERACIONAL 17 T, POTENCIA BRUTA 111 HP - JUROS. AF_06/2014</v>
          </cell>
          <cell r="D537" t="str">
            <v>H</v>
          </cell>
          <cell r="E537">
            <v>3.8</v>
          </cell>
        </row>
        <row r="538">
          <cell r="B538">
            <v>5629</v>
          </cell>
          <cell r="C538" t="str">
            <v>ESCAVADEIRA HIDRÁULICA SOBRE ESTEIRAS, CAÇAMBA 0,80 M3, PESO OPERACIONAL 17 T, POTENCIA BRUTA 111 HP - MANUTENÇÃO. AF_06/2014</v>
          </cell>
          <cell r="D538" t="str">
            <v>H</v>
          </cell>
          <cell r="E538">
            <v>35</v>
          </cell>
        </row>
        <row r="539">
          <cell r="B539">
            <v>5630</v>
          </cell>
          <cell r="C539" t="str">
            <v>ESCAVADEIRA HIDRÁULICA SOBRE ESTEIRAS, CAÇAMBA 0,80 M3, PESO OPERACIONAL 17 T, POTENCIA BRUTA 111 HP - MATERIAIS NA OPERAÇÃO. AF_06/2014</v>
          </cell>
          <cell r="D539" t="str">
            <v>H</v>
          </cell>
          <cell r="E539">
            <v>48.24</v>
          </cell>
        </row>
        <row r="540">
          <cell r="B540">
            <v>5658</v>
          </cell>
          <cell r="C540" t="str">
            <v>GRADE DE DISCO CONTROLE REMOTO REBOCÁVEL, COM 24 DISCOS 24 X 6 MM COM PNEUS PARA TRANSPORTE - MANUTENÇÃO. AF_06/2014</v>
          </cell>
          <cell r="D540" t="str">
            <v>H</v>
          </cell>
          <cell r="E540">
            <v>1.73</v>
          </cell>
        </row>
        <row r="541">
          <cell r="B541">
            <v>5664</v>
          </cell>
          <cell r="C541" t="str">
            <v>RETROESCAVADEIRA SOBRE RODAS COM CARREGADEIRA, TRAÇÃO 4X4, POTÊNCIA LÍQ. 88 HP, CAÇAMBA CARREG. CAP. MÍN. 1 M3, CAÇAMBA RETRO CAP. 0,26 M3, PESO OPERACIONAL MÍN. 6.674 KG, PROFUNDIDADE ESCAVAÇÃO MÁX. 4,37 M - MANUTENÇÃO. AF_06/2014</v>
          </cell>
          <cell r="D541" t="str">
            <v>H</v>
          </cell>
          <cell r="E541">
            <v>21.08</v>
          </cell>
        </row>
        <row r="542">
          <cell r="B542">
            <v>5667</v>
          </cell>
          <cell r="C542" t="str">
            <v>RETROESCAVADEIRA SOBRE RODAS COM CARREGADEIRA, TRAÇÃO 4X2, POTÊNCIA LÍQ. 79 HP, CAÇAMBA CARREG. CAP. MÍN. 1 M3, CAÇAMBA RETRO CAP. 0,20 M3, PESO OPERACIONAL MÍN. 6.570 KG, PROFUNDIDADE ESCAVAÇÃO MÁX. 4,37 M - MANUTENÇÃO. AF_06/2014</v>
          </cell>
          <cell r="D542" t="str">
            <v>H</v>
          </cell>
          <cell r="E542">
            <v>18.75</v>
          </cell>
        </row>
        <row r="543">
          <cell r="B543">
            <v>5668</v>
          </cell>
          <cell r="C543" t="str">
            <v>RETROESCAVADEIRA SOBRE RODAS COM CARREGADEIRA, TRAÇÃO 4X2, POTÊNCIA LÍQ. 79 HP, CAÇAMBA CARREG. CAP. MÍN. 1 M3, CAÇAMBA RETRO CAP. 0,20 M3, PESO OPERACIONAL MÍN. 6.570 KG, PROFUNDIDADE ESCAVAÇÃO MÁX. 4,37 M - MATERIAIS NA OPERAÇÃO. AF_06/2014</v>
          </cell>
          <cell r="D543" t="str">
            <v>H</v>
          </cell>
          <cell r="E543">
            <v>36.909999999999997</v>
          </cell>
        </row>
        <row r="544">
          <cell r="B544">
            <v>5674</v>
          </cell>
          <cell r="C544" t="str">
            <v>ROLO COMPACTADOR VIBRATÓRIO DE UM CILINDRO AÇO LISO, POTÊNCIA 80 HP, PESO OPERACIONAL MÁXIMO 8,1 T, IMPACTO DINÂMICO 16,15 / 9,5 T, LARGURA DE TRABALHO 1,68 M - MANUTENÇÃO. AF_06/2014</v>
          </cell>
          <cell r="D544" t="str">
            <v>H</v>
          </cell>
          <cell r="E544">
            <v>24.09</v>
          </cell>
        </row>
        <row r="545">
          <cell r="B545">
            <v>5692</v>
          </cell>
          <cell r="C545" t="str">
            <v>MOTOBOMBA CENTRÍFUGA, MOTOR A GASOLINA, POTÊNCIA 5,42 HP, BOCAIS 1 1/2" X 1", DIÂMETRO ROTOR 143 MM HM/Q = 6 MCA / 16,8 M3/H A 38 MCA / 6,6 M3/H - MANUTENÇÃO. AF_06/2014</v>
          </cell>
          <cell r="D545" t="str">
            <v>H</v>
          </cell>
          <cell r="E545">
            <v>0.2</v>
          </cell>
        </row>
        <row r="546">
          <cell r="B546">
            <v>5693</v>
          </cell>
          <cell r="C546" t="str">
            <v>MOTOBOMBA CENTRÍFUGA, MOTOR A GASOLINA, POTÊNCIA 5,42 HP, BOCAIS 1 1/2" X 1", DIÂMETRO ROTOR 143 MM HM/Q = 6 MCA / 16,8 M3/H A 38 MCA / 6,6 M3/H - MATERIAIS NA OPERAÇÃO. AF_06/2014</v>
          </cell>
          <cell r="D546" t="str">
            <v>H</v>
          </cell>
          <cell r="E546">
            <v>7.69</v>
          </cell>
        </row>
        <row r="547">
          <cell r="B547">
            <v>5695</v>
          </cell>
          <cell r="C547" t="str">
            <v>CAMINHÃO BASCULANTE 6 M3, PESO BRUTO TOTAL 16.000 KG, CARGA ÚTIL MÁXIMA 13.071 KG, DISTÂNCIA ENTRE EIXOS 4,80 M, POTÊNCIA 230 CV INCLUSIVE CAÇAMBA METÁLICA - MANUTENÇÃO. AF_06/2014</v>
          </cell>
          <cell r="D547" t="str">
            <v>H</v>
          </cell>
          <cell r="E547">
            <v>29.45</v>
          </cell>
        </row>
        <row r="548">
          <cell r="B548">
            <v>5703</v>
          </cell>
          <cell r="C548" t="str">
            <v>USINA DE CONCRETO FIXA, CAPACIDADE NOMINAL DE 90 A 120 M3/H, SEM SILO - MATERIAIS NA OPERAÇÃO. AF_07/2016</v>
          </cell>
          <cell r="D548" t="str">
            <v>H</v>
          </cell>
          <cell r="E548">
            <v>19.510000000000002</v>
          </cell>
        </row>
        <row r="549">
          <cell r="B549">
            <v>5705</v>
          </cell>
          <cell r="C549" t="str">
            <v>CAMINHÃO TOCO, PBT 16.000 KG, CARGA ÚTIL MÁX. 10.685 KG, DIST. ENTRE EIXOS 4,8 M, POTÊNCIA 189 CV, INCLUSIVE CARROCERIA FIXA ABERTA DE MADEIRA P/ TRANSPORTE GERAL DE CARGA SECA, DIMEN. APROX. 2,5 X 7,00 X 0,50 M - MANUTENÇÃO. AF_06/2014</v>
          </cell>
          <cell r="D549" t="str">
            <v>H</v>
          </cell>
          <cell r="E549">
            <v>18.23</v>
          </cell>
        </row>
        <row r="550">
          <cell r="B550">
            <v>5707</v>
          </cell>
          <cell r="C550" t="str">
            <v>USINA MISTURADORA DE SOLOS, CAPACIDADE DE 200 A 500 TON/H, POTENCIA 75KW - MANUTENÇÃO. AF_07/2016</v>
          </cell>
          <cell r="D550" t="str">
            <v>H</v>
          </cell>
          <cell r="E550">
            <v>46.42</v>
          </cell>
        </row>
        <row r="551">
          <cell r="B551">
            <v>5710</v>
          </cell>
          <cell r="C551" t="str">
            <v>VIBROACABADORA DE ASFALTO SOBRE ESTEIRAS, LARGURA DE PAVIMENTAÇÃO 1,90 M A 5,30 M, POTÊNCIA 105 HP CAPACIDADE 450 T/H - MANUTENÇÃO. AF_11/2014</v>
          </cell>
          <cell r="D551" t="str">
            <v>H</v>
          </cell>
          <cell r="E551">
            <v>96.45</v>
          </cell>
        </row>
        <row r="552">
          <cell r="B552">
            <v>5711</v>
          </cell>
          <cell r="C552" t="str">
            <v>VIBROACABADORA DE ASFALTO SOBRE ESTEIRAS, LARGURA DE PAVIMENTAÇÃO 1,90 M A 5,30 M, POTÊNCIA 105 HP CAPACIDADE 450 T/H - MATERIAIS NA OPERAÇÃO. AF_11/2014</v>
          </cell>
          <cell r="D552" t="str">
            <v>H</v>
          </cell>
          <cell r="E552">
            <v>66.66</v>
          </cell>
        </row>
        <row r="553">
          <cell r="B553">
            <v>5714</v>
          </cell>
          <cell r="C553" t="str">
            <v>TRATOR DE PNEUS, POTÊNCIA 85 CV, TRAÇÃO 4X4, PESO COM LASTRO DE 4.675 KG - MANUTENÇÃO. AF_06/2014</v>
          </cell>
          <cell r="D553" t="str">
            <v>H</v>
          </cell>
          <cell r="E553">
            <v>10.199999999999999</v>
          </cell>
        </row>
        <row r="554">
          <cell r="B554">
            <v>5715</v>
          </cell>
          <cell r="C554" t="str">
            <v>TRATOR DE PNEUS, POTÊNCIA 85 CV, TRAÇÃO 4X4, PESO COM LASTRO DE 4.675 KG - MATERIAIS NA OPERAÇÃO. AF_06/2014</v>
          </cell>
          <cell r="D554" t="str">
            <v>H</v>
          </cell>
          <cell r="E554">
            <v>89.68</v>
          </cell>
        </row>
        <row r="555">
          <cell r="B555">
            <v>5718</v>
          </cell>
          <cell r="C555" t="str">
            <v>TRATOR DE ESTEIRAS, POTÊNCIA 170 HP, PESO OPERACIONAL 19 T, CAÇAMBA 5,2 M3 - MATERIAIS NA OPERAÇÃO. AF_06/2014</v>
          </cell>
          <cell r="D555" t="str">
            <v>H</v>
          </cell>
          <cell r="E555">
            <v>79.56</v>
          </cell>
        </row>
        <row r="556">
          <cell r="B556">
            <v>5721</v>
          </cell>
          <cell r="C556" t="str">
            <v>TRATOR DE ESTEIRAS, POTÊNCIA 150 HP, PESO OPERACIONAL 16,7 T, COM RODA MOTRIZ ELEVADA E LÂMINA 3,18 M3 - MATERIAIS NA OPERAÇÃO. AF_06/2014</v>
          </cell>
          <cell r="D556" t="str">
            <v>H</v>
          </cell>
          <cell r="E556">
            <v>70.2</v>
          </cell>
        </row>
        <row r="557">
          <cell r="B557">
            <v>5722</v>
          </cell>
          <cell r="C557" t="str">
            <v>TRATOR DE ESTEIRAS, POTÊNCIA 347 HP, PESO OPERACIONAL 38,5 T, COM LÂMINA 8,70 M3 - MATERIAIS NA OPERAÇÃO. AF_06/2014</v>
          </cell>
          <cell r="D557" t="str">
            <v>H</v>
          </cell>
          <cell r="E557">
            <v>162.35</v>
          </cell>
        </row>
        <row r="558">
          <cell r="B558">
            <v>5724</v>
          </cell>
          <cell r="C558" t="str">
            <v>TRATOR DE ESTEIRAS, POTÊNCIA 100 HP, PESO OPERACIONAL 9,4 T, COM LÂMINA 2,19 M3 - MANUTENÇÃO. AF_06/2014</v>
          </cell>
          <cell r="D558" t="str">
            <v>H</v>
          </cell>
          <cell r="E558">
            <v>40.44</v>
          </cell>
        </row>
        <row r="559">
          <cell r="B559">
            <v>5727</v>
          </cell>
          <cell r="C559" t="str">
            <v>ROLO COMPACTADOR VIBRATÓRIO REBOCÁVEL, CILINDRO DE AÇO LISO, POTÊNCIA DE TRAÇÃO DE 65 CV, PESO 4,7 T, IMPACTO DINÂMICO 18,3 T, LARGURA DE TRABALHO 1,67 M - MANUTENÇÃO. AF_02/2016</v>
          </cell>
          <cell r="D559" t="str">
            <v>H</v>
          </cell>
          <cell r="E559">
            <v>7.27</v>
          </cell>
        </row>
        <row r="560">
          <cell r="B560">
            <v>5729</v>
          </cell>
          <cell r="C560" t="str">
            <v>ROLO COMPACTADOR VIBRATÓRIO TANDEM AÇO LISO, POTÊNCIA 58 HP, PESO SEM/COM LASTRO 6,5 / 9,4 T, LARGURA DE TRABALHO 1,2 M - MANUTENÇÃO. AF_06/2014</v>
          </cell>
          <cell r="D560" t="str">
            <v>H</v>
          </cell>
          <cell r="E560">
            <v>29.58</v>
          </cell>
        </row>
        <row r="561">
          <cell r="B561">
            <v>5730</v>
          </cell>
          <cell r="C561" t="str">
            <v>ROLO COMPACTADOR VIBRATÓRIO TANDEM AÇO LISO, POTÊNCIA 58 HP, PESO SEM/COM LASTRO 6,5 / 9,4 T, LARGURA DE TRABALHO 1,2 M - MATERIAIS NA OPERAÇÃO. AF_06/2014</v>
          </cell>
          <cell r="D561" t="str">
            <v>H</v>
          </cell>
          <cell r="E561">
            <v>31</v>
          </cell>
        </row>
        <row r="562">
          <cell r="B562">
            <v>5735</v>
          </cell>
          <cell r="C562" t="str">
            <v>RETROESCAVADEIRA SOBRE RODAS COM CARREGADEIRA, TRAÇÃO 4X4, POTÊNCIA LÍQ. 72 HP, CAÇAMBA CARREG. CAP. MÍN. 0,79 M3, CAÇAMBA RETRO CAP. 0,18 M3, PESO OPERACIONAL MÍN. 7.140 KG, PROFUNDIDADE ESCAVAÇÃO MÁX. 4,50 M - MANUTENÇÃO. AF_06/2014</v>
          </cell>
          <cell r="D562" t="str">
            <v>H</v>
          </cell>
          <cell r="E562">
            <v>20.34</v>
          </cell>
        </row>
        <row r="563">
          <cell r="B563">
            <v>5736</v>
          </cell>
          <cell r="C563" t="str">
            <v>RETROESCAVADEIRA SOBRE RODAS COM CARREGADEIRA, TRAÇÃO 4X4, POTÊNCIA LÍQ. 72 HP, CAÇAMBA CARREG. CAP. MÍN. 0,79 M3, CAÇAMBA RETRO CAP. 0,18 M3, PESO OPERACIONAL MÍN. 7.140 KG, PROFUNDIDADE ESCAVAÇÃO MÁX. 4,50 M - MATERIAIS NA OPERAÇÃO. AF_06/2014</v>
          </cell>
          <cell r="D563" t="str">
            <v>H</v>
          </cell>
          <cell r="E563">
            <v>33.86</v>
          </cell>
        </row>
        <row r="564">
          <cell r="B564">
            <v>5738</v>
          </cell>
          <cell r="C564" t="str">
            <v>ROLO COMPACTADOR VIBRATÓRIO PÉ DE CARNEIRO, OPERADO POR CONTROLE REMOTO, POTÊNCIA 12,5 KW, PESO OPERACIONAL 1,675 T, LARGURA DE TRABALHO 0,85 M - DEPRECIAÇÃO. AF_02/2016</v>
          </cell>
          <cell r="D564" t="str">
            <v>H</v>
          </cell>
          <cell r="E564">
            <v>26.31</v>
          </cell>
        </row>
        <row r="565">
          <cell r="B565">
            <v>5739</v>
          </cell>
          <cell r="C565" t="str">
            <v>ROLO COMPACTADOR VIBRATÓRIO PÉ DE CARNEIRO, OPERADO POR CONTROLE REMOTO, POTÊNCIA 12,5 KW, PESO OPERACIONAL 1,675 T, LARGURA DE TRABALHO 0,85 M - MANUTENÇÃO. AF_02/2016</v>
          </cell>
          <cell r="D565" t="str">
            <v>H</v>
          </cell>
          <cell r="E565">
            <v>32.92</v>
          </cell>
        </row>
        <row r="566">
          <cell r="B566">
            <v>5741</v>
          </cell>
          <cell r="C566" t="str">
            <v>USINA DE LAMA ASFÁLTICA, PROD 30 A 50 T/H, SILO DE AGREGADO 7 M3, RESERVATÓRIOS PARA EMULSÃO E ÁGUA DE 2,3 M3 CADA, MISTURADOR TIPO PUG MILL A SER MONTADO SOBRE CAMINHÃO - MANUTENÇÃO. AF_10/2014</v>
          </cell>
          <cell r="D566" t="str">
            <v>H</v>
          </cell>
          <cell r="E566">
            <v>30.86</v>
          </cell>
        </row>
        <row r="567">
          <cell r="B567">
            <v>5742</v>
          </cell>
          <cell r="C567" t="str">
            <v>USINA DE LAMA ASFÁLTICA, PROD 30 A 50 T/H, SILO DE AGREGADO 7 M3, RESERVATÓRIOS PARA EMULSÃO E ÁGUA DE 2,3 M3 CADA, MISTURADOR TIPO PUG MILL A SER MONTADO SOBRE CAMINHÃO - MATERIAIS NA OPERAÇÃO. AF_10/2014</v>
          </cell>
          <cell r="D567" t="str">
            <v>H</v>
          </cell>
          <cell r="E567">
            <v>20.65</v>
          </cell>
        </row>
        <row r="568">
          <cell r="B568">
            <v>5747</v>
          </cell>
          <cell r="C568" t="str">
            <v>CAMINHÃO PIPA 6.000 L, PESO BRUTO TOTAL 13.000 KG, DISTÂNCIA ENTRE EIXOS 4,80 M, POTÊNCIA 189 CV INCLUSIVE TANQUE DE AÇO PARA TRANSPORTE DE ÁGUA, CAPACIDADE 6 M3 - MATERIAIS NA OPERAÇÃO. AF_06/2014</v>
          </cell>
          <cell r="D568" t="str">
            <v>H</v>
          </cell>
          <cell r="E568">
            <v>118.4</v>
          </cell>
        </row>
        <row r="569">
          <cell r="B569">
            <v>5751</v>
          </cell>
          <cell r="C569" t="str">
            <v>CAMINHÃO TOCO, PESO BRUTO TOTAL 14.300 KG, CARGA ÚTIL MÁXIMA 9590 KG, DISTÂNCIA ENTRE EIXOS 4,76 M, POTÊNCIA 185 CV (NÃO INCLUI CARROCERIA) - MANUTENÇÃO. AF_06/2014</v>
          </cell>
          <cell r="D569" t="str">
            <v>H</v>
          </cell>
          <cell r="E569">
            <v>19.760000000000002</v>
          </cell>
        </row>
        <row r="570">
          <cell r="B570">
            <v>5754</v>
          </cell>
          <cell r="C570" t="str">
            <v>CAMINHÃO TOCO, PESO BRUTO TOTAL 16.000 KG, CARGA ÚTIL MÁXIMA DE 10.685 KG, DISTÂNCIA ENTRE EIXOS 4,80 M, POTÊNCIA 189 CV EXCLUSIVE CARROCERIA - MANUTENÇÃO. AF_06/2014</v>
          </cell>
          <cell r="D570" t="str">
            <v>H</v>
          </cell>
          <cell r="E570">
            <v>16.64</v>
          </cell>
        </row>
        <row r="571">
          <cell r="B571">
            <v>5763</v>
          </cell>
          <cell r="C571" t="str">
            <v>CAMINHÃO PIPA 10.000 L TRUCADO, PESO BRUTO TOTAL 23.000 KG, CARGA ÚTIL MÁXIMA 15.935 KG, DISTÂNCIA ENTRE EIXOS 4,8 M, POTÊNCIA 230 CV, INCLUSIVE TANQUE DE AÇO PARA TRANSPORTE DE ÁGUA - MANUTENÇÃO. AF_06/2014</v>
          </cell>
          <cell r="D571" t="str">
            <v>H</v>
          </cell>
          <cell r="E571">
            <v>29.25</v>
          </cell>
        </row>
        <row r="572">
          <cell r="B572">
            <v>5765</v>
          </cell>
          <cell r="C572" t="str">
            <v>ESPARGIDOR DE ASFALTO PRESSURIZADO COM TANQUE DE 2500 L, REBOCÁVEL COM MOTOR A GASOLINA POTÊNCIA 3,4 HP - MANUTENÇÃO. AF_07/2014</v>
          </cell>
          <cell r="D572" t="str">
            <v>H</v>
          </cell>
          <cell r="E572">
            <v>2.17</v>
          </cell>
        </row>
        <row r="573">
          <cell r="B573">
            <v>5766</v>
          </cell>
          <cell r="C573" t="str">
            <v>ESPARGIDOR DE ASFALTO PRESSURIZADO COM TANQUE DE 2500 L, REBOCÁVEL COM MOTOR A GASOLINA POTÊNCIA 3,4 HP - MATERIAIS NA OPERAÇÃO. AF_07/2014</v>
          </cell>
          <cell r="D573" t="str">
            <v>H</v>
          </cell>
          <cell r="E573">
            <v>3.84</v>
          </cell>
        </row>
        <row r="574">
          <cell r="B574">
            <v>5779</v>
          </cell>
          <cell r="C574" t="str">
            <v>MOTONIVELADORA POTÊNCIA BÁSICA LÍQUIDA (PRIMEIRA MARCHA) 125 HP, PESO BRUTO 13032 KG, LARGURA DA LÂMINA DE 3,7 M - MANUTENÇÃO. AF_06/2014</v>
          </cell>
          <cell r="D574" t="str">
            <v>H</v>
          </cell>
          <cell r="E574">
            <v>44.62</v>
          </cell>
        </row>
        <row r="575">
          <cell r="B575">
            <v>5787</v>
          </cell>
          <cell r="C575" t="str">
            <v>PÁ CARREGADEIRA SOBRE RODAS, POTÊNCIA 197 HP, CAPACIDADE DA CAÇAMBA 2,5 A 3,5 M3, PESO OPERACIONAL 18338 KG - MATERIAIS NA OPERAÇÃO. AF_06/2014</v>
          </cell>
          <cell r="D575" t="str">
            <v>H</v>
          </cell>
          <cell r="E575">
            <v>52.68</v>
          </cell>
        </row>
        <row r="576">
          <cell r="B576">
            <v>5797</v>
          </cell>
          <cell r="C576" t="str">
            <v>COMPRESSOR DE AR REBOCÁVEL, VAZÃO 189 PCM, PRESSÃO EFETIVA DE TRABALHO 102 PSI, MOTOR DIESEL, POTÊNCIA 63 CV - MANUTENÇÃO. AF_06/2015</v>
          </cell>
          <cell r="D576" t="str">
            <v>H</v>
          </cell>
          <cell r="E576">
            <v>3.68</v>
          </cell>
        </row>
        <row r="577">
          <cell r="B577">
            <v>5800</v>
          </cell>
          <cell r="C577" t="str">
            <v>BOMBA SUBMERSÍVEL ELÉTRICA TRIFÁSICA, POTÊNCIA 2,96 HP, Ø ROTOR 144 MM SEMI-ABERTO, BOCAL DE SAÍDA Ø 2, HM/Q = 2 MCA / 38,8 M3/H A 28 MCA / 5 M3/H - MANUTENÇÃO. AF_06/2014</v>
          </cell>
          <cell r="D577" t="str">
            <v>H</v>
          </cell>
          <cell r="E577">
            <v>0.3</v>
          </cell>
        </row>
        <row r="578">
          <cell r="B578">
            <v>7032</v>
          </cell>
          <cell r="C578" t="str">
            <v>TANQUE DE ASFALTO ESTACIONÁRIO COM SERPENTINA, CAPACIDADE 30.000 L - DEPRECIAÇÃO. AF_06/2014</v>
          </cell>
          <cell r="D578" t="str">
            <v>H</v>
          </cell>
          <cell r="E578">
            <v>4.2699999999999996</v>
          </cell>
        </row>
        <row r="579">
          <cell r="B579">
            <v>7033</v>
          </cell>
          <cell r="C579" t="str">
            <v>TANQUE DE ASFALTO ESTACIONÁRIO COM SERPENTINA, CAPACIDADE 30.000 L - JUROS. AF_06/2014</v>
          </cell>
          <cell r="D579" t="str">
            <v>H</v>
          </cell>
          <cell r="E579">
            <v>0.71</v>
          </cell>
        </row>
        <row r="580">
          <cell r="B580">
            <v>7034</v>
          </cell>
          <cell r="C580" t="str">
            <v>TANQUE DE ASFALTO ESTACIONÁRIO COM SERPENTINA, CAPACIDADE 30.000 L - MANUTENÇÃO. AF_06/2014</v>
          </cell>
          <cell r="D580" t="str">
            <v>H</v>
          </cell>
          <cell r="E580">
            <v>8.01</v>
          </cell>
        </row>
        <row r="581">
          <cell r="B581">
            <v>7035</v>
          </cell>
          <cell r="C581" t="str">
            <v>TANQUE DE ASFALTO ESTACIONÁRIO COM SERPENTINA, CAPACIDADE 30.000 L - MATERIAIS NA OPERAÇÃO. AF_06/2014</v>
          </cell>
          <cell r="D581" t="str">
            <v>H</v>
          </cell>
          <cell r="E581">
            <v>160.01</v>
          </cell>
        </row>
        <row r="582">
          <cell r="B582">
            <v>7038</v>
          </cell>
          <cell r="C582" t="str">
            <v>ROLO COMPACTADOR DE PNEUS ESTÁTICO, PRESSÃO VARIÁVEL, POTÊNCIA 111 HP, PESO SEM/COM LASTRO 9,5 / 26 T, LARGURA DE TRABALHO 1,90 M - DEPRECIAÇÃO. AF_07/2014</v>
          </cell>
          <cell r="D582" t="str">
            <v>H</v>
          </cell>
          <cell r="E582">
            <v>30.09</v>
          </cell>
        </row>
        <row r="583">
          <cell r="B583">
            <v>7039</v>
          </cell>
          <cell r="C583" t="str">
            <v>ROLO COMPACTADOR DE PNEUS ESTÁTICO, PRESSÃO VARIÁVEL, POTÊNCIA 111 HP, PESO SEM/COM LASTRO 9,5 / 26 T, LARGURA DE TRABALHO 1,90 M - JUROS. AF_07/2014</v>
          </cell>
          <cell r="D583" t="str">
            <v>H</v>
          </cell>
          <cell r="E583">
            <v>4.17</v>
          </cell>
        </row>
        <row r="584">
          <cell r="B584">
            <v>7040</v>
          </cell>
          <cell r="C584" t="str">
            <v>ROLO COMPACTADOR DE PNEUS ESTÁTICO, PRESSÃO VARIÁVEL, POTÊNCIA 111 HP, PESO SEM/COM LASTRO 9,5 / 26 T, LARGURA DE TRABALHO 1,90 M - MANUTENÇÃO. AF_07/2014</v>
          </cell>
          <cell r="D584" t="str">
            <v>H</v>
          </cell>
          <cell r="E584">
            <v>37.65</v>
          </cell>
        </row>
        <row r="585">
          <cell r="B585">
            <v>7044</v>
          </cell>
          <cell r="C585" t="str">
            <v>MOTOBOMBA TRASH (PARA ÁGUA SUJA) AUTO ESCORVANTE, MOTOR GASOLINA DE 6,41 HP, DIÂMETROS DE SUCÇÃO X RECALQUE: 3" X 3", HM/Q = 10 MCA / 60 M3/H A 23 MCA / 0 M3/H - DEPRECIAÇÃO. AF_10/2014</v>
          </cell>
          <cell r="D585" t="str">
            <v>H</v>
          </cell>
          <cell r="E585">
            <v>0.23</v>
          </cell>
        </row>
        <row r="586">
          <cell r="B586">
            <v>7045</v>
          </cell>
          <cell r="C586" t="str">
            <v>MOTOBOMBA TRASH (PARA ÁGUA SUJA) AUTO ESCORVANTE, MOTOR GASOLINA DE 6,41 HP, DIÂMETROS DE SUCÇÃO X RECALQUE: 3" X 3", HM/Q = 10 MCA / 60 M3/H A 23 MCA / 0 M3/H - JUROS. AF_10/2014</v>
          </cell>
          <cell r="D586" t="str">
            <v>H</v>
          </cell>
          <cell r="E586">
            <v>0.02</v>
          </cell>
        </row>
        <row r="587">
          <cell r="B587">
            <v>7046</v>
          </cell>
          <cell r="C587" t="str">
            <v>MOTOBOMBA TRASH (PARA ÁGUA SUJA) AUTO ESCORVANTE, MOTOR GASOLINA DE 6,41 HP, DIÂMETROS DE SUCÇÃO X RECALQUE: 3" X 3", HM/Q = 10 MCA / 60 M3/H A 23 MCA / 0 M3/H - MANUTENÇÃO. AF_10/2014</v>
          </cell>
          <cell r="D587" t="str">
            <v>H</v>
          </cell>
          <cell r="E587">
            <v>0.25</v>
          </cell>
        </row>
        <row r="588">
          <cell r="B588">
            <v>7047</v>
          </cell>
          <cell r="C588" t="str">
            <v>MOTOBOMBA TRASH (PARA ÁGUA SUJA) AUTO ESCORVANTE, MOTOR GASOLINA DE 6,41 HP, DIÂMETROS DE SUCÇÃO X RECALQUE: 3" X 3", HM/Q = 10 MCA / 60 M3/H A 23 MCA / 0 M3/H - MATERIAIS NA OPERAÇÃO. AF_10/2014</v>
          </cell>
          <cell r="D588" t="str">
            <v>H</v>
          </cell>
          <cell r="E588">
            <v>9.0500000000000007</v>
          </cell>
        </row>
        <row r="589">
          <cell r="B589">
            <v>7051</v>
          </cell>
          <cell r="C589" t="str">
            <v>ROLO COMPACTADOR PE DE CARNEIRO VIBRATORIO, POTENCIA 125 HP, PESO OPERACIONAL SEM/COM LASTRO 11,95 / 13,30 T, IMPACTO DINAMICO 38,5 / 22,5 T, LARGURA DE TRABALHO 2,15 M - DEPRECIAÇÃO. AF_06/2014</v>
          </cell>
          <cell r="D589" t="str">
            <v>H</v>
          </cell>
          <cell r="E589">
            <v>26.69</v>
          </cell>
        </row>
        <row r="590">
          <cell r="B590">
            <v>7052</v>
          </cell>
          <cell r="C590" t="str">
            <v>ROLO COMPACTADOR PE DE CARNEIRO VIBRATORIO, POTENCIA 125 HP, PESO OPERACIONAL SEM/COM LASTRO 11,95 / 13,30 T, IMPACTO DINAMICO 38,5 / 22,5 T, LARGURA DE TRABALHO 2,15 M - JUROS. AF_06/2014</v>
          </cell>
          <cell r="D590" t="str">
            <v>H</v>
          </cell>
          <cell r="E590">
            <v>3.7</v>
          </cell>
        </row>
        <row r="591">
          <cell r="B591">
            <v>7053</v>
          </cell>
          <cell r="C591" t="str">
            <v>ROLO COMPACTADOR PE DE CARNEIRO VIBRATORIO, POTENCIA 125 HP, PESO OPERACIONAL SEM/COM LASTRO 11,95 / 13,30 T, IMPACTO DINAMICO 38,5 / 22,5 T, LARGURA DE TRABALHO 2,15 M - MANUTENÇÃO. AF_06/2014</v>
          </cell>
          <cell r="D591" t="str">
            <v>H</v>
          </cell>
          <cell r="E591">
            <v>33.4</v>
          </cell>
        </row>
        <row r="592">
          <cell r="B592">
            <v>7054</v>
          </cell>
          <cell r="C592" t="str">
            <v>ROLO COMPACTADOR PE DE CARNEIRO VIBRATORIO, POTENCIA 125 HP, PESO OPERACIONAL SEM/COM LASTRO 11,95 / 13,30 T, IMPACTO DINAMICO 38,5 / 22,5 T, LARGURA DE TRABALHO 2,15 M - MATERIAIS NA OPERAÇÃO. AF_06/2014</v>
          </cell>
          <cell r="D592" t="str">
            <v>H</v>
          </cell>
          <cell r="E592">
            <v>66.84</v>
          </cell>
        </row>
        <row r="593">
          <cell r="B593">
            <v>7058</v>
          </cell>
          <cell r="C593" t="str">
            <v>CAMINHÃO BASCULANTE 6 M3 TOCO, PESO BRUTO TOTAL 16.000 KG, CARGA ÚTIL MÁXIMA 11.130 KG, DISTÂNCIA ENTRE EIXOS 5,36 M, POTÊNCIA 185 CV, INCLUSIVE CAÇAMBA METÁLICA - DEPRECIAÇÃO. AF_06/2014</v>
          </cell>
          <cell r="D593" t="str">
            <v>H</v>
          </cell>
          <cell r="E593">
            <v>15.01</v>
          </cell>
        </row>
        <row r="594">
          <cell r="B594">
            <v>7059</v>
          </cell>
          <cell r="C594" t="str">
            <v>CAMINHÃO BASCULANTE 6 M3 TOCO, PESO BRUTO TOTAL 16.000 KG, CARGA ÚTIL MÁXIMA 11.130 KG, DISTÂNCIA ENTRE EIXOS 5,36 M, POTÊNCIA 185 CV, INCLUSIVE CAÇAMBA METÁLICA - JUROS. AF_06/2014</v>
          </cell>
          <cell r="D594" t="str">
            <v>H</v>
          </cell>
          <cell r="E594">
            <v>2.76</v>
          </cell>
        </row>
        <row r="595">
          <cell r="B595">
            <v>7060</v>
          </cell>
          <cell r="C595" t="str">
            <v>CAMINHÃO BASCULANTE 6 M3 TOCO, PESO BRUTO TOTAL 16.000 KG, CARGA ÚTIL MÁXIMA 11.130 KG, DISTÂNCIA ENTRE EIXOS 5,36 M, POTÊNCIA 185 CV, INCLUSIVE CAÇAMBA METÁLICA - MANUTENÇÃO. AF_06/2014</v>
          </cell>
          <cell r="D595" t="str">
            <v>H</v>
          </cell>
          <cell r="E595">
            <v>28.14</v>
          </cell>
        </row>
        <row r="596">
          <cell r="B596">
            <v>7061</v>
          </cell>
          <cell r="C596" t="str">
            <v>CAMINHÃO BASCULANTE 6 M3 TOCO, PESO BRUTO TOTAL 16.000 KG, CARGA ÚTIL MÁXIMA 11.130 KG, DISTÂNCIA ENTRE EIXOS 5,36 M, POTÊNCIA 185 CV, INCLUSIVE CAÇAMBA METÁLICA - MATERIAIS NA OPERAÇÃO. AF_06/2014</v>
          </cell>
          <cell r="D596" t="str">
            <v>H</v>
          </cell>
          <cell r="E596">
            <v>61.01</v>
          </cell>
        </row>
        <row r="597">
          <cell r="B597">
            <v>7063</v>
          </cell>
          <cell r="C597" t="str">
            <v>TRATOR DE PNEUS, POTÊNCIA 122 CV, TRAÇÃO 4X4, PESO COM LASTRO DE 4.510 KG - DEPRECIAÇÃO. AF_06/2014</v>
          </cell>
          <cell r="D597" t="str">
            <v>H</v>
          </cell>
          <cell r="E597">
            <v>12.72</v>
          </cell>
        </row>
        <row r="598">
          <cell r="B598">
            <v>7064</v>
          </cell>
          <cell r="C598" t="str">
            <v>TRATOR DE PNEUS, POTÊNCIA 122 CV, TRAÇÃO 4X4, PESO COM LASTRO DE 4.510 KG - JUROS. AF_06/2014</v>
          </cell>
          <cell r="D598" t="str">
            <v>H</v>
          </cell>
          <cell r="E598">
            <v>1.76</v>
          </cell>
        </row>
        <row r="599">
          <cell r="B599">
            <v>7065</v>
          </cell>
          <cell r="C599" t="str">
            <v>TRATOR DE PNEUS, POTÊNCIA 122 CV, TRAÇÃO 4X4, PESO COM LASTRO DE 4.510 KG - MANUTENÇÃO. AF_06/2014</v>
          </cell>
          <cell r="D599" t="str">
            <v>H</v>
          </cell>
          <cell r="E599">
            <v>13.92</v>
          </cell>
        </row>
        <row r="600">
          <cell r="B600">
            <v>7066</v>
          </cell>
          <cell r="C600" t="str">
            <v>TRATOR DE PNEUS, POTÊNCIA 122 CV, TRAÇÃO 4X4, PESO COM LASTRO DE 4.510 KG - MATERIAIS NA OPERAÇÃO. AF_06/2014</v>
          </cell>
          <cell r="D600" t="str">
            <v>H</v>
          </cell>
          <cell r="E600">
            <v>128.71</v>
          </cell>
        </row>
        <row r="601">
          <cell r="B601">
            <v>53786</v>
          </cell>
          <cell r="C601" t="str">
            <v>RETROESCAVADEIRA SOBRE RODAS COM CARREGADEIRA, TRAÇÃO 4X4, POTÊNCIA LÍQ. 88 HP, CAÇAMBA CARREG. CAP. MÍN. 1 M3, CAÇAMBA RETRO CAP. 0,26 M3, PESO OPERACIONAL MÍN. 6.674 KG, PROFUNDIDADE ESCAVAÇÃO MÁX. 4,37 M - MATERIAIS NA OPERAÇÃO. AF_06/2014</v>
          </cell>
          <cell r="D601" t="str">
            <v>H</v>
          </cell>
          <cell r="E601">
            <v>39.96</v>
          </cell>
        </row>
        <row r="602">
          <cell r="B602">
            <v>53788</v>
          </cell>
          <cell r="C602" t="str">
            <v>ROLO COMPACTADOR VIBRATÓRIO DE UM CILINDRO AÇO LISO, POTÊNCIA 80 HP, PESO OPERACIONAL MÁXIMO 8,1 T, IMPACTO DINÂMICO 16,15 / 9,5 T, LARGURA DE TRABALHO 1,68 M - MATERIAIS NA OPERAÇÃO. AF_06/2014</v>
          </cell>
          <cell r="D602" t="str">
            <v>H</v>
          </cell>
          <cell r="E602">
            <v>42.78</v>
          </cell>
        </row>
        <row r="603">
          <cell r="B603">
            <v>53792</v>
          </cell>
          <cell r="C603" t="str">
            <v>CAMINHÃO BASCULANTE 6 M3, PESO BRUTO TOTAL 16.000 KG, CARGA ÚTIL MÁXIMA 13.071 KG, DISTÂNCIA ENTRE EIXOS 4,80 M, POTÊNCIA 230 CV INCLUSIVE CAÇAMBA METÁLICA - MATERIAIS NA OPERAÇÃO. AF_06/2014</v>
          </cell>
          <cell r="D603" t="str">
            <v>H</v>
          </cell>
          <cell r="E603">
            <v>75.84</v>
          </cell>
        </row>
        <row r="604">
          <cell r="B604">
            <v>53794</v>
          </cell>
          <cell r="C604" t="str">
            <v>USINA DE CONCRETO FIXA, CAPACIDADE NOMINAL DE 90 A 120 M3/H, SEM SILO - MANUTENÇÃO. AF_07/2016</v>
          </cell>
          <cell r="D604" t="str">
            <v>H</v>
          </cell>
          <cell r="E604">
            <v>35</v>
          </cell>
        </row>
        <row r="605">
          <cell r="B605">
            <v>53797</v>
          </cell>
          <cell r="C605" t="str">
            <v>CAMINHÃO TOCO, PBT 16.000 KG, CARGA ÚTIL MÁX. 10.685 KG, DIST. ENTRE EIXOS 4,8 M, POTÊNCIA 189 CV, INCLUSIVE CARROCERIA FIXA ABERTA DE MADEIRA P/ TRANSPORTE GERAL DE CARGA SECA, DIMEN. APROX. 2,5 X 7,00 X 0,50 M - MATERIAIS NA OPERAÇÃO. AF_06/2014</v>
          </cell>
          <cell r="D605" t="str">
            <v>H</v>
          </cell>
          <cell r="E605">
            <v>87.22</v>
          </cell>
        </row>
        <row r="606">
          <cell r="B606">
            <v>53804</v>
          </cell>
          <cell r="C606" t="str">
            <v>VASSOURA MECÂNICA REBOCÁVEL COM ESCOVA CILÍNDRICA, LARGURA ÚTIL DE VARRIMENTO DE 2,44 M - MANUTENÇÃO. AF_06/2014</v>
          </cell>
          <cell r="D606" t="str">
            <v>H</v>
          </cell>
          <cell r="E606">
            <v>3.59</v>
          </cell>
        </row>
        <row r="607">
          <cell r="B607">
            <v>53806</v>
          </cell>
          <cell r="C607" t="str">
            <v>TRATOR DE ESTEIRAS, POTÊNCIA 170 HP, PESO OPERACIONAL 19 T, CAÇAMBA 5,2 M3 - MANUTENÇÃO. AF_06/2014</v>
          </cell>
          <cell r="D607" t="str">
            <v>H</v>
          </cell>
          <cell r="E607">
            <v>52.11</v>
          </cell>
        </row>
        <row r="608">
          <cell r="B608">
            <v>53810</v>
          </cell>
          <cell r="C608" t="str">
            <v>TRATOR DE ESTEIRAS, POTÊNCIA 150 HP, PESO OPERACIONAL 16,7 T, COM RODA MOTRIZ ELEVADA E LÂMINA 3,18 M3 - MANUTENÇÃO. AF_06/2014</v>
          </cell>
          <cell r="D608" t="str">
            <v>H</v>
          </cell>
          <cell r="E608">
            <v>52.43</v>
          </cell>
        </row>
        <row r="609">
          <cell r="B609">
            <v>53814</v>
          </cell>
          <cell r="C609" t="str">
            <v>TRATOR DE ESTEIRAS, POTÊNCIA 347 HP, PESO OPERACIONAL 38,5 T, COM LÂMINA 8,70 M3 - MANUTENÇÃO. AF_06/2014</v>
          </cell>
          <cell r="D609" t="str">
            <v>H</v>
          </cell>
          <cell r="E609">
            <v>171.74</v>
          </cell>
        </row>
        <row r="610">
          <cell r="B610">
            <v>53817</v>
          </cell>
          <cell r="C610" t="str">
            <v>TRATOR DE ESTEIRAS, POTÊNCIA 100 HP, PESO OPERACIONAL 9,4 T, COM LÂMINA 2,19 M3 - MATERIAIS NA OPERAÇÃO. AF_06/2014</v>
          </cell>
          <cell r="D610" t="str">
            <v>H</v>
          </cell>
          <cell r="E610">
            <v>46.77</v>
          </cell>
        </row>
        <row r="611">
          <cell r="B611">
            <v>53818</v>
          </cell>
          <cell r="C611" t="str">
            <v>ROLO COMPACTADOR VIBRATÓRIO REBOCÁVEL, CILINDRO DE AÇO LISO, POTÊNCIA DE TRAÇÃO DE 65 CV, PESO 4,7 T, IMPACTO DINÂMICO 18,3 T, LARGURA DE TRABALHO 1,67 M - DEPRECIAÇÃO. AF_02/2016</v>
          </cell>
          <cell r="D611" t="str">
            <v>H</v>
          </cell>
          <cell r="E611">
            <v>5.81</v>
          </cell>
        </row>
        <row r="612">
          <cell r="B612">
            <v>53827</v>
          </cell>
          <cell r="C612" t="str">
            <v>CAMINHÃO TOCO, PESO BRUTO TOTAL 14.300 KG, CARGA ÚTIL MÁXIMA 9590 KG, DISTÂNCIA ENTRE EIXOS 4,76 M, POTÊNCIA 185 CV (NÃO INCLUI CARROCERIA) - MATERIAIS NA OPERAÇÃO. AF_06/2014</v>
          </cell>
          <cell r="D612" t="str">
            <v>H</v>
          </cell>
          <cell r="E612">
            <v>85.38</v>
          </cell>
        </row>
        <row r="613">
          <cell r="B613">
            <v>53829</v>
          </cell>
          <cell r="C613" t="str">
            <v>CAMINHÃO TOCO, PESO BRUTO TOTAL 16.000 KG, CARGA ÚTIL MÁXIMA DE 10.685 KG, DISTÂNCIA ENTRE EIXOS 4,80 M, POTÊNCIA 189 CV EXCLUSIVE CARROCERIA - MATERIAIS NA OPERAÇÃO. AF_06/2014</v>
          </cell>
          <cell r="D613" t="str">
            <v>H</v>
          </cell>
          <cell r="E613">
            <v>87.22</v>
          </cell>
        </row>
        <row r="614">
          <cell r="B614">
            <v>53831</v>
          </cell>
          <cell r="C614" t="str">
            <v>CAMINHÃO PIPA 10.000 L TRUCADO, PESO BRUTO TOTAL 23.000 KG, CARGA ÚTIL MÁXIMA 15.935 KG, DISTÂNCIA ENTRE EIXOS 4,8 M, POTÊNCIA 230 CV, INCLUSIVE TANQUE DE AÇO PARA TRANSPORTE DE ÁGUA - MATERIAIS NA OPERAÇÃO. AF_06/2014</v>
          </cell>
          <cell r="D614" t="str">
            <v>H</v>
          </cell>
          <cell r="E614">
            <v>144.07</v>
          </cell>
        </row>
        <row r="615">
          <cell r="B615">
            <v>53840</v>
          </cell>
          <cell r="C615" t="str">
            <v>GRADE DE DISCO REBOCÁVEL COM 20 DISCOS 24" X 6 MM COM PNEUS PARA TRANSPORTE - DEPRECIAÇÃO. AF_06/2014</v>
          </cell>
          <cell r="D615" t="str">
            <v>H</v>
          </cell>
          <cell r="E615">
            <v>1.95</v>
          </cell>
        </row>
        <row r="616">
          <cell r="B616">
            <v>53841</v>
          </cell>
          <cell r="C616" t="str">
            <v>GRADE DE DISCO REBOCÁVEL COM 20 DISCOS 24" X 6 MM COM PNEUS PARA TRANSPORTE - MANUTENÇÃO. AF_06/2014</v>
          </cell>
          <cell r="D616" t="str">
            <v>H</v>
          </cell>
          <cell r="E616">
            <v>1.35</v>
          </cell>
        </row>
        <row r="617">
          <cell r="B617">
            <v>53849</v>
          </cell>
          <cell r="C617" t="str">
            <v>MOTONIVELADORA POTÊNCIA BÁSICA LÍQUIDA (PRIMEIRA MARCHA) 125 HP, PESO BRUTO 13032 KG, LARGURA DA LÂMINA DE 3,7 M - MATERIAIS NA OPERAÇÃO. AF_06/2014</v>
          </cell>
          <cell r="D617" t="str">
            <v>H</v>
          </cell>
          <cell r="E617">
            <v>62.67</v>
          </cell>
        </row>
        <row r="618">
          <cell r="B618">
            <v>53857</v>
          </cell>
          <cell r="C618" t="str">
            <v>PÁ CARREGADEIRA SOBRE RODAS, POTÊNCIA LÍQUIDA 128 HP, CAPACIDADE DA CAÇAMBA 1,7 A 2,8 M3, PESO OPERACIONAL 11632 KG - MANUTENÇÃO. AF_06/2014</v>
          </cell>
          <cell r="D618" t="str">
            <v>H</v>
          </cell>
          <cell r="E618">
            <v>29.26</v>
          </cell>
        </row>
        <row r="619">
          <cell r="B619">
            <v>53858</v>
          </cell>
          <cell r="C619" t="str">
            <v>PÁ CARREGADEIRA SOBRE RODAS, POTÊNCIA LÍQUIDA 128 HP, CAPACIDADE DA CAÇAMBA 1,7 A 2,8 M3, PESO OPERACIONAL 11632 KG - MATERIAIS NA OPERAÇÃO. AF_06/2014</v>
          </cell>
          <cell r="D619" t="str">
            <v>H</v>
          </cell>
          <cell r="E619">
            <v>59.89</v>
          </cell>
        </row>
        <row r="620">
          <cell r="B620">
            <v>53861</v>
          </cell>
          <cell r="C620" t="str">
            <v>PÁ CARREGADEIRA SOBRE RODAS, POTÊNCIA 197 HP, CAPACIDADE DA CAÇAMBA 2,5 A 3,5 M3, PESO OPERACIONAL 18338 KG - MANUTENÇÃO. AF_06/2014</v>
          </cell>
          <cell r="D620" t="str">
            <v>H</v>
          </cell>
          <cell r="E620">
            <v>40.57</v>
          </cell>
        </row>
        <row r="621">
          <cell r="B621">
            <v>53863</v>
          </cell>
          <cell r="C621" t="str">
            <v>MARTELETE OU ROMPEDOR PNEUMÁTICO MANUAL, 28 KG, COM SILENCIADOR - MANUTENÇÃO. AF_07/2016</v>
          </cell>
          <cell r="D621" t="str">
            <v>H</v>
          </cell>
          <cell r="E621">
            <v>1.96</v>
          </cell>
        </row>
        <row r="622">
          <cell r="B622">
            <v>53865</v>
          </cell>
          <cell r="C622" t="str">
            <v>COMPRESSOR DE AR REBOCÁVEL, VAZÃO 189 PCM, PRESSÃO EFETIVA DE TRABALHO 102 PSI, MOTOR DIESEL, POTÊNCIA 63 CV - MATERIAIS NA OPERAÇÃO. AF_06/2015</v>
          </cell>
          <cell r="D622" t="str">
            <v>H</v>
          </cell>
          <cell r="E622">
            <v>35.299999999999997</v>
          </cell>
        </row>
        <row r="623">
          <cell r="B623">
            <v>53866</v>
          </cell>
          <cell r="C623" t="str">
            <v>BOMBA SUBMERSÍVEL ELÉTRICA TRIFÁSICA, POTÊNCIA 2,96 HP, Ø ROTOR 144 MM SEMI-ABERTO, BOCAL DE SAÍDA Ø 2, HM/Q = 2 MCA / 38,8 M3/H A 28 MCA / 5 M3/H - MATERIAIS NA OPERAÇÃO. AF_06/2014</v>
          </cell>
          <cell r="D623" t="str">
            <v>H</v>
          </cell>
          <cell r="E623">
            <v>1.57</v>
          </cell>
        </row>
        <row r="624">
          <cell r="B624">
            <v>53882</v>
          </cell>
          <cell r="C624" t="str">
            <v>CAMINHÃO PIPA 6.000 L, PESO BRUTO TOTAL 13.000 KG, DISTÂNCIA ENTRE EIXOS 4,80 M, POTÊNCIA 189 CV INCLUSIVE TANQUE DE AÇO PARA TRANSPORTE DE ÁGUA, CAPACIDADE 6 M3 - MANUTENÇÃO. AF_06/2014</v>
          </cell>
          <cell r="D624" t="str">
            <v>H</v>
          </cell>
          <cell r="E624">
            <v>22.82</v>
          </cell>
        </row>
        <row r="625">
          <cell r="B625">
            <v>55263</v>
          </cell>
          <cell r="C625" t="str">
            <v>ROLO COMPACTADOR DE PNEUS ESTÁTICO, PRESSÃO VARIÁVEL, POTÊNCIA 111 HP, PESO SEM/COM LASTRO 9,5 / 26 T, LARGURA DE TRABALHO 1,90 M - MATERIAIS NA OPERAÇÃO. AF_07/2014</v>
          </cell>
          <cell r="D625" t="str">
            <v>H</v>
          </cell>
          <cell r="E625">
            <v>48.24</v>
          </cell>
        </row>
        <row r="626">
          <cell r="B626">
            <v>73303</v>
          </cell>
          <cell r="C626" t="str">
            <v>GRUPO GERADOR ESTACIONÁRIO, MOTOR DIESEL POTÊNCIA 170 KVA - DEPRECIAÇÃO. AF_02/2016</v>
          </cell>
          <cell r="D626" t="str">
            <v>H</v>
          </cell>
          <cell r="E626">
            <v>3.83</v>
          </cell>
        </row>
        <row r="627">
          <cell r="B627">
            <v>73307</v>
          </cell>
          <cell r="C627" t="str">
            <v>GRUPO GERADOR ESTACIONÁRIO, MOTOR DIESEL POTÊNCIA 170 KVA - MANUTENÇÃO. AF_02/2016</v>
          </cell>
          <cell r="D627" t="str">
            <v>H</v>
          </cell>
          <cell r="E627">
            <v>3.42</v>
          </cell>
        </row>
        <row r="628">
          <cell r="B628">
            <v>73309</v>
          </cell>
          <cell r="C628" t="str">
            <v>ROLO COMPACTADOR VIBRATÓRIO PÉ DE CARNEIRO PARA SOLOS, POTÊNCIA 80 HP, PESO OPERACIONAL SEM/COM LASTRO 7,4 / 8,8 T, LARGURA DE TRABALHO 1,68 M - DEPRECIAÇÃO. AF_02/2016</v>
          </cell>
          <cell r="D628" t="str">
            <v>H</v>
          </cell>
          <cell r="E628">
            <v>20.010000000000002</v>
          </cell>
        </row>
        <row r="629">
          <cell r="B629">
            <v>73311</v>
          </cell>
          <cell r="C629" t="str">
            <v>GRUPO GERADOR ESTACIONÁRIO, MOTOR DIESEL POTÊNCIA 170 KVA - MATERIAIS NA OPERAÇÃO. AF_02/2016</v>
          </cell>
          <cell r="D629" t="str">
            <v>H</v>
          </cell>
          <cell r="E629">
            <v>133.36000000000001</v>
          </cell>
        </row>
        <row r="630">
          <cell r="B630">
            <v>73313</v>
          </cell>
          <cell r="C630" t="str">
            <v>ROLO COMPACTADOR VIBRATÓRIO PÉ DE CARNEIRO PARA SOLOS, POTÊNCIA 80 HP, PESO OPERACIONAL SEM/COM LASTRO 7,4 / 8,8 T, LARGURA DE TRABALHO 1,68 M - JUROS. AF_02/2016</v>
          </cell>
          <cell r="D630" t="str">
            <v>H</v>
          </cell>
          <cell r="E630">
            <v>2.77</v>
          </cell>
        </row>
        <row r="631">
          <cell r="B631">
            <v>73315</v>
          </cell>
          <cell r="C631" t="str">
            <v>ROLO COMPACTADOR VIBRATÓRIO PÉ DE CARNEIRO PARA SOLOS, POTÊNCIA 80 HP, PESO OPERACIONAL SEM/COM LASTRO 7,4 / 8,8 T, LARGURA DE TRABALHO 1,68 M - MATERIAIS NA OPERAÇÃO. AF_02/2016</v>
          </cell>
          <cell r="D631" t="str">
            <v>H</v>
          </cell>
          <cell r="E631">
            <v>42.78</v>
          </cell>
        </row>
        <row r="632">
          <cell r="B632">
            <v>73335</v>
          </cell>
          <cell r="C632" t="str">
            <v>CAMINHÃO TOCO, PBT 14.300 KG, CARGA ÚTIL MÁX. 9.710 KG, DIST. ENTRE EIXOS 3,56 M, POTÊNCIA 185 CV, INCLUSIVE CARROCERIA FIXA ABERTA DE MADEIRA P/ TRANSPORTE GERAL DE CARGA SECA, DIMEN. APROX. 2,50 X 6,50 X 0,50 M - MANUTENÇÃO. AF_06/2014</v>
          </cell>
          <cell r="D632" t="str">
            <v>H</v>
          </cell>
          <cell r="E632">
            <v>21.6</v>
          </cell>
        </row>
        <row r="633">
          <cell r="B633">
            <v>73340</v>
          </cell>
          <cell r="C633" t="str">
            <v>CAMINHÃO TOCO, PBT 14.300 KG, CARGA ÚTIL MÁX. 9.710 KG, DIST. ENTRE EIXOS 3,56 M, POTÊNCIA 185 CV, INCLUSIVE CARROCERIA FIXA ABERTA DE MADEIRA P/ TRANSPORTE GERAL DE CARGA SECA, DIMEN. APROX. 2,50 X 6,50 X 0,50 M - MATERIAIS NA OPERAÇÃO. AF_06/2014</v>
          </cell>
          <cell r="D633" t="str">
            <v>H</v>
          </cell>
          <cell r="E633">
            <v>61.01</v>
          </cell>
        </row>
        <row r="634">
          <cell r="B634">
            <v>83361</v>
          </cell>
          <cell r="C634" t="str">
            <v>ESPARGIDOR DE ASFALTO PRESSURIZADO, TANQUE 6 M3 COM ISOLAÇÃO TÉRMICA, AQUECIDO COM 2 MAÇARICOS, COM BARRA ESPARGIDORA 3,60 M, MONTADO SOBRE CAMINHÃO  TOCO, PBT 14.300 KG, POTÊNCIA 185 CV - MANUTENÇÃO. AF_08/2015</v>
          </cell>
          <cell r="D634" t="str">
            <v>H</v>
          </cell>
          <cell r="E634">
            <v>12.6</v>
          </cell>
        </row>
        <row r="635">
          <cell r="B635">
            <v>83761</v>
          </cell>
          <cell r="C635" t="str">
            <v>GRUPO DE SOLDAGEM COM GERADOR A DIESEL 60 CV PARA SOLDA ELÉTRICA, SOBRE 04 RODAS, COM MOTOR 4 CILINDROS 600 A - DEPRECIAÇÃO. AF_02/2016</v>
          </cell>
          <cell r="D635" t="str">
            <v>H</v>
          </cell>
          <cell r="E635">
            <v>8.17</v>
          </cell>
        </row>
        <row r="636">
          <cell r="B636">
            <v>83762</v>
          </cell>
          <cell r="C636" t="str">
            <v>GRUPO DE SOLDAGEM COM GERADOR A DIESEL 60 CV PARA SOLDA ELÉTRICA, SOBRE 04 RODAS, COM MOTOR 4 CILINDROS 600 A - MANUTENÇÃO. AF_02/2016</v>
          </cell>
          <cell r="D636" t="str">
            <v>H</v>
          </cell>
          <cell r="E636">
            <v>10.210000000000001</v>
          </cell>
        </row>
        <row r="637">
          <cell r="B637">
            <v>83763</v>
          </cell>
          <cell r="C637" t="str">
            <v>GRUPO DE SOLDAGEM COM GERADOR A DIESEL 60 CV PARA SOLDA ELÉTRICA, SOBRE 04 RODAS, COM MOTOR 4 CILINDROS 600 A - MATERIAIS NA OPERAÇÃO. AF_02/2016</v>
          </cell>
          <cell r="D637" t="str">
            <v>H</v>
          </cell>
          <cell r="E637">
            <v>37.58</v>
          </cell>
        </row>
        <row r="638">
          <cell r="B638">
            <v>83764</v>
          </cell>
          <cell r="C638" t="str">
            <v>GRUPO DE SOLDAGEM COM GERADOR A DIESEL 60 CV PARA SOLDA ELÉTRICA, SOBRE 04 RODAS, COM MOTOR 4 CILINDROS 600 A - JUROS. AF_02/2016</v>
          </cell>
          <cell r="D638" t="str">
            <v>H</v>
          </cell>
          <cell r="E638">
            <v>0.91</v>
          </cell>
        </row>
        <row r="639">
          <cell r="B639">
            <v>87026</v>
          </cell>
          <cell r="C639" t="str">
            <v>GRADE DE DISCO REBOCÁVEL COM 20 DISCOS 24" X 6 MM COM PNEUS PARA TRANSPORTE - JUROS. AF_06/2014</v>
          </cell>
          <cell r="D639" t="str">
            <v>H</v>
          </cell>
          <cell r="E639">
            <v>0.27</v>
          </cell>
        </row>
        <row r="640">
          <cell r="B640">
            <v>87441</v>
          </cell>
          <cell r="C640" t="str">
            <v>BETONEIRA CAPACIDADE NOMINAL 400 L, CAPACIDADE DE MISTURA 310 L, MOTOR A DIESEL POTÊNCIA 5,0 HP, SEM CARREGADOR - DEPRECIAÇÃO. AF_06/2014</v>
          </cell>
          <cell r="D640" t="str">
            <v>H</v>
          </cell>
          <cell r="E640">
            <v>0.36</v>
          </cell>
        </row>
        <row r="641">
          <cell r="B641">
            <v>87442</v>
          </cell>
          <cell r="C641" t="str">
            <v>BETONEIRA CAPACIDADE NOMINAL 400 L, CAPACIDADE DE MISTURA 310 L, MOTOR A DIESEL POTÊNCIA 5,0 HP, SEM CARREGADOR - JUROS. AF_06/2014</v>
          </cell>
          <cell r="D641" t="str">
            <v>H</v>
          </cell>
          <cell r="E641">
            <v>0.04</v>
          </cell>
        </row>
        <row r="642">
          <cell r="B642">
            <v>87443</v>
          </cell>
          <cell r="C642" t="str">
            <v>BETONEIRA CAPACIDADE NOMINAL 400 L, CAPACIDADE DE MISTURA 310 L, MOTOR A DIESEL POTÊNCIA 5,0 HP, SEM CARREGADOR - MANUTENÇÃO. AF_06/2014</v>
          </cell>
          <cell r="D642" t="str">
            <v>H</v>
          </cell>
          <cell r="E642">
            <v>0.34</v>
          </cell>
        </row>
        <row r="643">
          <cell r="B643">
            <v>87444</v>
          </cell>
          <cell r="C643" t="str">
            <v>BETONEIRA CAPACIDADE NOMINAL 400 L, CAPACIDADE DE MISTURA 310 L, MOTOR A DIESEL POTÊNCIA 5,0 HP, SEM CARREGADOR - MATERIAIS NA OPERAÇÃO. AF_06/2014</v>
          </cell>
          <cell r="D643" t="str">
            <v>H</v>
          </cell>
          <cell r="E643">
            <v>3.18</v>
          </cell>
        </row>
        <row r="644">
          <cell r="B644">
            <v>88387</v>
          </cell>
          <cell r="C644" t="str">
            <v>MISTURADOR DE ARGAMASSA, EIXO HORIZONTAL, CAPACIDADE DE MISTURA 300 KG, MOTOR ELÉTRICO POTÊNCIA 5 CV - DEPRECIAÇÃO. AF_06/2014</v>
          </cell>
          <cell r="D644" t="str">
            <v>H</v>
          </cell>
          <cell r="E644">
            <v>0.71</v>
          </cell>
        </row>
        <row r="645">
          <cell r="B645">
            <v>88389</v>
          </cell>
          <cell r="C645" t="str">
            <v>MISTURADOR DE ARGAMASSA, EIXO HORIZONTAL, CAPACIDADE DE MISTURA 300 KG, MOTOR ELÉTRICO POTÊNCIA 5 CV - JUROS. AF_06/2014</v>
          </cell>
          <cell r="D645" t="str">
            <v>H</v>
          </cell>
          <cell r="E645">
            <v>0.08</v>
          </cell>
        </row>
        <row r="646">
          <cell r="B646">
            <v>88390</v>
          </cell>
          <cell r="C646" t="str">
            <v>MISTURADOR DE ARGAMASSA, EIXO HORIZONTAL, CAPACIDADE DE MISTURA 300 KG, MOTOR ELÉTRICO POTÊNCIA 5 CV - MANUTENÇÃO. AF_06/2014</v>
          </cell>
          <cell r="D646" t="str">
            <v>H</v>
          </cell>
          <cell r="E646">
            <v>0.88</v>
          </cell>
        </row>
        <row r="647">
          <cell r="B647">
            <v>88391</v>
          </cell>
          <cell r="C647" t="str">
            <v>MISTURADOR DE ARGAMASSA, EIXO HORIZONTAL, CAPACIDADE DE MISTURA 300 KG, MOTOR ELÉTRICO POTÊNCIA 5 CV - MATERIAIS NA OPERAÇÃO. AF_06/2014</v>
          </cell>
          <cell r="D647" t="str">
            <v>H</v>
          </cell>
          <cell r="E647">
            <v>2.56</v>
          </cell>
        </row>
        <row r="648">
          <cell r="B648">
            <v>88394</v>
          </cell>
          <cell r="C648" t="str">
            <v>MISTURADOR DE ARGAMASSA, EIXO HORIZONTAL, CAPACIDADE DE MISTURA 600 KG, MOTOR ELÉTRICO POTÊNCIA 7,5 CV - DEPRECIAÇÃO. AF_06/2014</v>
          </cell>
          <cell r="D648" t="str">
            <v>H</v>
          </cell>
          <cell r="E648">
            <v>0.84</v>
          </cell>
        </row>
        <row r="649">
          <cell r="B649">
            <v>88395</v>
          </cell>
          <cell r="C649" t="str">
            <v>MISTURADOR DE ARGAMASSA, EIXO HORIZONTAL, CAPACIDADE DE MISTURA 600 KG, MOTOR ELÉTRICO POTÊNCIA 7,5 CV - JUROS. AF_06/2014</v>
          </cell>
          <cell r="D649" t="str">
            <v>H</v>
          </cell>
          <cell r="E649">
            <v>0.1</v>
          </cell>
        </row>
        <row r="650">
          <cell r="B650">
            <v>88396</v>
          </cell>
          <cell r="C650" t="str">
            <v>MISTURADOR DE ARGAMASSA, EIXO HORIZONTAL, CAPACIDADE DE MISTURA 600 KG, MOTOR ELÉTRICO POTÊNCIA 7,5 CV - MANUTENÇÃO. AF_06/2014</v>
          </cell>
          <cell r="D650" t="str">
            <v>H</v>
          </cell>
          <cell r="E650">
            <v>1.05</v>
          </cell>
        </row>
        <row r="651">
          <cell r="B651">
            <v>88397</v>
          </cell>
          <cell r="C651" t="str">
            <v>MISTURADOR DE ARGAMASSA, EIXO HORIZONTAL, CAPACIDADE DE MISTURA 600 KG, MOTOR ELÉTRICO POTÊNCIA 7,5 CV - MATERIAIS NA OPERAÇÃO. AF_06/2014</v>
          </cell>
          <cell r="D651" t="str">
            <v>H</v>
          </cell>
          <cell r="E651">
            <v>3.84</v>
          </cell>
        </row>
        <row r="652">
          <cell r="B652">
            <v>88400</v>
          </cell>
          <cell r="C652" t="str">
            <v>MISTURADOR DE ARGAMASSA, EIXO HORIZONTAL, CAPACIDADE DE MISTURA 160 KG, MOTOR ELÉTRICO POTÊNCIA 3 CV - DEPRECIAÇÃO. AF_06/2014</v>
          </cell>
          <cell r="D652" t="str">
            <v>H</v>
          </cell>
          <cell r="E652">
            <v>0.67</v>
          </cell>
        </row>
        <row r="653">
          <cell r="B653">
            <v>88401</v>
          </cell>
          <cell r="C653" t="str">
            <v>MISTURADOR DE ARGAMASSA, EIXO HORIZONTAL, CAPACIDADE DE MISTURA 160 KG, MOTOR ELÉTRICO POTÊNCIA 3 CV - JUROS. AF_06/2014</v>
          </cell>
          <cell r="D653" t="str">
            <v>H</v>
          </cell>
          <cell r="E653">
            <v>7.0000000000000007E-2</v>
          </cell>
        </row>
        <row r="654">
          <cell r="B654">
            <v>88402</v>
          </cell>
          <cell r="C654" t="str">
            <v>MISTURADOR DE ARGAMASSA, EIXO HORIZONTAL, CAPACIDADE DE MISTURA 160 KG, MOTOR ELÉTRICO POTÊNCIA 3 CV - MANUTENÇÃO. AF_06/2014</v>
          </cell>
          <cell r="D654" t="str">
            <v>H</v>
          </cell>
          <cell r="E654">
            <v>0.83</v>
          </cell>
        </row>
        <row r="655">
          <cell r="B655">
            <v>88403</v>
          </cell>
          <cell r="C655" t="str">
            <v>MISTURADOR DE ARGAMASSA, EIXO HORIZONTAL, CAPACIDADE DE MISTURA 160 KG, MOTOR ELÉTRICO POTÊNCIA 3 CV - MATERIAIS NA OPERAÇÃO. AF_06/2014</v>
          </cell>
          <cell r="D655" t="str">
            <v>H</v>
          </cell>
          <cell r="E655">
            <v>1.54</v>
          </cell>
        </row>
        <row r="656">
          <cell r="B656">
            <v>88419</v>
          </cell>
          <cell r="C656" t="str">
            <v>PROJETOR DE ARGAMASSA, CAPACIDADE DE PROJEÇÃO 1,5 M3/H, ALCANCE DE 30 ATÉ 60 M, MOTOR ELÉTRICO POTÊNCIA 7,5 HP - DEPRECIAÇÃO. AF_06/2014</v>
          </cell>
          <cell r="D656" t="str">
            <v>H</v>
          </cell>
          <cell r="E656">
            <v>4.3600000000000003</v>
          </cell>
        </row>
        <row r="657">
          <cell r="B657">
            <v>88422</v>
          </cell>
          <cell r="C657" t="str">
            <v>PROJETOR DE ARGAMASSA, CAPACIDADE DE PROJEÇÃO 1,5 M3/H, ALCANCE DE 30 ATÉ 60 M, MOTOR ELÉTRICO POTÊNCIA 7,5 HP - JUROS. AF_06/2014</v>
          </cell>
          <cell r="D657" t="str">
            <v>H</v>
          </cell>
          <cell r="E657">
            <v>0.51</v>
          </cell>
        </row>
        <row r="658">
          <cell r="B658">
            <v>88425</v>
          </cell>
          <cell r="C658" t="str">
            <v>PROJETOR DE ARGAMASSA, CAPACIDADE DE PROJEÇÃO 1,5 M3/H, ALCANCE DE 30 ATÉ 60 M, MOTOR ELÉTRICO POTÊNCIA 7,5 HP - MANUTENÇÃO. AF_06/2014</v>
          </cell>
          <cell r="D658" t="str">
            <v>H</v>
          </cell>
          <cell r="E658">
            <v>4.7699999999999996</v>
          </cell>
        </row>
        <row r="659">
          <cell r="B659">
            <v>88427</v>
          </cell>
          <cell r="C659" t="str">
            <v>PROJETOR DE ARGAMASSA, CAPACIDADE DE PROJEÇÃO 1,5 M3/H, ALCANCE DE 30 ATÉ 60 M, MOTOR ELÉTRICO POTÊNCIA 7,5 HP - MATERIAIS NA OPERAÇÃO. AF_06/2014</v>
          </cell>
          <cell r="D659" t="str">
            <v>H</v>
          </cell>
          <cell r="E659">
            <v>3.9</v>
          </cell>
        </row>
        <row r="660">
          <cell r="B660">
            <v>88434</v>
          </cell>
          <cell r="C660" t="str">
            <v>PROJETOR DE ARGAMASSA, CAPACIDADE DE PROJEÇÃO 2 M3/H, ALCANCE ATÉ 50 M, MOTOR ELÉTRICO POTÊNCIA 7,5 HP - DEPRECIAÇÃO. AF_06/2014</v>
          </cell>
          <cell r="D660" t="str">
            <v>H</v>
          </cell>
          <cell r="E660">
            <v>5.79</v>
          </cell>
        </row>
        <row r="661">
          <cell r="B661">
            <v>88435</v>
          </cell>
          <cell r="C661" t="str">
            <v>PROJETOR DE ARGAMASSA, CAPACIDADE DE PROJEÇÃO 2 M3/H, ALCANCE ATÉ 50 M, MOTOR ELÉTRICO POTÊNCIA 7,5 HP - JUROS. AF_06/2014</v>
          </cell>
          <cell r="D661" t="str">
            <v>H</v>
          </cell>
          <cell r="E661">
            <v>0.68</v>
          </cell>
        </row>
        <row r="662">
          <cell r="B662">
            <v>88436</v>
          </cell>
          <cell r="C662" t="str">
            <v>PROJETOR DE ARGAMASSA, CAPACIDADE DE PROJEÇÃO 2 M3/H, ALCANCE ATÉ 50 M, MOTOR ELÉTRICO POTÊNCIA 7,5 HP - MANUTENÇÃO. AF_06/2014</v>
          </cell>
          <cell r="D662" t="str">
            <v>H</v>
          </cell>
          <cell r="E662">
            <v>6.33</v>
          </cell>
        </row>
        <row r="663">
          <cell r="B663">
            <v>88437</v>
          </cell>
          <cell r="C663" t="str">
            <v>PROJETOR DE ARGAMASSA, CAPACIDADE DE PROJEÇÃO 2 M3/H, ALCANCE ATÉ 50 M, MOTOR ELÉTRICO POTÊNCIA 7,5 HP - MATERIAIS NA OPERAÇÃO. AF_06/2014</v>
          </cell>
          <cell r="D663" t="str">
            <v>H</v>
          </cell>
          <cell r="E663">
            <v>3.9</v>
          </cell>
        </row>
        <row r="664">
          <cell r="B664">
            <v>88569</v>
          </cell>
          <cell r="C664" t="str">
            <v>ESPARGIDOR DE ASFALTO PRESSURIZADO COM TANQUE DE 2500 L, REBOCÁVEL COM MOTOR A GASOLINA POTÊNCIA 3,4 HP - DEPRECIAÇÃO. AF_07/2014</v>
          </cell>
          <cell r="D664" t="str">
            <v>H</v>
          </cell>
          <cell r="E664">
            <v>2.78</v>
          </cell>
        </row>
        <row r="665">
          <cell r="B665">
            <v>88570</v>
          </cell>
          <cell r="C665" t="str">
            <v>ESPARGIDOR DE ASFALTO PRESSURIZADO COM TANQUE DE 2500 L, REBOCÁVEL COM MOTOR A GASOLINA POTÊNCIA 3,4 HP - JUROS. AF_07/2014</v>
          </cell>
          <cell r="D665" t="str">
            <v>H</v>
          </cell>
          <cell r="E665">
            <v>0.6</v>
          </cell>
        </row>
        <row r="666">
          <cell r="B666">
            <v>88826</v>
          </cell>
          <cell r="C666" t="str">
            <v>BETONEIRA CAPACIDADE NOMINAL DE 400 L, CAPACIDADE DE MISTURA 280 L, MOTOR ELÉTRICO TRIFÁSICO POTÊNCIA DE 2 CV, SEM CARREGADOR - DEPRECIAÇÃO. AF_10/2014</v>
          </cell>
          <cell r="D666" t="str">
            <v>H</v>
          </cell>
          <cell r="E666">
            <v>0.26</v>
          </cell>
        </row>
        <row r="667">
          <cell r="B667">
            <v>88827</v>
          </cell>
          <cell r="C667" t="str">
            <v>BETONEIRA CAPACIDADE NOMINAL DE 400 L, CAPACIDADE DE MISTURA 280 L, MOTOR ELÉTRICO TRIFÁSICO POTÊNCIA DE 2 CV, SEM CARREGADOR - JUROS. AF_10/2014</v>
          </cell>
          <cell r="D667" t="str">
            <v>H</v>
          </cell>
          <cell r="E667">
            <v>0.03</v>
          </cell>
        </row>
        <row r="668">
          <cell r="B668">
            <v>88828</v>
          </cell>
          <cell r="C668" t="str">
            <v>BETONEIRA CAPACIDADE NOMINAL DE 400 L, CAPACIDADE DE MISTURA 280 L, MOTOR ELÉTRICO TRIFÁSICO POTÊNCIA DE 2 CV, SEM CARREGADOR - MANUTENÇÃO. AF_10/2014</v>
          </cell>
          <cell r="D668" t="str">
            <v>H</v>
          </cell>
          <cell r="E668">
            <v>0.25</v>
          </cell>
        </row>
        <row r="669">
          <cell r="B669">
            <v>88829</v>
          </cell>
          <cell r="C669" t="str">
            <v>BETONEIRA CAPACIDADE NOMINAL DE 400 L, CAPACIDADE DE MISTURA 280 L, MOTOR ELÉTRICO TRIFÁSICO POTÊNCIA DE 2 CV, SEM CARREGADOR - MATERIAIS NA OPERAÇÃO. AF_10/2014</v>
          </cell>
          <cell r="D669" t="str">
            <v>H</v>
          </cell>
          <cell r="E669">
            <v>1.02</v>
          </cell>
        </row>
        <row r="670">
          <cell r="B670">
            <v>88832</v>
          </cell>
          <cell r="C670" t="str">
            <v>ESCAVADEIRA HIDRÁULICA SOBRE ESTEIRAS, CAÇAMBA 0,80 M3, PESO OPERACIONAL 17,8 T, POTÊNCIA LÍQUIDA 110 HP - DEPRECIAÇÃO. AF_10/2014</v>
          </cell>
          <cell r="D670" t="str">
            <v>H</v>
          </cell>
          <cell r="E670">
            <v>26.71</v>
          </cell>
        </row>
        <row r="671">
          <cell r="B671">
            <v>88834</v>
          </cell>
          <cell r="C671" t="str">
            <v>ESCAVADEIRA HIDRÁULICA SOBRE ESTEIRAS, CAÇAMBA 0,80 M3, PESO OPERACIONAL 17,8 T, POTÊNCIA LÍQUIDA 110 HP - JUROS. AF_10/2014</v>
          </cell>
          <cell r="D671" t="str">
            <v>H</v>
          </cell>
          <cell r="E671">
            <v>3.62</v>
          </cell>
        </row>
        <row r="672">
          <cell r="B672">
            <v>88835</v>
          </cell>
          <cell r="C672" t="str">
            <v>ESCAVADEIRA HIDRÁULICA SOBRE ESTEIRAS, CAÇAMBA 0,80 M3, PESO OPERACIONAL 17,8 T, POTÊNCIA LÍQUIDA 110 HP - MANUTENÇÃO. AF_10/2014</v>
          </cell>
          <cell r="D672" t="str">
            <v>H</v>
          </cell>
          <cell r="E672">
            <v>33.39</v>
          </cell>
        </row>
        <row r="673">
          <cell r="B673">
            <v>88836</v>
          </cell>
          <cell r="C673" t="str">
            <v>ESCAVADEIRA HIDRÁULICA SOBRE ESTEIRAS, CAÇAMBA 0,80 M3, PESO OPERACIONAL 17,8 T, POTÊNCIA LÍQUIDA 110 HP - MATERIAIS NA OPERAÇÃO. AF_10/2014</v>
          </cell>
          <cell r="D673" t="str">
            <v>H</v>
          </cell>
          <cell r="E673">
            <v>47.8</v>
          </cell>
        </row>
        <row r="674">
          <cell r="B674">
            <v>88839</v>
          </cell>
          <cell r="C674" t="str">
            <v>TRATOR DE ESTEIRAS, POTÊNCIA 125 HP, PESO OPERACIONAL 12,9 T, COM LÂMINA 2,7 M3 - DEPRECIAÇÃO. AF_10/2014</v>
          </cell>
          <cell r="D674" t="str">
            <v>H</v>
          </cell>
          <cell r="E674">
            <v>23.67</v>
          </cell>
        </row>
        <row r="675">
          <cell r="B675">
            <v>88840</v>
          </cell>
          <cell r="C675" t="str">
            <v>TRATOR DE ESTEIRAS, POTÊNCIA 125 HP, PESO OPERACIONAL 12,9 T, COM LÂMINA 2,7 M3 - JUROS. AF_10/2014</v>
          </cell>
          <cell r="D675" t="str">
            <v>H</v>
          </cell>
          <cell r="E675">
            <v>5.32</v>
          </cell>
        </row>
        <row r="676">
          <cell r="B676">
            <v>88841</v>
          </cell>
          <cell r="C676" t="str">
            <v>TRATOR DE ESTEIRAS, POTÊNCIA 125 HP, PESO OPERACIONAL 12,9 T, COM LÂMINA 2,7 M3 - MANUTENÇÃO. AF_10/2014</v>
          </cell>
          <cell r="D676" t="str">
            <v>H</v>
          </cell>
          <cell r="E676">
            <v>42.33</v>
          </cell>
        </row>
        <row r="677">
          <cell r="B677">
            <v>88842</v>
          </cell>
          <cell r="C677" t="str">
            <v>TRATOR DE ESTEIRAS, POTÊNCIA 125 HP, PESO OPERACIONAL 12,9 T, COM LÂMINA 2,7 M3 - MATERIAIS NA OPERAÇÃO. AF_10/2014</v>
          </cell>
          <cell r="D677" t="str">
            <v>H</v>
          </cell>
          <cell r="E677">
            <v>58.5</v>
          </cell>
        </row>
        <row r="678">
          <cell r="B678">
            <v>88847</v>
          </cell>
          <cell r="C678" t="str">
            <v>USINA DE LAMA ASFÁLTICA, PROD 30 A 50 T/H, SILO DE AGREGADO 7 M3, RESERVATÓRIOS PARA EMULSÃO E ÁGUA DE 2,3 M3 CADA, MISTURADOR TIPO PUG MILL A SER MONTADO SOBRE CAMINHÃO - DEPRECIAÇÃO. AF_10/2014</v>
          </cell>
          <cell r="D678" t="str">
            <v>H</v>
          </cell>
          <cell r="E678">
            <v>16.46</v>
          </cell>
        </row>
        <row r="679">
          <cell r="B679">
            <v>88848</v>
          </cell>
          <cell r="C679" t="str">
            <v>USINA DE LAMA ASFÁLTICA, PROD 30 A 50 T/H, SILO DE AGREGADO 7 M3, RESERVATÓRIOS PARA EMULSÃO E ÁGUA DE 2,3 M3 CADA, MISTURADOR TIPO PUG MILL A SER MONTADO SOBRE CAMINHÃO - JUROS. AF_10/2014</v>
          </cell>
          <cell r="D679" t="str">
            <v>H</v>
          </cell>
          <cell r="E679">
            <v>3.45</v>
          </cell>
        </row>
        <row r="680">
          <cell r="B680">
            <v>88853</v>
          </cell>
          <cell r="C680" t="str">
            <v>MOTOBOMBA CENTRÍFUGA, MOTOR A GASOLINA, POTÊNCIA 5,42 HP, BOCAIS 1 1/2" X 1", DIÂMETRO ROTOR 143 MM HM/Q = 6 MCA / 16,8 M3/H A 38 MCA / 6,6 M3/H - DEPRECIAÇÃO. AF_06/2014</v>
          </cell>
          <cell r="D680" t="str">
            <v>H</v>
          </cell>
          <cell r="E680">
            <v>0.19</v>
          </cell>
        </row>
        <row r="681">
          <cell r="B681">
            <v>88854</v>
          </cell>
          <cell r="C681" t="str">
            <v>MOTOBOMBA CENTRÍFUGA, MOTOR A GASOLINA, POTÊNCIA 5,42 HP, BOCAIS 1 1/2" X 1", DIÂMETRO ROTOR 143 MM HM/Q = 6 MCA / 16,8 M3/H A 38 MCA / 6,6 M3/H - JUROS. AF_06/2014</v>
          </cell>
          <cell r="D681" t="str">
            <v>H</v>
          </cell>
          <cell r="E681">
            <v>0.02</v>
          </cell>
        </row>
        <row r="682">
          <cell r="B682">
            <v>88855</v>
          </cell>
          <cell r="C682" t="str">
            <v>GRADE DE DISCO CONTROLE REMOTO REBOCÁVEL, COM 24 DISCOS 24 X 6 MM COM PNEUS PARA TRANSPORTE - DEPRECIAÇÃO. AF_06/2014</v>
          </cell>
          <cell r="D682" t="str">
            <v>H</v>
          </cell>
          <cell r="E682">
            <v>2.4900000000000002</v>
          </cell>
        </row>
        <row r="683">
          <cell r="B683">
            <v>88856</v>
          </cell>
          <cell r="C683" t="str">
            <v>GRADE DE DISCO CONTROLE REMOTO REBOCÁVEL, COM 24 DISCOS 24 X 6 MM COM PNEUS PARA TRANSPORTE - JUROS. AF_06/2014</v>
          </cell>
          <cell r="D683" t="str">
            <v>H</v>
          </cell>
          <cell r="E683">
            <v>0.34</v>
          </cell>
        </row>
        <row r="684">
          <cell r="B684">
            <v>88857</v>
          </cell>
          <cell r="C684" t="str">
            <v>RETROESCAVADEIRA SOBRE RODAS COM CARREGADEIRA, TRAÇÃO 4X4, POTÊNCIA LÍQ. 88 HP, CAÇAMBA CARREG. CAP. MÍN. 1 M3, CAÇAMBA RETRO CAP. 0,26 M3, PESO OPERACIONAL MÍN. 6.674 KG, PROFUNDIDADE ESCAVAÇÃO MÁX. 4,37 M - DEPRECIAÇÃO. AF_06/2014</v>
          </cell>
          <cell r="D684" t="str">
            <v>H</v>
          </cell>
          <cell r="E684">
            <v>16.86</v>
          </cell>
        </row>
        <row r="685">
          <cell r="B685">
            <v>88858</v>
          </cell>
          <cell r="C685" t="str">
            <v>RETROESCAVADEIRA SOBRE RODAS COM CARREGADEIRA, TRAÇÃO 4X4, POTÊNCIA LÍQ. 88 HP, CAÇAMBA CARREG. CAP. MÍN. 1 M3, CAÇAMBA RETRO CAP. 0,26 M3, PESO OPERACIONAL MÍN. 6.674 KG, PROFUNDIDADE ESCAVAÇÃO MÁX. 4,37 M - JUROS. AF_06/2014</v>
          </cell>
          <cell r="D685" t="str">
            <v>H</v>
          </cell>
          <cell r="E685">
            <v>2.2799999999999998</v>
          </cell>
        </row>
        <row r="686">
          <cell r="B686">
            <v>88859</v>
          </cell>
          <cell r="C686" t="str">
            <v>RETROESCAVADEIRA SOBRE RODAS COM CARREGADEIRA, TRAÇÃO 4X2, POTÊNCIA LÍQ. 79 HP, CAÇAMBA CARREG. CAP. MÍN. 1 M3, CAÇAMBA RETRO CAP. 0,20 M3, PESO OPERACIONAL MÍN. 6.570 KG, PROFUNDIDADE ESCAVAÇÃO MÁX. 4,37 M - DEPRECIAÇÃO. AF_06/2014</v>
          </cell>
          <cell r="D686" t="str">
            <v>H</v>
          </cell>
          <cell r="E686">
            <v>15</v>
          </cell>
        </row>
        <row r="687">
          <cell r="B687">
            <v>88860</v>
          </cell>
          <cell r="C687" t="str">
            <v>RETROESCAVADEIRA SOBRE RODAS COM CARREGADEIRA, TRAÇÃO 4X2, POTÊNCIA LÍQ. 79 HP, CAÇAMBA CARREG. CAP. MÍN. 1 M3, CAÇAMBA RETRO CAP. 0,20 M3, PESO OPERACIONAL MÍN. 6.570 KG, PROFUNDIDADE ESCAVAÇÃO MÁX. 4,37 M - JUROS. AF_06/2014</v>
          </cell>
          <cell r="D687" t="str">
            <v>H</v>
          </cell>
          <cell r="E687">
            <v>2.0299999999999998</v>
          </cell>
        </row>
        <row r="688">
          <cell r="B688">
            <v>88900</v>
          </cell>
          <cell r="C688" t="str">
            <v>ESCAVADEIRA HIDRÁULICA SOBRE ESTEIRAS, CAÇAMBA 1,20 M3, PESO OPERACIONAL 21 T, POTÊNCIA BRUTA 155 HP - DEPRECIAÇÃO. AF_06/2014</v>
          </cell>
          <cell r="D688" t="str">
            <v>H</v>
          </cell>
          <cell r="E688">
            <v>31.15</v>
          </cell>
        </row>
        <row r="689">
          <cell r="B689">
            <v>88902</v>
          </cell>
          <cell r="C689" t="str">
            <v>ESCAVADEIRA HIDRÁULICA SOBRE ESTEIRAS, CAÇAMBA 1,20 M3, PESO OPERACIONAL 21 T, POTÊNCIA BRUTA 155 HP - JUROS. AF_06/2014</v>
          </cell>
          <cell r="D689" t="str">
            <v>H</v>
          </cell>
          <cell r="E689">
            <v>4.22</v>
          </cell>
        </row>
        <row r="690">
          <cell r="B690">
            <v>88903</v>
          </cell>
          <cell r="C690" t="str">
            <v>ESCAVADEIRA HIDRÁULICA SOBRE ESTEIRAS, CAÇAMBA 1,20 M3, PESO OPERACIONAL 21 T, POTÊNCIA BRUTA 155 HP - MANUTENÇÃO. AF_06/2014</v>
          </cell>
          <cell r="D690" t="str">
            <v>H</v>
          </cell>
          <cell r="E690">
            <v>38.93</v>
          </cell>
        </row>
        <row r="691">
          <cell r="B691">
            <v>88904</v>
          </cell>
          <cell r="C691" t="str">
            <v>ESCAVADEIRA HIDRÁULICA SOBRE ESTEIRAS, CAÇAMBA 1,20 M3, PESO OPERACIONAL 21 T, POTÊNCIA BRUTA 155 HP - MATERIAIS NA OPERAÇÃO. AF_06/2014</v>
          </cell>
          <cell r="D691" t="str">
            <v>H</v>
          </cell>
          <cell r="E691">
            <v>67.33</v>
          </cell>
        </row>
        <row r="692">
          <cell r="B692">
            <v>89009</v>
          </cell>
          <cell r="C692" t="str">
            <v>TRATOR DE ESTEIRAS, POTÊNCIA 150 HP, PESO OPERACIONAL 16,7 T, COM RODA MOTRIZ ELEVADA E LÂMINA 3,18 M3 - DEPRECIAÇÃO. AF_06/2014</v>
          </cell>
          <cell r="D692" t="str">
            <v>H</v>
          </cell>
          <cell r="E692">
            <v>29.32</v>
          </cell>
        </row>
        <row r="693">
          <cell r="B693">
            <v>89010</v>
          </cell>
          <cell r="C693" t="str">
            <v>TRATOR DE ESTEIRAS, POTÊNCIA 150 HP, PESO OPERACIONAL 16,7 T, COM RODA MOTRIZ ELEVADA E LÂMINA 3,18 M3 - JUROS. AF_06/2014</v>
          </cell>
          <cell r="D693" t="str">
            <v>H</v>
          </cell>
          <cell r="E693">
            <v>6.6</v>
          </cell>
        </row>
        <row r="694">
          <cell r="B694">
            <v>89011</v>
          </cell>
          <cell r="C694" t="str">
            <v>RETROESCAVADEIRA SOBRE RODAS COM CARREGADEIRA, TRAÇÃO 4X4, POTÊNCIA LÍQ. 72 HP, CAÇAMBA CARREG. CAP. MÍN. 0,79 M3, CAÇAMBA RETRO CAP. 0,18 M3, PESO OPERACIONAL MÍN. 7.140 KG, PROFUNDIDADE ESCAVAÇÃO MÁX. 4,50 M - DEPRECIAÇÃO. AF_06/2014</v>
          </cell>
          <cell r="D694" t="str">
            <v>H</v>
          </cell>
          <cell r="E694">
            <v>16.27</v>
          </cell>
        </row>
        <row r="695">
          <cell r="B695">
            <v>89012</v>
          </cell>
          <cell r="C695" t="str">
            <v>RETROESCAVADEIRA SOBRE RODAS COM CARREGADEIRA, TRAÇÃO 4X4, POTÊNCIA LÍQ. 72 HP, CAÇAMBA CARREG. CAP. MÍN. 0,79 M3, CAÇAMBA RETRO CAP. 0,18 M3, PESO OPERACIONAL MÍN. 7.140 KG, PROFUNDIDADE ESCAVAÇÃO MÁX. 4,50 M - JUROS. AF_06/2014</v>
          </cell>
          <cell r="D695" t="str">
            <v>H</v>
          </cell>
          <cell r="E695">
            <v>2.2000000000000002</v>
          </cell>
        </row>
        <row r="696">
          <cell r="B696">
            <v>89013</v>
          </cell>
          <cell r="C696" t="str">
            <v>TRATOR DE ESTEIRAS, POTÊNCIA 347 HP, PESO OPERACIONAL 38,5 T, COM LÂMINA 8,70 M3 - DEPRECIAÇÃO. AF_06/2014</v>
          </cell>
          <cell r="D696" t="str">
            <v>H</v>
          </cell>
          <cell r="E696">
            <v>96.06</v>
          </cell>
        </row>
        <row r="697">
          <cell r="B697">
            <v>89014</v>
          </cell>
          <cell r="C697" t="str">
            <v>TRATOR DE ESTEIRAS, POTÊNCIA 347 HP, PESO OPERACIONAL 38,5 T, COM LÂMINA 8,70 M3 - JUROS. AF_06/2014</v>
          </cell>
          <cell r="D697" t="str">
            <v>H</v>
          </cell>
          <cell r="E697">
            <v>21.62</v>
          </cell>
        </row>
        <row r="698">
          <cell r="B698">
            <v>89015</v>
          </cell>
          <cell r="C698" t="str">
            <v>VASSOURA MECÂNICA REBOCÁVEL COM ESCOVA CILÍNDRICA, LARGURA ÚTIL DE VARRIMENTO DE 2,44 M - DEPRECIAÇÃO. AF_06/2014</v>
          </cell>
          <cell r="D698" t="str">
            <v>H</v>
          </cell>
          <cell r="E698">
            <v>2.87</v>
          </cell>
        </row>
        <row r="699">
          <cell r="B699">
            <v>89016</v>
          </cell>
          <cell r="C699" t="str">
            <v>VASSOURA MECÂNICA REBOCÁVEL COM ESCOVA CILÍNDRICA, LARGURA ÚTIL DE VARRIMENTO DE 2,44 M - JUROS. AF_06/2014</v>
          </cell>
          <cell r="D699" t="str">
            <v>H</v>
          </cell>
          <cell r="E699">
            <v>0.39</v>
          </cell>
        </row>
        <row r="700">
          <cell r="B700">
            <v>89017</v>
          </cell>
          <cell r="C700" t="str">
            <v>TRATOR DE ESTEIRAS, POTÊNCIA 170 HP, PESO OPERACIONAL 19 T, CAÇAMBA 5,2 M3 - DEPRECIAÇÃO. AF_06/2014</v>
          </cell>
          <cell r="D700" t="str">
            <v>H</v>
          </cell>
          <cell r="E700">
            <v>29.14</v>
          </cell>
        </row>
        <row r="701">
          <cell r="B701">
            <v>89018</v>
          </cell>
          <cell r="C701" t="str">
            <v>TRATOR DE ESTEIRAS, POTÊNCIA 170 HP, PESO OPERACIONAL 19 T, CAÇAMBA 5,2 M3 - JUROS. AF_06/2014</v>
          </cell>
          <cell r="D701" t="str">
            <v>H</v>
          </cell>
          <cell r="E701">
            <v>6.56</v>
          </cell>
        </row>
        <row r="702">
          <cell r="B702">
            <v>89019</v>
          </cell>
          <cell r="C702" t="str">
            <v>BOMBA SUBMERSÍVEL ELÉTRICA TRIFÁSICA, POTÊNCIA 2,96 HP, Ø ROTOR 144 MM SEMI-ABERTO, BOCAL DE SAÍDA Ø 2, HM/Q = 2 MCA / 38,8 M3/H A 28 MCA / 5 M3/H - DEPRECIAÇÃO. AF_06/2014</v>
          </cell>
          <cell r="D702" t="str">
            <v>H</v>
          </cell>
          <cell r="E702">
            <v>0.28000000000000003</v>
          </cell>
        </row>
        <row r="703">
          <cell r="B703">
            <v>89020</v>
          </cell>
          <cell r="C703" t="str">
            <v>BOMBA SUBMERSÍVEL ELÉTRICA TRIFÁSICA, POTÊNCIA 2,96 HP, Ø ROTOR 144 MM SEMI-ABERTO, BOCAL DE SAÍDA Ø 2, HM/Q = 2 MCA / 38,8 M3/H A 28 MCA / 5 M3/H - JUROS. AF_06/2014</v>
          </cell>
          <cell r="D703" t="str">
            <v>H</v>
          </cell>
          <cell r="E703">
            <v>0.03</v>
          </cell>
        </row>
        <row r="704">
          <cell r="B704">
            <v>89023</v>
          </cell>
          <cell r="C704" t="str">
            <v>TANQUE DE ASFALTO ESTACIONÁRIO COM MAÇARICO, CAPACIDADE 20.000 L - DEPRECIAÇÃO. AF_06/2014</v>
          </cell>
          <cell r="D704" t="str">
            <v>H</v>
          </cell>
          <cell r="E704">
            <v>3.47</v>
          </cell>
        </row>
        <row r="705">
          <cell r="B705">
            <v>89024</v>
          </cell>
          <cell r="C705" t="str">
            <v>TANQUE DE ASFALTO ESTACIONÁRIO COM MAÇARICO, CAPACIDADE 20.000 L - JUROS. AF_06/2014</v>
          </cell>
          <cell r="D705" t="str">
            <v>H</v>
          </cell>
          <cell r="E705">
            <v>0.56999999999999995</v>
          </cell>
        </row>
        <row r="706">
          <cell r="B706">
            <v>89025</v>
          </cell>
          <cell r="C706" t="str">
            <v>TANQUE DE ASFALTO ESTACIONÁRIO COM MAÇARICO, CAPACIDADE 20.000 L - MANUTENÇÃO. AF_06/2014</v>
          </cell>
          <cell r="D706" t="str">
            <v>H</v>
          </cell>
          <cell r="E706">
            <v>6.51</v>
          </cell>
        </row>
        <row r="707">
          <cell r="B707">
            <v>89026</v>
          </cell>
          <cell r="C707" t="str">
            <v>TANQUE DE ASFALTO ESTACIONÁRIO COM MAÇARICO, CAPACIDADE 20.000 L - MATERIAIS NA OPERAÇÃO. AF_06/2014</v>
          </cell>
          <cell r="D707" t="str">
            <v>H</v>
          </cell>
          <cell r="E707">
            <v>149.09</v>
          </cell>
        </row>
        <row r="708">
          <cell r="B708">
            <v>89029</v>
          </cell>
          <cell r="C708" t="str">
            <v>TRATOR DE ESTEIRAS, POTÊNCIA 100 HP, PESO OPERACIONAL 9,4 T, COM LÂMINA 2,19 M3 - DEPRECIAÇÃO. AF_06/2014</v>
          </cell>
          <cell r="D708" t="str">
            <v>H</v>
          </cell>
          <cell r="E708">
            <v>22.62</v>
          </cell>
        </row>
        <row r="709">
          <cell r="B709">
            <v>89030</v>
          </cell>
          <cell r="C709" t="str">
            <v>TRATOR DE ESTEIRAS, POTÊNCIA 100 HP, PESO OPERACIONAL 9,4 T, COM LÂMINA 2,19 M3 - JUROS. AF_06/2014</v>
          </cell>
          <cell r="D709" t="str">
            <v>H</v>
          </cell>
          <cell r="E709">
            <v>5.09</v>
          </cell>
        </row>
        <row r="710">
          <cell r="B710">
            <v>89033</v>
          </cell>
          <cell r="C710" t="str">
            <v>TRATOR DE PNEUS, POTÊNCIA 85 CV, TRAÇÃO 4X4, PESO COM LASTRO DE 4.675 KG - DEPRECIAÇÃO. AF_06/2014</v>
          </cell>
          <cell r="D710" t="str">
            <v>H</v>
          </cell>
          <cell r="E710">
            <v>9.32</v>
          </cell>
        </row>
        <row r="711">
          <cell r="B711">
            <v>89034</v>
          </cell>
          <cell r="C711" t="str">
            <v>TRATOR DE PNEUS, POTÊNCIA 85 CV, TRAÇÃO 4X4, PESO COM LASTRO DE 4.675 KG - JUROS. AF_06/2014</v>
          </cell>
          <cell r="D711" t="str">
            <v>H</v>
          </cell>
          <cell r="E711">
            <v>1.29</v>
          </cell>
        </row>
        <row r="712">
          <cell r="B712">
            <v>89128</v>
          </cell>
          <cell r="C712" t="str">
            <v>PÁ CARREGADEIRA SOBRE RODAS, POTÊNCIA LÍQUIDA 128 HP, CAPACIDADE DA CAÇAMBA 1,7 A 2,8 M3, PESO OPERACIONAL 11632 KG - DEPRECIAÇÃO. AF_06/2014</v>
          </cell>
          <cell r="D712" t="str">
            <v>H</v>
          </cell>
          <cell r="E712">
            <v>23.4</v>
          </cell>
        </row>
        <row r="713">
          <cell r="B713">
            <v>89129</v>
          </cell>
          <cell r="C713" t="str">
            <v>PÁ CARREGADEIRA SOBRE RODAS, POTÊNCIA LÍQUIDA 128 HP, CAPACIDADE DA CAÇAMBA 1,7 A 2,8 M3, PESO OPERACIONAL 11632 KG - JUROS. AF_06/2014</v>
          </cell>
          <cell r="D713" t="str">
            <v>H</v>
          </cell>
          <cell r="E713">
            <v>3.17</v>
          </cell>
        </row>
        <row r="714">
          <cell r="B714">
            <v>89130</v>
          </cell>
          <cell r="C714" t="str">
            <v>PÁ CARREGADEIRA SOBRE RODAS, POTÊNCIA 197 HP, CAPACIDADE DA CAÇAMBA 2,5 A 3,5 M3, PESO OPERACIONAL 18338 KG - DEPRECIAÇÃO. AF_06/2014</v>
          </cell>
          <cell r="D714" t="str">
            <v>H</v>
          </cell>
          <cell r="E714">
            <v>32.450000000000003</v>
          </cell>
        </row>
        <row r="715">
          <cell r="B715">
            <v>89131</v>
          </cell>
          <cell r="C715" t="str">
            <v>PÁ CARREGADEIRA SOBRE RODAS, POTÊNCIA 197 HP, CAPACIDADE DA CAÇAMBA 2,5 A 3,5 M3, PESO OPERACIONAL 18338 KG - JUROS. AF_06/2014</v>
          </cell>
          <cell r="D715" t="str">
            <v>H</v>
          </cell>
          <cell r="E715">
            <v>4.4000000000000004</v>
          </cell>
        </row>
        <row r="716">
          <cell r="B716">
            <v>89210</v>
          </cell>
          <cell r="C716" t="str">
            <v>ROLO COMPACTADOR VIBRATÓRIO DE UM CILINDRO AÇO LISO, POTÊNCIA 80 HP, PESO OPERACIONAL MÁXIMO 8,1 T, IMPACTO DINÂMICO 16,15 / 9,5 T, LARGURA DE TRABALHO 1,68 M - DEPRECIAÇÃO. AF_06/2014</v>
          </cell>
          <cell r="D716" t="str">
            <v>H</v>
          </cell>
          <cell r="E716">
            <v>19.25</v>
          </cell>
        </row>
        <row r="717">
          <cell r="B717">
            <v>89211</v>
          </cell>
          <cell r="C717" t="str">
            <v>ROLO COMPACTADOR VIBRATÓRIO DE UM CILINDRO AÇO LISO, POTÊNCIA 80 HP, PESO OPERACIONAL MÁXIMO 8,1 T, IMPACTO DINÂMICO 16,15 / 9,5 T, LARGURA DE TRABALHO 1,68 M - JUROS. AF_06/2014</v>
          </cell>
          <cell r="D717" t="str">
            <v>H</v>
          </cell>
          <cell r="E717">
            <v>2.67</v>
          </cell>
        </row>
        <row r="718">
          <cell r="B718">
            <v>89212</v>
          </cell>
          <cell r="C718" t="str">
            <v>BATE-ESTACAS POR GRAVIDADE, POTÊNCIA DE 160 HP, PESO DO MARTELO ATÉ 3 TONELADAS - DEPRECIAÇÃO. AF_11/2014</v>
          </cell>
          <cell r="D718" t="str">
            <v>H</v>
          </cell>
          <cell r="E718">
            <v>18.93</v>
          </cell>
        </row>
        <row r="719">
          <cell r="B719">
            <v>89213</v>
          </cell>
          <cell r="C719" t="str">
            <v>BATE-ESTACAS POR GRAVIDADE, POTÊNCIA DE 160 HP, PESO DO MARTELO ATÉ 3 TONELADAS - JUROS. AF_11/2014</v>
          </cell>
          <cell r="D719" t="str">
            <v>H</v>
          </cell>
          <cell r="E719">
            <v>2.98</v>
          </cell>
        </row>
        <row r="720">
          <cell r="B720">
            <v>89214</v>
          </cell>
          <cell r="C720" t="str">
            <v>BATE-ESTACAS POR GRAVIDADE, POTÊNCIA DE 160 HP, PESO DO MARTELO ATÉ 3 TONELADAS - MANUTENÇÃO. AF_11/2014</v>
          </cell>
          <cell r="D720" t="str">
            <v>H</v>
          </cell>
          <cell r="E720">
            <v>17.77</v>
          </cell>
        </row>
        <row r="721">
          <cell r="B721">
            <v>89215</v>
          </cell>
          <cell r="C721" t="str">
            <v>BATE-ESTACAS POR GRAVIDADE, POTÊNCIA DE 160 HP, PESO DO MARTELO ATÉ 3 TONELADAS - MATERIAIS NA OPERAÇÃO. AF_11/2014</v>
          </cell>
          <cell r="D721" t="str">
            <v>H</v>
          </cell>
          <cell r="E721">
            <v>69.52</v>
          </cell>
        </row>
        <row r="722">
          <cell r="B722">
            <v>89221</v>
          </cell>
          <cell r="C722" t="str">
            <v>BETONEIRA CAPACIDADE NOMINAL DE 600 L, CAPACIDADE DE MISTURA 360 L, MOTOR ELÉTRICO TRIFÁSICO POTÊNCIA DE 4 CV, SEM CARREGADOR - DEPRECIAÇÃO. AF_11/2014</v>
          </cell>
          <cell r="D722" t="str">
            <v>H</v>
          </cell>
          <cell r="E722">
            <v>1.08</v>
          </cell>
        </row>
        <row r="723">
          <cell r="B723">
            <v>89222</v>
          </cell>
          <cell r="C723" t="str">
            <v>BETONEIRA CAPACIDADE NOMINAL DE 600 L, CAPACIDADE DE MISTURA 360 L, MOTOR ELÉTRICO TRIFÁSICO POTÊNCIA DE 4 CV, SEM CARREGADOR - JUROS. AF_11/2014</v>
          </cell>
          <cell r="D723" t="str">
            <v>H</v>
          </cell>
          <cell r="E723">
            <v>0.12</v>
          </cell>
        </row>
        <row r="724">
          <cell r="B724">
            <v>89223</v>
          </cell>
          <cell r="C724" t="str">
            <v>BETONEIRA CAPACIDADE NOMINAL DE 600 L, CAPACIDADE DE MISTURA 360 L, MOTOR ELÉTRICO TRIFÁSICO POTÊNCIA DE 4 CV, SEM CARREGADOR - MANUTENÇÃO. AF_11/2014</v>
          </cell>
          <cell r="D724" t="str">
            <v>H</v>
          </cell>
          <cell r="E724">
            <v>1.02</v>
          </cell>
        </row>
        <row r="725">
          <cell r="B725">
            <v>89224</v>
          </cell>
          <cell r="C725" t="str">
            <v>BETONEIRA CAPACIDADE NOMINAL DE 600 L, CAPACIDADE DE MISTURA 360 L, MOTOR ELÉTRICO TRIFÁSICO POTÊNCIA DE 4 CV, SEM CARREGADOR - MATERIAIS NA OPERAÇÃO. AF_11/2014</v>
          </cell>
          <cell r="D725" t="str">
            <v>H</v>
          </cell>
          <cell r="E725">
            <v>2.0499999999999998</v>
          </cell>
        </row>
        <row r="726">
          <cell r="B726">
            <v>89228</v>
          </cell>
          <cell r="C726" t="str">
            <v>MOTONIVELADORA POTÊNCIA BÁSICA LÍQUIDA (PRIMEIRA MARCHA) 125 HP, PESO BRUTO 13032 KG, LARGURA DA LÂMINA DE 3,7 M - DEPRECIAÇÃO. AF_06/2014</v>
          </cell>
          <cell r="D726" t="str">
            <v>H</v>
          </cell>
          <cell r="E726">
            <v>27.76</v>
          </cell>
        </row>
        <row r="727">
          <cell r="B727">
            <v>89229</v>
          </cell>
          <cell r="C727" t="str">
            <v>MOTONIVELADORA POTÊNCIA BÁSICA LÍQUIDA (PRIMEIRA MARCHA) 125 HP, PESO BRUTO 13032 KG, LARGURA DA LÂMINA DE 3,7 M - JUROS. AF_06/2014</v>
          </cell>
          <cell r="D727" t="str">
            <v>H</v>
          </cell>
          <cell r="E727">
            <v>4.99</v>
          </cell>
        </row>
        <row r="728">
          <cell r="B728">
            <v>89230</v>
          </cell>
          <cell r="C728" t="str">
            <v>FRESADORA DE ASFALTO A FRIO SOBRE RODAS, LARGURA FRESAGEM DE 1,0 M, POTÊNCIA 208 HP - DEPRECIAÇÃO. AF_11/2014</v>
          </cell>
          <cell r="D728" t="str">
            <v>H</v>
          </cell>
          <cell r="E728">
            <v>83.69</v>
          </cell>
        </row>
        <row r="729">
          <cell r="B729">
            <v>89231</v>
          </cell>
          <cell r="C729" t="str">
            <v>FRESADORA DE ASFALTO A FRIO SOBRE RODAS, LARGURA FRESAGEM DE 1,0 M, POTÊNCIA 208 HP - JUROS. AF_11/2014</v>
          </cell>
          <cell r="D729" t="str">
            <v>H</v>
          </cell>
          <cell r="E729">
            <v>13.26</v>
          </cell>
        </row>
        <row r="730">
          <cell r="B730">
            <v>89232</v>
          </cell>
          <cell r="C730" t="str">
            <v>FRESADORA DE ASFALTO A FRIO SOBRE RODAS, LARGURA FRESAGEM DE 1,0 M, POTÊNCIA 208 HP - MANUTENÇÃO. AF_11/2014</v>
          </cell>
          <cell r="D730" t="str">
            <v>H</v>
          </cell>
          <cell r="E730">
            <v>149.28</v>
          </cell>
        </row>
        <row r="731">
          <cell r="B731">
            <v>89233</v>
          </cell>
          <cell r="C731" t="str">
            <v>FRESADORA DE ASFALTO A FRIO SOBRE RODAS, LARGURA FRESAGEM DE 1,0 M, POTÊNCIA 208 HP - MATERIAIS NA OPERAÇÃO. AF_11/2014</v>
          </cell>
          <cell r="D731" t="str">
            <v>H</v>
          </cell>
          <cell r="E731">
            <v>125.12</v>
          </cell>
        </row>
        <row r="732">
          <cell r="B732">
            <v>89236</v>
          </cell>
          <cell r="C732" t="str">
            <v>FRESADORA DE ASFALTO A FRIO SOBRE RODAS, LARGURA FRESAGEM DE 2,0 M, POTÊNCIA 550 HP - DEPRECIAÇÃO. AF_11/2014</v>
          </cell>
          <cell r="D732" t="str">
            <v>H</v>
          </cell>
          <cell r="E732">
            <v>195.5</v>
          </cell>
        </row>
        <row r="733">
          <cell r="B733">
            <v>89237</v>
          </cell>
          <cell r="C733" t="str">
            <v>FRESADORA DE ASFALTO A FRIO SOBRE RODAS, LARGURA FRESAGEM DE 2,0 M, POTÊNCIA 550 HP - JUROS. AF_11/2014</v>
          </cell>
          <cell r="D733" t="str">
            <v>H</v>
          </cell>
          <cell r="E733">
            <v>30.97</v>
          </cell>
        </row>
        <row r="734">
          <cell r="B734">
            <v>89238</v>
          </cell>
          <cell r="C734" t="str">
            <v>FRESADORA DE ASFALTO A FRIO SOBRE RODAS, LARGURA FRESAGEM DE 2,0 M, POTÊNCIA 550 HP - MANUTENÇÃO. AF_11/2014</v>
          </cell>
          <cell r="D734" t="str">
            <v>H</v>
          </cell>
          <cell r="E734">
            <v>348.73</v>
          </cell>
        </row>
        <row r="735">
          <cell r="B735">
            <v>89239</v>
          </cell>
          <cell r="C735" t="str">
            <v>FRESADORA DE ASFALTO A FRIO SOBRE RODAS, LARGURA FRESAGEM DE 2,0 M, POTÊNCIA 550 HP - MATERIAIS NA OPERAÇÃO. AF_11/2014</v>
          </cell>
          <cell r="D735" t="str">
            <v>H</v>
          </cell>
          <cell r="E735">
            <v>330.89</v>
          </cell>
        </row>
        <row r="736">
          <cell r="B736">
            <v>89240</v>
          </cell>
          <cell r="C736" t="str">
            <v>VIBROACABADORA DE ASFALTO SOBRE ESTEIRAS, LARGURA DE PAVIMENTAÇÃO 1,90 M A 5,30 M, POTÊNCIA 105 HP CAPACIDADE 450 T/H - DEPRECIAÇÃO. AF_11/2014</v>
          </cell>
          <cell r="D736" t="str">
            <v>H</v>
          </cell>
          <cell r="E736">
            <v>60</v>
          </cell>
        </row>
        <row r="737">
          <cell r="B737">
            <v>89241</v>
          </cell>
          <cell r="C737" t="str">
            <v>VIBROACABADORA DE ASFALTO SOBRE ESTEIRAS, LARGURA DE PAVIMENTAÇÃO 1,90 M A 5,30 M, POTÊNCIA 105 HP CAPACIDADE 450 T/H - JUROS. AF_11/2014</v>
          </cell>
          <cell r="D737" t="str">
            <v>H</v>
          </cell>
          <cell r="E737">
            <v>10.8</v>
          </cell>
        </row>
        <row r="738">
          <cell r="B738">
            <v>89246</v>
          </cell>
          <cell r="C738" t="str">
            <v>RECICLADORA DE ASFALTO A FRIO SOBRE RODAS, LARGURA FRESAGEM DE 2,0 M, POTÊNCIA 422 HP - DEPRECIAÇÃO. AF_11/2014</v>
          </cell>
          <cell r="D738" t="str">
            <v>H</v>
          </cell>
          <cell r="E738">
            <v>169.88</v>
          </cell>
        </row>
        <row r="739">
          <cell r="B739">
            <v>89247</v>
          </cell>
          <cell r="C739" t="str">
            <v>RECICLADORA DE ASFALTO A FRIO SOBRE RODAS, LARGURA FRESAGEM DE 2,0 M, POTÊNCIA 422 HP - JUROS. AF_11/2014</v>
          </cell>
          <cell r="D739" t="str">
            <v>H</v>
          </cell>
          <cell r="E739">
            <v>26.91</v>
          </cell>
        </row>
        <row r="740">
          <cell r="B740">
            <v>89248</v>
          </cell>
          <cell r="C740" t="str">
            <v>RECICLADORA DE ASFALTO A FRIO SOBRE RODAS, LARGURA FRESAGEM DE 2,0 M, POTÊNCIA 422 HP - MANUTENÇÃO. AF_11/2014</v>
          </cell>
          <cell r="D740" t="str">
            <v>H</v>
          </cell>
          <cell r="E740">
            <v>303.02</v>
          </cell>
        </row>
        <row r="741">
          <cell r="B741">
            <v>89249</v>
          </cell>
          <cell r="C741" t="str">
            <v>RECICLADORA DE ASFALTO A FRIO SOBRE RODAS, LARGURA FRESAGEM DE 2,0 M, POTÊNCIA 422 HP - MATERIAIS NA OPERAÇÃO. AF_11/2014</v>
          </cell>
          <cell r="D741" t="str">
            <v>H</v>
          </cell>
          <cell r="E741">
            <v>282.06</v>
          </cell>
        </row>
        <row r="742">
          <cell r="B742">
            <v>89253</v>
          </cell>
          <cell r="C742" t="str">
            <v>VIBROACABADORA DE ASFALTO SOBRE ESTEIRAS, LARGURA DE PAVIMENTAÇÃO 2,13 M A 4,55 M, POTÊNCIA 100 HP, CAPACIDADE 400 T/H - DEPRECIAÇÃO. AF_11/2014</v>
          </cell>
          <cell r="D742" t="str">
            <v>H</v>
          </cell>
          <cell r="E742">
            <v>49.16</v>
          </cell>
        </row>
        <row r="743">
          <cell r="B743">
            <v>89254</v>
          </cell>
          <cell r="C743" t="str">
            <v>VIBROACABADORA DE ASFALTO SOBRE ESTEIRAS, LARGURA DE PAVIMENTAÇÃO 2,13 M A 4,55 M, POTÊNCIA 100 HP, CAPACIDADE 400 T/H - JUROS. AF_11/2014</v>
          </cell>
          <cell r="D743" t="str">
            <v>H</v>
          </cell>
          <cell r="E743">
            <v>8.85</v>
          </cell>
        </row>
        <row r="744">
          <cell r="B744">
            <v>89255</v>
          </cell>
          <cell r="C744" t="str">
            <v>VIBROACABADORA DE ASFALTO SOBRE ESTEIRAS, LARGURA DE PAVIMENTAÇÃO 2,13 M A 4,55 M, POTÊNCIA 100 HP, CAPACIDADE 400 T/H - MANUTENÇÃO. AF_11/2014</v>
          </cell>
          <cell r="D744" t="str">
            <v>H</v>
          </cell>
          <cell r="E744">
            <v>79.03</v>
          </cell>
        </row>
        <row r="745">
          <cell r="B745">
            <v>89256</v>
          </cell>
          <cell r="C745" t="str">
            <v>VIBROACABADORA DE ASFALTO SOBRE ESTEIRAS, LARGURA DE PAVIMENTAÇÃO 2,13 M A 4,55 M, POTÊNCIA 100 HP, CAPACIDADE 400 T/H - MATERIAIS NA OPERAÇÃO. AF_11/2014</v>
          </cell>
          <cell r="D745" t="str">
            <v>H</v>
          </cell>
          <cell r="E745">
            <v>63.48</v>
          </cell>
        </row>
        <row r="746">
          <cell r="B746">
            <v>89259</v>
          </cell>
          <cell r="C746" t="str">
            <v>GUINDAUTO HIDRÁULICO, CAPACIDADE MÁXIMA DE CARGA 6200 KG, MOMENTO MÁXIMO DE CARGA 11,7 TM, ALCANCE MÁXIMO HORIZONTAL 9,70 M, INCLUSIVE CAMINHÃO TOCO PBT 16.000 KG, POTÊNCIA DE 189 CV - DEPRECIAÇÃO. AF_06/2014</v>
          </cell>
          <cell r="D746" t="str">
            <v>H</v>
          </cell>
          <cell r="E746">
            <v>12.01</v>
          </cell>
        </row>
        <row r="747">
          <cell r="B747">
            <v>89260</v>
          </cell>
          <cell r="C747" t="str">
            <v>GUINDAUTO HIDRÁULICO, CAPACIDADE MÁXIMA DE CARGA 6200 KG, MOMENTO MÁXIMO DE CARGA 11,7 TM, ALCANCE MÁXIMO HORIZONTAL 9,70 M, INCLUSIVE CAMINHÃO TOCO PBT 16.000 KG, POTÊNCIA DE 189 CV - JUROS. AF_06/2014</v>
          </cell>
          <cell r="D747" t="str">
            <v>H</v>
          </cell>
          <cell r="E747">
            <v>2.5099999999999998</v>
          </cell>
        </row>
        <row r="748">
          <cell r="B748">
            <v>89262</v>
          </cell>
          <cell r="C748" t="str">
            <v>GUINDAUTO HIDRÁULICO, CAPACIDADE MÁXIMA DE CARGA 6200 KG, MOMENTO MÁXIMO DE CARGA 11,7 TM, ALCANCE MÁXIMO HORIZONTAL 9,70 M, INCLUSIVE CAMINHÃO TOCO PBT 16.000 KG, POTÊNCIA DE 189 CV - MANUTENÇÃO. AF_06/2014</v>
          </cell>
          <cell r="D748" t="str">
            <v>H</v>
          </cell>
          <cell r="E748">
            <v>22.52</v>
          </cell>
        </row>
        <row r="749">
          <cell r="B749">
            <v>89264</v>
          </cell>
          <cell r="C749" t="str">
            <v>CAMINHÃO TOCO, PBT 16.000 KG, CARGA ÚTIL MÁX. 10.685 KG, DIST. ENTRE EIXOS 4,8 M, POTÊNCIA 189 CV, INCLUSIVE CARROCERIA FIXA ABERTA DE MADEIRA P/ TRANSPORTE GERAL DE CARGA SECA, DIMEN. APROX. 2,5 X 7,00 X 0,50 M - DEPRECIAÇÃO. AF_06/2014</v>
          </cell>
          <cell r="D749" t="str">
            <v>H</v>
          </cell>
          <cell r="E749">
            <v>9.73</v>
          </cell>
        </row>
        <row r="750">
          <cell r="B750">
            <v>89265</v>
          </cell>
          <cell r="C750" t="str">
            <v>CAMINHÃO TOCO, PBT 16.000 KG, CARGA ÚTIL MÁX. 10.685 KG, DIST. ENTRE EIXOS 4,8 M, POTÊNCIA 189 CV, INCLUSIVE CARROCERIA FIXA ABERTA DE MADEIRA P/ TRANSPORTE GERAL DE CARGA SECA, DIMEN. APROX. 2,5 X 7,00 X 0,50 M - JUROS. AF_06/2014</v>
          </cell>
          <cell r="D750" t="str">
            <v>H</v>
          </cell>
          <cell r="E750">
            <v>2.0299999999999998</v>
          </cell>
        </row>
        <row r="751">
          <cell r="B751">
            <v>89266</v>
          </cell>
          <cell r="C751" t="str">
            <v>CAMINHÃO TOCO, PBT 16.000 KG, CARGA ÚTIL MÁX. 10.685 KG, DIST. ENTRE EIXOS 4,8 M, POTÊNCIA 189 CV, INCLUSIVE CARROCERIA FIXA ABERTA DE MADEIRA P/ TRANSPORTE GERAL DE CARGA SECA, DIMEN. APROX. 2,5 X 7,00 X 0,50 M - IMPOSTOS E SEGUROS. AF_06/2014</v>
          </cell>
          <cell r="D751" t="str">
            <v>H</v>
          </cell>
          <cell r="E751">
            <v>0.78</v>
          </cell>
        </row>
        <row r="752">
          <cell r="B752">
            <v>89267</v>
          </cell>
          <cell r="C752" t="str">
            <v>GUINDASTE HIDRÁULICO AUTOPROPELIDO, COM LANÇA TELESCÓPICA 28,80 M, CAPACIDADE MÁXIMA 30 T, POTÊNCIA 97 KW, TRAÇÃO 4 X 4 - DEPRECIAÇÃO. AF_11/2014</v>
          </cell>
          <cell r="D752" t="str">
            <v>H</v>
          </cell>
          <cell r="E752">
            <v>32.96</v>
          </cell>
        </row>
        <row r="753">
          <cell r="B753">
            <v>89268</v>
          </cell>
          <cell r="C753" t="str">
            <v>GUINDASTE HIDRÁULICO AUTOPROPELIDO, COM LANÇA TELESCÓPICA 28,80 M, CAPACIDADE MÁXIMA 30 T, POTÊNCIA 97 KW, TRAÇÃO 4 X 4 - JUROS. AF_11/2014</v>
          </cell>
          <cell r="D753" t="str">
            <v>H</v>
          </cell>
          <cell r="E753">
            <v>5.93</v>
          </cell>
        </row>
        <row r="754">
          <cell r="B754">
            <v>89269</v>
          </cell>
          <cell r="C754" t="str">
            <v>GUINDASTE HIDRÁULICO AUTOPROPELIDO, COM LANÇA TELESCÓPICA 28,80 M, CAPACIDADE MÁXIMA 30 T, POTÊNCIA 97 KW, TRAÇÃO 4 X 4 - IMPOSTOS E SEGUROS. AF_11/2014</v>
          </cell>
          <cell r="D754" t="str">
            <v>H</v>
          </cell>
          <cell r="E754">
            <v>2.2999999999999998</v>
          </cell>
        </row>
        <row r="755">
          <cell r="B755">
            <v>89270</v>
          </cell>
          <cell r="C755" t="str">
            <v>GUINDASTE HIDRÁULICO AUTOPROPELIDO, COM LANÇA TELESCÓPICA 28,80 M, CAPACIDADE MÁXIMA 30 T, POTÊNCIA 97 KW, TRAÇÃO 4 X 4 - MANUTENÇÃO. AF_11/2014</v>
          </cell>
          <cell r="D755" t="str">
            <v>H</v>
          </cell>
          <cell r="E755">
            <v>52.98</v>
          </cell>
        </row>
        <row r="756">
          <cell r="B756">
            <v>89271</v>
          </cell>
          <cell r="C756" t="str">
            <v>GUINDASTE HIDRÁULICO AUTOPROPELIDO, COM LANÇA TELESCÓPICA 28,80 M, CAPACIDADE MÁXIMA 30 T, POTÊNCIA 97 KW, TRAÇÃO 4 X 4 - MATERIAIS NA OPERAÇÃO. AF_11/2014</v>
          </cell>
          <cell r="D756" t="str">
            <v>H</v>
          </cell>
          <cell r="E756">
            <v>21.72</v>
          </cell>
        </row>
        <row r="757">
          <cell r="B757">
            <v>89274</v>
          </cell>
          <cell r="C757" t="str">
            <v>BETONEIRA CAPACIDADE NOMINAL DE 600 L, CAPACIDADE DE MISTURA 440 L, MOTOR A DIESEL POTÊNCIA 10 HP, COM CARREGADOR - DEPRECIAÇÃO. AF_11/2014</v>
          </cell>
          <cell r="D757" t="str">
            <v>H</v>
          </cell>
          <cell r="E757">
            <v>1.32</v>
          </cell>
        </row>
        <row r="758">
          <cell r="B758">
            <v>89275</v>
          </cell>
          <cell r="C758" t="str">
            <v>BETONEIRA CAPACIDADE NOMINAL DE 600 L, CAPACIDADE DE MISTURA 440 L, MOTOR A DIESEL POTÊNCIA 10 HP, COM CARREGADOR - JUROS. AF_11/2014</v>
          </cell>
          <cell r="D758" t="str">
            <v>H</v>
          </cell>
          <cell r="E758">
            <v>0.15</v>
          </cell>
        </row>
        <row r="759">
          <cell r="B759">
            <v>89276</v>
          </cell>
          <cell r="C759" t="str">
            <v>BETONEIRA CAPACIDADE NOMINAL DE 600 L, CAPACIDADE DE MISTURA 440 L, MOTOR A DIESEL POTÊNCIA 10 HP, COM CARREGADOR - MANUTENÇÃO. AF_11/2014</v>
          </cell>
          <cell r="D759" t="str">
            <v>H</v>
          </cell>
          <cell r="E759">
            <v>1.24</v>
          </cell>
        </row>
        <row r="760">
          <cell r="B760">
            <v>89277</v>
          </cell>
          <cell r="C760" t="str">
            <v>BETONEIRA CAPACIDADE NOMINAL DE 600 L, CAPACIDADE DE MISTURA 440 L, MOTOR A DIESEL POTÊNCIA 10 HP, COM CARREGADOR - MATERIAIS NA OPERAÇÃO. AF_11/2014</v>
          </cell>
          <cell r="D760" t="str">
            <v>H</v>
          </cell>
          <cell r="E760">
            <v>6.36</v>
          </cell>
        </row>
        <row r="761">
          <cell r="B761">
            <v>89280</v>
          </cell>
          <cell r="C761" t="str">
            <v>ROLO COMPACTADOR VIBRATÓRIO TANDEM AÇO LISO, POTÊNCIA 58 HP, PESO SEM/COM LASTRO 6,5 / 9,4 T, LARGURA DE TRABALHO 1,2 M - DEPRECIAÇÃO. AF_06/2014</v>
          </cell>
          <cell r="D761" t="str">
            <v>H</v>
          </cell>
          <cell r="E761">
            <v>23.64</v>
          </cell>
        </row>
        <row r="762">
          <cell r="B762">
            <v>89281</v>
          </cell>
          <cell r="C762" t="str">
            <v>ROLO COMPACTADOR VIBRATÓRIO TANDEM AÇO LISO, POTÊNCIA 58 HP, PESO SEM/COM LASTRO 6,5 / 9,4 T, LARGURA DE TRABALHO 1,2 M - JUROS. AF_06/2014</v>
          </cell>
          <cell r="D762" t="str">
            <v>H</v>
          </cell>
          <cell r="E762">
            <v>3.28</v>
          </cell>
        </row>
        <row r="763">
          <cell r="B763">
            <v>89870</v>
          </cell>
          <cell r="C763" t="str">
            <v>CAMINHÃO BASCULANTE 14 M3, COM CAVALO MECÂNICO DE CAPACIDADE MÁXIMA DE TRAÇÃO COMBINADO DE 36000 KG, POTÊNCIA 286 CV, INCLUSIVE SEMIREBOQUE COM CAÇAMBA METÁLICA - DEPRECIAÇÃO. AF_12/2014</v>
          </cell>
          <cell r="D763" t="str">
            <v>H</v>
          </cell>
          <cell r="E763">
            <v>24.89</v>
          </cell>
        </row>
        <row r="764">
          <cell r="B764">
            <v>89871</v>
          </cell>
          <cell r="C764" t="str">
            <v>CAMINHÃO BASCULANTE 14 M3, COM CAVALO MECÂNICO DE CAPACIDADE MÁXIMA DE TRAÇÃO COMBINADO DE 36000 KG, POTÊNCIA 286 CV, INCLUSIVE SEMIREBOQUE COM CAÇAMBA METÁLICA - JUROS. AF_12/2014</v>
          </cell>
          <cell r="D764" t="str">
            <v>H</v>
          </cell>
          <cell r="E764">
            <v>4.59</v>
          </cell>
        </row>
        <row r="765">
          <cell r="B765">
            <v>89872</v>
          </cell>
          <cell r="C765" t="str">
            <v>CAMINHÃO BASCULANTE 14 M3, COM CAVALO MECÂNICO DE CAPACIDADE MÁXIMA DE TRAÇÃO COMBINADO DE 36000 KG, POTÊNCIA 286 CV, INCLUSIVE SEMIREBOQUE COM CAÇAMBA METÁLICA - IMPOSTOS E SEGUROS. AF_12/2014</v>
          </cell>
          <cell r="D765" t="str">
            <v>H</v>
          </cell>
          <cell r="E765">
            <v>1.8</v>
          </cell>
        </row>
        <row r="766">
          <cell r="B766">
            <v>89873</v>
          </cell>
          <cell r="C766" t="str">
            <v>CAMINHÃO BASCULANTE 14 M3, COM CAVALO MECÂNICO DE CAPACIDADE MÁXIMA DE TRAÇÃO COMBINADO DE 36000 KG, POTÊNCIA 286 CV, INCLUSIVE SEMIREBOQUE COM CAÇAMBA METÁLICA - MANUTENÇÃO. AF_12/2014</v>
          </cell>
          <cell r="D766" t="str">
            <v>H</v>
          </cell>
          <cell r="E766">
            <v>46.68</v>
          </cell>
        </row>
        <row r="767">
          <cell r="B767">
            <v>89874</v>
          </cell>
          <cell r="C767" t="str">
            <v>CAMINHÃO BASCULANTE 14 M3, COM CAVALO MECÂNICO DE CAPACIDADE MÁXIMA DE TRAÇÃO COMBINADO DE 36000 KG, POTÊNCIA 286 CV, INCLUSIVE SEMIREBOQUE COM CAÇAMBA METÁLICA - MATERIAIS NA OPERAÇÃO. AF_12/2014</v>
          </cell>
          <cell r="D767" t="str">
            <v>H</v>
          </cell>
          <cell r="E767">
            <v>132.02000000000001</v>
          </cell>
        </row>
        <row r="768">
          <cell r="B768">
            <v>89878</v>
          </cell>
          <cell r="C768" t="str">
            <v>CAMINHÃO BASCULANTE 18 M3, COM CAVALO MECÂNICO DE CAPACIDADE MÁXIMA DE TRAÇÃO COMBINADO DE 45000 KG, POTÊNCIA 330 CV, INCLUSIVE SEMIREBOQUE COM CAÇAMBA METÁLICA - DEPRECIAÇÃO. AF_12/2014</v>
          </cell>
          <cell r="D768" t="str">
            <v>H</v>
          </cell>
          <cell r="E768">
            <v>26.4</v>
          </cell>
        </row>
        <row r="769">
          <cell r="B769">
            <v>89879</v>
          </cell>
          <cell r="C769" t="str">
            <v>CAMINHÃO BASCULANTE 18 M3, COM CAVALO MECÂNICO DE CAPACIDADE MÁXIMA DE TRAÇÃO COMBINADO DE 45000 KG, POTÊNCIA 330 CV, INCLUSIVE SEMIREBOQUE COM CAÇAMBA METÁLICA - JUROS. AF_12/2014</v>
          </cell>
          <cell r="D769" t="str">
            <v>H</v>
          </cell>
          <cell r="E769">
            <v>4.87</v>
          </cell>
        </row>
        <row r="770">
          <cell r="B770">
            <v>89880</v>
          </cell>
          <cell r="C770" t="str">
            <v>CAMINHÃO BASCULANTE 18 M3, COM CAVALO MECÂNICO DE CAPACIDADE MÁXIMA DE TRAÇÃO COMBINADO DE 45000 KG, POTÊNCIA 330 CV, INCLUSIVE SEMIREBOQUE COM CAÇAMBA METÁLICA - IMPOSTOS E SEGUROS. AF_12/2014</v>
          </cell>
          <cell r="D770" t="str">
            <v>H</v>
          </cell>
          <cell r="E770">
            <v>1.9</v>
          </cell>
        </row>
        <row r="771">
          <cell r="B771">
            <v>89881</v>
          </cell>
          <cell r="C771" t="str">
            <v>CAMINHÃO BASCULANTE 18 M3, COM CAVALO MECÂNICO DE CAPACIDADE MÁXIMA DE TRAÇÃO COMBINADO DE 45000 KG, POTÊNCIA 330 CV, INCLUSIVE SEMIREBOQUE COM CAÇAMBA METÁLICA - MANUTENÇÃO. AF_12/2014</v>
          </cell>
          <cell r="D771" t="str">
            <v>H</v>
          </cell>
          <cell r="E771">
            <v>49.51</v>
          </cell>
        </row>
        <row r="772">
          <cell r="B772">
            <v>89882</v>
          </cell>
          <cell r="C772" t="str">
            <v>CAMINHÃO BASCULANTE 18 M3, COM CAVALO MECÂNICO DE CAPACIDADE MÁXIMA DE TRAÇÃO COMBINADO DE 45000 KG, POTÊNCIA 330 CV, INCLUSIVE SEMIREBOQUE COM CAÇAMBA METÁLICA - MATERIAIS NA OPERAÇÃO. AF_12/2014</v>
          </cell>
          <cell r="D772" t="str">
            <v>H</v>
          </cell>
          <cell r="E772">
            <v>152.32</v>
          </cell>
        </row>
        <row r="773">
          <cell r="B773">
            <v>90582</v>
          </cell>
          <cell r="C773" t="str">
            <v>VIBRADOR DE IMERSÃO, DIÂMETRO DE PONTEIRA 45MM, MOTOR ELÉTRICO TRIFÁSICO POTÊNCIA DE 2 CV - DEPRECIAÇÃO. AF_06/2015</v>
          </cell>
          <cell r="D773" t="str">
            <v>H</v>
          </cell>
          <cell r="E773">
            <v>0.4</v>
          </cell>
        </row>
        <row r="774">
          <cell r="B774">
            <v>90583</v>
          </cell>
          <cell r="C774" t="str">
            <v>VIBRADOR DE IMERSÃO, DIÂMETRO DE PONTEIRA 45MM, MOTOR ELÉTRICO TRIFÁSICO POTÊNCIA DE 2 CV - JUROS. AF_06/2015</v>
          </cell>
          <cell r="D774" t="str">
            <v>H</v>
          </cell>
          <cell r="E774">
            <v>0.04</v>
          </cell>
        </row>
        <row r="775">
          <cell r="B775">
            <v>90584</v>
          </cell>
          <cell r="C775" t="str">
            <v>VIBRADOR DE IMERSÃO, DIÂMETRO DE PONTEIRA 45MM, MOTOR ELÉTRICO TRIFÁSICO POTÊNCIA DE 2 CV - MANUTENÇÃO. AF_06/2015</v>
          </cell>
          <cell r="D775" t="str">
            <v>H</v>
          </cell>
          <cell r="E775">
            <v>0.31</v>
          </cell>
        </row>
        <row r="776">
          <cell r="B776">
            <v>90585</v>
          </cell>
          <cell r="C776" t="str">
            <v>VIBRADOR DE IMERSÃO, DIÂMETRO DE PONTEIRA 45MM, MOTOR ELÉTRICO TRIFÁSICO POTÊNCIA DE 2 CV - MATERIAIS NA OPERAÇÃO. AF_06/2015</v>
          </cell>
          <cell r="D776" t="str">
            <v>H</v>
          </cell>
          <cell r="E776">
            <v>1.02</v>
          </cell>
        </row>
        <row r="777">
          <cell r="B777">
            <v>90621</v>
          </cell>
          <cell r="C777" t="str">
            <v>PERFURATRIZ MANUAL, TORQUE MÁXIMO 83 N.M, POTÊNCIA 5 CV, COM DIÂMETRO MÁXIMO 4" - DEPRECIAÇÃO. AF_06/2015</v>
          </cell>
          <cell r="D777" t="str">
            <v>H</v>
          </cell>
          <cell r="E777">
            <v>2.09</v>
          </cell>
        </row>
        <row r="778">
          <cell r="B778">
            <v>90622</v>
          </cell>
          <cell r="C778" t="str">
            <v>PERFURATRIZ MANUAL, TORQUE MÁXIMO 83 N.M, POTÊNCIA 5 CV, COM DIÂMETRO MÁXIMO 4" - JUROS. AF_06/2015</v>
          </cell>
          <cell r="D778" t="str">
            <v>H</v>
          </cell>
          <cell r="E778">
            <v>0.24</v>
          </cell>
        </row>
        <row r="779">
          <cell r="B779">
            <v>90623</v>
          </cell>
          <cell r="C779" t="str">
            <v>PERFURATRIZ MANUAL, TORQUE MÁXIMO 83 N.M, POTÊNCIA 5 CV, COM DIÂMETRO MÁXIMO 4" - MANUTENÇÃO. AF_06/2015</v>
          </cell>
          <cell r="D779" t="str">
            <v>H</v>
          </cell>
          <cell r="E779">
            <v>2.61</v>
          </cell>
        </row>
        <row r="780">
          <cell r="B780">
            <v>90624</v>
          </cell>
          <cell r="C780" t="str">
            <v>PERFURATRIZ MANUAL, TORQUE MÁXIMO 83 N.M, POTÊNCIA 5 CV, COM DIÂMETRO MÁXIMO 4" - MATERIAIS NA OPERAÇÃO. AF_06/2015</v>
          </cell>
          <cell r="D780" t="str">
            <v>H</v>
          </cell>
          <cell r="E780">
            <v>2.56</v>
          </cell>
        </row>
        <row r="781">
          <cell r="B781">
            <v>90627</v>
          </cell>
          <cell r="C781" t="str">
            <v>PERFURATRIZ SOBRE ESTEIRA, TORQUE MÁXIMO 600 KGF, PESO MÉDIO 1000 KG, POTÊNCIA 20 HP, DIÂMETRO MÁXIMO 10" - DEPRECIAÇÃO. AF_06/2015</v>
          </cell>
          <cell r="D781" t="str">
            <v>H</v>
          </cell>
          <cell r="E781">
            <v>28.5</v>
          </cell>
        </row>
        <row r="782">
          <cell r="B782">
            <v>90628</v>
          </cell>
          <cell r="C782" t="str">
            <v>PERFURATRIZ SOBRE ESTEIRA, TORQUE MÁXIMO 600 KGF, PESO MÉDIO 1000 KG, POTÊNCIA 20 HP, DIÂMETRO MÁXIMO 10" - JUROS. AF_06/2015</v>
          </cell>
          <cell r="D782" t="str">
            <v>H</v>
          </cell>
          <cell r="E782">
            <v>4.0599999999999996</v>
          </cell>
        </row>
        <row r="783">
          <cell r="B783">
            <v>90629</v>
          </cell>
          <cell r="C783" t="str">
            <v>PERFURATRIZ SOBRE ESTEIRA, TORQUE MÁXIMO 600 KGF, PESO MÉDIO 1000 KG, POTÊNCIA 20 HP, DIÂMETRO MÁXIMO 10" - MANUTENÇÃO. AF_06/2015</v>
          </cell>
          <cell r="D783" t="str">
            <v>H</v>
          </cell>
          <cell r="E783">
            <v>35.659999999999997</v>
          </cell>
        </row>
        <row r="784">
          <cell r="B784">
            <v>90630</v>
          </cell>
          <cell r="C784" t="str">
            <v>PERFURATRIZ SOBRE ESTEIRA, TORQUE MÁXIMO 600 KGF, PESO MÉDIO 1000 KG, POTÊNCIA 20 HP, DIÂMETRO MÁXIMO 10" - MATERIAIS NA OPERAÇÃO. AF_06/2015</v>
          </cell>
          <cell r="D784" t="str">
            <v>H</v>
          </cell>
          <cell r="E784">
            <v>10.39</v>
          </cell>
        </row>
        <row r="785">
          <cell r="B785">
            <v>90633</v>
          </cell>
          <cell r="C785" t="str">
            <v>MISTURADOR DUPLO HORIZONTAL DE ALTA TURBULÊNCIA, CAPACIDADE / VOLUME 2 X 500 LITROS, MOTORES ELÉTRICOS MÍNIMO 5 CV CADA, PARA NATA CIMENTO, ARGAMASSA E OUTROS - DEPRECIAÇÃO. AF_06/2015</v>
          </cell>
          <cell r="D785" t="str">
            <v>H</v>
          </cell>
          <cell r="E785">
            <v>3.36</v>
          </cell>
        </row>
        <row r="786">
          <cell r="B786">
            <v>90634</v>
          </cell>
          <cell r="C786" t="str">
            <v>MISTURADOR DUPLO HORIZONTAL DE ALTA TURBULÊNCIA, CAPACIDADE / VOLUME 2 X 500 LITROS, MOTORES ELÉTRICOS MÍNIMO 5 CV CADA, PARA NATA CIMENTO, ARGAMASSA E OUTROS - JUROS. AF_06/2015</v>
          </cell>
          <cell r="D786" t="str">
            <v>H</v>
          </cell>
          <cell r="E786">
            <v>0.39</v>
          </cell>
        </row>
        <row r="787">
          <cell r="B787">
            <v>90635</v>
          </cell>
          <cell r="C787" t="str">
            <v>MISTURADOR DUPLO HORIZONTAL DE ALTA TURBULÊNCIA, CAPACIDADE / VOLUME 2 X 500 LITROS, MOTORES ELÉTRICOS MÍNIMO 5 CV CADA, PARA NATA CIMENTO, ARGAMASSA E OUTROS - MANUTENÇÃO. AF_06/2015</v>
          </cell>
          <cell r="D787" t="str">
            <v>H</v>
          </cell>
          <cell r="E787">
            <v>3.67</v>
          </cell>
        </row>
        <row r="788">
          <cell r="B788">
            <v>90636</v>
          </cell>
          <cell r="C788" t="str">
            <v>MISTURADOR DUPLO HORIZONTAL DE ALTA TURBULÊNCIA, CAPACIDADE / VOLUME 2 X 500 LITROS, MOTORES ELÉTRICOS MÍNIMO 5 CV CADA, PARA NATA CIMENTO, ARGAMASSA E OUTROS - MATERIAIS NA OPERAÇÃO. AF_06/2015</v>
          </cell>
          <cell r="D788" t="str">
            <v>H</v>
          </cell>
          <cell r="E788">
            <v>5.13</v>
          </cell>
        </row>
        <row r="789">
          <cell r="B789">
            <v>90639</v>
          </cell>
          <cell r="C789" t="str">
            <v>BOMBA TRIPLEX, PARA INJEÇÃO DE NATA DE CIMENTO, VAZÃO MÁXIMA DE 100 LITROS/MINUTO, PRESSÃO MÁXIMA DE 70 BAR - DEPRECIAÇÃO. AF_06/2015</v>
          </cell>
          <cell r="D789" t="str">
            <v>H</v>
          </cell>
          <cell r="E789">
            <v>5.01</v>
          </cell>
        </row>
        <row r="790">
          <cell r="B790">
            <v>90640</v>
          </cell>
          <cell r="C790" t="str">
            <v>BOMBA TRIPLEX, PARA INJEÇÃO DE NATA DE CIMENTO, VAZÃO MÁXIMA DE 100 LITROS/MINUTO, PRESSÃO MÁXIMA DE 70 BAR - JUROS. AF_06/2015</v>
          </cell>
          <cell r="D790" t="str">
            <v>H</v>
          </cell>
          <cell r="E790">
            <v>0.59</v>
          </cell>
        </row>
        <row r="791">
          <cell r="B791">
            <v>90641</v>
          </cell>
          <cell r="C791" t="str">
            <v>BOMBA TRIPLEX, PARA INJEÇÃO DE NATA DE CIMENTO, VAZÃO MÁXIMA DE 100 LITROS/MINUTO, PRESSÃO MÁXIMA DE 70 BAR - MANUTENÇÃO. AF_06/2015</v>
          </cell>
          <cell r="D791" t="str">
            <v>H</v>
          </cell>
          <cell r="E791">
            <v>5.48</v>
          </cell>
        </row>
        <row r="792">
          <cell r="B792">
            <v>90642</v>
          </cell>
          <cell r="C792" t="str">
            <v>BOMBA TRIPLEX, PARA INJEÇÃO DE NATA DE CIMENTO, VAZÃO MÁXIMA DE 100 LITROS/MINUTO, PRESSÃO MÁXIMA DE 70 BAR - MATERIAIS NA OPERAÇÃO. AF_06/2015</v>
          </cell>
          <cell r="D792" t="str">
            <v>H</v>
          </cell>
          <cell r="E792">
            <v>6.89</v>
          </cell>
        </row>
        <row r="793">
          <cell r="B793">
            <v>90646</v>
          </cell>
          <cell r="C793" t="str">
            <v>BOMBA CENTRÍFUGA MONOESTÁGIO COM MOTOR ELÉTRICO MONOFÁSICO, POTÊNCIA 15 HP, DIÂMETRO DO ROTOR 173 MM, HM/Q = 30 MCA / 90 M3/H A 45 MCA / 55 M3/H - DEPRECIAÇÃO. AF_06/2015</v>
          </cell>
          <cell r="D793" t="str">
            <v>H</v>
          </cell>
          <cell r="E793">
            <v>0.66</v>
          </cell>
        </row>
        <row r="794">
          <cell r="B794">
            <v>90647</v>
          </cell>
          <cell r="C794" t="str">
            <v>BOMBA CENTRÍFUGA MONOESTÁGIO COM MOTOR ELÉTRICO MONOFÁSICO, POTÊNCIA 15 HP, DIÂMETRO DO ROTOR 173 MM, HM/Q = 30 MCA / 90 M3/H A 45 MCA / 55 M3/H - JUROS. AF_06/2015</v>
          </cell>
          <cell r="D794" t="str">
            <v>H</v>
          </cell>
          <cell r="E794">
            <v>7.0000000000000007E-2</v>
          </cell>
        </row>
        <row r="795">
          <cell r="B795">
            <v>90648</v>
          </cell>
          <cell r="C795" t="str">
            <v>BOMBA CENTRÍFUGA MONOESTÁGIO COM MOTOR ELÉTRICO MONOFÁSICO, POTÊNCIA 15 HP, DIÂMETRO DO ROTOR 173 MM, HM/Q = 30 MCA / 90 M3/H A 45 MCA / 55 M3/H - MANUTENÇÃO. AF_06/2015</v>
          </cell>
          <cell r="D795" t="str">
            <v>H</v>
          </cell>
          <cell r="E795">
            <v>0.72</v>
          </cell>
        </row>
        <row r="796">
          <cell r="B796">
            <v>90649</v>
          </cell>
          <cell r="C796" t="str">
            <v>BOMBA CENTRÍFUGA MONOESTÁGIO COM MOTOR ELÉTRICO MONOFÁSICO, POTÊNCIA 15 HP, DIÂMETRO DO ROTOR 173 MM, HM/Q = 30 MCA / 90 M3/H A 45 MCA / 55 M3/H - MATERIAIS NA OPERAÇÃO. AF_06/2015</v>
          </cell>
          <cell r="D796" t="str">
            <v>H</v>
          </cell>
          <cell r="E796">
            <v>7.98</v>
          </cell>
        </row>
        <row r="797">
          <cell r="B797">
            <v>90652</v>
          </cell>
          <cell r="C797" t="str">
            <v>BOMBA DE PROJEÇÃO DE CONCRETO SECO, POTÊNCIA 10 CV, VAZÃO 3 M3/H - DEPRECIAÇÃO. AF_06/2015</v>
          </cell>
          <cell r="D797" t="str">
            <v>H</v>
          </cell>
          <cell r="E797">
            <v>3.26</v>
          </cell>
        </row>
        <row r="798">
          <cell r="B798">
            <v>90653</v>
          </cell>
          <cell r="C798" t="str">
            <v>BOMBA DE PROJEÇÃO DE CONCRETO SECO, POTÊNCIA 10 CV, VAZÃO 3 M3/H - JUROS. AF_06/2015</v>
          </cell>
          <cell r="D798" t="str">
            <v>H</v>
          </cell>
          <cell r="E798">
            <v>0.38</v>
          </cell>
        </row>
        <row r="799">
          <cell r="B799">
            <v>90654</v>
          </cell>
          <cell r="C799" t="str">
            <v>BOMBA DE PROJEÇÃO DE CONCRETO SECO, POTÊNCIA 10 CV, VAZÃO 3 M3/H - MANUTENÇÃO. AF_06/2015</v>
          </cell>
          <cell r="D799" t="str">
            <v>H</v>
          </cell>
          <cell r="E799">
            <v>3.57</v>
          </cell>
        </row>
        <row r="800">
          <cell r="B800">
            <v>90655</v>
          </cell>
          <cell r="C800" t="str">
            <v>BOMBA DE PROJEÇÃO DE CONCRETO SECO, POTÊNCIA 10 CV, VAZÃO 3 M3/H - MATERIAIS NA OPERAÇÃO. AF_06/2015</v>
          </cell>
          <cell r="D800" t="str">
            <v>H</v>
          </cell>
          <cell r="E800">
            <v>5.25</v>
          </cell>
        </row>
        <row r="801">
          <cell r="B801">
            <v>90658</v>
          </cell>
          <cell r="C801" t="str">
            <v>BOMBA DE PROJEÇÃO DE CONCRETO SECO, POTÊNCIA 10 CV, VAZÃO 6 M3/H - DEPRECIAÇÃO. AF_06/2015</v>
          </cell>
          <cell r="D801" t="str">
            <v>H</v>
          </cell>
          <cell r="E801">
            <v>3.49</v>
          </cell>
        </row>
        <row r="802">
          <cell r="B802">
            <v>90659</v>
          </cell>
          <cell r="C802" t="str">
            <v>BOMBA DE PROJEÇÃO DE CONCRETO SECO, POTÊNCIA 10 CV, VAZÃO 6 M3/H - JUROS. AF_06/2015</v>
          </cell>
          <cell r="D802" t="str">
            <v>H</v>
          </cell>
          <cell r="E802">
            <v>0.41</v>
          </cell>
        </row>
        <row r="803">
          <cell r="B803">
            <v>90660</v>
          </cell>
          <cell r="C803" t="str">
            <v>BOMBA DE PROJEÇÃO DE CONCRETO SECO, POTÊNCIA 10 CV, VAZÃO 6 M3/H - MANUTENÇÃO. AF_06/2015</v>
          </cell>
          <cell r="D803" t="str">
            <v>H</v>
          </cell>
          <cell r="E803">
            <v>3.82</v>
          </cell>
        </row>
        <row r="804">
          <cell r="B804">
            <v>90661</v>
          </cell>
          <cell r="C804" t="str">
            <v>BOMBA DE PROJEÇÃO DE CONCRETO SECO, POTÊNCIA 10 CV, VAZÃO 6 M3/H - MATERIAIS NA OPERAÇÃO. AF_06/2015</v>
          </cell>
          <cell r="D804" t="str">
            <v>H</v>
          </cell>
          <cell r="E804">
            <v>5.25</v>
          </cell>
        </row>
        <row r="805">
          <cell r="B805">
            <v>90664</v>
          </cell>
          <cell r="C805" t="str">
            <v>PROJETOR PNEUMÁTICO DE ARGAMASSA PARA CHAPISCO E REBOCO COM RECIPIENTE ACOPLADO, TIPO CANEQUINHA, COM COMPRESSOR DE AR REBOCÁVEL VAZÃO 89 PCM E MOTOR DIESEL DE 20 CV - DEPRECIAÇÃO. AF_06/2015</v>
          </cell>
          <cell r="D805" t="str">
            <v>H</v>
          </cell>
          <cell r="E805">
            <v>4.75</v>
          </cell>
        </row>
        <row r="806">
          <cell r="B806">
            <v>90665</v>
          </cell>
          <cell r="C806" t="str">
            <v>PROJETOR PNEUMÁTICO DE ARGAMASSA PARA CHAPISCO E REBOCO COM RECIPIENTE ACOPLADO, TIPO CANEQUINHA, COM COMPRESSOR DE AR REBOCÁVEL VAZÃO 89 PCM E MOTOR DIESEL DE 20 CV - JUROS. AF_06/2015</v>
          </cell>
          <cell r="D806" t="str">
            <v>H</v>
          </cell>
          <cell r="E806">
            <v>0.54</v>
          </cell>
        </row>
        <row r="807">
          <cell r="B807">
            <v>90666</v>
          </cell>
          <cell r="C807" t="str">
            <v>PROJETOR PNEUMÁTICO DE ARGAMASSA PARA CHAPISCO E REBOCO COM RECIPIENTE ACOPLADO, TIPO CANEQUINHA, COM COMPRESSOR DE AR REBOCÁVEL VAZÃO 89 PCM E MOTOR DIESEL DE 20 CV - MANUTENÇÃO. AF_06/2015</v>
          </cell>
          <cell r="D807" t="str">
            <v>H</v>
          </cell>
          <cell r="E807">
            <v>5.19</v>
          </cell>
        </row>
        <row r="808">
          <cell r="B808">
            <v>90667</v>
          </cell>
          <cell r="C808" t="str">
            <v>PROJETOR PNEUMÁTICO DE ARGAMASSA PARA CHAPISCO E REBOCO COM RECIPIENTE ACOPLADO, TIPO CANEQUINHA, COM COMPRESSOR DE AR REBOCÁVEL VAZÃO 89 PCM E MOTOR DIESEL DE 20 CV - MATERIAIS NA OPERAÇÃO. AF_06/2015</v>
          </cell>
          <cell r="D808" t="str">
            <v>H</v>
          </cell>
          <cell r="E808">
            <v>11.2</v>
          </cell>
        </row>
        <row r="809">
          <cell r="B809">
            <v>90670</v>
          </cell>
          <cell r="C809" t="str">
            <v>PERFURATRIZ COM TORRE METÁLICA PARA EXECUÇÃO DE ESTACA HÉLICE CONTÍNUA, PROFUNDIDADE MÁXIMA DE 30 M, DIÂMETRO MÁXIMO DE 800 MM, POTÊNCIA INSTALADA DE 268 HP, MESA ROTATIVA COM TORQUE MÁXIMO DE 170 KNM - DEPRECIAÇÃO. AF_06/2015</v>
          </cell>
          <cell r="D809" t="str">
            <v>H</v>
          </cell>
          <cell r="E809">
            <v>130.79</v>
          </cell>
        </row>
        <row r="810">
          <cell r="B810">
            <v>90671</v>
          </cell>
          <cell r="C810" t="str">
            <v>PERFURATRIZ COM TORRE METÁLICA PARA EXECUÇÃO DE ESTACA HÉLICE CONTÍNUA, PROFUNDIDADE MÁXIMA DE 30 M, DIÂMETRO MÁXIMO DE 800 MM, POTÊNCIA INSTALADA DE 268 HP, MESA ROTATIVA COM TORQUE MÁXIMO DE 170 KNM - JUROS. AF_06/2015</v>
          </cell>
          <cell r="D810" t="str">
            <v>H</v>
          </cell>
          <cell r="E810">
            <v>18.149999999999999</v>
          </cell>
        </row>
        <row r="811">
          <cell r="B811">
            <v>90672</v>
          </cell>
          <cell r="C811" t="str">
            <v>PERFURATRIZ COM TORRE METÁLICA PARA EXECUÇÃO DE ESTACA HÉLICE CONTÍNUA, PROFUNDIDADE MÁXIMA DE 30 M, DIÂMETRO MÁXIMO DE 800 MM, POTÊNCIA INSTALADA DE 268 HP, MESA ROTATIVA COM TORQUE MÁXIMO DE 170 KNM - MANUTENÇÃO. AF_06/2015</v>
          </cell>
          <cell r="D811" t="str">
            <v>H</v>
          </cell>
          <cell r="E811">
            <v>163.66999999999999</v>
          </cell>
        </row>
        <row r="812">
          <cell r="B812">
            <v>90673</v>
          </cell>
          <cell r="C812" t="str">
            <v>PERFURATRIZ COM TORRE METÁLICA PARA EXECUÇÃO DE ESTACA HÉLICE CONTÍNUA, PROFUNDIDADE MÁXIMA DE 30 M, DIÂMETRO MÁXIMO DE 800 MM, POTÊNCIA INSTALADA DE 268 HP, MESA ROTATIVA COM TORQUE MÁXIMO DE 170 KNM - MATERIAIS NA OPERAÇÃO. AF_06/2015</v>
          </cell>
          <cell r="D812" t="str">
            <v>H</v>
          </cell>
          <cell r="E812">
            <v>89.6</v>
          </cell>
        </row>
        <row r="813">
          <cell r="B813">
            <v>90676</v>
          </cell>
          <cell r="C813" t="str">
            <v>PERFURATRIZ HIDRÁULICA SOBRE CAMINHÃO COM TRADO CURTO ACOPLADO, PROFUNDIDADE MÁXIMA DE 20 M, DIÂMETRO MÁXIMO DE 1500 MM, POTÊNCIA INSTALADA DE 137 HP, MESA ROTATIVA COM TORQUE MÁXIMO DE 30 KNM - DEPRECIAÇÃO. AF_06/2015</v>
          </cell>
          <cell r="D813" t="str">
            <v>H</v>
          </cell>
          <cell r="E813">
            <v>69.84</v>
          </cell>
        </row>
        <row r="814">
          <cell r="B814">
            <v>90677</v>
          </cell>
          <cell r="C814" t="str">
            <v>PERFURATRIZ HIDRÁULICA SOBRE CAMINHÃO COM TRADO CURTO ACOPLADO, PROFUNDIDADE MÁXIMA DE 20 M, DIÂMETRO MÁXIMO DE 1500 MM, POTÊNCIA INSTALADA DE 137 HP, MESA ROTATIVA COM TORQUE MÁXIMO DE 30 KNM - JUROS. AF_06/2015</v>
          </cell>
          <cell r="D814" t="str">
            <v>H</v>
          </cell>
          <cell r="E814">
            <v>9.69</v>
          </cell>
        </row>
        <row r="815">
          <cell r="B815">
            <v>90678</v>
          </cell>
          <cell r="C815" t="str">
            <v>PERFURATRIZ HIDRÁULICA SOBRE CAMINHÃO COM TRADO CURTO ACOPLADO, PROFUNDIDADE MÁXIMA DE 20 M, DIÂMETRO MÁXIMO DE 1500 MM, POTÊNCIA INSTALADA DE 137 HP, MESA ROTATIVA COM TORQUE MÁXIMO DE 30 KNM - MANUTENÇÃO. AF_06/2015</v>
          </cell>
          <cell r="D815" t="str">
            <v>H</v>
          </cell>
          <cell r="E815">
            <v>87.4</v>
          </cell>
        </row>
        <row r="816">
          <cell r="B816">
            <v>90679</v>
          </cell>
          <cell r="C816" t="str">
            <v>PERFURATRIZ HIDRÁULICA SOBRE CAMINHÃO COM TRADO CURTO ACOPLADO, PROFUNDIDADE MÁXIMA DE 20 M, DIÂMETRO MÁXIMO DE 1500 MM, POTÊNCIA INSTALADA DE 137 HP, MESA ROTATIVA COM TORQUE MÁXIMO DE 30 KNM - MATERIAIS NA OPERAÇÃO. AF_06/2015</v>
          </cell>
          <cell r="D816" t="str">
            <v>H</v>
          </cell>
          <cell r="E816">
            <v>68.67</v>
          </cell>
        </row>
        <row r="817">
          <cell r="B817">
            <v>90682</v>
          </cell>
          <cell r="C817" t="str">
            <v>MANIPULADOR TELESCÓPICO, POTÊNCIA DE 85 HP, CAPACIDADE DE CARGA DE 3.500 KG, ALTURA MÁXIMA DE ELEVAÇÃO DE 12,3 M - DEPRECIAÇÃO. AF_06/2015</v>
          </cell>
          <cell r="D817" t="str">
            <v>H</v>
          </cell>
          <cell r="E817">
            <v>25.68</v>
          </cell>
        </row>
        <row r="818">
          <cell r="B818">
            <v>90683</v>
          </cell>
          <cell r="C818" t="str">
            <v>MANIPULADOR TELESCÓPICO, POTÊNCIA DE 85 HP, CAPACIDADE DE CARGA DE 3.500 KG, ALTURA MÁXIMA DE ELEVAÇÃO DE 12,3 M - JUROS. AF_06/2015</v>
          </cell>
          <cell r="D818" t="str">
            <v>H</v>
          </cell>
          <cell r="E818">
            <v>3.04</v>
          </cell>
        </row>
        <row r="819">
          <cell r="B819">
            <v>90684</v>
          </cell>
          <cell r="C819" t="str">
            <v>MANIPULADOR TELESCÓPICO, POTÊNCIA DE 85 HP, CAPACIDADE DE CARGA DE 3.500 KG, ALTURA MÁXIMA DE ELEVAÇÃO DE 12,3 M - MANUTENÇÃO. AF_06/2015</v>
          </cell>
          <cell r="D819" t="str">
            <v>H</v>
          </cell>
          <cell r="E819">
            <v>28.09</v>
          </cell>
        </row>
        <row r="820">
          <cell r="B820">
            <v>90685</v>
          </cell>
          <cell r="C820" t="str">
            <v>MANIPULADOR TELESCÓPICO, POTÊNCIA DE 85 HP, CAPACIDADE DE CARGA DE 3.500 KG, ALTURA MÁXIMA DE ELEVAÇÃO DE 12,3 M - MATERIAIS NA OPERAÇÃO. AF_06/2015</v>
          </cell>
          <cell r="D820" t="str">
            <v>H</v>
          </cell>
          <cell r="E820">
            <v>42.6</v>
          </cell>
        </row>
        <row r="821">
          <cell r="B821">
            <v>90688</v>
          </cell>
          <cell r="C821" t="str">
            <v>MINICARREGADEIRA SOBRE RODAS, POTÊNCIA LÍQUIDA DE 47 HP, CAPACIDADE NOMINAL DE OPERAÇÃO DE 646 KG - DEPRECIAÇÃO. AF_06/2015</v>
          </cell>
          <cell r="D821" t="str">
            <v>H</v>
          </cell>
          <cell r="E821">
            <v>13.2</v>
          </cell>
        </row>
        <row r="822">
          <cell r="B822">
            <v>90689</v>
          </cell>
          <cell r="C822" t="str">
            <v>MINICARREGADEIRA SOBRE RODAS, POTÊNCIA LÍQUIDA DE 47 HP, CAPACIDADE NOMINAL DE OPERAÇÃO DE 646 KG - JUROS. AF_06/2015</v>
          </cell>
          <cell r="D822" t="str">
            <v>H</v>
          </cell>
          <cell r="E822">
            <v>1.33</v>
          </cell>
        </row>
        <row r="823">
          <cell r="B823">
            <v>90690</v>
          </cell>
          <cell r="C823" t="str">
            <v>MINICARREGADEIRA SOBRE RODAS, POTÊNCIA LÍQUIDA DE 47 HP, CAPACIDADE NOMINAL DE OPERAÇÃO DE 646 KG - MANUTENÇÃO. AF_06/2015</v>
          </cell>
          <cell r="D823" t="str">
            <v>H</v>
          </cell>
          <cell r="E823">
            <v>16.5</v>
          </cell>
        </row>
        <row r="824">
          <cell r="B824">
            <v>90691</v>
          </cell>
          <cell r="C824" t="str">
            <v>MINICARREGADEIRA SOBRE RODAS, POTÊNCIA LÍQUIDA DE 47 HP, CAPACIDADE NOMINAL DE OPERAÇÃO DE 646 KG - MATERIAIS NA OPERAÇÃO. AF_06/2015</v>
          </cell>
          <cell r="D824" t="str">
            <v>H</v>
          </cell>
          <cell r="E824">
            <v>39.24</v>
          </cell>
        </row>
        <row r="825">
          <cell r="B825">
            <v>90957</v>
          </cell>
          <cell r="C825" t="str">
            <v>COMPRESSOR DE AR REBOCÁVEL, VAZÃO 189 PCM, PRESSÃO EFETIVA DE TRABALHO 102 PSI, MOTOR DIESEL, POTÊNCIA 63 CV - DEPRECIAÇÃO. AF_06/2015</v>
          </cell>
          <cell r="D825" t="str">
            <v>H</v>
          </cell>
          <cell r="E825">
            <v>2.94</v>
          </cell>
        </row>
        <row r="826">
          <cell r="B826">
            <v>90958</v>
          </cell>
          <cell r="C826" t="str">
            <v>COMPRESSOR DE AR REBOCÁVEL, VAZÃO 189 PCM, PRESSÃO EFETIVA DE TRABALHO 102 PSI, MOTOR DIESEL, POTÊNCIA 63 CV - JUROS. AF_06/2015</v>
          </cell>
          <cell r="D826" t="str">
            <v>H</v>
          </cell>
          <cell r="E826">
            <v>0.4</v>
          </cell>
        </row>
        <row r="827">
          <cell r="B827">
            <v>90960</v>
          </cell>
          <cell r="C827" t="str">
            <v>COMPRESSOR DE AR REBOCÁVEL, VAZÃO 89 PCM, PRESSÃO EFETIVA DE TRABALHO 102 PSI, MOTOR DIESEL, POTÊNCIA 20 CV - DEPRECIAÇÃO. AF_06/2015</v>
          </cell>
          <cell r="D827" t="str">
            <v>H</v>
          </cell>
          <cell r="E827">
            <v>3.93</v>
          </cell>
        </row>
        <row r="828">
          <cell r="B828">
            <v>90961</v>
          </cell>
          <cell r="C828" t="str">
            <v>COMPRESSOR DE AR REBOCÁVEL, VAZÃO 89 PCM, PRESSÃO EFETIVA DE TRABALHO 102 PSI, MOTOR DIESEL, POTÊNCIA 20 CV - JUROS. AF_06/2015</v>
          </cell>
          <cell r="D828" t="str">
            <v>H</v>
          </cell>
          <cell r="E828">
            <v>0.54</v>
          </cell>
        </row>
        <row r="829">
          <cell r="B829">
            <v>90962</v>
          </cell>
          <cell r="C829" t="str">
            <v>COMPRESSOR DE AR REBOCÁVEL, VAZÃO 89 PCM, PRESSÃO EFETIVA DE TRABALHO 102 PSI, MOTOR DIESEL, POTÊNCIA 20 CV - MANUTENÇÃO. AF_06/2015</v>
          </cell>
          <cell r="D829" t="str">
            <v>H</v>
          </cell>
          <cell r="E829">
            <v>4.92</v>
          </cell>
        </row>
        <row r="830">
          <cell r="B830">
            <v>90963</v>
          </cell>
          <cell r="C830" t="str">
            <v>COMPRESSOR DE AR REBOCÁVEL, VAZÃO 89 PCM, PRESSÃO EFETIVA DE TRABALHO 102 PSI, MOTOR DIESEL, POTÊNCIA 20 CV - MATERIAIS NA OPERAÇÃO. AF_06/2015</v>
          </cell>
          <cell r="D830" t="str">
            <v>H</v>
          </cell>
          <cell r="E830">
            <v>11.2</v>
          </cell>
        </row>
        <row r="831">
          <cell r="B831">
            <v>90968</v>
          </cell>
          <cell r="C831" t="str">
            <v>COMPRESSOR DE AR REBOCAVEL, VAZÃO 250 PCM, PRESSAO DE TRABALHO 102 PSI, MOTOR A DIESEL POTÊNCIA 81 CV - DEPRECIAÇÃO. AF_06/2015</v>
          </cell>
          <cell r="D831" t="str">
            <v>H</v>
          </cell>
          <cell r="E831">
            <v>3.94</v>
          </cell>
        </row>
        <row r="832">
          <cell r="B832">
            <v>90969</v>
          </cell>
          <cell r="C832" t="str">
            <v>COMPRESSOR DE AR REBOCAVEL, VAZÃO 250 PCM, PRESSAO DE TRABALHO 102 PSI, MOTOR A DIESEL POTÊNCIA 81 CV - JUROS. AF_06/2015</v>
          </cell>
          <cell r="D832" t="str">
            <v>H</v>
          </cell>
          <cell r="E832">
            <v>0.54</v>
          </cell>
        </row>
        <row r="833">
          <cell r="B833">
            <v>90970</v>
          </cell>
          <cell r="C833" t="str">
            <v>COMPRESSOR DE AR REBOCAVEL, VAZÃO 250 PCM, PRESSAO DE TRABALHO 102 PSI, MOTOR A DIESEL POTÊNCIA 81 CV - MANUTENÇÃO. AF_06/2015</v>
          </cell>
          <cell r="D833" t="str">
            <v>H</v>
          </cell>
          <cell r="E833">
            <v>4.93</v>
          </cell>
        </row>
        <row r="834">
          <cell r="B834">
            <v>90971</v>
          </cell>
          <cell r="C834" t="str">
            <v>COMPRESSOR DE AR REBOCAVEL, VAZÃO 250 PCM, PRESSAO DE TRABALHO 102 PSI, MOTOR A DIESEL POTÊNCIA 81 CV - MATERIAIS NA OPERAÇÃO. AF_06/2015</v>
          </cell>
          <cell r="D834" t="str">
            <v>H</v>
          </cell>
          <cell r="E834">
            <v>45.38</v>
          </cell>
        </row>
        <row r="835">
          <cell r="B835">
            <v>90975</v>
          </cell>
          <cell r="C835" t="str">
            <v>COMPRESSOR DE AR REBOCÁVEL, VAZÃO 748 PCM, PRESSÃO EFETIVA DE TRABALHO 102 PSI, MOTOR DIESEL, POTÊNCIA 210 CV - DEPRECIAÇÃO. AF_06/2015</v>
          </cell>
          <cell r="D835" t="str">
            <v>H</v>
          </cell>
          <cell r="E835">
            <v>10.02</v>
          </cell>
        </row>
        <row r="836">
          <cell r="B836">
            <v>90976</v>
          </cell>
          <cell r="C836" t="str">
            <v>COMPRESSOR DE AR REBOCÁVEL, VAZÃO 748 PCM, PRESSÃO EFETIVA DE TRABALHO 102 PSI, MOTOR DIESEL, POTÊNCIA 210 CV - JUROS. AF_06/2015</v>
          </cell>
          <cell r="D836" t="str">
            <v>H</v>
          </cell>
          <cell r="E836">
            <v>1.39</v>
          </cell>
        </row>
        <row r="837">
          <cell r="B837">
            <v>90977</v>
          </cell>
          <cell r="C837" t="str">
            <v>COMPRESSOR DE AR REBOCÁVEL, VAZÃO 748 PCM, PRESSÃO EFETIVA DE TRABALHO 102 PSI, MOTOR DIESEL, POTÊNCIA 210 CV - MANUTENÇÃO. AF_06/2015</v>
          </cell>
          <cell r="D837" t="str">
            <v>H</v>
          </cell>
          <cell r="E837">
            <v>12.54</v>
          </cell>
        </row>
        <row r="838">
          <cell r="B838">
            <v>90978</v>
          </cell>
          <cell r="C838" t="str">
            <v>COMPRESSOR DE AR REBOCÁVEL, VAZÃO 748 PCM, PRESSÃO EFETIVA DE TRABALHO 102 PSI, MOTOR DIESEL, POTÊNCIA 210 CV - MATERIAIS NA OPERAÇÃO. AF_06/2015</v>
          </cell>
          <cell r="D838" t="str">
            <v>H</v>
          </cell>
          <cell r="E838">
            <v>117.73</v>
          </cell>
        </row>
        <row r="839">
          <cell r="B839">
            <v>90992</v>
          </cell>
          <cell r="C839" t="str">
            <v>COMPRESSOR DE AR REBOCAVEL, VAZÃO 400 PCM, PRESSAO DE TRABALHO 102 PSI, MOTOR A DIESEL POTÊNCIA 110 CV - DEPRECIAÇÃO. AF_06/2015</v>
          </cell>
          <cell r="D839" t="str">
            <v>H</v>
          </cell>
          <cell r="E839">
            <v>4.68</v>
          </cell>
        </row>
        <row r="840">
          <cell r="B840">
            <v>90993</v>
          </cell>
          <cell r="C840" t="str">
            <v>COMPRESSOR DE AR REBOCAVEL, VAZÃO 400 PCM, PRESSAO DE TRABALHO 102 PSI, MOTOR A DIESEL POTÊNCIA 110 CV - JUROS. AF_06/2015</v>
          </cell>
          <cell r="D840" t="str">
            <v>H</v>
          </cell>
          <cell r="E840">
            <v>0.64</v>
          </cell>
        </row>
        <row r="841">
          <cell r="B841">
            <v>90994</v>
          </cell>
          <cell r="C841" t="str">
            <v>COMPRESSOR DE AR REBOCAVEL, VAZÃO 400 PCM, PRESSAO DE TRABALHO 102 PSI, MOTOR A DIESEL POTÊNCIA 110 CV - MANUTENÇÃO. AF_06/2015</v>
          </cell>
          <cell r="D841" t="str">
            <v>H</v>
          </cell>
          <cell r="E841">
            <v>5.85</v>
          </cell>
        </row>
        <row r="842">
          <cell r="B842">
            <v>90995</v>
          </cell>
          <cell r="C842" t="str">
            <v>COMPRESSOR DE AR REBOCAVEL, VAZÃO 400 PCM, PRESSAO DE TRABALHO 102 PSI, MOTOR A DIESEL POTÊNCIA 110 CV - MATERIAIS NA OPERAÇÃO. AF_06/2015</v>
          </cell>
          <cell r="D842" t="str">
            <v>H</v>
          </cell>
          <cell r="E842">
            <v>61.64</v>
          </cell>
        </row>
        <row r="843">
          <cell r="B843">
            <v>91021</v>
          </cell>
          <cell r="C843" t="str">
            <v>PERFURATRIZ HIDRÁULICA SOBRE CAMINHÃO COM TRADO CURTO ACOPLADO, PROFUNDIDADE MÁXIMA DE 20 M, DIÂMETRO MÁXIMO DE 1500 MM, POTÊNCIA INSTALADA DE 137 HP, MESA ROTATIVA COM TORQUE MÁXIMO DE 30 KNM - IMPOSTOS E SEGUROS. AF_06/2015</v>
          </cell>
          <cell r="D843" t="str">
            <v>H</v>
          </cell>
          <cell r="E843">
            <v>3.79</v>
          </cell>
        </row>
        <row r="844">
          <cell r="B844">
            <v>91026</v>
          </cell>
          <cell r="C844" t="str">
            <v>CAMINHÃO TRUCADO (C/ TERCEIRO EIXO) ELETRÔNICO - POTÊNCIA 231CV - PBT = 22000KG - DIST. ENTRE EIXOS 5170 MM - INCLUI CARROCERIA FIXA ABERTA DE MADEIRA - DEPRECIAÇÃO. AF_06/2015</v>
          </cell>
          <cell r="D844" t="str">
            <v>H</v>
          </cell>
          <cell r="E844">
            <v>13.69</v>
          </cell>
        </row>
        <row r="845">
          <cell r="B845">
            <v>91027</v>
          </cell>
          <cell r="C845" t="str">
            <v>CAMINHÃO TRUCADO (C/ TERCEIRO EIXO) ELETRÔNICO - POTÊNCIA 231CV - PBT = 22000KG - DIST. ENTRE EIXOS 5170 MM - INCLUI CARROCERIA FIXA ABERTA DE MADEIRA - JUROS. AF_06/2015</v>
          </cell>
          <cell r="D845" t="str">
            <v>H</v>
          </cell>
          <cell r="E845">
            <v>2.86</v>
          </cell>
        </row>
        <row r="846">
          <cell r="B846">
            <v>91028</v>
          </cell>
          <cell r="C846" t="str">
            <v>CAMINHÃO TRUCADO (C/ TERCEIRO EIXO) ELETRÔNICO - POTÊNCIA 231CV - PBT = 22000KG - DIST. ENTRE EIXOS 5170 MM - INCLUI CARROCERIA FIXA ABERTA DE MADEIRA - IMPOSTOS E SEGUROS. AF_06/2015</v>
          </cell>
          <cell r="D846" t="str">
            <v>H</v>
          </cell>
          <cell r="E846">
            <v>1.1100000000000001</v>
          </cell>
        </row>
        <row r="847">
          <cell r="B847">
            <v>91029</v>
          </cell>
          <cell r="C847" t="str">
            <v>CAMINHÃO TRUCADO (C/ TERCEIRO EIXO) ELETRÔNICO - POTÊNCIA 231CV - PBT = 22000KG - DIST. ENTRE EIXOS 5170 MM - INCLUI CARROCERIA FIXA ABERTA DE MADEIRA - MANUTENÇÃO. AF_06/2015</v>
          </cell>
          <cell r="D847" t="str">
            <v>H</v>
          </cell>
          <cell r="E847">
            <v>25.68</v>
          </cell>
        </row>
        <row r="848">
          <cell r="B848">
            <v>91030</v>
          </cell>
          <cell r="C848" t="str">
            <v>CAMINHÃO TRUCADO (C/ TERCEIRO EIXO) ELETRÔNICO - POTÊNCIA 231CV - PBT = 22000KG - DIST. ENTRE EIXOS 5170 MM - INCLUI CARROCERIA FIXA ABERTA DE MADEIRA - MATERIAIS NA OPERAÇÃO. AF_06/2015</v>
          </cell>
          <cell r="D848" t="str">
            <v>H</v>
          </cell>
          <cell r="E848">
            <v>106.62</v>
          </cell>
        </row>
        <row r="849">
          <cell r="B849">
            <v>91273</v>
          </cell>
          <cell r="C849" t="str">
            <v>PLACA VIBRATÓRIA REVERSÍVEL COM MOTOR 4 TEMPOS A GASOLINA, FORÇA CENTRÍFUGA DE 25 KN (2500 KGF), POTÊNCIA 5,5 CV - DEPRECIAÇÃO. AF_08/2015</v>
          </cell>
          <cell r="D849" t="str">
            <v>H</v>
          </cell>
          <cell r="E849">
            <v>0.46</v>
          </cell>
        </row>
        <row r="850">
          <cell r="B850">
            <v>91274</v>
          </cell>
          <cell r="C850" t="str">
            <v>PLACA VIBRATÓRIA REVERSÍVEL COM MOTOR 4 TEMPOS A GASOLINA, FORÇA CENTRÍFUGA DE 25 KN (2500 KGF), POTÊNCIA 5,5 CV - JUROS. AF_08/2015</v>
          </cell>
          <cell r="D850" t="str">
            <v>H</v>
          </cell>
          <cell r="E850">
            <v>0.06</v>
          </cell>
        </row>
        <row r="851">
          <cell r="B851">
            <v>91275</v>
          </cell>
          <cell r="C851" t="str">
            <v>PLACA VIBRATÓRIA REVERSÍVEL COM MOTOR 4 TEMPOS A GASOLINA, FORÇA CENTRÍFUGA DE 25 KN (2500 KGF), POTÊNCIA 5,5 CV - MANUTENÇÃO. AF_08/2015</v>
          </cell>
          <cell r="D851" t="str">
            <v>H</v>
          </cell>
          <cell r="E851">
            <v>0.57999999999999996</v>
          </cell>
        </row>
        <row r="852">
          <cell r="B852">
            <v>91276</v>
          </cell>
          <cell r="C852" t="str">
            <v>PLACA VIBRATÓRIA REVERSÍVEL COM MOTOR 4 TEMPOS A GASOLINA, FORÇA CENTRÍFUGA DE 25 KN (2500 KGF), POTÊNCIA 5,5 CV - MATERIAIS NA OPERAÇÃO. AF_08/2015</v>
          </cell>
          <cell r="D852" t="str">
            <v>H</v>
          </cell>
          <cell r="E852">
            <v>7.69</v>
          </cell>
        </row>
        <row r="853">
          <cell r="B853">
            <v>91279</v>
          </cell>
          <cell r="C853" t="str">
            <v>CORTADORA DE PISO COM MOTOR 4 TEMPOS A GASOLINA, POTÊNCIA DE 13 HP, COM DISCO DE CORTE DIAMANTADO SEGMENTADO PARA CONCRETO, DIÂMETRO DE 350 MM, FURO DE 1" (14 X 1") - DEPRECIAÇÃO. AF_08/2015</v>
          </cell>
          <cell r="D853" t="str">
            <v>H</v>
          </cell>
          <cell r="E853">
            <v>0.84</v>
          </cell>
        </row>
        <row r="854">
          <cell r="B854">
            <v>91280</v>
          </cell>
          <cell r="C854" t="str">
            <v>CORTADORA DE PISO COM MOTOR 4 TEMPOS A GASOLINA, POTÊNCIA DE 13 HP, COM DISCO DE CORTE DIAMANTADO SEGMENTADO PARA CONCRETO, DIÂMETRO DE 350 MM, FURO DE 1" (14 X 1") - JUROS. AF_08/2015</v>
          </cell>
          <cell r="D854" t="str">
            <v>H</v>
          </cell>
          <cell r="E854">
            <v>0.09</v>
          </cell>
        </row>
        <row r="855">
          <cell r="B855">
            <v>91281</v>
          </cell>
          <cell r="C855" t="str">
            <v>CORTADORA DE PISO COM MOTOR 4 TEMPOS A GASOLINA, POTÊNCIA DE 13 HP, COM DISCO DE CORTE DIAMANTADO SEGMENTADO PARA CONCRETO, DIÂMETRO DE 350 MM, FURO DE 1" (14 X 1") - MANUTENÇÃO. AF_08/2015</v>
          </cell>
          <cell r="D855" t="str">
            <v>H</v>
          </cell>
          <cell r="E855">
            <v>1.05</v>
          </cell>
        </row>
        <row r="856">
          <cell r="B856">
            <v>91282</v>
          </cell>
          <cell r="C856" t="str">
            <v>CORTADORA DE PISO COM MOTOR 4 TEMPOS A GASOLINA, POTÊNCIA DE 13 HP, COM DISCO DE CORTE DIAMANTADO SEGMENTADO PARA CONCRETO, DIÂMETRO DE 350 MM, FURO DE 1" (14 X 1") - MATERIAIS NA OPERAÇÃO. AF_08/2015</v>
          </cell>
          <cell r="D856" t="str">
            <v>H</v>
          </cell>
          <cell r="E856">
            <v>18.399999999999999</v>
          </cell>
        </row>
        <row r="857">
          <cell r="B857">
            <v>91354</v>
          </cell>
          <cell r="C857" t="str">
            <v>CAMINHÃO TOCO, PESO BRUTO TOTAL 14.300 KG, CARGA ÚTIL MÁXIMA 9590 KG, DISTÂNCIA ENTRE EIXOS 4,76 M, POTÊNCIA 185 CV (NÃO INCLUI CARROCERIA) - DEPRECIAÇÃO. AF_06/2014</v>
          </cell>
          <cell r="D857" t="str">
            <v>H</v>
          </cell>
          <cell r="E857">
            <v>10.54</v>
          </cell>
        </row>
        <row r="858">
          <cell r="B858">
            <v>91355</v>
          </cell>
          <cell r="C858" t="str">
            <v>CAMINHÃO TOCO, PESO BRUTO TOTAL 14.300 KG, CARGA ÚTIL MÁXIMA 9590 KG, DISTÂNCIA ENTRE EIXOS 4,76 M, POTÊNCIA 185 CV (NÃO INCLUI CARROCERIA) - JUROS. AF_06/2014</v>
          </cell>
          <cell r="D858" t="str">
            <v>H</v>
          </cell>
          <cell r="E858">
            <v>2.21</v>
          </cell>
        </row>
        <row r="859">
          <cell r="B859">
            <v>91356</v>
          </cell>
          <cell r="C859" t="str">
            <v>CAMINHÃO TOCO, PESO BRUTO TOTAL 14.300 KG, CARGA ÚTIL MÁXIMA 9590 KG, DISTÂNCIA ENTRE EIXOS 4,76 M, POTÊNCIA 185 CV (NÃO INCLUI CARROCERIA) - IMPOSTOS E SEGUROS. AF_06/2014</v>
          </cell>
          <cell r="D859" t="str">
            <v>H</v>
          </cell>
          <cell r="E859">
            <v>0.86</v>
          </cell>
        </row>
        <row r="860">
          <cell r="B860">
            <v>91359</v>
          </cell>
          <cell r="C860" t="str">
            <v>CAMINHÃO PIPA 6.000 L, PESO BRUTO TOTAL 13.000 KG, DISTÂNCIA ENTRE EIXOS 4,80 M, POTÊNCIA 189 CV INCLUSIVE TANQUE DE AÇO PARA TRANSPORTE DE ÁGUA, CAPACIDADE 6 M3 - DEPRECIAÇÃO. AF_06/2014</v>
          </cell>
          <cell r="D860" t="str">
            <v>H</v>
          </cell>
          <cell r="E860">
            <v>12.17</v>
          </cell>
        </row>
        <row r="861">
          <cell r="B861">
            <v>91360</v>
          </cell>
          <cell r="C861" t="str">
            <v>CAMINHÃO PIPA 6.000 L, PESO BRUTO TOTAL 13.000 KG, DISTÂNCIA ENTRE EIXOS 4,80 M, POTÊNCIA 189 CV INCLUSIVE TANQUE DE AÇO PARA TRANSPORTE DE ÁGUA, CAPACIDADE 6 M3 - JUROS. AF_06/2014</v>
          </cell>
          <cell r="D861" t="str">
            <v>H</v>
          </cell>
          <cell r="E861">
            <v>2.54</v>
          </cell>
        </row>
        <row r="862">
          <cell r="B862">
            <v>91361</v>
          </cell>
          <cell r="C862" t="str">
            <v>CAMINHÃO PIPA 6.000 L, PESO BRUTO TOTAL 13.000 KG, DISTÂNCIA ENTRE EIXOS 4,80 M, POTÊNCIA 189 CV INCLUSIVE TANQUE DE AÇO PARA TRANSPORTE DE ÁGUA, CAPACIDADE 6 M3 - IMPOSTOS E SEGUROS. AF_06/2014</v>
          </cell>
          <cell r="D862" t="str">
            <v>H</v>
          </cell>
          <cell r="E862">
            <v>0.99</v>
          </cell>
        </row>
        <row r="863">
          <cell r="B863">
            <v>91367</v>
          </cell>
          <cell r="C863" t="str">
            <v>CAMINHÃO BASCULANTE 6 M3, PESO BRUTO TOTAL 16.000 KG, CARGA ÚTIL MÁXIMA 13.071 KG, DISTÂNCIA ENTRE EIXOS 4,80 M, POTÊNCIA 230 CV INCLUSIVE CAÇAMBA METÁLICA - DEPRECIAÇÃO. AF_06/2014</v>
          </cell>
          <cell r="D863" t="str">
            <v>H</v>
          </cell>
          <cell r="E863">
            <v>15.71</v>
          </cell>
        </row>
        <row r="864">
          <cell r="B864">
            <v>91368</v>
          </cell>
          <cell r="C864" t="str">
            <v>CAMINHÃO BASCULANTE 6 M3, PESO BRUTO TOTAL 16.000 KG, CARGA ÚTIL MÁXIMA 13.071 KG, DISTÂNCIA ENTRE EIXOS 4,80 M, POTÊNCIA 230 CV INCLUSIVE CAÇAMBA METÁLICA - JUROS. AF_06/2014</v>
          </cell>
          <cell r="D864" t="str">
            <v>H</v>
          </cell>
          <cell r="E864">
            <v>2.89</v>
          </cell>
        </row>
        <row r="865">
          <cell r="B865">
            <v>91369</v>
          </cell>
          <cell r="C865" t="str">
            <v>CAMINHÃO BASCULANTE 6 M3, PESO BRUTO TOTAL 16.000 KG, CARGA ÚTIL MÁXIMA 13.071 KG, DISTÂNCIA ENTRE EIXOS 4,80 M, POTÊNCIA 230 CV INCLUSIVE CAÇAMBA METÁLICA - IMPOSTOS E SEGUROS. AF_06/2014</v>
          </cell>
          <cell r="D865" t="str">
            <v>H</v>
          </cell>
          <cell r="E865">
            <v>1.1299999999999999</v>
          </cell>
        </row>
        <row r="866">
          <cell r="B866">
            <v>91375</v>
          </cell>
          <cell r="C866" t="str">
            <v>CAMINHÃO TOCO, PESO BRUTO TOTAL 16.000 KG, CARGA ÚTIL MÁXIMA DE 10.685 KG, DISTÂNCIA ENTRE EIXOS 4,80 M, POTÊNCIA 189 CV EXCLUSIVE CARROCERIA - DEPRECIAÇÃO. AF_06/2014</v>
          </cell>
          <cell r="D866" t="str">
            <v>H</v>
          </cell>
          <cell r="E866">
            <v>8.8800000000000008</v>
          </cell>
        </row>
        <row r="867">
          <cell r="B867">
            <v>91376</v>
          </cell>
          <cell r="C867" t="str">
            <v>CAMINHÃO TOCO, PESO BRUTO TOTAL 16.000 KG, CARGA ÚTIL MÁXIMA DE 10.685 KG, DISTÂNCIA ENTRE EIXOS 4,80 M, POTÊNCIA 189 CV EXCLUSIVE CARROCERIA - JUROS. AF_06/2014</v>
          </cell>
          <cell r="D867" t="str">
            <v>H</v>
          </cell>
          <cell r="E867">
            <v>1.86</v>
          </cell>
        </row>
        <row r="868">
          <cell r="B868">
            <v>91377</v>
          </cell>
          <cell r="C868" t="str">
            <v>CAMINHÃO TOCO, PESO BRUTO TOTAL 16.000 KG, CARGA ÚTIL MÁXIMA DE 10.685 KG, DISTÂNCIA ENTRE EIXOS 4,80 M, POTÊNCIA 189 CV EXCLUSIVE CARROCERIA - IMPOSTOS E SEGUROS. AF_06/2014</v>
          </cell>
          <cell r="D868" t="str">
            <v>H</v>
          </cell>
          <cell r="E868">
            <v>0.72</v>
          </cell>
        </row>
        <row r="869">
          <cell r="B869">
            <v>91380</v>
          </cell>
          <cell r="C869" t="str">
            <v>CAMINHÃO BASCULANTE 10 M3, TRUCADO CABINE SIMPLES, PESO BRUTO TOTAL 23.000 KG, CARGA ÚTIL MÁXIMA 15.935 KG, DISTÂNCIA ENTRE EIXOS 4,80 M, POTÊNCIA 230 CV INCLUSIVE CAÇAMBA METÁLICA - DEPRECIAÇÃO. AF_06/2014</v>
          </cell>
          <cell r="D869" t="str">
            <v>H</v>
          </cell>
          <cell r="E869">
            <v>17.8</v>
          </cell>
        </row>
        <row r="870">
          <cell r="B870">
            <v>91381</v>
          </cell>
          <cell r="C870" t="str">
            <v>CAMINHÃO BASCULANTE 10 M3, TRUCADO CABINE SIMPLES, PESO BRUTO TOTAL 23.000 KG, CARGA ÚTIL MÁXIMA 15.935 KG, DISTÂNCIA ENTRE EIXOS 4,80 M, POTÊNCIA 230 CV INCLUSIVE CAÇAMBA METÁLICA - JUROS. AF_06/2014</v>
          </cell>
          <cell r="D870" t="str">
            <v>H</v>
          </cell>
          <cell r="E870">
            <v>3.28</v>
          </cell>
        </row>
        <row r="871">
          <cell r="B871">
            <v>91382</v>
          </cell>
          <cell r="C871" t="str">
            <v>CAMINHÃO BASCULANTE 10 M3, TRUCADO CABINE SIMPLES, PESO BRUTO TOTAL 23.000 KG, CARGA ÚTIL MÁXIMA 15.935 KG, DISTÂNCIA ENTRE EIXOS 4,80 M, POTÊNCIA 230 CV INCLUSIVE CAÇAMBA METÁLICA - IMPOSTOS E SEGUROS. AF_06/2014</v>
          </cell>
          <cell r="D871" t="str">
            <v>H</v>
          </cell>
          <cell r="E871">
            <v>1.28</v>
          </cell>
        </row>
        <row r="872">
          <cell r="B872">
            <v>91383</v>
          </cell>
          <cell r="C872" t="str">
            <v>CAMINHÃO BASCULANTE 10 M3, TRUCADO CABINE SIMPLES, PESO BRUTO TOTAL 23.000 KG, CARGA ÚTIL MÁXIMA 15.935 KG, DISTÂNCIA ENTRE EIXOS 4,80 M, POTÊNCIA 230 CV INCLUSIVE CAÇAMBA METÁLICA - MANUTENÇÃO. AF_06/2014</v>
          </cell>
          <cell r="D872" t="str">
            <v>H</v>
          </cell>
          <cell r="E872">
            <v>33.369999999999997</v>
          </cell>
        </row>
        <row r="873">
          <cell r="B873">
            <v>91384</v>
          </cell>
          <cell r="C873" t="str">
            <v>CAMINHÃO BASCULANTE 10 M3, TRUCADO CABINE SIMPLES, PESO BRUTO TOTAL 23.000 KG, CARGA ÚTIL MÁXIMA 15.935 KG, DISTÂNCIA ENTRE EIXOS 4,80 M, POTÊNCIA 230 CV INCLUSIVE CAÇAMBA METÁLICA - MATERIAIS NA OPERAÇÃO. AF_06/2014</v>
          </cell>
          <cell r="D873" t="str">
            <v>H</v>
          </cell>
          <cell r="E873">
            <v>106.17</v>
          </cell>
        </row>
        <row r="874">
          <cell r="B874">
            <v>91390</v>
          </cell>
          <cell r="C874" t="str">
            <v>CAMINHÃO TOCO, PBT 14.300 KG, CARGA ÚTIL MÁX. 9.710 KG, DIST. ENTRE EIXOS 3,56 M, POTÊNCIA 185 CV, INCLUSIVE CARROCERIA FIXA ABERTA DE MADEIRA P/ TRANSPORTE GERAL DE CARGA SECA, DIMEN. APROX. 2,50 X 6,50 X 0,50 M - DEPRECIAÇÃO. AF_06/2014</v>
          </cell>
          <cell r="D874" t="str">
            <v>H</v>
          </cell>
          <cell r="E874">
            <v>11.52</v>
          </cell>
        </row>
        <row r="875">
          <cell r="B875">
            <v>91391</v>
          </cell>
          <cell r="C875" t="str">
            <v>CAMINHÃO TOCO, PBT 14.300 KG, CARGA ÚTIL MÁX. 9.710 KG, DIST. ENTRE EIXOS 3,56 M, POTÊNCIA 185 CV, INCLUSIVE CARROCERIA FIXA ABERTA DE MADEIRA P/ TRANSPORTE GERAL DE CARGA SECA, DIMEN. APROX. 2,50 X 6,50 X 0,50 M - JUROS. AF_06/2014</v>
          </cell>
          <cell r="D875" t="str">
            <v>H</v>
          </cell>
          <cell r="E875">
            <v>2.41</v>
          </cell>
        </row>
        <row r="876">
          <cell r="B876">
            <v>91392</v>
          </cell>
          <cell r="C876" t="str">
            <v>CAMINHÃO TOCO, PBT 14.300 KG, CARGA ÚTIL MÁX. 9.710 KG, DIST. ENTRE EIXOS 3,56 M, POTÊNCIA 185 CV, INCLUSIVE CARROCERIA FIXA ABERTA DE MADEIRA P/ TRANSPORTE GERAL DE CARGA SECA, DIMEN. APROX. 2,50 X 6,50 X 0,50 M - IMPOSTOS E SEGUROS. AF_06/2014</v>
          </cell>
          <cell r="D876" t="str">
            <v>H</v>
          </cell>
          <cell r="E876">
            <v>0.93</v>
          </cell>
        </row>
        <row r="877">
          <cell r="B877">
            <v>91396</v>
          </cell>
          <cell r="C877" t="str">
            <v>CAMINHÃO PIPA 10.000 L TRUCADO, PESO BRUTO TOTAL 23.000 KG, CARGA ÚTIL MÁXIMA 15.935 KG, DISTÂNCIA ENTRE EIXOS 4,8 M, POTÊNCIA 230 CV, INCLUSIVE TANQUE DE AÇO PARA TRANSPORTE DE ÁGUA - DEPRECIAÇÃO. AF_06/2014</v>
          </cell>
          <cell r="D877" t="str">
            <v>H</v>
          </cell>
          <cell r="E877">
            <v>15.59</v>
          </cell>
        </row>
        <row r="878">
          <cell r="B878">
            <v>91397</v>
          </cell>
          <cell r="C878" t="str">
            <v>CAMINHÃO PIPA 10.000 L TRUCADO, PESO BRUTO TOTAL 23.000 KG, CARGA ÚTIL MÁXIMA 15.935 KG, DISTÂNCIA ENTRE EIXOS 4,8 M, POTÊNCIA 230 CV, INCLUSIVE TANQUE DE AÇO PARA TRANSPORTE DE ÁGUA - JUROS. AF_06/2014</v>
          </cell>
          <cell r="D878" t="str">
            <v>H</v>
          </cell>
          <cell r="E878">
            <v>3.27</v>
          </cell>
        </row>
        <row r="879">
          <cell r="B879">
            <v>91398</v>
          </cell>
          <cell r="C879" t="str">
            <v>CAMINHÃO PIPA 10.000 L TRUCADO, PESO BRUTO TOTAL 23.000 KG, CARGA ÚTIL MÁXIMA 15.935 KG, DISTÂNCIA ENTRE EIXOS 4,8 M, POTÊNCIA 230 CV, INCLUSIVE TANQUE DE AÇO PARA TRANSPORTE DE ÁGUA - IMPOSTOS E SEGUROS. AF_06/2014</v>
          </cell>
          <cell r="D879" t="str">
            <v>H</v>
          </cell>
          <cell r="E879">
            <v>1.26</v>
          </cell>
        </row>
        <row r="880">
          <cell r="B880">
            <v>91402</v>
          </cell>
          <cell r="C880" t="str">
            <v>CAMINHÃO BASCULANTE 6 M3 TOCO, PESO BRUTO TOTAL 16.000 KG, CARGA ÚTIL MÁXIMA 11.130 KG, DISTÂNCIA ENTRE EIXOS 5,36 M, POTÊNCIA 185 CV, INCLUSIVE CAÇAMBA METÁLICA - IMPOSTOS E SEGUROS. AF_06/2014</v>
          </cell>
          <cell r="D880" t="str">
            <v>H</v>
          </cell>
          <cell r="E880">
            <v>1.08</v>
          </cell>
        </row>
        <row r="881">
          <cell r="B881">
            <v>91466</v>
          </cell>
          <cell r="C881" t="str">
            <v>GUINDAUTO HIDRÁULICO, CAPACIDADE MÁXIMA DE CARGA 6200 KG, MOMENTO MÁXIMO DE CARGA 11,7 TM, ALCANCE MÁXIMO HORIZONTAL 9,70 M, INCLUSIVE CAMINHÃO TOCO PBT 16.000 KG, POTÊNCIA DE 189 CV - IMPOSTOS E SEGUROS. AF_08/2015</v>
          </cell>
          <cell r="D881" t="str">
            <v>H</v>
          </cell>
          <cell r="E881">
            <v>0.97</v>
          </cell>
        </row>
        <row r="882">
          <cell r="B882">
            <v>91467</v>
          </cell>
          <cell r="C882" t="str">
            <v>GUINDAUTO HIDRÁULICO, CAPACIDADE MÁXIMA DE CARGA 6200 KG, MOMENTO MÁXIMO DE CARGA 11,7 TM, ALCANCE MÁXIMO HORIZONTAL 9,70 M, INCLUSIVE CAMINHÃO TOCO PBT 16.000 KG, POTÊNCIA DE 189 CV - MATERIAIS NA OPERAÇÃO. AF_08/2015</v>
          </cell>
          <cell r="D882" t="str">
            <v>H</v>
          </cell>
          <cell r="E882">
            <v>118.4</v>
          </cell>
        </row>
        <row r="883">
          <cell r="B883">
            <v>91468</v>
          </cell>
          <cell r="C883" t="str">
            <v>ESPARGIDOR DE ASFALTO PRESSURIZADO, TANQUE 6 M3 COM ISOLAÇÃO TÉRMICA, AQUECIDO COM 2 MAÇARICOS, COM BARRA ESPARGIDORA 3,60 M, MONTADO SOBRE CAMINHÃO  TOCO, PBT 14.300 KG, POTÊNCIA 185 CV - DEPRECIAÇÃO. AF_08/2015</v>
          </cell>
          <cell r="D883" t="str">
            <v>H</v>
          </cell>
          <cell r="E883">
            <v>16.14</v>
          </cell>
        </row>
        <row r="884">
          <cell r="B884">
            <v>91469</v>
          </cell>
          <cell r="C884" t="str">
            <v>ESPARGIDOR DE ASFALTO PRESSURIZADO, TANQUE 6 M3 COM ISOLAÇÃO TÉRMICA, AQUECIDO COM 2 MAÇARICOS, COM BARRA ESPARGIDORA 3,60 M, MONTADO SOBRE CAMINHÃO  TOCO, PBT 14.300 KG, POTÊNCIA 185 CV - JUROS. AF_08/2015</v>
          </cell>
          <cell r="D884" t="str">
            <v>H</v>
          </cell>
          <cell r="E884">
            <v>3.48</v>
          </cell>
        </row>
        <row r="885">
          <cell r="B885">
            <v>91484</v>
          </cell>
          <cell r="C885" t="str">
            <v>ESPARGIDOR DE ASFALTO PRESSURIZADO, TANQUE 6 M3 COM ISOLAÇÃO TÉRMICA, AQUECIDO COM 2 MAÇARICOS, COM BARRA ESPARGIDORA 3,60 M, MONTADO SOBRE CAMINHÃO  TOCO, PBT 14.300 KG, POTÊNCIA 185 CV - IMPOSTOS E SEGUROS. AF_08/2015</v>
          </cell>
          <cell r="D885" t="str">
            <v>H</v>
          </cell>
          <cell r="E885">
            <v>1.1000000000000001</v>
          </cell>
        </row>
        <row r="886">
          <cell r="B886">
            <v>91485</v>
          </cell>
          <cell r="C886" t="str">
            <v>ESPARGIDOR DE ASFALTO PRESSURIZADO, TANQUE 6 M3 COM ISOLAÇÃO TÉRMICA, AQUECIDO COM 2 MAÇARICOS, COM BARRA ESPARGIDORA 3,60 M, MONTADO SOBRE CAMINHÃO  TOCO, PBT 14.300 KG, POTÊNCIA 185 CV - MATERIAIS NA OPERAÇÃO. AF_08/2015</v>
          </cell>
          <cell r="D886" t="str">
            <v>H</v>
          </cell>
          <cell r="E886">
            <v>160.69</v>
          </cell>
        </row>
        <row r="887">
          <cell r="B887">
            <v>91529</v>
          </cell>
          <cell r="C887" t="str">
            <v>COMPACTADOR DE SOLOS DE PERCUSSÃO (SOQUETE) COM MOTOR A GASOLINA 4 TEMPOS, POTÊNCIA 4 CV - DEPRECIAÇÃO. AF_08/2015</v>
          </cell>
          <cell r="D887" t="str">
            <v>H</v>
          </cell>
          <cell r="E887">
            <v>0.68</v>
          </cell>
        </row>
        <row r="888">
          <cell r="B888">
            <v>91530</v>
          </cell>
          <cell r="C888" t="str">
            <v>COMPACTADOR DE SOLOS DE PERCUSSÃO (SOQUETE) COM MOTOR A GASOLINA 4 TEMPOS, POTÊNCIA 4 CV - JUROS. AF_08/2015</v>
          </cell>
          <cell r="D888" t="str">
            <v>H</v>
          </cell>
          <cell r="E888">
            <v>0.09</v>
          </cell>
        </row>
        <row r="889">
          <cell r="B889">
            <v>91531</v>
          </cell>
          <cell r="C889" t="str">
            <v>COMPACTADOR DE SOLOS DE PERCUSSÃO (SOQUETE) COM MOTOR A GASOLINA 4 TEMPOS, POTÊNCIA 4 CV - MANUTENÇÃO. AF_08/2015</v>
          </cell>
          <cell r="D889" t="str">
            <v>H</v>
          </cell>
          <cell r="E889">
            <v>0.85</v>
          </cell>
        </row>
        <row r="890">
          <cell r="B890">
            <v>91532</v>
          </cell>
          <cell r="C890" t="str">
            <v>COMPACTADOR DE SOLOS DE PERCUSSÃO (SOQUETE) COM MOTOR A GASOLINA 4 TEMPOS, POTÊNCIA 4 CV - MATERIAIS NA OPERAÇÃO. AF_08/2015</v>
          </cell>
          <cell r="D890" t="str">
            <v>H</v>
          </cell>
          <cell r="E890">
            <v>5.58</v>
          </cell>
        </row>
        <row r="891">
          <cell r="B891">
            <v>91629</v>
          </cell>
          <cell r="C891" t="str">
            <v>GUINDAUTO HIDRÁULICO, CAPACIDADE MÁXIMA DE CARGA 6500 KG, MOMENTO MÁXIMO DE CARGA 5,8 TM, ALCANCE MÁXIMO HORIZONTAL 7,60 M, INCLUSIVE CAMINHÃO TOCO PBT 9.700 KG, POTÊNCIA DE 160 CV - DEPRECIAÇÃO. AF_08/2015</v>
          </cell>
          <cell r="D891" t="str">
            <v>H</v>
          </cell>
          <cell r="E891">
            <v>11.11</v>
          </cell>
        </row>
        <row r="892">
          <cell r="B892">
            <v>91630</v>
          </cell>
          <cell r="C892" t="str">
            <v>GUINDAUTO HIDRÁULICO, CAPACIDADE MÁXIMA DE CARGA 6500 KG, MOMENTO MÁXIMO DE CARGA 5,8 TM, ALCANCE MÁXIMO HORIZONTAL 7,60 M, INCLUSIVE CAMINHÃO TOCO PBT 9.700 KG, POTÊNCIA DE 160 CV - JUROS. AF_08/2015</v>
          </cell>
          <cell r="D892" t="str">
            <v>H</v>
          </cell>
          <cell r="E892">
            <v>2.3199999999999998</v>
          </cell>
        </row>
        <row r="893">
          <cell r="B893">
            <v>91631</v>
          </cell>
          <cell r="C893" t="str">
            <v>GUINDAUTO HIDRÁULICO, CAPACIDADE MÁXIMA DE CARGA 6500 KG, MOMENTO MÁXIMO DE CARGA 5,8 TM, ALCANCE MÁXIMO HORIZONTAL 7,60 M, INCLUSIVE CAMINHÃO TOCO PBT 9.700 KG, POTÊNCIA DE 160 CV - IMPOSTOS E SEGUROS. AF_08/2015</v>
          </cell>
          <cell r="D893" t="str">
            <v>H</v>
          </cell>
          <cell r="E893">
            <v>0.9</v>
          </cell>
        </row>
        <row r="894">
          <cell r="B894">
            <v>91632</v>
          </cell>
          <cell r="C894" t="str">
            <v>GUINDAUTO HIDRÁULICO, CAPACIDADE MÁXIMA DE CARGA 6500 KG, MOMENTO MÁXIMO DE CARGA 5,8 TM, ALCANCE MÁXIMO HORIZONTAL 7,60 M, INCLUSIVE CAMINHÃO TOCO PBT 9.700 KG, POTÊNCIA DE 160 CV - MANUTENÇÃO. AF_08/2015</v>
          </cell>
          <cell r="D894" t="str">
            <v>H</v>
          </cell>
          <cell r="E894">
            <v>20.82</v>
          </cell>
        </row>
        <row r="895">
          <cell r="B895">
            <v>91633</v>
          </cell>
          <cell r="C895" t="str">
            <v>GUINDAUTO HIDRÁULICO, CAPACIDADE MÁXIMA DE CARGA 6500 KG, MOMENTO MÁXIMO DE CARGA 5,8 TM, ALCANCE MÁXIMO HORIZONTAL 7,60 M, INCLUSIVE CAMINHÃO TOCO PBT 9.700 KG, POTÊNCIA DE 160 CV - MATERIAIS NA OPERAÇÃO. AF_08/2015</v>
          </cell>
          <cell r="D895" t="str">
            <v>H</v>
          </cell>
          <cell r="E895">
            <v>100.21</v>
          </cell>
        </row>
        <row r="896">
          <cell r="B896">
            <v>91640</v>
          </cell>
          <cell r="C896" t="str">
            <v>CAMINHÃO DE TRANSPORTE DE MATERIAL ASFÁLTICO 30.000 L, COM CAVALO MECÂNICO DE CAPACIDADE MÁXIMA DE TRAÇÃO COMBINADO DE 66.000 KG, POTÊNCIA 360 CV, INCLUSIVE TANQUE DE ASFALTO COM SERPENTINA - DEPRECIAÇÃO. AF_08/2015</v>
          </cell>
          <cell r="D896" t="str">
            <v>H</v>
          </cell>
          <cell r="E896">
            <v>25.51</v>
          </cell>
        </row>
        <row r="897">
          <cell r="B897">
            <v>91641</v>
          </cell>
          <cell r="C897" t="str">
            <v>CAMINHÃO DE TRANSPORTE DE MATERIAL ASFÁLTICO 30.000 L, COM CAVALO MECÂNICO DE CAPACIDADE MÁXIMA DE TRAÇÃO COMBINADO DE 66.000 KG, POTÊNCIA 360 CV, INCLUSIVE TANQUE DE ASFALTO COM SERPENTINA - JUROS. AF_08/2015</v>
          </cell>
          <cell r="D897" t="str">
            <v>H</v>
          </cell>
          <cell r="E897">
            <v>5.34</v>
          </cell>
        </row>
        <row r="898">
          <cell r="B898">
            <v>91642</v>
          </cell>
          <cell r="C898" t="str">
            <v>CAMINHÃO DE TRANSPORTE DE MATERIAL ASFÁLTICO 30.000 L, COM CAVALO MECÂNICO DE CAPACIDADE MÁXIMA DE TRAÇÃO COMBINADO DE 66.000 KG, POTÊNCIA 360 CV, INCLUSIVE TANQUE DE ASFALTO COM SERPENTINA - IMPOSTOS E SEGUROS. AF_08/2015</v>
          </cell>
          <cell r="D898" t="str">
            <v>H</v>
          </cell>
          <cell r="E898">
            <v>2.0699999999999998</v>
          </cell>
        </row>
        <row r="899">
          <cell r="B899">
            <v>91643</v>
          </cell>
          <cell r="C899" t="str">
            <v>CAMINHÃO DE TRANSPORTE DE MATERIAL ASFÁLTICO 30.000 L, COM CAVALO MECÂNICO DE CAPACIDADE MÁXIMA DE TRAÇÃO COMBINADO DE 66.000 KG, POTÊNCIA 360 CV, INCLUSIVE TANQUE DE ASFALTO COM SERPENTINA - MANUTENÇÃO. AF_08/2015</v>
          </cell>
          <cell r="D899" t="str">
            <v>H</v>
          </cell>
          <cell r="E899">
            <v>47.83</v>
          </cell>
        </row>
        <row r="900">
          <cell r="B900">
            <v>91644</v>
          </cell>
          <cell r="C900" t="str">
            <v>CAMINHÃO DE TRANSPORTE DE MATERIAL ASFÁLTICO 30.000 L, COM CAVALO MECÂNICO DE CAPACIDADE MÁXIMA DE TRAÇÃO COMBINADO DE 66.000 KG, POTÊNCIA 360 CV, INCLUSIVE TANQUE DE ASFALTO COM SERPENTINA - MATERIAIS NA OPERAÇÃO. AF_08/2015</v>
          </cell>
          <cell r="D900" t="str">
            <v>H</v>
          </cell>
          <cell r="E900">
            <v>225.52</v>
          </cell>
        </row>
        <row r="901">
          <cell r="B901">
            <v>91688</v>
          </cell>
          <cell r="C901" t="str">
            <v>SERRA CIRCULAR DE BANCADA COM MOTOR ELÉTRICO POTÊNCIA DE 5HP, COM COIFA PARA DISCO 10" - DEPRECIAÇÃO. AF_08/2015</v>
          </cell>
          <cell r="D901" t="str">
            <v>H</v>
          </cell>
          <cell r="E901">
            <v>0.09</v>
          </cell>
        </row>
        <row r="902">
          <cell r="B902">
            <v>91689</v>
          </cell>
          <cell r="C902" t="str">
            <v>SERRA CIRCULAR DE BANCADA COM MOTOR ELÉTRICO POTÊNCIA DE 5HP, COM COIFA PARA DISCO 10" - JUROS. AF_08/2015</v>
          </cell>
          <cell r="D902" t="str">
            <v>H</v>
          </cell>
          <cell r="E902">
            <v>0.01</v>
          </cell>
        </row>
        <row r="903">
          <cell r="B903">
            <v>91690</v>
          </cell>
          <cell r="C903" t="str">
            <v>SERRA CIRCULAR DE BANCADA COM MOTOR ELÉTRICO POTÊNCIA DE 5HP, COM COIFA PARA DISCO 10" - MANUTENÇÃO. AF_08/2015</v>
          </cell>
          <cell r="D903" t="str">
            <v>H</v>
          </cell>
          <cell r="E903">
            <v>0.06</v>
          </cell>
        </row>
        <row r="904">
          <cell r="B904">
            <v>91691</v>
          </cell>
          <cell r="C904" t="str">
            <v>SERRA CIRCULAR DE BANCADA COM MOTOR ELÉTRICO POTÊNCIA DE 5HP, COM COIFA PARA DISCO 10" - MATERIAIS NA OPERAÇÃO. AF_08/2015</v>
          </cell>
          <cell r="D904" t="str">
            <v>H</v>
          </cell>
          <cell r="E904">
            <v>2.59</v>
          </cell>
        </row>
        <row r="905">
          <cell r="B905">
            <v>92040</v>
          </cell>
          <cell r="C905" t="str">
            <v>DISTRIBUIDOR DE AGREGADOS REBOCAVEL, CAPACIDADE 1,9 M³, LARGURA DE TRABALHO 3,66 M - DEPRECIAÇÃO. AF_11/2015</v>
          </cell>
          <cell r="D905" t="str">
            <v>H</v>
          </cell>
          <cell r="E905">
            <v>4.67</v>
          </cell>
        </row>
        <row r="906">
          <cell r="B906">
            <v>92041</v>
          </cell>
          <cell r="C906" t="str">
            <v>DISTRIBUIDOR DE AGREGADOS REBOCAVEL, CAPACIDADE 1,9 M³, LARGURA DE TRABALHO 3,66 M - JUROS. AF_11/2015</v>
          </cell>
          <cell r="D906" t="str">
            <v>H</v>
          </cell>
          <cell r="E906">
            <v>0.49</v>
          </cell>
        </row>
        <row r="907">
          <cell r="B907">
            <v>92042</v>
          </cell>
          <cell r="C907" t="str">
            <v>DISTRIBUIDOR DE AGREGADOS REBOCAVEL, CAPACIDADE 1,9 M³, LARGURA DE TRABALHO 3,66 M - MANUTENÇÃO. AF_11/2015</v>
          </cell>
          <cell r="D907" t="str">
            <v>H</v>
          </cell>
          <cell r="E907">
            <v>3.89</v>
          </cell>
        </row>
        <row r="908">
          <cell r="B908">
            <v>92101</v>
          </cell>
          <cell r="C908" t="str">
            <v>CAMINHÃO PARA EQUIPAMENTO DE LIMPEZA A SUCÇÃO COM CAMINHÃO TRUCADO DE PESO BRUTO TOTAL 23000 KG, CARGA ÚTIL MÁXIMA 15935 KG, DISTÂNCIA ENTRE EIXOS 4,80 M, POTÊNCIA 230 CV, INCLUSIVE LIMPADORA A SUCÇÃO, TANQUE 12000 L - DEPRECIAÇÃO. AF_11/2015</v>
          </cell>
          <cell r="D908" t="str">
            <v>H</v>
          </cell>
          <cell r="E908">
            <v>17.21</v>
          </cell>
        </row>
        <row r="909">
          <cell r="B909">
            <v>92102</v>
          </cell>
          <cell r="C909" t="str">
            <v>CAMINHÃO PARA EQUIPAMENTO DE LIMPEZA A SUCÇÃO COM CAMINHÃO TRUCADO DE PESO BRUTO TOTAL 23000 KG, CARGA ÚTIL MÁXIMA 15935 KG, DISTÂNCIA ENTRE EIXOS 4,80 M, POTÊNCIA 230 CV, INCLUSIVE LIMPADORA A SUCÇÃO, TANQUE 12000 L - JUROS. AF_11/2015</v>
          </cell>
          <cell r="D909" t="str">
            <v>H</v>
          </cell>
          <cell r="E909">
            <v>3.61</v>
          </cell>
        </row>
        <row r="910">
          <cell r="B910">
            <v>92103</v>
          </cell>
          <cell r="C910" t="str">
            <v>CAMINHÃO PARA EQUIPAMENTO DE LIMPEZA A SUCÇÃO COM CAMINHÃO TRUCADO DE PESO BRUTO TOTAL 23000 KG, CARGA ÚTIL MÁXIMA 15935 KG, DISTÂNCIA ENTRE EIXOS 4,80 M, POTÊNCIA 230 CV, INCLUSIVE LIMPADORA A SUCÇÃO, TANQUE 12000 L - IMPOSTOS E SEGUROS. AF_11/2015</v>
          </cell>
          <cell r="D910" t="str">
            <v>H</v>
          </cell>
          <cell r="E910">
            <v>1.39</v>
          </cell>
        </row>
        <row r="911">
          <cell r="B911">
            <v>92104</v>
          </cell>
          <cell r="C911" t="str">
            <v>CAMINHÃO PARA EQUIPAMENTO DE LIMPEZA A SUCÇÃO COM CAMINHÃO TRUCADO DE PESO BRUTO TOTAL 23000 KG, CARGA ÚTIL MÁXIMA 15935 KG, DISTÂNCIA ENTRE EIXOS 4,80 M, POTÊNCIA 230 CV, INCLUSIVE LIMPADORA A SUCÇÃO, TANQUE 12000 L - MANUTENÇÃO. AF_11/2015</v>
          </cell>
          <cell r="D911" t="str">
            <v>H</v>
          </cell>
          <cell r="E911">
            <v>32.28</v>
          </cell>
        </row>
        <row r="912">
          <cell r="B912">
            <v>92105</v>
          </cell>
          <cell r="C912" t="str">
            <v>CAMINHÃO PARA EQUIPAMENTO DE LIMPEZA A SUCÇÃO COM CAMINHÃO TRUCADO DE PESO BRUTO TOTAL 23000 KG, CARGA ÚTIL MÁX. 15935 KG, DISTÂNCIA ENTRE EIXOS 4,80 M, POTÊNCIA 230 CV, INCLUSIVE LIMPADORA A SUCÇÃO, TANQUE 12000 L - MATERIAIS NA OPERAÇÃO. AF_11/2015</v>
          </cell>
          <cell r="D912" t="str">
            <v>H</v>
          </cell>
          <cell r="E912">
            <v>144.07</v>
          </cell>
        </row>
        <row r="913">
          <cell r="B913">
            <v>92108</v>
          </cell>
          <cell r="C913" t="str">
            <v>PENEIRA ROTATIVA COM MOTOR ELÉTRICO TRIFÁSICO DE 2 CV, CILINDRO DE 1 M X 0,60 M, COM FUROS DE 3,17 MM - DEPRECIAÇÃO. AF_11/2015</v>
          </cell>
          <cell r="D913" t="str">
            <v>H</v>
          </cell>
          <cell r="E913">
            <v>0.78</v>
          </cell>
        </row>
        <row r="914">
          <cell r="B914">
            <v>92109</v>
          </cell>
          <cell r="C914" t="str">
            <v>PENEIRA ROTATIVA COM MOTOR ELÉTRICO TRIFÁSICO DE 2 CV, CILINDRO DE 1 M X 0,60 M, COM FUROS DE 3,17 MM - JUROS. AF_11/2015</v>
          </cell>
          <cell r="D914" t="str">
            <v>H</v>
          </cell>
          <cell r="E914">
            <v>0.09</v>
          </cell>
        </row>
        <row r="915">
          <cell r="B915">
            <v>92110</v>
          </cell>
          <cell r="C915" t="str">
            <v>PENEIRA ROTATIVA COM MOTOR ELÉTRICO TRIFÁSICO DE 2 CV, CILINDRO DE 1 M X 0,60 M, COM FUROS DE 3,17 MM - MANUTENÇÃO. AF_11/2015</v>
          </cell>
          <cell r="D915" t="str">
            <v>H</v>
          </cell>
          <cell r="E915">
            <v>0.61</v>
          </cell>
        </row>
        <row r="916">
          <cell r="B916">
            <v>92111</v>
          </cell>
          <cell r="C916" t="str">
            <v>PENEIRA ROTATIVA COM MOTOR ELÉTRICO TRIFÁSICO DE 2 CV, CILINDRO DE 1 M X 0,60 M, COM FUROS DE 3,17 MM - MATERIAIS NA OPERAÇÃO. AF_11/2015</v>
          </cell>
          <cell r="D916" t="str">
            <v>H</v>
          </cell>
          <cell r="E916">
            <v>1.02</v>
          </cell>
        </row>
        <row r="917">
          <cell r="B917">
            <v>92114</v>
          </cell>
          <cell r="C917" t="str">
            <v>DOSADOR DE AREIA, CAPACIDADE DE 26 LITROS - DEPRECIAÇÃO. AF_11/2015</v>
          </cell>
          <cell r="D917" t="str">
            <v>H</v>
          </cell>
          <cell r="E917">
            <v>0.08</v>
          </cell>
        </row>
        <row r="918">
          <cell r="B918">
            <v>92115</v>
          </cell>
          <cell r="C918" t="str">
            <v>DOSADOR DE AREIA, CAPACIDADE DE 26 LITROS - JUROS. AF_11/2015</v>
          </cell>
          <cell r="D918" t="str">
            <v>H</v>
          </cell>
          <cell r="E918">
            <v>0.01</v>
          </cell>
        </row>
        <row r="919">
          <cell r="B919">
            <v>92116</v>
          </cell>
          <cell r="C919" t="str">
            <v>DOSADOR DE AREIA, CAPACIDADE DE 26 LITROS - MANUTENÇÃO. AF_11/2015</v>
          </cell>
          <cell r="D919" t="str">
            <v>H</v>
          </cell>
          <cell r="E919">
            <v>0.11</v>
          </cell>
        </row>
        <row r="920">
          <cell r="B920">
            <v>92133</v>
          </cell>
          <cell r="C920" t="str">
            <v>CAMINHONETE COM MOTOR A DIESEL, POTÊNCIA 180 CV, CABINE DUPLA, 4X4 - DEPRECIAÇÃO. AF_11/2015</v>
          </cell>
          <cell r="D920" t="str">
            <v>H</v>
          </cell>
          <cell r="E920">
            <v>9.15</v>
          </cell>
        </row>
        <row r="921">
          <cell r="B921">
            <v>92134</v>
          </cell>
          <cell r="C921" t="str">
            <v>CAMINHONETE COM MOTOR A DIESEL, POTÊNCIA 180 CV, CABINE DUPLA, 4X4 - JUROS. AF_11/2015</v>
          </cell>
          <cell r="D921" t="str">
            <v>H</v>
          </cell>
          <cell r="E921">
            <v>1.44</v>
          </cell>
        </row>
        <row r="922">
          <cell r="B922">
            <v>92135</v>
          </cell>
          <cell r="C922" t="str">
            <v>CAMINHONETE COM MOTOR A DIESEL, POTÊNCIA 180 CV, CABINE DUPLA, 4X4 - IMPOSTOS E SEGUROS. AF_11/2015</v>
          </cell>
          <cell r="D922" t="str">
            <v>H</v>
          </cell>
          <cell r="E922">
            <v>0.56999999999999995</v>
          </cell>
        </row>
        <row r="923">
          <cell r="B923">
            <v>92136</v>
          </cell>
          <cell r="C923" t="str">
            <v>CAMINHONETE COM MOTOR A DIESEL, POTÊNCIA 180 CV, CABINE DUPLA, 4X4 - MANUTENÇÃO. AF_11/2015</v>
          </cell>
          <cell r="D923" t="str">
            <v>H</v>
          </cell>
          <cell r="E923">
            <v>11.44</v>
          </cell>
        </row>
        <row r="924">
          <cell r="B924">
            <v>92137</v>
          </cell>
          <cell r="C924" t="str">
            <v>CAMINHONETE COM MOTOR A DIESEL, POTÊNCIA 180 CV, CABINE DUPLA, 4X4 - MATERIAIS NA OPERAÇÃO. AF_11/2015</v>
          </cell>
          <cell r="D924" t="str">
            <v>H</v>
          </cell>
          <cell r="E924">
            <v>29.65</v>
          </cell>
        </row>
        <row r="925">
          <cell r="B925">
            <v>92140</v>
          </cell>
          <cell r="C925" t="str">
            <v>CAMINHONETE CABINE SIMPLES COM MOTOR 1.6 FLEX, CÂMBIO MANUAL, POTÊNCIA 101/104 CV, 2 PORTAS - DEPRECIAÇÃO. AF_11/2015</v>
          </cell>
          <cell r="D925" t="str">
            <v>H</v>
          </cell>
          <cell r="E925">
            <v>2.79</v>
          </cell>
        </row>
        <row r="926">
          <cell r="B926">
            <v>92141</v>
          </cell>
          <cell r="C926" t="str">
            <v>CAMINHONETE CABINE SIMPLES COM MOTOR 1.6 FLEX, CÂMBIO MANUAL, POTÊNCIA 101/104 CV, 2 PORTAS - JUROS. AF_11/2015</v>
          </cell>
          <cell r="D926" t="str">
            <v>H</v>
          </cell>
          <cell r="E926">
            <v>0.44</v>
          </cell>
        </row>
        <row r="927">
          <cell r="B927">
            <v>92142</v>
          </cell>
          <cell r="C927" t="str">
            <v>CAMINHONETE CABINE SIMPLES COM MOTOR 1.6 FLEX, CÂMBIO MANUAL, POTÊNCIA 101/104 CV, 2 PORTAS - IMPOSTOS E SEGUROS. AF_11/2015</v>
          </cell>
          <cell r="D927" t="str">
            <v>H</v>
          </cell>
          <cell r="E927">
            <v>0.17</v>
          </cell>
        </row>
        <row r="928">
          <cell r="B928">
            <v>92143</v>
          </cell>
          <cell r="C928" t="str">
            <v>CAMINHONETE CABINE SIMPLES COM MOTOR 1.6 FLEX, CÂMBIO MANUAL, POTÊNCIA 101/104 CV, 2 PORTAS - MANUTENÇÃO. AF_11/2015</v>
          </cell>
          <cell r="D928" t="str">
            <v>H</v>
          </cell>
          <cell r="E928">
            <v>3.48</v>
          </cell>
        </row>
        <row r="929">
          <cell r="B929">
            <v>92144</v>
          </cell>
          <cell r="C929" t="str">
            <v>CAMINHONETE CABINE SIMPLES COM MOTOR 1.6 FLEX, CÂMBIO MANUAL, POTÊNCIA 101/104 CV, 2 PORTAS - MATERIAIS NA OPERAÇÃO. AF_11/2015</v>
          </cell>
          <cell r="D929" t="str">
            <v>H</v>
          </cell>
          <cell r="E929">
            <v>36.25</v>
          </cell>
        </row>
        <row r="930">
          <cell r="B930">
            <v>92237</v>
          </cell>
          <cell r="C930" t="str">
            <v>CAMINHÃO DE TRANSPORTE DE MATERIAL ASFÁLTICO 20.000 L, COM CAVALO MECÂNICO DE CAPACIDADE MÁXIMA DE TRAÇÃO COMBINADO DE 45.000 KG, POTÊNCIA 330 CV, INCLUSIVE TANQUE DE ASFALTO COM MAÇARICO - DEPRECIAÇÃO. AF_12/2015</v>
          </cell>
          <cell r="D930" t="str">
            <v>H</v>
          </cell>
          <cell r="E930">
            <v>18.71</v>
          </cell>
        </row>
        <row r="931">
          <cell r="B931">
            <v>92238</v>
          </cell>
          <cell r="C931" t="str">
            <v>CAMINHÃO DE TRANSPORTE DE MATERIAL ASFÁLTICO 20.000 L, COM CAVALO MECÂNICO DE CAPACIDADE MÁXIMA DE TRAÇÃO COMBINADO DE 45.000 KG, POTÊNCIA 330 CV, INCLUSIVE TANQUE DE ASFALTO COM MAÇARICO - JUROS. AF_12/2015</v>
          </cell>
          <cell r="D931" t="str">
            <v>H</v>
          </cell>
          <cell r="E931">
            <v>3.91</v>
          </cell>
        </row>
        <row r="932">
          <cell r="B932">
            <v>92239</v>
          </cell>
          <cell r="C932" t="str">
            <v>CAMINHÃO DE TRANSPORTE DE MATERIAL ASFÁLTICO 20.000 L, COM CAVALO MECÂNICO DE CAPACIDADE MÁXIMA DE TRAÇÃO COMBINADO DE 45.000 KG, POTÊNCIA 330 CV, INCLUSIVE TANQUE DE ASFALTO COM MAÇARICO - IMPOSTOS E SEGUROS. AF_12/2015</v>
          </cell>
          <cell r="D932" t="str">
            <v>H</v>
          </cell>
          <cell r="E932">
            <v>1.52</v>
          </cell>
        </row>
        <row r="933">
          <cell r="B933">
            <v>92240</v>
          </cell>
          <cell r="C933" t="str">
            <v>CAMINHÃO DE TRANSPORTE DE MATERIAL ASFÁLTICO 20.000 L, COM CAVALO MECÂNICO DE CAPACIDADE MÁXIMA DE TRAÇÃO COMBINADO DE 45.000 KG, POTÊNCIA 330 CV, INCLUSIVE TANQUE DE ASFALTO COM MAÇARICO - MANUTENÇÃO. AF_12/2015</v>
          </cell>
          <cell r="D933" t="str">
            <v>H</v>
          </cell>
          <cell r="E933">
            <v>35.07</v>
          </cell>
        </row>
        <row r="934">
          <cell r="B934">
            <v>92241</v>
          </cell>
          <cell r="C934" t="str">
            <v>CAMINHÃO DE TRANSPORTE DE MATERIAL ASFÁLTICO 20.000 L, COM CAVALO MECÂNICO DE CAPACIDADE MÁXIMA DE TRAÇÃO COMBINADO DE 45.000 KG, POTÊNCIA 330 CV, INCLUSIVE TANQUE DE ASFALTO COM MAÇARICO - MATERIAIS NA OPERAÇÃO. AF_12/2015</v>
          </cell>
          <cell r="D934" t="str">
            <v>H</v>
          </cell>
          <cell r="E934">
            <v>206.75</v>
          </cell>
        </row>
        <row r="935">
          <cell r="B935">
            <v>92712</v>
          </cell>
          <cell r="C935" t="str">
            <v>APARELHO PARA CORTE E SOLDA OXI-ACETILENO SOBRE RODAS, INCLUSIVE CILINDROS E MAÇARICOS - DEPRECIAÇÃO. AF_12/2015</v>
          </cell>
          <cell r="D935" t="str">
            <v>H</v>
          </cell>
          <cell r="E935">
            <v>0.33</v>
          </cell>
        </row>
        <row r="936">
          <cell r="B936">
            <v>92713</v>
          </cell>
          <cell r="C936" t="str">
            <v>APARELHO PARA CORTE E SOLDA OXI-ACETILENO SOBRE RODAS, INCLUSIVE CILINDROS E MAÇARICOS - JUROS. AF_12/2015</v>
          </cell>
          <cell r="D936" t="str">
            <v>H</v>
          </cell>
          <cell r="E936">
            <v>0.03</v>
          </cell>
        </row>
        <row r="937">
          <cell r="B937">
            <v>92714</v>
          </cell>
          <cell r="C937" t="str">
            <v>APARELHO PARA CORTE E SOLDA OXI-ACETILENO SOBRE RODAS, INCLUSIVE CILINDROS E MAÇARICOS - MANUTENÇÃO. AF_12/2015</v>
          </cell>
          <cell r="D937" t="str">
            <v>H</v>
          </cell>
          <cell r="E937">
            <v>0.42</v>
          </cell>
        </row>
        <row r="938">
          <cell r="B938">
            <v>92715</v>
          </cell>
          <cell r="C938" t="str">
            <v>APARELHO PARA CORTE E SOLDA OXI-ACETILENO SOBRE RODAS, INCLUSIVE CILINDROS E MAÇARICOS - MATERIAIS NA OPERAÇÃO. AF_12/2015</v>
          </cell>
          <cell r="D938" t="str">
            <v>H</v>
          </cell>
          <cell r="E938">
            <v>25.49</v>
          </cell>
        </row>
        <row r="939">
          <cell r="B939">
            <v>92956</v>
          </cell>
          <cell r="C939" t="str">
            <v>MÁQUINA EXTRUSORA DE CONCRETO PARA GUIAS E SARJETAS, MOTOR A DIESEL, POTÊNCIA 14 CV - DEPRECIAÇÃO. AF_12/2015</v>
          </cell>
          <cell r="D939" t="str">
            <v>H</v>
          </cell>
          <cell r="E939">
            <v>3.57</v>
          </cell>
        </row>
        <row r="940">
          <cell r="B940">
            <v>92957</v>
          </cell>
          <cell r="C940" t="str">
            <v>MÁQUINA EXTRUSORA DE CONCRETO PARA GUIAS E SARJETAS, MOTOR A DIESEL, POTÊNCIA 14 CV - JUROS. AF_12/2015</v>
          </cell>
          <cell r="D940" t="str">
            <v>H</v>
          </cell>
          <cell r="E940">
            <v>0.42</v>
          </cell>
        </row>
        <row r="941">
          <cell r="B941">
            <v>92958</v>
          </cell>
          <cell r="C941" t="str">
            <v>MÁQUINA EXTRUSORA DE CONCRETO PARA GUIAS E SARJETAS, MOTOR A DIESEL, POTÊNCIA 14 CV - MANUTENÇÃO. AF_12/2015</v>
          </cell>
          <cell r="D941" t="str">
            <v>H</v>
          </cell>
          <cell r="E941">
            <v>3.9</v>
          </cell>
        </row>
        <row r="942">
          <cell r="B942">
            <v>92959</v>
          </cell>
          <cell r="C942" t="str">
            <v>MÁQUINA EXTRUSORA DE CONCRETO PARA GUIAS E SARJETAS, MOTOR A DIESEL, POTÊNCIA 14 CV - MATERIAIS NA OPERAÇÃO. AF_12/2015</v>
          </cell>
          <cell r="D942" t="str">
            <v>H</v>
          </cell>
          <cell r="E942">
            <v>6.94</v>
          </cell>
        </row>
        <row r="943">
          <cell r="B943">
            <v>92963</v>
          </cell>
          <cell r="C943" t="str">
            <v>MARTELO PERFURADOR PNEUMÁTICO MANUAL, HASTE 25 X 75 MM, 21 KG - DEPRECIAÇÃO. AF_12/2015</v>
          </cell>
          <cell r="D943" t="str">
            <v>H</v>
          </cell>
          <cell r="E943">
            <v>1.61</v>
          </cell>
        </row>
        <row r="944">
          <cell r="B944">
            <v>92964</v>
          </cell>
          <cell r="C944" t="str">
            <v>MARTELO PERFURADOR PNEUMÁTICO MANUAL, HASTE 25 X 75 MM, 21 KG - JUROS. AF_12/2015</v>
          </cell>
          <cell r="D944" t="str">
            <v>H</v>
          </cell>
          <cell r="E944">
            <v>0.19</v>
          </cell>
        </row>
        <row r="945">
          <cell r="B945">
            <v>92965</v>
          </cell>
          <cell r="C945" t="str">
            <v>MARTELO PERFURADOR PNEUMÁTICO MANUAL, HASTE 25 X 75 MM, 21 KG - MANUTENÇÃO. AF_12/2015</v>
          </cell>
          <cell r="D945" t="str">
            <v>H</v>
          </cell>
          <cell r="E945">
            <v>2.02</v>
          </cell>
        </row>
        <row r="946">
          <cell r="B946">
            <v>93220</v>
          </cell>
          <cell r="C946" t="str">
            <v>PERFURATRIZ COM TORRE METÁLICA PARA EXECUÇÃO DE ESTACA HÉLICE CONTÍNUA, PROFUNDIDADE MÁXIMA DE 32 M, DIÂMETRO MÁXIMO DE 1000 MM, POTÊNCIA INSTALADA DE 350 HP, MESA ROTATIVA COM TORQUE MÁXIMO DE 263 KNM - DEPRECIAÇÃO. AF_01/2016</v>
          </cell>
          <cell r="D946" t="str">
            <v>H</v>
          </cell>
          <cell r="E946">
            <v>203.38</v>
          </cell>
        </row>
        <row r="947">
          <cell r="B947">
            <v>93221</v>
          </cell>
          <cell r="C947" t="str">
            <v>PERFURATRIZ COM TORRE METÁLICA PARA EXECUÇÃO DE ESTACA HÉLICE CONTÍNUA, PROFUNDIDADE MÁXIMA DE 32 M, DIÂMETRO MÁXIMO DE 1000 MM, POTÊNCIA INSTALADA DE 350 HP, MESA ROTATIVA COM TORQUE MÁXIMO DE 263 KNM - JUROS. AF_01/2016</v>
          </cell>
          <cell r="D947" t="str">
            <v>H</v>
          </cell>
          <cell r="E947">
            <v>28.23</v>
          </cell>
        </row>
        <row r="948">
          <cell r="B948">
            <v>93222</v>
          </cell>
          <cell r="C948" t="str">
            <v>PERFURATRIZ COM TORRE METÁLICA PARA EXECUÇÃO DE ESTACA HÉLICE CONTÍNUA, PROFUNDIDADE MÁXIMA DE 32 M, DIÂMETRO MÁXIMO DE 1000 MM, POTÊNCIA INSTALADA DE 350 HP, MESA ROTATIVA COM TORQUE MÁXIMO DE 263 KNM - MANUTENÇÃO. AF_01/2016</v>
          </cell>
          <cell r="D948" t="str">
            <v>H</v>
          </cell>
          <cell r="E948">
            <v>254.51</v>
          </cell>
        </row>
        <row r="949">
          <cell r="B949">
            <v>93223</v>
          </cell>
          <cell r="C949" t="str">
            <v>PERFURATRIZ COM TORRE METÁLICA PARA EXECUÇÃO DE ESTACA HÉLICE CONTÍNUA, PROFUNDIDADE MÁXIMA DE 32 M, DIÂMETRO MÁXIMO DE 1000 MM, POTÊNCIA INSTALADA DE 350 HP, MESA ROTATIVA COM TORQUE MÁXIMO DE 263 KNM  MATERIAIS NA OPERAÇÃO. AF_01/2016</v>
          </cell>
          <cell r="D949" t="str">
            <v>H</v>
          </cell>
          <cell r="E949">
            <v>117.01</v>
          </cell>
        </row>
        <row r="950">
          <cell r="B950">
            <v>93229</v>
          </cell>
          <cell r="C950" t="str">
            <v>BETONEIRA CAPACIDADE NOMINAL 400 L, CAPACIDADE DE MISTURA 310 L, MOTOR A GASOLINA POTÊNCIA 5,5 HP, SEM CARREGADOR - DEPRECIAÇÃO. AF_02/2016</v>
          </cell>
          <cell r="D950" t="str">
            <v>H</v>
          </cell>
          <cell r="E950">
            <v>0.33</v>
          </cell>
        </row>
        <row r="951">
          <cell r="B951">
            <v>93230</v>
          </cell>
          <cell r="C951" t="str">
            <v>BETONEIRA CAPACIDADE NOMINAL 400 L, CAPACIDADE DE MISTURA 310 L, MOTOR A GASOLINA POTÊNCIA 5,5 HP, SEM CARREGADOR - JUROS. AF_02/2016</v>
          </cell>
          <cell r="D951" t="str">
            <v>H</v>
          </cell>
          <cell r="E951">
            <v>0.03</v>
          </cell>
        </row>
        <row r="952">
          <cell r="B952">
            <v>93231</v>
          </cell>
          <cell r="C952" t="str">
            <v>BETONEIRA CAPACIDADE NOMINAL 400 L, CAPACIDADE DE MISTURA 310 L, MOTOR A GASOLINA POTÊNCIA 5,5 HP, SEM CARREGADOR - MANUTENÇÃO. AF_02/2016</v>
          </cell>
          <cell r="D952" t="str">
            <v>H</v>
          </cell>
          <cell r="E952">
            <v>0.31</v>
          </cell>
        </row>
        <row r="953">
          <cell r="B953">
            <v>93232</v>
          </cell>
          <cell r="C953" t="str">
            <v>BETONEIRA CAPACIDADE NOMINAL 400 L, CAPACIDADE DE MISTURA 310 L, MOTOR A GASOLINA POTÊNCIA 5,5 HP, SEM CARREGADOR - MATERIAIS NA OPERAÇÃO. AF_02/2016</v>
          </cell>
          <cell r="D953" t="str">
            <v>H</v>
          </cell>
          <cell r="E953">
            <v>7.8</v>
          </cell>
        </row>
        <row r="954">
          <cell r="B954">
            <v>93235</v>
          </cell>
          <cell r="C954" t="str">
            <v>GRUPO GERADOR ESTACIONÁRIO, MOTOR DIESEL POTÊNCIA 170 KVA - JUROS. AF_02/2016</v>
          </cell>
          <cell r="D954" t="str">
            <v>H</v>
          </cell>
          <cell r="E954">
            <v>0.69</v>
          </cell>
        </row>
        <row r="955">
          <cell r="B955">
            <v>93238</v>
          </cell>
          <cell r="C955" t="str">
            <v>ROLO COMPACTADOR VIBRATÓRIO REBOCÁVEL, CILINDRO DE AÇO LISO, POTÊNCIA DE TRAÇÃO DE 65 CV, PESO 4,7 T, IMPACTO DINÂMICO 18,3 T, LARGURA DE TRABALHO 1,67 M - JUROS. AF_02/2016</v>
          </cell>
          <cell r="D955" t="str">
            <v>H</v>
          </cell>
          <cell r="E955">
            <v>0.8</v>
          </cell>
        </row>
        <row r="956">
          <cell r="B956">
            <v>93239</v>
          </cell>
          <cell r="C956" t="str">
            <v>ROLO COMPACTADOR VIBRATÓRIO PÉ DE CARNEIRO, OPERADO POR CONTROLE REMOTO, POTÊNCIA 12,5 KW, PESO OPERACIONAL 1,675 T, LARGURA DE TRABALHO 0,85 M - JUROS. AF_02/2016</v>
          </cell>
          <cell r="D956" t="str">
            <v>H</v>
          </cell>
          <cell r="E956">
            <v>3.65</v>
          </cell>
        </row>
        <row r="957">
          <cell r="B957">
            <v>93240</v>
          </cell>
          <cell r="C957" t="str">
            <v>ROLO COMPACTADOR VIBRATÓRIO PÉ DE CARNEIRO, OPERADO POR CONTROLE REMOTO, POTÊNCIA 12,5 KW, PESO OPERACIONAL 1,675 T, LARGURA DE TRABALHO 0,85 M - MATERIAIS NA OPERAÇÃO. AF_02/2016</v>
          </cell>
          <cell r="D957" t="str">
            <v>H</v>
          </cell>
          <cell r="E957">
            <v>8.9600000000000009</v>
          </cell>
        </row>
        <row r="958">
          <cell r="B958">
            <v>93267</v>
          </cell>
          <cell r="C958" t="str">
            <v>GRUA ASCENCIONAL, LANÇA DE 30 M, CAPACIDADE DE 1,0 T A 30 M, ALTURA ATÉ 39 M  DEPRECIAÇÃO. AF_03/2016</v>
          </cell>
          <cell r="D958" t="str">
            <v>H</v>
          </cell>
          <cell r="E958">
            <v>30.16</v>
          </cell>
        </row>
        <row r="959">
          <cell r="B959">
            <v>93269</v>
          </cell>
          <cell r="C959" t="str">
            <v>GRUA ASCENCIONAL, LANÇA DE 30 M, CAPACIDADE DE 1,0 T A 30 M, ALTURA ATÉ 39 M   JUROS. AF_03/2016</v>
          </cell>
          <cell r="D959" t="str">
            <v>H</v>
          </cell>
          <cell r="E959">
            <v>3.58</v>
          </cell>
        </row>
        <row r="960">
          <cell r="B960">
            <v>93270</v>
          </cell>
          <cell r="C960" t="str">
            <v>GRUA ASCENCIONAL, LANÇA DE 30 M, CAPACIDADE DE 1,0 T A 30 M, ALTURA ATÉ 39 M   MANUTENÇÃO. AF_03/2016</v>
          </cell>
          <cell r="D960" t="str">
            <v>H</v>
          </cell>
          <cell r="E960">
            <v>32.979999999999997</v>
          </cell>
        </row>
        <row r="961">
          <cell r="B961">
            <v>93271</v>
          </cell>
          <cell r="C961" t="str">
            <v>GRUA ASCENCIONAL, LANÇA DE 30 M, CAPACIDADE DE 1,0 T A 30 M, ALTURA ATÉ 39 M   MATERIAIS NA OPERAÇÃO. AF_03/2016</v>
          </cell>
          <cell r="D961" t="str">
            <v>H</v>
          </cell>
          <cell r="E961">
            <v>7.66</v>
          </cell>
        </row>
        <row r="962">
          <cell r="B962">
            <v>93277</v>
          </cell>
          <cell r="C962" t="str">
            <v>GUINCHO ELÉTRICO DE COLUNA, CAPACIDADE 400 KG, COM MOTO FREIO, MOTOR TRIFÁSICO DE 1,25 CV - DEPRECIAÇÃO. AF_03/2016</v>
          </cell>
          <cell r="D962" t="str">
            <v>H</v>
          </cell>
          <cell r="E962">
            <v>0.33</v>
          </cell>
        </row>
        <row r="963">
          <cell r="B963">
            <v>93278</v>
          </cell>
          <cell r="C963" t="str">
            <v>GUINCHO ELÉTRICO DE COLUNA, CAPACIDADE 400 KG, COM MOTO FREIO, MOTOR TRIFÁSICO DE 1,25 CV - JUROS. AF_03/2016</v>
          </cell>
          <cell r="D963" t="str">
            <v>H</v>
          </cell>
          <cell r="E963">
            <v>0.03</v>
          </cell>
        </row>
        <row r="964">
          <cell r="B964">
            <v>93279</v>
          </cell>
          <cell r="C964" t="str">
            <v>GUINCHO ELÉTRICO DE COLUNA, CAPACIDADE 400 KG, COM MOTO FREIO, MOTOR TRIFÁSICO DE 1,25 CV - MANUTENÇÃO. AF_03/2016</v>
          </cell>
          <cell r="D964" t="str">
            <v>H</v>
          </cell>
          <cell r="E964">
            <v>0.31</v>
          </cell>
        </row>
        <row r="965">
          <cell r="B965">
            <v>93280</v>
          </cell>
          <cell r="C965" t="str">
            <v>GUINCHO ELÉTRICO DE COLUNA, CAPACIDADE 400 KG, COM MOTO FREIO, MOTOR TRIFÁSICO DE 1,25 CV - MATERIAIS NA OPERAÇÃO. AF_03/2016</v>
          </cell>
          <cell r="D965" t="str">
            <v>H</v>
          </cell>
          <cell r="E965">
            <v>0.63</v>
          </cell>
        </row>
        <row r="966">
          <cell r="B966">
            <v>93283</v>
          </cell>
          <cell r="C966" t="str">
            <v>GUINDASTE HIDRÁULICO AUTOPROPELIDO, COM LANÇA TELESCÓPICA 40 M, CAPACIDADE MÁXIMA 60 T, POTÊNCIA 260 KW - DEPRECIAÇÃO. AF_03/2016</v>
          </cell>
          <cell r="D966" t="str">
            <v>H</v>
          </cell>
          <cell r="E966">
            <v>63.38</v>
          </cell>
        </row>
        <row r="967">
          <cell r="B967">
            <v>93284</v>
          </cell>
          <cell r="C967" t="str">
            <v>GUINDASTE HIDRÁULICO AUTOPROPELIDO, COM LANÇA TELESCÓPICA 40 M, CAPACIDADE MÁXIMA 60 T, POTÊNCIA 260 KW - JUROS. AF_03/2016</v>
          </cell>
          <cell r="D967" t="str">
            <v>H</v>
          </cell>
          <cell r="E967">
            <v>12.04</v>
          </cell>
        </row>
        <row r="968">
          <cell r="B968">
            <v>93285</v>
          </cell>
          <cell r="C968" t="str">
            <v>GUINDASTE HIDRÁULICO AUTOPROPELIDO, COM LANÇA TELESCÓPICA 40 M, CAPACIDADE MÁXIMA 60 T, POTÊNCIA 260 KW - MANUTENÇÃO. AF_03/2016</v>
          </cell>
          <cell r="D968" t="str">
            <v>H</v>
          </cell>
          <cell r="E968">
            <v>101.89</v>
          </cell>
        </row>
        <row r="969">
          <cell r="B969">
            <v>93286</v>
          </cell>
          <cell r="C969" t="str">
            <v>GUINDASTE HIDRÁULICO AUTOPROPELIDO, COM LANÇA TELESCÓPICA 40 M, CAPACIDADE MÁXIMA 60 T, POTÊNCIA 260 KW - MATERIAIS NA OPERAÇÃO. AF_03/2016</v>
          </cell>
          <cell r="D969" t="str">
            <v>H</v>
          </cell>
          <cell r="E969">
            <v>181.22</v>
          </cell>
        </row>
        <row r="970">
          <cell r="B970">
            <v>93296</v>
          </cell>
          <cell r="C970" t="str">
            <v>GUINDASTE HIDRÁULICO AUTOPROPELIDO, COM LANÇA TELESCÓPICA 40 M, CAPACIDADE MÁXIMA 60 T, POTÊNCIA 260 KW - IMPOSTOS E SEGUROS. AF_03/2016</v>
          </cell>
          <cell r="D970" t="str">
            <v>H</v>
          </cell>
          <cell r="E970">
            <v>4.43</v>
          </cell>
        </row>
        <row r="971">
          <cell r="B971">
            <v>93397</v>
          </cell>
          <cell r="C971" t="str">
            <v>GUINDAUTO HIDRÁULICO, CAPACIDADE MÁXIMA DE CARGA 3300 KG, MOMENTO MÁXIMO DE CARGA 5,8 TM, ALCANCE MÁXIMO HORIZONTAL 7,60 M, INCLUSIVE CAMINHÃO TOCO PBT 16.000 KG, POTÊNCIA DE 189 CV - DEPRECIAÇÃO. AF_03/2016</v>
          </cell>
          <cell r="D971" t="str">
            <v>H</v>
          </cell>
          <cell r="E971">
            <v>11.11</v>
          </cell>
        </row>
        <row r="972">
          <cell r="B972">
            <v>93398</v>
          </cell>
          <cell r="C972" t="str">
            <v>GUINDAUTO HIDRÁULICO, CAPACIDADE MÁXIMA DE CARGA 3300 KG, MOMENTO MÁXIMO DE CARGA 5,8 TM, ALCANCE MÁXIMO HORIZONTAL 7,60 M, INCLUSIVE CAMINHÃO TOCO PBT 16.000 KG, POTÊNCIA DE 189 CV - JUROS. AF_03/2016</v>
          </cell>
          <cell r="D972" t="str">
            <v>H</v>
          </cell>
          <cell r="E972">
            <v>2.3199999999999998</v>
          </cell>
        </row>
        <row r="973">
          <cell r="B973">
            <v>93399</v>
          </cell>
          <cell r="C973" t="str">
            <v>GUINDAUTO HIDRÁULICO, CAPACIDADE MÁXIMA DE CARGA 3300 KG, MOMENTO MÁXIMO DE CARGA 5,8 TM, ALCANCE MÁXIMO HORIZONTAL 7,60 M, INCLUSIVE CAMINHÃO TOCO PBT 16.000 KG, POTÊNCIA DE 189 CV  IMPOSTOS E SEGUROS. AF_03/2016</v>
          </cell>
          <cell r="D973" t="str">
            <v>H</v>
          </cell>
          <cell r="E973">
            <v>0.9</v>
          </cell>
        </row>
        <row r="974">
          <cell r="B974">
            <v>93400</v>
          </cell>
          <cell r="C974" t="str">
            <v>GUINDAUTO HIDRÁULICO, CAPACIDADE MÁXIMA DE CARGA 3300 KG, MOMENTO MÁXIMO DE CARGA 5,8 TM, ALCANCE MÁXIMO HORIZONTAL 7,60 M, INCLUSIVE CAMINHÃO TOCO PBT 16.000 KG, POTÊNCIA DE 189 CV - MANUTENÇÃO. AF_03/2016</v>
          </cell>
          <cell r="D974" t="str">
            <v>H</v>
          </cell>
          <cell r="E974">
            <v>20.82</v>
          </cell>
        </row>
        <row r="975">
          <cell r="B975">
            <v>93401</v>
          </cell>
          <cell r="C975" t="str">
            <v>GUINDAUTO HIDRÁULICO, CAPACIDADE MÁXIMA DE CARGA 3300 KG, MOMENTO MÁXIMO DE CARGA 5,8 TM, ALCANCE MÁXIMO HORIZONTAL 7,60 M, INCLUSIVE CAMINHÃO TOCO PBT 16.000 KG, POTÊNCIA DE 189 CV - MATERIAIS NA OPERAÇÃO. AF_03/2016</v>
          </cell>
          <cell r="D975" t="str">
            <v>H</v>
          </cell>
          <cell r="E975">
            <v>118.4</v>
          </cell>
        </row>
        <row r="976">
          <cell r="B976">
            <v>93404</v>
          </cell>
          <cell r="C976" t="str">
            <v>MÁQUINA JATO DE PRESSAO PORTÁTIL, CAMARA DE 1 SAIDA, CAPACIDADE 280 L, DIAMETRO 670 MM, BICO DE JATO CURTO VENTURI DE 5/16'' , MANGUEIRA DE 1'' COM COMPRESSOR DE AR REBOCÁVEL 189 PCM E MOTOR DIESEL 63 CV - DEPRECIAÇÃO. AF_03/2016</v>
          </cell>
          <cell r="D976" t="str">
            <v>H</v>
          </cell>
          <cell r="E976">
            <v>5.55</v>
          </cell>
        </row>
        <row r="977">
          <cell r="B977">
            <v>93405</v>
          </cell>
          <cell r="C977" t="str">
            <v>MÁQUINA JATO DE PRESSAO PORTÁTIL, CAMARA DE 1 SAIDA, CAPACIDADE 280 L, DIAMETRO 670 MM, BICO DE JATO CURTO VENTURI DE 5/16'' , MANGUEIRA DE 1'' COM COMPRESSOR DE AR REBOCÁVEL 189 PCM E MOTOR DIESEL 63 CV - JUROS. AF_03/2016</v>
          </cell>
          <cell r="D977" t="str">
            <v>H</v>
          </cell>
          <cell r="E977">
            <v>0.56000000000000005</v>
          </cell>
        </row>
        <row r="978">
          <cell r="B978">
            <v>93406</v>
          </cell>
          <cell r="C978" t="str">
            <v>MÁQUINA JATO DE PRESSAO PORTÁTIL, CAMARA DE 1 SAIDA, CAPACIDADE 280 L, DIAMETRO 670 MM, BICO DE JATO CURTO VENTURI DE 5/16'' , MANGUEIRA DE 1'' COM COMPRESSOR DE AR REBOCÁVEL 189 PCM E MOTOR DIESEL 63 CV - MANUTENÇÃO. AF_03/2016</v>
          </cell>
          <cell r="D978" t="str">
            <v>H</v>
          </cell>
          <cell r="E978">
            <v>6.93</v>
          </cell>
        </row>
        <row r="979">
          <cell r="B979">
            <v>93407</v>
          </cell>
          <cell r="C979" t="str">
            <v>MÁQUINA JATO DE PRESSAO PORTÁTIL, CAMARA DE 1 SAIDA, CAPACIDADE 280 L, DIAMETRO 670 MM, BICO DE JATO CURTO VENTURI DE 5/16'' , MANGUEIRA DE 1'' COM COMPRESSOR DE AR REBOCÁVEL 189 PCM E MOTOR DIESEL 63 CV - MATERIAIS NA OPERAÇÃO. AF_03/2016</v>
          </cell>
          <cell r="D979" t="str">
            <v>H</v>
          </cell>
          <cell r="E979">
            <v>35.299999999999997</v>
          </cell>
        </row>
        <row r="980">
          <cell r="B980">
            <v>93411</v>
          </cell>
          <cell r="C980" t="str">
            <v>GERADOR PORTÁTIL MONOFÁSICO, POTÊNCIA 5500 VA, MOTOR A GASOLINA, POTÊNCIA DO MOTOR 13 CV - DEPRECIAÇÃO. AF_03/2016</v>
          </cell>
          <cell r="D980" t="str">
            <v>H</v>
          </cell>
          <cell r="E980">
            <v>0.18</v>
          </cell>
        </row>
        <row r="981">
          <cell r="B981">
            <v>93412</v>
          </cell>
          <cell r="C981" t="str">
            <v>GERADOR PORTÁTIL MONOFÁSICO, POTÊNCIA 5500 VA, MOTOR A GASOLINA, POTÊNCIA DO MOTOR 13 CV - JUROS. AF_03/2016</v>
          </cell>
          <cell r="D981" t="str">
            <v>H</v>
          </cell>
          <cell r="E981">
            <v>0.03</v>
          </cell>
        </row>
        <row r="982">
          <cell r="B982">
            <v>93413</v>
          </cell>
          <cell r="C982" t="str">
            <v>GERADOR PORTÁTIL MONOFÁSICO, POTÊNCIA 5500 VA, MOTOR A GASOLINA, POTÊNCIA DO MOTOR 13 CV - MANUTENÇÃO. AF_03/2016</v>
          </cell>
          <cell r="D982" t="str">
            <v>H</v>
          </cell>
          <cell r="E982">
            <v>0.16</v>
          </cell>
        </row>
        <row r="983">
          <cell r="B983">
            <v>93414</v>
          </cell>
          <cell r="C983" t="str">
            <v>GERADOR PORTÁTIL MONOFÁSICO, POTÊNCIA 5500 VA, MOTOR A GASOLINA, POTÊNCIA DO MOTOR 13 CV - MATERIAIS NA OPERAÇÃO. AF_03/2016</v>
          </cell>
          <cell r="D983" t="str">
            <v>H</v>
          </cell>
          <cell r="E983">
            <v>13.45</v>
          </cell>
        </row>
        <row r="984">
          <cell r="B984">
            <v>93417</v>
          </cell>
          <cell r="C984" t="str">
            <v>GRUPO GERADOR REBOCÁVEL, POTÊNCIA 66 KVA, MOTOR A DIESEL - DEPRECIAÇÃO. AF_03/2016</v>
          </cell>
          <cell r="D984" t="str">
            <v>H</v>
          </cell>
          <cell r="E984">
            <v>2.41</v>
          </cell>
        </row>
        <row r="985">
          <cell r="B985">
            <v>93418</v>
          </cell>
          <cell r="C985" t="str">
            <v>GRUPO GERADOR REBOCÁVEL, POTÊNCIA 66 KVA, MOTOR A DIESEL - JUROS. AF_03/2016</v>
          </cell>
          <cell r="D985" t="str">
            <v>H</v>
          </cell>
          <cell r="E985">
            <v>0.43</v>
          </cell>
        </row>
        <row r="986">
          <cell r="B986">
            <v>93419</v>
          </cell>
          <cell r="C986" t="str">
            <v>GRUPO GERADOR REBOCÁVEL, POTÊNCIA 66 KVA, MOTOR A DIESEL - MANUTENÇÃO. AF_03/2016</v>
          </cell>
          <cell r="D986" t="str">
            <v>H</v>
          </cell>
          <cell r="E986">
            <v>2.15</v>
          </cell>
        </row>
        <row r="987">
          <cell r="B987">
            <v>93420</v>
          </cell>
          <cell r="C987" t="str">
            <v>GRUPO GERADOR REBOCÁVEL, POTÊNCIA 66 KVA, MOTOR A DIESEL - MATERIAIS NA OPERAÇÃO. AF_03/2016</v>
          </cell>
          <cell r="D987" t="str">
            <v>H</v>
          </cell>
          <cell r="E987">
            <v>50.22</v>
          </cell>
        </row>
        <row r="988">
          <cell r="B988">
            <v>93423</v>
          </cell>
          <cell r="C988" t="str">
            <v>GRUPO GERADOR ESTACIONÁRIO, POTÊNCIA 150 KVA, MOTOR A DIESEL- DEPRECIAÇÃO. AF_03/2016</v>
          </cell>
          <cell r="D988" t="str">
            <v>H</v>
          </cell>
          <cell r="E988">
            <v>3.41</v>
          </cell>
        </row>
        <row r="989">
          <cell r="B989">
            <v>93424</v>
          </cell>
          <cell r="C989" t="str">
            <v>GRUPO GERADOR ESTACIONÁRIO, POTÊNCIA 150 KVA, MOTOR A DIESEL- JUROS. AF_03/2016</v>
          </cell>
          <cell r="D989" t="str">
            <v>H</v>
          </cell>
          <cell r="E989">
            <v>0.61</v>
          </cell>
        </row>
        <row r="990">
          <cell r="B990">
            <v>93425</v>
          </cell>
          <cell r="C990" t="str">
            <v>GRUPO GERADOR ESTACIONÁRIO, POTÊNCIA 150 KVA, MOTOR A DIESEL- MANUTENÇÃO. AF_03/2016</v>
          </cell>
          <cell r="D990" t="str">
            <v>H</v>
          </cell>
          <cell r="E990">
            <v>3.04</v>
          </cell>
        </row>
        <row r="991">
          <cell r="B991">
            <v>93426</v>
          </cell>
          <cell r="C991" t="str">
            <v>GRUPO GERADOR ESTACIONÁRIO, POTÊNCIA 150 KVA, MOTOR A DIESEL- MATERIAIS NA OPERAÇÃO. AF_03/2016</v>
          </cell>
          <cell r="D991" t="str">
            <v>H</v>
          </cell>
          <cell r="E991">
            <v>120.01</v>
          </cell>
        </row>
        <row r="992">
          <cell r="B992">
            <v>93429</v>
          </cell>
          <cell r="C992" t="str">
            <v>USINA DE MISTURA ASFÁLTICA À QUENTE, TIPO CONTRA FLUXO, PROD 40 A 80 TON/HORA - DEPRECIAÇÃO. AF_03/2016</v>
          </cell>
          <cell r="D992" t="str">
            <v>H</v>
          </cell>
          <cell r="E992">
            <v>72</v>
          </cell>
        </row>
        <row r="993">
          <cell r="B993">
            <v>93430</v>
          </cell>
          <cell r="C993" t="str">
            <v>USINA DE MISTURA ASFÁLTICA À QUENTE, TIPO CONTRA FLUXO, PROD 40 A 80 TON/HORA - JUROS. AF_03/2016</v>
          </cell>
          <cell r="D993" t="str">
            <v>H</v>
          </cell>
          <cell r="E993">
            <v>12.96</v>
          </cell>
        </row>
        <row r="994">
          <cell r="B994">
            <v>93431</v>
          </cell>
          <cell r="C994" t="str">
            <v>USINA DE MISTURA ASFÁLTICA À QUENTE, TIPO CONTRA FLUXO, PROD 40 A 80 TON/HORA - MANUTENÇÃO. AF_03/2016</v>
          </cell>
          <cell r="D994" t="str">
            <v>H</v>
          </cell>
          <cell r="E994">
            <v>115.74</v>
          </cell>
        </row>
        <row r="995">
          <cell r="B995">
            <v>93432</v>
          </cell>
          <cell r="C995" t="str">
            <v>USINA DE MISTURA ASFÁLTICA À QUENTE, TIPO CONTRA FLUXO, PROD 40 A 80 TON/HORA - MATERIAIS NA OPERAÇÃO. AF_03/2016</v>
          </cell>
          <cell r="D995" t="str">
            <v>H</v>
          </cell>
          <cell r="E995">
            <v>2150.4</v>
          </cell>
        </row>
        <row r="996">
          <cell r="B996">
            <v>93435</v>
          </cell>
          <cell r="C996" t="str">
            <v>USINA DE ASFALTO À FRIO, CAPACIDADE DE 40 A 60 TON/HORA, ELÉTRICA POTÊNCIA 30 CV - DEPRECIAÇÃO. AF_03/2016</v>
          </cell>
          <cell r="D996" t="str">
            <v>H</v>
          </cell>
          <cell r="E996">
            <v>3.89</v>
          </cell>
        </row>
        <row r="997">
          <cell r="B997">
            <v>93436</v>
          </cell>
          <cell r="C997" t="str">
            <v>USINA DE ASFALTO À FRIO, CAPACIDADE DE 40 A 60 TON/HORA, ELÉTRICA POTÊNCIA 30 CV - JUROS. AF_03/2016</v>
          </cell>
          <cell r="D997" t="str">
            <v>H</v>
          </cell>
          <cell r="E997">
            <v>0.81</v>
          </cell>
        </row>
        <row r="998">
          <cell r="B998">
            <v>93437</v>
          </cell>
          <cell r="C998" t="str">
            <v>USINA DE ASFALTO À FRIO, CAPACIDADE DE 40 A 60 TON/HORA, ELÉTRICA POTÊNCIA 30 CV - MANUTENÇÃO. AF_03/2016</v>
          </cell>
          <cell r="D998" t="str">
            <v>H</v>
          </cell>
          <cell r="E998">
            <v>7.3</v>
          </cell>
        </row>
        <row r="999">
          <cell r="B999">
            <v>93438</v>
          </cell>
          <cell r="C999" t="str">
            <v>USINA DE ASFALTO À FRIO, CAPACIDADE DE 40 A 60 TON/HORA, ELÉTRICA POTÊNCIA 30 CV - MATERIAIS NA OPERAÇÃO. AF_03/2016</v>
          </cell>
          <cell r="D999" t="str">
            <v>H</v>
          </cell>
          <cell r="E999">
            <v>22.22</v>
          </cell>
        </row>
        <row r="1000">
          <cell r="B1000">
            <v>95114</v>
          </cell>
          <cell r="C1000" t="str">
            <v>MARTELETE OU ROMPEDOR PNEUMÁTICO MANUAL, 28 KG, COM SILENCIADOR - DEPRECIAÇÃO. AF_07/2016</v>
          </cell>
          <cell r="D1000" t="str">
            <v>H</v>
          </cell>
          <cell r="E1000">
            <v>1.57</v>
          </cell>
        </row>
        <row r="1001">
          <cell r="B1001">
            <v>95115</v>
          </cell>
          <cell r="C1001" t="str">
            <v>MARTELETE OU ROMPEDOR PNEUMÁTICO MANUAL, 28 KG, COM SILENCIADOR - JUROS. AF_07/2016</v>
          </cell>
          <cell r="D1001" t="str">
            <v>H</v>
          </cell>
          <cell r="E1001">
            <v>0.18</v>
          </cell>
        </row>
        <row r="1002">
          <cell r="B1002">
            <v>95116</v>
          </cell>
          <cell r="C1002" t="str">
            <v>USINA DE CONCRETO FIXA, CAPACIDADE NOMINAL DE 90 A 120 M3/H, SEM SILO - DEPRECIAÇÃO. AF_07/2016</v>
          </cell>
          <cell r="D1002" t="str">
            <v>H</v>
          </cell>
          <cell r="E1002">
            <v>31.99</v>
          </cell>
        </row>
        <row r="1003">
          <cell r="B1003">
            <v>95117</v>
          </cell>
          <cell r="C1003" t="str">
            <v>USINA DE CONCRETO FIXA, CAPACIDADE NOMINAL DE 90 A 120 M3/H, SEM SILO - JUROS. AF_07/2016</v>
          </cell>
          <cell r="D1003" t="str">
            <v>H</v>
          </cell>
          <cell r="E1003">
            <v>5.04</v>
          </cell>
        </row>
        <row r="1004">
          <cell r="B1004">
            <v>95118</v>
          </cell>
          <cell r="C1004" t="str">
            <v>USINA MISTURADORA DE SOLOS, CAPACIDADE DE 200 A 500 TON/H, POTENCIA 75KW - DEPRECIAÇÃO. AF_07/2016</v>
          </cell>
          <cell r="D1004" t="str">
            <v>H</v>
          </cell>
          <cell r="E1004">
            <v>37.14</v>
          </cell>
        </row>
        <row r="1005">
          <cell r="B1005">
            <v>95119</v>
          </cell>
          <cell r="C1005" t="str">
            <v>USINA MISTURADORA DE SOLOS, CAPACIDADE DE 200 A 500 TON/H, POTENCIA 75KW - JUROS. AF_07/2016</v>
          </cell>
          <cell r="D1005" t="str">
            <v>H</v>
          </cell>
          <cell r="E1005">
            <v>6.68</v>
          </cell>
        </row>
        <row r="1006">
          <cell r="B1006">
            <v>95120</v>
          </cell>
          <cell r="C1006" t="str">
            <v>USINA MISTURADORA DE SOLOS, CAPACIDADE DE 200 A 500 TON/H, POTENCIA 75KW - MATERIAIS NA OPERAÇÃO. AF_07/2016</v>
          </cell>
          <cell r="D1006" t="str">
            <v>H</v>
          </cell>
          <cell r="E1006">
            <v>52.27</v>
          </cell>
        </row>
        <row r="1007">
          <cell r="B1007">
            <v>95123</v>
          </cell>
          <cell r="C1007" t="str">
            <v>DISTRIBUIDOR DE AGREGADOS AUTOPROPELIDO, CAP 3 M3, A DIESEL, POTÊNCIA 176CV - DEPRECIAÇÃO. AF_07/2016</v>
          </cell>
          <cell r="D1007" t="str">
            <v>H</v>
          </cell>
          <cell r="E1007">
            <v>12.9</v>
          </cell>
        </row>
        <row r="1008">
          <cell r="B1008">
            <v>95124</v>
          </cell>
          <cell r="C1008" t="str">
            <v>DISTRIBUIDOR DE AGREGADOS AUTOPROPELIDO, C/AP 3 M3, A DIESEL, POTÊNCIA 176CV - JUROS. AF_07/2016</v>
          </cell>
          <cell r="D1008" t="str">
            <v>H</v>
          </cell>
          <cell r="E1008">
            <v>2.0299999999999998</v>
          </cell>
        </row>
        <row r="1009">
          <cell r="B1009">
            <v>95125</v>
          </cell>
          <cell r="C1009" t="str">
            <v>DISTRIBUIDOR DE AGREGADOS AUTOPROPELIDO, CAP 3 M3, A DIESEL, POTÊNCIA 176CV - MANUTENÇÃO. AF_07/2016</v>
          </cell>
          <cell r="D1009" t="str">
            <v>H</v>
          </cell>
          <cell r="E1009">
            <v>14.11</v>
          </cell>
        </row>
        <row r="1010">
          <cell r="B1010">
            <v>95126</v>
          </cell>
          <cell r="C1010" t="str">
            <v>DISTRIBUIDOR DE AGREGADOS AUTOPROPELIDO, CAP 3 M3, A DIESEL, POTÊNCIA 176CV  MATERIAIS NA OPERAÇÃO. AF_07/2016</v>
          </cell>
          <cell r="D1010" t="str">
            <v>H</v>
          </cell>
          <cell r="E1010">
            <v>110.25</v>
          </cell>
        </row>
        <row r="1011">
          <cell r="B1011">
            <v>95129</v>
          </cell>
          <cell r="C1011" t="str">
            <v>MÁQUINA DEMARCADORA DE FAIXA DE TRÁFEGO À FRIO, AUTOPROPELIDA, POTÊNCIA 38 HP - DEPRECIAÇÃO. AF_07/2016</v>
          </cell>
          <cell r="D1011" t="str">
            <v>H</v>
          </cell>
          <cell r="E1011">
            <v>22.88</v>
          </cell>
        </row>
        <row r="1012">
          <cell r="B1012">
            <v>95130</v>
          </cell>
          <cell r="C1012" t="str">
            <v>MÁQUINA DEMARCADORA DE FAIXA DE TRÁFEGO À FRIO, AUTOPROPELIDA, POTÊNCIA 38 HP - JUROS. AF_07/2016</v>
          </cell>
          <cell r="D1012" t="str">
            <v>H</v>
          </cell>
          <cell r="E1012">
            <v>4.12</v>
          </cell>
        </row>
        <row r="1013">
          <cell r="B1013">
            <v>95131</v>
          </cell>
          <cell r="C1013" t="str">
            <v>MÁQUINA DEMARCADORA DE FAIXA DE TRÁFEGO À FRIO, AUTOPROPELIDA, POTÊNCIA 38 HP - MANUTENÇÃO. AF_07/2016</v>
          </cell>
          <cell r="D1013" t="str">
            <v>H</v>
          </cell>
          <cell r="E1013">
            <v>42.91</v>
          </cell>
        </row>
        <row r="1014">
          <cell r="B1014">
            <v>95132</v>
          </cell>
          <cell r="C1014" t="str">
            <v>MÁQUINA DEMARCADORA DE FAIXA DE TRÁFEGO À FRIO, AUTOPROPELIDA, POTÊNCIA 38 HP - MATERIAIS NA OPERAÇÃO. AF_07/2016</v>
          </cell>
          <cell r="D1014" t="str">
            <v>H</v>
          </cell>
          <cell r="E1014">
            <v>24.14</v>
          </cell>
        </row>
        <row r="1015">
          <cell r="B1015">
            <v>95136</v>
          </cell>
          <cell r="C1015" t="str">
            <v>TALHA MANUAL DE CORRENTE, CAPACIDADE DE 2 TON. COM ELEVAÇÃO DE 3 M - DEPRECIAÇÃO. AF_07/2016</v>
          </cell>
          <cell r="D1015" t="str">
            <v>H</v>
          </cell>
          <cell r="E1015">
            <v>0.03</v>
          </cell>
        </row>
        <row r="1016">
          <cell r="B1016">
            <v>95137</v>
          </cell>
          <cell r="C1016" t="str">
            <v>TALHA MANUAL DE CORRENTE, CAPACIDADE DE 2 TON. COM ELEVAÇÃO DE 3 M - JUROS. AF_07/2016</v>
          </cell>
          <cell r="D1016" t="str">
            <v>H</v>
          </cell>
          <cell r="E1016">
            <v>0.01</v>
          </cell>
        </row>
        <row r="1017">
          <cell r="B1017">
            <v>95138</v>
          </cell>
          <cell r="C1017" t="str">
            <v>TALHA MANUAL DE CORRENTE, CAPACIDADE DE 2 TON. COM ELEVAÇÃO DE 3 M - MANUTENÇÃO. AF_07/2016</v>
          </cell>
          <cell r="D1017" t="str">
            <v>H</v>
          </cell>
          <cell r="E1017">
            <v>0.03</v>
          </cell>
        </row>
        <row r="1018">
          <cell r="B1018">
            <v>95208</v>
          </cell>
          <cell r="C1018" t="str">
            <v>GRUA ASCENCIONAL, LANÇA DE 42 M, CAPACIDADE DE 1,5 T A 30 M, ALTURA ATÉ 39 M  DEPRECIAÇÃO. AF_08/2016</v>
          </cell>
          <cell r="D1018" t="str">
            <v>H</v>
          </cell>
          <cell r="E1018">
            <v>34.17</v>
          </cell>
        </row>
        <row r="1019">
          <cell r="B1019">
            <v>95209</v>
          </cell>
          <cell r="C1019" t="str">
            <v>GRUA ASCENCIONAL, LANCA DE 42 M, CAPACIDADE DE 1,5 T A 30 M, ALTURA ATE 39 M  JUROS. AF_08/2016</v>
          </cell>
          <cell r="D1019" t="str">
            <v>H</v>
          </cell>
          <cell r="E1019">
            <v>4.05</v>
          </cell>
        </row>
        <row r="1020">
          <cell r="B1020">
            <v>95210</v>
          </cell>
          <cell r="C1020" t="str">
            <v>GRUA ASCENCIONAL, LANCA DE 42 M, CAPACIDADE DE 1,5 T A 30 M, ALTURA ATE 39 M  MANUTENÇÃO. AF_08/2016</v>
          </cell>
          <cell r="D1020" t="str">
            <v>H</v>
          </cell>
          <cell r="E1020">
            <v>37.369999999999997</v>
          </cell>
        </row>
        <row r="1021">
          <cell r="B1021">
            <v>95211</v>
          </cell>
          <cell r="C1021" t="str">
            <v>GRUA ASCENCIONAL, LANCA DE 42 M, CAPACIDADE DE 1,5 T A 30 M, ALTURA ATE 39 M  MATERIAIS NA OPERAÇÃO. AF_08/2016</v>
          </cell>
          <cell r="D1021" t="str">
            <v>H</v>
          </cell>
          <cell r="E1021">
            <v>7.66</v>
          </cell>
        </row>
        <row r="1022">
          <cell r="B1022">
            <v>95214</v>
          </cell>
          <cell r="C1022" t="str">
            <v>PULVERIZADOR DE TINTA ELÉTRICO/MÁQUINA DE PINTURA AIRLESS, VAZÃO 2 L/MIN - DEPRECIAÇÃO. AF_08/2016</v>
          </cell>
          <cell r="D1022" t="str">
            <v>H</v>
          </cell>
          <cell r="E1022">
            <v>0.36</v>
          </cell>
        </row>
        <row r="1023">
          <cell r="B1023">
            <v>95215</v>
          </cell>
          <cell r="C1023" t="str">
            <v>PULVERIZADOR DE TINTA ELÉTRICO/MÁQUINA DE PINTURA AIRLESS, VAZÃO 2 L/MIN - JUROS. AF_08/2016</v>
          </cell>
          <cell r="D1023" t="str">
            <v>H</v>
          </cell>
          <cell r="E1023">
            <v>0.03</v>
          </cell>
        </row>
        <row r="1024">
          <cell r="B1024">
            <v>95216</v>
          </cell>
          <cell r="C1024" t="str">
            <v>PULVERIZADOR DE TINTA ELÉTRICO/MÁQUINA DE PINTURA AIRLESS, VAZÃO 2 L/MIN - MANUTENÇÃO. AF_08/2016</v>
          </cell>
          <cell r="D1024" t="str">
            <v>H</v>
          </cell>
          <cell r="E1024">
            <v>0.25</v>
          </cell>
        </row>
        <row r="1025">
          <cell r="B1025">
            <v>95217</v>
          </cell>
          <cell r="C1025" t="str">
            <v>PULVERIZADOR DE TINTA ELÉTRICO/MÁQUINA DE PINTURA AIRLESS, VAZÃO 2 L/MIN - MATERIAIS NA OPERAÇÃO. AF_08/2016</v>
          </cell>
          <cell r="D1025" t="str">
            <v>H</v>
          </cell>
          <cell r="E1025">
            <v>0.51</v>
          </cell>
        </row>
        <row r="1026">
          <cell r="B1026">
            <v>95255</v>
          </cell>
          <cell r="C1026" t="str">
            <v>MARTELO DEMOLIDOR PNEUMÁTICO MANUAL, 32 KG - DEPRECIAÇÃO. AF_09/2016</v>
          </cell>
          <cell r="D1026" t="str">
            <v>H</v>
          </cell>
          <cell r="E1026">
            <v>1.39</v>
          </cell>
        </row>
        <row r="1027">
          <cell r="B1027">
            <v>95256</v>
          </cell>
          <cell r="C1027" t="str">
            <v>MARTELO DEMOLIDOR PNEUMÁTICO MANUAL, 32 KG - JUROS. AF_09/2016</v>
          </cell>
          <cell r="D1027" t="str">
            <v>H</v>
          </cell>
          <cell r="E1027">
            <v>0.16</v>
          </cell>
        </row>
        <row r="1028">
          <cell r="B1028">
            <v>95257</v>
          </cell>
          <cell r="C1028" t="str">
            <v>MARTELO DEMOLIDOR PNEUMÁTICO MANUAL, 32 KG - MANUTENÇÃO. AF_09/2016</v>
          </cell>
          <cell r="D1028" t="str">
            <v>H</v>
          </cell>
          <cell r="E1028">
            <v>1.74</v>
          </cell>
        </row>
        <row r="1029">
          <cell r="B1029">
            <v>95260</v>
          </cell>
          <cell r="C1029" t="str">
            <v>COMPACTADOR DE SOLOS DE PERCUSÃO (SOQUETE) COM MOTOR A GASOLINA, POTÊNCIA 3 CV - DEPRECIAÇÃO. AF_09/2016</v>
          </cell>
          <cell r="D1029" t="str">
            <v>H</v>
          </cell>
          <cell r="E1029">
            <v>0.55000000000000004</v>
          </cell>
        </row>
        <row r="1030">
          <cell r="B1030">
            <v>95261</v>
          </cell>
          <cell r="C1030" t="str">
            <v>COMPACTADOR DE SOLOS DE PERCUSÃO (SOQUETE) COM MOTOR A GASOLINA, POTÊNCIA 3 CV - JUROS. AF_09/2016</v>
          </cell>
          <cell r="D1030" t="str">
            <v>H</v>
          </cell>
          <cell r="E1030">
            <v>0.16</v>
          </cell>
        </row>
        <row r="1031">
          <cell r="B1031">
            <v>95262</v>
          </cell>
          <cell r="C1031" t="str">
            <v>COMPACTADOR DE SOLOS DE PERCUSÃO (SOQUETE) COM MOTOR A GASOLINA, POTÊNCIA 3 CV - MANUTENÇÃO. AF_09/2016</v>
          </cell>
          <cell r="D1031" t="str">
            <v>H</v>
          </cell>
          <cell r="E1031">
            <v>1.45</v>
          </cell>
        </row>
        <row r="1032">
          <cell r="B1032">
            <v>95263</v>
          </cell>
          <cell r="C1032" t="str">
            <v>COMPACTADOR DE SOLOS DE PERCUSÃO (SOQUETE) COM MOTOR A GASOLINA, POTÊNCIA 3 CV - MATERIAIS NA OPERAÇÃO. AF_09/2016</v>
          </cell>
          <cell r="D1032" t="str">
            <v>H</v>
          </cell>
          <cell r="E1032">
            <v>4.17</v>
          </cell>
        </row>
        <row r="1033">
          <cell r="B1033">
            <v>95266</v>
          </cell>
          <cell r="C1033" t="str">
            <v>RÉGUA VIBRATÓRIA DUPLA PARA CONCRETO, PESO DE 60KG, COMPRIMENTO 4 M, COM MOTOR A GASOLINA, POTÊNCIA 5,5 HP - DEPRECIAÇÃO. AF_09/2016</v>
          </cell>
          <cell r="D1033" t="str">
            <v>H</v>
          </cell>
          <cell r="E1033">
            <v>0.42</v>
          </cell>
        </row>
        <row r="1034">
          <cell r="B1034">
            <v>95267</v>
          </cell>
          <cell r="C1034" t="str">
            <v>RÉGUA VIBRATÓRIA DUPLA PARA CONCRETO, PESO DE 60KG, COMPRIMENTO 4 M, COM MOTOR A GASOLINA, POTÊNCIA 5,5 HP - JUROS. AF_09/2016</v>
          </cell>
          <cell r="D1034" t="str">
            <v>H</v>
          </cell>
          <cell r="E1034">
            <v>0.04</v>
          </cell>
        </row>
        <row r="1035">
          <cell r="B1035">
            <v>95268</v>
          </cell>
          <cell r="C1035" t="str">
            <v>RÉGUA VIBRATÓRIA DUPLA PARA CONCRETO, PESO DE 60KG, COMPRIMENTO 4 M, COM MOTOR A GASOLINA, POTÊNCIA 5,5 HP - MANUTENÇÃO. AF_09/2016</v>
          </cell>
          <cell r="D1035" t="str">
            <v>H</v>
          </cell>
          <cell r="E1035">
            <v>0.41</v>
          </cell>
        </row>
        <row r="1036">
          <cell r="B1036">
            <v>95269</v>
          </cell>
          <cell r="C1036" t="str">
            <v>RÉGUA VIBRATÓRIA DUPLA PARA CONCRETO, PESO DE 60KG, COMPRIMENTO 4 M, COM MOTOR A GASOLINA, POTÊNCIA 5,5 HP  MATERIAIS NA OPERAÇÃO. AF_09/2016</v>
          </cell>
          <cell r="D1036" t="str">
            <v>H</v>
          </cell>
          <cell r="E1036">
            <v>7.8</v>
          </cell>
        </row>
        <row r="1037">
          <cell r="B1037">
            <v>95272</v>
          </cell>
          <cell r="C1037" t="str">
            <v>POLIDORA DE PISO (POLITRIZ), PESO DE 100KG, DIÂMETRO 450 MM, MOTOR ELÉTRICO, POTÊNCIA 4 HP - DEPRECIAÇÃO. AF_09/2016</v>
          </cell>
          <cell r="D1037" t="str">
            <v>H</v>
          </cell>
          <cell r="E1037">
            <v>0.41</v>
          </cell>
        </row>
        <row r="1038">
          <cell r="B1038">
            <v>95273</v>
          </cell>
          <cell r="C1038" t="str">
            <v>POLIDORA DE PISO (POLITRIZ), PESO DE 100KG, DIÂMETRO 450 MM, MOTOR ELÉTRICO, POTÊNCIA 4 HP - JUROS. AF_09/2016</v>
          </cell>
          <cell r="D1038" t="str">
            <v>H</v>
          </cell>
          <cell r="E1038">
            <v>0.04</v>
          </cell>
        </row>
        <row r="1039">
          <cell r="B1039">
            <v>95274</v>
          </cell>
          <cell r="C1039" t="str">
            <v>POLIDORA DE PISO (POLITRIZ), PESO DE 100KG, DIÂMETRO 450 MM, MOTOR ELÉTRICO, POTÊNCIA 4 HP - MANUTENÇÃO. AF_09/2016</v>
          </cell>
          <cell r="D1039" t="str">
            <v>H</v>
          </cell>
          <cell r="E1039">
            <v>0.32</v>
          </cell>
        </row>
        <row r="1040">
          <cell r="B1040">
            <v>95275</v>
          </cell>
          <cell r="C1040" t="str">
            <v>POLIDORA DE PISO (POLITRIZ), PESO DE 100KG, DIÂMETRO 450 MM, MOTOR ELÉTRICO, POTÊNCIA 4 HP  MATERIAIS NA OPERAÇÃO. AF_09/2016</v>
          </cell>
          <cell r="D1040" t="str">
            <v>H</v>
          </cell>
          <cell r="E1040">
            <v>2.08</v>
          </cell>
        </row>
        <row r="1041">
          <cell r="B1041">
            <v>95278</v>
          </cell>
          <cell r="C1041" t="str">
            <v>DESEMPENADEIRA DE CONCRETO, PESO DE 75KG, 4 PÁS, MOTOR A GASOLINA, POTÊNCIA 5,5 HP - DEPRECIAÇÃO. AF_09/2016</v>
          </cell>
          <cell r="D1041" t="str">
            <v>H</v>
          </cell>
          <cell r="E1041">
            <v>0.44</v>
          </cell>
        </row>
        <row r="1042">
          <cell r="B1042">
            <v>95279</v>
          </cell>
          <cell r="C1042" t="str">
            <v>DESEMPENADEIRA DE CONCRETO, PESO DE 75KG, 4 PÁS, MOTOR A GASOLINA, POTÊNCIA 5,5 HP - JUROS. AF_09/2016</v>
          </cell>
          <cell r="D1042" t="str">
            <v>H</v>
          </cell>
          <cell r="E1042">
            <v>0.05</v>
          </cell>
        </row>
        <row r="1043">
          <cell r="B1043">
            <v>95280</v>
          </cell>
          <cell r="C1043" t="str">
            <v>DESEMPENADEIRA DE CONCRETO, PESO DE 75KG, 4 PÁS, MOTOR A GASOLINA, POTÊNCIA 5,5 HP - MANUTENÇÃO. AF_09/2016</v>
          </cell>
          <cell r="D1043" t="str">
            <v>H</v>
          </cell>
          <cell r="E1043">
            <v>0.35</v>
          </cell>
        </row>
        <row r="1044">
          <cell r="B1044">
            <v>95281</v>
          </cell>
          <cell r="C1044" t="str">
            <v>DESEMPENADEIRA DE CONCRETO, PESO DE 75KG, 4 PÁS, MOTOR A GASOLINA, POTÊNCIA 5,5 HP  MATERIAIS NA OPERAÇÃO. AF_09/2016</v>
          </cell>
          <cell r="D1044" t="str">
            <v>H</v>
          </cell>
          <cell r="E1044">
            <v>7.8</v>
          </cell>
        </row>
        <row r="1045">
          <cell r="B1045">
            <v>95617</v>
          </cell>
          <cell r="C1045" t="str">
            <v>PERFURATRIZ PNEUMATICA MANUAL DE PESO MEDIO, MARTELETE, 18KG, COMPRIMENTO MÁXIMO DE CURSO DE 6 M, DIAMETRO DO PISTAO DE 5,5 CM - DEPRECIAÇÃO. AF_11/2016</v>
          </cell>
          <cell r="D1045" t="str">
            <v>H</v>
          </cell>
          <cell r="E1045">
            <v>1.1399999999999999</v>
          </cell>
        </row>
        <row r="1046">
          <cell r="B1046">
            <v>95618</v>
          </cell>
          <cell r="C1046" t="str">
            <v>PERFURATRIZ PNEUMATICA MANUAL DE PESO MEDIO, MARTELETE, 18KG, COMPRIMENTO MÁXIMO DE CURSO DE 6 M, DIAMETRO DO PISTAO DE 5,5 CM - JUROS. AF_11/2016</v>
          </cell>
          <cell r="D1046" t="str">
            <v>H</v>
          </cell>
          <cell r="E1046">
            <v>0.13</v>
          </cell>
        </row>
        <row r="1047">
          <cell r="B1047">
            <v>95619</v>
          </cell>
          <cell r="C1047" t="str">
            <v>PERFURATRIZ PNEUMATICA MANUAL DE PESO MEDIO, MARTELETE, 18KG, COMPRIMENTO MÁXIMO DE CURSO DE 6 M, DIAMETRO DO PISTAO DE 5,5 CM - MANUTENÇÃO. AF_11/2016</v>
          </cell>
          <cell r="D1047" t="str">
            <v>H</v>
          </cell>
          <cell r="E1047">
            <v>1.43</v>
          </cell>
        </row>
        <row r="1048">
          <cell r="B1048">
            <v>95627</v>
          </cell>
          <cell r="C1048" t="str">
            <v>ROLO COMPACTADOR VIBRATORIO TANDEM, ACO LISO, POTENCIA 125 HP, PESO SEM/COM LASTRO 10,20/11,65 T, LARGURA DE TRABALHO 1,73 M - DEPRECIAÇÃO. AF_11/2016</v>
          </cell>
          <cell r="D1048" t="str">
            <v>H</v>
          </cell>
          <cell r="E1048">
            <v>28.8</v>
          </cell>
        </row>
        <row r="1049">
          <cell r="B1049">
            <v>95628</v>
          </cell>
          <cell r="C1049" t="str">
            <v>ROLO COMPACTADOR VIBRATORIO TANDEM, ACO LISO, POTENCIA 125 HP, PESO SEM/COM LASTRO 10,20/11,65 T, LARGURA DE TRABALHO 1,73 M - JUROS. AF_11/2016</v>
          </cell>
          <cell r="D1049" t="str">
            <v>H</v>
          </cell>
          <cell r="E1049">
            <v>3.99</v>
          </cell>
        </row>
        <row r="1050">
          <cell r="B1050">
            <v>95629</v>
          </cell>
          <cell r="C1050" t="str">
            <v>ROLO COMPACTADOR VIBRATORIO TANDEM, ACO LISO, POTENCIA 125 HP, PESO SEM/COM LASTRO 10,20/11,65 T, LARGURA DE TRABALHO 1,73 M - MANUTENÇÃO. AF_11/2016</v>
          </cell>
          <cell r="D1050" t="str">
            <v>H</v>
          </cell>
          <cell r="E1050">
            <v>36.04</v>
          </cell>
        </row>
        <row r="1051">
          <cell r="B1051">
            <v>95630</v>
          </cell>
          <cell r="C1051" t="str">
            <v>ROLO COMPACTADOR VIBRATORIO TANDEM, ACO LISO, POTENCIA 125 HP, PESO SEM/COM LASTRO 10,20/11,65 T, LARGURA DE TRABALHO 1,73 M - MATERIAIS NA OPERAÇÃO. AF_11/2016</v>
          </cell>
          <cell r="D1051" t="str">
            <v>H</v>
          </cell>
          <cell r="E1051">
            <v>66.84</v>
          </cell>
        </row>
        <row r="1052">
          <cell r="B1052">
            <v>95698</v>
          </cell>
          <cell r="C1052" t="str">
            <v>PERFURATRIZ MANUAL, TORQUE MAXIMO 55 KGF.M, POTENCIA 5 CV, COM DIAMETRO MAXIMO 8 1/2" - DEPRECIAÇÃO. AF_11/2016</v>
          </cell>
          <cell r="D1052" t="str">
            <v>H</v>
          </cell>
          <cell r="E1052">
            <v>4.6399999999999997</v>
          </cell>
        </row>
        <row r="1053">
          <cell r="B1053">
            <v>95699</v>
          </cell>
          <cell r="C1053" t="str">
            <v>PERFURATRIZ MANUAL, TORQUE MAXIMO 55 KGF.M, POTENCIA 5 CV, COM DIAMETRO MAXIMO 8 1/2" - JUROS. AF_11/2016</v>
          </cell>
          <cell r="D1053" t="str">
            <v>H</v>
          </cell>
          <cell r="E1053">
            <v>0.55000000000000004</v>
          </cell>
        </row>
        <row r="1054">
          <cell r="B1054">
            <v>95700</v>
          </cell>
          <cell r="C1054" t="str">
            <v>PERFURATRIZ MANUAL, TORQUE MAXIMO 55 KGF.M, POTENCIA 5 CV, COM DIAMETRO MAXIMO 8 1/2" - MANUTENÇÃO. AF_11/2016</v>
          </cell>
          <cell r="D1054" t="str">
            <v>H</v>
          </cell>
          <cell r="E1054">
            <v>5.8</v>
          </cell>
        </row>
        <row r="1055">
          <cell r="B1055">
            <v>95701</v>
          </cell>
          <cell r="C1055" t="str">
            <v>PERFURATRIZ MANUAL, TORQUE MAXIMO 55 KGF.M, POTENCIA 5 CV, COM DIAMETRO MAXIMO 8 1/2" - MATERIAIS NA OPERAÇÃO. AF_11/2016</v>
          </cell>
          <cell r="D1055" t="str">
            <v>H</v>
          </cell>
          <cell r="E1055">
            <v>2.56</v>
          </cell>
        </row>
        <row r="1056">
          <cell r="B1056">
            <v>95704</v>
          </cell>
          <cell r="C1056" t="str">
            <v>PERFURATRIZ SOBRE ESTEIRA, TORQUE MÁXIMO 600 KGF, POTÊNCIA ENTRE 50 E 60 HP, DIÂMETRO MÁXIMO 10 - DEPRECIAÇÃO. AF_11/2016</v>
          </cell>
          <cell r="D1056" t="str">
            <v>H</v>
          </cell>
          <cell r="E1056">
            <v>27.31</v>
          </cell>
        </row>
        <row r="1057">
          <cell r="B1057">
            <v>95705</v>
          </cell>
          <cell r="C1057" t="str">
            <v>PERFURATRIZ SOBRE ESTEIRA, TORQUE MÁXIMO 600 KGF, POTÊNCIA ENTRE 50 E 60 HP, DIÂMETRO MÁXIMO 10 - JUROS. AF_11/2016</v>
          </cell>
          <cell r="D1057" t="str">
            <v>H</v>
          </cell>
          <cell r="E1057">
            <v>3.89</v>
          </cell>
        </row>
        <row r="1058">
          <cell r="B1058">
            <v>95706</v>
          </cell>
          <cell r="C1058" t="str">
            <v>PERFURATRIZ SOBRE ESTEIRA, TORQUE MÁXIMO 600 KGF, POTÊNCIA ENTRE 50 E 60 HP, DIÂMETRO MÁXIMO 10 - MANUTENÇÃO. AF_11/2016</v>
          </cell>
          <cell r="D1058" t="str">
            <v>H</v>
          </cell>
          <cell r="E1058">
            <v>34.18</v>
          </cell>
        </row>
        <row r="1059">
          <cell r="B1059">
            <v>95707</v>
          </cell>
          <cell r="C1059" t="str">
            <v>PERFURATRIZ SOBRE ESTEIRA, TORQUE MÁXIMO 600 KGF, POTÊNCIA ENTRE 50 E 60 HP, DIÂMETRO MÁXIMO 10 - MATERIAIS NA OPERAÇÃO. AF_11/2016</v>
          </cell>
          <cell r="D1059" t="str">
            <v>H</v>
          </cell>
          <cell r="E1059">
            <v>28.6</v>
          </cell>
        </row>
        <row r="1060">
          <cell r="B1060">
            <v>95710</v>
          </cell>
          <cell r="C1060" t="str">
            <v>ESCAVADEIRA HIDRAULICA SOBRE ESTEIRA, COM GARRA GIRATORIA DE MANDIBULAS, PESO OPERACIONAL ENTRE 22,00 E 25,50 TON, POTENCIA LIQUIDA ENTRE 150 E 160 HP - DEPRECIAÇÃO. AF_11/2016</v>
          </cell>
          <cell r="D1060" t="str">
            <v>H</v>
          </cell>
          <cell r="E1060">
            <v>32.83</v>
          </cell>
        </row>
        <row r="1061">
          <cell r="B1061">
            <v>95711</v>
          </cell>
          <cell r="C1061" t="str">
            <v>ESCAVADEIRA HIDRAULICA SOBRE ESTEIRA, COM GARRA GIRATORIA DE MANDIBULAS, PESO OPERACIONAL ENTRE 22,00 E 25,50 TON, POTENCIA LIQUIDA ENTRE 150 E 160 HP - JUROS. AF_11/2016</v>
          </cell>
          <cell r="D1061" t="str">
            <v>H</v>
          </cell>
          <cell r="E1061">
            <v>4.45</v>
          </cell>
        </row>
        <row r="1062">
          <cell r="B1062">
            <v>95712</v>
          </cell>
          <cell r="C1062" t="str">
            <v>ESCAVADEIRA HIDRAULICA SOBRE ESTEIRA, COM GARRA GIRATORIA DE MANDIBULAS, PESO OPERACIONAL ENTRE 22,00 E 25,50 TON, POTENCIA LIQUIDA ENTRE 150 E 160 HP - MANUTENÇÃO. AF_11/2016</v>
          </cell>
          <cell r="D1062" t="str">
            <v>H</v>
          </cell>
          <cell r="E1062">
            <v>41.03</v>
          </cell>
        </row>
        <row r="1063">
          <cell r="B1063">
            <v>95713</v>
          </cell>
          <cell r="C1063" t="str">
            <v>ESCAVADEIRA HIDRAULICA SOBRE ESTEIRA, COM GARRA GIRATORIA DE MANDIBULAS, PESO OPERACIONAL ENTRE 22,00 E 25,50 TON, POTENCIA LIQUIDA ENTRE 150 E 160 HP - MATERIAIS NA OPERAÇÃO. AF_11/2016</v>
          </cell>
          <cell r="D1063" t="str">
            <v>H</v>
          </cell>
          <cell r="E1063">
            <v>67.33</v>
          </cell>
        </row>
        <row r="1064">
          <cell r="B1064">
            <v>95716</v>
          </cell>
          <cell r="C1064" t="str">
            <v>ESCAVADEIRA HIDRAULICA SOBRE ESTEIRA, EQUIPADA COM CLAMSHELL, COM CAPACIDADE DA CAÇAMBA ENTRE 1,20 E 1,50 M3, PESO OPERACIONAL ENTRE 20,00 E 22,00 TON, POTENCIA LIQUIDA ENTRE 150 E 160 HP - DEPRECIAÇÃO. AF_11/2016</v>
          </cell>
          <cell r="D1064" t="str">
            <v>H</v>
          </cell>
          <cell r="E1064">
            <v>31.6</v>
          </cell>
        </row>
        <row r="1065">
          <cell r="B1065">
            <v>95717</v>
          </cell>
          <cell r="C1065" t="str">
            <v>ESCAVADEIRA HIDRAULICA SOBRE ESTEIRA, EQUIPADA COM CLAMSHELL, COM CAPACIDADE DA CAÇAMBA ENTRE 1,20 E 1,50 M3, PESO OPERACIONAL ENTRE 20,00 E 22,00 TON, POTENCIA LIQUIDA ENTRE 150 E 160 HP - JUROS. AF_11/2016</v>
          </cell>
          <cell r="D1065" t="str">
            <v>H</v>
          </cell>
          <cell r="E1065">
            <v>4.28</v>
          </cell>
        </row>
        <row r="1066">
          <cell r="B1066">
            <v>95718</v>
          </cell>
          <cell r="C1066" t="str">
            <v>ESCAVADEIRA HIDRAULICA SOBRE ESTEIRA, EQUIPADA COM CLAMSHELL, COM CAPACIDADE DA CAÇAMBA ENTRE 1,20 E 1,50 M3, PESO OPERACIONAL ENTRE 20,00 E 22,00 TON, POTENCIA LIQUIDA ENTRE 150 E 160 HP - MANUTENÇÃO. AF_11/2016</v>
          </cell>
          <cell r="D1066" t="str">
            <v>H</v>
          </cell>
          <cell r="E1066">
            <v>39.5</v>
          </cell>
        </row>
        <row r="1067">
          <cell r="B1067">
            <v>95719</v>
          </cell>
          <cell r="C1067" t="str">
            <v>ESCAVADEIRA HIDRAULICA SOBRE ESTEIRA, EQUIPADA COM CLAMSHELL, COM CAPACIDADE DA CAÇAMBA ENTRE 1,20 E 1,50 M3, PESO OPERACIONAL ENTRE 20,00 E 22,00 TON, POTENCIA LIQUIDA ENTRE 150 E 160 HP - MATERIAIS NA OPERAÇÃO. AF_11/2016</v>
          </cell>
          <cell r="D1067" t="str">
            <v>H</v>
          </cell>
          <cell r="E1067">
            <v>67.33</v>
          </cell>
        </row>
        <row r="1068">
          <cell r="B1068">
            <v>95869</v>
          </cell>
          <cell r="C1068" t="str">
            <v>GRUPO GERADOR COM CARENAGEM, MOTOR DIESEL POTÊNCIA STANDART ENTRE 250 E 260 KVA - JUROS. AF_12/2016</v>
          </cell>
          <cell r="D1068" t="str">
            <v>H</v>
          </cell>
          <cell r="E1068">
            <v>0.98</v>
          </cell>
        </row>
        <row r="1069">
          <cell r="B1069">
            <v>95870</v>
          </cell>
          <cell r="C1069" t="str">
            <v>GRUPO GERADOR COM CARENAGEM, MOTOR DIESEL POTÊNCIA STANDART ENTRE 250 E 260 KVA - MANUTENÇÃO. AF_12/2016</v>
          </cell>
          <cell r="D1069" t="str">
            <v>H</v>
          </cell>
          <cell r="E1069">
            <v>4.87</v>
          </cell>
        </row>
        <row r="1070">
          <cell r="B1070">
            <v>95871</v>
          </cell>
          <cell r="C1070" t="str">
            <v>GRUPO GERADOR COM CARENAGEM, MOTOR DIESEL POTÊNCIA STANDART ENTRE 250 E 260 KVA - MATERIAIS NA OPERAÇÃO. AF_12/2016</v>
          </cell>
          <cell r="D1070" t="str">
            <v>H</v>
          </cell>
          <cell r="E1070">
            <v>204.46</v>
          </cell>
        </row>
        <row r="1071">
          <cell r="B1071">
            <v>95874</v>
          </cell>
          <cell r="C1071" t="str">
            <v>GRUPO GERADOR COM CARENAGEM, MOTOR DIESEL POTÊNCIA STANDART ENTRE 250 E 260 KVA - DEPRECIAÇÃO. AF_12/2016</v>
          </cell>
          <cell r="D1071" t="str">
            <v>H</v>
          </cell>
          <cell r="E1071">
            <v>5.45</v>
          </cell>
        </row>
        <row r="1072">
          <cell r="B1072">
            <v>96008</v>
          </cell>
          <cell r="C1072" t="str">
            <v>TRATOR DE PNEUS COM POTÊNCIA DE 122 CV, TRAÇÃO 4X4, COM VASSOURA MECÂNICA ACOPLADA - DEPRECIAÇÃO. AF_02/2017</v>
          </cell>
          <cell r="D1072" t="str">
            <v>H</v>
          </cell>
          <cell r="E1072">
            <v>15.45</v>
          </cell>
        </row>
        <row r="1073">
          <cell r="B1073">
            <v>96009</v>
          </cell>
          <cell r="C1073" t="str">
            <v>TRATOR DE PNEUS COM POTÊNCIA DE 122 CV, TRAÇÃO 4X4, COM VASSOURA MECÂNICA ACOPLADA - JUROS. AF_02/2017</v>
          </cell>
          <cell r="D1073" t="str">
            <v>H</v>
          </cell>
          <cell r="E1073">
            <v>2.14</v>
          </cell>
        </row>
        <row r="1074">
          <cell r="B1074">
            <v>96011</v>
          </cell>
          <cell r="C1074" t="str">
            <v>TRATOR DE PNEUS COM POTÊNCIA DE 122 CV, TRAÇÃO 4X4, COM VASSOURA MECÂNICA ACOPLADA - MANUTENÇÃO. AF_02/2017</v>
          </cell>
          <cell r="D1074" t="str">
            <v>H</v>
          </cell>
          <cell r="E1074">
            <v>16.91</v>
          </cell>
        </row>
        <row r="1075">
          <cell r="B1075">
            <v>96012</v>
          </cell>
          <cell r="C1075" t="str">
            <v>TRATOR DE PNEUS COM POTÊNCIA DE 122 CV, TRAÇÃO 4X4, COM VASSOURA MECÂNICA ACOPLADA - MATERIAIS NA OPERAÇÃO. AF_02/2017</v>
          </cell>
          <cell r="D1075" t="str">
            <v>H</v>
          </cell>
          <cell r="E1075">
            <v>128.71</v>
          </cell>
        </row>
        <row r="1076">
          <cell r="B1076">
            <v>96015</v>
          </cell>
          <cell r="C1076" t="str">
            <v>TRATOR DE PNEUS COM POTÊNCIA DE 122 CV, TRAÇÃO 4X4, COM GRADE DE DISCOS ACOPLADA - DEPRECIAÇÃO. AF_02/2017</v>
          </cell>
          <cell r="D1076" t="str">
            <v>H</v>
          </cell>
          <cell r="E1076">
            <v>15.3</v>
          </cell>
        </row>
        <row r="1077">
          <cell r="B1077">
            <v>96016</v>
          </cell>
          <cell r="C1077" t="str">
            <v>TRATOR DE PNEUS COM POTÊNCIA DE 122 CV, TRAÇÃO 4X4, COM GRADE DE DISCOS ACOPLADA - JUROS. AF_02/2017</v>
          </cell>
          <cell r="D1077" t="str">
            <v>H</v>
          </cell>
          <cell r="E1077">
            <v>2.11</v>
          </cell>
        </row>
        <row r="1078">
          <cell r="B1078">
            <v>96018</v>
          </cell>
          <cell r="C1078" t="str">
            <v>TRATOR DE PNEUS COM POTÊNCIA DE 122 CV, TRAÇÃO 4X4, COM GRADE DE DISCOS ACOPLADA - MANUTENÇÃO. AF_02/2017</v>
          </cell>
          <cell r="D1078" t="str">
            <v>H</v>
          </cell>
          <cell r="E1078">
            <v>16.739999999999998</v>
          </cell>
        </row>
        <row r="1079">
          <cell r="B1079">
            <v>96019</v>
          </cell>
          <cell r="C1079" t="str">
            <v>TRATOR DE PNEUS COM POTÊNCIA DE 122 CV, TRAÇÃO 4X4, COM GRADE DE DISCOS ACOPLADA - MATERIAIS NA OPERAÇÃO. AF_02/2017</v>
          </cell>
          <cell r="D1079" t="str">
            <v>H</v>
          </cell>
          <cell r="E1079">
            <v>128.71</v>
          </cell>
        </row>
        <row r="1080">
          <cell r="B1080">
            <v>96023</v>
          </cell>
          <cell r="C1080" t="str">
            <v>TRATOR DE PNEUS COM POTÊNCIA DE 85 CV, TRAÇÃO 4X4, COM GRADE DE DISCOS ACOPLADA - DEPRECIAÇÃO. AF_02/2017</v>
          </cell>
          <cell r="D1080" t="str">
            <v>H</v>
          </cell>
          <cell r="E1080">
            <v>11.9</v>
          </cell>
        </row>
        <row r="1081">
          <cell r="B1081">
            <v>96024</v>
          </cell>
          <cell r="C1081" t="str">
            <v>TRATOR DE PNEUS COM POTÊNCIA DE 85 CV, TRAÇÃO 4X4, COM GRADE DE DISCOS ACOPLADA - JUROS. AF_02/2017</v>
          </cell>
          <cell r="D1081" t="str">
            <v>H</v>
          </cell>
          <cell r="E1081">
            <v>1.64</v>
          </cell>
        </row>
        <row r="1082">
          <cell r="B1082">
            <v>96026</v>
          </cell>
          <cell r="C1082" t="str">
            <v>TRATOR DE PNEUS COM POTÊNCIA DE 85 CV, TRAÇÃO 4X4, COM GRADE DE DISCOS ACOPLADA - MANUTENÇÃO. AF_02/2017</v>
          </cell>
          <cell r="D1082" t="str">
            <v>H</v>
          </cell>
          <cell r="E1082">
            <v>13.02</v>
          </cell>
        </row>
        <row r="1083">
          <cell r="B1083">
            <v>96027</v>
          </cell>
          <cell r="C1083" t="str">
            <v>TRATOR DE PNEUS COM POTÊNCIA DE 85 CV, TRAÇÃO 4X4, COM GRADE DE DISCOS ACOPLADA - MATERIAIS NA OPERAÇÃO. AF_02/2017</v>
          </cell>
          <cell r="D1083" t="str">
            <v>H</v>
          </cell>
          <cell r="E1083">
            <v>89.68</v>
          </cell>
        </row>
        <row r="1084">
          <cell r="B1084">
            <v>96030</v>
          </cell>
          <cell r="C1084" t="str">
            <v>CAMINHÃO BASCULANTE 10 M3, TRUCADO, POTÊNCIA 230 CV, INCLUSIVE CAÇAMBA METÁLICA, COM DISTRIBUIDOR DE AGREGADOS ACOPLADO - DEPRECIAÇÃO. AF_02/2017</v>
          </cell>
          <cell r="D1084" t="str">
            <v>H</v>
          </cell>
          <cell r="E1084">
            <v>20.39</v>
          </cell>
        </row>
        <row r="1085">
          <cell r="B1085">
            <v>96031</v>
          </cell>
          <cell r="C1085" t="str">
            <v>CAMINHÃO BASCULANTE 10 M3, TRUCADO, POTÊNCIA 230 CV, INCLUSIVE CAÇAMBA METÁLICA, COM DISTRIBUIDOR DE AGREGADOS ACOPLADO - JUROS. AF_02/2017</v>
          </cell>
          <cell r="D1085" t="str">
            <v>H</v>
          </cell>
          <cell r="E1085">
            <v>3.76</v>
          </cell>
        </row>
        <row r="1086">
          <cell r="B1086">
            <v>96032</v>
          </cell>
          <cell r="C1086" t="str">
            <v>CAMINHÃO BASCULANTE 10 M3, TRUCADO, POTÊNCIA 230 CV, INCLUSIVE CAÇAMBA METÁLICA, COM DISTRIBUIDOR DE AGREGADOS ACOPLADO - IMPOSTOS E SEGUROS. AF_02/2017</v>
          </cell>
          <cell r="D1086" t="str">
            <v>H</v>
          </cell>
          <cell r="E1086">
            <v>1.46</v>
          </cell>
        </row>
        <row r="1087">
          <cell r="B1087">
            <v>96033</v>
          </cell>
          <cell r="C1087" t="str">
            <v>CAMINHÃO BASCULANTE 10 M3, TRUCADO, POTÊNCIA 230 CV, INCLUSIVE CAÇAMBA METÁLICA, COM DISTRIBUIDOR DE AGREGADOS ACOPLADO - MANUTENÇÃO. AF_02/2017</v>
          </cell>
          <cell r="D1087" t="str">
            <v>H</v>
          </cell>
          <cell r="E1087">
            <v>38.229999999999997</v>
          </cell>
        </row>
        <row r="1088">
          <cell r="B1088">
            <v>96034</v>
          </cell>
          <cell r="C1088" t="str">
            <v>CAMINHÃO BASCULANTE 10 M3, TRUCADO, POTÊNCIA 230 CV, INCLUSIVE CAÇAMBA METÁLICA, COM DISTRIBUIDOR DE AGREGADOS ACOPLADO - MATERIAIS NA OPERAÇÃO. AF_02/2017</v>
          </cell>
          <cell r="D1088" t="str">
            <v>H</v>
          </cell>
          <cell r="E1088">
            <v>106.17</v>
          </cell>
        </row>
        <row r="1089">
          <cell r="B1089">
            <v>96053</v>
          </cell>
          <cell r="C1089" t="str">
            <v>TRATOR DE PNEUS COM POTÊNCIA DE 85 CV, TRAÇÃO 4X4, COM VASSOURA MECÂNICA ACOPLADA - DEPRECIAÇÃO. AF_03/2017</v>
          </cell>
          <cell r="D1089" t="str">
            <v>H</v>
          </cell>
          <cell r="E1089">
            <v>12.05</v>
          </cell>
        </row>
        <row r="1090">
          <cell r="B1090">
            <v>96054</v>
          </cell>
          <cell r="C1090" t="str">
            <v>MINICARREGADEIRA SOBRE RODAS POTENCIA 47HP CAPACIDADE OPERACAO 646 KG, COM VASSOURA MECÂNICA ACOPLADA - DEPRECIAÇÃO. AF_03/2017</v>
          </cell>
          <cell r="D1090" t="str">
            <v>H</v>
          </cell>
          <cell r="E1090">
            <v>17.309999999999999</v>
          </cell>
        </row>
        <row r="1091">
          <cell r="B1091">
            <v>96055</v>
          </cell>
          <cell r="C1091" t="str">
            <v>TRATOR DE PNEUS COM POTÊNCIA DE 85 CV, TRAÇÃO 4X4, COM VASSOURA MECÂNICA ACOPLADA - JUROS. AF_03/2017</v>
          </cell>
          <cell r="D1091" t="str">
            <v>H</v>
          </cell>
          <cell r="E1091">
            <v>1.67</v>
          </cell>
        </row>
        <row r="1092">
          <cell r="B1092">
            <v>96056</v>
          </cell>
          <cell r="C1092" t="str">
            <v>TRATOR DE PNEUS COM POTÊNCIA DE 85 CV, TRAÇÃO 4X4, COM VASSOURA MECÂNICA ACOPLADA - MANUTENÇÃO. AF_03/2017</v>
          </cell>
          <cell r="D1092" t="str">
            <v>H</v>
          </cell>
          <cell r="E1092">
            <v>13.19</v>
          </cell>
        </row>
        <row r="1093">
          <cell r="B1093">
            <v>96057</v>
          </cell>
          <cell r="C1093" t="str">
            <v>TRATOR DE PNEUS COM POTÊNCIA DE 85 CV, TRAÇÃO 4X4, COM VASSOURA MECÂNICA ACOPLADA - MATERIAIS NA OPERAÇÃO. AF_03/2017</v>
          </cell>
          <cell r="D1093" t="str">
            <v>H</v>
          </cell>
          <cell r="E1093">
            <v>89.68</v>
          </cell>
        </row>
        <row r="1094">
          <cell r="B1094">
            <v>96060</v>
          </cell>
          <cell r="C1094" t="str">
            <v>MINICARREGADEIRA SOBRE RODAS POTENCIA 47HP CAPACIDADE OPERACAO 646 KG, COM VASSOURA MECÂNICA ACOPLADA - JUROS. AF_03/2017</v>
          </cell>
          <cell r="D1094" t="str">
            <v>H</v>
          </cell>
          <cell r="E1094">
            <v>1.74</v>
          </cell>
        </row>
        <row r="1095">
          <cell r="B1095">
            <v>96061</v>
          </cell>
          <cell r="C1095" t="str">
            <v>MINICARREGADEIRA SOBRE RODAS POTENCIA 47HP CAPACIDADE OPERACAO 646 KG, COM VASSOURA MECÂNICA ACOPLADA - MANUTENÇÃO. AF_03/2017</v>
          </cell>
          <cell r="D1095" t="str">
            <v>H</v>
          </cell>
          <cell r="E1095">
            <v>21.63</v>
          </cell>
        </row>
        <row r="1096">
          <cell r="B1096">
            <v>96062</v>
          </cell>
          <cell r="C1096" t="str">
            <v>MINICARREGADEIRA SOBRE RODAS POTENCIA 47HP CAPACIDADE OPERACAO 646 KG, COM VASSOURA MECÂNICA ACOPLADA - MATERIAIS NA OPERAÇÃO. AF_03/2017</v>
          </cell>
          <cell r="D1096" t="str">
            <v>H</v>
          </cell>
          <cell r="E1096">
            <v>39.24</v>
          </cell>
        </row>
        <row r="1097">
          <cell r="B1097">
            <v>96241</v>
          </cell>
          <cell r="C1097" t="str">
            <v>MINIESCAVADEIRA SOBRE ESTEIRAS, POTENCIA LIQUIDA DE *30* HP, PESO OPERACIONAL DE *3.500* KG - DEPRECIACAO. AF_04/2017</v>
          </cell>
          <cell r="D1097" t="str">
            <v>H</v>
          </cell>
          <cell r="E1097">
            <v>14.02</v>
          </cell>
        </row>
        <row r="1098">
          <cell r="B1098">
            <v>96242</v>
          </cell>
          <cell r="C1098" t="str">
            <v>MINIESCAVADEIRA SOBRE ESTEIRAS, POTENCIA LIQUIDA DE *30* HP, PESO OPERACIONAL DE *3.500* KG - JUROS. AF_04/2017</v>
          </cell>
          <cell r="D1098" t="str">
            <v>H</v>
          </cell>
          <cell r="E1098">
            <v>1.9</v>
          </cell>
        </row>
        <row r="1099">
          <cell r="B1099">
            <v>96243</v>
          </cell>
          <cell r="C1099" t="str">
            <v>MINIESCAVADEIRA SOBRE ESTEIRAS, POTENCIA LIQUIDA DE *30* HP, PESO OPERACIONAL DE *3.500* KG - MANUTENCAO. AF_04/2017</v>
          </cell>
          <cell r="D1099" t="str">
            <v>H</v>
          </cell>
          <cell r="E1099">
            <v>17.53</v>
          </cell>
        </row>
        <row r="1100">
          <cell r="B1100">
            <v>96244</v>
          </cell>
          <cell r="C1100" t="str">
            <v>MINIESCAVADEIRA SOBRE ESTEIRAS, POTENCIA LIQUIDA DE *30* HP, PESO OPERACIONAL DE *3.500* KG - MATERIAIS NA OPERACAO. AF_04/2017</v>
          </cell>
          <cell r="D1100" t="str">
            <v>H</v>
          </cell>
          <cell r="E1100">
            <v>13.03</v>
          </cell>
        </row>
        <row r="1101">
          <cell r="B1101">
            <v>96298</v>
          </cell>
          <cell r="C1101" t="str">
            <v>PERFURATRIZ ROTATIVA SOBRE ESTEIRA, TORQUE MAXIMO 2500 KGM, POTENCIA 110 HP, MOTOR DIESEL - DEPRECIAÇÃO. AF_05/2017</v>
          </cell>
          <cell r="D1101" t="str">
            <v>H</v>
          </cell>
          <cell r="E1101">
            <v>42.64</v>
          </cell>
        </row>
        <row r="1102">
          <cell r="B1102">
            <v>96299</v>
          </cell>
          <cell r="C1102" t="str">
            <v>PERFURATRIZ ROTATIVA SOBRE ESTEIRA, TORQUE MAXIMO 2500 KGM, POTENCIA 110 HP, MOTOR DIESEL - JUROS. AF_05/2017</v>
          </cell>
          <cell r="D1102" t="str">
            <v>H</v>
          </cell>
          <cell r="E1102">
            <v>5.92</v>
          </cell>
        </row>
        <row r="1103">
          <cell r="B1103">
            <v>96300</v>
          </cell>
          <cell r="C1103" t="str">
            <v>PERFURATRIZ ROTATIVA SOBRE ESTEIRA, TORQUE MAXIMO 2500 KGM, POTENCIA 110 HP, MOTOR DIESEL - MANUTENÇÃO. AF_05/2017</v>
          </cell>
          <cell r="D1103" t="str">
            <v>H</v>
          </cell>
          <cell r="E1103">
            <v>53.36</v>
          </cell>
        </row>
        <row r="1104">
          <cell r="B1104">
            <v>96301</v>
          </cell>
          <cell r="C1104" t="str">
            <v>PERFURATRIZ ROTATIVA SOBRE ESTEIRA, TORQUE MAXIMO 2500 KGM, POTENCIA 110 HP, MOTOR DIESEL - MATERIAIS NA OPERAÇÃO. AF_05/2017</v>
          </cell>
          <cell r="D1104" t="str">
            <v>H</v>
          </cell>
          <cell r="E1104">
            <v>36.78</v>
          </cell>
        </row>
        <row r="1105">
          <cell r="B1105">
            <v>96304</v>
          </cell>
          <cell r="C1105" t="str">
            <v>COMPRESSOR DE AR, VAZAO DE 10 PCM, RESERVATORIO 100 L, PRESSAO DE TRABALHO ENTRE 6,9 E 9,7 BAR,  POTENCIA 2 HP, TENSAO 110/220 V - DEPRECIAÇÃO. AF_05/2017</v>
          </cell>
          <cell r="D1105" t="str">
            <v>H</v>
          </cell>
          <cell r="E1105">
            <v>0.14000000000000001</v>
          </cell>
        </row>
        <row r="1106">
          <cell r="B1106">
            <v>96305</v>
          </cell>
          <cell r="C1106" t="str">
            <v>COMPRESSOR DE AR, VAZAO DE 10 PCM, RESERVATORIO 100 L, PRESSAO DE TRABALHO ENTRE 6,9 E 9,7 BAR,  POTENCIA 2 HP, TENSAO 110/220 V - JUROS. AF_05/2017</v>
          </cell>
          <cell r="D1106" t="str">
            <v>H</v>
          </cell>
          <cell r="E1106">
            <v>0.02</v>
          </cell>
        </row>
        <row r="1107">
          <cell r="B1107">
            <v>96306</v>
          </cell>
          <cell r="C1107" t="str">
            <v>COMPRESSOR DE AR, VAZAO DE 10 PCM, RESERVATORIO 100 L, PRESSAO DE TRABALHO ENTRE 6,9 E 9,7 BAR,  POTENCIA 2 HP, TENSAO 110/220 V - MANUTENÇÃO. AF_05/2017</v>
          </cell>
          <cell r="D1107" t="str">
            <v>H</v>
          </cell>
          <cell r="E1107">
            <v>0.18</v>
          </cell>
        </row>
        <row r="1108">
          <cell r="B1108">
            <v>96307</v>
          </cell>
          <cell r="C1108" t="str">
            <v>COMPRESSOR DE AR, VAZAO DE 10 PCM, RESERVATORIO 100 L, PRESSAO DE TRABALHO ENTRE 6,9 E 9,7 BAR, POTENCIA 2 HP, TENSAO 110/220 V - MATERIAIS NA OPERAÇÃO. AF_05/2017</v>
          </cell>
          <cell r="D1108" t="str">
            <v>H</v>
          </cell>
          <cell r="E1108">
            <v>1.04</v>
          </cell>
        </row>
        <row r="1109">
          <cell r="B1109">
            <v>96457</v>
          </cell>
          <cell r="C1109" t="str">
            <v>ROLO COMPACTADOR DE PNEUS, ESTATICO, PRESSAO VARIAVEL, POTENCIA 110 HP, PESO SEM/COM LASTRO 10,8/27 T, LARGURA DE ROLAGEM 2,30 M - MATERIAIS NA OPERACAO. AF_06/2017</v>
          </cell>
          <cell r="D1109" t="str">
            <v>H</v>
          </cell>
          <cell r="E1109">
            <v>47.8</v>
          </cell>
        </row>
        <row r="1110">
          <cell r="B1110">
            <v>96458</v>
          </cell>
          <cell r="C1110" t="str">
            <v>ROLO COMPACTADOR DE PNEUS, ESTATICO, PRESSAO VARIAVEL, POTENCIA 110 HP, PESO SEM/COM LASTRO 10,8/27 T, LARGURA DE ROLAGEM 2,30 M - MANUTENCAO. AF_06/2017</v>
          </cell>
          <cell r="D1110" t="str">
            <v>H</v>
          </cell>
          <cell r="E1110">
            <v>39.97</v>
          </cell>
        </row>
        <row r="1111">
          <cell r="B1111">
            <v>96459</v>
          </cell>
          <cell r="C1111" t="str">
            <v>ROLO COMPACTADOR DE PNEUS, ESTATICO, PRESSAO VARIAVEL, POTENCIA 110 HP, PESO SEM/COM LASTRO 10,8/27 T, LARGURA DE ROLAGEM 2,30 M - JUROS. AF_06/2017</v>
          </cell>
          <cell r="D1111" t="str">
            <v>H</v>
          </cell>
          <cell r="E1111">
            <v>4.43</v>
          </cell>
        </row>
        <row r="1112">
          <cell r="B1112">
            <v>96460</v>
          </cell>
          <cell r="C1112" t="str">
            <v>ROLO COMPACTADOR DE PNEUS, ESTATICO, PRESSAO VARIAVEL, POTENCIA 110 HP, PESO SEM/COM LASTRO 10,8/27 T, LARGURA DE ROLAGEM 2,30 M - DEPRECIAÇÃO. AF_06/2017</v>
          </cell>
          <cell r="D1112" t="str">
            <v>H</v>
          </cell>
          <cell r="E1112">
            <v>31.94</v>
          </cell>
        </row>
        <row r="1113">
          <cell r="B1113">
            <v>98760</v>
          </cell>
          <cell r="C1113" t="str">
            <v>INVERSOR DE SOLDA MONOFÁSICO DE 160 A, POTÊNCIA DE 5400 W, TENSÃO DE 220 V, PARA SOLDA COM ELETRODOS DE 2,0 A 4,0 MM E PROCESSO TIG - DEPRECIAÇÃO. AF_06/2018</v>
          </cell>
          <cell r="D1113" t="str">
            <v>H</v>
          </cell>
          <cell r="E1113">
            <v>0.12</v>
          </cell>
        </row>
        <row r="1114">
          <cell r="B1114">
            <v>98761</v>
          </cell>
          <cell r="C1114" t="str">
            <v>INVERSOR DE SOLDA MONOFÁSICO DE 160 A, POTÊNCIA DE 5400 W, TENSÃO DE 220 V, PARA SOLDA COM ELETRODOS DE 2,0 A 4,0 MM E PROCESSO TIG - JUROS. AF_06/2018</v>
          </cell>
          <cell r="D1114" t="str">
            <v>H</v>
          </cell>
          <cell r="E1114">
            <v>0.02</v>
          </cell>
        </row>
        <row r="1115">
          <cell r="B1115">
            <v>98762</v>
          </cell>
          <cell r="C1115" t="str">
            <v>INVERSOR DE SOLDA MONOFÁSICO DE 160 A, POTÊNCIA DE 5400 W, TENSÃO DE 220 V, PARA SOLDA COM ELETRODOS DE 2,0 A 4,0 MM E PROCESSO TIG - MANUTENÇÃO. AF_06/2018</v>
          </cell>
          <cell r="D1115" t="str">
            <v>H</v>
          </cell>
          <cell r="E1115">
            <v>0.15</v>
          </cell>
        </row>
        <row r="1116">
          <cell r="B1116">
            <v>98763</v>
          </cell>
          <cell r="C1116" t="str">
            <v>INVERSOR DE SOLDA MONOFÁSICO DE 160 A, POTÊNCIA DE 5400 W, TENSÃO DE 220 V, PARA SOLDA COM ELETRODOS DE 2,0 A 4,0 MM E PROCESSO TIG - MATERIAIS NA OPERAÇÃO. AF_06/2018</v>
          </cell>
          <cell r="D1116" t="str">
            <v>H</v>
          </cell>
          <cell r="E1116">
            <v>3.76</v>
          </cell>
        </row>
        <row r="1117">
          <cell r="B1117">
            <v>99829</v>
          </cell>
          <cell r="C1117" t="str">
            <v>LAVADORA DE ALTA PRESSAO (LAVA-JATO) PARA AGUA FRIA, PRESSAO DE OPERACAO ENTRE 1400 E 1900 LIB/POL2, VAZAO MAXIMA ENTRE 400 E 700 L/H - DEPRECIAÇÃO. AF_04/2019</v>
          </cell>
          <cell r="D1117" t="str">
            <v>H</v>
          </cell>
          <cell r="E1117">
            <v>0.19</v>
          </cell>
        </row>
        <row r="1118">
          <cell r="B1118">
            <v>99830</v>
          </cell>
          <cell r="C1118" t="str">
            <v>LAVADORA DE ALTA PRESSAO (LAVA-JATO) PARA AGUA FRIA, PRESSAO DE OPERACAO ENTRE 1400 E 1900 LIB/POL2, VAZAO MAXIMA ENTRE 400 E 700 L/H - JUROS. AF_04/2019</v>
          </cell>
          <cell r="D1118" t="str">
            <v>H</v>
          </cell>
          <cell r="E1118">
            <v>0.02</v>
          </cell>
        </row>
        <row r="1119">
          <cell r="B1119">
            <v>99831</v>
          </cell>
          <cell r="C1119" t="str">
            <v>LAVADORA DE ALTA PRESSAO (LAVA-JATO) PARA AGUA FRIA, PRESSAO DE OPERACAO ENTRE 1400 E 1900 LIB/POL2, VAZAO MAXIMA ENTRE 400 E 700 L/H - MANUTENÇÃO. AF_04/2019</v>
          </cell>
          <cell r="D1119" t="str">
            <v>H</v>
          </cell>
          <cell r="E1119">
            <v>0.27</v>
          </cell>
        </row>
        <row r="1120">
          <cell r="B1120">
            <v>99832</v>
          </cell>
          <cell r="C1120" t="str">
            <v>LAVADORA DE ALTA PRESSAO (LAVA-JATO) PARA AGUA FRIA, PRESSAO DE OPERACAO ENTRE 1400 E 1900 LIB/POL2, VAZAO MAXIMA ENTRE 400 E 700 L/H - MATERIAIS NA OPERAÇÃO. AF_04/2019</v>
          </cell>
          <cell r="D1120" t="str">
            <v>H</v>
          </cell>
          <cell r="E1120">
            <v>0.97</v>
          </cell>
        </row>
        <row r="1121">
          <cell r="B1121">
            <v>100637</v>
          </cell>
          <cell r="C1121" t="str">
            <v>USINA DE MISTURA ASFÁLTICA À QUENTE, TIPO CONTRA FLUXO, PROD 100 A 140 TON/HORA - DEPRECIAÇÃO. AF_12/2019</v>
          </cell>
          <cell r="D1121" t="str">
            <v>H</v>
          </cell>
          <cell r="E1121">
            <v>88.43</v>
          </cell>
        </row>
        <row r="1122">
          <cell r="B1122">
            <v>100638</v>
          </cell>
          <cell r="C1122" t="str">
            <v>USINA DE MISTURA ASFÁLTICA À QUENTE, TIPO CONTRA FLUXO, PROD 100 A 140 TON/HORA - JUROS. AF_12/2019</v>
          </cell>
          <cell r="D1122" t="str">
            <v>H</v>
          </cell>
          <cell r="E1122">
            <v>15.91</v>
          </cell>
        </row>
        <row r="1123">
          <cell r="B1123">
            <v>100639</v>
          </cell>
          <cell r="C1123" t="str">
            <v>USINA DE MISTURA ASFÁLTICA À QUENTE, TIPO CONTRA FLUXO, PROD 100 A 140 TON/HORA - MANUTENÇÃO. AF_12/2019</v>
          </cell>
          <cell r="D1123" t="str">
            <v>H</v>
          </cell>
          <cell r="E1123">
            <v>142.16</v>
          </cell>
        </row>
        <row r="1124">
          <cell r="B1124">
            <v>100640</v>
          </cell>
          <cell r="C1124" t="str">
            <v>USINA DE MISTURA ASFÁLTICA À QUENTE, TIPO CONTRA FLUXO, PROD 100 A 140 TON/HORA - MATERIAIS NA OPERAÇÃO. AF_12/2019</v>
          </cell>
          <cell r="D1124" t="str">
            <v>H</v>
          </cell>
          <cell r="E1124">
            <v>195.16</v>
          </cell>
        </row>
        <row r="1125">
          <cell r="B1125">
            <v>100643</v>
          </cell>
          <cell r="C1125" t="str">
            <v>USINA DE ASFALTO, TIPO GRAVIMÉTRICA, PROD 150 TON/HORA - DEPRECIAÇÃO. AF_12/2019</v>
          </cell>
          <cell r="D1125" t="str">
            <v>H</v>
          </cell>
          <cell r="E1125">
            <v>232.85</v>
          </cell>
        </row>
        <row r="1126">
          <cell r="B1126">
            <v>100644</v>
          </cell>
          <cell r="C1126" t="str">
            <v>USINA DE ASFALTO, TIPO GRAVIMÉTRICA, PROD 150 TON/HORA - JUROS. AF_12/2019</v>
          </cell>
          <cell r="D1126" t="str">
            <v>H</v>
          </cell>
          <cell r="E1126">
            <v>41.91</v>
          </cell>
        </row>
        <row r="1127">
          <cell r="B1127">
            <v>100645</v>
          </cell>
          <cell r="C1127" t="str">
            <v>USINA DE ASFALTO, TIPO GRAVIMÉTRICA, PROD 150 TON/HORA - MANUTENÇÃO. AF_12/2019</v>
          </cell>
          <cell r="D1127" t="str">
            <v>H</v>
          </cell>
          <cell r="E1127">
            <v>374.32</v>
          </cell>
        </row>
        <row r="1128">
          <cell r="B1128">
            <v>100646</v>
          </cell>
          <cell r="C1128" t="str">
            <v>USINA DE ASFALTO, TIPO GRAVIMÉTRICA, PROD 150 TON/HORA - MATERIAIS NA OPERAÇÃO. AF_12/2019</v>
          </cell>
          <cell r="D1128" t="str">
            <v>H</v>
          </cell>
          <cell r="E1128">
            <v>278.8</v>
          </cell>
        </row>
        <row r="1129">
          <cell r="B1129">
            <v>102270</v>
          </cell>
          <cell r="C1129" t="str">
            <v>MARTELO DEMOLIDOR ELÉTRICO, COM POTÊNCIA DE 2.000 W, 1.000 IMPACTOS POR MINUTO, PESO DE 30 KG - DEPRECIAÇÃO. AF_01/2021</v>
          </cell>
          <cell r="D1129" t="str">
            <v>H</v>
          </cell>
          <cell r="E1129">
            <v>0.81</v>
          </cell>
        </row>
        <row r="1130">
          <cell r="B1130">
            <v>102271</v>
          </cell>
          <cell r="C1130" t="str">
            <v>MARTELO DEMOLIDOR ELÉTRICO, COM POTÊNCIA DE 2.000 W, 1.000 IMPACTOS POR MINUTO, PESO DE 30 KG - JUROS. AF_01/2021</v>
          </cell>
          <cell r="D1130" t="str">
            <v>H</v>
          </cell>
          <cell r="E1130">
            <v>0.23</v>
          </cell>
        </row>
        <row r="1131">
          <cell r="B1131">
            <v>102272</v>
          </cell>
          <cell r="C1131" t="str">
            <v>MARTELO DEMOLIDOR ELÉTRICO, COM POTÊNCIA DE 2.000 W, 1.000 IMPACTOS POR MINUTO, PESO DE 30 KG - MANUTENÇÃO. AF_01/2021</v>
          </cell>
          <cell r="D1131" t="str">
            <v>H</v>
          </cell>
          <cell r="E1131">
            <v>0.53</v>
          </cell>
        </row>
        <row r="1132">
          <cell r="B1132">
            <v>102273</v>
          </cell>
          <cell r="C1132" t="str">
            <v>MARTELO DEMOLIDOR ELÉTRICO, COM POTÊNCIA DE 2.000 W, 1.000 IMPACTOS POR MINUTO, PESO DE 30 KG - MATERIAIS NA OPERAÇÃO. AF_01/2021</v>
          </cell>
          <cell r="D1132" t="str">
            <v>H</v>
          </cell>
          <cell r="E1132">
            <v>1.39</v>
          </cell>
        </row>
        <row r="1133">
          <cell r="B1133">
            <v>92259</v>
          </cell>
          <cell r="C1133" t="str">
            <v>INSTALAÇÃO DE TESOURA (INTEIRA OU MEIA), BIAPOIADA, EM MADEIRA NÃO APARELHADA, PARA VÃOS MAIORES OU IGUAIS A 3,0 M E MENORES QUE 6,0 M, INCLUSO IÇAMENTO. AF_07/2019</v>
          </cell>
          <cell r="D1133" t="str">
            <v>UN</v>
          </cell>
          <cell r="E1133">
            <v>282.37</v>
          </cell>
        </row>
        <row r="1134">
          <cell r="B1134">
            <v>92260</v>
          </cell>
          <cell r="C1134" t="str">
            <v>INSTALAÇÃO DE TESOURA (INTEIRA OU MEIA), BIAPOIADA, EM MADEIRA NÃO APARELHADA, PARA VÃOS MAIORES OU IGUAIS A 6,0 M E MENORES QUE 8,0 M, INCLUSO IÇAMENTO. AF_07/2019</v>
          </cell>
          <cell r="D1134" t="str">
            <v>UN</v>
          </cell>
          <cell r="E1134">
            <v>329.16</v>
          </cell>
        </row>
        <row r="1135">
          <cell r="B1135">
            <v>92261</v>
          </cell>
          <cell r="C1135" t="str">
            <v>INSTALAÇÃO DE TESOURA (INTEIRA OU MEIA), BIAPOIADA, EM MADEIRA NÃO APARELHADA, PARA VÃOS MAIORES OU IGUAIS A 8,0 M E MENORES QUE 10,0 M, INCLUSO IÇAMENTO. AF_07/2019</v>
          </cell>
          <cell r="D1135" t="str">
            <v>UN</v>
          </cell>
          <cell r="E1135">
            <v>374.54</v>
          </cell>
        </row>
        <row r="1136">
          <cell r="B1136">
            <v>92262</v>
          </cell>
          <cell r="C1136" t="str">
            <v>INSTALAÇÃO DE TESOURA (INTEIRA OU MEIA), BIAPOIADA, EM MADEIRA NÃO APARELHADA, PARA VÃOS MAIORES OU IGUAIS A 10,0 M E MENORES QUE 12,0 M, INCLUSO IÇAMENTO. AF_07/2019</v>
          </cell>
          <cell r="D1136" t="str">
            <v>UN</v>
          </cell>
          <cell r="E1136">
            <v>447.57</v>
          </cell>
        </row>
        <row r="1137">
          <cell r="B1137">
            <v>92539</v>
          </cell>
          <cell r="C1137" t="str">
            <v>TRAMA DE MADEIRA COMPOSTA POR RIPAS, CAIBROS E TERÇAS PARA TELHADOS DE ATÉ 2 ÁGUAS PARA TELHA DE ENCAIXE DE CERÂMICA OU DE CONCRETO, INCLUSO TRANSPORTE VERTICAL. AF_07/2019</v>
          </cell>
          <cell r="D1137" t="str">
            <v>M2</v>
          </cell>
          <cell r="E1137">
            <v>41.87</v>
          </cell>
        </row>
        <row r="1138">
          <cell r="B1138">
            <v>92540</v>
          </cell>
          <cell r="C1138" t="str">
            <v>TRAMA DE MADEIRA COMPOSTA POR RIPAS, CAIBROS E TERÇAS PARA TELHADOS DE MAIS QUE 2 ÁGUAS PARA TELHA DE ENCAIXE DE CERÂMICA OU DE CONCRETO, INCLUSO TRANSPORTE VERTICAL. AF_07/2019</v>
          </cell>
          <cell r="D1138" t="str">
            <v>M2</v>
          </cell>
          <cell r="E1138">
            <v>48.73</v>
          </cell>
        </row>
        <row r="1139">
          <cell r="B1139">
            <v>92541</v>
          </cell>
          <cell r="C1139" t="str">
            <v>TRAMA DE MADEIRA COMPOSTA POR RIPAS, CAIBROS E TERÇAS PARA TELHADOS DE ATÉ 2 ÁGUAS PARA TELHA CERÂMICA CAPA-CANAL, INCLUSO TRANSPORTE VERTICAL. AF_07/2019</v>
          </cell>
          <cell r="D1139" t="str">
            <v>M2</v>
          </cell>
          <cell r="E1139">
            <v>44.85</v>
          </cell>
        </row>
        <row r="1140">
          <cell r="B1140">
            <v>92542</v>
          </cell>
          <cell r="C1140" t="str">
            <v>TRAMA DE MADEIRA COMPOSTA POR RIPAS, CAIBROS E TERÇAS PARA TELHADOS DE MAIS QUE 2 ÁGUAS PARA TELHA CERÂMICA CAPA-CANAL, INCLUSO TRANSPORTE VERTICAL. AF_07/2019</v>
          </cell>
          <cell r="D1140" t="str">
            <v>M2</v>
          </cell>
          <cell r="E1140">
            <v>55.66</v>
          </cell>
        </row>
        <row r="1141">
          <cell r="B1141">
            <v>92543</v>
          </cell>
          <cell r="C1141" t="str">
            <v>TRAMA DE MADEIRA COMPOSTA POR TERÇAS PARA TELHADOS DE ATÉ 2 ÁGUAS PARA TELHA ONDULADA DE FIBROCIMENTO, METÁLICA, PLÁSTICA OU TERMOACÚSTICA, INCLUSO TRANSPORTE VERTICAL. AF_07/2019</v>
          </cell>
          <cell r="D1141" t="str">
            <v>M2</v>
          </cell>
          <cell r="E1141">
            <v>12.12</v>
          </cell>
        </row>
        <row r="1142">
          <cell r="B1142">
            <v>92544</v>
          </cell>
          <cell r="C1142" t="str">
            <v>TRAMA DE MADEIRA COMPOSTA POR TERÇAS PARA TELHADOS DE ATÉ 2 ÁGUAS PARA TELHA ESTRUTURAL DE FIBROCIMENTO, INCLUSO TRANSPORTE VERTICAL. AF_07/2019</v>
          </cell>
          <cell r="D1142" t="str">
            <v>M2</v>
          </cell>
          <cell r="E1142">
            <v>9.65</v>
          </cell>
        </row>
        <row r="1143">
          <cell r="B1143">
            <v>92545</v>
          </cell>
          <cell r="C1143" t="str">
            <v>FABRICAÇÃO E INSTALAÇÃO DE TESOURA INTEIRA EM MADEIRA NÃO APARELHADA, VÃO DE 3 M, PARA TELHA CERÂMICA OU DE CONCRETO, INCLUSO IÇAMENTO. AF_07/2019</v>
          </cell>
          <cell r="D1143" t="str">
            <v>UN</v>
          </cell>
          <cell r="E1143">
            <v>620.36</v>
          </cell>
        </row>
        <row r="1144">
          <cell r="B1144">
            <v>92546</v>
          </cell>
          <cell r="C1144" t="str">
            <v>FABRICAÇÃO E INSTALAÇÃO DE TESOURA INTEIRA EM MADEIRA NÃO APARELHADA, VÃO DE 4 M, PARA TELHA CERÂMICA OU DE CONCRETO, INCLUSO IÇAMENTO. AF_07/2019</v>
          </cell>
          <cell r="D1144" t="str">
            <v>UN</v>
          </cell>
          <cell r="E1144">
            <v>762.11</v>
          </cell>
        </row>
        <row r="1145">
          <cell r="B1145">
            <v>92547</v>
          </cell>
          <cell r="C1145" t="str">
            <v>FABRICAÇÃO E INSTALAÇÃO DE TESOURA INTEIRA EM MADEIRA NÃO APARELHADA, VÃO DE 5 M, PARA TELHA CERÂMICA OU DE CONCRETO, INCLUSO IÇAMENTO. AF_07/2019</v>
          </cell>
          <cell r="D1145" t="str">
            <v>UN</v>
          </cell>
          <cell r="E1145">
            <v>796.73</v>
          </cell>
        </row>
        <row r="1146">
          <cell r="B1146">
            <v>92548</v>
          </cell>
          <cell r="C1146" t="str">
            <v>FABRICAÇÃO E INSTALAÇÃO DE TESOURA INTEIRA EM MADEIRA NÃO APARELHADA, VÃO DE 6 M, PARA TELHA CERÂMICA OU DE CONCRETO, INCLUSO IÇAMENTO. AF_07/2019</v>
          </cell>
          <cell r="D1146" t="str">
            <v>UN</v>
          </cell>
          <cell r="E1146">
            <v>884.58</v>
          </cell>
        </row>
        <row r="1147">
          <cell r="B1147">
            <v>92549</v>
          </cell>
          <cell r="C1147" t="str">
            <v>FABRICAÇÃO E INSTALAÇÃO DE TESOURA INTEIRA EM MADEIRA NÃO APARELHADA, VÃO DE 7 M, PARA TELHA CERÂMICA OU DE CONCRETO, INCLUSO IÇAMENTO. AF_07/2019</v>
          </cell>
          <cell r="D1147" t="str">
            <v>UN</v>
          </cell>
          <cell r="E1147">
            <v>1122.0899999999999</v>
          </cell>
        </row>
        <row r="1148">
          <cell r="B1148">
            <v>92550</v>
          </cell>
          <cell r="C1148" t="str">
            <v>FABRICAÇÃO E INSTALAÇÃO DE TESOURA INTEIRA EM MADEIRA NÃO APARELHADA, VÃO DE 8 M, PARA TELHA CERÂMICA OU DE CONCRETO, INCLUSO IÇAMENTO. AF_07/2019</v>
          </cell>
          <cell r="D1148" t="str">
            <v>UN</v>
          </cell>
          <cell r="E1148">
            <v>1389.48</v>
          </cell>
        </row>
        <row r="1149">
          <cell r="B1149">
            <v>92551</v>
          </cell>
          <cell r="C1149" t="str">
            <v>FABRICAÇÃO E INSTALAÇÃO DE TESOURA INTEIRA EM MADEIRA NÃO APARELHADA, VÃO DE 9 M, PARA TELHA CERÂMICA OU DE CONCRETO, INCLUSO IÇAMENTO. AF_07/2019</v>
          </cell>
          <cell r="D1149" t="str">
            <v>UN</v>
          </cell>
          <cell r="E1149">
            <v>1433.67</v>
          </cell>
        </row>
        <row r="1150">
          <cell r="B1150">
            <v>92552</v>
          </cell>
          <cell r="C1150" t="str">
            <v>FABRICAÇÃO E INSTALAÇÃO DE TESOURA INTEIRA EM MADEIRA NÃO APARELHADA, VÃO DE 10 M, PARA TELHA CERÂMICA OU DE CONCRETO, INCLUSO IÇAMENTO. AF_07/2019</v>
          </cell>
          <cell r="D1150" t="str">
            <v>UN</v>
          </cell>
          <cell r="E1150">
            <v>1557.34</v>
          </cell>
        </row>
        <row r="1151">
          <cell r="B1151">
            <v>92553</v>
          </cell>
          <cell r="C1151" t="str">
            <v>FABRICAÇÃO E INSTALAÇÃO DE TESOURA INTEIRA EM MADEIRA NÃO APARELHADA, VÃO DE 11 M, PARA TELHA CERÂMICA OU DE CONCRETO, INCLUSO IÇAMENTO. AF_07/2019</v>
          </cell>
          <cell r="D1151" t="str">
            <v>UN</v>
          </cell>
          <cell r="E1151">
            <v>1800.99</v>
          </cell>
        </row>
        <row r="1152">
          <cell r="B1152">
            <v>92554</v>
          </cell>
          <cell r="C1152" t="str">
            <v>FABRICAÇÃO E INSTALAÇÃO DE TESOURA INTEIRA EM MADEIRA NÃO APARELHADA, VÃO DE 12 M, PARA TELHA CERÂMICA OU DE CONCRETO, INCLUSO IÇAMENTO. AF_07/2019</v>
          </cell>
          <cell r="D1152" t="str">
            <v>UN</v>
          </cell>
          <cell r="E1152">
            <v>1851.54</v>
          </cell>
        </row>
        <row r="1153">
          <cell r="B1153">
            <v>92555</v>
          </cell>
          <cell r="C1153" t="str">
            <v>FABRICAÇÃO E INSTALAÇÃO DE TESOURA INTEIRA EM MADEIRA NÃO APARELHADA, VÃO DE 3 M, PARA TELHA ONDULADA DE FIBROCIMENTO, METÁLICA, PLÁSTICA OU TERMOACÚSTICA, INCLUSO IÇAMENTO. AF_07/2019</v>
          </cell>
          <cell r="D1153" t="str">
            <v>UN</v>
          </cell>
          <cell r="E1153">
            <v>613.91</v>
          </cell>
        </row>
        <row r="1154">
          <cell r="B1154">
            <v>92556</v>
          </cell>
          <cell r="C1154" t="str">
            <v>FABRICAÇÃO E INSTALAÇÃO DE TESOURA INTEIRA EM MADEIRA NÃO APARELHADA, VÃO DE 4 M, PARA TELHA ONDULADA DE FIBROCIMENTO, METÁLICA, PLÁSTICA OU TERMOACÚSTICA, INCLUSO IÇAMENTO. AF_07/2019</v>
          </cell>
          <cell r="D1154" t="str">
            <v>UN</v>
          </cell>
          <cell r="E1154">
            <v>750.81</v>
          </cell>
        </row>
        <row r="1155">
          <cell r="B1155">
            <v>92557</v>
          </cell>
          <cell r="C1155" t="str">
            <v>FABRICAÇÃO E INSTALAÇÃO DE TESOURA INTEIRA EM MADEIRA NÃO APARELHADA, VÃO DE 5 M, PARA TELHA ONDULADA DE FIBROCIMENTO, METÁLICA, PLÁSTICA OU TERMOACÚSTICA, INCLUSO IÇAMENTO. AF_07/2019</v>
          </cell>
          <cell r="D1155" t="str">
            <v>UN</v>
          </cell>
          <cell r="E1155">
            <v>785.43</v>
          </cell>
        </row>
        <row r="1156">
          <cell r="B1156">
            <v>92558</v>
          </cell>
          <cell r="C1156" t="str">
            <v>FABRICAÇÃO E INSTALAÇÃO DE TESOURA INTEIRA EM MADEIRA NÃO APARELHADA, VÃO DE 6 M, PARA TELHA ONDULADA DE FIBROCIMENTO, METÁLICA, PLÁSTICA OU TERMOACÚSTICA, INCLUSO IÇAMENTO. AF_07/2019</v>
          </cell>
          <cell r="D1156" t="str">
            <v>UN</v>
          </cell>
          <cell r="E1156">
            <v>878.13</v>
          </cell>
        </row>
        <row r="1157">
          <cell r="B1157">
            <v>92559</v>
          </cell>
          <cell r="C1157" t="str">
            <v>FABRICAÇÃO E INSTALAÇÃO DE TESOURA INTEIRA EM MADEIRA NÃO APARELHADA, VÃO DE 7 M, PARA TELHA ONDULADA DE FIBROCIMENTO, METÁLICA, PLÁSTICA OU TERMOACÚSTICA, INCLUSO IÇAMENTO. AF_07/2019</v>
          </cell>
          <cell r="D1157" t="str">
            <v>UN</v>
          </cell>
          <cell r="E1157">
            <v>1110.0899999999999</v>
          </cell>
        </row>
        <row r="1158">
          <cell r="B1158">
            <v>92560</v>
          </cell>
          <cell r="C1158" t="str">
            <v>FABRICAÇÃO E INSTALAÇÃO DE TESOURA INTEIRA EM MADEIRA NÃO APARELHADA, VÃO DE 8 M, PARA TELHA ONDULADA DE FIBROCIMENTO, METÁLICA, PLÁSTICA OU TERMOACÚSTICA, INCLUSO IÇAMENTO. AF_07/2019</v>
          </cell>
          <cell r="D1158" t="str">
            <v>UN</v>
          </cell>
          <cell r="E1158">
            <v>1373.13</v>
          </cell>
        </row>
        <row r="1159">
          <cell r="B1159">
            <v>92561</v>
          </cell>
          <cell r="C1159" t="str">
            <v>FABRICAÇÃO E INSTALAÇÃO DE TESOURA INTEIRA EM MADEIRA NÃO APARELHADA, VÃO DE 9 M, PARA TELHA ONDULADA DE FIBROCIMENTO, METÁLICA, PLÁSTICA OU TERMOACÚSTICA, INCLUSO IÇAMENTO. AF_07/2019</v>
          </cell>
          <cell r="D1159" t="str">
            <v>UN</v>
          </cell>
          <cell r="E1159">
            <v>1417.77</v>
          </cell>
        </row>
        <row r="1160">
          <cell r="B1160">
            <v>92562</v>
          </cell>
          <cell r="C1160" t="str">
            <v>FABRICAÇÃO E INSTALAÇÃO DE TESOURA INTEIRA EM MADEIRA NÃO APARELHADA, VÃO DE 10 M, PARA TELHA ONDULADA DE FIBROCIMENTO, METÁLICA, PLÁSTICA OU TERMOACÚSTICA, INCLUSO IÇAMENTO. AF_07/2019</v>
          </cell>
          <cell r="D1160" t="str">
            <v>UN</v>
          </cell>
          <cell r="E1160">
            <v>1530.14</v>
          </cell>
        </row>
        <row r="1161">
          <cell r="B1161">
            <v>92563</v>
          </cell>
          <cell r="C1161" t="str">
            <v>FABRICAÇÃO E INSTALAÇÃO DE TESOURA INTEIRA EM MADEIRA NÃO APARELHADA, VÃO DE 11 M, PARA TELHA ONDULADA DE FIBROCIMENTO, METÁLICA, PLÁSTICA OU TERMOACÚSTICA, INCLUSO IÇAMENTO. AF_07/2019</v>
          </cell>
          <cell r="D1161" t="str">
            <v>UN</v>
          </cell>
          <cell r="E1161">
            <v>1769.19</v>
          </cell>
        </row>
        <row r="1162">
          <cell r="B1162">
            <v>92564</v>
          </cell>
          <cell r="C1162" t="str">
            <v>FABRICAÇÃO E INSTALAÇÃO DE TESOURA INTEIRA EM MADEIRA NÃO APARELHADA, VÃO DE 12 M, PARA TELHA ONDULADA DE FIBROCIMENTO, METÁLICA, PLÁSTICA OU TERMOACÚSTICA, INCLUSO IÇAMENTO. AF_07/2019</v>
          </cell>
          <cell r="D1162" t="str">
            <v>UN</v>
          </cell>
          <cell r="E1162">
            <v>1812.59</v>
          </cell>
        </row>
        <row r="1163">
          <cell r="B1163">
            <v>92565</v>
          </cell>
          <cell r="C1163" t="str">
            <v>FABRICAÇÃO E INSTALAÇÃO DE ESTRUTURA PONTALETADA DE MADEIRA NÃO APARELHADA PARA TELHADOS COM ATÉ 2 ÁGUAS E PARA TELHA CERÂMICA OU DE CONCRETO, INCLUSO TRANSPORTE VERTICAL. AF_12/2015</v>
          </cell>
          <cell r="D1163" t="str">
            <v>M2</v>
          </cell>
          <cell r="E1163">
            <v>22.51</v>
          </cell>
        </row>
        <row r="1164">
          <cell r="B1164">
            <v>92566</v>
          </cell>
          <cell r="C1164" t="str">
            <v>FABRICAÇÃO E INSTALAÇÃO DE ESTRUTURA PONTALETADA DE MADEIRA NÃO APARELHADA PARA TELHADOS COM ATÉ 2 ÁGUAS E PARA TELHA ONDULADA DE FIBROCIMENTO, METÁLICA, PLÁSTICA OU TERMOACÚSTICA, INCLUSO TRANSPORTE VERTICAL. AF_12/2015</v>
          </cell>
          <cell r="D1164" t="str">
            <v>M2</v>
          </cell>
          <cell r="E1164">
            <v>12.84</v>
          </cell>
        </row>
        <row r="1165">
          <cell r="B1165">
            <v>92567</v>
          </cell>
          <cell r="C1165" t="str">
            <v>FABRICAÇÃO E INSTALAÇÃO DE ESTRUTURA PONTALETADA DE MADEIRA NÃO APARELHADA PARA TELHADOS COM MAIS QUE 2 ÁGUAS E PARA TELHA CERÂMICA OU DE CONCRETO, INCLUSO TRANSPORTE VERTICAL. AF_12/2015</v>
          </cell>
          <cell r="D1165" t="str">
            <v>M2</v>
          </cell>
          <cell r="E1165">
            <v>19.760000000000002</v>
          </cell>
        </row>
        <row r="1166">
          <cell r="B1166">
            <v>100379</v>
          </cell>
          <cell r="C1166" t="str">
            <v>FABRICAÇÃO E INSTALAÇÃO DE PONTALETES DE MADEIRA NÃO APARELHADA PARA TELHADOS COM ATÉ 2 ÁGUAS E COM TELHA CERÂMICA OU DE CONCRETO EM EDIFÍCIO RESIDENCIAL TÉRREO, INCLUSO TRANSPORTE VERTICAL. AF_07/2019</v>
          </cell>
          <cell r="D1166" t="str">
            <v>M2</v>
          </cell>
          <cell r="E1166">
            <v>22.51</v>
          </cell>
        </row>
        <row r="1167">
          <cell r="B1167">
            <v>100380</v>
          </cell>
          <cell r="C1167" t="str">
            <v>FABRICAÇÃO E INSTALAÇÃO DE PONTALETES DE MADEIRA NÃO APARELHADA PARA TELHADOS COM ATÉ 2 ÁGUAS E COM TELHA CERÂMICA OU DE CONCRETO EM EDIFÍCIO RESIDENCIAL DE MÚLTIPLOS PAVIMENTOS, INCLUSO TRANSPORTE VERTICAL. AF_07/2019</v>
          </cell>
          <cell r="D1167" t="str">
            <v>M2</v>
          </cell>
          <cell r="E1167">
            <v>30.48</v>
          </cell>
        </row>
        <row r="1168">
          <cell r="B1168">
            <v>100381</v>
          </cell>
          <cell r="C1168" t="str">
            <v>FABRICAÇÃO E INSTALAÇÃO DE PONTALETES DE MADEIRA NÃO APARELHADA PARA TELHADOS COM ATÉ 2 ÁGUAS E COM TELHA CERÂMICA OU DE CONCRETO EM EDIFÍCIO INSTITUCIONAL TÉRREO, INCLUSO TRANSPORTE VERTICAL. AF_07/2019</v>
          </cell>
          <cell r="D1168" t="str">
            <v>M2</v>
          </cell>
          <cell r="E1168">
            <v>34.58</v>
          </cell>
        </row>
        <row r="1169">
          <cell r="B1169">
            <v>100383</v>
          </cell>
          <cell r="C1169" t="str">
            <v>FABRICAÇÃO E INSTALAÇÃO DE PONTALETES DE MADEIRA NÃO APARELHADA PARA TELHADOS COM ATÉ 2 ÁGUAS E COM TELHA ONDULADA DE FIBROCIMENTO, ALUMÍNIO OU PLÁSTICA EM EDIFÍCIO RESIDENCIAL DE MÚLTIPLOS PAVIMENTOS, INCLUSO TRANSPORTE VERTICAL. AF_07/2019</v>
          </cell>
          <cell r="D1169" t="str">
            <v>M2</v>
          </cell>
          <cell r="E1169">
            <v>14.13</v>
          </cell>
        </row>
        <row r="1170">
          <cell r="B1170">
            <v>100384</v>
          </cell>
          <cell r="C1170" t="str">
            <v>FABRICAÇÃO E INSTALAÇÃO DE PONTALETES DE MADEIRA NÃO APARELHADA PARA TELHADOS COM ATÉ 2 ÁGUAS E COM TELHA ONDULADA DE FIBROCIMENTO, ALUMÍNIO OU PLÁSTICA EM EDIFÍCIO INSTITUCIONAL TÉRREO, INCLUSO TRANSPORTE VERTICAL. AF_07/2019</v>
          </cell>
          <cell r="D1170" t="str">
            <v>M2</v>
          </cell>
          <cell r="E1170">
            <v>15.01</v>
          </cell>
        </row>
        <row r="1171">
          <cell r="B1171">
            <v>100385</v>
          </cell>
          <cell r="C1171" t="str">
            <v>FABRICAÇÃO E INSTALAÇÃO DE PONTALETES DE MADEIRA NÃO APARELHADA PARA TELHADOS COM MAIS QUE 2 ÁGUAS E COM TELHA CERÂMICA OU DE CONCRETO EM EDIFÍCIO RESIDENCIAL TÉRREO, INCLUSO TRANSPORTE VERTICAL. AF_07/2019</v>
          </cell>
          <cell r="D1171" t="str">
            <v>M2</v>
          </cell>
          <cell r="E1171">
            <v>19.760000000000002</v>
          </cell>
        </row>
        <row r="1172">
          <cell r="B1172">
            <v>100386</v>
          </cell>
          <cell r="C1172" t="str">
            <v>FABRICAÇÃO E INSTALAÇÃO DE PONTALETES DE MADEIRA NÃO APARELHADA PARA TELHADOS COM MAIS QUE 2 ÁGUAS E COM TELHA CERÂMICA OU DE CONCRETO EM EDIFÍCIO RESIDENCIAL DE MÚLTIPLOS PAVIMENTOS. AF_07/2019</v>
          </cell>
          <cell r="D1172" t="str">
            <v>M2</v>
          </cell>
          <cell r="E1172">
            <v>25.81</v>
          </cell>
        </row>
        <row r="1173">
          <cell r="B1173">
            <v>100387</v>
          </cell>
          <cell r="C1173" t="str">
            <v>FABRICAÇÃO E INSTALAÇÃO DE PONTALETES DE MADEIRA NÃO APARELHADA PARA TELHADOS COM MAIS QUE 2 ÁGUAS E COM TELHA CERÂMICA OU DE CONCRETO EM EDIFÍCIO INSTITUCIONAL TÉRREO, INCLUSO TRANSPORTE VERTICAL. AF_07/2019</v>
          </cell>
          <cell r="D1173" t="str">
            <v>M2</v>
          </cell>
          <cell r="E1173">
            <v>31.24</v>
          </cell>
        </row>
        <row r="1174">
          <cell r="B1174">
            <v>100388</v>
          </cell>
          <cell r="C1174" t="str">
            <v>RETIRADA E RECOLOCAÇÃO DE RIPA EM TELHADOS DE ATÉ 2 ÁGUAS COM TELHA CERÂMICA OU DE CONCRETO DE ENCAIXE, INCLUSO TRANSPORTE VERTICAL. AF_07/2019</v>
          </cell>
          <cell r="D1174" t="str">
            <v>M2</v>
          </cell>
          <cell r="E1174">
            <v>11.76</v>
          </cell>
        </row>
        <row r="1175">
          <cell r="B1175">
            <v>100389</v>
          </cell>
          <cell r="C1175" t="str">
            <v>RETIRADA E RECOLOCAÇÃO DE CAIBRO EM TELHADOS DE ATÉ 2 ÁGUAS COM TELHA CERÂMICA OU DE CONCRETO DE ENCAIXE, INCLUSO TRANSPORTE VERTICAL. AF_07/2019</v>
          </cell>
          <cell r="D1175" t="str">
            <v>M2</v>
          </cell>
          <cell r="E1175">
            <v>11.2</v>
          </cell>
        </row>
        <row r="1176">
          <cell r="B1176">
            <v>100390</v>
          </cell>
          <cell r="C1176" t="str">
            <v>RETIRADA E RECOLOCAÇÃO DE RIPA EM TELHADOS DE MAIS DE 2 ÁGUAS COM TELHA CERÂMICA OU DE CONCRETO DE ENCAIXE, INCLUSO TRANSPORTE VERTICAL. AF_07/2019</v>
          </cell>
          <cell r="D1176" t="str">
            <v>M2</v>
          </cell>
          <cell r="E1176">
            <v>14.53</v>
          </cell>
        </row>
        <row r="1177">
          <cell r="B1177">
            <v>100391</v>
          </cell>
          <cell r="C1177" t="str">
            <v>RETIRADA E RECOLOCAÇÃO DE CAIBRO EM TELHADOS DE MAIS DE 2 ÁGUAS COM TELHA CERÂMICA OU DE CONCRETO DE ENCAIXE, INCLUSO TRANSPORTE VERTICAL. AF_07/2019</v>
          </cell>
          <cell r="D1177" t="str">
            <v>M2</v>
          </cell>
          <cell r="E1177">
            <v>13.09</v>
          </cell>
        </row>
        <row r="1178">
          <cell r="B1178">
            <v>100392</v>
          </cell>
          <cell r="C1178" t="str">
            <v>RETIRADA E RECOLOCAÇÃO DE RIPA EM TELHADOS DE ATÉ 2 ÁGUAS COM TELHA CERÂMICA CAPA-CANAL, INCLUSO TRANSPORTE VERTICAL. AF_07/2019</v>
          </cell>
          <cell r="D1178" t="str">
            <v>M2</v>
          </cell>
          <cell r="E1178">
            <v>9.2899999999999991</v>
          </cell>
        </row>
        <row r="1179">
          <cell r="B1179">
            <v>100393</v>
          </cell>
          <cell r="C1179" t="str">
            <v>RETIRADA E RECOLOCAÇÃO DE CAIBRO EM TELHADOS DE ATÉ 2 ÁGUAS COM TELHA CERÂMICA CAPA-CANAL, INCLUSO TRANSPORTE VERTICAL. AF_07/2019</v>
          </cell>
          <cell r="D1179" t="str">
            <v>M2</v>
          </cell>
          <cell r="E1179">
            <v>12.85</v>
          </cell>
        </row>
        <row r="1180">
          <cell r="B1180">
            <v>100394</v>
          </cell>
          <cell r="C1180" t="str">
            <v>RETIRADA E RECOLOCAÇÃO DE RIPA EM TELHADOS DE MAIS DE 2 ÁGUAS COM TELHA CERÂMICA CAPA-CANAL, INCLUSO TRANSPORTE VERTICAL. AF_07/2019</v>
          </cell>
          <cell r="D1180" t="str">
            <v>M2</v>
          </cell>
          <cell r="E1180">
            <v>11.45</v>
          </cell>
        </row>
        <row r="1181">
          <cell r="B1181">
            <v>100395</v>
          </cell>
          <cell r="C1181" t="str">
            <v>RETIRADA E RECOLOCAÇÃO DE CAIBRO EM TELHADOS DE MAIS DE 2 ÁGUAS COM TELHA CERÂMICA CAPA-CANAL, INCLUSO TRANSPORTE VERTICAL. AF_07/2019</v>
          </cell>
          <cell r="D1181" t="str">
            <v>M2</v>
          </cell>
          <cell r="E1181">
            <v>15.62</v>
          </cell>
        </row>
        <row r="1182">
          <cell r="B1182">
            <v>94189</v>
          </cell>
          <cell r="C1182" t="str">
            <v>TELHAMENTO COM TELHA DE CONCRETO DE ENCAIXE, COM ATÉ 2 ÁGUAS, INCLUSO TRANSPORTE VERTICAL. AF_07/2019</v>
          </cell>
          <cell r="D1182" t="str">
            <v>M2</v>
          </cell>
          <cell r="E1182">
            <v>30.34</v>
          </cell>
        </row>
        <row r="1183">
          <cell r="B1183">
            <v>94192</v>
          </cell>
          <cell r="C1183" t="str">
            <v>TELHAMENTO COM TELHA DE CONCRETO DE ENCAIXE, COM MAIS DE 2 ÁGUAS, INCLUSO TRANSPORTE VERTICAL. AF_07/2019</v>
          </cell>
          <cell r="D1183" t="str">
            <v>M2</v>
          </cell>
          <cell r="E1183">
            <v>32.32</v>
          </cell>
        </row>
        <row r="1184">
          <cell r="B1184">
            <v>94195</v>
          </cell>
          <cell r="C1184" t="str">
            <v>TELHAMENTO COM TELHA CERÂMICA DE ENCAIXE, TIPO PORTUGUESA, COM ATÉ 2 ÁGUAS, INCLUSO TRANSPORTE VERTICAL. AF_07/2019</v>
          </cell>
          <cell r="D1184" t="str">
            <v>M2</v>
          </cell>
          <cell r="E1184">
            <v>36.35</v>
          </cell>
        </row>
        <row r="1185">
          <cell r="B1185">
            <v>94198</v>
          </cell>
          <cell r="C1185" t="str">
            <v>TELHAMENTO COM TELHA CERÂMICA DE ENCAIXE, TIPO PORTUGUESA, COM MAIS DE 2 ÁGUAS, INCLUSO TRANSPORTE VERTICAL. AF_07/2019</v>
          </cell>
          <cell r="D1185" t="str">
            <v>M2</v>
          </cell>
          <cell r="E1185">
            <v>38.979999999999997</v>
          </cell>
        </row>
        <row r="1186">
          <cell r="B1186">
            <v>94201</v>
          </cell>
          <cell r="C1186" t="str">
            <v>TELHAMENTO COM TELHA CERÂMICA CAPA-CANAL, TIPO COLONIAL, COM ATÉ 2 ÁGUAS, INCLUSO TRANSPORTE VERTICAL. AF_07/2019</v>
          </cell>
          <cell r="D1186" t="str">
            <v>M2</v>
          </cell>
          <cell r="E1186">
            <v>51.35</v>
          </cell>
        </row>
        <row r="1187">
          <cell r="B1187">
            <v>94204</v>
          </cell>
          <cell r="C1187" t="str">
            <v>TELHAMENTO COM TELHA CERÂMICA CAPA-CANAL, TIPO COLONIAL, COM MAIS DE 2 ÁGUAS, INCLUSO TRANSPORTE VERTICAL. AF_07/2019</v>
          </cell>
          <cell r="D1187" t="str">
            <v>M2</v>
          </cell>
          <cell r="E1187">
            <v>55.82</v>
          </cell>
        </row>
        <row r="1188">
          <cell r="B1188">
            <v>94224</v>
          </cell>
          <cell r="C1188" t="str">
            <v>EMBOÇAMENTO COM ARGAMASSA TRAÇO 1:2:9 (CIMENTO, CAL E AREIA). AF_07/2019</v>
          </cell>
          <cell r="D1188" t="str">
            <v>M</v>
          </cell>
          <cell r="E1188">
            <v>19.55</v>
          </cell>
        </row>
        <row r="1189">
          <cell r="B1189">
            <v>94225</v>
          </cell>
          <cell r="C1189" t="str">
            <v>ISOLAMENTO TERMOACÚSTICO COM LÃ MINERAL NA SUBCOBERTURA, INCLUSO TRANSPORTE VERTICAL. AF_07/2019</v>
          </cell>
          <cell r="D1189" t="str">
            <v>M2</v>
          </cell>
          <cell r="E1189">
            <v>32.04</v>
          </cell>
        </row>
        <row r="1190">
          <cell r="B1190">
            <v>94226</v>
          </cell>
          <cell r="C1190" t="str">
            <v>SUBCOBERTURA COM MANTA PLÁSTICA REVESTIDA POR PELÍCULA DE ALUMÍNO, INCLUSO TRANSPORTE VERTICAL. AF_07/2019</v>
          </cell>
          <cell r="D1190" t="str">
            <v>M2</v>
          </cell>
          <cell r="E1190">
            <v>18.399999999999999</v>
          </cell>
        </row>
        <row r="1191">
          <cell r="B1191">
            <v>94232</v>
          </cell>
          <cell r="C1191" t="str">
            <v>AMARRAÇÃO DE TELHAS CERÂMICAS OU DE CONCRETO. AF_07/2019</v>
          </cell>
          <cell r="D1191" t="str">
            <v>UN</v>
          </cell>
          <cell r="E1191">
            <v>2.27</v>
          </cell>
        </row>
        <row r="1192">
          <cell r="B1192">
            <v>94440</v>
          </cell>
          <cell r="C1192" t="str">
            <v>TELHAMENTO COM TELHA CERÂMICA DE ENCAIXE, TIPO FRANCESA, COM ATÉ 2 ÁGUAS, INCLUSO TRANSPORTE VERTICAL. AF_07/2019</v>
          </cell>
          <cell r="D1192" t="str">
            <v>M2</v>
          </cell>
          <cell r="E1192">
            <v>36.35</v>
          </cell>
        </row>
        <row r="1193">
          <cell r="B1193">
            <v>94441</v>
          </cell>
          <cell r="C1193" t="str">
            <v>TELHAMENTO COM TELHA CERÂMICA DE ENCAIXE, TIPO FRANCESA, COM MAIS DE 2 ÁGUAS, INCLUSO TRANSPORTE VERTICAL. AF_07/2019</v>
          </cell>
          <cell r="D1193" t="str">
            <v>M2</v>
          </cell>
          <cell r="E1193">
            <v>38.979999999999997</v>
          </cell>
        </row>
        <row r="1194">
          <cell r="B1194">
            <v>94442</v>
          </cell>
          <cell r="C1194" t="str">
            <v>TELHAMENTO COM TELHA CERÂMICA DE ENCAIXE, TIPO ROMANA, COM ATÉ 2 ÁGUAS, INCLUSO TRANSPORTE VERTICAL. AF_07/2019</v>
          </cell>
          <cell r="D1194" t="str">
            <v>M2</v>
          </cell>
          <cell r="E1194">
            <v>36.35</v>
          </cell>
        </row>
        <row r="1195">
          <cell r="B1195">
            <v>94443</v>
          </cell>
          <cell r="C1195" t="str">
            <v>TELHAMENTO COM TELHA CERÂMICA DE ENCAIXE, TIPO ROMANA, COM MAIS DE 2 ÁGUAS, INCLUSO TRANSPORTE VERTICAL. AF_07/2019</v>
          </cell>
          <cell r="D1195" t="str">
            <v>M2</v>
          </cell>
          <cell r="E1195">
            <v>38.979999999999997</v>
          </cell>
        </row>
        <row r="1196">
          <cell r="B1196">
            <v>94445</v>
          </cell>
          <cell r="C1196" t="str">
            <v>TELHAMENTO COM TELHA CERÂMICA CAPA-CANAL, TIPO PLAN, COM ATÉ 2 ÁGUAS, INCLUSO TRANSPORTE VERTICAL. AF_07/2019</v>
          </cell>
          <cell r="D1196" t="str">
            <v>M2</v>
          </cell>
          <cell r="E1196">
            <v>51.35</v>
          </cell>
        </row>
        <row r="1197">
          <cell r="B1197">
            <v>94446</v>
          </cell>
          <cell r="C1197" t="str">
            <v>TELHAMENTO COM TELHA CERÂMICA CAPA-CANAL, TIPO PLAN, COM MAIS DE 2 ÁGUAS, INCLUSO TRANSPORTE VERTICAL. AF_07/2019</v>
          </cell>
          <cell r="D1197" t="str">
            <v>M2</v>
          </cell>
          <cell r="E1197">
            <v>55.82</v>
          </cell>
        </row>
        <row r="1198">
          <cell r="B1198">
            <v>94447</v>
          </cell>
          <cell r="C1198" t="str">
            <v>TELHAMENTO COM TELHA CERÂMICA CAPA-CANAL, TIPO PAULISTA, COM ATÉ 2 ÁGUAS, INCLUSO TRANSPORTE VERTICAL. AF_07/2019</v>
          </cell>
          <cell r="D1198" t="str">
            <v>M2</v>
          </cell>
          <cell r="E1198">
            <v>51.35</v>
          </cell>
        </row>
        <row r="1199">
          <cell r="B1199">
            <v>94448</v>
          </cell>
          <cell r="C1199" t="str">
            <v>TELHAMENTO COM TELHA CERÂMICA CAPA-CANAL, TIPO PAULISTA, COM MAIS DE 2 ÁGUAS, INCLUSO TRANSPORTE VERTICAL. AF_07/2019</v>
          </cell>
          <cell r="D1199" t="str">
            <v>M2</v>
          </cell>
          <cell r="E1199">
            <v>55.82</v>
          </cell>
        </row>
        <row r="1200">
          <cell r="B1200">
            <v>94207</v>
          </cell>
          <cell r="C1200" t="str">
            <v>TELHAMENTO COM TELHA ONDULADA DE FIBROCIMENTO E = 6 MM, COM RECOBRIMENTO LATERAL DE 1/4 DE ONDA PARA TELHADO COM INCLINAÇÃO MAIOR QUE 10°, COM ATÉ 2 ÁGUAS, INCLUSO IÇAMENTO. AF_07/2019</v>
          </cell>
          <cell r="D1200" t="str">
            <v>M2</v>
          </cell>
          <cell r="E1200">
            <v>47.44</v>
          </cell>
        </row>
        <row r="1201">
          <cell r="B1201">
            <v>94210</v>
          </cell>
          <cell r="C1201" t="str">
            <v>TELHAMENTO COM TELHA ONDULADA DE FIBROCIMENTO E = 6 MM, COM RECOBRIMENTO LATERAL DE 1 1/4 DE ONDA PARA TELHADO COM INCLINAÇÃO MÁXIMA DE 10°, COM ATÉ 2 ÁGUAS, INCLUSO IÇAMENTO. AF_07/2019</v>
          </cell>
          <cell r="D1201" t="str">
            <v>M2</v>
          </cell>
          <cell r="E1201">
            <v>50.39</v>
          </cell>
        </row>
        <row r="1202">
          <cell r="B1202">
            <v>94218</v>
          </cell>
          <cell r="C1202" t="str">
            <v>TELHAMENTO COM TELHA ESTRUTURAL DE FIBROCIMENTO E= 8 MM, COM ATÉ 2 ÁGUAS, INCLUSO IÇAMENTO. AF_07/2019</v>
          </cell>
          <cell r="D1202" t="str">
            <v>M2</v>
          </cell>
          <cell r="E1202">
            <v>106.72</v>
          </cell>
        </row>
        <row r="1203">
          <cell r="B1203">
            <v>94213</v>
          </cell>
          <cell r="C1203" t="str">
            <v>TELHAMENTO COM TELHA DE AÇO/ALUMÍNIO E = 0,5 MM, COM ATÉ 2 ÁGUAS, INCLUSO IÇAMENTO. AF_07/2019</v>
          </cell>
          <cell r="D1203" t="str">
            <v>M2</v>
          </cell>
          <cell r="E1203">
            <v>85.35</v>
          </cell>
        </row>
        <row r="1204">
          <cell r="B1204">
            <v>94216</v>
          </cell>
          <cell r="C1204" t="str">
            <v>TELHAMENTO COM TELHA METÁLICA TERMOACÚSTICA E = 30 MM, COM ATÉ 2 ÁGUAS, INCLUSO IÇAMENTO. AF_07/2019</v>
          </cell>
          <cell r="D1204" t="str">
            <v>M2</v>
          </cell>
          <cell r="E1204">
            <v>255.43</v>
          </cell>
        </row>
        <row r="1205">
          <cell r="B1205">
            <v>94219</v>
          </cell>
          <cell r="C1205" t="str">
            <v>CUMEEIRA E ESPIGÃO PARA TELHA CERÂMICA EMBOÇADA COM ARGAMASSA TRAÇO 1:2:9 (CIMENTO, CAL E AREIA), PARA TELHADOS COM MAIS DE 2 ÁGUAS, INCLUSO TRANSPORTE VERTICAL. AF_07/2019</v>
          </cell>
          <cell r="D1205" t="str">
            <v>M</v>
          </cell>
          <cell r="E1205">
            <v>28.18</v>
          </cell>
        </row>
        <row r="1206">
          <cell r="B1206">
            <v>94220</v>
          </cell>
          <cell r="C1206" t="str">
            <v>CUMEEIRA E ESPIGÃO PARA TELHA DE CONCRETO EMBOÇADA COM ARGAMASSA TRAÇO 1:2:9 (CIMENTO, CAL E AREIA), PARA TELHADOS COM MAIS DE 2 ÁGUAS, INCLUSO TRANSPORTE VERTICAL. AF_07/2019</v>
          </cell>
          <cell r="D1206" t="str">
            <v>M</v>
          </cell>
          <cell r="E1206">
            <v>41.62</v>
          </cell>
        </row>
        <row r="1207">
          <cell r="B1207">
            <v>94221</v>
          </cell>
          <cell r="C1207" t="str">
            <v>CUMEEIRA PARA TELHA CERÂMICA EMBOÇADA COM ARGAMASSA TRAÇO 1:2:9 (CIMENTO, CAL E AREIA) PARA TELHADOS COM ATÉ 2 ÁGUAS, INCLUSO TRANSPORTE VERTICAL. AF_07/2019</v>
          </cell>
          <cell r="D1207" t="str">
            <v>M</v>
          </cell>
          <cell r="E1207">
            <v>23</v>
          </cell>
        </row>
        <row r="1208">
          <cell r="B1208">
            <v>94222</v>
          </cell>
          <cell r="C1208" t="str">
            <v>CUMEEIRA PARA TELHA DE CONCRETO EMBOÇADA COM ARGAMASSA TRAÇO 1:2:9 (CIMENTO, CAL E AREIA) PARA TELHADOS COM ATÉ 2 ÁGUAS, INCLUSO TRANSPORTE VERTICAL. AF_07/2019</v>
          </cell>
          <cell r="D1208" t="str">
            <v>M</v>
          </cell>
          <cell r="E1208">
            <v>36.44</v>
          </cell>
        </row>
        <row r="1209">
          <cell r="B1209">
            <v>94223</v>
          </cell>
          <cell r="C1209" t="str">
            <v>CUMEEIRA PARA TELHA DE FIBROCIMENTO ONDULADA E = 6 MM, INCLUSO ACESSÓRIOS DE FIXAÇÃO E IÇAMENTO. AF_07/2019</v>
          </cell>
          <cell r="D1209" t="str">
            <v>M</v>
          </cell>
          <cell r="E1209">
            <v>61.13</v>
          </cell>
        </row>
        <row r="1210">
          <cell r="B1210">
            <v>94451</v>
          </cell>
          <cell r="C1210" t="str">
            <v>CUMEEIRA PARA TELHA DE FIBROCIMENTO ESTRUTURAL E = 6 MM, INCLUSO ACESSÓRIOS DE FIXAÇÃO E IÇAMENTO. AF_07/2019</v>
          </cell>
          <cell r="D1210" t="str">
            <v>M</v>
          </cell>
          <cell r="E1210">
            <v>140.32</v>
          </cell>
        </row>
        <row r="1211">
          <cell r="B1211">
            <v>100325</v>
          </cell>
          <cell r="C1211" t="str">
            <v>CUMEEIRA SHED PARA TELHA ONDULADA DE FIBROCIMENTO, E = 6 MM, INCLUSO ACESSÓRIOS DE FIXAÇÃO E IÇAMENTO. AF_07/2019</v>
          </cell>
          <cell r="D1211" t="str">
            <v>M</v>
          </cell>
          <cell r="E1211">
            <v>58.98</v>
          </cell>
        </row>
        <row r="1212">
          <cell r="B1212">
            <v>100327</v>
          </cell>
          <cell r="C1212" t="str">
            <v>RUFO EXTERNO/INTERNO EM CHAPA DE AÇO GALVANIZADO NÚMERO 26, CORTE DE 33 CM, INCLUSO IÇAMENTO. AF_07/2019</v>
          </cell>
          <cell r="D1212" t="str">
            <v>M</v>
          </cell>
          <cell r="E1212">
            <v>48.06</v>
          </cell>
        </row>
        <row r="1213">
          <cell r="B1213">
            <v>100328</v>
          </cell>
          <cell r="C1213" t="str">
            <v>RETIRADA E RECOLOCAÇÃO DE  TELHA CERÂMICA DE ENCAIXE, COM ATÉ DUAS ÁGUAS, INCLUSO IÇAMENTO. AF_07/2019</v>
          </cell>
          <cell r="D1213" t="str">
            <v>M2</v>
          </cell>
          <cell r="E1213">
            <v>12.33</v>
          </cell>
        </row>
        <row r="1214">
          <cell r="B1214">
            <v>100329</v>
          </cell>
          <cell r="C1214" t="str">
            <v>RETIRADA E RECOLOCAÇÃO DE  TELHA CERÂMICA DE ENCAIXE, COM MAIS DE DUAS ÁGUAS, INCLUSO IÇAMENTO. AF_07/2019</v>
          </cell>
          <cell r="D1214" t="str">
            <v>M2</v>
          </cell>
          <cell r="E1214">
            <v>14.96</v>
          </cell>
        </row>
        <row r="1215">
          <cell r="B1215">
            <v>100330</v>
          </cell>
          <cell r="C1215" t="str">
            <v>RETIRADA E RECOLOCAÇÃO DE  TELHA CERÂMICA CAPA-CANAL, COM ATÉ DUAS ÁGUAS, INCLUSO IÇAMENTO. AF_07/2019</v>
          </cell>
          <cell r="D1215" t="str">
            <v>M2</v>
          </cell>
          <cell r="E1215">
            <v>16.77</v>
          </cell>
        </row>
        <row r="1216">
          <cell r="B1216">
            <v>100331</v>
          </cell>
          <cell r="C1216" t="str">
            <v>RETIRADA E RECOLOCAÇÃO DE  TELHA CERÂMICA CAPA-CANAL, COM MAIS DE DUAS ÁGUAS, INCLUSO IÇAMENTO. AF_07/2019</v>
          </cell>
          <cell r="D1216" t="str">
            <v>M2</v>
          </cell>
          <cell r="E1216">
            <v>21.25</v>
          </cell>
        </row>
        <row r="1217">
          <cell r="B1217">
            <v>100434</v>
          </cell>
          <cell r="C1217" t="str">
            <v>CALHA DE BEIRAL, SEMICIRCULAR DE PVC, DIAMETRO 125 MM, INCLUINDO CABECEIRAS, EMENDAS, BOCAIS, SUPORTES E VEDAÇÕES, EXCLUINDO CONDUTORES, INCLUSO TRANSPORTE VERTICAL. AF_07/2019</v>
          </cell>
          <cell r="D1217" t="str">
            <v>M</v>
          </cell>
          <cell r="E1217">
            <v>57.04</v>
          </cell>
        </row>
        <row r="1218">
          <cell r="B1218">
            <v>100435</v>
          </cell>
          <cell r="C1218" t="str">
            <v>RUFO EM FIBROCIMENTO PARA TELHA ONDULADA E = 6 MM, ABA DE 26 CM, INCLUSO TRANSPORTE VERTICAL, EXCETO CONTRARRUFO. AF_07/2019</v>
          </cell>
          <cell r="D1218" t="str">
            <v>M</v>
          </cell>
          <cell r="E1218">
            <v>31.23</v>
          </cell>
        </row>
        <row r="1219">
          <cell r="B1219">
            <v>94227</v>
          </cell>
          <cell r="C1219" t="str">
            <v>CALHA EM CHAPA DE AÇO GALVANIZADO NÚMERO 24, DESENVOLVIMENTO DE 33 CM, INCLUSO TRANSPORTE VERTICAL. AF_07/2019</v>
          </cell>
          <cell r="D1219" t="str">
            <v>M</v>
          </cell>
          <cell r="E1219">
            <v>54.24</v>
          </cell>
        </row>
        <row r="1220">
          <cell r="B1220">
            <v>94228</v>
          </cell>
          <cell r="C1220" t="str">
            <v>CALHA EM CHAPA DE AÇO GALVANIZADO NÚMERO 24, DESENVOLVIMENTO DE 50 CM, INCLUSO TRANSPORTE VERTICAL. AF_07/2019</v>
          </cell>
          <cell r="D1220" t="str">
            <v>M</v>
          </cell>
          <cell r="E1220">
            <v>72.72</v>
          </cell>
        </row>
        <row r="1221">
          <cell r="B1221">
            <v>94229</v>
          </cell>
          <cell r="C1221" t="str">
            <v>CALHA EM CHAPA DE AÇO GALVANIZADO NÚMERO 24, DESENVOLVIMENTO DE 100 CM, INCLUSO TRANSPORTE VERTICAL. AF_07/2019</v>
          </cell>
          <cell r="D1221" t="str">
            <v>M</v>
          </cell>
          <cell r="E1221">
            <v>140.72</v>
          </cell>
        </row>
        <row r="1222">
          <cell r="B1222">
            <v>94231</v>
          </cell>
          <cell r="C1222" t="str">
            <v>RUFO EM CHAPA DE AÇO GALVANIZADO NÚMERO 24, CORTE DE 25 CM, INCLUSO TRANSPORTE VERTICAL. AF_07/2019</v>
          </cell>
          <cell r="D1222" t="str">
            <v>M</v>
          </cell>
          <cell r="E1222">
            <v>43.26</v>
          </cell>
        </row>
        <row r="1223">
          <cell r="B1223">
            <v>94449</v>
          </cell>
          <cell r="C1223" t="str">
            <v>TELHAMENTO COM TELHA ONDULADA DE FIBRA DE VIDRO E = 0,6 MM, PARA TELHADO COM INCLINAÇÃO MAIOR QUE 10°, COM ATÉ 2 ÁGUAS, INCLUSO IÇAMENTO. AF_07/2019</v>
          </cell>
          <cell r="D1223" t="str">
            <v>M2</v>
          </cell>
          <cell r="E1223">
            <v>53.82</v>
          </cell>
        </row>
        <row r="1224">
          <cell r="B1224">
            <v>92255</v>
          </cell>
          <cell r="C1224" t="str">
            <v>INSTALAÇÃO DE TESOURA (INTEIRA OU MEIA), EM AÇO, PARA VÃOS MAIORES OU IGUAIS A 3,0 M E MENORES QUE 6,0 M, INCLUSO IÇAMENTO. AF_07/2019</v>
          </cell>
          <cell r="D1224" t="str">
            <v>UN</v>
          </cell>
          <cell r="E1224">
            <v>131.01</v>
          </cell>
        </row>
        <row r="1225">
          <cell r="B1225">
            <v>92256</v>
          </cell>
          <cell r="C1225" t="str">
            <v>INSTALAÇÃO DE TESOURA (INTEIRA OU MEIA), EM AÇO, PARA VÃOS MAIORES OU IGUAIS A 6,0 M E MENORES QUE 8,0 M, INCLUSO IÇAMENTO. AF_07/2019</v>
          </cell>
          <cell r="D1225" t="str">
            <v>UN</v>
          </cell>
          <cell r="E1225">
            <v>157.58000000000001</v>
          </cell>
        </row>
        <row r="1226">
          <cell r="B1226">
            <v>92257</v>
          </cell>
          <cell r="C1226" t="str">
            <v>INSTALAÇÃO DE TESOURA (INTEIRA OU MEIA), EM AÇO, PARA VÃOS MAIORES OU IGUAIS A 8,0 M E MENORES QUE 10,0 M, INCLUSO IÇAMENTO. AF_07/2019</v>
          </cell>
          <cell r="D1226" t="str">
            <v>UN</v>
          </cell>
          <cell r="E1226">
            <v>183.97</v>
          </cell>
        </row>
        <row r="1227">
          <cell r="B1227">
            <v>92258</v>
          </cell>
          <cell r="C1227" t="str">
            <v>INSTALAÇÃO DE TESOURA (INTEIRA OU MEIA), EM AÇO, PARA VÃOS MAIORES OU IGUAIS A 10,0 M E MENORES QUE 12,0 M, INCLUSO IÇAMENTO. AF_07/2019</v>
          </cell>
          <cell r="D1227" t="str">
            <v>UN</v>
          </cell>
          <cell r="E1227">
            <v>226.39</v>
          </cell>
        </row>
        <row r="1228">
          <cell r="B1228">
            <v>92568</v>
          </cell>
          <cell r="C1228" t="str">
            <v>TRAMA DE AÇO COMPOSTA POR RIPAS, CAIBROS E TERÇAS PARA TELHADOS DE ATÉ 2 ÁGUAS PARA TELHA DE ENCAIXE DE CERÂMICA OU DE CONCRETO, INCLUSO TRANSPORTE VERTICAL. AF_07/2019</v>
          </cell>
          <cell r="D1228" t="str">
            <v>M2</v>
          </cell>
          <cell r="E1228">
            <v>124.85</v>
          </cell>
        </row>
        <row r="1229">
          <cell r="B1229">
            <v>92569</v>
          </cell>
          <cell r="C1229" t="str">
            <v>TRAMA DE AÇO COMPOSTA POR RIPAS E CAIBROS PARA TELHADOS DE ATÉ 2 ÁGUAS PARA TELHA DE ENCAIXE DE CERÂMICA OU DE CONCRETO, INCLUSO TRANSPORTE VERTICAL. AF_07/2019</v>
          </cell>
          <cell r="D1229" t="str">
            <v>M2</v>
          </cell>
          <cell r="E1229">
            <v>70.16</v>
          </cell>
        </row>
        <row r="1230">
          <cell r="B1230">
            <v>92570</v>
          </cell>
          <cell r="C1230" t="str">
            <v>TRAMA DE AÇO COMPOSTA POR RIPAS PARA TELHADOS DE ATÉ 2 ÁGUAS PARA TELHA DE ENCAIXE DE CERÂMICA OU DE CONCRETO, INCLUSO TRANSPORTE VERTICAL. AF_07/2019</v>
          </cell>
          <cell r="D1230" t="str">
            <v>M2</v>
          </cell>
          <cell r="E1230">
            <v>44.77</v>
          </cell>
        </row>
        <row r="1231">
          <cell r="B1231">
            <v>92571</v>
          </cell>
          <cell r="C1231" t="str">
            <v>TRAMA DE AÇO COMPOSTA POR RIPAS, CAIBROS E TERÇAS PARA TELHADOS DE MAIS DE 2 ÁGUAS PARA TELHA DE ENCAIXE DE CERÂMICA OU DE CONCRETO, INCLUSO TRANSPORTE VERTICAL. AF_07/2019</v>
          </cell>
          <cell r="D1231" t="str">
            <v>M2</v>
          </cell>
          <cell r="E1231">
            <v>130.46</v>
          </cell>
        </row>
        <row r="1232">
          <cell r="B1232">
            <v>92572</v>
          </cell>
          <cell r="C1232" t="str">
            <v>TRAMA DE AÇO COMPOSTA POR RIPAS E CAIBROS PARA TELHADOS DE MAIS DE 2 ÁGUAS PARA TELHA DE ENCAIXE DE CERÂMICA OU DE CONCRETO, INCLUSO TRANSPORTE VERTICAL. AF_07/2019</v>
          </cell>
          <cell r="D1232" t="str">
            <v>M2</v>
          </cell>
          <cell r="E1232">
            <v>79.05</v>
          </cell>
        </row>
        <row r="1233">
          <cell r="B1233">
            <v>92573</v>
          </cell>
          <cell r="C1233" t="str">
            <v>TRAMA DE AÇO COMPOSTA POR RIPAS PARA TELHADOS DE MAIS DE 2 ÁGUAS PARA TELHA DE ENCAIXE DE CERÂMICA OU DE CONCRETO, INCLUSO TRANSPORTE VERTICAL, INCLUSO TRANSPORTE VERTICAL. AF_07/2019</v>
          </cell>
          <cell r="D1233" t="str">
            <v>M2</v>
          </cell>
          <cell r="E1233">
            <v>47.07</v>
          </cell>
        </row>
        <row r="1234">
          <cell r="B1234">
            <v>92574</v>
          </cell>
          <cell r="C1234" t="str">
            <v>TRAMA DE AÇO COMPOSTA POR RIPAS, CAIBROS E TERÇAS PARA TELHADOS DE ATÉ 2 ÁGUAS PARA TELHA CERÂMICA CAPA-CANAL, INCLUSO TRANSPORTE VERTICAL. AF_07/2019</v>
          </cell>
          <cell r="D1234" t="str">
            <v>M2</v>
          </cell>
          <cell r="E1234">
            <v>126.61</v>
          </cell>
        </row>
        <row r="1235">
          <cell r="B1235">
            <v>92575</v>
          </cell>
          <cell r="C1235" t="str">
            <v>TRAMA DE AÇO COMPOSTA POR RIPAS E CAIBROS PARA TELHADOS DE ATÉ 2 ÁGUAS PARA TELHA CERÂMICA CAPA-CANAL, INCLUSO TRANSPORTE VERTICAL. AF_07/2019</v>
          </cell>
          <cell r="D1235" t="str">
            <v>M2</v>
          </cell>
          <cell r="E1235">
            <v>63.93</v>
          </cell>
        </row>
        <row r="1236">
          <cell r="B1236">
            <v>92576</v>
          </cell>
          <cell r="C1236" t="str">
            <v>TRAMA DE AÇO COMPOSTA POR RIPAS PARA TELHADOS DE ATÉ 2 ÁGUAS PARA TELHA CERÂMICA CAPA-CANAL, INCLUSO TRANSPORTE VERTICAL. AF_07/2019</v>
          </cell>
          <cell r="D1236" t="str">
            <v>M2</v>
          </cell>
          <cell r="E1236">
            <v>35.18</v>
          </cell>
        </row>
        <row r="1237">
          <cell r="B1237">
            <v>92577</v>
          </cell>
          <cell r="C1237" t="str">
            <v>TRAMA DE AÇO COMPOSTA POR RIPAS, CAIBROS E TERÇAS PARA TELHADOS DE MAIS DE 2 ÁGUAS PARA TELHA CERÂMICA CAPA-CANAL, INCLUSO TRANSPORTE VERTICAL. AF_07/2019</v>
          </cell>
          <cell r="D1237" t="str">
            <v>M2</v>
          </cell>
          <cell r="E1237">
            <v>132.72</v>
          </cell>
        </row>
        <row r="1238">
          <cell r="B1238">
            <v>92578</v>
          </cell>
          <cell r="C1238" t="str">
            <v>TRAMA DE AÇO COMPOSTA POR RIPAS E CAIBROS PARA TELHADOS DE MAIS DE 2 ÁGUAS PARA TELHA CERÂMICA CAPA-CANAL, INCLUSO TRANSPORTE VERTICAL. AF_07/2019</v>
          </cell>
          <cell r="D1238" t="str">
            <v>M2</v>
          </cell>
          <cell r="E1238">
            <v>67.3</v>
          </cell>
        </row>
        <row r="1239">
          <cell r="B1239">
            <v>92579</v>
          </cell>
          <cell r="C1239" t="str">
            <v>TRAMA DE AÇO COMPOSTA POR RIPAS PARA TELHADOS DE MAIS DE 2 ÁGUAS PARA TELHA CERÂMICA CAPA-CANAL, INCLUSO TRANSPORTE VERTICAL. AF_07/2019</v>
          </cell>
          <cell r="D1239" t="str">
            <v>M2</v>
          </cell>
          <cell r="E1239">
            <v>37.020000000000003</v>
          </cell>
        </row>
        <row r="1240">
          <cell r="B1240">
            <v>92580</v>
          </cell>
          <cell r="C1240" t="str">
            <v>TRAMA DE AÇO COMPOSTA POR TERÇAS PARA TELHADOS DE ATÉ 2 ÁGUAS PARA TELHA ONDULADA DE FIBROCIMENTO, METÁLICA, PLÁSTICA OU TERMOACÚSTICA, INCLUSO TRANSPORTE VERTICAL. AF_07/2019</v>
          </cell>
          <cell r="D1240" t="str">
            <v>M2</v>
          </cell>
          <cell r="E1240">
            <v>46.03</v>
          </cell>
        </row>
        <row r="1241">
          <cell r="B1241">
            <v>92581</v>
          </cell>
          <cell r="C1241" t="str">
            <v>TRAMA DE AÇO COMPOSTA POR TERÇAS PARA TELHADOS DE ATÉ 2 ÁGUAS PARA TELHA ESTRUTURAL DE FIBROCIMENTO, INCLUSO TRANSPORTE VERTICAL. AF_07/2019</v>
          </cell>
          <cell r="D1241" t="str">
            <v>M2</v>
          </cell>
          <cell r="E1241">
            <v>48.41</v>
          </cell>
        </row>
        <row r="1242">
          <cell r="B1242">
            <v>92582</v>
          </cell>
          <cell r="C1242" t="str">
            <v>FABRICAÇÃO E INSTALAÇÃO DE TESOURA INTEIRA EM AÇO, VÃO DE 3 M, PARA TELHA CERÂMICA OU DE CONCRETO, INCLUSO IÇAMENTO. AF_12/2015</v>
          </cell>
          <cell r="D1242" t="str">
            <v>UN</v>
          </cell>
          <cell r="E1242">
            <v>646.45000000000005</v>
          </cell>
        </row>
        <row r="1243">
          <cell r="B1243">
            <v>92584</v>
          </cell>
          <cell r="C1243" t="str">
            <v>FABRICAÇÃO E INSTALAÇÃO DE TESOURA INTEIRA EM AÇO, VÃO DE 4 M, PARA TELHA CERÂMICA OU DE CONCRETO, INCLUSO IÇAMENTO. AF_12/2015</v>
          </cell>
          <cell r="D1243" t="str">
            <v>UN</v>
          </cell>
          <cell r="E1243">
            <v>771.58</v>
          </cell>
        </row>
        <row r="1244">
          <cell r="B1244">
            <v>92586</v>
          </cell>
          <cell r="C1244" t="str">
            <v>FABRICAÇÃO E INSTALAÇÃO DE TESOURA INTEIRA EM AÇO, VÃO DE 5 M, PARA TELHA CERÂMICA OU DE CONCRETO, INCLUSO IÇAMENTO. AF_12/2015</v>
          </cell>
          <cell r="D1244" t="str">
            <v>UN</v>
          </cell>
          <cell r="E1244">
            <v>896.71</v>
          </cell>
        </row>
        <row r="1245">
          <cell r="B1245">
            <v>92588</v>
          </cell>
          <cell r="C1245" t="str">
            <v>FABRICAÇÃO E INSTALAÇÃO DE TESOURA INTEIRA EM AÇO, VÃO DE 6 M, PARA TELHA CERÂMICA OU DE CONCRETO, INCLUSO IÇAMENTO. AF_12/2015</v>
          </cell>
          <cell r="D1245" t="str">
            <v>UN</v>
          </cell>
          <cell r="E1245">
            <v>1126.8399999999999</v>
          </cell>
        </row>
        <row r="1246">
          <cell r="B1246">
            <v>92590</v>
          </cell>
          <cell r="C1246" t="str">
            <v>FABRICAÇÃO E INSTALAÇÃO DE TESOURA INTEIRA EM AÇO, VÃO DE 7 M, PARA TELHA CERÂMICA OU DE CONCRETO, INCLUSO IÇAMENTO. AF_12/2015</v>
          </cell>
          <cell r="D1246" t="str">
            <v>UN</v>
          </cell>
          <cell r="E1246">
            <v>1251.96</v>
          </cell>
        </row>
        <row r="1247">
          <cell r="B1247">
            <v>92592</v>
          </cell>
          <cell r="C1247" t="str">
            <v>FABRICAÇÃO E INSTALAÇÃO DE TESOURA INTEIRA EM AÇO, VÃO DE 8 M, PARA TELHA CERÂMICA OU DE CONCRETO, INCLUSO IÇAMENTO. AF_12/2015</v>
          </cell>
          <cell r="D1247" t="str">
            <v>UN</v>
          </cell>
          <cell r="E1247">
            <v>1403.48</v>
          </cell>
        </row>
        <row r="1248">
          <cell r="B1248">
            <v>92593</v>
          </cell>
          <cell r="C1248" t="str">
            <v>(COMPOSIÇÃO REPRESENTATIVA) FABRICAÇÃO E INSTALAÇÃO DE TESOURA INTEIRA EM AÇO, PARA VÃOS DE 3 A 12 M E PARA QUALQUER TIPO DE TELHA, INCLUSO IÇAMENTO. AF_12/2015</v>
          </cell>
          <cell r="D1248" t="str">
            <v>KG</v>
          </cell>
          <cell r="E1248">
            <v>10.65</v>
          </cell>
        </row>
        <row r="1249">
          <cell r="B1249">
            <v>92594</v>
          </cell>
          <cell r="C1249" t="str">
            <v>FABRICAÇÃO E INSTALAÇÃO DE TESOURA INTEIRA EM AÇO, VÃO DE 9 M, PARA TELHA CERÂMICA OU DE CONCRETO, INCLUSO IÇAMENTO. AF_12/2015</v>
          </cell>
          <cell r="D1249" t="str">
            <v>UN</v>
          </cell>
          <cell r="E1249">
            <v>1638.71</v>
          </cell>
        </row>
        <row r="1250">
          <cell r="B1250">
            <v>92596</v>
          </cell>
          <cell r="C1250" t="str">
            <v>FABRICAÇÃO E INSTALAÇÃO DE TESOURA INTEIRA EM AÇO, VÃO DE 10 M, PARA TELHA CERÂMICA OU DE CONCRETO, INCLUSO IÇAMENTO. AF_12/2015</v>
          </cell>
          <cell r="D1250" t="str">
            <v>UN</v>
          </cell>
          <cell r="E1250">
            <v>1811.62</v>
          </cell>
        </row>
        <row r="1251">
          <cell r="B1251">
            <v>92598</v>
          </cell>
          <cell r="C1251" t="str">
            <v>FABRICAÇÃO E INSTALAÇÃO DE TESOURA INTEIRA EM AÇO, VÃO DE 11 M, PARA TELHA CERÂMICA OU DE CONCRETO, INCLUSO IÇAMENTO. AF_12/2015</v>
          </cell>
          <cell r="D1251" t="str">
            <v>UN</v>
          </cell>
          <cell r="E1251">
            <v>1936.75</v>
          </cell>
        </row>
        <row r="1252">
          <cell r="B1252">
            <v>92600</v>
          </cell>
          <cell r="C1252" t="str">
            <v>FABRICAÇÃO E INSTALAÇÃO DE TESOURA INTEIRA EM AÇO, VÃO DE 12 M, PARA TELHA CERÂMICA OU DE CONCRETO, INCLUSO IÇAMENTO. AF_12/2015</v>
          </cell>
          <cell r="D1252" t="str">
            <v>UN</v>
          </cell>
          <cell r="E1252">
            <v>2093.54</v>
          </cell>
        </row>
        <row r="1253">
          <cell r="B1253">
            <v>92602</v>
          </cell>
          <cell r="C1253" t="str">
            <v>FABRICAÇÃO E INSTALAÇÃO DE TESOURA INTEIRA EM AÇO, VÃO DE 3 M, PARA TELHA ONDULADA DE FIBROCIMENTO, METÁLICA, PLÁSTICA OU TERMOACÚSTICA, INCLUSO IÇAMENTO.. AF_12/2015</v>
          </cell>
          <cell r="D1253" t="str">
            <v>UN</v>
          </cell>
          <cell r="E1253">
            <v>646.45000000000005</v>
          </cell>
        </row>
        <row r="1254">
          <cell r="B1254">
            <v>92604</v>
          </cell>
          <cell r="C1254" t="str">
            <v>FABRICAÇÃO E INSTALAÇÃO DE TESOURA INTEIRA EM AÇO, VÃO DE 4 M, PARA TELHA ONDULADA DE FIBROCIMENTO, METÁLICA, PLÁSTICA OU TERMOACÚSTICA, INCLUSO IÇAMENTO. AF_12/2015</v>
          </cell>
          <cell r="D1254" t="str">
            <v>UN</v>
          </cell>
          <cell r="E1254">
            <v>739.92</v>
          </cell>
        </row>
        <row r="1255">
          <cell r="B1255">
            <v>92606</v>
          </cell>
          <cell r="C1255" t="str">
            <v>FABRICAÇÃO E INSTALAÇÃO DE TESOURA INTEIRA EM AÇO, VÃO DE 5 M, PARA TELHA ONDULADA DE FIBROCIMENTO, METÁLICA, PLÁSTICA OU TERMOACÚSTICA, INCLUSO IÇAMENTO. AF_12/2015</v>
          </cell>
          <cell r="D1255" t="str">
            <v>UN</v>
          </cell>
          <cell r="E1255">
            <v>865.05</v>
          </cell>
        </row>
        <row r="1256">
          <cell r="B1256">
            <v>92608</v>
          </cell>
          <cell r="C1256" t="str">
            <v>FABRICAÇÃO E INSTALAÇÃO DE TESOURA INTEIRA EM AÇO, VÃO DE 6 M, PARA TELHA ONDULADA DE FIBROCIMENTO, METÁLICA, PLÁSTICA OU TERMOACÚSTICA, INCLUSO IÇAMENTO. AF_12/2015</v>
          </cell>
          <cell r="D1256" t="str">
            <v>UN</v>
          </cell>
          <cell r="E1256">
            <v>1063.52</v>
          </cell>
        </row>
        <row r="1257">
          <cell r="B1257">
            <v>92610</v>
          </cell>
          <cell r="C1257" t="str">
            <v>FABRICAÇÃO E INSTALAÇÃO DE TESOURA INTEIRA EM AÇO, VÃO DE 7 M, PARA TELHA ONDULADA DE FIBROCIMENTO, METÁLICA, PLÁSTICA OU TERMOACÚSTICA, INCLUSO IÇAMENTO. AF_12/2015</v>
          </cell>
          <cell r="D1257" t="str">
            <v>UN</v>
          </cell>
          <cell r="E1257">
            <v>1188.6400000000001</v>
          </cell>
        </row>
        <row r="1258">
          <cell r="B1258">
            <v>92612</v>
          </cell>
          <cell r="C1258" t="str">
            <v>FABRICAÇÃO E INSTALAÇÃO DE TESOURA INTEIRA EM AÇO, VÃO DE 8 M, PARA TELHA ONDULADA DE FIBROCIMENTO, METÁLICA, PLÁSTICA OU TERMOACÚSTICA, INCLUSO IÇAMENTO, INCLUSO IÇAMENTO. AF_12/2015</v>
          </cell>
          <cell r="D1258" t="str">
            <v>UN</v>
          </cell>
          <cell r="E1258">
            <v>1340.16</v>
          </cell>
        </row>
        <row r="1259">
          <cell r="B1259">
            <v>92614</v>
          </cell>
          <cell r="C1259" t="str">
            <v>FABRICAÇÃO E INSTALAÇÃO DE TESOURA INTEIRA EM AÇO, VÃO DE 9 M, PARA TELHA ONDULADA DE FIBROCIMENTO, METÁLICA, PLÁSTICA OU TERMOACÚSTICA, INCLUSO IÇAMENTO. AF_12/2015</v>
          </cell>
          <cell r="D1259" t="str">
            <v>UN</v>
          </cell>
          <cell r="E1259">
            <v>1512.08</v>
          </cell>
        </row>
        <row r="1260">
          <cell r="B1260">
            <v>92616</v>
          </cell>
          <cell r="C1260" t="str">
            <v>FABRICAÇÃO E INSTALAÇÃO DE TESOURA INTEIRA EM AÇO, VÃO DE 10 M, PARA TELHA ONDULADA DE FIBROCIMENTO, METÁLICA, PLÁSTICA OU TERMOACÚSTICA, INCLUSO IÇAMENTO. AF_12/2015</v>
          </cell>
          <cell r="D1260" t="str">
            <v>UN</v>
          </cell>
          <cell r="E1260">
            <v>1716.65</v>
          </cell>
        </row>
        <row r="1261">
          <cell r="B1261">
            <v>92618</v>
          </cell>
          <cell r="C1261" t="str">
            <v>FABRICAÇÃO E INSTALAÇÃO DE TESOURA INTEIRA EM AÇO, VÃO DE 11 M, PARA TELHA ONDULADA DE FIBROCIMENTO, METÁLICA, PLÁSTICA OU TERMOACÚSTICA, INCLUSO IÇAMENTO. AF_12/2015</v>
          </cell>
          <cell r="D1261" t="str">
            <v>UN</v>
          </cell>
          <cell r="E1261">
            <v>1841.78</v>
          </cell>
        </row>
        <row r="1262">
          <cell r="B1262">
            <v>92620</v>
          </cell>
          <cell r="C1262" t="str">
            <v>FABRICAÇÃO E INSTALAÇÃO DE TESOURA INTEIRA EM AÇO, VÃO DE 12 M, PARA TELHA ONDULADA DE FIBROCIMENTO, METÁLICA, PLÁSTICA OU TERMOACÚSTICA, INCLUSO IÇAMENTO. AF_12/2015</v>
          </cell>
          <cell r="D1262" t="str">
            <v>UN</v>
          </cell>
          <cell r="E1262">
            <v>1966.9</v>
          </cell>
        </row>
        <row r="1263">
          <cell r="B1263">
            <v>100357</v>
          </cell>
          <cell r="C1263" t="str">
            <v>FABRICAÇÃO E INSTALAÇÃO DE MEIA TESOURA DE MADEIRA NÃO APARELHADA, COM VÃO DE 3 M, PARA TELHA CERÂMICA OU DE CONCRETO, INCLUSO IÇAMENTO. AF_07/2019</v>
          </cell>
          <cell r="D1263" t="str">
            <v>UN</v>
          </cell>
          <cell r="E1263">
            <v>637.6</v>
          </cell>
        </row>
        <row r="1264">
          <cell r="B1264">
            <v>100358</v>
          </cell>
          <cell r="C1264" t="str">
            <v>FABRICAÇÃO E INSTALAÇÃO DE MEIA TESOURA DE MADEIRA NÃO APARELHADA, COM VÃO DE 4 M, PARA TELHA CERÂMICA OU DE CONCRETO, INCLUSO IÇAMENTO. AF_07/2019</v>
          </cell>
          <cell r="D1264" t="str">
            <v>UN</v>
          </cell>
          <cell r="E1264">
            <v>877.15</v>
          </cell>
        </row>
        <row r="1265">
          <cell r="B1265">
            <v>100359</v>
          </cell>
          <cell r="C1265" t="str">
            <v>FABRICAÇÃO E INSTALAÇÃO DE MEIA TESOURA DE MADEIRA NÃO APARELHADA, COM VÃO DE 5 M, PARA TELHA CERÂMICA OU DE CONCRETO, INCLUSO IÇAMENTO. AF_07/2019</v>
          </cell>
          <cell r="D1265" t="str">
            <v>UN</v>
          </cell>
          <cell r="E1265">
            <v>912.2</v>
          </cell>
        </row>
        <row r="1266">
          <cell r="B1266">
            <v>100360</v>
          </cell>
          <cell r="C1266" t="str">
            <v>FABRICAÇÃO E INSTALAÇÃO DE MEIA TESOURA DE MADEIRA NÃO APARELHADA, COM VÃO DE 6 M, PARA TELHA CERÂMICA OU DE CONCRETO, INCLUSO IÇAMENTO. AF_07/2019</v>
          </cell>
          <cell r="D1266" t="str">
            <v>UN</v>
          </cell>
          <cell r="E1266">
            <v>1006.49</v>
          </cell>
        </row>
        <row r="1267">
          <cell r="B1267">
            <v>100361</v>
          </cell>
          <cell r="C1267" t="str">
            <v>FABRICAÇÃO E INSTALAÇÃO DE MEIA TESOURA DE MADEIRA NÃO APARELHADA, COM VÃO DE 7 M, PARA TELHA CERÂMICA OU DE CONCRETO, INCLUSO IÇAMENTO. AF_07/2019</v>
          </cell>
          <cell r="D1267" t="str">
            <v>UN</v>
          </cell>
          <cell r="E1267">
            <v>1260.32</v>
          </cell>
        </row>
        <row r="1268">
          <cell r="B1268">
            <v>100362</v>
          </cell>
          <cell r="C1268" t="str">
            <v>FABRICAÇÃO E INSTALAÇÃO DE MEIA TESOURA DE MADEIRA NÃO APARELHADA, COM VÃO DE 8 M, PARA TELHA CERÂMICA OU DE CONCRETO, INCLUSO IÇAMENTO. AF_07/2019</v>
          </cell>
          <cell r="D1268" t="str">
            <v>UN</v>
          </cell>
          <cell r="E1268">
            <v>1701.59</v>
          </cell>
        </row>
        <row r="1269">
          <cell r="B1269">
            <v>100363</v>
          </cell>
          <cell r="C1269" t="str">
            <v>FABRICAÇÃO E INSTALAÇÃO DE MEIA TESOURA DE MADEIRA NÃO APARELHADA, COM VÃO DE 9 M, PARA TELHA CERÂMICA OU DE CONCRETO, INCLUSO IÇAMENTO. AF_07/2019</v>
          </cell>
          <cell r="D1269" t="str">
            <v>UN</v>
          </cell>
          <cell r="E1269">
            <v>1745.8</v>
          </cell>
        </row>
        <row r="1270">
          <cell r="B1270">
            <v>100364</v>
          </cell>
          <cell r="C1270" t="str">
            <v>FABRICAÇÃO E INSTALAÇÃO DE MEIA TESOURA DE MADEIRA NÃO APARELHADA, COM VÃO DE 10 M, PARA TELHA CERÂMICA OU DE CONCRETO, INCLUSO IÇAMENTO. AF_07/2019</v>
          </cell>
          <cell r="D1270" t="str">
            <v>UN</v>
          </cell>
          <cell r="E1270">
            <v>1888.29</v>
          </cell>
        </row>
        <row r="1271">
          <cell r="B1271">
            <v>100365</v>
          </cell>
          <cell r="C1271" t="str">
            <v>FABRICAÇÃO E INSTALAÇÃO DE MEIA TESOURA DE MADEIRA NÃO APARELHADA, COM VÃO DE 11 M, PARA TELHA CERÂMICA OU DE CONCRETO, INCLUSO IÇAMENTO. AF_07/2019</v>
          </cell>
          <cell r="D1271" t="str">
            <v>UN</v>
          </cell>
          <cell r="E1271">
            <v>2169.11</v>
          </cell>
        </row>
        <row r="1272">
          <cell r="B1272">
            <v>100366</v>
          </cell>
          <cell r="C1272" t="str">
            <v>FABRICAÇÃO E INSTALAÇÃO DE MEIA TESOURA DE MADEIRA NÃO APARELHADA, COM VÃO DE 12 M, PARA TELHA CERÂMICA OU DE CONCRETO, INCLUSO IÇAMENTO. AF_07/2019</v>
          </cell>
          <cell r="D1272" t="str">
            <v>UN</v>
          </cell>
          <cell r="E1272">
            <v>2283.0700000000002</v>
          </cell>
        </row>
        <row r="1273">
          <cell r="B1273">
            <v>100367</v>
          </cell>
          <cell r="C1273" t="str">
            <v>FABRICAÇÃO E INSTALAÇÃO DE MEIA TESOURA DE MADEIRA NÃO APARELHADA, COM VÃO DE 3 M, PARA TELHA ONDULADA DE FIBROCIMENTO, ALUMÍNIO, PLÁSTICA OU TERMOACÚSTICA, INCLUSO IÇAMENTO. AF_07/2019</v>
          </cell>
          <cell r="D1273" t="str">
            <v>UN</v>
          </cell>
          <cell r="E1273">
            <v>624.70000000000005</v>
          </cell>
        </row>
        <row r="1274">
          <cell r="B1274">
            <v>100368</v>
          </cell>
          <cell r="C1274" t="str">
            <v>FABRICAÇÃO E INSTALAÇÃO DE MEIA TESOURA DE MADEIRA NÃO APARELHADA, COM VÃO DE 4 M, PARA TELHA ONDULADA DE FIBROCIMENTO, ALUMÍNIO, PLÁSTICA OU TERMOACÚSTICA, INCLUSO IÇAMENTO. AF_07/2019</v>
          </cell>
          <cell r="D1274" t="str">
            <v>UN</v>
          </cell>
          <cell r="E1274">
            <v>861.25</v>
          </cell>
        </row>
        <row r="1275">
          <cell r="B1275">
            <v>100369</v>
          </cell>
          <cell r="C1275" t="str">
            <v>FABRICAÇÃO E INSTALAÇÃO DE MEIA TESOURA DE MADEIRA NÃO APARELHADA, COM VÃO DE 5 M, PARA TELHA ONDULADA DE FIBROCIMENTO, ALUMÍNIO, PLÁSTICA OU TERMOACÚSTICA, INCLUSO IÇAMENTO. AF_07/2019</v>
          </cell>
          <cell r="D1275" t="str">
            <v>UN</v>
          </cell>
          <cell r="E1275">
            <v>896.3</v>
          </cell>
        </row>
        <row r="1276">
          <cell r="B1276">
            <v>100370</v>
          </cell>
          <cell r="C1276" t="str">
            <v>FABRICAÇÃO E INSTALAÇÃO DE MEIA TESOURA DE MADEIRA NÃO APARELHADA, COM VÃO DE 6 M, PARA TELHA ONDULADA DE FIBROCIMENTO, ALUMÍNIO, PLÁSTICA OU TERMOACÚSTICA, INCLUSO IÇAMENTO. AF_07/2019</v>
          </cell>
          <cell r="D1276" t="str">
            <v>UN</v>
          </cell>
          <cell r="E1276">
            <v>1039.8900000000001</v>
          </cell>
        </row>
        <row r="1277">
          <cell r="B1277">
            <v>100371</v>
          </cell>
          <cell r="C1277" t="str">
            <v>FABRICAÇÃO E INSTALAÇÃO DE MEIA TESOURA DE MADEIRA NÃO APARELHADA, COM VÃO DE 7 M, PARA TELHA ONDULADA DE FIBROCIMENTO, ALUMÍNIO, PLÁSTICA OU TERMOACÚSTICA, INCLUSO IÇAMENTO. AF_07/2019</v>
          </cell>
          <cell r="D1277" t="str">
            <v>UN</v>
          </cell>
          <cell r="E1277">
            <v>1217.92</v>
          </cell>
        </row>
        <row r="1278">
          <cell r="B1278">
            <v>100372</v>
          </cell>
          <cell r="C1278" t="str">
            <v>FABRICAÇÃO E INSTALAÇÃO DE MEIA TESOURA DE MADEIRA NÃO APARELHADA, COM VÃO DE 8 M, PARA TELHA ONDULADA DE FIBROCIMENTO, ALUMÍNIO, PLÁSTICA OU TERMOACÚSTICA, INCLUSO IÇAMENTO. AF_07/2019</v>
          </cell>
          <cell r="D1278" t="str">
            <v>UN</v>
          </cell>
          <cell r="E1278">
            <v>1628.94</v>
          </cell>
        </row>
        <row r="1279">
          <cell r="B1279">
            <v>100373</v>
          </cell>
          <cell r="C1279" t="str">
            <v>FABRICAÇÃO E INSTALAÇÃO DE MEIA TESOURA DE MADEIRA NÃO APARELHADA, COM VÃO DE 9 M, PARA TELHA ONDULADA DE FIBROCIMENTO, ALUMÍNIO, PLÁSTICA OU TERMOACÚSTICA, INCLUSO IÇAMENTO. AF_07/2019</v>
          </cell>
          <cell r="D1279" t="str">
            <v>UN</v>
          </cell>
          <cell r="E1279">
            <v>1671.25</v>
          </cell>
        </row>
        <row r="1280">
          <cell r="B1280">
            <v>100374</v>
          </cell>
          <cell r="C1280" t="str">
            <v>FABRICAÇÃO E INSTALAÇÃO DE MEIA TESOURA DE MADEIRA NÃO APARELHADA, COM VÃO DE 10 M, PARA TELHA ONDULADA DE FIBROCIMENTO, ALUMÍNIO, PLÁSTICA OU TERMOACÚSTICA, INCLUSO IÇAMENTO. AF_07/2019</v>
          </cell>
          <cell r="D1280" t="str">
            <v>UN</v>
          </cell>
          <cell r="E1280">
            <v>1788.9</v>
          </cell>
        </row>
        <row r="1281">
          <cell r="B1281">
            <v>100375</v>
          </cell>
          <cell r="C1281" t="str">
            <v>FABRICAÇÃO E INSTALAÇÃO DE MEIA TESOURA DE MADEIRA NÃO APARELHADA, COM VÃO DE 11 M, PARA TELHA ONDULADA DE FIBROCIMENTO, ALUMÍNIO, PLÁSTICA OU TERMOACÚSTICA, INCLUSO IÇAMENTO. AF_07/2019</v>
          </cell>
          <cell r="D1281" t="str">
            <v>UN</v>
          </cell>
          <cell r="E1281">
            <v>2022.39</v>
          </cell>
        </row>
        <row r="1282">
          <cell r="B1282">
            <v>100376</v>
          </cell>
          <cell r="C1282" t="str">
            <v>FABRICAÇÃO E INSTALAÇÃO DE MEIA TESOURA DE MADEIRA NÃO APARELHADA, COM VÃO DE 12 M, PARA TELHA ONDULADA DE FIBROCIMENTO, ALUMÍNIO, PLÁSTICA OU TERMOACÚSTICA, INCLUSO IÇAMENTO. AF_07/2019</v>
          </cell>
          <cell r="D1282" t="str">
            <v>UN</v>
          </cell>
          <cell r="E1282">
            <v>1992.82</v>
          </cell>
        </row>
        <row r="1283">
          <cell r="B1283">
            <v>100377</v>
          </cell>
          <cell r="C1283" t="str">
            <v>FABRICAÇÃO E INSTALAÇÃO DE TESOURA (INTEIRA OU MEIA) EM AÇO, VÃOS MAIORES OU IGUAIS A 3,0 M E MENORES OU IGUAL A 6,0 M, INCLUSO IÇAMENTO. AF_07/2019</v>
          </cell>
          <cell r="D1283" t="str">
            <v>KG</v>
          </cell>
          <cell r="E1283">
            <v>11.06</v>
          </cell>
        </row>
        <row r="1284">
          <cell r="B1284">
            <v>100378</v>
          </cell>
          <cell r="C1284" t="str">
            <v>FABRICAÇÃO E INSTALAÇÃO DE TESOURA (INTEIRA OU MEIA) EM AÇO, VÃOS MAIORES QUE 6,0 M E MENORES QUE 12,0 M, INCLUSO IÇAMENTO. AF_07/2019</v>
          </cell>
          <cell r="D1284" t="str">
            <v>KG</v>
          </cell>
          <cell r="E1284">
            <v>10.4</v>
          </cell>
        </row>
        <row r="1285">
          <cell r="B1285">
            <v>100382</v>
          </cell>
          <cell r="C1285" t="str">
            <v>FABRICAÇÃO E INSTALAÇÃO DE PONTALETES DE MADEIRA NÃO APARELHADA PARA TELHADOS COM ATÉ 2 ÁGUAS E COM TELHA ONDULADA DE FIBROCIMENTO, ALUMÍNIO OU PLÁSTICA EM EDIFÍCIO RESIDENCIAL TÉRREO, INCLUSO TRANSPORTE VERTICAL. AF_07/2019</v>
          </cell>
          <cell r="D1285" t="str">
            <v>M2</v>
          </cell>
          <cell r="E1285">
            <v>12.84</v>
          </cell>
        </row>
        <row r="1286">
          <cell r="B1286">
            <v>94444</v>
          </cell>
          <cell r="C1286" t="str">
            <v>TELHAMENTO COM TELHA DE ENCAIXE, TIPO FRANCESA DE VIDRO, COM ATÉ 2 ÁGUAS, INCLUSO TRANSPORTE VERTICAL. AF_07/2019</v>
          </cell>
          <cell r="D1286" t="str">
            <v>M2</v>
          </cell>
          <cell r="E1286">
            <v>982.02</v>
          </cell>
        </row>
        <row r="1287">
          <cell r="B1287" t="str">
            <v>73881/001</v>
          </cell>
          <cell r="C1287" t="str">
            <v>EXECUCAO DE DRENO COM MANTA GEOTEXTIL 200 G/M2</v>
          </cell>
          <cell r="D1287" t="str">
            <v>M2</v>
          </cell>
          <cell r="E1287">
            <v>7.87</v>
          </cell>
        </row>
        <row r="1288">
          <cell r="B1288" t="str">
            <v>73883/002</v>
          </cell>
          <cell r="C1288" t="str">
            <v>EXECUCAO DE DRENO FRANCES COM BRITA NUM 2</v>
          </cell>
          <cell r="D1288" t="str">
            <v>M3</v>
          </cell>
          <cell r="E1288">
            <v>120.25</v>
          </cell>
        </row>
        <row r="1289">
          <cell r="B1289">
            <v>92743</v>
          </cell>
          <cell r="C1289" t="str">
            <v>MURO DE GABIÃO, ENCHIMENTO COM PEDRA DE MÃO TIPO RACHÃO, DE GRAVIDADE, COM GAIOLAS DE COMPRIMENTO IGUAL A 2 M, PARA MUROS COM ALTURA MENOR OU IGUAL A 4 M  FORNECIMENTO E EXECUÇÃO. AF_12/2015</v>
          </cell>
          <cell r="D1289" t="str">
            <v>M3</v>
          </cell>
          <cell r="E1289">
            <v>499.31</v>
          </cell>
        </row>
        <row r="1290">
          <cell r="B1290">
            <v>92744</v>
          </cell>
          <cell r="C1290" t="str">
            <v>MURO DE GABIÃO, ENCHIMENTO COM PEDRA DE MÃO TIPO RACHÃO, DE GRAVIDADE, COM GAIOLAS DE COMPRIMENTO IGUAL A 5 M, PARA MUROS COM ALTURA MENOR OU IGUAL A 4 M  FORNECIMENTO E EXECUÇÃO. AF_12/2015</v>
          </cell>
          <cell r="D1290" t="str">
            <v>M3</v>
          </cell>
          <cell r="E1290">
            <v>484.81</v>
          </cell>
        </row>
        <row r="1291">
          <cell r="B1291">
            <v>92745</v>
          </cell>
          <cell r="C1291" t="str">
            <v>MURO DE GABIÃO, ENCHIMENTO COM PEDRA DE MÃO TIPO RACHÃO, DE GRAVIDADE, COM GAIOLAS DE COMPRIMENTO IGUAL A 2 M, PARA MUROS COM ALTURA MAIOR QUE 4 M E MENOR OU IGUAL A 6 M  FORNECIMENTO E EXECUÇÃO. AF_12/2015</v>
          </cell>
          <cell r="D1291" t="str">
            <v>M3</v>
          </cell>
          <cell r="E1291">
            <v>620.41</v>
          </cell>
        </row>
        <row r="1292">
          <cell r="B1292">
            <v>92746</v>
          </cell>
          <cell r="C1292" t="str">
            <v>MURO DE GABIÃO, ENCHIMENTO COM PEDRA DE MÃO TIPO RACHÃO, DE GRAVIDADE, COM GAIOLAS DE COMPRIMENTO IGUAL A 5 M, PARA MUROS COM ALTURA MAIOR QUE 4 M E MENOR OU IGUAL A 6 M   FORNECIMENTO E EXECUÇÃO. AF_12/2015</v>
          </cell>
          <cell r="D1292" t="str">
            <v>M3</v>
          </cell>
          <cell r="E1292">
            <v>573.76</v>
          </cell>
        </row>
        <row r="1293">
          <cell r="B1293">
            <v>92747</v>
          </cell>
          <cell r="C1293" t="str">
            <v>MURO DE GABIÃO, ENCHIMENTO COM PEDRA DE MÃO TIPO RACHÃO, DE GRAVIDADE, COM GAIOLAS DE COMPRIMENTO IGUAL A 2 M, PARA MUROS COM ALTURA MAIOR QUE 6 M E MENOR OU IGUAL A 10 M   FORNECIMENTO E EXECUÇÃO. AF_12/2015</v>
          </cell>
          <cell r="D1293" t="str">
            <v>M3</v>
          </cell>
          <cell r="E1293">
            <v>689.41</v>
          </cell>
        </row>
        <row r="1294">
          <cell r="B1294">
            <v>92748</v>
          </cell>
          <cell r="C1294" t="str">
            <v>MURO DE GABIÃO, ENCHIMENTO COM PEDRA DE MÃO TIPO RACHÃO, DE GRAVIDADE, COM GAIOLAS DE COMPRIMENTO IGUAL A 5 M, PARA MUROS COM ALTURA MAIOR QUE 6 M E MENOR OU IGUAL A 10 M FORNECIMENTO E EXECUÇÃO. AF_12/2015</v>
          </cell>
          <cell r="D1294" t="str">
            <v>M3</v>
          </cell>
          <cell r="E1294">
            <v>624.72</v>
          </cell>
        </row>
        <row r="1295">
          <cell r="B1295">
            <v>92749</v>
          </cell>
          <cell r="C1295" t="str">
            <v>MURO DE GABIÃO, ENCHIMENTO COM PEDRA DE MÃO TIPO RACHÃO, COM SOLO REFORÇADO, PARA MUROS COM ALTURA MENOR OU IGUAL A 4 M   FORNECIMENTO E EXECUÇÃO. AF_12/2015</v>
          </cell>
          <cell r="D1295" t="str">
            <v>M3</v>
          </cell>
          <cell r="E1295">
            <v>718.62</v>
          </cell>
        </row>
        <row r="1296">
          <cell r="B1296">
            <v>92750</v>
          </cell>
          <cell r="C1296" t="str">
            <v>MURO DE GABIÃO, ENCHIMENTO COM PEDRA DE MÃO TIPO RACHÃO, COM SOLO REFORÇADO, PARA MUROS COM ALTURA MAIOR QUE 4 M E MENOR OU IGUAL A 12 M   FORNECIMENTO E EXECUÇÃO. AF_12/2015</v>
          </cell>
          <cell r="D1296" t="str">
            <v>M3</v>
          </cell>
          <cell r="E1296">
            <v>1241.42</v>
          </cell>
        </row>
        <row r="1297">
          <cell r="B1297">
            <v>92751</v>
          </cell>
          <cell r="C1297" t="str">
            <v>MURO DE GABIÃO, ENCHIMENTO COM PEDRA DE MÃO TIPO RACHÃO, COM SOLO REFORÇADO, PARA MUROS COM ALTURA MAIOR QUE 12 M E MENOR OU IGUAL A 20 M    FORNECIMENTO E EXECUÇÃO. AF_12/2015</v>
          </cell>
          <cell r="D1297" t="str">
            <v>M3</v>
          </cell>
          <cell r="E1297">
            <v>1545.49</v>
          </cell>
        </row>
        <row r="1298">
          <cell r="B1298">
            <v>92752</v>
          </cell>
          <cell r="C1298" t="str">
            <v>MURO DE GABIÃO, ENCHIMENTO COM PEDRA DE MÃO TIPO RACHÃO, COM SOLO REFORÇADO, PARA MUROS COM ALTURA MAIOR QUE 20 M E MENOR OU IGUAL A 28 M   FORNECIMENTO E EXECUÇÃO. AF_12/2015</v>
          </cell>
          <cell r="D1298" t="str">
            <v>M3</v>
          </cell>
          <cell r="E1298">
            <v>1848.47</v>
          </cell>
        </row>
        <row r="1299">
          <cell r="B1299">
            <v>92753</v>
          </cell>
          <cell r="C1299" t="str">
            <v>MURO DE GABIÃO, ENCHIMENTO COM RESÍDUO DE CONSTRUÇÃO E DEMOLIÇÃO, DE GRAVIDADE, COM GAIOLA TRAPEZOIDAL DE COMPRIMENTO IGUAL A 2 M, PARA MUROS COM ALTURA MENOR OU IGUAL A 2 M   FORNECIMENTO E EXECUÇÃO. AF_12/2015</v>
          </cell>
          <cell r="D1299" t="str">
            <v>M3</v>
          </cell>
          <cell r="E1299">
            <v>473.96</v>
          </cell>
        </row>
        <row r="1300">
          <cell r="B1300">
            <v>92754</v>
          </cell>
          <cell r="C1300" t="str">
            <v>MURO DE GABIÃO, ENCHIMENTO COM RESÍDUO DE CONSTRUÇÃO E DEMOLIÇÃO, DE GRAVIDADE, COM GAIOLA TRAPEZOIDAL DE COMPRIMENTO IGUAL A 2 M, PARA MUROS COM ALTURA MAIOR QUE 2 M E MENOR OU IGUAL A 4 M    FORNECIMENTO E EXECUÇÃO. AF_12/2015</v>
          </cell>
          <cell r="D1300" t="str">
            <v>M3</v>
          </cell>
          <cell r="E1300">
            <v>433.69</v>
          </cell>
        </row>
        <row r="1301">
          <cell r="B1301">
            <v>92755</v>
          </cell>
          <cell r="C1301" t="str">
            <v>PROTEÇÃO SUPERFICIAL DE CANAL EM GABIÃO TIPO COLCHÃO, ALTURA DE 17 CENTÍMETROS, ENCHIMENTO COM PEDRA DE MÃO TIPO RACHÃO - FORNECIMENTO E EXECUÇÃO. AF_12/2015</v>
          </cell>
          <cell r="D1301" t="str">
            <v>M2</v>
          </cell>
          <cell r="E1301">
            <v>184.98</v>
          </cell>
        </row>
        <row r="1302">
          <cell r="B1302">
            <v>92756</v>
          </cell>
          <cell r="C1302" t="str">
            <v>PROTEÇÃO SUPERFICIAL DE CANAL EM GABIÃO TIPO COLCHÃO, ALTURA DE 23 CENTÍMETROS, ENCHIMENTO COM PEDRA DE MÃO TIPO RACHÃO - FORNECIMENTO E EXECUÇÃO. AF_12/2015</v>
          </cell>
          <cell r="D1302" t="str">
            <v>M2</v>
          </cell>
          <cell r="E1302">
            <v>209.53</v>
          </cell>
        </row>
        <row r="1303">
          <cell r="B1303">
            <v>92757</v>
          </cell>
          <cell r="C1303" t="str">
            <v>PROTEÇÃO SUPERFICIAL DE CANAL EM GABIÃO TIPO COLCHÃO, ALTURA DE 30 CENTÍMETROS, ENCHIMENTO COM PEDRA DE MÃO TIPO RACHÃO - FORNECIMENTO E EXECUÇÃO. AF_12/2015</v>
          </cell>
          <cell r="D1303" t="str">
            <v>M2</v>
          </cell>
          <cell r="E1303">
            <v>239.31</v>
          </cell>
        </row>
        <row r="1304">
          <cell r="B1304">
            <v>92758</v>
          </cell>
          <cell r="C1304" t="str">
            <v>PROTEÇÃO SUPERFICIAL DE CANAL EM GABIÃO TIPO SACO, DIÂMETRO DE 65 CENTÍMETROS, ENCHIMENTO MANUAL COM PEDRA DE MÃO TIPO RACHÃO - FORNECIMENTO E EXECUÇÃO. AF_12/2015</v>
          </cell>
          <cell r="D1304" t="str">
            <v>M3</v>
          </cell>
          <cell r="E1304">
            <v>577.98</v>
          </cell>
        </row>
        <row r="1305">
          <cell r="B1305">
            <v>91069</v>
          </cell>
          <cell r="C1305" t="str">
            <v>EXECUÇÃO DE REVESTIMENTO DE CONCRETO PROJETADO COM ESPESSURA DE 7 CM, ARMADO COM TELA, INCLINAÇÃO MENOR QUE 90°, APLICAÇÃO CONTÍNUA, UTILIZANDO EQUIPAMENTO DE PROJEÇÃO COM 6 M³/H DE CAPACIDADE. AF_01/2016</v>
          </cell>
          <cell r="D1305" t="str">
            <v>M2</v>
          </cell>
          <cell r="E1305">
            <v>99.47</v>
          </cell>
        </row>
        <row r="1306">
          <cell r="B1306">
            <v>91070</v>
          </cell>
          <cell r="C1306" t="str">
            <v>EXECUÇÃO DE REVESTIMENTO DE CONCRETO PROJETADO COM ESPESSURA DE 10 CM, ARMADO COM TELA, INCLINAÇÃO MENOR QUE 90°, APLICAÇÃO CONTÍNUA, UTILIZANDO EQUIPAMENTO DE PROJEÇÃO COM 6 M³/H DE CAPACIDADE. AF_01/2016</v>
          </cell>
          <cell r="D1306" t="str">
            <v>M2</v>
          </cell>
          <cell r="E1306">
            <v>109.56</v>
          </cell>
        </row>
        <row r="1307">
          <cell r="B1307">
            <v>91071</v>
          </cell>
          <cell r="C1307" t="str">
            <v>EXECUÇÃO DE REVESTIMENTO DE CONCRETO PROJETADO COM ESPESSURA DE 7 CM, ARMADO COM TELA, INCLINAÇÃO DE 90°, APLICAÇÃO CONTÍNUA, UTILIZANDO EQUIPAMENTO DE PROJEÇÃO COM 6 M³/H DE CAPACIDADE. AF_01/2016</v>
          </cell>
          <cell r="D1307" t="str">
            <v>M2</v>
          </cell>
          <cell r="E1307">
            <v>130.22</v>
          </cell>
        </row>
        <row r="1308">
          <cell r="B1308">
            <v>91072</v>
          </cell>
          <cell r="C1308" t="str">
            <v>EXECUÇÃO DE REVESTIMENTO DE CONCRETO PROJETADO COM ESPESSURA DE 10 CM, ARMADO COM TELA, INCLINAÇÃO DE 90°, APLICAÇÃO CONTÍNUA, UTILIZANDO EQUIPAMENTO DE PROJEÇÃO COM 6 M³/H DE CAPACIDADE. AF_01/2016</v>
          </cell>
          <cell r="D1308" t="str">
            <v>M2</v>
          </cell>
          <cell r="E1308">
            <v>140.28</v>
          </cell>
        </row>
        <row r="1309">
          <cell r="B1309">
            <v>91073</v>
          </cell>
          <cell r="C1309" t="str">
            <v>EXECUÇÃO DE REVESTIMENTO DE CONCRETO PROJETADO COM ESPESSURA DE 7 CM, ARMADO COM TELA, INCLINAÇÃO MENOR QUE 90°, APLICAÇÃO CONTÍNUA, UTILIZANDO EQUIPAMENTO DE PROJEÇÃO COM 3 M³/H DE CAPACIDADE. AF_01/2016</v>
          </cell>
          <cell r="D1309" t="str">
            <v>M2</v>
          </cell>
          <cell r="E1309">
            <v>109.89</v>
          </cell>
        </row>
        <row r="1310">
          <cell r="B1310">
            <v>91074</v>
          </cell>
          <cell r="C1310" t="str">
            <v>EXECUÇÃO DE REVESTIMENTO DE CONCRETO PROJETADO COM ESPESSURA DE 10 CM, ARMADO COM TELA, INCLINAÇÃO MENOR QUE 90°, APLICAÇÃO CONTÍNUA, UTILIZANDO EQUIPAMENTO DE PROJEÇÃO COM 3 M³/H DE CAPACIDADE. AF_01/2016</v>
          </cell>
          <cell r="D1310" t="str">
            <v>M2</v>
          </cell>
          <cell r="E1310">
            <v>121.05</v>
          </cell>
        </row>
        <row r="1311">
          <cell r="B1311">
            <v>91075</v>
          </cell>
          <cell r="C1311" t="str">
            <v>EXECUÇÃO DE REVESTIMENTO DE CONCRETO PROJETADO COM ESPESSURA DE 7 CM, ARMADO COM TELA, INCLINAÇÃO DE 90°, APLICAÇÃO CONTÍNUA, UTILIZANDO EQUIPAMENTO DE PROJEÇÃO COM 3 M³/H DE CAPACIDADE. AF_01/2016</v>
          </cell>
          <cell r="D1311" t="str">
            <v>M2</v>
          </cell>
          <cell r="E1311">
            <v>142.52000000000001</v>
          </cell>
        </row>
        <row r="1312">
          <cell r="B1312">
            <v>91076</v>
          </cell>
          <cell r="C1312" t="str">
            <v>EXECUÇÃO DE REVESTIMENTO DE CONCRETO PROJETADO COM ESPESSURA DE 10 CM, ARMADO COM TELA, INCLINAÇÃO DE 90°, APLICAÇÃO CONTÍNUA, UTILIZANDO EQUIPAMENTO DE PROJEÇÃO COM 3 M³/H DE CAPACIDADE. AF_01/2016</v>
          </cell>
          <cell r="D1312" t="str">
            <v>M2</v>
          </cell>
          <cell r="E1312">
            <v>153.74</v>
          </cell>
        </row>
        <row r="1313">
          <cell r="B1313">
            <v>91077</v>
          </cell>
          <cell r="C1313" t="str">
            <v>EXECUÇÃO DE REVESTIMENTO DE CONCRETO PROJETADO COM ESPESSURA DE 7 CM, ARMADO COM FIBRAS DE AÇO, INCLINAÇÃO MENOR QUE 90°, APLICAÇÃO CONTÍNUA, UTILIZANDO EQUIPAMENTO DE PROJEÇÃO COM 6 M³/H DE CAPACIDADE. AF_01/2016</v>
          </cell>
          <cell r="D1313" t="str">
            <v>M2</v>
          </cell>
          <cell r="E1313">
            <v>105.69</v>
          </cell>
        </row>
        <row r="1314">
          <cell r="B1314">
            <v>91078</v>
          </cell>
          <cell r="C1314" t="str">
            <v>EXECUÇÃO DE REVESTIMENTO DE CONCRETO PROJETADO COM ESPESSURA DE 10 CM, ARMADO COM FIBRAS DE AÇO, INCLINAÇÃO MENOR QUE 90°, APLICAÇÃO CONTÍNUA, UTILIZANDO EQUIPAMENTO DE PROJEÇÃO COM 6 M³/H DE CAPACIDADE. AF_01/2016</v>
          </cell>
          <cell r="D1314" t="str">
            <v>M2</v>
          </cell>
          <cell r="E1314">
            <v>124.29</v>
          </cell>
        </row>
        <row r="1315">
          <cell r="B1315">
            <v>91079</v>
          </cell>
          <cell r="C1315" t="str">
            <v>EXECUÇÃO DE REVESTIMENTO DE CONCRETO PROJETADO COM ESPESSURA DE 7 CM, ARMADO COM FIBRAS DE AÇO, INCLINAÇÃO DE 90°, APLICAÇÃO CONTÍNUA, UTILIZANDO EQUIPAMENTO DE PROJEÇÃO COM 6 M³/H DE CAPACIDADE. AF_01/2016</v>
          </cell>
          <cell r="D1315" t="str">
            <v>M2</v>
          </cell>
          <cell r="E1315">
            <v>110.28</v>
          </cell>
        </row>
        <row r="1316">
          <cell r="B1316">
            <v>91080</v>
          </cell>
          <cell r="C1316" t="str">
            <v>EXECUÇÃO DE REVESTIMENTO DE CONCRETO PROJETADO COM ESPESSURA DE 10 CM, ARMADO COM FIBRAS DE AÇO, INCLINAÇÃO DE 90°, APLICAÇÃO CONTÍNUA, UTILIZANDO EQUIPAMENTO DE PROJEÇÃO COM 6 M³/H DE CAPACIDADE. AF_01/2016</v>
          </cell>
          <cell r="D1316" t="str">
            <v>M2</v>
          </cell>
          <cell r="E1316">
            <v>128.75</v>
          </cell>
        </row>
        <row r="1317">
          <cell r="B1317">
            <v>91081</v>
          </cell>
          <cell r="C1317" t="str">
            <v>EXECUÇÃO DE REVESTIMENTO DE CONCRETO PROJETADO COM ESPESSURA DE 7 CM, ARMADO COM FIBRAS DE AÇO, INCLINAÇÃO MENOR QUE 90°, APLICAÇÃO CONTÍNUA, UTILIZANDO EQUIPAMENTO DE PROJEÇÃO COM 3 M³/H DE CAPACIDADE. AF_01/2016</v>
          </cell>
          <cell r="D1317" t="str">
            <v>M2</v>
          </cell>
          <cell r="E1317">
            <v>117.38</v>
          </cell>
        </row>
        <row r="1318">
          <cell r="B1318">
            <v>91082</v>
          </cell>
          <cell r="C1318" t="str">
            <v>EXECUÇÃO DE REVESTIMENTO DE CONCRETO PROJETADO COM ESPESSURA DE 10 CM, ARMADO COM FIBRAS DE AÇO, INCLINAÇÃO MENOR QUE 90°, APLICAÇÃO CONTÍNUA, UTILIZANDO EQUIPAMENTO DE PROJEÇÃO COM 3 M³/H DE CAPACIDADE. AF_01/2016</v>
          </cell>
          <cell r="D1318" t="str">
            <v>M2</v>
          </cell>
          <cell r="E1318">
            <v>136.94999999999999</v>
          </cell>
        </row>
        <row r="1319">
          <cell r="B1319">
            <v>91083</v>
          </cell>
          <cell r="C1319" t="str">
            <v>EXECUÇÃO DE REVESTIMENTO DE CONCRETO PROJETADO COM ESPESSURA DE 7 CM, ARMADO COM FIBRAS DE AÇO, INCLINAÇÃO DE 90°, APLICAÇÃO CONTÍNUA, UTILIZANDO EQUIPAMENTO DE PROJEÇÃO COM 3 M³/H DE CAPACIDADE. AF_01/2016</v>
          </cell>
          <cell r="D1319" t="str">
            <v>M2</v>
          </cell>
          <cell r="E1319">
            <v>125.42</v>
          </cell>
        </row>
        <row r="1320">
          <cell r="B1320">
            <v>91084</v>
          </cell>
          <cell r="C1320" t="str">
            <v>EXECUÇÃO DE REVESTIMENTO DE CONCRETO PROJETADO COM ESPESSURA DE 10 CM, ARMADO COM FIBRAS DE AÇO, INCLINAÇÃO DE 90°, APLICAÇÃO CONTÍNUA, UTILIZANDO EQUIPAMENTO DE PROJEÇÃO COM 3 M³/H DE CAPACIDADE. AF_01/2016</v>
          </cell>
          <cell r="D1320" t="str">
            <v>M2</v>
          </cell>
          <cell r="E1320">
            <v>144.82</v>
          </cell>
        </row>
        <row r="1321">
          <cell r="B1321">
            <v>91086</v>
          </cell>
          <cell r="C1321" t="str">
            <v>EXECUÇÃO DE REVESTIMENTO DE CONCRETO PROJETADO COM ESPESSURA DE 7 CM, ARMADO COM TELA, INCLINAÇÃO MENOR QUE 90°, APLICAÇÃO DESCONTÍNUA, UTILIZANDO EQUIPAMENTO DE PROJEÇÃO COM 6 M³/H DE CAPACIDADE. AF_01/2016</v>
          </cell>
          <cell r="D1321" t="str">
            <v>M2</v>
          </cell>
          <cell r="E1321">
            <v>107.54</v>
          </cell>
        </row>
        <row r="1322">
          <cell r="B1322">
            <v>91087</v>
          </cell>
          <cell r="C1322" t="str">
            <v>EXECUÇÃO DE REVESTIMENTO DE CONCRETO PROJETADO COM ESPESSURA DE 10 CM, ARMADO COM TELA, INCLINAÇÃO MENOR QUE 90°, APLICAÇÃO DESCONTÍNUA, UTILIZANDO EQUIPAMENTO DE PROJEÇÃO COM 6 M³/H DE CAPACIDADE. AF_01/2016</v>
          </cell>
          <cell r="D1322" t="str">
            <v>M2</v>
          </cell>
          <cell r="E1322">
            <v>117.9</v>
          </cell>
        </row>
        <row r="1323">
          <cell r="B1323">
            <v>91088</v>
          </cell>
          <cell r="C1323" t="str">
            <v>EXECUÇÃO DE REVESTIMENTO DE CONCRETO PROJETADO COM ESPESSURA DE 7 CM, ARMADO COM TELA, INCLINAÇÃO DE 90°, APLICAÇÃO DESCONTÍNUA, UTILIZANDO EQUIPAMENTO DE PROJEÇÃO COM 6 M³/H DE CAPACIDADE. AF_01/2016</v>
          </cell>
          <cell r="D1323" t="str">
            <v>M2</v>
          </cell>
          <cell r="E1323">
            <v>139.44999999999999</v>
          </cell>
        </row>
        <row r="1324">
          <cell r="B1324">
            <v>91089</v>
          </cell>
          <cell r="C1324" t="str">
            <v>EXECUÇÃO DE REVESTIMENTO DE CONCRETO PROJETADO COM ESPESSURA DE 10 CM, ARMADO COM TELA, INCLINAÇÃO DE 90°, APLICAÇÃO DESCONTÍNUA, UTILIZANDO EQUIPAMENTO DE PROJEÇÃO COM 6 M³/H DE CAPACIDADE. AF_01/2016</v>
          </cell>
          <cell r="D1324" t="str">
            <v>M2</v>
          </cell>
          <cell r="E1324">
            <v>149.91</v>
          </cell>
        </row>
        <row r="1325">
          <cell r="B1325">
            <v>91090</v>
          </cell>
          <cell r="C1325" t="str">
            <v>EXECUÇÃO DE REVESTIMENTO DE CONCRETO PROJETADO COM ESPESSURA DE 7 CM, ARMADO COM TELA, INCLINAÇÃO MENOR QUE 90°, APLICAÇÃO DESCONTÍNUA, UTILIZANDO EQUIPAMENTO DE PROJEÇÃO COM 3 M³/H DE CAPACIDADE. AF_01/2016</v>
          </cell>
          <cell r="D1325" t="str">
            <v>M2</v>
          </cell>
          <cell r="E1325">
            <v>116.44</v>
          </cell>
        </row>
        <row r="1326">
          <cell r="B1326">
            <v>91091</v>
          </cell>
          <cell r="C1326" t="str">
            <v>EXECUÇÃO DE REVESTIMENTO DE CONCRETO PROJETADO COM ESPESSURA DE 10 CM, ARMADO COM TELA, INCLINAÇÃO MENOR QUE 90°, APLICAÇÃO DESCONTÍNUA, UTILIZANDO EQUIPAMENTO DE PROJEÇÃO COM 3 M³/H DE CAPACIDADE. AF_01/2016</v>
          </cell>
          <cell r="D1326" t="str">
            <v>M2</v>
          </cell>
          <cell r="E1326">
            <v>128</v>
          </cell>
        </row>
        <row r="1327">
          <cell r="B1327">
            <v>91092</v>
          </cell>
          <cell r="C1327" t="str">
            <v>EXECUÇÃO DE REVESTIMENTO DE CONCRETO PROJETADO COM ESPESSURA DE 7 CM, ARMADO COM TELA, INCLINAÇÃO DE 90°, APLICAÇÃO DESCONTÍNUA, UTILIZANDO EQUIPAMENTO DE PROJEÇÃO COM 3 M³/H DE CAPACIDADE. AF_01/2016</v>
          </cell>
          <cell r="D1327" t="str">
            <v>M2</v>
          </cell>
          <cell r="E1327">
            <v>149.86000000000001</v>
          </cell>
        </row>
        <row r="1328">
          <cell r="B1328">
            <v>91093</v>
          </cell>
          <cell r="C1328" t="str">
            <v>EXECUÇÃO DE REVESTIMENTO DE CONCRETO PROJETADO COM ESPESSURA DE 10 CM, ARMADO COM TELA, INCLINAÇÃO DE 90°, APLICAÇÃO DESCONTÍNUA, UTILIZANDO EQUIPAMENTO DE PROJEÇÃO COM 3 M³/H DE CAPACIDADE. AF_01/2016</v>
          </cell>
          <cell r="D1328" t="str">
            <v>M2</v>
          </cell>
          <cell r="E1328">
            <v>161.68</v>
          </cell>
        </row>
        <row r="1329">
          <cell r="B1329">
            <v>91094</v>
          </cell>
          <cell r="C1329" t="str">
            <v>EXECUÇÃO DE REVESTIMENTO DE CONCRETO PROJETADO COM ESPESSURA DE 7 CM, ARMADO COM FIBRAS DE AÇO, INCLINAÇÃO MENOR QUE 90°, APLICAÇÃO DESCONTÍNUA, UTILIZANDO EQUIPAMENTO DE PROJEÇÃO COM 6 M³/H DE CAPACIDADE. AF_01/2016</v>
          </cell>
          <cell r="D1329" t="str">
            <v>M2</v>
          </cell>
          <cell r="E1329">
            <v>110.3</v>
          </cell>
        </row>
        <row r="1330">
          <cell r="B1330">
            <v>91095</v>
          </cell>
          <cell r="C1330" t="str">
            <v>EXECUÇÃO DE REVESTIMENTO DE CONCRETO PROJETADO COM ESPESSURA DE 10 CM, ARMADO COM FIBRAS DE AÇO, INCLINAÇÃO MENOR QUE 90°, APLICAÇÃO DESCONTÍNUA, UTILIZANDO EQUIPAMENTO DE PROJEÇÃO COM 6 M³/H DE CAPACIDADE. AF_01/2016</v>
          </cell>
          <cell r="D1330" t="str">
            <v>M2</v>
          </cell>
          <cell r="E1330">
            <v>129.19999999999999</v>
          </cell>
        </row>
        <row r="1331">
          <cell r="B1331">
            <v>91096</v>
          </cell>
          <cell r="C1331" t="str">
            <v>EXECUÇÃO DE REVESTIMENTO DE CONCRETO PROJETADO COM ESPESSURA DE 7 CM, ARMADO COM FIBRAS DE AÇO, INCLINAÇÃO DE 90°, APLICAÇÃO DESCONTÍNUA, UTILIZANDO EQUIPAMENTO DE PROJEÇÃO COM 6 M³/H DE CAPACIDADE. AF_01/2016</v>
          </cell>
          <cell r="D1331" t="str">
            <v>M2</v>
          </cell>
          <cell r="E1331">
            <v>112.77</v>
          </cell>
        </row>
        <row r="1332">
          <cell r="B1332">
            <v>91097</v>
          </cell>
          <cell r="C1332" t="str">
            <v>EXECUÇÃO DE REVESTIMENTO DE CONCRETO PROJETADO COM ESPESSURA DE 10 CM, ARMADO COM FIBRAS DE AÇO, INCLINAÇÃO DE 90°, APLICAÇÃO DESCONTÍNUA, UTILIZANDO EQUIPAMENTO DE PROJEÇÃO COM 6 M³/H DE CAPACIDADE. AF_01/2016</v>
          </cell>
          <cell r="D1332" t="str">
            <v>M2</v>
          </cell>
          <cell r="E1332">
            <v>131.58000000000001</v>
          </cell>
        </row>
        <row r="1333">
          <cell r="B1333">
            <v>91098</v>
          </cell>
          <cell r="C1333" t="str">
            <v>EXECUÇÃO DE REVESTIMENTO DE CONCRETO PROJETADO COM ESPESSURA DE 7 CM, ARMADO COM FIBRAS DE AÇO, INCLINAÇÃO MENOR QUE 90°, APLICAÇÃO DESCONTÍNUA, UTILIZANDO EQUIPAMENTO DE PROJEÇÃO COM 3 M³/H DE CAPACIDADE. AF_01/2016</v>
          </cell>
          <cell r="D1333" t="str">
            <v>M2</v>
          </cell>
          <cell r="E1333">
            <v>121.8</v>
          </cell>
        </row>
        <row r="1334">
          <cell r="B1334">
            <v>91099</v>
          </cell>
          <cell r="C1334" t="str">
            <v>EXECUÇÃO DE REVESTIMENTO DE CONCRETO PROJETADO COM ESPESSURA DE 10 CM, ARMADO COM FIBRAS DE AÇO, INCLINAÇÃO MENOR QUE 90°, APLICAÇÃO DESCONTÍNUA, UTILIZANDO EQUIPAMENTO DE PROJEÇÃO COM 3 M³/H DE CAPACIDADE. AF_01/2016</v>
          </cell>
          <cell r="D1334" t="str">
            <v>M2</v>
          </cell>
          <cell r="E1334">
            <v>141.77000000000001</v>
          </cell>
        </row>
        <row r="1335">
          <cell r="B1335">
            <v>91100</v>
          </cell>
          <cell r="C1335" t="str">
            <v>EXECUÇÃO DE REVESTIMENTO DE CONCRETO PROJETADO COM ESPESSURA DE 7 CM, ARMADO COM FIBRAS DE AÇO, INCLINAÇÃO DE 90°, APLICAÇÃO DESCONTÍNUA, UTILIZANDO EQUIPAMENTO DE PROJEÇÃO COM 3 M³/H DE CAPACIDADE. AF_01/2016</v>
          </cell>
          <cell r="D1335" t="str">
            <v>M2</v>
          </cell>
          <cell r="E1335">
            <v>128.32</v>
          </cell>
        </row>
        <row r="1336">
          <cell r="B1336">
            <v>91101</v>
          </cell>
          <cell r="C1336" t="str">
            <v>EXECUÇÃO DE REVESTIMENTO DE CONCRETO PROJETADO COM ESPESSURA DE 10 CM, ARMADO COM FIBRAS DE AÇO, INCLINAÇÃO DE 90°, APLICAÇÃO DESCONTÍNUA, UTILIZANDO EQUIPAMENTO DE PROJEÇÃO COM 3 M³/H DE CAPACIDADE. AF_01/2016</v>
          </cell>
          <cell r="D1336" t="str">
            <v>M2</v>
          </cell>
          <cell r="E1336">
            <v>148.22</v>
          </cell>
        </row>
        <row r="1337">
          <cell r="B1337">
            <v>93952</v>
          </cell>
          <cell r="C1337" t="str">
            <v>EXECUÇÃO DE GRAMPO PARA SOLO GRAMPEADO COM COMPRIMENTO MENOR OU IGUAL A 4 M, DIÂMETRO DE 10 CM, PERFURAÇÃO COM EQUIPAMENTO MANUAL E ARMADURA COM DIÂMETRO DE 16 MM. AF_05/2016</v>
          </cell>
          <cell r="D1337" t="str">
            <v>M</v>
          </cell>
          <cell r="E1337">
            <v>179.49</v>
          </cell>
        </row>
        <row r="1338">
          <cell r="B1338">
            <v>93953</v>
          </cell>
          <cell r="C1338" t="str">
            <v>EXECUÇÃO DE GRAMPO PARA SOLO GRAMPEADO COM COMPRIMENTO MAIOR QUE 4 M E MENOR OU IGUAL A 6 M, DIÂMETRO DE 10 CM, PERFURAÇÃO COM EQUIPAMENTO MANUAL E ARMADURA COM DIÂMETRO DE 16 MM. AF_05/2016</v>
          </cell>
          <cell r="D1338" t="str">
            <v>M</v>
          </cell>
          <cell r="E1338">
            <v>167.84</v>
          </cell>
        </row>
        <row r="1339">
          <cell r="B1339">
            <v>93954</v>
          </cell>
          <cell r="C1339" t="str">
            <v>EXECUÇÃO DE GRAMPO PARA SOLO GRAMPEADO COM COMPRIMENTO MAIOR QUE 6 M E MENOR OU IGUAL A 8 M, DIÂMETRO DE 10 CM, PERFURAÇÃO COM EQUIPAMENTO MANUAL E ARMADURA COM DIÂMETRO DE 16 MM. AF_05/2016</v>
          </cell>
          <cell r="D1339" t="str">
            <v>M</v>
          </cell>
          <cell r="E1339">
            <v>160.9</v>
          </cell>
        </row>
        <row r="1340">
          <cell r="B1340">
            <v>93955</v>
          </cell>
          <cell r="C1340" t="str">
            <v>EXECUÇÃO DE GRAMPO PARA SOLO GRAMPEADO COM COMPRIMENTO MAIOR QUE 8 M E MENOR OU IGUAL A 10 M, DIÂMETRO DE 10 CM, PERFURAÇÃO COM EQUIPAMENTO MANUAL E ARMADURA COM DIÂMETRO DE 16 MM. AF_05/2016</v>
          </cell>
          <cell r="D1340" t="str">
            <v>M</v>
          </cell>
          <cell r="E1340">
            <v>155.93</v>
          </cell>
        </row>
        <row r="1341">
          <cell r="B1341">
            <v>93956</v>
          </cell>
          <cell r="C1341" t="str">
            <v>EXECUÇÃO DE GRAMPO PARA SOLO GRAMPEADO COM COMPRIMENTO MAIOR QUE 10 M, DIÂMETRO DE 10 CM, PERFURAÇÃO COM EQUIPAMENTO MANUAL E ARMADURA COM DIÂMETRO DE 16 MM. AF_05/2016</v>
          </cell>
          <cell r="D1341" t="str">
            <v>M</v>
          </cell>
          <cell r="E1341">
            <v>152.02000000000001</v>
          </cell>
        </row>
        <row r="1342">
          <cell r="B1342">
            <v>93957</v>
          </cell>
          <cell r="C1342" t="str">
            <v>EXECUÇÃO DE GRAMPO PARA SOLO GRAMPEADO COM COMPRIMENTO MENOR OU IGUAL A 4 M, DIÂMETRO DE 10 CM, PERFURAÇÃO COM EQUIPAMENTO MANUAL E ARMADURA COM DIÂMETRO DE 20 MM. AF_05/2016</v>
          </cell>
          <cell r="D1342" t="str">
            <v>M</v>
          </cell>
          <cell r="E1342">
            <v>197.14</v>
          </cell>
        </row>
        <row r="1343">
          <cell r="B1343">
            <v>93958</v>
          </cell>
          <cell r="C1343" t="str">
            <v>EXECUÇÃO DE GRAMPO PARA SOLO GRAMPEADO COM COMPRIMENTO MAIOR QUE 4 M E MENOR OU IGUAL A 6 M, DIÂMETRO DE 10 CM, PERFURAÇÃO COM EQUIPAMENTO MANUAL E ARMADURA COM DIÂMETRO DE 20 MM. AF_05/2016</v>
          </cell>
          <cell r="D1343" t="str">
            <v>M</v>
          </cell>
          <cell r="E1343">
            <v>184.72</v>
          </cell>
        </row>
        <row r="1344">
          <cell r="B1344">
            <v>93959</v>
          </cell>
          <cell r="C1344" t="str">
            <v>EXECUÇÃO DE GRAMPO PARA SOLO GRAMPEADO COM COMPRIMENTO MAIOR QUE 6 M E MENOR OU IGUAL A 8 M, DIÂMETRO DE 10 CM, PERFURAÇÃO COM EQUIPAMENTO MANUAL E ARMADURA COM DIÂMETRO DE 20 MM. AF_05/2016</v>
          </cell>
          <cell r="D1344" t="str">
            <v>M</v>
          </cell>
          <cell r="E1344">
            <v>177.37</v>
          </cell>
        </row>
        <row r="1345">
          <cell r="B1345">
            <v>93960</v>
          </cell>
          <cell r="C1345" t="str">
            <v>EXECUÇÃO DE GRAMPO PARA SOLO GRAMPEADO COM COMPRIMENTO MAIOR QUE 8 M E MENOR OU IGUAL A 10 M, DIÂMETRO DE 10 CM, PERFURAÇÃO COM EQUIPAMENTO MANUAL E ARMADURA COM DIÂMETRO DE 20 MM. AF_05/2016</v>
          </cell>
          <cell r="D1345" t="str">
            <v>M</v>
          </cell>
          <cell r="E1345">
            <v>172.17</v>
          </cell>
        </row>
        <row r="1346">
          <cell r="B1346">
            <v>93961</v>
          </cell>
          <cell r="C1346" t="str">
            <v>EXECUÇÃO DE GRAMPO PARA SOLO GRAMPEADO COM COMPRIMENTO MAIOR QUE 10 M, DIÂMETRO DE 10 CM, PERFURAÇÃO COM EQUIPAMENTO MANUAL E ARMADURA COM DIÂMETRO DE 20 MM. AF_05/2016</v>
          </cell>
          <cell r="D1346" t="str">
            <v>M</v>
          </cell>
          <cell r="E1346">
            <v>168.1</v>
          </cell>
        </row>
        <row r="1347">
          <cell r="B1347">
            <v>93962</v>
          </cell>
          <cell r="C1347" t="str">
            <v>EXECUÇÃO DE GRAMPO PARA SOLO GRAMPEADO COM COMPRIMENTO MENOR OU IGUAL A 4 M, DIÂMETRO DE 7 CM, PERFURAÇÃO COM EQUIPAMENTO MANUAL E ARMADURA COM DIÂMETRO DE 16 MM. AF_05/2016</v>
          </cell>
          <cell r="D1347" t="str">
            <v>M</v>
          </cell>
          <cell r="E1347">
            <v>168.88</v>
          </cell>
        </row>
        <row r="1348">
          <cell r="B1348">
            <v>93963</v>
          </cell>
          <cell r="C1348" t="str">
            <v>EXECUÇÃO DE GRAMPO PARA SOLO GRAMPEADO COM COMPRIMENTO MAIOR QUE 4 E MENOR OU IGUAL A 6 M, DIÂMETRO DE 7 CM, PERFURAÇÃO COM EQUIPAMENTO MANUAL E ARMADURA COM DIÂMETRO DE 16 MM. AF_05/2016</v>
          </cell>
          <cell r="D1348" t="str">
            <v>M</v>
          </cell>
          <cell r="E1348">
            <v>157.24</v>
          </cell>
        </row>
        <row r="1349">
          <cell r="B1349">
            <v>93964</v>
          </cell>
          <cell r="C1349" t="str">
            <v>EXECUÇÃO DE GRAMPO PARA SOLO GRAMPEADO COM COMPRIMENTO MAIOR QUE 6 M E MENOR OU IGUAL A 8 M, DIÂMETRO DE 7 CM, PERFURAÇÃO COM EQUIPAMENTO MANUAL E ARMADURA COM DIÂMETRO DE 16 MM. AF_05/2016</v>
          </cell>
          <cell r="D1349" t="str">
            <v>M</v>
          </cell>
          <cell r="E1349">
            <v>150.31</v>
          </cell>
        </row>
        <row r="1350">
          <cell r="B1350">
            <v>93965</v>
          </cell>
          <cell r="C1350" t="str">
            <v>EXECUÇÃO DE GRAMPO PARA SOLO GRAMPEADO COM COMPRIMENTO MAIOR QUE 8 M E MENOR OU IGUAL A 10 M, DIÂMETRO DE 7 CM, PERFURAÇÃO COM EQUIPAMENTO MANUAL E ARMADURA COM DIÂMETRO DE 16 MM. AF_05/2016</v>
          </cell>
          <cell r="D1350" t="str">
            <v>M</v>
          </cell>
          <cell r="E1350">
            <v>143.88999999999999</v>
          </cell>
        </row>
        <row r="1351">
          <cell r="B1351">
            <v>93966</v>
          </cell>
          <cell r="C1351" t="str">
            <v>EXECUÇÃO DE GRAMPO PARA SOLO GRAMPEADO COM COMPRIMENTO MAIOR QUE 10 M, DIÂMETRO DE 7 CM, PERFURAÇÃO COM EQUIPAMENTO MANUAL E ARMADURA COM DIÂMETRO DE 16 MM. AF_05/2016</v>
          </cell>
          <cell r="D1351" t="str">
            <v>M</v>
          </cell>
          <cell r="E1351">
            <v>141.53</v>
          </cell>
        </row>
        <row r="1352">
          <cell r="B1352">
            <v>93967</v>
          </cell>
          <cell r="C1352" t="str">
            <v>EXECUÇÃO DE GRAMPO PARA SOLO GRAMPEADO COM COMPRIMENTO MENOR OU IGUAL A 4 M, DIÂMETRO DE 7 CM, PERFURAÇÃO COM EQUIPAMENTO MANUAL E ARMADURA COM DIÂMETRO DE 20 MM. AF_05/2016</v>
          </cell>
          <cell r="D1352" t="str">
            <v>M</v>
          </cell>
          <cell r="E1352">
            <v>186.57</v>
          </cell>
        </row>
        <row r="1353">
          <cell r="B1353">
            <v>93968</v>
          </cell>
          <cell r="C1353" t="str">
            <v>EXECUÇÃO DE GRAMPO PARA SOLO GRAMPEADO COM COMPRIMENTO MAIOR QUE 4 E MENOR OU IGUAL A 6 M, DIÂMETRO DE 7 CM, PERFURAÇÃO COM EQUIPAMENTO MANUAL E ARMADURA COM DIÂMETRO DE 20 MM. AF_05/2016</v>
          </cell>
          <cell r="D1353" t="str">
            <v>M</v>
          </cell>
          <cell r="E1353">
            <v>174.16</v>
          </cell>
        </row>
        <row r="1354">
          <cell r="B1354">
            <v>93969</v>
          </cell>
          <cell r="C1354" t="str">
            <v>EXECUÇÃO DE GRAMPO PARA SOLO GRAMPEADO COM COMPRIMENTO MAIOR QUE 6 M E MENOR OU IGUAL A 8 M, DIÂMETRO DE 7 CM, PERFURAÇÃO COM EQUIPAMENTO MANUAL E ARMADURA COM DIÂMETRO DE 20 MM. AF_05/2016</v>
          </cell>
          <cell r="D1354" t="str">
            <v>M</v>
          </cell>
          <cell r="E1354">
            <v>166.8</v>
          </cell>
        </row>
        <row r="1355">
          <cell r="B1355">
            <v>93970</v>
          </cell>
          <cell r="C1355" t="str">
            <v>EXECUÇÃO DE GRAMPO PARA SOLO GRAMPEADO COM COMPRIMENTO MAIOR QUE 8 MENOR OU IGUAL A 10 M, DIÂMETRO DE 7 CM, PERFURAÇÃO COM EQUIPAMENTO MANUAL E ARMADURA COM DIÂMETRO DE 20 MM. AF_05/2016</v>
          </cell>
          <cell r="D1355" t="str">
            <v>M</v>
          </cell>
          <cell r="E1355">
            <v>161.66</v>
          </cell>
        </row>
        <row r="1356">
          <cell r="B1356">
            <v>93971</v>
          </cell>
          <cell r="C1356" t="str">
            <v>EXECUÇÃO DE GRAMPO PARA SOLO GRAMPEADO COM COMPRIMENTO MAIOR QUE 10 M, DIÂMETRO DE 7 CM, PERFURAÇÃO COM EQUIPAMENTO MANUAL E ARMADURA COM DIÂMETRO DE 20 MM. AF_05/2016</v>
          </cell>
          <cell r="D1356" t="str">
            <v>M</v>
          </cell>
          <cell r="E1356">
            <v>153.86000000000001</v>
          </cell>
        </row>
        <row r="1357">
          <cell r="B1357">
            <v>95108</v>
          </cell>
          <cell r="C1357" t="str">
            <v>EXECUÇÃO DE PROTEÇÃO DA CABEÇA DO TIRANTE COM USO DE FÔRMAS EM CHAPA COMPENSADA PLASTIFICADA DE MADEIRA E CONCRETO FCK =15 MPA. AF_07/2016</v>
          </cell>
          <cell r="D1357" t="str">
            <v>UN</v>
          </cell>
          <cell r="E1357">
            <v>23.68</v>
          </cell>
        </row>
        <row r="1358">
          <cell r="B1358">
            <v>100332</v>
          </cell>
          <cell r="C1358" t="str">
            <v>CONTENÇÃO EM PERFIL PRANCHADO COM PRANCHÃO DE MADEIRA, PERFIS ESPAÇADOS A 1,5 M PARA 1 SUBSOLO. AF_07/2019</v>
          </cell>
          <cell r="D1358" t="str">
            <v>M2</v>
          </cell>
          <cell r="E1358">
            <v>827.78</v>
          </cell>
        </row>
        <row r="1359">
          <cell r="B1359">
            <v>100333</v>
          </cell>
          <cell r="C1359" t="str">
            <v>CONTENÇÃO EM PERFIL PRANCHADO COM PRANCHÃO DE MADEIRA, PERFIS ESPAÇADOS A 1,5 M PARA 2 OU MAIS SUBSOLOS. AF_07/2019</v>
          </cell>
          <cell r="D1359" t="str">
            <v>M2</v>
          </cell>
          <cell r="E1359">
            <v>501.47</v>
          </cell>
        </row>
        <row r="1360">
          <cell r="B1360">
            <v>100334</v>
          </cell>
          <cell r="C1360" t="str">
            <v>CONTENÇÃO EM PERFIL PRANCHADO COM PRANCHÃO DE MADEIRA, PERFIS ESPAÇADOS A 2 M PARA 1 SUBSOLO. AF_07/2019</v>
          </cell>
          <cell r="D1360" t="str">
            <v>M2</v>
          </cell>
          <cell r="E1360">
            <v>651.28</v>
          </cell>
        </row>
        <row r="1361">
          <cell r="B1361">
            <v>100335</v>
          </cell>
          <cell r="C1361" t="str">
            <v>CONTENÇÃO EM PERFIL PRANCHADO COM PRANCHÃO DE MADEIRA, PERFIS ESPAÇADOS A 2 M PARA 2 OU MAIS SUBSOLOS. AF_07/2019</v>
          </cell>
          <cell r="D1361" t="str">
            <v>M2</v>
          </cell>
          <cell r="E1361">
            <v>406.55</v>
          </cell>
        </row>
        <row r="1362">
          <cell r="B1362">
            <v>100341</v>
          </cell>
          <cell r="C1362" t="str">
            <v>FABRICAÇÃO, MONTAGEM E DESMONTAGEM DE FÔRMA PARA CORTINA DE CONTENÇÃO, EM CHAPA DE MADEIRA COMPENSADA PLASTIFICADA, E = 18 MM, 10 UTILIZAÇÕES. AF_07/2019</v>
          </cell>
          <cell r="D1362" t="str">
            <v>M2</v>
          </cell>
          <cell r="E1362">
            <v>26.12</v>
          </cell>
        </row>
        <row r="1363">
          <cell r="B1363">
            <v>100342</v>
          </cell>
          <cell r="C1363" t="str">
            <v>ARMAÇÃO DE CORTINA DE CONTENÇÃO EM CONCRETO ARMADO, COM AÇO CA-50 DE 6,3 MM - MONTAGEM. AF_07/2019</v>
          </cell>
          <cell r="D1363" t="str">
            <v>KG</v>
          </cell>
          <cell r="E1363">
            <v>17.91</v>
          </cell>
        </row>
        <row r="1364">
          <cell r="B1364">
            <v>100343</v>
          </cell>
          <cell r="C1364" t="str">
            <v>ARMAÇÃO DE CORTINA DE CONTENÇÃO EM CONCRETO ARMADO, COM AÇO CA-50 DE 8 MM - MONTAGEM. AF_07/2019</v>
          </cell>
          <cell r="D1364" t="str">
            <v>KG</v>
          </cell>
          <cell r="E1364">
            <v>17.45</v>
          </cell>
        </row>
        <row r="1365">
          <cell r="B1365">
            <v>100344</v>
          </cell>
          <cell r="C1365" t="str">
            <v>ARMAÇÃO DE CORTINA DE CONTENÇÃO EM CONCRETO ARMADO, COM AÇO CA-50 DE 10 MM - MONTAGEM. AF_07/2019</v>
          </cell>
          <cell r="D1365" t="str">
            <v>KG</v>
          </cell>
          <cell r="E1365">
            <v>15.9</v>
          </cell>
        </row>
        <row r="1366">
          <cell r="B1366">
            <v>100345</v>
          </cell>
          <cell r="C1366" t="str">
            <v>ARMAÇÃO DE CORTINA DE CONTENÇÃO EM CONCRETO ARMADO, COM AÇO CA-50 DE 12,5 MM - MONTAGEM. AF_07/2019</v>
          </cell>
          <cell r="D1366" t="str">
            <v>KG</v>
          </cell>
          <cell r="E1366">
            <v>13.56</v>
          </cell>
        </row>
        <row r="1367">
          <cell r="B1367">
            <v>100346</v>
          </cell>
          <cell r="C1367" t="str">
            <v>ARMAÇÃO DE CORTINA DE CONTENÇÃO EM CONCRETO ARMADO, COM AÇO CA-50 DE 16 MM - MONTAGEM. AF_07/2019</v>
          </cell>
          <cell r="D1367" t="str">
            <v>KG</v>
          </cell>
          <cell r="E1367">
            <v>13.14</v>
          </cell>
        </row>
        <row r="1368">
          <cell r="B1368">
            <v>100347</v>
          </cell>
          <cell r="C1368" t="str">
            <v>ARMAÇÃO DE CORTINA DE CONTENÇÃO EM CONCRETO ARMADO, COM AÇO CA-50 DE 20 MM - MONTAGEM. AF_07/2019</v>
          </cell>
          <cell r="D1368" t="str">
            <v>KG</v>
          </cell>
          <cell r="E1368">
            <v>15.05</v>
          </cell>
        </row>
        <row r="1369">
          <cell r="B1369">
            <v>100348</v>
          </cell>
          <cell r="C1369" t="str">
            <v>ARMAÇÃO DE CORTINA DE CONTENÇÃO EM CONCRETO ARMADO, COM AÇO CA-50 DE 25 MM - MONTAGEM. AF_07/2019</v>
          </cell>
          <cell r="D1369" t="str">
            <v>KG</v>
          </cell>
          <cell r="E1369">
            <v>14.84</v>
          </cell>
        </row>
        <row r="1370">
          <cell r="B1370">
            <v>100349</v>
          </cell>
          <cell r="C1370" t="str">
            <v>CONCRETAGEM DE CORTINA DE CONTENÇÃO, ATRAVÉS DE BOMBA   LANÇAMENTO, ADENSAMENTO E ACABAMENTO. AF_07/2019</v>
          </cell>
          <cell r="D1370" t="str">
            <v>M3</v>
          </cell>
          <cell r="E1370">
            <v>569.51</v>
          </cell>
        </row>
        <row r="1371">
          <cell r="B1371" t="str">
            <v>73856/001</v>
          </cell>
          <cell r="C1371" t="str">
            <v>BOCA P/BUEIRO SIMPLES TUBULAR D=0,40M EM CONCRETO CICLOPICO, INCLINDO FORMAS, ESCAVACAO, REATERRO E MATERIAIS, EXCLUINDO MATERIAL REATERRO JAZIDA E TRANSPORTE</v>
          </cell>
          <cell r="D1371" t="str">
            <v>UN</v>
          </cell>
          <cell r="E1371">
            <v>654.63</v>
          </cell>
        </row>
        <row r="1372">
          <cell r="B1372" t="str">
            <v>73856/002</v>
          </cell>
          <cell r="C1372" t="str">
            <v>BOCA PARA BUEIRO SIMPLES TUBULAR, DIAMETRO =0,60M, EM CONCRETO CICLOPICO, INCLUINDO FORMAS, ESCAVACAO, REATERRO E MATERIAIS, EXCLUINDO MATERIAL REATERRO JAZIDA E TRANSPORTE.</v>
          </cell>
          <cell r="D1372" t="str">
            <v>UN</v>
          </cell>
          <cell r="E1372">
            <v>1068.1199999999999</v>
          </cell>
        </row>
        <row r="1373">
          <cell r="B1373" t="str">
            <v>73856/003</v>
          </cell>
          <cell r="C1373" t="str">
            <v>BOCA PARA BUEIRO SIMPLES TUBULAR, DIAMETRO =0,80M, EM CONCRETO CICLOPICO, INCLUINDO FORMAS, ESCAVACAO, REATERRO E MATERIAIS, EXCLUINDO MATERIAL REATERRO JAZIDA E TRANSPORTE.</v>
          </cell>
          <cell r="D1373" t="str">
            <v>UN</v>
          </cell>
          <cell r="E1373">
            <v>1594.79</v>
          </cell>
        </row>
        <row r="1374">
          <cell r="B1374" t="str">
            <v>73856/004</v>
          </cell>
          <cell r="C1374" t="str">
            <v>BOCA PARA BUEIRO SIMPLES TUBULAR, DIAMETRO =1,00M, EM CONCRETO CICLOPICO, INCLUINDO FORMAS, ESCAVACAO, REATERRO E MATERIAIS, EXCLUINDO MATERIAL REATERRO JAZIDA E TRANSPORTE.</v>
          </cell>
          <cell r="D1374" t="str">
            <v>UN</v>
          </cell>
          <cell r="E1374">
            <v>2241.5700000000002</v>
          </cell>
        </row>
        <row r="1375">
          <cell r="B1375">
            <v>83716</v>
          </cell>
          <cell r="C1375" t="str">
            <v>GRELHA FF 30X90CM, 135KG, P/ CX RALO COM ASSENTAMENTO DE ARGAMASSA CIMENTO/AREIA 1:4 - FORNECIMENTO E INSTALAÇÃO</v>
          </cell>
          <cell r="D1375" t="str">
            <v>UN</v>
          </cell>
          <cell r="E1375">
            <v>499.79</v>
          </cell>
        </row>
        <row r="1376">
          <cell r="B1376">
            <v>97933</v>
          </cell>
          <cell r="C1376" t="str">
            <v>CAIXA COM GRELHA SIMPLES RETANGULAR, EM CONCRETO PRÉ-MOLDADO, DIMENSÕES INTERNAS: 0,6X1,0X1,0 M. AF_12/2020</v>
          </cell>
          <cell r="D1376" t="str">
            <v>UN</v>
          </cell>
          <cell r="E1376">
            <v>876.82</v>
          </cell>
        </row>
        <row r="1377">
          <cell r="B1377">
            <v>97934</v>
          </cell>
          <cell r="C1377" t="str">
            <v>CAIXA COM GRELHA DUPLA RETANGULAR, EM CONCRETO PRÉ-MOLDADO, DIMENSÕES INTERNAS: 0,6X2,2X1,0 M. AF_12/2020</v>
          </cell>
          <cell r="D1377" t="str">
            <v>UN</v>
          </cell>
          <cell r="E1377">
            <v>1876.35</v>
          </cell>
        </row>
        <row r="1378">
          <cell r="B1378">
            <v>97935</v>
          </cell>
          <cell r="C1378" t="str">
            <v>CAIXA PARA BOCA DE LOBO SIMPLES RETANGULAR, EM CONCRETO PRÉ-MOLDADO, DIMENSÕES INTERNAS: 0,6X1,0X1,2 M. AF_12/2020</v>
          </cell>
          <cell r="D1378" t="str">
            <v>UN</v>
          </cell>
          <cell r="E1378">
            <v>698.63</v>
          </cell>
        </row>
        <row r="1379">
          <cell r="B1379">
            <v>97936</v>
          </cell>
          <cell r="C1379" t="str">
            <v>CAIXA PARA BOCA DE LOBO DUPLA RETANGULAR, EM CONCRETO PRÉ-MOLDADO, DIMENSÕES INTERNAS: 0,6X2,2X1,2 M. AF_12/2020</v>
          </cell>
          <cell r="D1379" t="str">
            <v>UN</v>
          </cell>
          <cell r="E1379">
            <v>1560.36</v>
          </cell>
        </row>
        <row r="1380">
          <cell r="B1380">
            <v>97947</v>
          </cell>
          <cell r="C1380" t="str">
            <v>CAIXA COM GRELHA SIMPLES RETANGULAR, EM ALVENARIA COM TIJOLOS CERÂMICOS MACIÇOS, DIMENSÕES INTERNAS: 0,5X1X1 M. AF_12/2020</v>
          </cell>
          <cell r="D1380" t="str">
            <v>UN</v>
          </cell>
          <cell r="E1380">
            <v>1493.67</v>
          </cell>
        </row>
        <row r="1381">
          <cell r="B1381">
            <v>97948</v>
          </cell>
          <cell r="C1381" t="str">
            <v>CAIXA COM GRELHA DUPLA RETANGULAR, EM ALVENARIA COM TIJOLOS CERÂMICOS MACIÇOS, DIMENSÕES INTERNAS: 0,5X2,2X1 M. AF_12/2020</v>
          </cell>
          <cell r="D1381" t="str">
            <v>UN</v>
          </cell>
          <cell r="E1381">
            <v>2754.82</v>
          </cell>
        </row>
        <row r="1382">
          <cell r="B1382">
            <v>97949</v>
          </cell>
          <cell r="C1382" t="str">
            <v>CAIXA PARA BOCA DE LOBO SIMPLES RETANGULAR, EM ALVENARIA COM TIJOLOS CERÂMICOS MACIÇOS, DIMENSÕES INTERNAS: 0,6X1X1,2 M. AF_12/2020</v>
          </cell>
          <cell r="D1382" t="str">
            <v>UN</v>
          </cell>
          <cell r="E1382">
            <v>1487.26</v>
          </cell>
        </row>
        <row r="1383">
          <cell r="B1383">
            <v>97950</v>
          </cell>
          <cell r="C1383" t="str">
            <v>CAIXA PARA BOCA DE LOBO DUPLA RETANGULAR, EM ALVENARIA COM TIJOLOS CERÂMICOS MACIÇOS, DIMENSÕES INTERNAS: 0,6X2,2X1,2 M. AF_12/2020</v>
          </cell>
          <cell r="D1383" t="str">
            <v>UN</v>
          </cell>
          <cell r="E1383">
            <v>2617.9</v>
          </cell>
        </row>
        <row r="1384">
          <cell r="B1384">
            <v>97951</v>
          </cell>
          <cell r="C1384" t="str">
            <v>CAIXA PARA BOCA DE LOBO COMBINADA COM GRELHA RETANGULAR, EM ALVENARIA COM TIJOLOS CERÂMICOS MACIÇOS, DIMENSÕES INTERNAS: 1,3X1X1,2 M. AF_12/2020</v>
          </cell>
          <cell r="D1384" t="str">
            <v>UN</v>
          </cell>
          <cell r="E1384">
            <v>2384.5100000000002</v>
          </cell>
        </row>
        <row r="1385">
          <cell r="B1385">
            <v>97952</v>
          </cell>
          <cell r="C1385" t="str">
            <v>CAIXA PARA BOCA DE LOBO DUPLA COMBINADA COM GRELHA RETANGULAR, EM ALVENARIA COM TIJOLOS CERÂMICOS MACIÇOS, DIMENSÕES INTERNAS: 1,3X2,2X1,2 M. AF_12/2020</v>
          </cell>
          <cell r="D1385" t="str">
            <v>UN</v>
          </cell>
          <cell r="E1385">
            <v>4116.16</v>
          </cell>
        </row>
        <row r="1386">
          <cell r="B1386">
            <v>97953</v>
          </cell>
          <cell r="C1386" t="str">
            <v>CAIXA COM GRELHA SIMPLES RETANGULAR, EM ALVENARIA COM BLOCOS DE CONCRETO, DIMENSÕES INTERNAS: 0,5X1X1 M. AF_12/2020</v>
          </cell>
          <cell r="D1386" t="str">
            <v>UN</v>
          </cell>
          <cell r="E1386">
            <v>1048.78</v>
          </cell>
        </row>
        <row r="1387">
          <cell r="B1387">
            <v>97955</v>
          </cell>
          <cell r="C1387" t="str">
            <v>CAIXA COM GRELHA DUPLA RETANGULAR, EM ALVENARIA COM BLOCOS DE CONCRETO, DIMENSÕES INTERNAS: 0,5X2,2X1 M. AF_12/2020</v>
          </cell>
          <cell r="D1387" t="str">
            <v>UN</v>
          </cell>
          <cell r="E1387">
            <v>2298.46</v>
          </cell>
        </row>
        <row r="1388">
          <cell r="B1388">
            <v>97956</v>
          </cell>
          <cell r="C1388" t="str">
            <v>CAIXA PARA BOCA DE LOBO SIMPLES RETANGULAR, EM ALVENARIA COM BLOCOS DE CONCRETO, DIMENSÕES INTERNAS: 0,6X1X1,2 M. AF_12/2020</v>
          </cell>
          <cell r="D1388" t="str">
            <v>UN</v>
          </cell>
          <cell r="E1388">
            <v>1090.1500000000001</v>
          </cell>
        </row>
        <row r="1389">
          <cell r="B1389">
            <v>97957</v>
          </cell>
          <cell r="C1389" t="str">
            <v>CAIXA PARA BOCA DE LOBO DUPLA RETANGULAR, EM ALVENARIA COM BLOCOS DE CONCRETO, DIMENSÕES INTERNAS: 0,6X2,2X1,2 M. AF_12/2020</v>
          </cell>
          <cell r="D1389" t="str">
            <v>UN</v>
          </cell>
          <cell r="E1389">
            <v>2001.35</v>
          </cell>
        </row>
        <row r="1390">
          <cell r="B1390">
            <v>97961</v>
          </cell>
          <cell r="C1390" t="str">
            <v>CAIXA PARA BOCA DE LOBO COMBINADA COM GRELHA RETANGULAR, EM ALVENARIA COM BLOCOS DE CONCRETO, DIMENSÕES INTERNAS: 1,3X1X1,2 M. AF_12/2020</v>
          </cell>
          <cell r="D1390" t="str">
            <v>UN</v>
          </cell>
          <cell r="E1390">
            <v>1812.25</v>
          </cell>
        </row>
        <row r="1391">
          <cell r="B1391">
            <v>97973</v>
          </cell>
          <cell r="C1391" t="str">
            <v>CAIXA PARA BOCA DE LOBO DUPLA COMBINADA COM GRELHA RETANGULAR, EM ALVENARIA COM BLOCOS DE CONCRETO, DIMENSÕES INTERNAS: 1,3X2,2X1,2 M. AF_12/2020</v>
          </cell>
          <cell r="D1391" t="str">
            <v>UN</v>
          </cell>
          <cell r="E1391">
            <v>3440.5</v>
          </cell>
        </row>
        <row r="1392">
          <cell r="B1392">
            <v>97974</v>
          </cell>
          <cell r="C1392" t="str">
            <v>POÇO DE INSPEÇÃO CIRCULAR PARA ESGOTO, EM CONCRETO PRÉ-MOLDADO, DIÂMETRO INTERNO = 0,6 M, PROFUNDIDADE = 1 M, EXCLUINDO TAMPÃO. AF_12/2020</v>
          </cell>
          <cell r="D1392" t="str">
            <v>UN</v>
          </cell>
          <cell r="E1392">
            <v>369.9</v>
          </cell>
        </row>
        <row r="1393">
          <cell r="B1393">
            <v>97975</v>
          </cell>
          <cell r="C1393" t="str">
            <v>POÇO DE INSPEÇÃO CIRCULAR PARA ESGOTO, EM CONCRETO PRÉ-MOLDADO, DIÂMETRO INTERNO = 0,6 M, PROFUNDIDADE = 1,5 M, EXCLUINDO TAMPÃO. AF_12/2020</v>
          </cell>
          <cell r="D1393" t="str">
            <v>UN</v>
          </cell>
          <cell r="E1393">
            <v>385.5</v>
          </cell>
        </row>
        <row r="1394">
          <cell r="B1394">
            <v>97976</v>
          </cell>
          <cell r="C1394" t="str">
            <v>POÇO DE INSPEÇÃO CIRCULAR PARA ESGOTO, EM ALVENARIA COM TIJOLOS CERÂMICOS MACIÇOS, DIÂMETRO INTERNO = 0,6 M, PROFUNDIDADE = 1 M, EXCLUINDO TAMPÃO. AF_12/2020</v>
          </cell>
          <cell r="D1394" t="str">
            <v>UN</v>
          </cell>
          <cell r="E1394">
            <v>904.65</v>
          </cell>
        </row>
        <row r="1395">
          <cell r="B1395">
            <v>97977</v>
          </cell>
          <cell r="C1395" t="str">
            <v>POÇO DE INSPEÇÃO CIRCULAR PARA ESGOTO, EM ALVENARIA COM TIJOLOS CERÂMICOS MACIÇOS, DIÂMETRO INTERNO = 0,6 M, PROFUNDIDADE = 1,5 M, EXCLUINDO TAMPÃO. AF_12/2020</v>
          </cell>
          <cell r="D1395" t="str">
            <v>UN</v>
          </cell>
          <cell r="E1395">
            <v>1291.5999999999999</v>
          </cell>
        </row>
        <row r="1396">
          <cell r="B1396">
            <v>97978</v>
          </cell>
          <cell r="C1396" t="str">
            <v>BASE PARA POÇO DE VISITA CIRCULAR PARA ESGOTO, EM CONCRETO PRÉ-MOLDADO, DIÂMETRO INTERNO = 0,8 M, PROFUNDIDADE = 1,45 M, EXCLUINDO TAMPÃO. AF_12/2020</v>
          </cell>
          <cell r="D1396" t="str">
            <v>UN</v>
          </cell>
          <cell r="E1396">
            <v>732.35</v>
          </cell>
        </row>
        <row r="1397">
          <cell r="B1397">
            <v>97980</v>
          </cell>
          <cell r="C1397" t="str">
            <v>BASE PARA POÇO DE VISITA CIRCULAR PARA  ESGOTO, EM ALVENARIA COM TIJOLOS CERÂMICOS MACIÇOS, DIÂMETRO INTERNO = 0,8 M, PROFUNDIDADE = 1,45 M, EXCLUINDO TAMPÃO. AF_12/2020</v>
          </cell>
          <cell r="D1397" t="str">
            <v>UN</v>
          </cell>
          <cell r="E1397">
            <v>1693</v>
          </cell>
        </row>
        <row r="1398">
          <cell r="B1398">
            <v>97981</v>
          </cell>
          <cell r="C1398" t="str">
            <v>ACRÉSCIMO PARA POÇO DE VISITA CIRCULAR PARA ESGOTO, EM ALVENARIA COM TIJOLOS CERÂMICOS MACIÇOS, DIÂMETRO INTERNO = 0,8 M. AF_12/2020</v>
          </cell>
          <cell r="D1398" t="str">
            <v>M</v>
          </cell>
          <cell r="E1398">
            <v>979.06</v>
          </cell>
        </row>
        <row r="1399">
          <cell r="B1399">
            <v>97983</v>
          </cell>
          <cell r="C1399" t="str">
            <v>ACRÉSCIMO PARA POÇO DE VISITA CIRCULAR PARA ESGOTO, EM CONCRETO PRÉ-MOLDADO, DIÂMETRO INTERNO = 1 M. AF_12/2020</v>
          </cell>
          <cell r="D1399" t="str">
            <v>M</v>
          </cell>
          <cell r="E1399">
            <v>417.51</v>
          </cell>
        </row>
        <row r="1400">
          <cell r="B1400">
            <v>97985</v>
          </cell>
          <cell r="C1400" t="str">
            <v>ACRÉSCIMO PARA POÇO DE VISITA CIRCULAR PARA  ESGOTO, EM ALVENARIA COM TIJOLOS CERÂMICOS MACIÇOS, DIÂMETRO INTERNO = 1 M. AF_12/2020</v>
          </cell>
          <cell r="D1400" t="str">
            <v>M</v>
          </cell>
          <cell r="E1400">
            <v>1184.1500000000001</v>
          </cell>
        </row>
        <row r="1401">
          <cell r="B1401">
            <v>97987</v>
          </cell>
          <cell r="C1401" t="str">
            <v>ACRÉSCIMO PARA POÇO DE VISITA CIRCULAR PARA ESGOTO, EM CONCRETO PRÉ-MOLDADO, DIÂMETRO INTERNO = 1,2 M. AF_12/2020</v>
          </cell>
          <cell r="D1401" t="str">
            <v>M</v>
          </cell>
          <cell r="E1401">
            <v>557.32000000000005</v>
          </cell>
        </row>
        <row r="1402">
          <cell r="B1402">
            <v>97988</v>
          </cell>
          <cell r="C1402" t="str">
            <v>BASE PARA POÇO DE VISITA CIRCULAR PARA  ESGOTO, EM ALVENARIA COM TIJOLOS CERÂMICOS MACIÇOS, DIÂMETRO INTERNO = 1,2 M, PROFUNDIDADE = 1,45 M, EXCLUINDO TAMPÃO. AF_12/2020</v>
          </cell>
          <cell r="D1402" t="str">
            <v>UN</v>
          </cell>
          <cell r="E1402">
            <v>2520.84</v>
          </cell>
        </row>
        <row r="1403">
          <cell r="B1403">
            <v>97989</v>
          </cell>
          <cell r="C1403" t="str">
            <v>ACRÉSCIMO PARA POÇO DE VISITA CIRCULAR PARA ESGOTO, EM ALVENARIA COM TIJOLOS CERÂMICOS MACIÇOS, DIÂMETRO INTERNO = 1,2 M. AF_12/2020</v>
          </cell>
          <cell r="D1403" t="str">
            <v>M</v>
          </cell>
          <cell r="E1403">
            <v>1389.23</v>
          </cell>
        </row>
        <row r="1404">
          <cell r="B1404">
            <v>97991</v>
          </cell>
          <cell r="C1404" t="str">
            <v>ACRÉSCIMO PARA POÇO DE VISITA CIRCULAR PARA  ESGOTO, EM CONCRETO PRÉ-MOLDADO, DIÂMETRO INTERNO = 1,5 M. AF_12/2020</v>
          </cell>
          <cell r="D1404" t="str">
            <v>M</v>
          </cell>
          <cell r="E1404">
            <v>786.4</v>
          </cell>
        </row>
        <row r="1405">
          <cell r="B1405">
            <v>97992</v>
          </cell>
          <cell r="C1405" t="str">
            <v>BASE PARA POÇO DE VISITA CIRCULAR PARA ESGOTO, EM ALVENARIA COM TIJOLOS CERÂMICOS MACIÇOS, DIÂMETRO INTERNO = 1,5 M, PROFUNDIDADE = 1,45 M, EXCLUINDO TAMPÃO. AF_12/2020</v>
          </cell>
          <cell r="D1405" t="str">
            <v>UN</v>
          </cell>
          <cell r="E1405">
            <v>3262.42</v>
          </cell>
        </row>
        <row r="1406">
          <cell r="B1406">
            <v>97993</v>
          </cell>
          <cell r="C1406" t="str">
            <v>ACRÉSCIMO PARA POÇO DE VISITA CIRCULAR PARA  ESGOTO, EM ALVENARIA COM TIJOLOS CERÂMICOS MACIÇOS, DIÂMETRO INTERNO = 1,5 M. AF_12/2020</v>
          </cell>
          <cell r="D1406" t="str">
            <v>M</v>
          </cell>
          <cell r="E1406">
            <v>1696.87</v>
          </cell>
        </row>
        <row r="1407">
          <cell r="B1407">
            <v>97994</v>
          </cell>
          <cell r="C1407" t="str">
            <v>BASE PARA POÇO DE VISITA RETANGULAR PARA  ESGOTO, EM ALVENARIA COM BLOCOS DE CONCRETO, DIMENSÕES INTERNAS = 1X1 M, PROFUNDIDADE = 1,45 M, EXCLUINDO TAMPÃO. AF_12/2020</v>
          </cell>
          <cell r="D1407" t="str">
            <v>UN</v>
          </cell>
          <cell r="E1407">
            <v>2079.04</v>
          </cell>
        </row>
        <row r="1408">
          <cell r="B1408">
            <v>97995</v>
          </cell>
          <cell r="C1408" t="str">
            <v>ACRÉSCIMO PARA POÇO DE VISITA RETANGULAR PARA ESGOTO, EM ALVENARIA COM BLOCOS DE CONCRETO, DIMENSÕES INTERNAS = 1X1 M. AF_12/2020</v>
          </cell>
          <cell r="D1408" t="str">
            <v>M</v>
          </cell>
          <cell r="E1408">
            <v>975.5</v>
          </cell>
        </row>
        <row r="1409">
          <cell r="B1409">
            <v>97996</v>
          </cell>
          <cell r="C1409" t="str">
            <v>BASE PARA POÇO DE VISITA RETANGULAR PARA ESGOTO, EM ALVENARIA COM BLOCOS DE CONCRETO, DIMENSÕES INTERNAS = 1X1,5 M, PROFUNDIDADE = 1,45 M, EXCLUINDO TAMPÃO. AF_12/2020</v>
          </cell>
          <cell r="D1409" t="str">
            <v>UN</v>
          </cell>
          <cell r="E1409">
            <v>2643.25</v>
          </cell>
        </row>
        <row r="1410">
          <cell r="B1410">
            <v>97997</v>
          </cell>
          <cell r="C1410" t="str">
            <v>ACRÉSCIMO PARA POÇO DE VISITA RETANGULAR PARA ESGOTO, EM ALVENARIA COM BLOCOS DE CONCRETO, DIMENSÕES INTERNAS = 1X1,5 M. AF_12/2020</v>
          </cell>
          <cell r="D1410" t="str">
            <v>M</v>
          </cell>
          <cell r="E1410">
            <v>1164.3399999999999</v>
          </cell>
        </row>
        <row r="1411">
          <cell r="B1411">
            <v>97999</v>
          </cell>
          <cell r="C1411" t="str">
            <v>ACRÉSCIMO PARA POÇO DE VISITA RETANGULAR PARA ESGOTO, EM ALVENARIA COM BLOCOS DE CONCRETO, DIMENSÕES INTERNAS = 1X2 M. AF_12/2020</v>
          </cell>
          <cell r="D1411" t="str">
            <v>M</v>
          </cell>
          <cell r="E1411">
            <v>1353.21</v>
          </cell>
        </row>
        <row r="1412">
          <cell r="B1412">
            <v>98001</v>
          </cell>
          <cell r="C1412" t="str">
            <v>ACRÉSCIMO PARA POÇO DE VISITA RETANGULAR PARA ESGOTO, EM ALVENARIA COM BLOCOS DE CONCRETO, DIMENSÕES INTERNAS = 1X2,5 M. AF_12/2020</v>
          </cell>
          <cell r="D1412" t="str">
            <v>M</v>
          </cell>
          <cell r="E1412">
            <v>1542.05</v>
          </cell>
        </row>
        <row r="1413">
          <cell r="B1413">
            <v>98002</v>
          </cell>
          <cell r="C1413" t="str">
            <v>BASE PARA POÇO DE VISITA RETANGULAR PARA ESGOTO, EM ALVENARIA COM BLOCOS DE CONCRETO, DIMENSÕES INTERNAS = 1X3 M, PROFUNDIDADE = 1,45 M, EXCLUINDO TAMPÃO. AF_12/2020</v>
          </cell>
          <cell r="D1413" t="str">
            <v>UN</v>
          </cell>
          <cell r="E1413">
            <v>4354.79</v>
          </cell>
        </row>
        <row r="1414">
          <cell r="B1414">
            <v>98003</v>
          </cell>
          <cell r="C1414" t="str">
            <v>ACRÉSCIMO PARA POÇO DE VISITA RETANGULAR PARA ESGOTO, EM ALVENARIA COM BLOCOS DE CONCRETO, DIMENSÕES INTERNAS = 1X3 M. AF_12/2020</v>
          </cell>
          <cell r="D1414" t="str">
            <v>M</v>
          </cell>
          <cell r="E1414">
            <v>1730.95</v>
          </cell>
        </row>
        <row r="1415">
          <cell r="B1415">
            <v>98005</v>
          </cell>
          <cell r="C1415" t="str">
            <v>ACRÉSCIMO PARA POÇO DE VISITA RETANGULAR PARA ESGOTO, EM ALVENARIA COM BLOCOS DE CONCRETO, DIMENSÕES INTERNAS = 1X3,5 M. AF_12/2020</v>
          </cell>
          <cell r="D1415" t="str">
            <v>M</v>
          </cell>
          <cell r="E1415">
            <v>1919.8</v>
          </cell>
        </row>
        <row r="1416">
          <cell r="B1416">
            <v>98006</v>
          </cell>
          <cell r="C1416" t="str">
            <v>BASE PARA POÇO DE VISITA RETANGULAR PARA ESGOTO, EM ALVENARIA COM BLOCOS DE CONCRETO, DIMENSÕES INTERNAS = 1X4 M, PROFUNDIDADE = 1,45 M, EXCLUINDO TAMPÃO. AF_12/2020</v>
          </cell>
          <cell r="D1416" t="str">
            <v>UN</v>
          </cell>
          <cell r="E1416">
            <v>5485.54</v>
          </cell>
        </row>
        <row r="1417">
          <cell r="B1417">
            <v>98007</v>
          </cell>
          <cell r="C1417" t="str">
            <v>ACRÉSCIMO PARA POÇO DE VISITA RETANGULAR PARA ESGOTO, EM ALVENARIA COM BLOCOS DE CONCRETO, DIMENSÕES INTERNAS = 1X4 M. AF_12/2020</v>
          </cell>
          <cell r="D1417" t="str">
            <v>M</v>
          </cell>
          <cell r="E1417">
            <v>2108.65</v>
          </cell>
        </row>
        <row r="1418">
          <cell r="B1418">
            <v>98008</v>
          </cell>
          <cell r="C1418" t="str">
            <v>BASE PARA POÇO DE VISITA RETANGULAR PARA ESGOTO, EM ALVENARIA COM BLOCOS DE CONCRETO, DIMENSÕES INTERNAS = 1,5X1,5 M, PROFUNDIDADE = 1,45 M, EXCLUINDO TAMPÃO . AF_12/2020</v>
          </cell>
          <cell r="D1418" t="str">
            <v>UN</v>
          </cell>
          <cell r="E1418">
            <v>3298.32</v>
          </cell>
        </row>
        <row r="1419">
          <cell r="B1419">
            <v>98009</v>
          </cell>
          <cell r="C1419" t="str">
            <v>ACRÉSCIMO PARA POÇO DE VISITA RETANGULAR PARA ESGOTO, EM ALVENARIA COM BLOCOS DE CONCRETO, DIMENSÕES INTERNAS = 1,5X1,5 M. AF_12/2020</v>
          </cell>
          <cell r="D1419" t="str">
            <v>M</v>
          </cell>
          <cell r="E1419">
            <v>1353.21</v>
          </cell>
        </row>
        <row r="1420">
          <cell r="B1420">
            <v>98010</v>
          </cell>
          <cell r="C1420" t="str">
            <v>BASE PARA POÇO DE VISITA RETANGULAR PARA ESGOTO, EM ALVENARIA COM BLOCOS DE CONCRETO, DIMENSÕES INTERNAS = 1,5X2 M, PROFUNDIDADE = 1,45 M, EXCLUINDO TAMPÃO. AF_12/2020</v>
          </cell>
          <cell r="D1420" t="str">
            <v>UN</v>
          </cell>
          <cell r="E1420">
            <v>4030.39</v>
          </cell>
        </row>
        <row r="1421">
          <cell r="B1421">
            <v>98011</v>
          </cell>
          <cell r="C1421" t="str">
            <v>ACRÉSCIMO PARA POÇO DE VISITA RETANGULAR PARA ESGOTO, EM ALVENARIA COM BLOCOS DE CONCRETO, DIMENSÕES INTERNAS = 1,5X2 M. AF_12/2020</v>
          </cell>
          <cell r="D1421" t="str">
            <v>M</v>
          </cell>
          <cell r="E1421">
            <v>1542.05</v>
          </cell>
        </row>
        <row r="1422">
          <cell r="B1422">
            <v>98012</v>
          </cell>
          <cell r="C1422" t="str">
            <v>BASE PARA POÇO DE VISITA RETANGULAR PARA ESGOTO, EM ALVENARIA COM BLOCOS DE CONCRETO, DIMENSÕES INTERNAS = 1,5X2,5 M, PROFUNDIDADE = 1,45 M, EXCLUINDO TAMPÃO. AF_12/2020</v>
          </cell>
          <cell r="D1422" t="str">
            <v>UN</v>
          </cell>
          <cell r="E1422">
            <v>4747.2299999999996</v>
          </cell>
        </row>
        <row r="1423">
          <cell r="B1423">
            <v>98013</v>
          </cell>
          <cell r="C1423" t="str">
            <v>ACRÉSCIMO PARA POÇO DE VISITA RETANGULAR PARA ESGOTO, EM ALVENARIA COM BLOCOS DE CONCRETO, DIMENSÕES INTERNAS = 1,5X2,5 M. AF_12/2020</v>
          </cell>
          <cell r="D1423" t="str">
            <v>M</v>
          </cell>
          <cell r="E1423">
            <v>1730.95</v>
          </cell>
        </row>
        <row r="1424">
          <cell r="B1424">
            <v>98014</v>
          </cell>
          <cell r="C1424" t="str">
            <v>BASE PARA POÇO DE VISITA RETANGULAR PARA ESGOTO, EM ALVENARIA COM BLOCOS DE CONCRETO, DIMENSÕES INTERNAS = 1,5X3 M, PROFUNDIDADE = 1,45 M, EXCLUINDO TAMPÃO. AF_12/2020</v>
          </cell>
          <cell r="D1424" t="str">
            <v>UN</v>
          </cell>
          <cell r="E1424">
            <v>5464.11</v>
          </cell>
        </row>
        <row r="1425">
          <cell r="B1425">
            <v>98015</v>
          </cell>
          <cell r="C1425" t="str">
            <v>ACRÉSCIMO PARA POÇO DE VISITA RETANGULAR PARA ESGOTO, EM ALVENARIA COM BLOCOS DE CONCRETO, DIMENSÕES INTERNAS = 1,5X3 M. AF_12/2020</v>
          </cell>
          <cell r="D1425" t="str">
            <v>M</v>
          </cell>
          <cell r="E1425">
            <v>1919.8</v>
          </cell>
        </row>
        <row r="1426">
          <cell r="B1426">
            <v>98016</v>
          </cell>
          <cell r="C1426" t="str">
            <v>BASE PARA POÇO DE VISITA RETANGULAR PARA ESGOTO, EM ALVENARIA COM BLOCOS DE CONCRETO, DIMENSÕES INTERNAS = 1,5X3,5 M, PROFUNDIDADE = 1,45 M, EXCLUINDO TAMPÃO. AF_12/2020</v>
          </cell>
          <cell r="D1426" t="str">
            <v>UN</v>
          </cell>
          <cell r="E1426">
            <v>6184.58</v>
          </cell>
        </row>
        <row r="1427">
          <cell r="B1427">
            <v>98017</v>
          </cell>
          <cell r="C1427" t="str">
            <v>ACRÉSCIMO PARA POÇO DE VISITA RETANGULAR PARA ESGOTO, EM ALVENARIA COM BLOCOS DE CONCRETO, DIMENSÕES INTERNAS = 1,5X3,5 M. AF_12/2020</v>
          </cell>
          <cell r="D1427" t="str">
            <v>M</v>
          </cell>
          <cell r="E1427">
            <v>2108.65</v>
          </cell>
        </row>
        <row r="1428">
          <cell r="B1428">
            <v>98018</v>
          </cell>
          <cell r="C1428" t="str">
            <v>BASE PARA POÇO DE VISITA RETANGULAR PARA ESGOTO, EM ALVENARIA COM BLOCOS DE CONCRETO, DIMENSÕES INTERNAS = 1,5X4 M, PROFUNDIDADE = 1,45 M, EXCLUINDO TAMPÃO. AF_12/2020</v>
          </cell>
          <cell r="D1428" t="str">
            <v>UN</v>
          </cell>
          <cell r="E1428">
            <v>6897.91</v>
          </cell>
        </row>
        <row r="1429">
          <cell r="B1429">
            <v>98019</v>
          </cell>
          <cell r="C1429" t="str">
            <v>ACRÉSCIMO PARA POÇO DE VISITA RETANGULAR PARA ESGOTO, EM ALVENARIA COM BLOCOS DE CONCRETO, DIMENSÕES INTERNAS = 1,5X4 M. AF_12/2020</v>
          </cell>
          <cell r="D1429" t="str">
            <v>M</v>
          </cell>
          <cell r="E1429">
            <v>2315.0100000000002</v>
          </cell>
        </row>
        <row r="1430">
          <cell r="B1430">
            <v>98020</v>
          </cell>
          <cell r="C1430" t="str">
            <v>BASE PARA POÇO DE VISITA RETANGULAR PARA ESGOTO, EM ALVENARIA COM BLOCOS DE CONCRETO, DIMENSÕES INTERNAS = 2X2 M, PROFUNDIDADE = 1,45 M, EXCLUINDO TAMPÃO. AF_12/2020</v>
          </cell>
          <cell r="D1430" t="str">
            <v>UN</v>
          </cell>
          <cell r="E1430">
            <v>4890.87</v>
          </cell>
        </row>
        <row r="1431">
          <cell r="B1431">
            <v>98021</v>
          </cell>
          <cell r="C1431" t="str">
            <v>ACRÉSCIMO PARA POÇO DE VISITA RETANGULAR PARA ESGOTO, EM ALVENARIA COM BLOCOS DE CONCRETO, DIMENSÕES INTERNAS = 2X2 M. AF_12/2020</v>
          </cell>
          <cell r="D1431" t="str">
            <v>M</v>
          </cell>
          <cell r="E1431">
            <v>1748.51</v>
          </cell>
        </row>
        <row r="1432">
          <cell r="B1432">
            <v>98022</v>
          </cell>
          <cell r="C1432" t="str">
            <v>BASE PARA POÇO DE VISITA RETANGULAR PARA ESGOTO, EM ALVENARIA COM BLOCOS DE CONCRETO, DIMENSÕES INTERNAS = 2X2,5 M, PROFUNDIDADE = 1,45 M, EXCLUINDO TAMPÃO. AF_12/2020</v>
          </cell>
          <cell r="D1432" t="str">
            <v>UN</v>
          </cell>
          <cell r="E1432">
            <v>5754.27</v>
          </cell>
        </row>
        <row r="1433">
          <cell r="B1433">
            <v>98023</v>
          </cell>
          <cell r="C1433" t="str">
            <v>ACRÉSCIMO PARA POÇO DE VISITA RETANGULAR PARA ESGOTO, EM ALVENARIA COM BLOCOS DE CONCRETO, DIMENSÕES INTERNAS = 2X2,5 M. AF_12/2020</v>
          </cell>
          <cell r="D1433" t="str">
            <v>M</v>
          </cell>
          <cell r="E1433">
            <v>1937.31</v>
          </cell>
        </row>
        <row r="1434">
          <cell r="B1434">
            <v>98024</v>
          </cell>
          <cell r="C1434" t="str">
            <v>BASE PARA POÇO DE VISITA RETANGULAR PARA ESGOTO, EM ALVENARIA COM BLOCOS DE CONCRETO, DIMENSÕES INTERNAS = 2X3 M, PROFUNDIDADE = 1,45 M, EXCLUINDO TAMPÃO. AF_12/2020</v>
          </cell>
          <cell r="D1434" t="str">
            <v>UN</v>
          </cell>
          <cell r="E1434">
            <v>6646.68</v>
          </cell>
        </row>
        <row r="1435">
          <cell r="B1435">
            <v>98025</v>
          </cell>
          <cell r="C1435" t="str">
            <v>ACRÉSCIMO PARA POÇO DE VISITA RETANGULAR PARA ESGOTO, EM ALVENARIA COM BLOCOS DE CONCRETO, DIMENSÕES INTERNAS = 2X3 M. AF_12/2020</v>
          </cell>
          <cell r="D1435" t="str">
            <v>M</v>
          </cell>
          <cell r="E1435">
            <v>2126.21</v>
          </cell>
        </row>
        <row r="1436">
          <cell r="B1436">
            <v>98026</v>
          </cell>
          <cell r="C1436" t="str">
            <v>BASE PARA POÇO DE VISITA RETANGULAR PARA ESGOTO, EM ALVENARIA COM BLOCOS DE CONCRETO, DIMENSÕES INTERNAS = 2X3,5 M, PROFUNDIDADE = 1,45 M, EXCLUINDO TAMPÃO. AF_12/2020</v>
          </cell>
          <cell r="D1436" t="str">
            <v>UN</v>
          </cell>
          <cell r="E1436">
            <v>7509.78</v>
          </cell>
        </row>
        <row r="1437">
          <cell r="B1437">
            <v>98027</v>
          </cell>
          <cell r="C1437" t="str">
            <v>ACRÉSCIMO PARA POÇO DE VISITA RETANGULAR PARA ESGOTO, EM ALVENARIA COM BLOCOS DE CONCRETO, DIMENSÕES INTERNAS = 2X3,5 M. AF_12/2020</v>
          </cell>
          <cell r="D1437" t="str">
            <v>M</v>
          </cell>
          <cell r="E1437">
            <v>2315.0100000000002</v>
          </cell>
        </row>
        <row r="1438">
          <cell r="B1438">
            <v>98028</v>
          </cell>
          <cell r="C1438" t="str">
            <v>BASE PARA POÇO DE VISITA RETANGULAR PARA ESGOTO, EM ALVENARIA COM BLOCOS DE CONCRETO, DIMENSÕES INTERNAS = 2X4 M, PROFUNDIDADE = 1,45 M, EXCLUINDO TAMPÃO. AF_12/2020</v>
          </cell>
          <cell r="D1438" t="str">
            <v>UN</v>
          </cell>
          <cell r="E1438">
            <v>8372.9500000000007</v>
          </cell>
        </row>
        <row r="1439">
          <cell r="B1439">
            <v>98029</v>
          </cell>
          <cell r="C1439" t="str">
            <v>ACRÉSCIMO PARA POÇO DE VISITA RETANGULAR PARA ESGOTO, EM ALVENARIA COM BLOCOS DE CONCRETO, DIMENSÕES INTERNAS = 2X4 M. AF_12/2020</v>
          </cell>
          <cell r="D1439" t="str">
            <v>M</v>
          </cell>
          <cell r="E1439">
            <v>2507.5</v>
          </cell>
        </row>
        <row r="1440">
          <cell r="B1440">
            <v>98030</v>
          </cell>
          <cell r="C1440" t="str">
            <v>BASE PARA POÇO DE VISITA RETANGULAR PARA ESGOTO, EM ALVENARIA COM BLOCOS DE CONCRETO, DIMENSÕES INTERNAS = 2,5X2,5 M, PROFUNDIDADE = 1,45 M, EXCLUINDO TAMPÃO. AF_12/2020</v>
          </cell>
          <cell r="D1440" t="str">
            <v>UN</v>
          </cell>
          <cell r="E1440">
            <v>6815.34</v>
          </cell>
        </row>
        <row r="1441">
          <cell r="B1441">
            <v>98031</v>
          </cell>
          <cell r="C1441" t="str">
            <v>ACRÉSCIMO PARA POÇO DE VISITA RETANGULAR PARA ESGOTO, EM ALVENARIA COM BLOCOS DE CONCRETO, DIMENSÕES INTERNAS = 2,5X2,5 M. AF_12/2020</v>
          </cell>
          <cell r="D1441" t="str">
            <v>M</v>
          </cell>
          <cell r="E1441">
            <v>2129.86</v>
          </cell>
        </row>
        <row r="1442">
          <cell r="B1442">
            <v>98032</v>
          </cell>
          <cell r="C1442" t="str">
            <v>BASE PARA POÇO DE VISITA RETANGULAR PARA ESGOTO, EM ALVENARIA COM BLOCOS DE CONCRETO, DIMENSÕES INTERNAS = 2,5X3 M, PROFUNDIDADE = 1,45 M, EXCLUINDO TAMPÃO. AF_12/2020</v>
          </cell>
          <cell r="D1442" t="str">
            <v>UN</v>
          </cell>
          <cell r="E1442">
            <v>7857.55</v>
          </cell>
        </row>
        <row r="1443">
          <cell r="B1443">
            <v>98033</v>
          </cell>
          <cell r="C1443" t="str">
            <v>ACRÉSCIMO PARA POÇO DE VISITA RETANGULAR PARA ESGOTO, EM ALVENARIA COM BLOCOS DE CONCRETO, DIMENSÕES INTERNAS = 2,5X3 M. AF_12/2020</v>
          </cell>
          <cell r="D1443" t="str">
            <v>M</v>
          </cell>
          <cell r="E1443">
            <v>2318.67</v>
          </cell>
        </row>
        <row r="1444">
          <cell r="B1444">
            <v>98034</v>
          </cell>
          <cell r="C1444" t="str">
            <v>BASE PARA POÇO DE VISITA RETANGULAR PARA ESGOTO, EM ALVENARIA COM BLOCOS DE CONCRETO, DIMENSÕES INTERNAS = 2,5X3,5 M, PROFUNDIDADE = 1,45 M, EXCLUINDO TAMPÃO. AF_12/2020</v>
          </cell>
          <cell r="D1444" t="str">
            <v>UN</v>
          </cell>
          <cell r="E1444">
            <v>8899.69</v>
          </cell>
        </row>
        <row r="1445">
          <cell r="B1445">
            <v>98035</v>
          </cell>
          <cell r="C1445" t="str">
            <v>ACRÉSCIMO PARA POÇO DE VISITA RETANGULAR PARA ESGOTO, EM ALVENARIA COM BLOCOS DE CONCRETO, DIMENSÕES INTERNAS = 2,5X3,5 M. AF_12/2020</v>
          </cell>
          <cell r="D1445" t="str">
            <v>M</v>
          </cell>
          <cell r="E1445">
            <v>2507.5</v>
          </cell>
        </row>
        <row r="1446">
          <cell r="B1446">
            <v>98036</v>
          </cell>
          <cell r="C1446" t="str">
            <v>BASE PARA POÇO DE VISITA RETANGULAR PARA ESGOTO, EM ALVENARIA COM BLOCOS DE CONCRETO, DIMENSÕES INTERNAS = 2,5X4 M, PROFUNDIDADE = 1,45 M, EXCLUINDO TAMPÃO. AF_12/2020</v>
          </cell>
          <cell r="D1446" t="str">
            <v>UN</v>
          </cell>
          <cell r="E1446">
            <v>9941.8700000000008</v>
          </cell>
        </row>
        <row r="1447">
          <cell r="B1447">
            <v>98037</v>
          </cell>
          <cell r="C1447" t="str">
            <v>ACRÉSCIMO PARA POÇO DE VISITA RETANGULAR PARA ESGOTO, EM ALVENARIA COM BLOCOS DE CONCRETO, DIMENSÕES INTERNAS = 2,5X4 M. AF_12/2020</v>
          </cell>
          <cell r="D1447" t="str">
            <v>M</v>
          </cell>
          <cell r="E1447">
            <v>2700</v>
          </cell>
        </row>
        <row r="1448">
          <cell r="B1448">
            <v>98038</v>
          </cell>
          <cell r="C1448" t="str">
            <v>BASE PARA POÇO DE VISITA RETANGULAR PARA ESGOTO, EM ALVENARIA COM BLOCOS DE CONCRETO, DIMENSÕES INTERNAS = 3X3 M, PROFUNDIDADE = 1,45 M, EXCLUINDO TAMPÃO. AF_12/2020</v>
          </cell>
          <cell r="D1448" t="str">
            <v>UN</v>
          </cell>
          <cell r="E1448">
            <v>9091.2900000000009</v>
          </cell>
        </row>
        <row r="1449">
          <cell r="B1449">
            <v>98039</v>
          </cell>
          <cell r="C1449" t="str">
            <v>ACRÉSCIMO PARA POÇO DE VISITA RETANGULAR PARA ESGOTO, EM ALVENARIA COM BLOCOS DE CONCRETO, DIMENSÕES INTERNAS = 3X3 M. AF_12/2020</v>
          </cell>
          <cell r="D1449" t="str">
            <v>M</v>
          </cell>
          <cell r="E1449">
            <v>2511.16</v>
          </cell>
        </row>
        <row r="1450">
          <cell r="B1450">
            <v>98040</v>
          </cell>
          <cell r="C1450" t="str">
            <v>BASE PARA POÇO DE VISITA RETANGULAR PARA ESGOTO, EM ALVENARIA COM BLOCOS DE CONCRETO, DIMENSÕES INTERNAS = 3X3,5 M, PROFUNDIDADE = 1,45 M, EXCLUINDO TAMPÃO. AF_12/2020</v>
          </cell>
          <cell r="D1450" t="str">
            <v>UN</v>
          </cell>
          <cell r="E1450">
            <v>10292.120000000001</v>
          </cell>
        </row>
        <row r="1451">
          <cell r="B1451">
            <v>98041</v>
          </cell>
          <cell r="C1451" t="str">
            <v>ACRÉSCIMO PARA POÇO DE VISITA RETANGULAR PARA ESGOTO, EM ALVENARIA COM BLOCOS DE CONCRETO, DIMENSÕES INTERNAS = 3X3,5 M. AF_12/2020</v>
          </cell>
          <cell r="D1451" t="str">
            <v>M</v>
          </cell>
          <cell r="E1451">
            <v>2700</v>
          </cell>
        </row>
        <row r="1452">
          <cell r="B1452">
            <v>98042</v>
          </cell>
          <cell r="C1452" t="str">
            <v>BASE PARA POÇO DE VISITA RETANGULAR PARA ESGOTO, EM ALVENARIA COM BLOCOS DE CONCRETO, DIMENSÕES INTERNAS = 3X4 M, PROFUNDIDADE = 1,45 M, EXCLUINDO TAMPÃO. AF_12/2020</v>
          </cell>
          <cell r="D1452" t="str">
            <v>UN</v>
          </cell>
          <cell r="E1452">
            <v>11492.92</v>
          </cell>
        </row>
        <row r="1453">
          <cell r="B1453">
            <v>98043</v>
          </cell>
          <cell r="C1453" t="str">
            <v>ACRÉSCIMO PARA POÇO DE VISITA RETANGULAR PARA ESGOTO, EM ALVENARIA COM BLOCOS DE CONCRETO, DIMENSÕES INTERNAS = 3X4 M. AF_12/2020</v>
          </cell>
          <cell r="D1453" t="str">
            <v>M</v>
          </cell>
          <cell r="E1453">
            <v>2892.52</v>
          </cell>
        </row>
        <row r="1454">
          <cell r="B1454">
            <v>98044</v>
          </cell>
          <cell r="C1454" t="str">
            <v>BASE PARA POÇO DE VISITA RETANGULAR PARA ESGOTO, EM ALVENARIA COM BLOCOS DE CONCRETO, DIMENSÕES INTERNAS = 3,5X3,5 M, PROFUNDIDADE = 1,45 M, EXCLUINDO TAMPÃO. AF_12/2020</v>
          </cell>
          <cell r="D1454" t="str">
            <v>UN</v>
          </cell>
          <cell r="E1454">
            <v>11677.83</v>
          </cell>
        </row>
        <row r="1455">
          <cell r="B1455">
            <v>98045</v>
          </cell>
          <cell r="C1455" t="str">
            <v>ACRÉSCIMO PARA POÇO DE VISITA RETANGULAR PARA ESGOTO, EM ALVENARIA COM BLOCOS DE CONCRETO, DIMENSÕES INTERNAS = 3,5X3,5 M. AF_12/2020</v>
          </cell>
          <cell r="D1455" t="str">
            <v>M</v>
          </cell>
          <cell r="E1455">
            <v>2892.52</v>
          </cell>
        </row>
        <row r="1456">
          <cell r="B1456">
            <v>98046</v>
          </cell>
          <cell r="C1456" t="str">
            <v>BASE PARA POÇO DE VISITA RETANGULAR PARA ESGOTO, EM ALVENARIA COM BLOCOS DE CONCRETO, DIMENSÕES INTERNAS = 3,5X4 M, PROFUNDIDADE = 1,45 M, EXCLUINDO TAMPÃO. AF_12/2020</v>
          </cell>
          <cell r="D1456" t="str">
            <v>UN</v>
          </cell>
          <cell r="E1456">
            <v>13043.96</v>
          </cell>
        </row>
        <row r="1457">
          <cell r="B1457">
            <v>98047</v>
          </cell>
          <cell r="C1457" t="str">
            <v>ACRÉSCIMO PARA POÇO DE VISITA RETANGULAR PARA ESGOTO, EM ALVENARIA COM BLOCOS DE CONCRETO, DIMENSÕES INTERNAS = 3,5X4 M. AF_12/2020</v>
          </cell>
          <cell r="D1457" t="str">
            <v>M</v>
          </cell>
          <cell r="E1457">
            <v>3085.02</v>
          </cell>
        </row>
        <row r="1458">
          <cell r="B1458">
            <v>98048</v>
          </cell>
          <cell r="C1458" t="str">
            <v>BASE PARA POÇO DE VISITA RETANGULAR PARA ESGOTO, EM ALVENARIA COM BLOCOS DE CONCRETO, DIMENSÕES INTERNAS = 4X4 M, PROFUNDIDADE = 1,45 M, EXCLUINDO TAMPÃO. AF_12/2020</v>
          </cell>
          <cell r="D1458" t="str">
            <v>UN</v>
          </cell>
          <cell r="E1458">
            <v>15206.84</v>
          </cell>
        </row>
        <row r="1459">
          <cell r="B1459">
            <v>98049</v>
          </cell>
          <cell r="C1459" t="str">
            <v>ACRÉSCIMO PARA POÇO DE VISITA RETANGULAR PARA ESGOTO, EM ALVENARIA COM BLOCOS DE CONCRETO, DIMENSÕES INTERNAS = 4X4 M. AF_12/2020</v>
          </cell>
          <cell r="D1459" t="str">
            <v>M</v>
          </cell>
          <cell r="E1459">
            <v>3241.76</v>
          </cell>
        </row>
        <row r="1460">
          <cell r="B1460">
            <v>98050</v>
          </cell>
          <cell r="C1460" t="str">
            <v>CHAMINÉ CIRCULAR PARA POÇO DE VISITA PARA ESGOTO, EM CONCRETO PRÉ-MOLDADO, DIÂMETRO INTERNO = 0,6 M. AF_12/2020</v>
          </cell>
          <cell r="D1460" t="str">
            <v>M</v>
          </cell>
          <cell r="E1460">
            <v>231.75</v>
          </cell>
        </row>
        <row r="1461">
          <cell r="B1461">
            <v>98051</v>
          </cell>
          <cell r="C1461" t="str">
            <v>CHAMINÉ CIRCULAR PARA POÇO DE VISITA PARA ESGOTO, EM ALVENARIA COM TIJOLOS CERÂMICOS MACIÇOS, DIÂMETRO INTERNO = 0,6 M. AF_12/2020</v>
          </cell>
          <cell r="D1461" t="str">
            <v>M</v>
          </cell>
          <cell r="E1461">
            <v>775.55</v>
          </cell>
        </row>
        <row r="1462">
          <cell r="B1462">
            <v>98405</v>
          </cell>
          <cell r="C1462" t="str">
            <v>BASE PARA POÇO DE VISITA CIRCULAR PARA  ESGOTO, EM ALVENARIA COM TIJOLOS CERÂMICOS MACIÇOS, DIÂMETRO INTERNO = 1 M, PROFUNDIDADE = 1,45 M, EXCLUINDO TAMPÃO. AF_12/2020</v>
          </cell>
          <cell r="D1462" t="str">
            <v>UN</v>
          </cell>
          <cell r="E1462">
            <v>2105.48</v>
          </cell>
        </row>
        <row r="1463">
          <cell r="B1463">
            <v>98406</v>
          </cell>
          <cell r="C1463" t="str">
            <v>BASE PARA POÇO DE VISITA RETANGULAR PARA ESGOTO, EM ALVENARIA COM BLOCOS DE CONCRETO, DIMENSÕES INTERNAS = 1X3,5 M, PROFUNDIDADE = 1,45 M, EXCLUINDO TAMPÃO. AF_12/2020</v>
          </cell>
          <cell r="D1463" t="str">
            <v>UN</v>
          </cell>
          <cell r="E1463">
            <v>4921.3599999999997</v>
          </cell>
        </row>
        <row r="1464">
          <cell r="B1464">
            <v>98407</v>
          </cell>
          <cell r="C1464" t="str">
            <v>BASE PARA POÇO DE VISITA RETANGULAR PARA ESGOTO, EM ALVENARIA COM BLOCOS DE CONCRETO, DIMENSÕES INTERNAS = 1X2 M, PROFUNDIDADE = 1,45 M, EXCLUINDO TAMPÃO. AF_12/2020</v>
          </cell>
          <cell r="D1464" t="str">
            <v>UN</v>
          </cell>
          <cell r="E1464">
            <v>3207.39</v>
          </cell>
        </row>
        <row r="1465">
          <cell r="B1465">
            <v>98408</v>
          </cell>
          <cell r="C1465" t="str">
            <v>BASE PARA POÇO DE VISITA RETANGULAR PARA ESGOTO, EM ALVENARIA COM BLOCOS DE CONCRETO, DIMENSÕES INTERNAS = 1X2,5 M, PROFUNDIDADE = 1,45 M, EXCLUINDO TAMPÃO. AF_12/2020</v>
          </cell>
          <cell r="D1465" t="str">
            <v>UN</v>
          </cell>
          <cell r="E1465">
            <v>3771.6</v>
          </cell>
        </row>
        <row r="1466">
          <cell r="B1466">
            <v>98409</v>
          </cell>
          <cell r="C1466" t="str">
            <v>ACRÉSCIMO PARA POÇO DE VISITA CIRCULAR PARA ESGOTO, EM CONCRETO PRÉ-MOLDADO, DIÂMETRO INTERNO = 0,8 M. AF_12/2020</v>
          </cell>
          <cell r="D1466" t="str">
            <v>M</v>
          </cell>
          <cell r="E1466">
            <v>315.31</v>
          </cell>
        </row>
        <row r="1467">
          <cell r="B1467">
            <v>98410</v>
          </cell>
          <cell r="C1467" t="str">
            <v>BASE PARA POÇO DE VISITA CIRCULAR PARA ESGOTO, EM CONCRETO PRÉ-MOLDADO, DIÂMETRO INTERNO = 1 M, PROFUNDIDADE = 1,45 M, EXCLUINDO TAMPÃO. AF_12/2020</v>
          </cell>
          <cell r="D1467" t="str">
            <v>UN</v>
          </cell>
          <cell r="E1467">
            <v>983.52</v>
          </cell>
        </row>
        <row r="1468">
          <cell r="B1468">
            <v>98414</v>
          </cell>
          <cell r="C1468" t="str">
            <v>BASE PARA POÇO DE VISITA CIRCULAR PARA  ESGOTO, EM CONCRETO PRÉ-MOLDADO, DIÂMETRO INTERNO = 1 M, PROFUNDIDADE = 1,45 M, EXCLUINDO TAMPÃO. AF_12/2020</v>
          </cell>
          <cell r="D1468" t="str">
            <v>UN</v>
          </cell>
          <cell r="E1468">
            <v>972.26</v>
          </cell>
        </row>
        <row r="1469">
          <cell r="B1469">
            <v>98415</v>
          </cell>
          <cell r="C1469" t="str">
            <v>(COMPOSIÇÃO REPRESENTATIVA) POÇO DE VISITA CIRCULAR PARA ESGOTO, EM CONCRETO PRÉ-MOLDADO, DIÂMETRO INTERNO = 1,0 M, PROFUNDIDADE ATÉ 1,50 M, EXCLUINDO TAMPÃO. AF_04/2018</v>
          </cell>
          <cell r="D1469" t="str">
            <v>UN</v>
          </cell>
          <cell r="E1469">
            <v>1116.3499999999999</v>
          </cell>
        </row>
        <row r="1470">
          <cell r="B1470">
            <v>98416</v>
          </cell>
          <cell r="C1470" t="str">
            <v>(COMPOSIÇÃO REPRESENTATIVA) POÇO DE VISITA CIRCULAR PARA ESGOTO, EM CONCRETO PRÉ-MOLDADO, DIÂMETRO INTERNO = 1,0 M, PROFUNDIDADE DE 1,50 A 2,00 M, EXCLUINDO TAMPÃO. AF_04/2018</v>
          </cell>
          <cell r="D1470" t="str">
            <v>UN</v>
          </cell>
          <cell r="E1470">
            <v>1181.01</v>
          </cell>
        </row>
        <row r="1471">
          <cell r="B1471">
            <v>98417</v>
          </cell>
          <cell r="C1471" t="str">
            <v>(COMPOSIÇÃO REPRESENTATIVA) POÇO DE VISITA CIRCULAR PARA ESGOTO, EM CONCRETO PRÉ-MOLDADO, DIÂMETRO INTERNO = 1,0 M, PROFUNDIDADE DE 2,00 A 2,50 M, EXCLUINDO TAMPÃO. AF_04/2018</v>
          </cell>
          <cell r="D1471" t="str">
            <v>UN</v>
          </cell>
          <cell r="E1471">
            <v>1389.77</v>
          </cell>
        </row>
        <row r="1472">
          <cell r="B1472">
            <v>98418</v>
          </cell>
          <cell r="C1472" t="str">
            <v>(COMPOSIÇÃO REPRESENTATIVA) POÇO DE VISITA CIRCULAR PARA ESGOTO, EM CONCRETO PRÉ-MOLDADO, DIÂMETRO INTERNO = 1,0 M, PROFUNDIDADE DE 2,50 A 3,00 M, EXCLUINDO TAMPÃO. AF_04/2018</v>
          </cell>
          <cell r="D1472" t="str">
            <v>UN</v>
          </cell>
          <cell r="E1472">
            <v>1505.64</v>
          </cell>
        </row>
        <row r="1473">
          <cell r="B1473">
            <v>98419</v>
          </cell>
          <cell r="C1473" t="str">
            <v>(COMPOSIÇÃO REPRESENTATIVA) POÇO DE VISITA CIRCULAR PARA ESGOTO, EM CONCRETO PRÉ-MOLDADO, DIÂMETRO INTERNO = 1,0 M, PROFUNDIDADE DE 3,00 A 3,50 M, EXCLUINDO TAMPÃO. AF_04/2018</v>
          </cell>
          <cell r="D1473" t="str">
            <v>UN</v>
          </cell>
          <cell r="E1473">
            <v>1621.52</v>
          </cell>
        </row>
        <row r="1474">
          <cell r="B1474">
            <v>98420</v>
          </cell>
          <cell r="C1474" t="str">
            <v>(COMPOSIÇÃO REPRESENTATIVA) POÇO DE VISITA CIRCULAR PARA ESGOTO, EM CONCRETO PRÉ-MOLDADO, DIÂMETRO INTERNO = 1,0 M, PROFUNDIDADE ATÉ 1,50 M, INCLUINDO TAMPÃO DE FERRO FUNDIDO, DIÂMETRO DE 60 CM. AF_04/2018</v>
          </cell>
          <cell r="D1474" t="str">
            <v>UN</v>
          </cell>
          <cell r="E1474">
            <v>1692.44</v>
          </cell>
        </row>
        <row r="1475">
          <cell r="B1475">
            <v>98421</v>
          </cell>
          <cell r="C1475" t="str">
            <v>(COMPOSIÇÃO REPRESENTATIVA) POÇO DE VISITA CIRCULAR PARA ESGOTO, EM CONCRETO PRÉ-MOLDADO, DIÂMETRO INTERNO = 1,0 M, PROFUNDIDADE DE 1,50 A 2,00 M, INCLUINDO TAMPÃO DE FERRO FUNDIDO, DIÂMETRO DE 60 CM. AF_04/2018</v>
          </cell>
          <cell r="D1475" t="str">
            <v>UN</v>
          </cell>
          <cell r="E1475">
            <v>1901.19</v>
          </cell>
        </row>
        <row r="1476">
          <cell r="B1476">
            <v>98422</v>
          </cell>
          <cell r="C1476" t="str">
            <v>(COMPOSIÇÃO REPRESENTATIVA) POÇO DE VISITA CIRCULAR PARA ESGOTO, EM CONCRETO PRÉ-MOLDADO, DIÂMETRO INTERNO = 1,0 M, PROFUNDIDADE DE 2,00 A 2,50 M, INCLUINDO TAMPÃO DE FERRO FUNDIDO, DIÂMETRO DE 60 CM. AF_04/2018</v>
          </cell>
          <cell r="D1476" t="str">
            <v>UN</v>
          </cell>
          <cell r="E1476">
            <v>2109.9499999999998</v>
          </cell>
        </row>
        <row r="1477">
          <cell r="B1477">
            <v>98423</v>
          </cell>
          <cell r="C1477" t="str">
            <v>(COMPOSIÇÃO REPRESENTATIVA) POÇO DE VISITA CIRCULAR PARA ESGOTO, EM CONCRETO PRÉ-MOLDADO, DIÂMETRO INTERNO = 1,0 M, PROFUNDIDADE DE 2,50 A 3,00 M, INCLUINDO TAMPÃO DE FERRO FUNDIDO, DIÂMETRO DE 60 CM. AF_04/2018</v>
          </cell>
          <cell r="D1477" t="str">
            <v>UN</v>
          </cell>
          <cell r="E1477">
            <v>2225.8200000000002</v>
          </cell>
        </row>
        <row r="1478">
          <cell r="B1478">
            <v>98424</v>
          </cell>
          <cell r="C1478" t="str">
            <v>(COMPOSIÇÃO REPRESENTATIVA) POÇO DE VISITA CIRCULAR PARA ESGOTO, EM CONCRETO PRÉ-MOLDADO, DIÂMETRO INTERNO = 1,0 M, PROFUNDIDADE DE 3,00 A 3,50 M, INCLUINDO TAMPÃO DE FERRO FUNDIDO, DIÂMETRO DE 60 CM. AF_04/2018</v>
          </cell>
          <cell r="D1478" t="str">
            <v>UN</v>
          </cell>
          <cell r="E1478">
            <v>2341.6999999999998</v>
          </cell>
        </row>
        <row r="1479">
          <cell r="B1479">
            <v>98425</v>
          </cell>
          <cell r="C1479" t="str">
            <v>(COMPOSIÇÃO REPRESENTATIVA) POÇO DE VISITA CIRCULAR PARA ESGOTO, EM ALVENARIA COM TIJOLOS CERÂMICOS MACIÇOS, DIÂMETRO INTERNO = 1,2 M, PROFUNDIDADE ATÉ 1,50 M, EXCLUINDO TAMPÃO. AF_04/2018</v>
          </cell>
          <cell r="D1479" t="str">
            <v>UN</v>
          </cell>
          <cell r="E1479">
            <v>2520.84</v>
          </cell>
        </row>
        <row r="1480">
          <cell r="B1480">
            <v>98426</v>
          </cell>
          <cell r="C1480" t="str">
            <v>(COMPOSIÇÃO REPRESENTATIVA) POÇO DE VISITA CIRCULAR PARA ESGOTO, EM ALVENARIA COM TIJOLOS CERÂMICOS MACIÇOS, DIÂMETRO INTERNO = 1,2 M, PROFUNDIDADE DE 1,50 A 2,00 M, EXCLUINDO TAMPÃO. AF_04/2018</v>
          </cell>
          <cell r="D1480" t="str">
            <v>UN</v>
          </cell>
          <cell r="E1480">
            <v>3215.45</v>
          </cell>
        </row>
        <row r="1481">
          <cell r="B1481">
            <v>98427</v>
          </cell>
          <cell r="C1481" t="str">
            <v>(COMPOSIÇÃO REPRESENTATIVA) POÇO DE VISITA CIRCULAR PARA ESGOTO, EM ALVENARIA COM TIJOLOS CERÂMICOS MACIÇOS, DIÂMETRO INTERNO = 1,2 M, PROFUNDIDADE DE 2,00 A 2,50 M, EXCLUINDO TAMPÃO. AF_04/2018</v>
          </cell>
          <cell r="D1481" t="str">
            <v>UN</v>
          </cell>
          <cell r="E1481">
            <v>3910.07</v>
          </cell>
        </row>
        <row r="1482">
          <cell r="B1482">
            <v>98428</v>
          </cell>
          <cell r="C1482" t="str">
            <v>(COMPOSIÇÃO REPRESENTATIVA) POÇO DE VISITA CIRCULAR PARA ESGOTO, EM ALVENARIA COM TIJOLOS CERÂMICOS MACIÇOS, DIÂMETRO INTERNO = 1,2 M, PROFUNDIDADE DE 2,50 A 3,00 M, EXCLUINDO TAMPÃO. AF_04/2018</v>
          </cell>
          <cell r="D1482" t="str">
            <v>UN</v>
          </cell>
          <cell r="E1482">
            <v>4297.84</v>
          </cell>
        </row>
        <row r="1483">
          <cell r="B1483">
            <v>98429</v>
          </cell>
          <cell r="C1483" t="str">
            <v>(COMPOSIÇÃO REPRESENTATIVA) POÇO DE VISITA CIRCULAR PARA ESGOTO, EM ALVENARIA COM TIJOLOS CERÂMICOS MACIÇOS, DIÂMETRO INTERNO = 1,2 M, PROFUNDIDADE DE 3,00 A 3,50 M, EXCLUINDO TAMPÃO. AF_04/2018</v>
          </cell>
          <cell r="D1483" t="str">
            <v>UN</v>
          </cell>
          <cell r="E1483">
            <v>4685.62</v>
          </cell>
        </row>
        <row r="1484">
          <cell r="B1484">
            <v>98430</v>
          </cell>
          <cell r="C1484" t="str">
            <v>(COMPOSIÇÃO REPRESENTATIVA) POÇO DE VISITA CIRCULAR PARA ESGOTO, EM ALVENARIA COM TIJOLOS CERÂMICOS MACIÇOS, DIÂMETRO INTERNO = 1,2 M, PROFUNDIDADE ATÉ 1,50 M, INCLUINDO TAMPÃO DE FERRO FUNDIDO, DIÂMETRO DE 60 CM. AF_04/2018</v>
          </cell>
          <cell r="D1484" t="str">
            <v>UN</v>
          </cell>
          <cell r="E1484">
            <v>3241.02</v>
          </cell>
        </row>
        <row r="1485">
          <cell r="B1485">
            <v>98431</v>
          </cell>
          <cell r="C1485" t="str">
            <v>(COMPOSIÇÃO REPRESENTATIVA) POÇO DE VISITA CIRCULAR PARA ESGOTO, EM ALVENARIA COM TIJOLOS CERÂMICOS MACIÇOS, DIÂMETRO INTERNO = 1,2 M, PROFUNDIDADE DE 1,50 A 2,00 M, INCLUINDO TAMPÃO DE FERRO FUNDIDO, DIÂMETRO DE 60 CM. AF_04/2018</v>
          </cell>
          <cell r="D1485" t="str">
            <v>UN</v>
          </cell>
          <cell r="E1485">
            <v>3935.63</v>
          </cell>
        </row>
        <row r="1486">
          <cell r="B1486">
            <v>98432</v>
          </cell>
          <cell r="C1486" t="str">
            <v>(COMPOSIÇÃO REPRESENTATIVA) POÇO DE VISITA CIRCULAR PARA ESGOTO, EM ALVENARIA COM TIJOLOS CERÂMICOS MACIÇOS, DIÂMETRO INTERNO = 1,2 M, PROFUNDIDADE DE 2,00 A 2,50 M, INCLUINDO TAMPÃO DE FERRO FUNDIDO, DIÂMETRO DE 60 CM. AF_04/2018</v>
          </cell>
          <cell r="D1486" t="str">
            <v>UN</v>
          </cell>
          <cell r="E1486">
            <v>4630.25</v>
          </cell>
        </row>
        <row r="1487">
          <cell r="B1487">
            <v>98433</v>
          </cell>
          <cell r="C1487" t="str">
            <v>(COMPOSIÇÃO REPRESENTATIVA) POÇO DE VISITA CIRCULAR PARA ESGOTO, EM ALVENARIA COM TIJOLOS CERÂMICOS MACIÇOS, DIÂMETRO INTERNO = 1,2 M, PROFUNDIDADE DE 2,50 A 3,00 M, INCLUINDO TAMPÃO DE FERRO FUNDIDO, DIÂMETRO DE 60 CM. AF_04/2018</v>
          </cell>
          <cell r="D1487" t="str">
            <v>UN</v>
          </cell>
          <cell r="E1487">
            <v>5018.0200000000004</v>
          </cell>
        </row>
        <row r="1488">
          <cell r="B1488">
            <v>98434</v>
          </cell>
          <cell r="C1488" t="str">
            <v>(COMPOSIÇÃO REPRESENTATIVA) POÇO DE VISITA CIRCULAR PARA ESGOTO, EM ALVENARIA COM TIJOLOS CERÂMICOS MACIÇOS, DIÂMETRO INTERNO = 1,2 M, PROFUNDIDADE DE 3,00 A 3,50 M, INCLUINDO TAMPÃO DE FERRO FUNDIDO, DIÂMETRO DE 60 CM. AF_04/2018</v>
          </cell>
          <cell r="D1488" t="str">
            <v>UN</v>
          </cell>
          <cell r="E1488">
            <v>5405.8</v>
          </cell>
        </row>
        <row r="1489">
          <cell r="B1489">
            <v>99240</v>
          </cell>
          <cell r="C1489" t="str">
            <v>ACRÉSCIMO PARA POÇO DE VISITA CIRCULAR PARA DRENAGEM, EM CONCRETO PRÉ-MOLDADO, DIÂMETRO INTERNO = 1,2 M. AF_12/2020</v>
          </cell>
          <cell r="D1489" t="str">
            <v>M</v>
          </cell>
          <cell r="E1489">
            <v>554.75</v>
          </cell>
        </row>
        <row r="1490">
          <cell r="B1490">
            <v>99241</v>
          </cell>
          <cell r="C1490" t="str">
            <v>ACRÉSCIMO PARA POÇO DE VISITA RETANGULAR PARA DRENAGEM, EM ALVENARIA COM BLOCOS DE CONCRETO, DIMENSÕES INTERNAS = 1,5X1,5 M. AF_12/2020</v>
          </cell>
          <cell r="D1490" t="str">
            <v>M</v>
          </cell>
          <cell r="E1490">
            <v>1299.3</v>
          </cell>
        </row>
        <row r="1491">
          <cell r="B1491">
            <v>99242</v>
          </cell>
          <cell r="C1491" t="str">
            <v>BASE PARA POÇO DE VISITA CIRCULAR PARA DRENAGEM, EM ALVENARIA COM TIJOLOS CERÂMICOS MACIÇOS, DIÂMETRO INTERNO = 1,2 M, PROFUNDIDADE = 1,45 M, EXCLUINDO TAMPÃO. AF_12/2020</v>
          </cell>
          <cell r="D1491" t="str">
            <v>UN</v>
          </cell>
          <cell r="E1491">
            <v>2447.54</v>
          </cell>
        </row>
        <row r="1492">
          <cell r="B1492">
            <v>99243</v>
          </cell>
          <cell r="C1492" t="str">
            <v>ACRÉSCIMO PARA POÇO DE VISITA CIRCULAR PARA DRENAGEM, EM ALVENARIA COM TIJOLOS CERÂMICOS MACIÇOS, DIÂMETRO INTERNO = 1,2 M. AF_12/2020</v>
          </cell>
          <cell r="D1492" t="str">
            <v>M</v>
          </cell>
          <cell r="E1492">
            <v>1319.8</v>
          </cell>
        </row>
        <row r="1493">
          <cell r="B1493">
            <v>99244</v>
          </cell>
          <cell r="C1493" t="str">
            <v>BASE PARA POÇO DE VISITA RETANGULAR PARA DRENAGEM, EM ALVENARIA COM BLOCOS DE CONCRETO, DIMENSÕES INTERNAS = 1,5X2 M, PROFUNDIDADE = 1,45 M, EXCLUINDO TAMPÃO. AF_12/2020</v>
          </cell>
          <cell r="D1493" t="str">
            <v>UN</v>
          </cell>
          <cell r="E1493">
            <v>3942.31</v>
          </cell>
        </row>
        <row r="1494">
          <cell r="B1494">
            <v>99246</v>
          </cell>
          <cell r="C1494" t="str">
            <v>ACRÉSCIMO PARA POÇO DE VISITA CIRCULAR PARA DRENAGEM, EM CONCRETO PRÉ-MOLDADO, DIÂMETRO INTERNO = 1,5 M. AF_12/2020</v>
          </cell>
          <cell r="D1494" t="str">
            <v>M</v>
          </cell>
          <cell r="E1494">
            <v>782.89</v>
          </cell>
        </row>
        <row r="1495">
          <cell r="B1495">
            <v>99247</v>
          </cell>
          <cell r="C1495" t="str">
            <v>ACRÉSCIMO PARA POÇO DE VISITA RETANGULAR PARA DRENAGEM, EM ALVENARIA COM BLOCOS DE CONCRETO, DIMENSÕES INTERNAS = 1,5X2 M. AF_12/2020</v>
          </cell>
          <cell r="D1495" t="str">
            <v>M</v>
          </cell>
          <cell r="E1495">
            <v>1480.22</v>
          </cell>
        </row>
        <row r="1496">
          <cell r="B1496">
            <v>99248</v>
          </cell>
          <cell r="C1496" t="str">
            <v>BASE PARA POÇO DE VISITA CIRCULAR PARA DRENAGEM, EM ALVENARIA COM TIJOLOS CERÂMICOS MACIÇOS, DIÂMETRO INTERNO = 1,5 M, PROFUNDIDADE = 1,45 M, EXCLUINDO TAMPÃO. AF_12/2020</v>
          </cell>
          <cell r="D1496" t="str">
            <v>UN</v>
          </cell>
          <cell r="E1496">
            <v>3675.8</v>
          </cell>
        </row>
        <row r="1497">
          <cell r="B1497">
            <v>99249</v>
          </cell>
          <cell r="C1497" t="str">
            <v>ACRÉSCIMO PARA POÇO DE VISITA CIRCULAR PARA DRENAGEM, EM ALVENARIA COM TIJOLOS CERÂMICOS MACIÇOS, DIÂMETRO INTERNO = 1,5 M. AF_12/2020</v>
          </cell>
          <cell r="D1497" t="str">
            <v>M</v>
          </cell>
          <cell r="E1497">
            <v>1616.64</v>
          </cell>
        </row>
        <row r="1498">
          <cell r="B1498">
            <v>99252</v>
          </cell>
          <cell r="C1498" t="str">
            <v>BASE PARA POÇO DE VISITA RETANGULAR PARA DRENAGEM, EM ALVENARIA COM BLOCOS DE CONCRETO, DIMENSÕES INTERNAS = 1X1 M, PROFUNDIDADE = 1,45 M, EXCLUINDO TAMPÃO. AF_12/2020</v>
          </cell>
          <cell r="D1498" t="str">
            <v>UN</v>
          </cell>
          <cell r="E1498">
            <v>2033.13</v>
          </cell>
        </row>
        <row r="1499">
          <cell r="B1499">
            <v>99254</v>
          </cell>
          <cell r="C1499" t="str">
            <v>ACRÉSCIMO PARA POÇO DE VISITA RETANGULAR PARA DRENAGEM, EM ALVENARIA COM BLOCOS DE CONCRETO, DIMENSÕES INTERNAS = 1X1 M. AF_12/2020</v>
          </cell>
          <cell r="D1499" t="str">
            <v>M</v>
          </cell>
          <cell r="E1499">
            <v>937.45</v>
          </cell>
        </row>
        <row r="1500">
          <cell r="B1500">
            <v>99256</v>
          </cell>
          <cell r="C1500" t="str">
            <v>BASE PARA POÇO DE VISITA RETANGULAR PARA DRENAGEM, EM ALVENARIA COM BLOCOS DE CONCRETO, DIMENSÕES INTERNAS = 1,5X2,5 M, PROFUNDIDADE = 1,45 M, EXCLUINDO TAMPÃO. AF_12/2020</v>
          </cell>
          <cell r="D1500" t="str">
            <v>UN</v>
          </cell>
          <cell r="E1500">
            <v>4650.83</v>
          </cell>
        </row>
        <row r="1501">
          <cell r="B1501">
            <v>99259</v>
          </cell>
          <cell r="C1501" t="str">
            <v>BASE PARA POÇO DE VISITA RETANGULAR PARA DRENAGEM, EM ALVENARIA COM BLOCOS DE CONCRETO, DIMENSÕES INTERNAS = 1X1,5 M, PROFUNDIDADE = 1,45 M, EXCLUINDO TAMPÃO. AF_12/2020</v>
          </cell>
          <cell r="D1501" t="str">
            <v>UN</v>
          </cell>
          <cell r="E1501">
            <v>2584.66</v>
          </cell>
        </row>
        <row r="1502">
          <cell r="B1502">
            <v>99261</v>
          </cell>
          <cell r="C1502" t="str">
            <v>ACRÉSCIMO PARA POÇO DE VISITA RETANGULAR PARA DRENAGEM, EM ALVENARIA COM BLOCOS DE CONCRETO, DIMENSÕES INTERNAS = 1X1,5 M. AF_12/2020</v>
          </cell>
          <cell r="D1502" t="str">
            <v>M</v>
          </cell>
          <cell r="E1502">
            <v>1118.3599999999999</v>
          </cell>
        </row>
        <row r="1503">
          <cell r="B1503">
            <v>99263</v>
          </cell>
          <cell r="C1503" t="str">
            <v>ACRÉSCIMO PARA POÇO DE VISITA RETANGULAR PARA DRENAGEM, EM ALVENARIA COM BLOCOS DE CONCRETO, DIMENSÕES INTERNAS = 1,5X2,5 M. AF_12/2020</v>
          </cell>
          <cell r="D1503" t="str">
            <v>M</v>
          </cell>
          <cell r="E1503">
            <v>1661.19</v>
          </cell>
        </row>
        <row r="1504">
          <cell r="B1504">
            <v>99265</v>
          </cell>
          <cell r="C1504" t="str">
            <v>BASE PARA POÇO DE VISITA RETANGULAR PARA DRENAGEM, EM ALVENARIA COM BLOCOS DE CONCRETO, DIMENSÕES INTERNAS = 1X2 M, PROFUNDIDADE = 1,45 M, EXCLUINDO TAMPÃO. AF_12/2020</v>
          </cell>
          <cell r="D1504" t="str">
            <v>UN</v>
          </cell>
          <cell r="E1504">
            <v>3136.11</v>
          </cell>
        </row>
        <row r="1505">
          <cell r="B1505">
            <v>99266</v>
          </cell>
          <cell r="C1505" t="str">
            <v>ACRÉSCIMO PARA POÇO DE VISITA RETANGULAR PARA DRENAGEM, EM ALVENARIA COM BLOCOS DE CONCRETO, DIMENSÕES INTERNAS = 1X2 M. AF_12/2020</v>
          </cell>
          <cell r="D1505" t="str">
            <v>M</v>
          </cell>
          <cell r="E1505">
            <v>1299.3</v>
          </cell>
        </row>
        <row r="1506">
          <cell r="B1506">
            <v>99267</v>
          </cell>
          <cell r="C1506" t="str">
            <v>BASE PARA POÇO DE VISITA RETANGULAR PARA DRENAGEM, EM ALVENARIA COM BLOCOS DE CONCRETO, DIMENSÕES INTERNAS = 1X2,5 M, PROFUNDIDADE = 1,45 M, EXCLUINDO TAMPÃO. AF_12/2020</v>
          </cell>
          <cell r="D1506" t="str">
            <v>UN</v>
          </cell>
          <cell r="E1506">
            <v>3689.61</v>
          </cell>
        </row>
        <row r="1507">
          <cell r="B1507">
            <v>99268</v>
          </cell>
          <cell r="C1507" t="str">
            <v>POÇO DE INSPEÇÃO CIRCULAR PARA DRENAGEM, EM CONCRETO PRÉ-MOLDADO, DIÂMETRO INTERNO = 0,6 M, PROFUNDIDADE = 1 M, EXCLUINDO TAMPÃO. AF_12/2020</v>
          </cell>
          <cell r="D1507" t="str">
            <v>UN</v>
          </cell>
          <cell r="E1507">
            <v>366.62</v>
          </cell>
        </row>
        <row r="1508">
          <cell r="B1508">
            <v>99269</v>
          </cell>
          <cell r="C1508" t="str">
            <v>ACRÉSCIMO PARA POÇO DE VISITA RETANGULAR PARA DRENAGEM, EM ALVENARIA COM BLOCOS DE CONCRETO, DIMENSÕES INTERNAS = 1X2,5 M. AF_12/2020</v>
          </cell>
          <cell r="D1508" t="str">
            <v>M</v>
          </cell>
          <cell r="E1508">
            <v>1480.22</v>
          </cell>
        </row>
        <row r="1509">
          <cell r="B1509">
            <v>99270</v>
          </cell>
          <cell r="C1509" t="str">
            <v>POÇO DE INSPEÇÃO CIRCULAR PARA DRENAGEM, EM CONCRETO PRÉ-MOLDADO, DIÂMETRO INTERNO = 0,6 M, PROFUNDIDADE = 1,5 M, EXCLUINDO TAMPÃO. AF_12/2020</v>
          </cell>
          <cell r="D1509" t="str">
            <v>UN</v>
          </cell>
          <cell r="E1509">
            <v>508.09</v>
          </cell>
        </row>
        <row r="1510">
          <cell r="B1510">
            <v>99271</v>
          </cell>
          <cell r="C1510" t="str">
            <v>BASE PARA POÇO DE VISITA RETANGULAR PARA DRENAGEM, EM ALVENARIA COM BLOCOS DE CONCRETO, DIMENSÕES INTERNAS = 1,5X3 M, PROFUNDIDADE = 1,45 M, EXCLUINDO TAMPÃO. AF_12/2020</v>
          </cell>
          <cell r="D1510" t="str">
            <v>UN</v>
          </cell>
          <cell r="E1510">
            <v>5344.27</v>
          </cell>
        </row>
        <row r="1511">
          <cell r="B1511">
            <v>99272</v>
          </cell>
          <cell r="C1511" t="str">
            <v>POÇO DE INSPEÇÃO CIRCULAR PARA DRENAGEM, EM ALVENARIA COM TIJOLOS CERÂMICOS MACIÇOS, DIÂMETRO INTERNO = 0,6 M, PROFUNDIDADE = 1 M, EXCLUINDO TAMPÃO. AF_12/2020</v>
          </cell>
          <cell r="D1511" t="str">
            <v>UN</v>
          </cell>
          <cell r="E1511">
            <v>871.66</v>
          </cell>
        </row>
        <row r="1512">
          <cell r="B1512">
            <v>99273</v>
          </cell>
          <cell r="C1512" t="str">
            <v>POÇO DE INSPEÇÃO CIRCULAR PARA DRENAGEM, EM ALVENARIA COM TIJOLOS CERÂMICOS MACIÇOS, DIÂMETRO INTERNO = 0,6 M, PROFUNDIDADE = 1,5 M, EXCLUINDO TAMPÃO. AF_12/2020</v>
          </cell>
          <cell r="D1512" t="str">
            <v>UN</v>
          </cell>
          <cell r="E1512">
            <v>1243.0999999999999</v>
          </cell>
        </row>
        <row r="1513">
          <cell r="B1513">
            <v>99274</v>
          </cell>
          <cell r="C1513" t="str">
            <v>BASE PARA POÇO DE VISITA RETANGULAR PARA DRENAGEM, EM ALVENARIA COM BLOCOS DE CONCRETO, DIMENSÕES INTERNAS = 1X3 M, PROFUNDIDADE = 1,45 M, EXCLUINDO TAMPÃO. AF_12/2020</v>
          </cell>
          <cell r="D1513" t="str">
            <v>UN</v>
          </cell>
          <cell r="E1513">
            <v>4258.21</v>
          </cell>
        </row>
        <row r="1514">
          <cell r="B1514">
            <v>99275</v>
          </cell>
          <cell r="C1514" t="str">
            <v>BASE PARA POÇO DE VISITA CIRCULAR PARA DRENAGEM, EM CONCRETO PRÉ-MOLDADO, DIÂMETRO INTERNO = 0,8 M, PROFUNDIDADE = 1,45 M, EXCLUINDO TAMPÃO. AF_12/2020</v>
          </cell>
          <cell r="D1514" t="str">
            <v>UN</v>
          </cell>
          <cell r="E1514">
            <v>725.91</v>
          </cell>
        </row>
        <row r="1515">
          <cell r="B1515">
            <v>99276</v>
          </cell>
          <cell r="C1515" t="str">
            <v>ACRÉSCIMO PARA POÇO DE VISITA RETANGULAR PARA DRENAGEM, EM ALVENARIA COM BLOCOS DE CONCRETO, DIMENSÕES INTERNAS = 1,5X3 M. AF_12/2020</v>
          </cell>
          <cell r="D1515" t="str">
            <v>M</v>
          </cell>
          <cell r="E1515">
            <v>1842.11</v>
          </cell>
        </row>
        <row r="1516">
          <cell r="B1516">
            <v>99277</v>
          </cell>
          <cell r="C1516" t="str">
            <v>ACRÉSCIMO PARA POÇO DE VISITA RETANGULAR PARA DRENAGEM, EM ALVENARIA COM BLOCOS DE CONCRETO, DIMENSÕES INTERNAS = 1X3 M. AF_12/2020</v>
          </cell>
          <cell r="D1516" t="str">
            <v>M</v>
          </cell>
          <cell r="E1516">
            <v>1661.19</v>
          </cell>
        </row>
        <row r="1517">
          <cell r="B1517">
            <v>99278</v>
          </cell>
          <cell r="C1517" t="str">
            <v>ACRÉSCIMO PARA POÇO DE VISITA CIRCULAR PARA DRENAGEM, EM CONCRETO PRÉ-MOLDADO, DIÂMETRO INTERNO = 0,8 M. AF_12/2020</v>
          </cell>
          <cell r="D1517" t="str">
            <v>M</v>
          </cell>
          <cell r="E1517">
            <v>313.75</v>
          </cell>
        </row>
        <row r="1518">
          <cell r="B1518">
            <v>99279</v>
          </cell>
          <cell r="C1518" t="str">
            <v>BASE PARA POÇO DE VISITA RETANGULAR PARA DRENAGEM, EM ALVENARIA COM BLOCOS DE CONCRETO, DIMENSÕES INTERNAS = 1X3,5 M, PROFUNDIDADE = 1,45 M, EXCLUINDO TAMPÃO. AF_12/2020</v>
          </cell>
          <cell r="D1518" t="str">
            <v>UN</v>
          </cell>
          <cell r="E1518">
            <v>4812.1000000000004</v>
          </cell>
        </row>
        <row r="1519">
          <cell r="B1519">
            <v>99280</v>
          </cell>
          <cell r="C1519" t="str">
            <v>BASE PARA POÇO DE VISITA CIRCULAR PARA DRENAGEM, EM ALVENARIA COM TIJOLOS CERÂMICOS MACIÇOS, DIÂMETRO INTERNO = 0,8 M, PROFUNDIDADE = 1,45 M, EXCLUINDO TAMPÃO. AF_12/2020</v>
          </cell>
          <cell r="D1519" t="str">
            <v>UN</v>
          </cell>
          <cell r="E1519">
            <v>1635.19</v>
          </cell>
        </row>
        <row r="1520">
          <cell r="B1520">
            <v>99281</v>
          </cell>
          <cell r="C1520" t="str">
            <v>ACRÉSCIMO PARA POÇO DE VISITA RETANGULAR PARA DRENAGEM, EM ALVENARIA COM BLOCOS DE CONCRETO, DIMENSÕES INTERNAS = 1X3,5 M. AF_12/2020</v>
          </cell>
          <cell r="D1520" t="str">
            <v>M</v>
          </cell>
          <cell r="E1520">
            <v>1842.11</v>
          </cell>
        </row>
        <row r="1521">
          <cell r="B1521">
            <v>99282</v>
          </cell>
          <cell r="C1521" t="str">
            <v>ACRÉSCIMO PARA POÇO DE VISITA RETANGULAR PARA DRENAGEM, EM ALVENARIA COM BLOCOS DE CONCRETO, DIMENSÕES INTERNAS = 2,5X2,5 M. AF_12/2020</v>
          </cell>
          <cell r="D1521" t="str">
            <v>M</v>
          </cell>
          <cell r="E1521">
            <v>2041.36</v>
          </cell>
        </row>
        <row r="1522">
          <cell r="B1522">
            <v>99283</v>
          </cell>
          <cell r="C1522" t="str">
            <v>ACRÉSCIMO PARA POÇO DE VISITA CIRCULAR PARA DRENAGEM, EM ALVENARIA COM TIJOLOS CERÂMICOS MACIÇOS, DIÂMETRO INTERNO = 0,8 M. AF_12/2020</v>
          </cell>
          <cell r="D1522" t="str">
            <v>M</v>
          </cell>
          <cell r="E1522">
            <v>924.03</v>
          </cell>
        </row>
        <row r="1523">
          <cell r="B1523">
            <v>99284</v>
          </cell>
          <cell r="C1523" t="str">
            <v>BASE PARA POÇO DE VISITA RETANGULAR PARA DRENAGEM, EM ALVENARIA COM BLOCOS DE CONCRETO, DIMENSÕES INTERNAS = 1,5X3,5 M, PROFUNDIDADE = 1,45 M, EXCLUINDO TAMPÃO. AF_12/2020</v>
          </cell>
          <cell r="D1523" t="str">
            <v>UN</v>
          </cell>
          <cell r="E1523">
            <v>6045.33</v>
          </cell>
        </row>
        <row r="1524">
          <cell r="B1524">
            <v>99285</v>
          </cell>
          <cell r="C1524" t="str">
            <v>BASE PARA POÇO DE VISITA CIRCULAR PARA DRENAGEM, EM CONCRETO PRÉ-MOLDADO, DIÂMETRO INTERNO = 1 M, PROFUNDIDADE = 1,45 M, EXCLUINDO TAMPÃO. AF_05/2018</v>
          </cell>
          <cell r="D1524" t="str">
            <v>UN</v>
          </cell>
          <cell r="E1524">
            <v>1043.8699999999999</v>
          </cell>
        </row>
        <row r="1525">
          <cell r="B1525">
            <v>99286</v>
          </cell>
          <cell r="C1525" t="str">
            <v>BASE PARA POÇO DE VISITA RETANGULAR PARA DRENAGEM, EM ALVENARIA COM BLOCOS DE CONCRETO, DIMENSÕES INTERNAS = 1X4 M, PROFUNDIDADE = 1,45 M, EXCLUINDO TAMPÃO. AF_12/2020</v>
          </cell>
          <cell r="D1525" t="str">
            <v>UN</v>
          </cell>
          <cell r="E1525">
            <v>5363.62</v>
          </cell>
        </row>
        <row r="1526">
          <cell r="B1526">
            <v>99287</v>
          </cell>
          <cell r="C1526" t="str">
            <v>BASE PARA POÇO DE VISITA RETANGULAR PARA DRENAGEM, EM ALVENARIA COM BLOCOS DE CONCRETO, DIMENSÕES INTERNAS = 2,5X3 M, PROFUNDIDADE = 1,45 M, EXCLUINDO TAMPÃO. AF_12/2020</v>
          </cell>
          <cell r="D1526" t="str">
            <v>UN</v>
          </cell>
          <cell r="E1526">
            <v>7684.95</v>
          </cell>
        </row>
        <row r="1527">
          <cell r="B1527">
            <v>99288</v>
          </cell>
          <cell r="C1527" t="str">
            <v>ACRÉSCIMO PARA POÇO DE VISITA CIRCULAR PARA DRENAGEM, EM CONCRETO PRÉ-MOLDADO, DIÂMETRO INTERNO = 1 M. AF_12/2020</v>
          </cell>
          <cell r="D1527" t="str">
            <v>M</v>
          </cell>
          <cell r="E1527">
            <v>477.02</v>
          </cell>
        </row>
        <row r="1528">
          <cell r="B1528">
            <v>99289</v>
          </cell>
          <cell r="C1528" t="str">
            <v>ACRÉSCIMO PARA POÇO DE VISITA RETANGULAR PARA DRENAGEM, EM ALVENARIA COM BLOCOS DE CONCRETO, DIMENSÕES INTERNAS = 1X4 M. AF_12/2020</v>
          </cell>
          <cell r="D1528" t="str">
            <v>M</v>
          </cell>
          <cell r="E1528">
            <v>1996.27</v>
          </cell>
        </row>
        <row r="1529">
          <cell r="B1529">
            <v>99290</v>
          </cell>
          <cell r="C1529" t="str">
            <v>BASE PARA POÇO DE VISITA RETANGULAR PARA DRENAGEM, EM ALVENARIA COM BLOCOS DE CONCRETO, DIMENSÕES INTERNAS = 1,5X1,5 M, PROFUNDIDADE = 1,45 M, EXCLUINDO TAMPÃO. AF_12/2020</v>
          </cell>
          <cell r="D1529" t="str">
            <v>UN</v>
          </cell>
          <cell r="E1529">
            <v>3226.13</v>
          </cell>
        </row>
        <row r="1530">
          <cell r="B1530">
            <v>99291</v>
          </cell>
          <cell r="C1530" t="str">
            <v>ACRÉSCIMO PARA POÇO DE VISITA RETANGULAR PARA DRENAGEM, EM ALVENARIA COM BLOCOS DE CONCRETO, DIMENSÕES INTERNAS = 1,5X3,5 M. AF_12/2020</v>
          </cell>
          <cell r="D1530" t="str">
            <v>M</v>
          </cell>
          <cell r="E1530">
            <v>2023.03</v>
          </cell>
        </row>
        <row r="1531">
          <cell r="B1531">
            <v>99292</v>
          </cell>
          <cell r="C1531" t="str">
            <v>BASE PARA POÇO DE VISITA CIRCULAR PARA DRENAGEM, EM ALVENARIA COM TIJOLOS CERÂMICOS MACIÇOS, DIÂMETRO INTERNO = 1 M, PROFUNDIDADE = 1,45 M, EXCLUINDO TAMPÃO. AF_12/2020</v>
          </cell>
          <cell r="D1531" t="str">
            <v>UN</v>
          </cell>
          <cell r="E1531">
            <v>2039.56</v>
          </cell>
        </row>
        <row r="1532">
          <cell r="B1532">
            <v>99293</v>
          </cell>
          <cell r="C1532" t="str">
            <v>ACRÉSCIMO PARA POÇO DE VISITA CIRCULAR PARA DRENAGEM, EM ALVENARIA COM TIJOLOS CERÂMICOS MACIÇOS, DIÂMETRO INTERNO = 1 M. AF_12/2020</v>
          </cell>
          <cell r="D1532" t="str">
            <v>M</v>
          </cell>
          <cell r="E1532">
            <v>1121.92</v>
          </cell>
        </row>
        <row r="1533">
          <cell r="B1533">
            <v>99294</v>
          </cell>
          <cell r="C1533" t="str">
            <v>BASE PARA POÇO DE VISITA RETANGULAR PARA DRENAGEM, EM ALVENARIA COM BLOCOS DE CONCRETO, DIMENSÕES INTERNAS = 1,5X4 M, PROFUNDIDADE = 1,45 M, EXCLUINDO TAMPÃO. AF_12/2020</v>
          </cell>
          <cell r="D1533" t="str">
            <v>UN</v>
          </cell>
          <cell r="E1533">
            <v>6715.44</v>
          </cell>
        </row>
        <row r="1534">
          <cell r="B1534">
            <v>99296</v>
          </cell>
          <cell r="C1534" t="str">
            <v>ACRÉSCIMO PARA POÇO DE VISITA RETANGULAR PARA DRENAGEM, EM ALVENARIA COM BLOCOS DE CONCRETO, DIMENSÕES INTERNAS = 2,5X3 M. AF_12/2020</v>
          </cell>
          <cell r="D1534" t="str">
            <v>M</v>
          </cell>
          <cell r="E1534">
            <v>2222.2399999999998</v>
          </cell>
        </row>
        <row r="1535">
          <cell r="B1535">
            <v>99297</v>
          </cell>
          <cell r="C1535" t="str">
            <v>ACRÉSCIMO PARA POÇO DE VISITA RETANGULAR PARA DRENAGEM, EM ALVENARIA COM BLOCOS DE CONCRETO, DIMENSÕES INTERNAS = 1,5X4 M. AF_12/2020</v>
          </cell>
          <cell r="D1535" t="str">
            <v>M</v>
          </cell>
          <cell r="E1535">
            <v>2219.08</v>
          </cell>
        </row>
        <row r="1536">
          <cell r="B1536">
            <v>99298</v>
          </cell>
          <cell r="C1536" t="str">
            <v>BASE PARA POÇO DE VISITA RETANGULAR PARA DRENAGEM, EM ALVENARIA COM BLOCOS DE CONCRETO, DIMENSÕES INTERNAS = 2,5X3,5 M, PROFUNDIDADE = 1,45 M, EXCLUINDO TAMPÃO. AF_12/2020</v>
          </cell>
          <cell r="D1536" t="str">
            <v>UN</v>
          </cell>
          <cell r="E1536">
            <v>8703.74</v>
          </cell>
        </row>
        <row r="1537">
          <cell r="B1537">
            <v>99299</v>
          </cell>
          <cell r="C1537" t="str">
            <v>ACRÉSCIMO PARA POÇO DE VISITA RETANGULAR PARA DRENAGEM, EM ALVENARIA COM BLOCOS DE CONCRETO, DIMENSÕES INTERNAS = 2,5X3,5 M. AF_12/2020</v>
          </cell>
          <cell r="D1537" t="str">
            <v>M</v>
          </cell>
          <cell r="E1537">
            <v>2403.14</v>
          </cell>
        </row>
        <row r="1538">
          <cell r="B1538">
            <v>99300</v>
          </cell>
          <cell r="C1538" t="str">
            <v>BASE PARA POÇO DE VISITA RETANGULAR PARA DRENAGEM, EM ALVENARIA COM BLOCOS DE CONCRETO, DIMENSÕES INTERNAS = 2,5X4 M, PROFUNDIDADE = 1,45 M, EXCLUINDO TAMPÃO. AF_12/2020</v>
          </cell>
          <cell r="D1538" t="str">
            <v>UN</v>
          </cell>
          <cell r="E1538">
            <v>9722.7099999999991</v>
          </cell>
        </row>
        <row r="1539">
          <cell r="B1539">
            <v>99301</v>
          </cell>
          <cell r="C1539" t="str">
            <v>BASE PARA POÇO DE VISITA RETANGULAR PARA DRENAGEM, EM ALVENARIA COM BLOCOS DE CONCRETO, DIMENSÕES INTERNAS = 2X2 M, PROFUNDIDADE = 1,45 M, EXCLUINDO TAMPÃO. AF_12/2020</v>
          </cell>
          <cell r="D1539" t="str">
            <v>UN</v>
          </cell>
          <cell r="E1539">
            <v>4788.1099999999997</v>
          </cell>
        </row>
        <row r="1540">
          <cell r="B1540">
            <v>99302</v>
          </cell>
          <cell r="C1540" t="str">
            <v>ACRÉSCIMO PARA POÇO DE VISITA RETANGULAR PARA DRENAGEM, EM ALVENARIA COM BLOCOS DE CONCRETO, DIMENSÕES INTERNAS = 2,5X4 M. AF_12/2020</v>
          </cell>
          <cell r="D1540" t="str">
            <v>M</v>
          </cell>
          <cell r="E1540">
            <v>2587.23</v>
          </cell>
        </row>
        <row r="1541">
          <cell r="B1541">
            <v>99303</v>
          </cell>
          <cell r="C1541" t="str">
            <v>BASE PARA POÇO DE VISITA RETANGULAR PARA DRENAGEM, EM ALVENARIA COM BLOCOS DE CONCRETO, DIMENSÕES INTERNAS = 3X3 M, PROFUNDIDADE = 1,45 M, EXCLUINDO TAMPÃO. AF_12/2020</v>
          </cell>
          <cell r="D1541" t="str">
            <v>UN</v>
          </cell>
          <cell r="E1541">
            <v>8890.91</v>
          </cell>
        </row>
        <row r="1542">
          <cell r="B1542">
            <v>99304</v>
          </cell>
          <cell r="C1542" t="str">
            <v>ACRÉSCIMO PARA POÇO DE VISITA RETANGULAR PARA DRENAGEM, EM ALVENARIA COM BLOCOS DE CONCRETO, DIMENSÕES INTERNAS = 3X3 M. AF_12/2020</v>
          </cell>
          <cell r="D1542" t="str">
            <v>M</v>
          </cell>
          <cell r="E1542">
            <v>2406.3000000000002</v>
          </cell>
        </row>
        <row r="1543">
          <cell r="B1543">
            <v>99305</v>
          </cell>
          <cell r="C1543" t="str">
            <v>BASE PARA POÇO DE VISITA RETANGULAR PARA DRENAGEM, EM ALVENARIA COM BLOCOS DE CONCRETO, DIMENSÕES INTERNAS = 3X3,5 M, PROFUNDIDADE = 1,45 M, EXCLUINDO TAMPÃO. AF_12/2020</v>
          </cell>
          <cell r="D1543" t="str">
            <v>UN</v>
          </cell>
          <cell r="E1543">
            <v>10065.14</v>
          </cell>
        </row>
        <row r="1544">
          <cell r="B1544">
            <v>99306</v>
          </cell>
          <cell r="C1544" t="str">
            <v>ACRÉSCIMO PARA POÇO DE VISITA RETANGULAR PARA DRENAGEM, EM ALVENARIA COM BLOCOS DE CONCRETO, DIMENSÕES INTERNAS = 3X3,5 M. AF_12/2020</v>
          </cell>
          <cell r="D1544" t="str">
            <v>M</v>
          </cell>
          <cell r="E1544">
            <v>2587.23</v>
          </cell>
        </row>
        <row r="1545">
          <cell r="B1545">
            <v>99307</v>
          </cell>
          <cell r="C1545" t="str">
            <v>ACRÉSCIMO PARA POÇO DE VISITA RETANGULAR PARA DRENAGEM, EM ALVENARIA COM BLOCOS DE CONCRETO, DIMENSÕES INTERNAS = 2X2 M. AF_12/2020</v>
          </cell>
          <cell r="D1545" t="str">
            <v>M</v>
          </cell>
          <cell r="E1545">
            <v>1738.2</v>
          </cell>
        </row>
        <row r="1546">
          <cell r="B1546">
            <v>99308</v>
          </cell>
          <cell r="C1546" t="str">
            <v>BASE PARA POÇO DE VISITA RETANGULAR PARA DRENAGEM, EM ALVENARIA COM BLOCOS DE CONCRETO, DIMENSÕES INTERNAS = 3X4 M, PROFUNDIDADE = 1,45 M, EXCLUINDO TAMPÃO. AF_12/2020</v>
          </cell>
          <cell r="D1546" t="str">
            <v>UN</v>
          </cell>
          <cell r="E1546">
            <v>11237.57</v>
          </cell>
        </row>
        <row r="1547">
          <cell r="B1547">
            <v>99309</v>
          </cell>
          <cell r="C1547" t="str">
            <v>ACRÉSCIMO PARA POÇO DE VISITA RETANGULAR PARA DRENAGEM, EM ALVENARIA COM BLOCOS DE CONCRETO, DIMENSÕES INTERNAS = 3X4 M. AF_12/2020</v>
          </cell>
          <cell r="D1547" t="str">
            <v>M</v>
          </cell>
          <cell r="E1547">
            <v>2771.32</v>
          </cell>
        </row>
        <row r="1548">
          <cell r="B1548">
            <v>99310</v>
          </cell>
          <cell r="C1548" t="str">
            <v>BASE PARA POÇO DE VISITA RETANGULAR PARA DRENAGEM, EM ALVENARIA COM BLOCOS DE CONCRETO, DIMENSÕES INTERNAS = 3,5X3,5 M, PROFUNDIDADE = 1,45 M, EXCLUINDO TAMPÃO. AF_12/2020</v>
          </cell>
          <cell r="D1548" t="str">
            <v>UN</v>
          </cell>
          <cell r="E1548">
            <v>11428.43</v>
          </cell>
        </row>
        <row r="1549">
          <cell r="B1549">
            <v>99311</v>
          </cell>
          <cell r="C1549" t="str">
            <v>ACRÉSCIMO PARA POÇO DE VISITA RETANGULAR PARA DRENAGEM, EM ALVENARIA COM BLOCOS DE CONCRETO, DIMENSÕES INTERNAS = 3,5X3,5 M. AF_12/2020</v>
          </cell>
          <cell r="D1549" t="str">
            <v>M</v>
          </cell>
          <cell r="E1549">
            <v>2771.32</v>
          </cell>
        </row>
        <row r="1550">
          <cell r="B1550">
            <v>99312</v>
          </cell>
          <cell r="C1550" t="str">
            <v>BASE PARA POÇO DE VISITA RETANGULAR PARA DRENAGEM, EM ALVENARIA COM BLOCOS DE CONCRETO, DIMENSÕES INTERNAS = 2X2,5 M, PROFUNDIDADE = 1,45 M, EXCLUINDO TAMPÃO. AF_12/2020</v>
          </cell>
          <cell r="D1550" t="str">
            <v>UN</v>
          </cell>
          <cell r="E1550">
            <v>5628.27</v>
          </cell>
        </row>
        <row r="1551">
          <cell r="B1551">
            <v>99313</v>
          </cell>
          <cell r="C1551" t="str">
            <v>BASE PARA POÇO DE VISITA RETANGULAR PARA DRENAGEM, EM ALVENARIA COM BLOCOS DE CONCRETO, DIMENSÕES INTERNAS = 3,5X4 M, PROFUNDIDADE = 1,45 M, EXCLUINDO TAMPÃO. AF_12/2020</v>
          </cell>
          <cell r="D1551" t="str">
            <v>UN</v>
          </cell>
          <cell r="E1551">
            <v>12755.98</v>
          </cell>
        </row>
        <row r="1552">
          <cell r="B1552">
            <v>99314</v>
          </cell>
          <cell r="C1552" t="str">
            <v>ACRÉSCIMO PARA POÇO DE VISITA RETANGULAR PARA DRENAGEM, EM ALVENARIA COM BLOCOS DE CONCRETO, DIMENSÕES INTERNAS = 3,5X4 M. AF_12/2020</v>
          </cell>
          <cell r="D1552" t="str">
            <v>M</v>
          </cell>
          <cell r="E1552">
            <v>2955.4</v>
          </cell>
        </row>
        <row r="1553">
          <cell r="B1553">
            <v>99315</v>
          </cell>
          <cell r="C1553" t="str">
            <v>BASE PARA POÇO DE VISITA RETANGULAR PARA DRENAGEM, EM ALVENARIA COM BLOCOS DE CONCRETO, DIMENSÕES INTERNAS = 4X4 M, PROFUNDIDADE = 1,45 M, EXCLUINDO TAMPÃO. AF_12/2020</v>
          </cell>
          <cell r="D1553" t="str">
            <v>UN</v>
          </cell>
          <cell r="E1553">
            <v>14272.62</v>
          </cell>
        </row>
        <row r="1554">
          <cell r="B1554">
            <v>99317</v>
          </cell>
          <cell r="C1554" t="str">
            <v>ACRÉSCIMO PARA POÇO DE VISITA RETANGULAR PARA DRENAGEM, EM ALVENARIA COM BLOCOS DE CONCRETO, DIMENSÕES INTERNAS = 2X2,5 M. AF_12/2020</v>
          </cell>
          <cell r="D1554" t="str">
            <v>M</v>
          </cell>
          <cell r="E1554">
            <v>1857.24</v>
          </cell>
        </row>
        <row r="1555">
          <cell r="B1555">
            <v>99318</v>
          </cell>
          <cell r="C1555" t="str">
            <v>CHAMINÉ CIRCULAR PARA POÇO DE VISITA PARA DRENAGEM, EM CONCRETO PRÉ-MOLDADO, DIÂMETRO INTERNO = 0,6 M. AF_12/2020</v>
          </cell>
          <cell r="D1555" t="str">
            <v>M</v>
          </cell>
          <cell r="E1555">
            <v>231.05</v>
          </cell>
        </row>
        <row r="1556">
          <cell r="B1556">
            <v>99319</v>
          </cell>
          <cell r="C1556" t="str">
            <v>CHAMINÉ CIRCULAR PARA POÇO DE VISITA PARA DRENAGEM, EM ALVENARIA COM TIJOLOS CERÂMICOS MACIÇOS, DIÂMETRO INTERNO = 0,6 M. AF_12/2020</v>
          </cell>
          <cell r="D1556" t="str">
            <v>M</v>
          </cell>
          <cell r="E1556">
            <v>729.52</v>
          </cell>
        </row>
        <row r="1557">
          <cell r="B1557">
            <v>99320</v>
          </cell>
          <cell r="C1557" t="str">
            <v>BASE PARA POÇO DE VISITA RETANGULAR PARA DRENAGEM, EM ALVENARIA COM BLOCOS DE CONCRETO, DIMENSÕES INTERNAS = 2X3 M, PROFUNDIDADE = 1,45 M, EXCLUINDO TAMPÃO. AF_12/2020</v>
          </cell>
          <cell r="D1557" t="str">
            <v>UN</v>
          </cell>
          <cell r="E1557">
            <v>6501.97</v>
          </cell>
        </row>
        <row r="1558">
          <cell r="B1558">
            <v>99321</v>
          </cell>
          <cell r="C1558" t="str">
            <v>ACRÉSCIMO PARA POÇO DE VISITA RETANGULAR PARA DRENAGEM, EM ALVENARIA COM BLOCOS DE CONCRETO, DIMENSÕES INTERNAS = 2X3 M. AF_12/2020</v>
          </cell>
          <cell r="D1558" t="str">
            <v>M</v>
          </cell>
          <cell r="E1558">
            <v>2038.2</v>
          </cell>
        </row>
        <row r="1559">
          <cell r="B1559">
            <v>99322</v>
          </cell>
          <cell r="C1559" t="str">
            <v>BASE PARA POÇO DE VISITA RETANGULAR PARA DRENAGEM, EM ALVENARIA COM BLOCOS DE CONCRETO, DIMENSÕES INTERNAS = 2X3,5 M, PROFUNDIDADE = 1,45 M, EXCLUINDO TAMPÃO. AF_12/2020</v>
          </cell>
          <cell r="D1559" t="str">
            <v>UN</v>
          </cell>
          <cell r="E1559">
            <v>7346.36</v>
          </cell>
        </row>
        <row r="1560">
          <cell r="B1560">
            <v>99323</v>
          </cell>
          <cell r="C1560" t="str">
            <v>ACRÉSCIMO PARA POÇO DE VISITA RETANGULAR PARA DRENAGEM, EM ALVENARIA COM BLOCOS DE CONCRETO, DIMENSÕES INTERNAS = 2X3,5 M. AF_12/2020</v>
          </cell>
          <cell r="D1560" t="str">
            <v>M</v>
          </cell>
          <cell r="E1560">
            <v>2219.08</v>
          </cell>
        </row>
        <row r="1561">
          <cell r="B1561">
            <v>99324</v>
          </cell>
          <cell r="C1561" t="str">
            <v>BASE PARA POÇO DE VISITA RETANGULAR PARA DRENAGEM, EM ALVENARIA COM BLOCOS DE CONCRETO, DIMENSÕES INTERNAS = 2X4 M, PROFUNDIDADE = 1,45 M, EXCLUINDO TAMPÃO. AF_12/2020</v>
          </cell>
          <cell r="D1561" t="str">
            <v>UN</v>
          </cell>
          <cell r="E1561">
            <v>8190.82</v>
          </cell>
        </row>
        <row r="1562">
          <cell r="B1562">
            <v>99325</v>
          </cell>
          <cell r="C1562" t="str">
            <v>ACRÉSCIMO PARA POÇO DE VISITA RETANGULAR PARA DRENAGEM, EM ALVENARIA COM BLOCOS DE CONCRETO, DIMENSÕES INTERNAS = 2X4 M. AF_12/2020</v>
          </cell>
          <cell r="D1562" t="str">
            <v>M</v>
          </cell>
          <cell r="E1562">
            <v>2403.14</v>
          </cell>
        </row>
        <row r="1563">
          <cell r="B1563">
            <v>99326</v>
          </cell>
          <cell r="C1563" t="str">
            <v>BASE PARA POÇO DE VISITA RETANGULAR PARA DRENAGEM, EM ALVENARIA COM BLOCOS DE CONCRETO, DIMENSÕES INTERNAS = 2,5X2,5 M, PROFUNDIDADE = 1,45 M, EXCLUINDO TAMPÃO. AF_12/2020</v>
          </cell>
          <cell r="D1563" t="str">
            <v>UN</v>
          </cell>
          <cell r="E1563">
            <v>6665.81</v>
          </cell>
        </row>
        <row r="1564">
          <cell r="B1564">
            <v>99327</v>
          </cell>
          <cell r="C1564" t="str">
            <v>ACRÉSCIMO PARA POÇO DE VISITA RETANGULAR PARA DRENAGEM, EM ALVENARIA COM BLOCOS DE CONCRETO, DIMENSÕES INTERNAS = 4X4 M. AF_12/2020</v>
          </cell>
          <cell r="D1564" t="str">
            <v>M</v>
          </cell>
          <cell r="E1564">
            <v>3108.57</v>
          </cell>
        </row>
        <row r="1565">
          <cell r="B1565">
            <v>101800</v>
          </cell>
          <cell r="C1565" t="str">
            <v>CAIXA COM GRELHA RETANGULAR DE FERRO FUNDIDO, EM ALVENARIA COM TIJOLOS CERÂMICOS MACIÇOS, DIMENSÕES INTERNAS: 0,30 X 1,00 X 1,00. AF_12/2020</v>
          </cell>
          <cell r="D1565" t="str">
            <v>UN</v>
          </cell>
          <cell r="E1565">
            <v>1297.73</v>
          </cell>
        </row>
        <row r="1566">
          <cell r="B1566">
            <v>101801</v>
          </cell>
          <cell r="C1566" t="str">
            <v>CAIXA COM GRELHA RETANGULAR DE FERRO FUNDIDO, EM ALVENARIA COM BLOCOS DE CONCRETO, DIMENSÕES INTERNAS: 0,30 X 1,00 X 1,00. AF_12/2020</v>
          </cell>
          <cell r="D1566" t="str">
            <v>UN</v>
          </cell>
          <cell r="E1566">
            <v>970.67</v>
          </cell>
        </row>
        <row r="1567">
          <cell r="B1567">
            <v>101806</v>
          </cell>
          <cell r="C1567" t="str">
            <v>CAIXA ENTERRADA DISTRIBUIDORA DE VAZÃO (SUMIDOUROS MÚLTIPLOS), RETANGULAR, EM ALVENARIA COM TIJOLOS MACIÇOS, DIMENSÕES INTERNAS: 0,60 X 0,60 X 0,50 M. AF_12/2020</v>
          </cell>
          <cell r="D1567" t="str">
            <v>UN</v>
          </cell>
          <cell r="E1567">
            <v>427.21</v>
          </cell>
        </row>
        <row r="1568">
          <cell r="B1568">
            <v>101807</v>
          </cell>
          <cell r="C1568" t="str">
            <v>CAIXA ENTERRADA DISTRIBUIDORA DE VAZÃO (SUMIDOUROS MÚLTIPLOS), RETANGULAR, EM ALVENARIA COM BLOCOS DE CONCRETO, DIMENSÕES INTERNAS: 0,60 X 0,60 X 0,50 M. AF_12/2020</v>
          </cell>
          <cell r="D1568" t="str">
            <v>UN</v>
          </cell>
          <cell r="E1568">
            <v>362.32</v>
          </cell>
        </row>
        <row r="1569">
          <cell r="B1569">
            <v>101808</v>
          </cell>
          <cell r="C1569" t="str">
            <v>CAIXA ENTERRADA DISTRIBUIDORA DE VAZÃO (SUMIDOUROS MÚLTIPLOS), RETANGULAR, EM CONCRETO PRÉ-MOLDADO, DIMENSÕES INTERNAS: 0,60 X 0,60 X 0,50 M. AF_12/2020</v>
          </cell>
          <cell r="D1569" t="str">
            <v>UN</v>
          </cell>
          <cell r="E1569">
            <v>420.85</v>
          </cell>
        </row>
        <row r="1570">
          <cell r="B1570">
            <v>101809</v>
          </cell>
          <cell r="C1570" t="str">
            <v>BASE PARA POCO DE VISITA RETANGULAR PARA ESGOTO E DRENAGEM, EM CONCRETO ESTRUTURAL, DIMENSÕES INTERNAS DE 90X150 M, PROFUNDIDADE DE 1,25 M, EXCLUINDO TAMPÃO. AF_12/2020</v>
          </cell>
          <cell r="D1570" t="str">
            <v>UN</v>
          </cell>
          <cell r="E1570">
            <v>2290.9</v>
          </cell>
        </row>
        <row r="1571">
          <cell r="B1571">
            <v>102139</v>
          </cell>
          <cell r="C1571" t="str">
            <v>BASE PARA POÇO DE VISITA CIRCULAR PARA  ESGOTO, EM CONCRETO PRÉ-MOLDADO, DIÂMETRO INTERNO = 1,2 M, PROFUNDIDADE = 1,45 M, EXCLUINDO TAMPÃO. AF_12/2020</v>
          </cell>
          <cell r="D1571" t="str">
            <v>UN</v>
          </cell>
          <cell r="E1571">
            <v>1371.74</v>
          </cell>
        </row>
        <row r="1572">
          <cell r="B1572">
            <v>102140</v>
          </cell>
          <cell r="C1572" t="str">
            <v>BASE PARA POÇO DE VISITA CIRCULAR PARA DRENAGEM, EM ALVENARIA COM TIJOLOS CERÂMICOS MACIÇOS, DIÂMETRO INTERNO = 1 M, PROFUNDIDADE = 1,45 M, EXCLUINDO TAMPÃO. AF_12/2020</v>
          </cell>
          <cell r="D1572" t="str">
            <v>UN</v>
          </cell>
          <cell r="E1572">
            <v>1600.95</v>
          </cell>
        </row>
        <row r="1573">
          <cell r="B1573">
            <v>102141</v>
          </cell>
          <cell r="C1573" t="str">
            <v>BASE PARA POÇO DE VISITA CIRCULAR PARA  ESGOTO, EM CONCRETO PRÉ-MOLDADO, DIÂMETRO INTERNO = 1,5 M, PROFUNDIDADE = 1,45 M, EXCLUINDO TAMPÃO. AF_12/2020</v>
          </cell>
          <cell r="D1573" t="str">
            <v>UN</v>
          </cell>
          <cell r="E1573">
            <v>2191.96</v>
          </cell>
        </row>
        <row r="1574">
          <cell r="B1574">
            <v>102142</v>
          </cell>
          <cell r="C1574" t="str">
            <v>BASE PARA POÇO DE VISITA CIRCULAR PARA DRENAGEM, EM CONCRETO PRÉ-MOLDADO, DIÂMETRO INTERNO = 1,5 M, PROFUNDIDADE = 1,45 M, EXCLUINDO TAMPÃO. AF_12/2020</v>
          </cell>
          <cell r="D1574" t="str">
            <v>UN</v>
          </cell>
          <cell r="E1574">
            <v>2162.88</v>
          </cell>
        </row>
        <row r="1575">
          <cell r="B1575">
            <v>94263</v>
          </cell>
          <cell r="C1575" t="str">
            <v>GUIA (MEIO-FIO) CONCRETO, MOLDADA  IN LOCO  EM TRECHO RETO COM EXTRUSORA, 13 CM BASE X 22 CM ALTURA. AF_06/2016</v>
          </cell>
          <cell r="D1575" t="str">
            <v>M</v>
          </cell>
          <cell r="E1575">
            <v>27.8</v>
          </cell>
        </row>
        <row r="1576">
          <cell r="B1576">
            <v>94264</v>
          </cell>
          <cell r="C1576" t="str">
            <v>GUIA (MEIO-FIO) CONCRETO, MOLDADA  IN LOCO  EM TRECHO CURVO COM EXTRUSORA, 13 CM BASE X 22 CM ALTURA. AF_06/2016</v>
          </cell>
          <cell r="D1576" t="str">
            <v>M</v>
          </cell>
          <cell r="E1576">
            <v>30.64</v>
          </cell>
        </row>
        <row r="1577">
          <cell r="B1577">
            <v>94265</v>
          </cell>
          <cell r="C1577" t="str">
            <v>GUIA (MEIO-FIO) CONCRETO, MOLDADA  IN LOCO  EM TRECHO RETO COM EXTRUSORA, 15 CM BASE X 30 CM ALTURA. AF_06/2016</v>
          </cell>
          <cell r="D1577" t="str">
            <v>M</v>
          </cell>
          <cell r="E1577">
            <v>37.42</v>
          </cell>
        </row>
        <row r="1578">
          <cell r="B1578">
            <v>94266</v>
          </cell>
          <cell r="C1578" t="str">
            <v>GUIA (MEIO-FIO) CONCRETO, MOLDADA  IN LOCO  EM TRECHO CURVO COM EXTRUSORA, 15 CM BASE X 30 CM ALTURA. AF_06/2016</v>
          </cell>
          <cell r="D1578" t="str">
            <v>M</v>
          </cell>
          <cell r="E1578">
            <v>40.659999999999997</v>
          </cell>
        </row>
        <row r="1579">
          <cell r="B1579">
            <v>94267</v>
          </cell>
          <cell r="C1579" t="str">
            <v>GUIA (MEIO-FIO) E SARJETA CONJUGADOS DE CONCRETO, MOLDADA  IN LOCO  EM TRECHO RETO COM EXTRUSORA, 45 CM BASE (15 CM BASE DA GUIA + 30 CM BASE DA SARJETA) X 22 CM ALTURA. AF_06/2016</v>
          </cell>
          <cell r="D1579" t="str">
            <v>M</v>
          </cell>
          <cell r="E1579">
            <v>44.85</v>
          </cell>
        </row>
        <row r="1580">
          <cell r="B1580">
            <v>94268</v>
          </cell>
          <cell r="C1580" t="str">
            <v>GUIA (MEIO-FIO) E SARJETA CONJUGADOS DE CONCRETO, MOLDADA  IN LOCO  EM TRECHO CURVO COM EXTRUSORA, 45 CM BASE (15 CM BASE DA GUIA + 30 CM BASE DA SARJETA) X 22 CM ALTURA. AF_06/2016</v>
          </cell>
          <cell r="D1580" t="str">
            <v>M</v>
          </cell>
          <cell r="E1580">
            <v>48.39</v>
          </cell>
        </row>
        <row r="1581">
          <cell r="B1581">
            <v>94269</v>
          </cell>
          <cell r="C1581" t="str">
            <v>GUIA (MEIO-FIO) E SARJETA CONJUGADOS DE CONCRETO, MOLDADA  IN LOCO  EM TRECHO RETO COM EXTRUSORA, 60 CM BASE (15 CM BASE DA GUIA + 45 CM BASE DA SARJETA) X 26 CM ALTURA. AF_06/2016</v>
          </cell>
          <cell r="D1581" t="str">
            <v>M</v>
          </cell>
          <cell r="E1581">
            <v>64.92</v>
          </cell>
        </row>
        <row r="1582">
          <cell r="B1582">
            <v>94270</v>
          </cell>
          <cell r="C1582" t="str">
            <v>GUIA (MEIO-FIO) E SARJETA CONJUGADOS DE CONCRETO, MOLDADA IN LOCO  EM TRECHO CURVO COM EXTRUSORA, 60 CM BASE (15 CM BASE DA GUIA + 45 CM BASE DA SARJETA) X 26 CM ALTURA. AF_06/2016</v>
          </cell>
          <cell r="D1582" t="str">
            <v>M</v>
          </cell>
          <cell r="E1582">
            <v>69.900000000000006</v>
          </cell>
        </row>
        <row r="1583">
          <cell r="B1583">
            <v>94271</v>
          </cell>
          <cell r="C1583" t="str">
            <v>GUIA (MEIO-FIO) E SARJETA CONJUGADOS DE CONCRETO, MOLDADA  IN LOCO  EM TRECHO RETO COM EXTRUSORA, 65 CM BASE (15 CM BASE DA GUIA + 50 CM BASE DA SARJETA) X 26 CM ALTURA. AF_06/2016</v>
          </cell>
          <cell r="D1583" t="str">
            <v>M</v>
          </cell>
          <cell r="E1583">
            <v>79.27</v>
          </cell>
        </row>
        <row r="1584">
          <cell r="B1584">
            <v>94272</v>
          </cell>
          <cell r="C1584" t="str">
            <v>GUIA (MEIO-FIO) E SARJETA CONJUGADOS DE CONCRETO, MOLDADA  IN LOCO  EM TRECHO CURVO COM EXTRUSORA, 65 CM BASE (15 CM BASE DA GUIA + 50 CM BASE DA SARJETA) X 26 CM ALTURA. AF_06/2016</v>
          </cell>
          <cell r="D1584" t="str">
            <v>M</v>
          </cell>
          <cell r="E1584">
            <v>85.88</v>
          </cell>
        </row>
        <row r="1585">
          <cell r="B1585">
            <v>94273</v>
          </cell>
          <cell r="C1585" t="str">
            <v>ASSENTAMENTO DE GUIA (MEIO-FIO) EM TRECHO RETO, CONFECCIONADA EM CONCRETO PRÉ-FABRICADO, DIMENSÕES 100X15X13X30 CM (COMPRIMENTO X BASE INFERIOR X BASE SUPERIOR X ALTURA), PARA VIAS URBANAS (USO VIÁRIO). AF_06/2016</v>
          </cell>
          <cell r="D1585" t="str">
            <v>M</v>
          </cell>
          <cell r="E1585">
            <v>39.01</v>
          </cell>
        </row>
        <row r="1586">
          <cell r="B1586">
            <v>94274</v>
          </cell>
          <cell r="C1586" t="str">
            <v>ASSENTAMENTO DE GUIA (MEIO-FIO) EM TRECHO CURVO, CONFECCIONADA EM CONCRETO PRÉ-FABRICADO, DIMENSÕES 100X15X13X30 CM (COMPRIMENTO X BASE INFERIOR X BASE SUPERIOR X ALTURA), PARA VIAS URBANAS (USO VIÁRIO). AF_06/2016</v>
          </cell>
          <cell r="D1586" t="str">
            <v>M</v>
          </cell>
          <cell r="E1586">
            <v>42.17</v>
          </cell>
        </row>
        <row r="1587">
          <cell r="B1587">
            <v>94275</v>
          </cell>
          <cell r="C1587" t="str">
            <v>ASSENTAMENTO DE GUIA (MEIO-FIO) EM TRECHO RETO, CONFECCIONADA EM CONCRETO PRÉ-FABRICADO, DIMENSÕES 100X15X13X20 CM (COMPRIMENTO X BASE INFERIOR X BASE SUPERIOR X ALTURA), PARA URBANIZAÇÃO INTERNA DE EMPREENDIMENTOS. AF_06/2016_P</v>
          </cell>
          <cell r="D1587" t="str">
            <v>M</v>
          </cell>
          <cell r="E1587">
            <v>37.299999999999997</v>
          </cell>
        </row>
        <row r="1588">
          <cell r="B1588">
            <v>94276</v>
          </cell>
          <cell r="C1588" t="str">
            <v>ASSENTAMENTO DE GUIA (MEIO-FIO) EM TRECHO CURVO, CONFECCIONADA EM CONCRETO PRÉ-FABRICADO, DIMENSÕES 100X15X13X20 CM (COMPRIMENTO X BASE INFERIOR X BASE SUPERIOR X ALTURA), PARA URBANIZAÇÃO INTERNA DE EMPREENDIMENTOS. AF_06/2016_P</v>
          </cell>
          <cell r="D1588" t="str">
            <v>M</v>
          </cell>
          <cell r="E1588">
            <v>40.46</v>
          </cell>
        </row>
        <row r="1589">
          <cell r="B1589">
            <v>94281</v>
          </cell>
          <cell r="C1589" t="str">
            <v>EXECUÇÃO DE SARJETA DE CONCRETO USINADO, MOLDADA  IN LOCO  EM TRECHO RETO, 30 CM BASE X 15 CM ALTURA. AF_06/2016</v>
          </cell>
          <cell r="D1589" t="str">
            <v>M</v>
          </cell>
          <cell r="E1589">
            <v>44.71</v>
          </cell>
        </row>
        <row r="1590">
          <cell r="B1590">
            <v>94282</v>
          </cell>
          <cell r="C1590" t="str">
            <v>EXECUÇÃO DE SARJETA DE CONCRETO USINADO, MOLDADA  IN LOCO  EM TRECHO CURVO, 30 CM BASE X 15 CM ALTURA. AF_06/2016</v>
          </cell>
          <cell r="D1590" t="str">
            <v>M</v>
          </cell>
          <cell r="E1590">
            <v>54.33</v>
          </cell>
        </row>
        <row r="1591">
          <cell r="B1591">
            <v>94283</v>
          </cell>
          <cell r="C1591" t="str">
            <v>EXECUÇÃO DE SARJETA DE CONCRETO USINADO, MOLDADA  IN LOCO  EM TRECHO RETO, 45 CM BASE X 15 CM ALTURA. AF_06/2016</v>
          </cell>
          <cell r="D1591" t="str">
            <v>M</v>
          </cell>
          <cell r="E1591">
            <v>58.78</v>
          </cell>
        </row>
        <row r="1592">
          <cell r="B1592">
            <v>94284</v>
          </cell>
          <cell r="C1592" t="str">
            <v>EXECUÇÃO DE SARJETA DE CONCRETO USINADO, MOLDADA  IN LOCO  EM TRECHO CURVO, 45 CM BASE X 15 CM ALTURA. AF_06/2016</v>
          </cell>
          <cell r="D1592" t="str">
            <v>M</v>
          </cell>
          <cell r="E1592">
            <v>68.400000000000006</v>
          </cell>
        </row>
        <row r="1593">
          <cell r="B1593">
            <v>94285</v>
          </cell>
          <cell r="C1593" t="str">
            <v>EXECUÇÃO DE SARJETA DE CONCRETO USINADO, MOLDADA  IN LOCO  EM TRECHO RETO, 60 CM BASE X 15 CM ALTURA. AF_06/2016</v>
          </cell>
          <cell r="D1593" t="str">
            <v>M</v>
          </cell>
          <cell r="E1593">
            <v>72.39</v>
          </cell>
        </row>
        <row r="1594">
          <cell r="B1594">
            <v>94286</v>
          </cell>
          <cell r="C1594" t="str">
            <v>EXECUÇÃO DE SARJETA DE CONCRETO USINADO, MOLDADA  IN LOCO  EM TRECHO CURVO, 60 CM BASE X 15 CM ALTURA. AF_06/2016</v>
          </cell>
          <cell r="D1594" t="str">
            <v>M</v>
          </cell>
          <cell r="E1594">
            <v>82.02</v>
          </cell>
        </row>
        <row r="1595">
          <cell r="B1595">
            <v>94287</v>
          </cell>
          <cell r="C1595" t="str">
            <v>EXECUÇÃO DE SARJETA DE CONCRETO USINADO, MOLDADA  IN LOCO  EM TRECHO RETO, 30 CM BASE X 10 CM ALTURA. AF_06/2016</v>
          </cell>
          <cell r="D1595" t="str">
            <v>M</v>
          </cell>
          <cell r="E1595">
            <v>34.39</v>
          </cell>
        </row>
        <row r="1596">
          <cell r="B1596">
            <v>94288</v>
          </cell>
          <cell r="C1596" t="str">
            <v>EXECUÇÃO DE SARJETA DE CONCRETO USINADO, MOLDADA  IN LOCO  EM TRECHO CURVO, 30 CM BASE X 10 CM ALTURA. AF_06/2016</v>
          </cell>
          <cell r="D1596" t="str">
            <v>M</v>
          </cell>
          <cell r="E1596">
            <v>42.81</v>
          </cell>
        </row>
        <row r="1597">
          <cell r="B1597">
            <v>94289</v>
          </cell>
          <cell r="C1597" t="str">
            <v>EXECUÇÃO DE SARJETA DE CONCRETO USINADO, MOLDADA  IN LOCO  EM TRECHO RETO, 45 CM BASE X 10 CM ALTURA. AF_06/2016</v>
          </cell>
          <cell r="D1597" t="str">
            <v>M</v>
          </cell>
          <cell r="E1597">
            <v>44.41</v>
          </cell>
        </row>
        <row r="1598">
          <cell r="B1598">
            <v>94290</v>
          </cell>
          <cell r="C1598" t="str">
            <v>EXECUÇÃO DE SARJETA DE CONCRETO USINADO, MOLDADA  IN LOCO  EM TRECHO CURVO, 45 CM BASE X 10 CM ALTURA. AF_06/2016</v>
          </cell>
          <cell r="D1598" t="str">
            <v>M</v>
          </cell>
          <cell r="E1598">
            <v>52.82</v>
          </cell>
        </row>
        <row r="1599">
          <cell r="B1599">
            <v>94291</v>
          </cell>
          <cell r="C1599" t="str">
            <v>EXECUÇÃO DE SARJETA DE CONCRETO USINADO, MOLDADA  IN LOCO  EM TRECHO RETO, 60 CM BASE X 10 CM ALTURA. AF_06/2016</v>
          </cell>
          <cell r="D1599" t="str">
            <v>M</v>
          </cell>
          <cell r="E1599">
            <v>53.97</v>
          </cell>
        </row>
        <row r="1600">
          <cell r="B1600">
            <v>94292</v>
          </cell>
          <cell r="C1600" t="str">
            <v>EXECUÇÃO DE SARJETA DE CONCRETO USINADO, MOLDADA  IN LOCO  EM TRECHO CURVO, 60 CM BASE X 10 CM ALTURA. AF_06/2016</v>
          </cell>
          <cell r="D1600" t="str">
            <v>M</v>
          </cell>
          <cell r="E1600">
            <v>62.39</v>
          </cell>
        </row>
        <row r="1601">
          <cell r="B1601">
            <v>94293</v>
          </cell>
          <cell r="C1601" t="str">
            <v>EXECUÇÃO DE SARJETÃO DE CONCRETO USINADO, MOLDADA  IN LOCO  EM TRECHO RETO, 100 CM BASE X 20 CM ALTURA. AF_06/2016</v>
          </cell>
          <cell r="D1601" t="str">
            <v>M</v>
          </cell>
          <cell r="E1601">
            <v>144.96</v>
          </cell>
        </row>
        <row r="1602">
          <cell r="B1602">
            <v>94294</v>
          </cell>
          <cell r="C1602" t="str">
            <v>EXECUÇÃO DE ESCORAS DE CONCRETO PARA CONTENÇÃO DE GUIAS PRÉ-FABRICADAS. AF_06/2016</v>
          </cell>
          <cell r="D1602" t="str">
            <v>M</v>
          </cell>
          <cell r="E1602">
            <v>6.86</v>
          </cell>
        </row>
        <row r="1603">
          <cell r="B1603">
            <v>101570</v>
          </cell>
          <cell r="C1603" t="str">
            <v>ESCORAMENTO DE VALA, TIPO PONTALETEAMENTO, COM PROFUNDIDADE DE 0 A 1,5 M, LARGURA MENOR QUE 1,5 M. AF_08/2020</v>
          </cell>
          <cell r="D1603" t="str">
            <v>M2</v>
          </cell>
          <cell r="E1603">
            <v>15.3</v>
          </cell>
        </row>
        <row r="1604">
          <cell r="B1604">
            <v>101571</v>
          </cell>
          <cell r="C1604" t="str">
            <v>ESCORAMENTO DE VALA, TIPO PONTALETEAMENTO, COM PROFUNDIDADE DE 0 A 1,5 M, LARGURA MAIOR OU IGUAL A 1,5 M E MENOR QUE 2,5 M. AF_08/2020</v>
          </cell>
          <cell r="D1604" t="str">
            <v>M2</v>
          </cell>
          <cell r="E1604">
            <v>21.47</v>
          </cell>
        </row>
        <row r="1605">
          <cell r="B1605">
            <v>101572</v>
          </cell>
          <cell r="C1605" t="str">
            <v>ESCORAMENTO DE VALA, TIPO PONTALETEAMENTO, COM PROFUNDIDADE DE 1,5 A 3,0 M, LARGURA MENOR QUE 1,5 M. AF_08/2020</v>
          </cell>
          <cell r="D1605" t="str">
            <v>M2</v>
          </cell>
          <cell r="E1605">
            <v>11.85</v>
          </cell>
        </row>
        <row r="1606">
          <cell r="B1606">
            <v>101573</v>
          </cell>
          <cell r="C1606" t="str">
            <v>ESCORAMENTO DE VALA, TIPO PONTALETEAMENTO, COM PROFUNDIDADE DE 1,5 A 3,0 M, LARGURA MAIOR OU IGUAL A 1,5 M E MENOR QUE 2,5 M. AF_08/2020</v>
          </cell>
          <cell r="D1606" t="str">
            <v>M2</v>
          </cell>
          <cell r="E1606">
            <v>18.010000000000002</v>
          </cell>
        </row>
        <row r="1607">
          <cell r="B1607">
            <v>101574</v>
          </cell>
          <cell r="C1607" t="str">
            <v>ESCORAMENTO DE VALA, TIPO PONTALETEAMENTO, COM PROFUNDIDADE DE 3,0 A 4,5 M, LARGURA MENOR QUE 1,5 M. AF_08/2020</v>
          </cell>
          <cell r="D1607" t="str">
            <v>M2</v>
          </cell>
          <cell r="E1607">
            <v>8.7799999999999994</v>
          </cell>
        </row>
        <row r="1608">
          <cell r="B1608">
            <v>101575</v>
          </cell>
          <cell r="C1608" t="str">
            <v>ESCORAMENTO DE VALA, TIPO PONTALETEAMENTO, COM PROFUNDIDADE DE 3,0 A 4,5 M, LARGURA MAIOR OU IGUAL A 1,5 M E MENOR QUE 2,5 M. AF_08/2020</v>
          </cell>
          <cell r="D1608" t="str">
            <v>M2</v>
          </cell>
          <cell r="E1608">
            <v>15.07</v>
          </cell>
        </row>
        <row r="1609">
          <cell r="B1609">
            <v>101576</v>
          </cell>
          <cell r="C1609" t="str">
            <v>ESCORAMENTO DE VALA, TIPO DESCONTÍNUO, COM PROFUNDIDADE DE 0 A 1,5 M, LARGURA MENOR QUE 1,5 M. AF_08/2020</v>
          </cell>
          <cell r="D1609" t="str">
            <v>M2</v>
          </cell>
          <cell r="E1609">
            <v>24.91</v>
          </cell>
        </row>
        <row r="1610">
          <cell r="B1610">
            <v>101577</v>
          </cell>
          <cell r="C1610" t="str">
            <v>ESCORAMENTO DE VALA, TIPO DESCONTÍNUO, COM PROFUNDIDADE DE 0 A 1,5 M, LARGURA MAIOR OU IGUAL A 1,5 M E MENOR QUE 2,5 M. AF_08/2020</v>
          </cell>
          <cell r="D1610" t="str">
            <v>M2</v>
          </cell>
          <cell r="E1610">
            <v>32.799999999999997</v>
          </cell>
        </row>
        <row r="1611">
          <cell r="B1611">
            <v>101578</v>
          </cell>
          <cell r="C1611" t="str">
            <v>ESCORAMENTO DE VALA, TIPO DESCONTÍNUO, COM PROFUNDIDADE DE 1,5 M A 3,0 M, LARGURA MENOR QUE 1,5 M. AF_08/2020</v>
          </cell>
          <cell r="D1611" t="str">
            <v>M2</v>
          </cell>
          <cell r="E1611">
            <v>20.100000000000001</v>
          </cell>
        </row>
        <row r="1612">
          <cell r="B1612">
            <v>101579</v>
          </cell>
          <cell r="C1612" t="str">
            <v>ESCORAMENTO DE VALA, TIPO DESCONTÍNUO, COM PROFUNDIDADE DE 1,5 A 3,0 M, LARGURA MAIOR OU IGUAL A 1,5 M E MENOR QUE 2,5 M. AF_08/2020</v>
          </cell>
          <cell r="D1612" t="str">
            <v>M2</v>
          </cell>
          <cell r="E1612">
            <v>27.99</v>
          </cell>
        </row>
        <row r="1613">
          <cell r="B1613">
            <v>101580</v>
          </cell>
          <cell r="C1613" t="str">
            <v>ESCORAMENTO DE VALA, TIPO DESCONTÍNUO, COM PROFUNDIDADE DE 3,0 A 4,5 M, LARGURA MENOR QUE 1,5 M. AF_08/2020</v>
          </cell>
          <cell r="D1613" t="str">
            <v>M2</v>
          </cell>
          <cell r="E1613">
            <v>16.829999999999998</v>
          </cell>
        </row>
        <row r="1614">
          <cell r="B1614">
            <v>101581</v>
          </cell>
          <cell r="C1614" t="str">
            <v>ESCORAMENTO DE VALA, TIPO DESCONTÍNUO, COM PROFUNDIDADE DE 3,0 A 4,5 M, LARGURA MAIOR OU IGUAL A 1,5 E MENOR QUE 2,5 M. AF_08/2020</v>
          </cell>
          <cell r="D1614" t="str">
            <v>M2</v>
          </cell>
          <cell r="E1614">
            <v>24.84</v>
          </cell>
        </row>
        <row r="1615">
          <cell r="B1615">
            <v>101582</v>
          </cell>
          <cell r="C1615" t="str">
            <v>ESCORAMENTO DE VALA, TIPO CONTÍNUO, COM PROFUNDIDADE DE 0 A 1,5 M, LARGURA MENOR QUE 1,5 M. AF_08/2020</v>
          </cell>
          <cell r="D1615" t="str">
            <v>M2</v>
          </cell>
          <cell r="E1615">
            <v>40.44</v>
          </cell>
        </row>
        <row r="1616">
          <cell r="B1616">
            <v>101583</v>
          </cell>
          <cell r="C1616" t="str">
            <v>ESCORAMENTO DE VALA, TIPO CONTÍNUO, COM PROFUNDIDADE DE 0 A 1,5 M, LARGURA MAIOR OU IGUAL A 1,5 M E MENOR QUE 2,5 M. AF_08/2020</v>
          </cell>
          <cell r="D1616" t="str">
            <v>M2</v>
          </cell>
          <cell r="E1616">
            <v>52.72</v>
          </cell>
        </row>
        <row r="1617">
          <cell r="B1617">
            <v>101584</v>
          </cell>
          <cell r="C1617" t="str">
            <v>ESCORAMENTO DE VALA, TIPO CONTÍNUO, COM PROFUNDIDADE DE 1,5 M A 3,0 M, LARGURA MENOR QUE 1,5 M. AF_08/2020</v>
          </cell>
          <cell r="D1617" t="str">
            <v>M2</v>
          </cell>
          <cell r="E1617">
            <v>32.5</v>
          </cell>
        </row>
        <row r="1618">
          <cell r="B1618">
            <v>101585</v>
          </cell>
          <cell r="C1618" t="str">
            <v>ESCORAMENTO DE VALA, TIPO CONTÍNUO, COM PROFUNDIDADE DE 1,5 A 3,0 M, LARGURA MAIOR OU IGUAL A 1,5 M E MENOR QUE 2,5 M. AF_08/2020</v>
          </cell>
          <cell r="D1618" t="str">
            <v>M2</v>
          </cell>
          <cell r="E1618">
            <v>44.8</v>
          </cell>
        </row>
        <row r="1619">
          <cell r="B1619">
            <v>101586</v>
          </cell>
          <cell r="C1619" t="str">
            <v>ESCORAMENTO DE VALA, TIPO CONTÍNUO, COM PROFUNDIDADE DE 3,0 A 4,5 M, LARGURA MENOR QUE 1,5 M. AF_08/2020</v>
          </cell>
          <cell r="D1619" t="str">
            <v>M2</v>
          </cell>
          <cell r="E1619">
            <v>26.71</v>
          </cell>
        </row>
        <row r="1620">
          <cell r="B1620">
            <v>101587</v>
          </cell>
          <cell r="C1620" t="str">
            <v>ESCORAMENTO DE VALA, TIPO CONTÍNUO, COM PROFUNDIDADE DE 3,0 A 4,5 M, LARGURA MAIOR OU IGUAL A 1,5 E MENOR QUE 2,5 M. AF_08/2020</v>
          </cell>
          <cell r="D1620" t="str">
            <v>M2</v>
          </cell>
          <cell r="E1620">
            <v>39.119999999999997</v>
          </cell>
        </row>
        <row r="1621">
          <cell r="B1621">
            <v>101588</v>
          </cell>
          <cell r="C1621" t="str">
            <v>ESCORAMENTO DE VALA, TIPO CONTÍNUO COM PERFIL METÁLICO "U", COM PROFUNDIDADE DE 0 A 1,5 M, LARGURA MENOR QUE 1,5 M. AF_08/2020</v>
          </cell>
          <cell r="D1621" t="str">
            <v>M2</v>
          </cell>
          <cell r="E1621">
            <v>60.26</v>
          </cell>
        </row>
        <row r="1622">
          <cell r="B1622">
            <v>101589</v>
          </cell>
          <cell r="C1622" t="str">
            <v>ESCORAMENTO DE VALA,TIPO CONTÍNUO COM PERFIL METÁLICO "U", COM PROFUNDIDADE DE 0 A 1,5 M, LARGURA MAIOR OU IGUAL A 1,5 E MENOR QUE 2,5 M. AF_08/2020</v>
          </cell>
          <cell r="D1622" t="str">
            <v>M2</v>
          </cell>
          <cell r="E1622">
            <v>88.14</v>
          </cell>
        </row>
        <row r="1623">
          <cell r="B1623">
            <v>101590</v>
          </cell>
          <cell r="C1623" t="str">
            <v>ESCORAMENTO DE VALA, TIPO CONTÍNUO COM PERFIL METÁLICO "U", COM PROFUNDIDADE DE 1,5 A 3,0 M, LARGURA MENOR QUE 1,5 M. AF_08/2020</v>
          </cell>
          <cell r="D1623" t="str">
            <v>M2</v>
          </cell>
          <cell r="E1623">
            <v>45.47</v>
          </cell>
        </row>
        <row r="1624">
          <cell r="B1624">
            <v>101591</v>
          </cell>
          <cell r="C1624" t="str">
            <v>ESCORAMENTO DE VALA, TIPO CONTÍNUO COM PERFIL METÁLICO "U", COM PROFUNDIDADE DE 1,5 A 3,0 M, LARGURA MAIOR OU IGUAL 1,5 M E MENOR QUE 2,5 M. AF_08/2020</v>
          </cell>
          <cell r="D1624" t="str">
            <v>M2</v>
          </cell>
          <cell r="E1624">
            <v>73.349999999999994</v>
          </cell>
        </row>
        <row r="1625">
          <cell r="B1625">
            <v>101592</v>
          </cell>
          <cell r="C1625" t="str">
            <v>ESCORAMENTO DE VALA, TIPO CONTÍNUO COM PERFIL METÁLICO "U", COM PROFUNDIDADE DE 3,0 A 4,5 M, LARGURA MENOR QUE 1,5 M. AF_08/2020</v>
          </cell>
          <cell r="D1625" t="str">
            <v>M2</v>
          </cell>
          <cell r="E1625">
            <v>31.48</v>
          </cell>
        </row>
        <row r="1626">
          <cell r="B1626">
            <v>101593</v>
          </cell>
          <cell r="C1626" t="str">
            <v>ESCORAMENTO DE VALA, TIPO CONTÍNUO COM PERFIL METÁLICO "U", COM PROFUNDIDADE DE 3,0 A 4,5 M, LARGURA MAIOR OU IGUAL A 1,5 M E MENOR QUE 2,5 M. AF_08/2020</v>
          </cell>
          <cell r="D1626" t="str">
            <v>M2</v>
          </cell>
          <cell r="E1626">
            <v>59.47</v>
          </cell>
        </row>
        <row r="1627">
          <cell r="B1627">
            <v>101600</v>
          </cell>
          <cell r="C1627" t="str">
            <v>ESCORAMENTO DE VALA, TIPO BLINDAGEM, COM PROFUNDIDADE DE 0 A 1,5 M, LARGURA MENOR QUE 1,5 M - EXECUÇÃO, NÃO INCLUI MATERIAL. AF_08/2020</v>
          </cell>
          <cell r="D1627" t="str">
            <v>M2</v>
          </cell>
          <cell r="E1627">
            <v>11.4</v>
          </cell>
        </row>
        <row r="1628">
          <cell r="B1628">
            <v>101601</v>
          </cell>
          <cell r="C1628" t="str">
            <v>ESCORAMENTO DE VALA, TIPO BLINDAGEM COM PROFUNDIDADE DE 0 A 1,5 M, LARGURA MAIOR OU IGUAL A 1,5 M E MENOR QUE 2,5 M - EXECUÇÃO, NÃO INCLUI MATERIAL. AF_08/2020</v>
          </cell>
          <cell r="D1628" t="str">
            <v>M2</v>
          </cell>
          <cell r="E1628">
            <v>16.89</v>
          </cell>
        </row>
        <row r="1629">
          <cell r="B1629">
            <v>101602</v>
          </cell>
          <cell r="C1629" t="str">
            <v>ESCORAMENTO DE VALA, TIPO BLINDAGEM, COM PROFUNDIDADE DE 1,5 A 3,0 M, LARGURA MENOR QUE 1,5 M - EXECUÇÃO, NÃO INCLUI MATERIAL. AF_08/2020</v>
          </cell>
          <cell r="D1629" t="str">
            <v>M2</v>
          </cell>
          <cell r="E1629">
            <v>8.4600000000000009</v>
          </cell>
        </row>
        <row r="1630">
          <cell r="B1630">
            <v>101603</v>
          </cell>
          <cell r="C1630" t="str">
            <v>ESCORAMENTO DE VALA, TIPO BLINDAGEM, COM PROFUNDIDADE DE 1,5 A 3,0 M, LARGURA MAIOR OU IGUAL A 1,5 M E MENOR QUE 2,5 M - EXECUÇÃO, NÃO INCLUI MATERIAL. AF_08/2020</v>
          </cell>
          <cell r="D1630" t="str">
            <v>M2</v>
          </cell>
          <cell r="E1630">
            <v>13.93</v>
          </cell>
        </row>
        <row r="1631">
          <cell r="B1631">
            <v>101604</v>
          </cell>
          <cell r="C1631" t="str">
            <v>ESCORAMENTO DE VALA, TIPO BLINDAGEM, COM PROFUNDIDADE DE 3,0 A 4,5 M, LARGURA MENOR QUE 1,5 M - EXECUÇÃO, NÃO INCLUI MATERIAL. AF_08/2020</v>
          </cell>
          <cell r="D1631" t="str">
            <v>M2</v>
          </cell>
          <cell r="E1631">
            <v>5.54</v>
          </cell>
        </row>
        <row r="1632">
          <cell r="B1632">
            <v>101605</v>
          </cell>
          <cell r="C1632" t="str">
            <v>ESCORAMENTO DE VALA, TIPO BLINDAGEM, COM PROFUNDIDADE DE 3,0 A 4,5 M, LARGURA MAIOR OU IGUAL A 1,5 M E MENOR QUE 2,5 M - EXECUÇÃO, NÃO INCLUI MATERIAL. AF_08/2020</v>
          </cell>
          <cell r="D1632" t="str">
            <v>M2</v>
          </cell>
          <cell r="E1632">
            <v>11.01</v>
          </cell>
        </row>
        <row r="1633">
          <cell r="B1633">
            <v>90788</v>
          </cell>
          <cell r="C1633" t="str">
            <v>KIT DE PORTA-PRONTA DE MADEIRA EM ACABAMENTO MELAMÍNICO BRANCO, FOLHA LEVE OU MÉDIA, 60X210CM, EXCLUSIVE FECHADURA, FIXAÇÃO COM PREENCHIMENTO PARCIAL DE ESPUMA EXPANSIVA - FORNECIMENTO E INSTALAÇÃO. AF_12/2019</v>
          </cell>
          <cell r="D1633" t="str">
            <v>UN</v>
          </cell>
          <cell r="E1633">
            <v>711.11</v>
          </cell>
        </row>
        <row r="1634">
          <cell r="B1634">
            <v>90789</v>
          </cell>
          <cell r="C1634" t="str">
            <v>KIT DE PORTA-PRONTA DE MADEIRA EM ACABAMENTO MELAMÍNICO BRANCO, FOLHA LEVE OU MÉDIA, 70X210CM, EXCLUSIVE FECHADURA, FIXAÇÃO COM PREENCHIMENTO PARCIAL DE ESPUMA EXPANSIVA - FORNECIMENTO E INSTALAÇÃO. AF_12/2019</v>
          </cell>
          <cell r="D1634" t="str">
            <v>UN</v>
          </cell>
          <cell r="E1634">
            <v>712.5</v>
          </cell>
        </row>
        <row r="1635">
          <cell r="B1635">
            <v>90790</v>
          </cell>
          <cell r="C1635" t="str">
            <v>KIT DE PORTA-PRONTA DE MADEIRA EM ACABAMENTO MELAMÍNICO BRANCO, FOLHA LEVE OU MÉDIA, 80X210CM, EXCLUSIVE FECHADURA, FIXAÇÃO COM PREENCHIMENTO PARCIAL DE ESPUMA EXPANSIVA - FORNECIMENTO E INSTALAÇÃO. AF_12/2019</v>
          </cell>
          <cell r="D1635" t="str">
            <v>UN</v>
          </cell>
          <cell r="E1635">
            <v>734.8</v>
          </cell>
        </row>
        <row r="1636">
          <cell r="B1636">
            <v>90791</v>
          </cell>
          <cell r="C1636" t="str">
            <v>KIT DE PORTA-PRONTA DE MADEIRA EM ACABAMENTO MELAMÍNICO BRANCO, FOLHA PESADA OU SUPERPESADA, 80X210CM, FIXAÇÃO COM PREENCHIMENTO PARCIAL DE ESPUMA EXPANSIVA - FORNECIMENTO E INSTALAÇÃO. AF_12/2019</v>
          </cell>
          <cell r="D1636" t="str">
            <v>UN</v>
          </cell>
          <cell r="E1636">
            <v>860.89</v>
          </cell>
        </row>
        <row r="1637">
          <cell r="B1637">
            <v>90793</v>
          </cell>
          <cell r="C1637" t="str">
            <v>KIT DE PORTA-PRONTA DE MADEIRA EM ACABAMENTO MELAMÍNICO BRANCO, FOLHA PESADA OU SUPERPESADA, 90X210CM, FIXAÇÃO COM PREENCHIMENTO TOTAL DE ESPUMA EXPANSIVA - FORNECIMENTO E INSTALAÇÃO. AF_12/2019</v>
          </cell>
          <cell r="D1637" t="str">
            <v>UN</v>
          </cell>
          <cell r="E1637">
            <v>911.67</v>
          </cell>
        </row>
        <row r="1638">
          <cell r="B1638">
            <v>90794</v>
          </cell>
          <cell r="C1638" t="str">
            <v>KIT DE PORTA-PRONTA DE MADEIRA EM ACABAMENTO MELAMÍNICO BRANCO, FOLHA LEVE OU MÉDIA, E BATENTE METÁLICO, 60X210CM, FIXAÇÃO COM ARGAMASSA - FORNECIMENTO E INSTALAÇÃO. AF_12/2019</v>
          </cell>
          <cell r="D1638" t="str">
            <v>UN</v>
          </cell>
          <cell r="E1638">
            <v>606.38</v>
          </cell>
        </row>
        <row r="1639">
          <cell r="B1639">
            <v>90795</v>
          </cell>
          <cell r="C1639" t="str">
            <v>KIT DE PORTA-PRONTA DE MADEIRA EM ACABAMENTO MELAMÍNICO BRANCO, FOLHA LEVE OU MÉDIA, E BATENTE METÁLICO, 70X210CM, FIXAÇÃO COM ARGAMASSA - FORNECIMENTO E INSTALAÇÃO. AF_12/2019</v>
          </cell>
          <cell r="D1639" t="str">
            <v>UN</v>
          </cell>
          <cell r="E1639">
            <v>611.91</v>
          </cell>
        </row>
        <row r="1640">
          <cell r="B1640">
            <v>90796</v>
          </cell>
          <cell r="C1640" t="str">
            <v>KIT DE PORTA-PRONTA DE MADEIRA EM ACABAMENTO MELAMÍNICO BRANCO, FOLHA LEVE OU MÉDIA, E BATENTE METÁLICO, 80X210CM, FIXAÇÃO COM ARGAMASSA - FORNECIMENTO E INSTALAÇÃO. AF_12/2019</v>
          </cell>
          <cell r="D1640" t="str">
            <v>UN</v>
          </cell>
          <cell r="E1640">
            <v>617.42999999999995</v>
          </cell>
        </row>
        <row r="1641">
          <cell r="B1641">
            <v>90797</v>
          </cell>
          <cell r="C1641" t="str">
            <v>KIT DE PORTA-PRONTA DE MADEIRA EM ACABAMENTO MELAMÍNICO BRANCO, FOLHA LEVE OU MÉDIA, E BATENTE METÁLICO, 90X210CM, FIXAÇÃO COM ARGAMASSA - FORNECIMENTO E INSTALAÇÃO. AF_12/2019</v>
          </cell>
          <cell r="D1641" t="str">
            <v>UN</v>
          </cell>
          <cell r="E1641">
            <v>622.95000000000005</v>
          </cell>
        </row>
        <row r="1642">
          <cell r="B1642">
            <v>90798</v>
          </cell>
          <cell r="C1642" t="str">
            <v>KIT DE PORTA-PRONTA DE MADEIRA EM ACABAMENTO MELAMÍNICO BRANCO, FOLHA PESADA OU SUPERPESADA, E BATENTE METÁLICO, 80X210CM, FIXAÇÃO COM ARGAMASSA - FORNECIMENTO E INSTALAÇÃO. AF_12/2019</v>
          </cell>
          <cell r="D1642" t="str">
            <v>UN</v>
          </cell>
          <cell r="E1642">
            <v>907.24</v>
          </cell>
        </row>
        <row r="1643">
          <cell r="B1643">
            <v>90799</v>
          </cell>
          <cell r="C1643" t="str">
            <v>KIT DE PORTA-PRONTA DE MADEIRA EM ACABAMENTO MELAMÍNICO BRANCO, FOLHA PESADA OU SUPERPESADA, E BATENTE METÁLICO, 90X210CM, FIXAÇÃO COM ARGAMASSA - FORNECIMENTO E INSTALAÇÃO. AF_12/2019</v>
          </cell>
          <cell r="D1643" t="str">
            <v>UN</v>
          </cell>
          <cell r="E1643">
            <v>935.89</v>
          </cell>
        </row>
        <row r="1644">
          <cell r="B1644">
            <v>90801</v>
          </cell>
          <cell r="C1644" t="str">
            <v>BATENTE PARA PORTA DE MADEIRA, PADRÃO MÉDIO - FORNECIMENTO E MONTAGEM. AF_12/2019</v>
          </cell>
          <cell r="D1644" t="str">
            <v>UN</v>
          </cell>
          <cell r="E1644">
            <v>191.75</v>
          </cell>
        </row>
        <row r="1645">
          <cell r="B1645">
            <v>90806</v>
          </cell>
          <cell r="C1645" t="str">
            <v>BATENTE PARA PORTA DE MADEIRA, FIXAÇÃO COM ARGAMASSA, PADRÃO MÉDIO - FORNECIMENTO E INSTALAÇÃO. AF_12/2019_P</v>
          </cell>
          <cell r="D1645" t="str">
            <v>UN</v>
          </cell>
          <cell r="E1645">
            <v>261.29000000000002</v>
          </cell>
        </row>
        <row r="1646">
          <cell r="B1646">
            <v>90820</v>
          </cell>
          <cell r="C1646" t="str">
            <v>PORTA DE MADEIRA PARA PINTURA, SEMI-OCA (LEVE OU MÉDIA), 60X210CM, ESPESSURA DE 3,5CM, INCLUSO DOBRADIÇAS - FORNECIMENTO E INSTALAÇÃO. AF_12/2019</v>
          </cell>
          <cell r="D1646" t="str">
            <v>UN</v>
          </cell>
          <cell r="E1646">
            <v>271.45</v>
          </cell>
        </row>
        <row r="1647">
          <cell r="B1647">
            <v>90821</v>
          </cell>
          <cell r="C1647" t="str">
            <v>PORTA DE MADEIRA PARA PINTURA, SEMI-OCA (LEVE OU MÉDIA), 70X210CM, ESPESSURA DE 3,5CM, INCLUSO DOBRADIÇAS - FORNECIMENTO E INSTALAÇÃO. AF_12/2019</v>
          </cell>
          <cell r="D1647" t="str">
            <v>UN</v>
          </cell>
          <cell r="E1647">
            <v>276.86</v>
          </cell>
        </row>
        <row r="1648">
          <cell r="B1648">
            <v>90822</v>
          </cell>
          <cell r="C1648" t="str">
            <v>PORTA DE MADEIRA PARA PINTURA, SEMI-OCA (LEVE OU MÉDIA), 80X210CM, ESPESSURA DE 3,5CM, INCLUSO DOBRADIÇAS - FORNECIMENTO E INSTALAÇÃO. AF_12/2019</v>
          </cell>
          <cell r="D1648" t="str">
            <v>UN</v>
          </cell>
          <cell r="E1648">
            <v>296.95999999999998</v>
          </cell>
        </row>
        <row r="1649">
          <cell r="B1649">
            <v>90823</v>
          </cell>
          <cell r="C1649" t="str">
            <v>PORTA DE MADEIRA PARA PINTURA, SEMI-OCA (LEVE OU MÉDIA), 90X210CM, ESPESSURA DE 3,5CM, INCLUSO DOBRADIÇAS - FORNECIMENTO E INSTALAÇÃO. AF_12/2019</v>
          </cell>
          <cell r="D1649" t="str">
            <v>UN</v>
          </cell>
          <cell r="E1649">
            <v>365.44</v>
          </cell>
        </row>
        <row r="1650">
          <cell r="B1650">
            <v>90824</v>
          </cell>
          <cell r="C1650" t="str">
            <v>PORTA DE MADEIRA PARA PINTURA, SEMI-OCA (PESADA OU SUPERPESADA), 80X210CM, ESPESSURA DE 3,5CM, INCLUSO DOBRADIÇAS - FORNECIMENTO E INSTALAÇÃO. AF_12/2019</v>
          </cell>
          <cell r="D1650" t="str">
            <v>UN</v>
          </cell>
          <cell r="E1650">
            <v>523.15</v>
          </cell>
        </row>
        <row r="1651">
          <cell r="B1651">
            <v>90825</v>
          </cell>
          <cell r="C1651" t="str">
            <v>PORTA DE MADEIRA, MACIÇA (PESADA OU SUPERPESADA), 90X210CM, ESPESSURA DE 3,5CM, INCLUSO DOBRADIÇAS - FORNECIMENTO E INSTALAÇÃO. AF_12/2019</v>
          </cell>
          <cell r="D1651" t="str">
            <v>UN</v>
          </cell>
          <cell r="E1651">
            <v>582.79</v>
          </cell>
        </row>
        <row r="1652">
          <cell r="B1652">
            <v>90830</v>
          </cell>
          <cell r="C1652" t="str">
            <v>FECHADURA DE EMBUTIR COM CILINDRO, EXTERNA, COMPLETA, ACABAMENTO PADRÃO MÉDIO, INCLUSO EXECUÇÃO DE FURO - FORNECIMENTO E INSTALAÇÃO. AF_12/2019</v>
          </cell>
          <cell r="D1652" t="str">
            <v>UN</v>
          </cell>
          <cell r="E1652">
            <v>127.96</v>
          </cell>
        </row>
        <row r="1653">
          <cell r="B1653">
            <v>90831</v>
          </cell>
          <cell r="C1653" t="str">
            <v>FECHADURA DE EMBUTIR PARA PORTA DE BANHEIRO, COMPLETA, ACABAMENTO PADRÃO MÉDIO, INCLUSO EXECUÇÃO DE FURO - FORNECIMENTO E INSTALAÇÃO. AF_12/2019</v>
          </cell>
          <cell r="D1653" t="str">
            <v>UN</v>
          </cell>
          <cell r="E1653">
            <v>111.86</v>
          </cell>
        </row>
        <row r="1654">
          <cell r="B1654">
            <v>90841</v>
          </cell>
          <cell r="C1654" t="str">
            <v>KIT DE PORTA DE MADEIRA PARA PINTURA, SEMI-OCA (LEVE OU MÉDIA), PADRÃO MÉDIO, 60X210CM, ESPESSURA DE 3,5CM, ITENS INCLUSOS: DOBRADIÇAS, MONTAGEM E INSTALAÇÃO DO BATENTE, FECHADURA COM EXECUÇÃO DO FURO - FORNECIMENTO E INSTALAÇÃO. AF_12/2019</v>
          </cell>
          <cell r="D1654" t="str">
            <v>UN</v>
          </cell>
          <cell r="E1654">
            <v>702.1</v>
          </cell>
        </row>
        <row r="1655">
          <cell r="B1655">
            <v>90842</v>
          </cell>
          <cell r="C1655" t="str">
            <v>KIT DE PORTA DE MADEIRA PARA PINTURA, SEMI-OCA (LEVE OU MÉDIA), PADRÃO MÉDIO, 70X210CM, ESPESSURA DE 3,5CM, ITENS INCLUSOS: DOBRADIÇAS, MONTAGEM E INSTALAÇÃO DO BATENTE, FECHADURA COM EXECUÇÃO DO FURO - FORNECIMENTO E INSTALAÇÃO. AF_12/2019</v>
          </cell>
          <cell r="D1655" t="str">
            <v>UN</v>
          </cell>
          <cell r="E1655">
            <v>708.71</v>
          </cell>
        </row>
        <row r="1656">
          <cell r="B1656">
            <v>90843</v>
          </cell>
          <cell r="C1656" t="str">
            <v>KIT DE PORTA DE MADEIRA PARA PINTURA, SEMI-OCA (LEVE OU MÉDIA), PADRÃO MÉDIO, 80X210CM, ESPESSURA DE 3,5CM, ITENS INCLUSOS: DOBRADIÇAS, MONTAGEM E INSTALAÇÃO DO BATENTE, FECHADURA COM EXECUÇÃO DO FURO - FORNECIMENTO E INSTALAÇÃO. AF_12/2019</v>
          </cell>
          <cell r="D1656" t="str">
            <v>UN</v>
          </cell>
          <cell r="E1656">
            <v>746.11</v>
          </cell>
        </row>
        <row r="1657">
          <cell r="B1657">
            <v>90844</v>
          </cell>
          <cell r="C1657" t="str">
            <v>KIT DE PORTA DE MADEIRA PARA PINTURA, SEMI-OCA (LEVE OU MÉDIA), PADRÃO MÉDIO, 90X210CM, ESPESSURA DE 3,5CM, ITENS INCLUSOS: DOBRADIÇAS, MONTAGEM E INSTALAÇÃO DO BATENTE, FECHADURA COM EXECUÇÃO DO FURO - FORNECIMENTO E INSTALAÇÃO. AF_12/2019</v>
          </cell>
          <cell r="D1657" t="str">
            <v>UN</v>
          </cell>
          <cell r="E1657">
            <v>815.78</v>
          </cell>
        </row>
        <row r="1658">
          <cell r="B1658">
            <v>90845</v>
          </cell>
          <cell r="C1658" t="str">
            <v>KIT DE PORTA DE MADEIRA PARA PINTURA, SEMI-OCA (PESADA OU SUPERPESADA), PADRÃO MÉDIO, 80X210CM, ESPESSURA DE 3,5CM, ITENS INCLUSOS: DOBRADIÇAS, MONTAGEM E INSTALAÇÃO DO BATENTE, FECHADURA COM EXECUÇÃO DO FURO - FORNECIMENTO E INSTALAÇÃO. AF_12/2019</v>
          </cell>
          <cell r="D1658" t="str">
            <v>UN</v>
          </cell>
          <cell r="E1658">
            <v>972.3</v>
          </cell>
        </row>
        <row r="1659">
          <cell r="B1659">
            <v>90846</v>
          </cell>
          <cell r="C1659" t="str">
            <v>KIT DE PORTA DE MADEIRA PARA PINTURA, SEMI-OCA (PESADA OU SUPERPESADA), PADRÃO MÉDIO, 90X210CM, ESPESSURA DE 3,5CM, ITENS INCLUSOS: DOBRADIÇAS, MONTAGEM E INSTALAÇÃO DO BATENTE, FECHADURA COM EXECUÇÃO DO FURO - FORNECIMENTO E INSTALAÇÃO. AF_12/2019</v>
          </cell>
          <cell r="D1659" t="str">
            <v>UN</v>
          </cell>
          <cell r="E1659">
            <v>1033.1300000000001</v>
          </cell>
        </row>
        <row r="1660">
          <cell r="B1660">
            <v>90847</v>
          </cell>
          <cell r="C1660" t="str">
            <v>KIT DE PORTA DE MADEIRA PARA PINTURA, SEMI-OCA (LEVE OU MÉDIA), PADRÃO MÉDIO, 60X210CM, ESPESSURA DE 3,5CM, ITENS INCLUSOS: DOBRADIÇAS, MONTAGEM E INSTALAÇÃO DO BATENTE, SEM FECHADURA - FORNECIMENTO E INSTALAÇÃO. AF_12/2019</v>
          </cell>
          <cell r="D1660" t="str">
            <v>UN</v>
          </cell>
          <cell r="E1660">
            <v>590.24</v>
          </cell>
        </row>
        <row r="1661">
          <cell r="B1661">
            <v>90848</v>
          </cell>
          <cell r="C1661" t="str">
            <v>KIT DE PORTA DE MADEIRA PARA PINTURA, SEMI-OCA (LEVE OU MÉDIA), PADRÃO MÉDIO, 70X210CM, ESPESSURA DE 3,5CM, ITENS INCLUSOS: DOBRADIÇAS, MONTAGEM E INSTALAÇÃO DO BATENTE, SEM FECHADURA - FORNECIMENTO E INSTALAÇÃO. AF_12/2019</v>
          </cell>
          <cell r="D1661" t="str">
            <v>UN</v>
          </cell>
          <cell r="E1661">
            <v>596.85</v>
          </cell>
        </row>
        <row r="1662">
          <cell r="B1662">
            <v>90849</v>
          </cell>
          <cell r="C1662" t="str">
            <v>KIT DE PORTA DE MADEIRA PARA PINTURA, SEMI-OCA (LEVE OU MÉDIA), PADRÃO MÉDIO, 80X210CM, ESPESSURA DE 3,5CM, ITENS INCLUSOS: DOBRADIÇAS, MONTAGEM E INSTALAÇÃO DO BATENTE, SEM FECHADURA - FORNECIMENTO E INSTALAÇÃO. AF_12/2019</v>
          </cell>
          <cell r="D1662" t="str">
            <v>UN</v>
          </cell>
          <cell r="E1662">
            <v>618.15</v>
          </cell>
        </row>
        <row r="1663">
          <cell r="B1663">
            <v>90850</v>
          </cell>
          <cell r="C1663" t="str">
            <v>KIT DE PORTA DE MADEIRA PARA PINTURA, SEMI-OCA (LEVE OU MÉDIA), PADRÃO MÉDIO, 90X210CM, ESPESSURA DE 3,5CM, ITENS INCLUSOS: DOBRADIÇAS, MONTAGEM E INSTALAÇÃO DO BATENTE, SEM FECHADURA - FORNECIMENTO E INSTALAÇÃO. AF_12/2019</v>
          </cell>
          <cell r="D1663" t="str">
            <v>UN</v>
          </cell>
          <cell r="E1663">
            <v>687.82</v>
          </cell>
        </row>
        <row r="1664">
          <cell r="B1664">
            <v>90851</v>
          </cell>
          <cell r="C1664" t="str">
            <v>KIT DE PORTA DE MADEIRA PARA PINTURA, SEMI-OCA (PESADA OU SUPERPESADA), PADRÃO MÉDIO, 80X210CM, ESPESSURA DE 3,5CM, ITENS INCLUSOS: DOBRADIÇAS, MONTAGEM E INSTALAÇÃO DO BATENTE, SEM FECHADURA - FORNECIMENTO E INSTALAÇÃO. AF_12/2019</v>
          </cell>
          <cell r="D1664" t="str">
            <v>UN</v>
          </cell>
          <cell r="E1664">
            <v>844.34</v>
          </cell>
        </row>
        <row r="1665">
          <cell r="B1665">
            <v>90852</v>
          </cell>
          <cell r="C1665" t="str">
            <v>KIT DE PORTA DE MADEIRA PARA PINTURA, SEMI-OCA (PESADA OU SUPERPESADA), PADRÃO MÉDIO, 90X210CM, ESPESSURA DE 3,5CM, ITENS INCLUSOS: DOBRADIÇAS, MONTAGEM E INSTALAÇÃO DO BATENTE, SEM FECHADURA - FORNECIMENTO E INSTALAÇÃO. AF_12/2019</v>
          </cell>
          <cell r="D1665" t="str">
            <v>UN</v>
          </cell>
          <cell r="E1665">
            <v>905.17</v>
          </cell>
        </row>
        <row r="1666">
          <cell r="B1666">
            <v>91009</v>
          </cell>
          <cell r="C1666" t="str">
            <v>PORTA DE MADEIRA PARA VERNIZ, SEMI-OCA (LEVE OU MÉDIA), 60X210CM, ESPESSURA DE 3,5CM, INCLUSO DOBRADIÇAS - FORNECIMENTO E INSTALAÇÃO. AF_12/2019</v>
          </cell>
          <cell r="D1666" t="str">
            <v>UN</v>
          </cell>
          <cell r="E1666">
            <v>281.13</v>
          </cell>
        </row>
        <row r="1667">
          <cell r="B1667">
            <v>91010</v>
          </cell>
          <cell r="C1667" t="str">
            <v>PORTA DE MADEIRA PARA VERNIZ, SEMI-OCA (LEVE OU MÉDIA), 70X210CM, ESPESSURA DE 3,5CM, INCLUSO DOBRADIÇAS - FORNECIMENTO E INSTALAÇÃO. AF_12/2019</v>
          </cell>
          <cell r="D1667" t="str">
            <v>UN</v>
          </cell>
          <cell r="E1667">
            <v>287</v>
          </cell>
        </row>
        <row r="1668">
          <cell r="B1668">
            <v>91011</v>
          </cell>
          <cell r="C1668" t="str">
            <v>PORTA DE MADEIRA PARA VERNIZ, SEMI-OCA (LEVE OU MÉDIA), 80X210CM, ESPESSURA DE 3,5CM, INCLUSO DOBRADIÇAS - FORNECIMENTO E INSTALAÇÃO. AF_12/2019</v>
          </cell>
          <cell r="D1668" t="str">
            <v>UN</v>
          </cell>
          <cell r="E1668">
            <v>336.27</v>
          </cell>
        </row>
        <row r="1669">
          <cell r="B1669">
            <v>91012</v>
          </cell>
          <cell r="C1669" t="str">
            <v>PORTA DE MADEIRA PARA VERNIZ, SEMI-OCA (LEVE OU MÉDIA), 90X210CM, ESPESSURA DE 3,5CM, INCLUSO DOBRADIÇAS - FORNECIMENTO E INSTALAÇÃO. AF_12/2019</v>
          </cell>
          <cell r="D1669" t="str">
            <v>UN</v>
          </cell>
          <cell r="E1669">
            <v>374.02</v>
          </cell>
        </row>
        <row r="1670">
          <cell r="B1670">
            <v>91013</v>
          </cell>
          <cell r="C1670" t="str">
            <v>KIT DE PORTA DE MADEIRA PARA VERNIZ, SEMI-OCA (LEVE OU MÉDIA), PADRÃO MÉDIO, 60X210CM, ESPESSURA DE 3,5CM, ITENS INCLUSOS: DOBRADIÇAS, MONTAGEM E INSTALAÇÃO DO BATENTE, SEM FECHADURA - FORNECIMENTO E INSTALAÇÃO. AF_12/2019</v>
          </cell>
          <cell r="D1670" t="str">
            <v>UN</v>
          </cell>
          <cell r="E1670">
            <v>599.91999999999996</v>
          </cell>
        </row>
        <row r="1671">
          <cell r="B1671">
            <v>91014</v>
          </cell>
          <cell r="C1671" t="str">
            <v>KIT DE PORTA DE MADEIRA PARA VERNIZ, SEMI-OCA (LEVE OU MÉDIA), PADRÃO MÉDIO, 70X210CM, ESPESSURA DE 3,5CM, ITENS INCLUSOS: DOBRADIÇAS, MONTAGEM E INSTALAÇÃO DO BATENTE, SEM FECHADURA - FORNECIMENTO E INSTALAÇÃO. AF_12/2019</v>
          </cell>
          <cell r="D1671" t="str">
            <v>UN</v>
          </cell>
          <cell r="E1671">
            <v>606.99</v>
          </cell>
        </row>
        <row r="1672">
          <cell r="B1672">
            <v>91015</v>
          </cell>
          <cell r="C1672" t="str">
            <v>KIT DE PORTA DE MADEIRA PARA VERNIZ, SEMI-OCA (LEVE OU MÉDIA), PADRÃO MÉDIO, 80X210CM, ESPESSURA DE 3,5CM, ITENS INCLUSOS: DOBRADIÇAS, MONTAGEM E INSTALAÇÃO DO BATENTE, SEM FECHADURA - FORNECIMENTO E INSTALAÇÃO. AF_12/2019</v>
          </cell>
          <cell r="D1672" t="str">
            <v>UN</v>
          </cell>
          <cell r="E1672">
            <v>657.46</v>
          </cell>
        </row>
        <row r="1673">
          <cell r="B1673">
            <v>91016</v>
          </cell>
          <cell r="C1673" t="str">
            <v>KIT DE PORTA DE MADEIRA PARA VERNIZ, SEMI-OCA (LEVE OU MÉDIA), PADRÃO MÉDIO, 90X210CM, ESPESSURA DE 3,5CM, ITENS INCLUSOS: DOBRADIÇAS, MONTAGEM E INSTALAÇÃO DO BATENTE, SEM FECHADURA - FORNECIMENTO E INSTALAÇÃO. AF_12/2019</v>
          </cell>
          <cell r="D1673" t="str">
            <v>UN</v>
          </cell>
          <cell r="E1673">
            <v>696.4</v>
          </cell>
        </row>
        <row r="1674">
          <cell r="B1674">
            <v>91287</v>
          </cell>
          <cell r="C1674" t="str">
            <v>BATENTE PARA PORTA DE MADEIRA, PADRÃO POPULAR - FORNECIMENTO E MONTAGEM. AF_12/2019</v>
          </cell>
          <cell r="D1674" t="str">
            <v>UN</v>
          </cell>
          <cell r="E1674">
            <v>154.06</v>
          </cell>
        </row>
        <row r="1675">
          <cell r="B1675">
            <v>91292</v>
          </cell>
          <cell r="C1675" t="str">
            <v>BATENTE PARA PORTA DE MADEIRA, FIXAÇÃO COM ARGAMASSA, PADRÃO POPULAR. FORNECIMENTO E INSTALAÇÃO. AF_12/2019_P</v>
          </cell>
          <cell r="D1675" t="str">
            <v>UN</v>
          </cell>
          <cell r="E1675">
            <v>223.6</v>
          </cell>
        </row>
        <row r="1676">
          <cell r="B1676">
            <v>91295</v>
          </cell>
          <cell r="C1676" t="str">
            <v>PORTA DE MADEIRA FRISADA, SEMI-OCA (LEVE OU MÉDIA), 60X210CM, ESPESSURA DE 3CM, INCLUSO DOBRADIÇAS - FORNECIMENTO E INSTALAÇÃO. AF_12/2019</v>
          </cell>
          <cell r="D1676" t="str">
            <v>UN</v>
          </cell>
          <cell r="E1676">
            <v>289.51</v>
          </cell>
        </row>
        <row r="1677">
          <cell r="B1677">
            <v>91296</v>
          </cell>
          <cell r="C1677" t="str">
            <v>PORTA DE MADEIRA FRISADA, SEMI-OCA (LEVE OU MÉDIA), 70X210CM, ESPESSURA DE 3CM, INCLUSO DOBRADIÇAS - FORNECIMENTO E INSTALAÇÃO. AF_12/2019</v>
          </cell>
          <cell r="D1677" t="str">
            <v>UN</v>
          </cell>
          <cell r="E1677">
            <v>310.42</v>
          </cell>
        </row>
        <row r="1678">
          <cell r="B1678">
            <v>91297</v>
          </cell>
          <cell r="C1678" t="str">
            <v>PORTA DE MADEIRA FRISADA, SEMI-OCA (LEVE OU MÉDIA), 80X210CM, ESPESSURA DE 3,5CM, INCLUSO DOBRADIÇAS - FORNECIMENTO E INSTALAÇÃO. AF_12/2019</v>
          </cell>
          <cell r="D1678" t="str">
            <v>UN</v>
          </cell>
          <cell r="E1678">
            <v>341.86</v>
          </cell>
        </row>
        <row r="1679">
          <cell r="B1679">
            <v>91298</v>
          </cell>
          <cell r="C1679" t="str">
            <v>PORTA DE MADEIRA TIPO VENEZIANA, 80X210CM, ESPESSURA DE 3CM, INCLUSO DOBRADIÇAS - FORNECIMENTO E INSTALAÇÃO. AF_12/2019</v>
          </cell>
          <cell r="D1679" t="str">
            <v>UN</v>
          </cell>
          <cell r="E1679">
            <v>620.84</v>
          </cell>
        </row>
        <row r="1680">
          <cell r="B1680">
            <v>91299</v>
          </cell>
          <cell r="C1680" t="str">
            <v>PORTA DE MADEIRA, TIPO MEXICANA, MACIÇA (PESADA OU SUPERPESADA), 80X210CM, ESPESSURA DE 3,5CM, INCLUSO DOBRADIÇAS - FORNECIMENTO E INSTALAÇÃO. AF_12/2019</v>
          </cell>
          <cell r="D1680" t="str">
            <v>UN</v>
          </cell>
          <cell r="E1680">
            <v>865.38</v>
          </cell>
        </row>
        <row r="1681">
          <cell r="B1681">
            <v>91304</v>
          </cell>
          <cell r="C1681" t="str">
            <v>FECHADURA DE EMBUTIR COM CILINDRO, EXTERNA, COMPLETA, ACABAMENTO PADRÃO POPULAR, INCLUSO EXECUÇÃO DE FURO - FORNECIMENTO E INSTALAÇÃO. AF_12/2019</v>
          </cell>
          <cell r="D1681" t="str">
            <v>UN</v>
          </cell>
          <cell r="E1681">
            <v>79.040000000000006</v>
          </cell>
        </row>
        <row r="1682">
          <cell r="B1682">
            <v>91305</v>
          </cell>
          <cell r="C1682" t="str">
            <v>FECHADURA DE EMBUTIR PARA PORTA DE BANHEIRO, COMPLETA, ACABAMENTO PADRÃO POPULAR, INCLUSO EXECUÇÃO DE FURO - FORNECIMENTO E INSTALAÇÃO. AF_12/2019</v>
          </cell>
          <cell r="D1682" t="str">
            <v>UN</v>
          </cell>
          <cell r="E1682">
            <v>78.2</v>
          </cell>
        </row>
        <row r="1683">
          <cell r="B1683">
            <v>91306</v>
          </cell>
          <cell r="C1683" t="str">
            <v>FECHADURA DE EMBUTIR PARA PORTAS INTERNAS, COMPLETA, ACABAMENTO PADRÃO MÉDIO, COM EXECUÇÃO DE FURO - FORNECIMENTO E INSTALAÇÃO. AF_12/2019</v>
          </cell>
          <cell r="D1683" t="str">
            <v>UN</v>
          </cell>
          <cell r="E1683">
            <v>111.86</v>
          </cell>
        </row>
        <row r="1684">
          <cell r="B1684">
            <v>91307</v>
          </cell>
          <cell r="C1684" t="str">
            <v>FECHADURA DE EMBUTIR PARA PORTAS INTERNAS, COMPLETA, ACABAMENTO PADRÃO POPULAR, COM EXECUÇÃO DE FURO - FORNECIMENTO E INSTALAÇÃO. AF_12/2019</v>
          </cell>
          <cell r="D1684" t="str">
            <v>UN</v>
          </cell>
          <cell r="E1684">
            <v>66.849999999999994</v>
          </cell>
        </row>
        <row r="1685">
          <cell r="B1685">
            <v>91312</v>
          </cell>
          <cell r="C1685" t="str">
            <v>KIT DE PORTA DE MADEIRA PARA PINTURA, SEMI-OCA (LEVE OU MÉDIA), PADRÃO POPULAR, 60X210CM, ESPESSURA DE 3,5CM, ITENS INCLUSOS: DOBRADIÇAS, MONTAGEM E INSTALAÇÃO DO BATENTE, FECHADURA COM EXECUÇÃO DO FURO - FORNECIMENTO E INSTALAÇÃO. AF_12/2019</v>
          </cell>
          <cell r="D1685" t="str">
            <v>UN</v>
          </cell>
          <cell r="E1685">
            <v>621.91999999999996</v>
          </cell>
        </row>
        <row r="1686">
          <cell r="B1686">
            <v>91313</v>
          </cell>
          <cell r="C1686" t="str">
            <v>KIT DE PORTA DE MADEIRA PARA PINTURA, SEMI-OCA (LEVE OU MÉDIA), PADRÃO POPULAR, 70X210CM, ESPESSURA DE 3,5CM, ITENS INCLUSOS: DOBRADIÇAS, MONTAGEM E INSTALAÇÃO DO BATENTE, FECHADURA COM EXECUÇÃO DO FURO - FORNECIMENTO E INSTALAÇÃO. AF_12/2019</v>
          </cell>
          <cell r="D1686" t="str">
            <v>UN</v>
          </cell>
          <cell r="E1686">
            <v>616.99</v>
          </cell>
        </row>
        <row r="1687">
          <cell r="B1687">
            <v>91314</v>
          </cell>
          <cell r="C1687" t="str">
            <v>KIT DE PORTA DE MADEIRA PARA PINTURA, SEMI-OCA (LEVE OU MÉDIA), PADRÃO POPULAR, 80X210CM, ESPESSURA DE 3,5CM, ITENS INCLUSOS: DOBRADIÇAS, MONTAGEM E INSTALAÇÃO DO BATENTE, FECHADURA COM EXECUÇÃO DO FURO - FORNECIMENTO E INSTALAÇÃO. AF_12/2019</v>
          </cell>
          <cell r="D1687" t="str">
            <v>UN</v>
          </cell>
          <cell r="E1687">
            <v>650.29999999999995</v>
          </cell>
        </row>
        <row r="1688">
          <cell r="B1688">
            <v>91315</v>
          </cell>
          <cell r="C1688" t="str">
            <v>KIT DE PORTA DE MADEIRA PARA PINTURA, SEMI-OCA (LEVE OU MÉDIA), PADRÃO POPULAR, 90X210CM, ESPESSURA DE 3,5CM, ITENS INCLUSOS: DOBRADIÇAS, MONTAGEM E INSTALAÇÃO DO BATENTE, FECHADURA COM EXECUÇÃO DO FURO - FORNECIMENTO E INSTALAÇÃO. AF_12/2019</v>
          </cell>
          <cell r="D1688" t="str">
            <v>UN</v>
          </cell>
          <cell r="E1688">
            <v>719.79</v>
          </cell>
        </row>
        <row r="1689">
          <cell r="B1689">
            <v>91316</v>
          </cell>
          <cell r="C1689" t="str">
            <v>KIT DE PORTA DE MADEIRA PARA PINTURA, SEMI-OCA (PESADA OU SUPERPESADA), PADRÃO POPULAR, 80X210CM, ESPESSURA DE 3,5CM, ITENS INCLUSOS: DOBRADIÇAS, MONTAGEM E INSTALAÇÃO DO BATENTE, FECHADURA COM EXECUÇÃO DO FURO - FORNECIMENTO E INSTALAÇÃO. AF_12/2019</v>
          </cell>
          <cell r="D1689" t="str">
            <v>UN</v>
          </cell>
          <cell r="E1689">
            <v>876.49</v>
          </cell>
        </row>
        <row r="1690">
          <cell r="B1690">
            <v>91317</v>
          </cell>
          <cell r="C1690" t="str">
            <v>KIT DE PORTA DE MADEIRA PARA PINTURA, SEMI-OCA (PESADA OU SUPERPESADA), PADRÃO POPULAR, 90X210CM, ESPESSURA DE 3,5CM, ITENS INCLUSOS: DOBRADIÇAS, MONTAGEM E INSTALAÇÃO DO BATENTE, FECHADURA COM EXECUÇÃO DO FURO - FORNECIMENTO E INSTALAÇÃO. AF_12/2019</v>
          </cell>
          <cell r="D1690" t="str">
            <v>UN</v>
          </cell>
          <cell r="E1690">
            <v>937.14</v>
          </cell>
        </row>
        <row r="1691">
          <cell r="B1691">
            <v>91318</v>
          </cell>
          <cell r="C1691" t="str">
            <v>KIT DE PORTA DE MADEIRA PARA PINTURA, SEMI-OCA (LEVE OU MÉDIA), PADRÃO POPULAR, 60X210CM, ESPESSURA DE 3,5CM, ITENS INCLUSOS: DOBRADIÇAS, MONTAGEM E INSTALAÇÃO DO BATENTE, SEM FECHADURA - FORNECIMENTO E INSTALAÇÃO. AF_12/2019</v>
          </cell>
          <cell r="D1691" t="str">
            <v>UN</v>
          </cell>
          <cell r="E1691">
            <v>543.72</v>
          </cell>
        </row>
        <row r="1692">
          <cell r="B1692">
            <v>91319</v>
          </cell>
          <cell r="C1692" t="str">
            <v>KIT DE PORTA DE MADEIRA PARA PINTURA, SEMI-OCA (LEVE OU MÉDIA), PADRÃO POPULAR, 70X210CM, ESPESSURA DE 3,5CM, ITENS INCLUSOS: DOBRADIÇAS, MONTAGEM E INSTALAÇÃO DO BATENTE, SEM FECHADURA - FORNECIMENTO E INSTALAÇÃO. AF_12/2019</v>
          </cell>
          <cell r="D1692" t="str">
            <v>UN</v>
          </cell>
          <cell r="E1692">
            <v>550.14</v>
          </cell>
        </row>
        <row r="1693">
          <cell r="B1693">
            <v>91320</v>
          </cell>
          <cell r="C1693" t="str">
            <v>KIT DE PORTA DE MADEIRA PARA PINTURA, SEMI-OCA (LEVE OU MÉDIA), PADRÃO POPULAR, 80X210CM, ESPESSURA DE 3,5CM, ITENS INCLUSOS: DOBRADIÇAS, MONTAGEM E INSTALAÇÃO DO BATENTE, SEM FECHADURA - FORNECIMENTO E INSTALAÇÃO. AF_12/2019</v>
          </cell>
          <cell r="D1693" t="str">
            <v>UN</v>
          </cell>
          <cell r="E1693">
            <v>571.26</v>
          </cell>
        </row>
        <row r="1694">
          <cell r="B1694">
            <v>91321</v>
          </cell>
          <cell r="C1694" t="str">
            <v>KIT DE PORTA DE MADEIRA PARA PINTURA, SEMI-OCA (LEVE OU MÉDIA), PADRÃO POPULAR, 90X210CM, ESPESSURA DE 3,5CM, ITENS INCLUSOS: DOBRADIÇAS, MONTAGEM E INSTALAÇÃO DO BATENTE, SEM FECHADURA - FORNECIMENTO E INSTALAÇÃO. AF_12/2019</v>
          </cell>
          <cell r="D1694" t="str">
            <v>UN</v>
          </cell>
          <cell r="E1694">
            <v>640.75</v>
          </cell>
        </row>
        <row r="1695">
          <cell r="B1695">
            <v>91322</v>
          </cell>
          <cell r="C1695" t="str">
            <v>KIT DE PORTA DE MADEIRA PARA PINTURA, SEMI-OCA (PESADA OU SUPERPESADA), PADRÃO POPULAR, 80X210CM, ESPESSURA DE 3,5CM, ITENS INCLUSOS: DOBRADIÇAS, MONTAGEM E INSTALAÇÃO DO BATENTE, SEM FECHADURA - FORNECIMENTO E INSTALAÇÃO. AF_12/2019</v>
          </cell>
          <cell r="D1695" t="str">
            <v>UN</v>
          </cell>
          <cell r="E1695">
            <v>797.45</v>
          </cell>
        </row>
        <row r="1696">
          <cell r="B1696">
            <v>91323</v>
          </cell>
          <cell r="C1696" t="str">
            <v>KIT DE PORTA DE MADEIRA PARA PINTURA, SEMI-OCA (PESADA OU SUPERPESADA), PADRÃO POPULAR, 90X210CM, ESPESSURA DE 3,5CM, ITENS INCLUSOS: DOBRADIÇAS, MONTAGEM E INSTALAÇÃO DO BATENTE, SEM FECHADURA - FORNECIMENTO E INSTALAÇÃO. AF_12/2019</v>
          </cell>
          <cell r="D1696" t="str">
            <v>UN</v>
          </cell>
          <cell r="E1696">
            <v>858.1</v>
          </cell>
        </row>
        <row r="1697">
          <cell r="B1697">
            <v>91324</v>
          </cell>
          <cell r="C1697" t="str">
            <v>KIT DE PORTA DE MADEIRA PARA VERNIZ, SEMI-OCA (LEVE OU MÉDIA), PADRÃO POPULAR, 60X210CM, ESPESSURA DE 3,5CM, ITENS INCLUSOS: DOBRADIÇAS, MONTAGEM E INSTALAÇÃO DO BATENTE, SEM FECHADURA - FORNECIMENTO E INSTALAÇÃO. AF_12/2019</v>
          </cell>
          <cell r="D1697" t="str">
            <v>UN</v>
          </cell>
          <cell r="E1697">
            <v>553.4</v>
          </cell>
        </row>
        <row r="1698">
          <cell r="B1698">
            <v>91325</v>
          </cell>
          <cell r="C1698" t="str">
            <v>KIT DE PORTA DE MADEIRA PARA VERNIZ, SEMI-OCA (LEVE OU MÉDIA), PADRÃO POPULAR, 70X210CM, ESPESSURA DE 3,5CM, ITENS INCLUSOS: DOBRADIÇAS, MONTAGEM E INSTALAÇÃO DO BATENTE, SEM FECHADURA - FORNECIMENTO E INSTALAÇÃO. AF_12/2019</v>
          </cell>
          <cell r="D1698" t="str">
            <v>UN</v>
          </cell>
          <cell r="E1698">
            <v>560.28</v>
          </cell>
        </row>
        <row r="1699">
          <cell r="B1699">
            <v>91326</v>
          </cell>
          <cell r="C1699" t="str">
            <v>KIT DE PORTA DE MADEIRA PARA VERNIZ, SEMI-OCA (LEVE OU MÉDIA), PADRÃO POPULAR, 80X210CM, ESPESSURA DE 3,5CM, ITENS INCLUSOS: DOBRADIÇAS, MONTAGEM E INSTALAÇÃO DO BATENTE, SEM FECHADURA - FORNECIMENTO E INSTALAÇÃO. AF_12/2019</v>
          </cell>
          <cell r="D1699" t="str">
            <v>UN</v>
          </cell>
          <cell r="E1699">
            <v>610.57000000000005</v>
          </cell>
        </row>
        <row r="1700">
          <cell r="B1700">
            <v>91327</v>
          </cell>
          <cell r="C1700" t="str">
            <v>KIT DE PORTA DE MADEIRA PARA VERNIZ, SEMI-OCA (LEVE OU MÉDIA), PADRÃO POPULAR, 90X210CM, ESPESSURA DE 3,5CM, ITENS INCLUSOS: DOBRADIÇAS, MONTAGEM E INSTALAÇÃO DO BATENTE, SEM FECHADURA - FORNECIMENTO E INSTALAÇÃO. AF_12/2019</v>
          </cell>
          <cell r="D1700" t="str">
            <v>UN</v>
          </cell>
          <cell r="E1700">
            <v>649.33000000000004</v>
          </cell>
        </row>
        <row r="1701">
          <cell r="B1701">
            <v>91328</v>
          </cell>
          <cell r="C1701" t="str">
            <v>KIT DE PORTA DE MADEIRA FRISADA, SEMI-OCA (LEVE OU MÉDIA), PADRÃO MÉDIO 60X210CM, ESPESSURA DE 3CM, ITENS INCLUSOS: DOBRADIÇAS, MONTAGEM E INSTALAÇÃO DO BATENTE, SEM FECHADURA - FORNECIMENTO E INSTALAÇÃO. AF_12/2019</v>
          </cell>
          <cell r="D1701" t="str">
            <v>UN</v>
          </cell>
          <cell r="E1701">
            <v>608.29999999999995</v>
          </cell>
        </row>
        <row r="1702">
          <cell r="B1702">
            <v>91329</v>
          </cell>
          <cell r="C1702" t="str">
            <v>KIT DE PORTA DE MADEIRA FRISADA, SEMI-OCA (LEVE OU MÉDIA), PADRÃO POPULAR, 60X210CM, ESPESSURA DE 3CM, ITENS INCLUSOS: DOBRADIÇAS, MONTAGEM E INSTALAÇÃO DO BATENTE, SEM FECHADURA - FORNECIMENTO E INSTALAÇÃO. AF_12/2019</v>
          </cell>
          <cell r="D1702" t="str">
            <v>UN</v>
          </cell>
          <cell r="E1702">
            <v>561.78</v>
          </cell>
        </row>
        <row r="1703">
          <cell r="B1703">
            <v>91330</v>
          </cell>
          <cell r="C1703" t="str">
            <v>KIT DE PORTA DE MADEIRA FRISADA, SEMI-OCA (LEVE OU MÉDIA), PADRÃO MÉDIO, 70X210CM, ESPESSURA DE 3CM, ITENS INCLUSOS: DOBRADIÇAS, MONTAGEM E INSTALAÇÃO DO BATENTE, SEM FECHADURA - FORNECIMENTO E INSTALAÇÃO. AF_12/2019</v>
          </cell>
          <cell r="D1703" t="str">
            <v>UN</v>
          </cell>
          <cell r="E1703">
            <v>630.41</v>
          </cell>
        </row>
        <row r="1704">
          <cell r="B1704">
            <v>91331</v>
          </cell>
          <cell r="C1704" t="str">
            <v>KIT DE PORTA DE MADEIRA FRISADA, SEMI-OCA (LEVE OU MÉDIA), PADRÃO POPULAR, 70X210CM, ESPESSURA DE 3CM, ITENS INCLUSOS: DOBRADIÇAS, MONTAGEM E INSTALAÇÃO DO BATENTE, SEM FECHADURA - FORNECIMENTO E INSTALAÇÃO. AF_12/2019</v>
          </cell>
          <cell r="D1704" t="str">
            <v>UN</v>
          </cell>
          <cell r="E1704">
            <v>583.70000000000005</v>
          </cell>
        </row>
        <row r="1705">
          <cell r="B1705">
            <v>91332</v>
          </cell>
          <cell r="C1705" t="str">
            <v>KIT DE PORTA DE MADEIRA FRISADA, SEMI-OCA (LEVE OU MÉDIA), PADRÃO MÉDIO, 80X210CM, ESPESSURA DE 3,5CM, ITENS INCLUSOS: DOBRADIÇAS, MONTAGEM E INSTALAÇÃO DO BATENTE, SEM FECHADURA - FORNECIMENTO E INSTALAÇÃO. AF_12/2019</v>
          </cell>
          <cell r="D1705" t="str">
            <v>UN</v>
          </cell>
          <cell r="E1705">
            <v>663.05</v>
          </cell>
        </row>
        <row r="1706">
          <cell r="B1706">
            <v>91333</v>
          </cell>
          <cell r="C1706" t="str">
            <v>KIT DE PORTA DE MADEIRA FRISADA, SEMI-OCA (LEVE OU MÉDIA), PADRÃO POPULAR, 80X210CM, ESPESSURA DE 3,5CM, ITENS INCLUSOS: DOBRADIÇAS, MONTAGEM E INSTALAÇÃO DO BATENTE, SEM FECHADURA - FORNECIMENTO E INSTALAÇÃO. AF_12/2019</v>
          </cell>
          <cell r="D1706" t="str">
            <v>UN</v>
          </cell>
          <cell r="E1706">
            <v>616.16</v>
          </cell>
        </row>
        <row r="1707">
          <cell r="B1707">
            <v>91334</v>
          </cell>
          <cell r="C1707" t="str">
            <v>KIT DE PORTA DE MADEIRA TIPO VENEZIANA, PADRÃO MÉDIO, 80X210CM, ESPESSURA DE 3CM, ITENS INCLUSOS: DOBRADIÇAS, MONTAGEM E INSTALAÇÃO DO BATENTE, SEM FECHADURA - FORNECIMENTO E INSTALAÇÃO. AF_12/2019</v>
          </cell>
          <cell r="D1707" t="str">
            <v>UN</v>
          </cell>
          <cell r="E1707">
            <v>942.03</v>
          </cell>
        </row>
        <row r="1708">
          <cell r="B1708">
            <v>91335</v>
          </cell>
          <cell r="C1708" t="str">
            <v>KIT DE PORTA DE MADEIRA TIPO VENEZIANA, PADRÃO POPULAR, 80X210CM, ESPESSURA DE 3CM, ITENS INCLUSOS: DOBRADIÇAS, MONTAGEM E INSTALAÇÃO DO BATENTE, SEM FECHADURA - FORNECIMENTO E INSTALAÇÃO. AF_12/2019</v>
          </cell>
          <cell r="D1708" t="str">
            <v>UN</v>
          </cell>
          <cell r="E1708">
            <v>895.14</v>
          </cell>
        </row>
        <row r="1709">
          <cell r="B1709">
            <v>91336</v>
          </cell>
          <cell r="C1709" t="str">
            <v>KIT DE PORTA DE MADEIRA TIPO MEXICANA, MACIÇA (PESADA OU SUPERPESADA), PADRÃO MÉDIO, 80X210CM, ESPESSURA DE 3CM, ITENS INCLUSOS: DOBRADIÇAS, MONTAGEM E INSTALAÇÃO DO BATENTE, SEM FECHADURA - FORNECIMENTO E INSTALAÇÃO. AF_12/2019</v>
          </cell>
          <cell r="D1709" t="str">
            <v>UN</v>
          </cell>
          <cell r="E1709">
            <v>1186.57</v>
          </cell>
        </row>
        <row r="1710">
          <cell r="B1710">
            <v>91337</v>
          </cell>
          <cell r="C1710" t="str">
            <v>KIT DE PORTA DE MADEIRA TIPO MEXICANA, MACIÇA (PESADA OU SUPERPESADA), PADRÃO POPULAR, 80X210CM, ESPESSURA DE 3CM, ITENS INCLUSOS: DOBRADIÇAS, MONTAGEM E INSTALAÇÃO DO BATENTE, SEM FECHADURA - FORNECIMENTO E INSTALAÇÃO. AF_12/2019</v>
          </cell>
          <cell r="D1710" t="str">
            <v>UN</v>
          </cell>
          <cell r="E1710">
            <v>1139.68</v>
          </cell>
        </row>
        <row r="1711">
          <cell r="B1711">
            <v>100659</v>
          </cell>
          <cell r="C1711" t="str">
            <v>ALIZAR DE 5X1,5CM PARA PORTA FIXADO COM PREGOS, PADRÃO MÉDIO - FORNECIMENTO E INSTALAÇÃO. AF_12/2019</v>
          </cell>
          <cell r="D1711" t="str">
            <v>M</v>
          </cell>
          <cell r="E1711">
            <v>5.99</v>
          </cell>
        </row>
        <row r="1712">
          <cell r="B1712">
            <v>100660</v>
          </cell>
          <cell r="C1712" t="str">
            <v>ALIZAR DE 5X1,5CM PARA PORTA FIXADO COM PREGOS, PADRÃO POPULAR - FORNECIMENTO E INSTALAÇÃO. AF_12/2019</v>
          </cell>
          <cell r="D1712" t="str">
            <v>M</v>
          </cell>
          <cell r="E1712">
            <v>5.07</v>
          </cell>
        </row>
        <row r="1713">
          <cell r="B1713">
            <v>100675</v>
          </cell>
          <cell r="C1713" t="str">
            <v>KIT DE PORTA-PRONTA DE MADEIRA EM ACABAMENTO MELAMÍNICO BRANCO, FOLHA LEVE OU MÉDIA, 90X210, EXCLUSIVE FECHADURA, FIXAÇÃO COM PREENCHIMENTO TOTAL DE ESPUMA EXPANSIVA - FORNECIMENTO E INSTALAÇÃO. AF_12/2019</v>
          </cell>
          <cell r="D1713" t="str">
            <v>UN</v>
          </cell>
          <cell r="E1713">
            <v>813</v>
          </cell>
        </row>
        <row r="1714">
          <cell r="B1714">
            <v>100676</v>
          </cell>
          <cell r="C1714" t="str">
            <v>BATENTE PARA PORTA COM BANDEIRA, FIXAÇÃO COM PARAFUSO E BUCHA. AF_12/2019</v>
          </cell>
          <cell r="D1714" t="str">
            <v>UN</v>
          </cell>
          <cell r="E1714">
            <v>129.97999999999999</v>
          </cell>
        </row>
        <row r="1715">
          <cell r="B1715">
            <v>100678</v>
          </cell>
          <cell r="C1715" t="str">
            <v>KIT DE PORTA DE MADEIRA PARA VERNIZ, SEMI-OCA (LEVE OU MÉDIA), PADRÃO MÉDIO, 60X210CM, ESPESSURA DE 3,5CM, ITENS INCLUSOS: DOBRADIÇAS, MONTAGEM E INSTALAÇÃO DE BATENTE, FECHADURA COM EXECUÇÃO DO FURO - FORNECIMENTO E INSTALAÇÃO. AF_12/2019</v>
          </cell>
          <cell r="D1715" t="str">
            <v>UN</v>
          </cell>
          <cell r="E1715">
            <v>711.78</v>
          </cell>
        </row>
        <row r="1716">
          <cell r="B1716">
            <v>100679</v>
          </cell>
          <cell r="C1716" t="str">
            <v>KIT DE PORTA DE MADEIRA PARA VERNIZ, SEMI-OCA (LEVE OU MÉDIA), PADRÃO POPULAR, 60X210CM, ESPESSURA DE 3,5CM, ITENS INCLUSOS: DOBRADIÇAS, MONTAGEM E INSTALAÇÃO DE BATENTE, FECHADURA COM EXECUÇÃO DO FURO - FORNECIMENTO E INSTALAÇÃO. AF_12/2019</v>
          </cell>
          <cell r="D1716" t="str">
            <v>UN</v>
          </cell>
          <cell r="E1716">
            <v>631.6</v>
          </cell>
        </row>
        <row r="1717">
          <cell r="B1717">
            <v>100680</v>
          </cell>
          <cell r="C1717" t="str">
            <v>KIT DE PORTA DE MADEIRA PARA VERNIZ, SEMI-OCA (LEVE OU MÉDIA), PADRÃO MÉDIO, 70X210CM, ESPESSURA DE 3,5CM, ITENS INCLUSOS: DOBRADIÇAS, MONTAGEM E INSTALAÇÃO DE BATENTE, FECHADURA COM EXECUÇÃO DO FURO - FORNECIMENTO E INSTALAÇÃO. AF_12/2019</v>
          </cell>
          <cell r="D1717" t="str">
            <v>UN</v>
          </cell>
          <cell r="E1717">
            <v>718.85</v>
          </cell>
        </row>
        <row r="1718">
          <cell r="B1718">
            <v>100681</v>
          </cell>
          <cell r="C1718" t="str">
            <v>KIT DE PORTA DE MADEIRA FRISADA, SEMI-OCA (LEVE OU MÉDIA), PADRÃO MÉDIO, 70X210CM, ESPESSURA DE 3CM, ITENS INCLUSOS: DOBRADIÇAS, MONTAGEM E INSTALAÇÃO DE BATENTE, FECHADURA COM EXECUÇÃO DO FURO - FORNECIMENTO E INSTALAÇÃO. AF_12/2019</v>
          </cell>
          <cell r="D1718" t="str">
            <v>UN</v>
          </cell>
          <cell r="E1718">
            <v>742.27</v>
          </cell>
        </row>
        <row r="1719">
          <cell r="B1719">
            <v>100682</v>
          </cell>
          <cell r="C1719" t="str">
            <v>KIT DE PORTA DE MADEIRA FRISADA, SEMI-OCA (LEVE OU MÉDIA), PADRÃO POPULAR, 70X210CM, ESPESSURA DE 3CM, ITENS INCLUSOS: DOBRADIÇAS, MONTAGEM E INSTALAÇÃO DE BATENTE, FECHADURA COM EXECUÇÃO DO FURO - FORNECIMENTO E INSTALAÇÃO. AF_12/2019</v>
          </cell>
          <cell r="D1719" t="str">
            <v>UN</v>
          </cell>
          <cell r="E1719">
            <v>650.54999999999995</v>
          </cell>
        </row>
        <row r="1720">
          <cell r="B1720">
            <v>100683</v>
          </cell>
          <cell r="C1720" t="str">
            <v>KIT DE PORTA DE MADEIRA PARA VERNIZ, SEMI-OCA (LEVE OU MÉDIA), PADRÃO MÉDIO, 80X210CM, ESPESSURA DE 3,5CM, ITENS INCLUSOS: DOBRADIÇAS, MONTAGEM E INSTALAÇÃO DE BATENTE, FECHADURA COM EXECUÇÃO DO FURO - FORNECIMENTO E INSTALAÇÃO. AF_12/2019</v>
          </cell>
          <cell r="D1720" t="str">
            <v>UN</v>
          </cell>
          <cell r="E1720">
            <v>785.42</v>
          </cell>
        </row>
        <row r="1721">
          <cell r="B1721">
            <v>100684</v>
          </cell>
          <cell r="C1721" t="str">
            <v>KIT DE PORTA DE MADEIRA PARA VERNIZ, SEMI-OCA (LEVE OU MÉDIA), PADRÃO POPULAR, 80X210CM, ESPESSURA DE 3,5CM, ITENS INCLUSOS: DOBRADIÇAS, MONTAGEM E INSTALAÇÃO DE BATENTE, FECHADURA COM EXECUÇÃO DO FURO - FORNECIMENTO E INSTALAÇÃO. AF_12/2019</v>
          </cell>
          <cell r="D1721" t="str">
            <v>UN</v>
          </cell>
          <cell r="E1721">
            <v>689.61</v>
          </cell>
        </row>
        <row r="1722">
          <cell r="B1722">
            <v>100685</v>
          </cell>
          <cell r="C1722" t="str">
            <v>KIT DE PORTA DE MADEIRA PARA VERNIZ, SEMI-OCA (LEVE OU MÉDIA), PADRÃO MÉDIO, 90X210CM, ESPESSURA DE 3,5CM, ITENS INCLUSOS: DOBRADIÇAS, MONTAGEM E INSTALAÇÃO DE BATENTE, FECHADURA COM EXECUÇÃO DO FURO - FORNECIMENTO E INSTALAÇÃO. AF_12/2019</v>
          </cell>
          <cell r="D1722" t="str">
            <v>UN</v>
          </cell>
          <cell r="E1722">
            <v>824.36</v>
          </cell>
        </row>
        <row r="1723">
          <cell r="B1723">
            <v>100686</v>
          </cell>
          <cell r="C1723" t="str">
            <v>KIT DE PORTA DE MADEIRA PARA VERNIZ, SEMI-OCA (LEVE OU MÉDIA), PADRÃO POPULAR, 90X210CM, ESPESSURA DE 3CM, ITENS INCLUSOS: DOBRADIÇAS, MONTAGEM E INSTALAÇÃO DE BATENTE, FECHADURA COM EXECUÇÃO DO FURO - FORNECIMENTO E INSTALAÇÃO. AF_12/2019</v>
          </cell>
          <cell r="D1723" t="str">
            <v>UN</v>
          </cell>
          <cell r="E1723">
            <v>728.37</v>
          </cell>
        </row>
        <row r="1724">
          <cell r="B1724">
            <v>100687</v>
          </cell>
          <cell r="C1724" t="str">
            <v>KIT DE PORTA DE MADEIRA FRISADA, SEMI-OCA (LEVE OU MÉDIA), PADRÃO MÉDIO, 60X210CM, ESPESSURA DE 3,5CM, ITENS INCLUSOS: DOBRADIÇAS, MONTAGEM E INSTALAÇÃO DE BATENTE, FECHADURA COM EXECUÇÃO DO FURO - FORNECIMENTO E INSTALAÇÃO. AF_12/2019</v>
          </cell>
          <cell r="D1724" t="str">
            <v>UN</v>
          </cell>
          <cell r="E1724">
            <v>720.16</v>
          </cell>
        </row>
        <row r="1725">
          <cell r="B1725">
            <v>100688</v>
          </cell>
          <cell r="C1725" t="str">
            <v>KIT DE PORTA DE MADEIRA FRISADA, SEMI-OCA (LEVE OU MÉDIA), PADRÃO POPULAR, 60X210CM, ESPESSURA DE 3CM, ITENS INCLUSOS: DOBRADIÇAS, MONTAGEM E INSTALAÇÃO DE BATENTE, FECHADURA COM EXECUÇÃO DO FURO - FORNECIMENTO E INSTALAÇÃO. AF_12/2019</v>
          </cell>
          <cell r="D1725" t="str">
            <v>UN</v>
          </cell>
          <cell r="E1725">
            <v>639.98</v>
          </cell>
        </row>
        <row r="1726">
          <cell r="B1726">
            <v>100689</v>
          </cell>
          <cell r="C1726" t="str">
            <v>KIT DE PORTA DE MADEIRA FRISADA, SEMI-OCA (LEVE OU MÉDIA), PADRÃO MÉDIO, 80X210CM, ESPESSURA DE 3,5CM, ITENS INCLUSOS: DOBRADIÇAS, MONTAGEM E INSTALAÇÃO DE BATENTE, FECHADURA COM EXECUÇÃO DO FURO - FORNECIMENTO E INSTALAÇÃO. AF_12/2019</v>
          </cell>
          <cell r="D1726" t="str">
            <v>UN</v>
          </cell>
          <cell r="E1726">
            <v>791.01</v>
          </cell>
        </row>
        <row r="1727">
          <cell r="B1727">
            <v>100690</v>
          </cell>
          <cell r="C1727" t="str">
            <v>KIT DE PORTA DE MADEIRA FRISADA, SEMI-OCA (LEVE OU MÉDIA), PADRÃO POPULAR, 80X210CM, ESPESSURA DE 3,5CM, ITENS INCLUSOS: DOBRADIÇAS, MONTAGEM E INSTALAÇÃO DE BATENTE, FECHADURA COM EXECUÇÃO DO FURO - FORNECIMENTO E INSTALAÇÃO. AF_12/2019</v>
          </cell>
          <cell r="D1727" t="str">
            <v>UN</v>
          </cell>
          <cell r="E1727">
            <v>695.2</v>
          </cell>
        </row>
        <row r="1728">
          <cell r="B1728">
            <v>100691</v>
          </cell>
          <cell r="C1728" t="str">
            <v>KIT DE PORTA DE MADEIRA TIPO VENEZIANA, 80X210CM (ESPESSURA DE 3CM), PADRÃO MÉDIO, ITENS INCLUSOS: DOBRADIÇAS, MONTAGEM E INSTALAÇÃO DE BATENTE, FECHADURA COM EXECUÇÃO DO FURO - FORNECIMENTO E INSTALAÇÃO. AF_12/2019</v>
          </cell>
          <cell r="D1728" t="str">
            <v>UN</v>
          </cell>
          <cell r="E1728">
            <v>1069.99</v>
          </cell>
        </row>
        <row r="1729">
          <cell r="B1729">
            <v>100692</v>
          </cell>
          <cell r="C1729" t="str">
            <v>KIT DE PORTA DE MADEIRA TIPO VENEZIANA, 80X210CM (ESPESSURA DE 3CM), PADRÃO POPULAR, ITENS INCLUSOS: DOBRADIÇAS, MONTAGEM E INSTALAÇÃO DE BATENTE, FECHADURA COM EXECUÇÃO DO FURO - FORNECIMENTO E INSTALAÇÃO. AF_12/2019</v>
          </cell>
          <cell r="D1729" t="str">
            <v>UN</v>
          </cell>
          <cell r="E1729">
            <v>974.18</v>
          </cell>
        </row>
        <row r="1730">
          <cell r="B1730">
            <v>100693</v>
          </cell>
          <cell r="C1730" t="str">
            <v>KIT DE PORTA DE MADEIRA TIPO MEXICANA, MACIÇA (PESADA OU SUPERPESADA), PADRÃO MÉDIO, 80X210CM, ESPESSURA DE 3,5CM, ITENS INCLUSOS: DOBRADIÇAS, MONTAGEM E INSTALAÇÃO DE BATENTE, FECHADURA COM EXECUÇÃO DO FURO - FORNECIMENTO E INSTALAÇÃO. AF_12/2019</v>
          </cell>
          <cell r="D1730" t="str">
            <v>UN</v>
          </cell>
          <cell r="E1730">
            <v>1314.53</v>
          </cell>
        </row>
        <row r="1731">
          <cell r="B1731">
            <v>100694</v>
          </cell>
          <cell r="C1731" t="str">
            <v>KIT DE PORTA DE MADEIRA TIPO MEXICANA, MACIÇA (PESADA OU SUPERPESADA), PADRÃO POPULAR, 80X210CM, ESPESSURA DE 3,5CM, ITENS INCLUSOS: DOBRADIÇAS, MONTAGEM E INSTALAÇÃO DE BATENTE, FECHADURA COM EXECUÇÃO DO FURO - FORNECIMENTO E INSTALAÇÃO. AF_12/2019</v>
          </cell>
          <cell r="D1731" t="str">
            <v>UN</v>
          </cell>
          <cell r="E1731">
            <v>1218.72</v>
          </cell>
        </row>
        <row r="1732">
          <cell r="B1732">
            <v>100695</v>
          </cell>
          <cell r="C1732" t="str">
            <v>RECOLOCAÇÃO DE FOLHAS DE PORTA DE MADEIRA LEVE OU MÉDIA DE 60CM DE LARGURA, CONSIDERANDO REAPROVEITAMENTO DO MATERIAL. AF_12/2019</v>
          </cell>
          <cell r="D1732" t="str">
            <v>UN</v>
          </cell>
          <cell r="E1732">
            <v>46.7</v>
          </cell>
        </row>
        <row r="1733">
          <cell r="B1733">
            <v>100696</v>
          </cell>
          <cell r="C1733" t="str">
            <v>RECOLOCAÇÃO DE FOLHAS DE PORTA DE MADEIRA LEVE OU MÉDIA DE 70CM DE LARGURA, CONSIDERANDO REAPROVEITAMENTO DO MATERIAL. AF_12/2019</v>
          </cell>
          <cell r="D1733" t="str">
            <v>UN</v>
          </cell>
          <cell r="E1733">
            <v>51.92</v>
          </cell>
        </row>
        <row r="1734">
          <cell r="B1734">
            <v>100697</v>
          </cell>
          <cell r="C1734" t="str">
            <v>RECOLOCAÇÃO DE FOLHAS DE PORTA DE MADEIRA LEVE OU MÉDIA DE 80CM DE LARGURA, CONSIDERANDO REAPROVEITAMENTO DO MATERIAL. AF_12/2019</v>
          </cell>
          <cell r="D1734" t="str">
            <v>UN</v>
          </cell>
          <cell r="E1734">
            <v>57.15</v>
          </cell>
        </row>
        <row r="1735">
          <cell r="B1735">
            <v>100698</v>
          </cell>
          <cell r="C1735" t="str">
            <v>RECOLOCAÇÃO DE FOLHAS DE PORTA DE MADEIRA LEVE OU MÉDIA DE 90CM DE LARGURA, CONSIDERANDO REAPROVEITAMENTO DO MATERIAL. AF_12/2019</v>
          </cell>
          <cell r="D1735" t="str">
            <v>UN</v>
          </cell>
          <cell r="E1735">
            <v>62.38</v>
          </cell>
        </row>
        <row r="1736">
          <cell r="B1736">
            <v>100699</v>
          </cell>
          <cell r="C1736" t="str">
            <v>RECOLOCAÇÃO DE FOLHAS DE PORTA DE MADEIRA PESADA OU SUPERPESADA DE 80CM DE LARGURA, CONSIDERANDO REAPROVEITAMENTO DO MATERIAL. AF_12/2019</v>
          </cell>
          <cell r="D1736" t="str">
            <v>UN</v>
          </cell>
          <cell r="E1736">
            <v>74.5</v>
          </cell>
        </row>
        <row r="1737">
          <cell r="B1737">
            <v>100700</v>
          </cell>
          <cell r="C1737" t="str">
            <v>PORTA DE MADEIRA COMPENSADA LISA PARA PINTURA, 120X210X3,5CM, 2 FOLHAS, INCLUSO ADUELA 2A, ALIZAR 2A E DOBRADIÇAS. AF_12/2019</v>
          </cell>
          <cell r="D1737" t="str">
            <v>UN</v>
          </cell>
          <cell r="E1737">
            <v>645.89</v>
          </cell>
        </row>
        <row r="1738">
          <cell r="B1738">
            <v>100712</v>
          </cell>
          <cell r="C1738" t="str">
            <v>KIT DE PORTA DE MADEIRA PARA VERNIZ, SEMI-OCA (LEVE OU MÉDIA), PADRÃO POPULAR, 70X210CM, ESPESSURA DE 3,5CM, ITENS INCLUSOS: DOBRADIÇAS, MONTAGEM E INSTALAÇÃO DE BATENTE, FECHADURA COM EXECUÇÃO DO FURO - FORNECIMENTO E INSTALAÇÃO. AF_12/2019</v>
          </cell>
          <cell r="D1738" t="str">
            <v>UN</v>
          </cell>
          <cell r="E1738">
            <v>627.13</v>
          </cell>
        </row>
        <row r="1739">
          <cell r="B1739">
            <v>100665</v>
          </cell>
          <cell r="C1739" t="str">
            <v>JANELA DE MADEIRA - CEDRINHO/ANGELIM OU EQUIVALENTE DA REGIÃO - DE ABRIR COM 4 FOLHAS (2 VENEZIANAS E 2 GUILHOTINAS PARA VIDRO), COM BATENTE, ALIZAR E FERRAGENS. EXCLUSIVE VIDROS, ACABAMENTO E CONTRAMARCO. FORNECIMENTO E INSTALAÇÃO. AF_12/2019</v>
          </cell>
          <cell r="D1739" t="str">
            <v>M2</v>
          </cell>
          <cell r="E1739">
            <v>745.32</v>
          </cell>
        </row>
        <row r="1740">
          <cell r="B1740">
            <v>100666</v>
          </cell>
          <cell r="C1740" t="str">
            <v>JANELA DE MADEIRA (PINUS/EUCALIPTO OU EQUIV.) DE ABRIR COM 4 FOLHAS (2 VENEZIANAS E 2 GUILHOTINAS PARA VIDRO), COM BATENTE, ALIZAR E FERRAGENS. EXCLUSIVE VIDROS, ACABAMENTO E CONTRAMARCO. FORNECIMENTO E INSTALAÇÃO. AF_12/2019</v>
          </cell>
          <cell r="D1740" t="str">
            <v>M2</v>
          </cell>
          <cell r="E1740">
            <v>588.33000000000004</v>
          </cell>
        </row>
        <row r="1741">
          <cell r="B1741">
            <v>100667</v>
          </cell>
          <cell r="C1741" t="str">
            <v>JANELA DE MADEIRA (IMBUIA/CEDRO OU EQUIV.) DE ABRIR COM 4 FOLHAS (2 VENEZIANAS E 2 GUILHOTINAS PARA VIDRO), COM BATENTE, ALIZAR E FERRAGENS. EXCLUSIVE VIDROS, ACABAMENTO E CONTRAMARCO. FORNECIMENTO E INSTALAÇÃO. AF_12/2019</v>
          </cell>
          <cell r="D1741" t="str">
            <v>M2</v>
          </cell>
          <cell r="E1741">
            <v>967.26</v>
          </cell>
        </row>
        <row r="1742">
          <cell r="B1742">
            <v>100668</v>
          </cell>
          <cell r="C1742" t="str">
            <v>JANELA DE MADEIRA (CEDRINHO/ANGELIM OU EQUIV.) TIPO MAXIM-AR, PARA VIDRO, COM BATENTE, ALIZAR E FERRAGENS. EXCLUSIVE VIDRO, ACABAMENTO E CONTRAMARCO. FORNECIMENTO E INSTALAÇÃO. AF_12/2019</v>
          </cell>
          <cell r="D1742" t="str">
            <v>M2</v>
          </cell>
          <cell r="E1742">
            <v>1160.52</v>
          </cell>
        </row>
        <row r="1743">
          <cell r="B1743">
            <v>100669</v>
          </cell>
          <cell r="C1743" t="str">
            <v>JANELA DE MADEIRA (PINUS/EUCALIPTO OU EQUIV.) TIPO BASCULANTE COM 2 FOLHAS PARA VIDRO, COM BATENTE, ALIZAR E FERRAGENS. EXCLUSIVE VIDROS, ACABAMENTO E CONTRAMARCO. FORNECIMENTO E INSTALAÇÃO. AF_12/2019</v>
          </cell>
          <cell r="D1743" t="str">
            <v>M2</v>
          </cell>
          <cell r="E1743">
            <v>693.52</v>
          </cell>
        </row>
        <row r="1744">
          <cell r="B1744">
            <v>100670</v>
          </cell>
          <cell r="C1744" t="str">
            <v>JANELA DE MADEIRA (CEDRINHO/ANGELIM OU EQUIV.) DE CORRER COM 6 FOLHAS (2 VENEZ. FIXAS, 2 VENEZ. DE CORRER E 2 DE CORRER PARA VIDRO), COM BATENTE, ALIZAR E FERRAGENS. EXCLUSIVE VIDROS, ACABAMENTO E CONTRAMARCO. FORNECIMENTO E INSTALAÇÃO. AF_12/2019</v>
          </cell>
          <cell r="D1744" t="str">
            <v>M2</v>
          </cell>
          <cell r="E1744">
            <v>929.39</v>
          </cell>
        </row>
        <row r="1745">
          <cell r="B1745">
            <v>100671</v>
          </cell>
          <cell r="C1745" t="str">
            <v>JANELA DE MADEIRA (IMBUIA/CEDRO OU EQUIV) DE CORRER COM 6 FOLHAS (2 VENEZIANAS FIXAS, 2 VENEZIANAS DE CORRER E 2 DE CORRER PARA VIDRO), COM BATENTE, ALIZAR E FERRAGENS. EXCLUSIVE VIDROS, ACABAMENTO E CONTRAMARCO. FORNECIMENTO E INSTALAÇÃO. AF_12/2019</v>
          </cell>
          <cell r="D1745" t="str">
            <v>M2</v>
          </cell>
          <cell r="E1745">
            <v>1154.96</v>
          </cell>
        </row>
        <row r="1746">
          <cell r="B1746">
            <v>100672</v>
          </cell>
          <cell r="C1746" t="str">
            <v>JANELA DE MADEIRA (PINUS/EUCALIPTO OU EQUIV.) DE CORRER COM 6 FOLHAS (2 VENEZ. FIXAS, 2 VENEZ. DE CORRER E 2 DE CORRER PARA VIDRO), COM BATENTE, ALIZAR E FERRAGENS. EXCLUSIVE VIDROS, ACABAMENTO E CONTRAMARCO. FORNECIMENTO EINSTALAÇÃO. AF_12/2019</v>
          </cell>
          <cell r="D1746" t="str">
            <v>M2</v>
          </cell>
          <cell r="E1746">
            <v>743.35</v>
          </cell>
        </row>
        <row r="1747">
          <cell r="B1747">
            <v>100701</v>
          </cell>
          <cell r="C1747" t="str">
            <v>PORTA DE FERRO, DE ABRIR, TIPO GRADE COM CHAPA, COM GUARNIÇÕES. AF_12/2019</v>
          </cell>
          <cell r="D1747" t="str">
            <v>M2</v>
          </cell>
          <cell r="E1747">
            <v>543.69000000000005</v>
          </cell>
        </row>
        <row r="1748">
          <cell r="B1748">
            <v>94559</v>
          </cell>
          <cell r="C1748" t="str">
            <v>JANELA DE AÇO TIPO BASCULANTE PARA VIDROS, COM BATENTE, FERRAGENS E PINTURA ANTICORROSIVA. EXCLUSIVE VIDROS, ACABAMENTO, ALIZAR E CONTRAMARCO. FORNECIMENTO E INSTALAÇÃO. AF_12/2019</v>
          </cell>
          <cell r="D1748" t="str">
            <v>M2</v>
          </cell>
          <cell r="E1748">
            <v>615.04999999999995</v>
          </cell>
        </row>
        <row r="1749">
          <cell r="B1749">
            <v>94562</v>
          </cell>
          <cell r="C1749" t="str">
            <v>JANELA DE AÇO DE CORRER COM 4 FOLHAS PARA VIDRO, COM BATENTE, FERRAGENS E PINTURA ANTICORROSIVA. EXCLUSIVE VIDROS, ALIZAR E CONTRAMARCO. FORNECIMENTO E INSTALAÇÃO. AF_12/2019</v>
          </cell>
          <cell r="D1749" t="str">
            <v>M2</v>
          </cell>
          <cell r="E1749">
            <v>589.91999999999996</v>
          </cell>
        </row>
        <row r="1750">
          <cell r="B1750">
            <v>94587</v>
          </cell>
          <cell r="C1750" t="str">
            <v>CONTRAMARCO DE AÇO, FIXAÇÃO COM ARGAMASSA - FORNECIMENTO E INSTALAÇÃO. AF_12/2019</v>
          </cell>
          <cell r="D1750" t="str">
            <v>M</v>
          </cell>
          <cell r="E1750">
            <v>58.77</v>
          </cell>
        </row>
        <row r="1751">
          <cell r="B1751">
            <v>94588</v>
          </cell>
          <cell r="C1751" t="str">
            <v>CONTRAMARCO DE AÇO, FIXAÇÃO COM PARAFUSO - FORNECIMENTO E INSTALAÇÃO. AF_12/2019</v>
          </cell>
          <cell r="D1751" t="str">
            <v>M</v>
          </cell>
          <cell r="E1751">
            <v>53.19</v>
          </cell>
        </row>
        <row r="1752">
          <cell r="B1752">
            <v>99837</v>
          </cell>
          <cell r="C1752" t="str">
            <v>GUARDA-CORPO DE AÇO GALVANIZADO DE 1,10M, MONTANTES TUBULARES DE 1.1/4" ESPAÇADOS DE 1,20M, TRAVESSA SUPERIOR DE 1.1/2", GRADIL FORMADO POR TUBOS HORIZONTAIS DE 1" E VERTICAIS DE 3/4", FIXADO COM CHUMBADOR MECÂNICO. AF_04/2019_P</v>
          </cell>
          <cell r="D1752" t="str">
            <v>M</v>
          </cell>
          <cell r="E1752">
            <v>564.82000000000005</v>
          </cell>
        </row>
        <row r="1753">
          <cell r="B1753">
            <v>99839</v>
          </cell>
          <cell r="C1753" t="str">
            <v>GUARDA-CORPO DE AÇO GALVANIZADO DE 1,10M DE ALTURA, MONTANTES TUBULARES DE 1.1/2 ESPAÇADOS DE 1,20M, TRAVESSA SUPERIOR DE 2, GRADIL FORMADO POR BARRAS CHATAS EM FERRO DE 32X4,8MM, FIXADO COM CHUMBADOR MECÂNICO. AF_04/2019_P</v>
          </cell>
          <cell r="D1753" t="str">
            <v>M</v>
          </cell>
          <cell r="E1753">
            <v>433.2</v>
          </cell>
        </row>
        <row r="1754">
          <cell r="B1754">
            <v>99841</v>
          </cell>
          <cell r="C1754" t="str">
            <v>GUARDA-CORPO PANORÂMICO COM PERFIS DE ALUMÍNIO E VIDRO LAMINADO 8 MM, FIXADO COM CHUMBADOR MECÂNICO. AF_04/2019_P</v>
          </cell>
          <cell r="D1754" t="str">
            <v>M</v>
          </cell>
          <cell r="E1754">
            <v>998.59</v>
          </cell>
        </row>
        <row r="1755">
          <cell r="B1755">
            <v>99855</v>
          </cell>
          <cell r="C1755" t="str">
            <v>CORRIMÃO SIMPLES, DIÂMETRO EXTERNO = 1 1/2", EM AÇO GALVANIZADO. AF_04/2019_P</v>
          </cell>
          <cell r="D1755" t="str">
            <v>M</v>
          </cell>
          <cell r="E1755">
            <v>103.51</v>
          </cell>
        </row>
        <row r="1756">
          <cell r="B1756">
            <v>99857</v>
          </cell>
          <cell r="C1756" t="str">
            <v>CORRIMÃO SIMPLES, DIÂMETRO EXTERNO = 1 1/2", EM ALUMÍNIO. AF_04/2019_P</v>
          </cell>
          <cell r="D1756" t="str">
            <v>M</v>
          </cell>
          <cell r="E1756">
            <v>69.95</v>
          </cell>
        </row>
        <row r="1757">
          <cell r="B1757">
            <v>99861</v>
          </cell>
          <cell r="C1757" t="str">
            <v>GRADIL EM FERRO FIXADO EM VÃOS DE JANELAS, FORMADO POR BARRAS CHATAS DE 25X4,8 MM. AF_04/2019</v>
          </cell>
          <cell r="D1757" t="str">
            <v>M2</v>
          </cell>
          <cell r="E1757">
            <v>506.72</v>
          </cell>
        </row>
        <row r="1758">
          <cell r="B1758">
            <v>99862</v>
          </cell>
          <cell r="C1758" t="str">
            <v>GRADIL EM ALUMÍNIO FIXADO EM VÃOS DE JANELAS, FORMADO POR TUBOS DE 3/4". AF_04/2019</v>
          </cell>
          <cell r="D1758" t="str">
            <v>M2</v>
          </cell>
          <cell r="E1758">
            <v>458.63</v>
          </cell>
        </row>
        <row r="1759">
          <cell r="B1759">
            <v>90838</v>
          </cell>
          <cell r="C1759" t="str">
            <v>PORTA CORTA-FOGO 90X210X4CM - FORNECIMENTO E INSTALAÇÃO. AF_12/2019</v>
          </cell>
          <cell r="D1759" t="str">
            <v>UN</v>
          </cell>
          <cell r="E1759">
            <v>1203.74</v>
          </cell>
        </row>
        <row r="1760">
          <cell r="B1760">
            <v>91338</v>
          </cell>
          <cell r="C1760" t="str">
            <v>PORTA DE ALUMÍNIO DE ABRIR COM LAMBRI, COM GUARNIÇÃO, FIXAÇÃO COM PARAFUSOS - FORNECIMENTO E INSTALAÇÃO. AF_12/2019</v>
          </cell>
          <cell r="D1760" t="str">
            <v>M2</v>
          </cell>
          <cell r="E1760">
            <v>963.71</v>
          </cell>
        </row>
        <row r="1761">
          <cell r="B1761">
            <v>91341</v>
          </cell>
          <cell r="C1761" t="str">
            <v>PORTA EM ALUMÍNIO DE ABRIR TIPO VENEZIANA COM GUARNIÇÃO, FIXAÇÃO COM PARAFUSOS - FORNECIMENTO E INSTALAÇÃO. AF_12/2019</v>
          </cell>
          <cell r="D1761" t="str">
            <v>M2</v>
          </cell>
          <cell r="E1761">
            <v>711.24</v>
          </cell>
        </row>
        <row r="1762">
          <cell r="B1762">
            <v>94805</v>
          </cell>
          <cell r="C1762" t="str">
            <v>PORTA DE ALUMÍNIO DE ABRIR PARA VIDRO SEM GUARNIÇÃO, 87X210CM, FIXAÇÃO COM PARAFUSOS, INCLUSIVE VIDROS - FORNECIMENTO E INSTALAÇÃO. AF_12/2019</v>
          </cell>
          <cell r="D1762" t="str">
            <v>UN</v>
          </cell>
          <cell r="E1762">
            <v>1080.3599999999999</v>
          </cell>
        </row>
        <row r="1763">
          <cell r="B1763">
            <v>94806</v>
          </cell>
          <cell r="C1763" t="str">
            <v>PORTA EM AÇO DE ABRIR PARA VIDRO SEM GUARNIÇÃO, 87X210CM, FIXAÇÃO COM PARAFUSOS, EXCLUSIVE VIDROS - FORNECIMENTO E INSTALAÇÃO. AF_12/2019</v>
          </cell>
          <cell r="D1763" t="str">
            <v>UN</v>
          </cell>
          <cell r="E1763">
            <v>562.30999999999995</v>
          </cell>
        </row>
        <row r="1764">
          <cell r="B1764">
            <v>94807</v>
          </cell>
          <cell r="C1764" t="str">
            <v>PORTA EM AÇO DE ABRIR TIPO VENEZIANA SEM GUARNIÇÃO, 87X210CM, FIXAÇÃO COM PARAFUSOS - FORNECIMENTO E INSTALAÇÃO. AF_12/2019</v>
          </cell>
          <cell r="D1764" t="str">
            <v>UN</v>
          </cell>
          <cell r="E1764">
            <v>679.35</v>
          </cell>
        </row>
        <row r="1765">
          <cell r="B1765">
            <v>100702</v>
          </cell>
          <cell r="C1765" t="str">
            <v>PORTA DE CORRER DE ALUMÍNIO, COM DUAS FOLHAS PARA VIDRO, INCLUSO VIDRO LISO INCOLOR, FECHADURA E PUXADOR, SEM ALIZAR. AF_12/2019</v>
          </cell>
          <cell r="D1765" t="str">
            <v>M2</v>
          </cell>
          <cell r="E1765">
            <v>573.23</v>
          </cell>
        </row>
        <row r="1766">
          <cell r="B1766">
            <v>102188</v>
          </cell>
          <cell r="C1766" t="str">
            <v>MOLA HIDRAULICA DE PISO PARA PORTA DE VIDRO TEMPERADO. AF_01/2021</v>
          </cell>
          <cell r="D1766" t="str">
            <v>UN</v>
          </cell>
          <cell r="E1766">
            <v>683.42</v>
          </cell>
        </row>
        <row r="1767">
          <cell r="B1767">
            <v>102189</v>
          </cell>
          <cell r="C1767" t="str">
            <v>JOGO DE FERRAGENS CROMADAS PARA PORTA DE VIDRO TEMPERADO, UMA FOLHA COMPOSTO DE DOBRADICAS SUPERIOR E INFERIOR, TRINCO, FECHADURA, CONTRA FECHADURA COM CAPUCHINHO SEM MOLA E PUXADOR. AF_01/2021</v>
          </cell>
          <cell r="D1767" t="str">
            <v>UN</v>
          </cell>
          <cell r="E1767">
            <v>184.54</v>
          </cell>
        </row>
        <row r="1768">
          <cell r="B1768">
            <v>100703</v>
          </cell>
          <cell r="C1768" t="str">
            <v>PUXADOR CENTRAL PARA ESQUADRIA DE MADEIRA. AF_12/2019</v>
          </cell>
          <cell r="D1768" t="str">
            <v>UN</v>
          </cell>
          <cell r="E1768">
            <v>31.4</v>
          </cell>
        </row>
        <row r="1769">
          <cell r="B1769">
            <v>100704</v>
          </cell>
          <cell r="C1769" t="str">
            <v>PORTA CADEADO ZINCADO OXIDADO PRETO COM CADEADO DE AÇO INOX, LARGURA DE *50* MM. AF_12/2019</v>
          </cell>
          <cell r="D1769" t="str">
            <v>UN</v>
          </cell>
          <cell r="E1769">
            <v>68.27</v>
          </cell>
        </row>
        <row r="1770">
          <cell r="B1770">
            <v>100705</v>
          </cell>
          <cell r="C1770" t="str">
            <v>TARJETA TIPO LIVRE/OCUPADO PARA PORTA DE BANHEIRO. AF_12/2019</v>
          </cell>
          <cell r="D1770" t="str">
            <v>UN</v>
          </cell>
          <cell r="E1770">
            <v>75.7</v>
          </cell>
        </row>
        <row r="1771">
          <cell r="B1771">
            <v>100706</v>
          </cell>
          <cell r="C1771" t="str">
            <v>CREMONA EM LATÃO CROMADO OU POLIDO, COMPLETA. AF_12/2019</v>
          </cell>
          <cell r="D1771" t="str">
            <v>UN</v>
          </cell>
          <cell r="E1771">
            <v>63.92</v>
          </cell>
        </row>
        <row r="1772">
          <cell r="B1772">
            <v>100707</v>
          </cell>
          <cell r="C1772" t="str">
            <v>FECHO DE EMBUTIR TIPO UNHA 22CM. AF_12/2019</v>
          </cell>
          <cell r="D1772" t="str">
            <v>UN</v>
          </cell>
          <cell r="E1772">
            <v>144.38999999999999</v>
          </cell>
        </row>
        <row r="1773">
          <cell r="B1773">
            <v>100708</v>
          </cell>
          <cell r="C1773" t="str">
            <v>FECHO DE EMBUTIR TIPO UNHA 40CM. AF_12/2019</v>
          </cell>
          <cell r="D1773" t="str">
            <v>UN</v>
          </cell>
          <cell r="E1773">
            <v>182.36</v>
          </cell>
        </row>
        <row r="1774">
          <cell r="B1774">
            <v>100709</v>
          </cell>
          <cell r="C1774" t="str">
            <v>DOBRADIÇA EM AÇO/FERRO, 3" X 21/2", E=1,9 A 2MM, SEN ANEL, CROMADO OU ZINCADO, TAMPA BOLA, COM PARAFUSOS. AF_12/2019</v>
          </cell>
          <cell r="D1774" t="str">
            <v>UN</v>
          </cell>
          <cell r="E1774">
            <v>37.17</v>
          </cell>
        </row>
        <row r="1775">
          <cell r="B1775">
            <v>100710</v>
          </cell>
          <cell r="C1775" t="str">
            <v>DOBRADIÇA TIPO VAI E VEM EM LATÃO POLIDO 3". AF_12/2019</v>
          </cell>
          <cell r="D1775" t="str">
            <v>UN</v>
          </cell>
          <cell r="E1775">
            <v>91.76</v>
          </cell>
        </row>
        <row r="1776">
          <cell r="B1776">
            <v>102151</v>
          </cell>
          <cell r="C1776" t="str">
            <v>INSTALAÇÃO DE VIDRO LISO INCOLOR, E = 3 MM, EM ESQUADRIA DE MADEIRA, FIXADO COM BAGUETE. AF_01/2021</v>
          </cell>
          <cell r="D1776" t="str">
            <v>M2</v>
          </cell>
          <cell r="E1776">
            <v>142.54</v>
          </cell>
        </row>
        <row r="1777">
          <cell r="B1777">
            <v>102152</v>
          </cell>
          <cell r="C1777" t="str">
            <v>INSTALAÇÃO DE VIDRO LISO, E = 4 MM, EM ESQUADRIA DE MADEIRA, FIXADO COM BAGUETE. AF_01/2021</v>
          </cell>
          <cell r="D1777" t="str">
            <v>M2</v>
          </cell>
          <cell r="E1777">
            <v>179.23</v>
          </cell>
        </row>
        <row r="1778">
          <cell r="B1778">
            <v>102153</v>
          </cell>
          <cell r="C1778" t="str">
            <v>INSTALAÇÃO DE VIDRO LISO FUME, E = 4 MM, EM ESQUADRIA DE MADEIRA, FIXADO COM BAGUETE. AF_01/2021</v>
          </cell>
          <cell r="D1778" t="str">
            <v>M2</v>
          </cell>
          <cell r="E1778">
            <v>228.16</v>
          </cell>
        </row>
        <row r="1779">
          <cell r="B1779">
            <v>102154</v>
          </cell>
          <cell r="C1779" t="str">
            <v>INSTALAÇÃO DE VIDRO LISO INCOLOR, E = 5 MM, EM ESQUADRIA DE MADEIRA, FIXADO COM BAGUETE. AF_01/2021</v>
          </cell>
          <cell r="D1779" t="str">
            <v>M2</v>
          </cell>
          <cell r="E1779">
            <v>197.35</v>
          </cell>
        </row>
        <row r="1780">
          <cell r="B1780">
            <v>102155</v>
          </cell>
          <cell r="C1780" t="str">
            <v>INSTALAÇÃO DE VIDRO LISO FUME, E = 5 MM, EM ESQUADRIA DE MADEIRA, FIXADO COM BAGUETE. AF_01/2021</v>
          </cell>
          <cell r="D1780" t="str">
            <v>M2</v>
          </cell>
          <cell r="E1780">
            <v>237.36</v>
          </cell>
        </row>
        <row r="1781">
          <cell r="B1781">
            <v>102156</v>
          </cell>
          <cell r="C1781" t="str">
            <v>INSTALAÇÃO DE VIDRO LISO INCOLOR, E = 6 MM, EM ESQUADRIA DE MADEIRA, FIXADO COM BAGUETE. AF_01/2021</v>
          </cell>
          <cell r="D1781" t="str">
            <v>M2</v>
          </cell>
          <cell r="E1781">
            <v>227.96</v>
          </cell>
        </row>
        <row r="1782">
          <cell r="B1782">
            <v>102157</v>
          </cell>
          <cell r="C1782" t="str">
            <v>INSTALAÇÃO DE VIDRO LISO FUME, E = 6 MM, EM ESQUADRIA DE MADEIRA, FIXADO COM BAGUETE. AF_01/2021</v>
          </cell>
          <cell r="D1782" t="str">
            <v>M2</v>
          </cell>
          <cell r="E1782">
            <v>313.58999999999997</v>
          </cell>
        </row>
        <row r="1783">
          <cell r="B1783">
            <v>102158</v>
          </cell>
          <cell r="C1783" t="str">
            <v>INSTALAÇÃO DE VIDRO LISO INCOLOR, E = 8 MM, EM ESQUADRIA DE MADEIRA, FIXADO COM BAGUETE. AF_01/2021</v>
          </cell>
          <cell r="D1783" t="str">
            <v>M2</v>
          </cell>
          <cell r="E1783">
            <v>318.22000000000003</v>
          </cell>
        </row>
        <row r="1784">
          <cell r="B1784">
            <v>102159</v>
          </cell>
          <cell r="C1784" t="str">
            <v>INSTALAÇÃO DE VIDRO LISO INCOLOR, E = 10 MM, EM ESQUADRIA DE MADEIRA, FIXADO COM BAGUETE. AF_01/2021</v>
          </cell>
          <cell r="D1784" t="str">
            <v>M2</v>
          </cell>
          <cell r="E1784">
            <v>379.97</v>
          </cell>
        </row>
        <row r="1785">
          <cell r="B1785">
            <v>102160</v>
          </cell>
          <cell r="C1785" t="str">
            <v>INSTALAÇÃO DE VIDRO IMPRESSO, E = 4 MM, EM ESQUADRIA DE MADEIRA, FIXADO COM BAGUETE. AF_01/2021</v>
          </cell>
          <cell r="D1785" t="str">
            <v>M2</v>
          </cell>
          <cell r="E1785">
            <v>154.77000000000001</v>
          </cell>
        </row>
        <row r="1786">
          <cell r="B1786">
            <v>102161</v>
          </cell>
          <cell r="C1786" t="str">
            <v>INSTALAÇÃO DE VIDRO LISO INCOLOR, E = 3 MM, EM ESQUADRIA DE ALUMÍNIO OU PVC, FIXADO COM BAGUETE. AF_01/2021_P</v>
          </cell>
          <cell r="D1786" t="str">
            <v>M2</v>
          </cell>
          <cell r="E1786">
            <v>212.17</v>
          </cell>
        </row>
        <row r="1787">
          <cell r="B1787">
            <v>102162</v>
          </cell>
          <cell r="C1787" t="str">
            <v>INSTALAÇÃO DE VIDRO LISO INCOLOR, E = 4 MM, EM ESQUADRIA DE ALUMÍNIO OU PVC, FIXADO COM BAGUETE. AF_01/2021_P</v>
          </cell>
          <cell r="D1787" t="str">
            <v>M2</v>
          </cell>
          <cell r="E1787">
            <v>248.86</v>
          </cell>
        </row>
        <row r="1788">
          <cell r="B1788">
            <v>102163</v>
          </cell>
          <cell r="C1788" t="str">
            <v>INSTALAÇÃO DE VIDRO LISO FUME, E = 4 MM, EM ESQUADRIA DE ALUMÍNIO OU PVC, FIXADO COM BAGUETE. AF_01/2021_P</v>
          </cell>
          <cell r="D1788" t="str">
            <v>M2</v>
          </cell>
          <cell r="E1788">
            <v>297.79000000000002</v>
          </cell>
        </row>
        <row r="1789">
          <cell r="B1789">
            <v>102164</v>
          </cell>
          <cell r="C1789" t="str">
            <v>INSTALAÇÃO DE VIDRO LISO INCOLOR, E = 5 MM, EM ESQUADRIA DE ALUMÍNIO OU PVC, FIXADO COM BAGUETE. AF_01/2021_P</v>
          </cell>
          <cell r="D1789" t="str">
            <v>M2</v>
          </cell>
          <cell r="E1789">
            <v>254.18</v>
          </cell>
        </row>
        <row r="1790">
          <cell r="B1790">
            <v>102165</v>
          </cell>
          <cell r="C1790" t="str">
            <v>INSTALAÇÃO DE VIDRO LISO FUME, E = 5 MM, EM ESQUADRIA DE ALUMÍNIO OU PVC, FIXADO COM BAGUETE. AF_01/2021_P</v>
          </cell>
          <cell r="D1790" t="str">
            <v>M2</v>
          </cell>
          <cell r="E1790">
            <v>294.19</v>
          </cell>
        </row>
        <row r="1791">
          <cell r="B1791">
            <v>102166</v>
          </cell>
          <cell r="C1791" t="str">
            <v>INSTALAÇÃO DE VIDRO LISO INCOLOR, E = 6 MM, EM ESQUADRIA DE ALUMÍNIO OU PVC, FIXADO COM BAGUETE. AF_01/2021_P</v>
          </cell>
          <cell r="D1791" t="str">
            <v>M2</v>
          </cell>
          <cell r="E1791">
            <v>271.95</v>
          </cell>
        </row>
        <row r="1792">
          <cell r="B1792">
            <v>102167</v>
          </cell>
          <cell r="C1792" t="str">
            <v>INSTALAÇÃO DE VIDRO LISO FUME, E = 6 MM, EM ESQUADRIA DE ALUMÍNIO OU PVC, FIXADO COM BAGUETE. AF_01/2021_P</v>
          </cell>
          <cell r="D1792" t="str">
            <v>M2</v>
          </cell>
          <cell r="E1792">
            <v>357.58</v>
          </cell>
        </row>
        <row r="1793">
          <cell r="B1793">
            <v>102168</v>
          </cell>
          <cell r="C1793" t="str">
            <v>INSTALAÇÃO DE VIDRO LISO INCOLOR, E = 8 MM, EM ESQUADRIA DE ALUMÍNIO OU PVC, FIXADO COM BAGUETE. AF_01/2021_P</v>
          </cell>
          <cell r="D1793" t="str">
            <v>M2</v>
          </cell>
          <cell r="E1793">
            <v>350.81</v>
          </cell>
        </row>
        <row r="1794">
          <cell r="B1794">
            <v>102169</v>
          </cell>
          <cell r="C1794" t="str">
            <v>INSTALAÇÃO DE VIDRO LISO INCOLOR, E = 10 MM, EM ESQUADRIA DE ALUMÍNIO OU PVC, FIXADO COM BAGUETE. AF_01/2021_P</v>
          </cell>
          <cell r="D1794" t="str">
            <v>M2</v>
          </cell>
          <cell r="E1794">
            <v>408.36</v>
          </cell>
        </row>
        <row r="1795">
          <cell r="B1795">
            <v>102170</v>
          </cell>
          <cell r="C1795" t="str">
            <v>INSTALAÇÃO DE VIDRO IMPRESSO, E = 4 MM, EM ESQUADRIA DE ALUMÍNIO OU PVC, FIXADO COM BAGUETE. AF_01/2021_P</v>
          </cell>
          <cell r="D1795" t="str">
            <v>M2</v>
          </cell>
          <cell r="E1795">
            <v>224.4</v>
          </cell>
        </row>
        <row r="1796">
          <cell r="B1796">
            <v>102171</v>
          </cell>
          <cell r="C1796" t="str">
            <v>INSTALAÇÃO DE VIDRO ARAMADO, E = 6 MM, EM ESQUADRIA DE ALUMÍNIO OU PVC, FIXADO COM BAGUETE. AF_01/2021_P</v>
          </cell>
          <cell r="D1796" t="str">
            <v>M2</v>
          </cell>
          <cell r="E1796">
            <v>449.89</v>
          </cell>
        </row>
        <row r="1797">
          <cell r="B1797">
            <v>102172</v>
          </cell>
          <cell r="C1797" t="str">
            <v>INSTALAÇÃO DE VIDRO ARAMADO, E = 7 MM, EM ESQUADRIA DE ALUMÍNIO OU PVC, FIXADO COM BAGUETE. AF_01/2021_P</v>
          </cell>
          <cell r="D1797" t="str">
            <v>M2</v>
          </cell>
          <cell r="E1797">
            <v>443.2</v>
          </cell>
        </row>
        <row r="1798">
          <cell r="B1798">
            <v>102176</v>
          </cell>
          <cell r="C1798" t="str">
            <v>INSTALAÇÃO DE VIDRO LAMINADO, E = 8 MM (4+4), ENCAIXADO EM PERFIL U. AF_01/2021_P</v>
          </cell>
          <cell r="D1798" t="str">
            <v>M2</v>
          </cell>
          <cell r="E1798">
            <v>832.15</v>
          </cell>
        </row>
        <row r="1799">
          <cell r="B1799">
            <v>102177</v>
          </cell>
          <cell r="C1799" t="str">
            <v>INSTALAÇÃO DE VIDRO LAMINADO, E = 12 MM (4+4+4), ENCAIXADO EM PERFIL U. AF_01/2021_P</v>
          </cell>
          <cell r="D1799" t="str">
            <v>M2</v>
          </cell>
          <cell r="E1799">
            <v>1705.19</v>
          </cell>
        </row>
        <row r="1800">
          <cell r="B1800">
            <v>102178</v>
          </cell>
          <cell r="C1800" t="str">
            <v>INSTALAÇÃO DE VIDRO LAMINADO, E = 15 MM (5+5+5), ENCAIXADO EM PERFIL U. AF_01/2021_P</v>
          </cell>
          <cell r="D1800" t="str">
            <v>M2</v>
          </cell>
          <cell r="E1800">
            <v>1963.1</v>
          </cell>
        </row>
        <row r="1801">
          <cell r="B1801">
            <v>102179</v>
          </cell>
          <cell r="C1801" t="str">
            <v>INSTALAÇÃO DE VIDRO TEMPERADO, E = 6 MM, ENCAIXADO EM PERFIL U. AF_01/2021_P</v>
          </cell>
          <cell r="D1801" t="str">
            <v>M2</v>
          </cell>
          <cell r="E1801">
            <v>301.33</v>
          </cell>
        </row>
        <row r="1802">
          <cell r="B1802">
            <v>102180</v>
          </cell>
          <cell r="C1802" t="str">
            <v>INSTALAÇÃO DE VIDRO TEMPERADO, E = 8 MM, ENCAIXADO EM PERFIL U. AF_01/2021_P</v>
          </cell>
          <cell r="D1802" t="str">
            <v>M2</v>
          </cell>
          <cell r="E1802">
            <v>351.42</v>
          </cell>
        </row>
        <row r="1803">
          <cell r="B1803">
            <v>102181</v>
          </cell>
          <cell r="C1803" t="str">
            <v>INSTALAÇÃO DE VIDRO TEMPERADO, E = 10 MM, ENCAIXADO EM PERFIL U. AF_01/2021_P</v>
          </cell>
          <cell r="D1803" t="str">
            <v>M2</v>
          </cell>
          <cell r="E1803">
            <v>419.06</v>
          </cell>
        </row>
        <row r="1804">
          <cell r="B1804">
            <v>102182</v>
          </cell>
          <cell r="C1804" t="str">
            <v>PORTA PIVOTANTE DE VIDRO TEMPERADO, 90X210 CM, ESPESSURA 10 MM, INCLUSIVE ACESSÓRIOS. AF_01/2021</v>
          </cell>
          <cell r="D1804" t="str">
            <v>UN</v>
          </cell>
          <cell r="E1804">
            <v>855.39</v>
          </cell>
        </row>
        <row r="1805">
          <cell r="B1805">
            <v>102183</v>
          </cell>
          <cell r="C1805" t="str">
            <v>PORTA PIVOTANTE DE VIDRO TEMPERADO, 2 FOLHAS DE 90X210 CM, ESPESSURA DE 10MM, INCLUSIVE ACESSÓRIOS. AF_01/2021</v>
          </cell>
          <cell r="D1805" t="str">
            <v>UN</v>
          </cell>
          <cell r="E1805">
            <v>1719.75</v>
          </cell>
        </row>
        <row r="1806">
          <cell r="B1806">
            <v>102184</v>
          </cell>
          <cell r="C1806" t="str">
            <v>PORTA DE ABRIR COM MOLA HIDRÁULICA, EM VIDRO TEMPERADO, 90X210 CM, ESPESSURA 10 MM, INCLUSIVE ACESSÓRIOS. AF_01/2021</v>
          </cell>
          <cell r="D1806" t="str">
            <v>UN</v>
          </cell>
          <cell r="E1806">
            <v>1522.17</v>
          </cell>
        </row>
        <row r="1807">
          <cell r="B1807">
            <v>102185</v>
          </cell>
          <cell r="C1807" t="str">
            <v>PORTA DE ABRIR COM MOLA HIDRÁULICA, EM VIDRO TEMPERADO, 2 FOLHAS DE 90X210 CM, ESPESSURA DD 10MM, INCLUSIVE ACESSÓRIOS. AF_01/2021</v>
          </cell>
          <cell r="D1807" t="str">
            <v>UN</v>
          </cell>
          <cell r="E1807">
            <v>3053.06</v>
          </cell>
        </row>
        <row r="1808">
          <cell r="B1808">
            <v>102190</v>
          </cell>
          <cell r="C1808" t="str">
            <v>REMOÇÃO DE VIDRO LISO COMUM DE ESQUADRIA COM BAGUETE DE MADEIRA. AF_01/2021</v>
          </cell>
          <cell r="D1808" t="str">
            <v>M2</v>
          </cell>
          <cell r="E1808">
            <v>13.75</v>
          </cell>
        </row>
        <row r="1809">
          <cell r="B1809">
            <v>102191</v>
          </cell>
          <cell r="C1809" t="str">
            <v>REMOÇÃO DE VIDRO LISO COMUM DE ESQUADRIA COM BAGUETE DE ALUMÍNIO OU PVC. AF_01/2021</v>
          </cell>
          <cell r="D1809" t="str">
            <v>M2</v>
          </cell>
          <cell r="E1809">
            <v>16.71</v>
          </cell>
        </row>
        <row r="1810">
          <cell r="B1810">
            <v>102192</v>
          </cell>
          <cell r="C1810" t="str">
            <v>REMOÇÃO DE VIDRO TEMPERADO FIXADO EM PERFIL U. AF_01/2021</v>
          </cell>
          <cell r="D1810" t="str">
            <v>M2</v>
          </cell>
          <cell r="E1810">
            <v>11.92</v>
          </cell>
        </row>
        <row r="1811">
          <cell r="B1811">
            <v>94569</v>
          </cell>
          <cell r="C1811" t="str">
            <v>JANELA DE ALUMÍNIO TIPO MAXIM-AR, COM VIDROS, BATENTE E FERRAGENS. EXCLUSIVE ALIZAR, ACABAMENTO E CONTRAMARCO. FORNECIMENTO E INSTALAÇÃO. AF_12/2019</v>
          </cell>
          <cell r="D1811" t="str">
            <v>M2</v>
          </cell>
          <cell r="E1811">
            <v>810.26</v>
          </cell>
        </row>
        <row r="1812">
          <cell r="B1812">
            <v>94570</v>
          </cell>
          <cell r="C1812" t="str">
            <v>JANELA DE ALUMÍNIO DE CORRER COM 2 FOLHAS PARA VIDROS, COM VIDROS, BATENTE, ACABAMENTO COM ACETATO OU BRILHANTE E FERRAGENS. EXCLUSIVE ALIZAR E CONTRAMARCO. FORNECIMENTO E INSTALAÇÃO. AF_12/2019</v>
          </cell>
          <cell r="D1812" t="str">
            <v>M2</v>
          </cell>
          <cell r="E1812">
            <v>530.47</v>
          </cell>
        </row>
        <row r="1813">
          <cell r="B1813">
            <v>94572</v>
          </cell>
          <cell r="C1813" t="str">
            <v>JANELA DE ALUMÍNIO DE CORRER COM 3 FOLHAS (2 VENEZIANAS E 1 PARA VIDRO), COM VIDROS, BATENTE E FERRAGENS. EXCLUSIVE ACABAMENTO, ALIZAR E CONTRAMARCO. FORNECIMENTO E INSTALAÇÃO. AF_12/2019</v>
          </cell>
          <cell r="D1813" t="str">
            <v>M2</v>
          </cell>
          <cell r="E1813">
            <v>763.18</v>
          </cell>
        </row>
        <row r="1814">
          <cell r="B1814">
            <v>94573</v>
          </cell>
          <cell r="C1814" t="str">
            <v>JANELA DE ALUMÍNIO DE CORRER COM 4 FOLHAS PARA VIDROS, COM VIDROS, BATENTE, ACABAMENTO COM ACETATO OU BRILHANTE E FERRAGENS. EXCLUSIVE ALIZAR E CONTRAMARCO. FORNECIMENTO E INSTALAÇÃO. AF_12/2019</v>
          </cell>
          <cell r="D1814" t="str">
            <v>M2</v>
          </cell>
          <cell r="E1814">
            <v>577.27</v>
          </cell>
        </row>
        <row r="1815">
          <cell r="B1815">
            <v>94580</v>
          </cell>
          <cell r="C1815" t="str">
            <v>JANELA DE ALUMÍNIO DE CORRER COM 6 FOLHAS (2 VENEZIANAS FIXAS, 2 VENEZIANAS DE CORRER E 2 PARA VIDRO), COM VIDROS, BATENTE, ACABAMENTO COM ACETATO OU BRILHANTE E FERRAGENS. EXCLUSIVE ALIZAR E CONTRAMARCO. FORNECIMENTO E INSTALAÇÃO. AF_12/2019</v>
          </cell>
          <cell r="D1815" t="str">
            <v>M2</v>
          </cell>
          <cell r="E1815">
            <v>858.44</v>
          </cell>
        </row>
        <row r="1816">
          <cell r="B1816">
            <v>100674</v>
          </cell>
          <cell r="C1816" t="str">
            <v>JANELA FIXA DE ALUMÍNIO PARA VIDRO, COM VIDRO, BATENTE E FERRAGENS. EXCLUSIVE ACABAMENTO, ALIZAR E CONTRAMARCO. FORNECIMENTO E INSTALAÇÃO. AF_12/2019</v>
          </cell>
          <cell r="D1816" t="str">
            <v>M2</v>
          </cell>
          <cell r="E1816">
            <v>553.87</v>
          </cell>
        </row>
        <row r="1817">
          <cell r="B1817">
            <v>101096</v>
          </cell>
          <cell r="C1817" t="str">
            <v>TUBULÃO A CÉU ABERTO, DIÂMETRO DO FUSTE DE 70CM, ESCAVAÇÃO MANUAL, SEM ALARGAMENTO DE BASE, CONCRETO FEITO EM OBRA E LANÇADO COM JERICA. AF_05/2020</v>
          </cell>
          <cell r="D1817" t="str">
            <v>M3</v>
          </cell>
          <cell r="E1817">
            <v>1026.3499999999999</v>
          </cell>
        </row>
        <row r="1818">
          <cell r="B1818">
            <v>101097</v>
          </cell>
          <cell r="C1818" t="str">
            <v>TUBULÃO A CÉU ABERTO, DIÂMETRO DO FUSTE DE 80CM, ESCAVAÇÃO MANUAL, SEM ALARGAMENTO DE BASE, CONCRETO FEITO EM OBRA E LANÇADO COM JERICA. AF_05/2020</v>
          </cell>
          <cell r="D1818" t="str">
            <v>M3</v>
          </cell>
          <cell r="E1818">
            <v>982.72</v>
          </cell>
        </row>
        <row r="1819">
          <cell r="B1819">
            <v>101098</v>
          </cell>
          <cell r="C1819" t="str">
            <v>TUBULÃO A CÉU ABERTO, DIÂMETRO DO FUSTE DE 100CM, ESCAVAÇÃO MANUAL, SEM ALARGAMENTO DE BASE, CONCRETO FEITO EM OBRA E LANÇADO COM JERICA. AF_05/2020</v>
          </cell>
          <cell r="D1819" t="str">
            <v>M3</v>
          </cell>
          <cell r="E1819">
            <v>932.49</v>
          </cell>
        </row>
        <row r="1820">
          <cell r="B1820">
            <v>101099</v>
          </cell>
          <cell r="C1820" t="str">
            <v>TUBULÃO A CÉU ABERTO, DIÂMETRO DO FUSTE DE 120CM, ESCAVAÇÃO MANUAL, SEM ALARGAMENTO DE BASE, CONCRETO FEITO EM OBRA E LANÇADO COM JERICA. AF_05/2020</v>
          </cell>
          <cell r="D1820" t="str">
            <v>M3</v>
          </cell>
          <cell r="E1820">
            <v>853.23</v>
          </cell>
        </row>
        <row r="1821">
          <cell r="B1821">
            <v>101100</v>
          </cell>
          <cell r="C1821" t="str">
            <v>TUBULÃO A CÉU ABERTO, DIÂMETRO DO FUSTE DE 70CM, ESCAVAÇÃO MECÂNICA, SEM ALARGAMENTO DE BASE, CONCRETO FEITO EM OBRA E LANÇADO COM JERICA. AF_05/2020</v>
          </cell>
          <cell r="D1821" t="str">
            <v>M3</v>
          </cell>
          <cell r="E1821">
            <v>793.94</v>
          </cell>
        </row>
        <row r="1822">
          <cell r="B1822">
            <v>101101</v>
          </cell>
          <cell r="C1822" t="str">
            <v>TUBULÃO A CÉU ABERTO, DIÂMETRO DO FUSTE DE 80CM, ESCAVAÇÃO MECÂNICA, SEM ALARGAMENTO DE BASE, CONCRETO FEITO EM OBRA E LANÇADO COM JERICA. AF_05/2020</v>
          </cell>
          <cell r="D1822" t="str">
            <v>M3</v>
          </cell>
          <cell r="E1822">
            <v>781.86</v>
          </cell>
        </row>
        <row r="1823">
          <cell r="B1823">
            <v>101102</v>
          </cell>
          <cell r="C1823" t="str">
            <v>TUBULÃO A CÉU ABERTO, DIÂMETRO DO FUSTE DE 100CM, ESCAVAÇÃO MECÂNICA, SEM ALARGAMENTO DE BASE, CONCRETO FEITO EM OBRA E LANÇADO COM JERICA. AF_05/2020</v>
          </cell>
          <cell r="D1823" t="str">
            <v>M3</v>
          </cell>
          <cell r="E1823">
            <v>775.06</v>
          </cell>
        </row>
        <row r="1824">
          <cell r="B1824">
            <v>101103</v>
          </cell>
          <cell r="C1824" t="str">
            <v>TUBULÃO A CÉU ABERTO, DIÂMETRO DO FUSTE DE 120CM, ESCAVAÇÃO MECÂNICA, SEM ALARGAMENTO DE BASE, CONCRETO FEITO EM OBRA E LANÇADO COM JERICA. AF_05/2020</v>
          </cell>
          <cell r="D1824" t="str">
            <v>M3</v>
          </cell>
          <cell r="E1824">
            <v>723.97</v>
          </cell>
        </row>
        <row r="1825">
          <cell r="B1825">
            <v>101104</v>
          </cell>
          <cell r="C1825" t="str">
            <v>TUBULÃO A CÉU ABERTO, DIÂMETRO DO FUSTE DE 70CM, ESCAVAÇÃO MANUAL, SEM ALARGAMENTO DE BASE, CONCRETO USINADO E LANÇADO COM BOMBA OU DIRETAMENTE DO CAMINHÃO. AF_05/2020</v>
          </cell>
          <cell r="D1825" t="str">
            <v>M3</v>
          </cell>
          <cell r="E1825">
            <v>1114</v>
          </cell>
        </row>
        <row r="1826">
          <cell r="B1826">
            <v>101105</v>
          </cell>
          <cell r="C1826" t="str">
            <v>TUBULÃO A CÉU ABERTO, DIÂMETRO DO FUSTE DE 80CM, ESCAVAÇÃO MANUAL, SEM ALARGAMENTO DE BASE, CONCRETO USINADO E LANÇADO COM BOMBA OU DIRETAMENTE DO CAMINHÃO. AF_05/2020</v>
          </cell>
          <cell r="D1826" t="str">
            <v>M3</v>
          </cell>
          <cell r="E1826">
            <v>1069.08</v>
          </cell>
        </row>
        <row r="1827">
          <cell r="B1827">
            <v>101106</v>
          </cell>
          <cell r="C1827" t="str">
            <v>TUBULÃO A CÉU ABERTO, DIÂMETRO DO FUSTE DE 100CM, ESCAVAÇÃO MANUAL, SEM ALARGAMENTO DE BASE, CONCRETO USINADO E LANÇADO COM BOMBA OU DIRETAMENTE DO CAMINHÃO. AF_05/2020</v>
          </cell>
          <cell r="D1827" t="str">
            <v>M3</v>
          </cell>
          <cell r="E1827">
            <v>1017.24</v>
          </cell>
        </row>
        <row r="1828">
          <cell r="B1828">
            <v>101107</v>
          </cell>
          <cell r="C1828" t="str">
            <v>TUBULÃO A CÉU ABERTO, DIÂMETRO DO FUSTE DE 120CM, ESCAVAÇÃO MANUAL, SEM ALARGAMENTO DE BASE, CONCRETO USINADO E LANÇADO COM BOMBA OU DIRETAMENTE DO CAMINHÃO. AF_05/2020</v>
          </cell>
          <cell r="D1828" t="str">
            <v>M3</v>
          </cell>
          <cell r="E1828">
            <v>935.41</v>
          </cell>
        </row>
        <row r="1829">
          <cell r="B1829">
            <v>101108</v>
          </cell>
          <cell r="C1829" t="str">
            <v>TUBULÃO A CÉU ABERTO, DIÂMETRO DO FUSTE DE 70CM, ESCAVAÇÃO MECÂNICA, SEM ALARGAMENTO DE BASE, CONCRETO USINADO E LANÇADO COM BOMBA OU DIRETAMENTE DO CAMINHÃO. AF_05/2020</v>
          </cell>
          <cell r="D1829" t="str">
            <v>M3</v>
          </cell>
          <cell r="E1829">
            <v>877.22</v>
          </cell>
        </row>
        <row r="1830">
          <cell r="B1830">
            <v>101109</v>
          </cell>
          <cell r="C1830" t="str">
            <v>TUBULÃO A CÉU ABERTO, DIÂMETRO DO FUSTE DE 80CM, ESCAVAÇÃO MECÂNICA, SEM ALARGAMENTO DE BASE, CONCRETO USINADO E LANÇADO COM BOMBA OU DIRETAMENTE DO CAMINHÃO. AF_05/2020</v>
          </cell>
          <cell r="D1830" t="str">
            <v>M3</v>
          </cell>
          <cell r="E1830">
            <v>864.07</v>
          </cell>
        </row>
        <row r="1831">
          <cell r="B1831">
            <v>101110</v>
          </cell>
          <cell r="C1831" t="str">
            <v>TUBULÃO A CÉU ABERTO, DIÂMETRO DO FUSTE DE 100CM, ESCAVAÇÃO MECÂNICA, SEM ALARGAMENTO DE BASE, CONCRETO USINADO E LANÇADO COM BOMBA OU DIRETAMENTE DO CAMINHÃO. AF_05/2020</v>
          </cell>
          <cell r="D1831" t="str">
            <v>M3</v>
          </cell>
          <cell r="E1831">
            <v>856.17</v>
          </cell>
        </row>
        <row r="1832">
          <cell r="B1832">
            <v>101111</v>
          </cell>
          <cell r="C1832" t="str">
            <v>TUBULÃO A CÉU ABERTO, DIÂMETRO DO FUSTE DE 120CM, ESCAVAÇÃO MECÂNICA, SEM ALARGAMENTO DE BASE, CONCRETO USINADO E LANÇADO COM BOMBA OU DIRETAMENTE DO CAMINHÃO. AF_05/2020</v>
          </cell>
          <cell r="D1832" t="str">
            <v>M3</v>
          </cell>
          <cell r="E1832">
            <v>803.01</v>
          </cell>
        </row>
        <row r="1833">
          <cell r="B1833">
            <v>101112</v>
          </cell>
          <cell r="C1833" t="str">
            <v>ALARGAMENTO DE BASE DE TUBULÃO A CÉU ABERTO, ESCAVAÇÃO MANUAL, CONCRETO FEITO EM OBRA E LANÇADO COM JERICA. AF_05/2020</v>
          </cell>
          <cell r="D1833" t="str">
            <v>M3</v>
          </cell>
          <cell r="E1833">
            <v>671.29</v>
          </cell>
        </row>
        <row r="1834">
          <cell r="B1834">
            <v>101113</v>
          </cell>
          <cell r="C1834" t="str">
            <v>ALARGAMENTO DE BASE DE TUBULÃO A CÉU ABERTO, ESCAVAÇÃO MANUAL, CONCRETO USINADO E LANÇADO COM BOMBA OU DIRETAMENTE DO CAMINHÃO. AF_05/2020</v>
          </cell>
          <cell r="D1834" t="str">
            <v>M3</v>
          </cell>
          <cell r="E1834">
            <v>763.69</v>
          </cell>
        </row>
        <row r="1835">
          <cell r="B1835">
            <v>95601</v>
          </cell>
          <cell r="C1835" t="str">
            <v>ARRASAMENTO MECANICO DE ESTACA DE CONCRETO ARMADO, DIAMETROS DE ATÉ 40 CM. AF_11/2016</v>
          </cell>
          <cell r="D1835" t="str">
            <v>UN</v>
          </cell>
          <cell r="E1835">
            <v>9.83</v>
          </cell>
        </row>
        <row r="1836">
          <cell r="B1836">
            <v>95602</v>
          </cell>
          <cell r="C1836" t="str">
            <v>ARRASAMENTO MECANICO DE ESTACA DE CONCRETO ARMADO, DIAMETROS DE 41 CM A 60 CM. AF_11/2016</v>
          </cell>
          <cell r="D1836" t="str">
            <v>UN</v>
          </cell>
          <cell r="E1836">
            <v>12.71</v>
          </cell>
        </row>
        <row r="1837">
          <cell r="B1837">
            <v>95603</v>
          </cell>
          <cell r="C1837" t="str">
            <v>ARRASAMENTO MECANICO DE ESTACA DE CONCRETO ARMADO, DIAMETROS DE 61 CM A 80 CM. AF_11/2016</v>
          </cell>
          <cell r="D1837" t="str">
            <v>UN</v>
          </cell>
          <cell r="E1837">
            <v>16.690000000000001</v>
          </cell>
        </row>
        <row r="1838">
          <cell r="B1838">
            <v>95604</v>
          </cell>
          <cell r="C1838" t="str">
            <v>ARRASAMENTO MECANICO DE ESTACA DE CONCRETO ARMADO, DIAMETROS DE 81 CM A 100 CM. AF_11/2016</v>
          </cell>
          <cell r="D1838" t="str">
            <v>UN</v>
          </cell>
          <cell r="E1838">
            <v>21.97</v>
          </cell>
        </row>
        <row r="1839">
          <cell r="B1839">
            <v>95605</v>
          </cell>
          <cell r="C1839" t="str">
            <v>ARRASAMENTO MECANICO DE ESTACA DE CONCRETO ARMADO, DIAMETROS DE 101 CM A 150 CM. AF_11/2016</v>
          </cell>
          <cell r="D1839" t="str">
            <v>UN</v>
          </cell>
          <cell r="E1839">
            <v>34.43</v>
          </cell>
        </row>
        <row r="1840">
          <cell r="B1840">
            <v>95607</v>
          </cell>
          <cell r="C1840" t="str">
            <v>ARRASAMENTO DE ESTACA METÁLICA, PERFIL LAMINADO TIPO I FAMÍLIA 250. AF_11/2016</v>
          </cell>
          <cell r="D1840" t="str">
            <v>UN</v>
          </cell>
          <cell r="E1840">
            <v>5.69</v>
          </cell>
        </row>
        <row r="1841">
          <cell r="B1841">
            <v>95608</v>
          </cell>
          <cell r="C1841" t="str">
            <v>ARRASAMENTO DE ESTACA METÁLICA, PERFIL LAMINADO TIPO H FAMÍLIA 250. AF_11/2016</v>
          </cell>
          <cell r="D1841" t="str">
            <v>UN</v>
          </cell>
          <cell r="E1841">
            <v>6.59</v>
          </cell>
        </row>
        <row r="1842">
          <cell r="B1842">
            <v>95609</v>
          </cell>
          <cell r="C1842" t="str">
            <v>ARRASAMENTO DE ESTACA METÁLICA, PERFIL LAMINADO TIPO H FAMÍLIA 310. AF_11/2016</v>
          </cell>
          <cell r="D1842" t="str">
            <v>UN</v>
          </cell>
          <cell r="E1842">
            <v>7.33</v>
          </cell>
        </row>
        <row r="1843">
          <cell r="B1843">
            <v>100651</v>
          </cell>
          <cell r="C1843" t="str">
            <v>ESTACA HÉLICE CONTÍNUA, DIÂMETRO DE 30 CM, INCLUSO CONCRETO FCK=30MPA E ARMADURA MÍNIMA (EXCLUSIVE MOBILIZAÇÃO, DESMOBILIZAÇÃO E BOMBEAMENTO). AF_12/2019</v>
          </cell>
          <cell r="D1843" t="str">
            <v>M</v>
          </cell>
          <cell r="E1843">
            <v>122.37</v>
          </cell>
        </row>
        <row r="1844">
          <cell r="B1844">
            <v>100652</v>
          </cell>
          <cell r="C1844" t="str">
            <v>ESTACA HÉLICE CONTÍNUA , DIÂMETRO DE 50 CM, INCLUSO CONCRETO FCK=30MPA E ARMADURA MÍNIMA (EXCLUSIVE MOBILIZAÇÃO, DESMOBILIZAÇÃO E BOMBEAMENTO). AF_12/2019</v>
          </cell>
          <cell r="D1844" t="str">
            <v>M</v>
          </cell>
          <cell r="E1844">
            <v>237.37</v>
          </cell>
        </row>
        <row r="1845">
          <cell r="B1845">
            <v>100653</v>
          </cell>
          <cell r="C1845" t="str">
            <v>ESTACA HÉLICE CONTÍNUA, DIÂMETRO DE 70 CM, INCLUSO CONCRETO FCK=30MPA E ARMADURA MÍNIMA (EXCLUSIVE MOBILIZAÇÃO, DESMOBILIZAÇÃO E BOMBEAMENTO). AF_12/2019</v>
          </cell>
          <cell r="D1845" t="str">
            <v>M</v>
          </cell>
          <cell r="E1845">
            <v>401.81</v>
          </cell>
        </row>
        <row r="1846">
          <cell r="B1846">
            <v>100654</v>
          </cell>
          <cell r="C1846" t="str">
            <v>ESTACA HÉLICE CONTÍNUA, DIÂMETRO DE 80 CM, INCLUSO CONCRETO FCK=30MPA E ARMADURA MÍNIMA (EXCLUSIVE MOBILIZAÇÃO, DESMOBILIZAÇÃO E BOMBEAMENTO). AF_12/2019.</v>
          </cell>
          <cell r="D1846" t="str">
            <v>M</v>
          </cell>
          <cell r="E1846">
            <v>565.17999999999995</v>
          </cell>
        </row>
        <row r="1847">
          <cell r="B1847">
            <v>100655</v>
          </cell>
          <cell r="C1847" t="str">
            <v>ESTACA HÉLICE CONTÍNUA, DIÂMETRO DE 90 CM, INCLUSO CONCRETO FCK=30MPA E ARMADURA MÍNIMA (EXCLUSIVE MOBILIZAÇÃO, DESMOBILIZAÇÃO E BOMBEAMENTO). AF_12/2019.</v>
          </cell>
          <cell r="D1847" t="str">
            <v>M</v>
          </cell>
          <cell r="E1847">
            <v>647.62</v>
          </cell>
        </row>
        <row r="1848">
          <cell r="B1848">
            <v>100656</v>
          </cell>
          <cell r="C1848" t="str">
            <v>ESTACA PRÉ-MOLDADA DE CONCRETO, SEÇÃO QUADRADA, CAPACIDADE DE 25 TONELADAS, INCLUSO EMENDA (EXCLUSIVE MOBILIZAÇÃO E DESMOBILIZAÇÃO). AF_12/2019</v>
          </cell>
          <cell r="D1848" t="str">
            <v>M</v>
          </cell>
          <cell r="E1848">
            <v>80.069999999999993</v>
          </cell>
        </row>
        <row r="1849">
          <cell r="B1849">
            <v>100657</v>
          </cell>
          <cell r="C1849" t="str">
            <v>ESTACA PRÉ-MOLDADA DE CONCRETO SEÇÃO QUADRADA, CAPACIDADE DE 50 TONELADAS, INCLUSO EMENDA (EXCLUSIVE MOBILIZAÇÃO E DESMOBILIZAÇÃO). AF_12/2019</v>
          </cell>
          <cell r="D1849" t="str">
            <v>M</v>
          </cell>
          <cell r="E1849">
            <v>103.66</v>
          </cell>
        </row>
        <row r="1850">
          <cell r="B1850">
            <v>100658</v>
          </cell>
          <cell r="C1850" t="str">
            <v>ESTACA PRÉ-MOLDADA DE CONCRETO CENTRIFUGADO, SEÇÃO CIRCULAR, CAPACIDADE DE 100 TONELADAS, INCLUSO EMENDA (EXCLUSIVE MOBILIZAÇÃO E DESMOBILIZAÇÃO). AF_12/2019</v>
          </cell>
          <cell r="D1850" t="str">
            <v>M</v>
          </cell>
          <cell r="E1850">
            <v>241.55</v>
          </cell>
        </row>
        <row r="1851">
          <cell r="B1851">
            <v>100889</v>
          </cell>
          <cell r="C1851" t="str">
            <v>ESTACA METÁLICA PARA FUNDAÇÃO, UTILIZANDO PERFIL LAMINADO HP250X62 (EXCLUSIVE MOBILIZAÇÃO E DESMOBILIZAÇÃO). AF_01/2020</v>
          </cell>
          <cell r="D1851" t="str">
            <v>KG</v>
          </cell>
          <cell r="E1851">
            <v>13.64</v>
          </cell>
        </row>
        <row r="1852">
          <cell r="B1852">
            <v>100890</v>
          </cell>
          <cell r="C1852" t="str">
            <v>ESTACA METÁLICA PARA FUNDAÇÃO, UTILIZANDO PERFIL LAMINADO HP310X79 (EXCLUSIVE MOBILIZAÇÃO E DESMOBILIZAÇÃO). AF_01/2020</v>
          </cell>
          <cell r="D1852" t="str">
            <v>KG</v>
          </cell>
          <cell r="E1852">
            <v>13.53</v>
          </cell>
        </row>
        <row r="1853">
          <cell r="B1853">
            <v>100892</v>
          </cell>
          <cell r="C1853" t="str">
            <v>ESTACA METÁLICA PARA CONTENÇÃO, UTILIZANDO PERFIL LAMINADO W250X32,7 (EXCLUSIVE MOBILIZAÇÃO E DESMOBILIZAÇÃO). AF_01/2020</v>
          </cell>
          <cell r="D1853" t="str">
            <v>KG</v>
          </cell>
          <cell r="E1853">
            <v>12.83</v>
          </cell>
        </row>
        <row r="1854">
          <cell r="B1854">
            <v>100893</v>
          </cell>
          <cell r="C1854" t="str">
            <v>ESTACA METÁLICA PARA CONTENÇÃO, UTILIZANDO PERFIL LAMINADO W250X38,5 (EXCLUSIVE MOBILIZAÇÃO E DESMOBILIZAÇÃO). AF_01/2020</v>
          </cell>
          <cell r="D1854" t="str">
            <v>KG</v>
          </cell>
          <cell r="E1854">
            <v>12.73</v>
          </cell>
        </row>
        <row r="1855">
          <cell r="B1855">
            <v>100894</v>
          </cell>
          <cell r="C1855" t="str">
            <v>ESTACA METÁLICA PARA CONTENÇÃO, UTILIZANDO PERFIL LAMINADO W250X44,8 (EXCLUSIVE MOBILIZAÇÃO E DESMOBILIZAÇÃO). AF_01/2020</v>
          </cell>
          <cell r="D1855" t="str">
            <v>KG</v>
          </cell>
          <cell r="E1855">
            <v>12.63</v>
          </cell>
        </row>
        <row r="1856">
          <cell r="B1856">
            <v>100896</v>
          </cell>
          <cell r="C1856" t="str">
            <v>ESTACA ESCAVADA MECANICAMENTE, SEM FLUIDO ESTABILIZANTE, COM 25CM DE DIÂMETRO, CONCRETO LANÇADO POR CAMINHÃO BETONEIRA (EXCLUSIVE MOBILIZAÇÃO E DESMOBILIZAÇÃO). AF_01/2020</v>
          </cell>
          <cell r="D1856" t="str">
            <v>M</v>
          </cell>
          <cell r="E1856">
            <v>52.85</v>
          </cell>
        </row>
        <row r="1857">
          <cell r="B1857">
            <v>100897</v>
          </cell>
          <cell r="C1857" t="str">
            <v>ESTACA ESCAVADA MECANICAMENTE, SEM FLUIDO ESTABILIZANTE, COM 40CM DE DIÂMETRO, CONCRETO LANÇADO POR CAMINHÃO BETONEIRA (EXCLUSIVE MOBILIZAÇÃO E DESMOBILIZAÇÃO). AF_01/2020</v>
          </cell>
          <cell r="D1857" t="str">
            <v>M</v>
          </cell>
          <cell r="E1857">
            <v>105.09</v>
          </cell>
        </row>
        <row r="1858">
          <cell r="B1858">
            <v>100898</v>
          </cell>
          <cell r="C1858" t="str">
            <v>ESTACA ESCAVADA MECANICAMENTE, SEM FLUIDO ESTABILIZANTE, COM 60CM DE DIÂMETRO, CONCRETO LANÇADO POR CAMINHÃO BETONEIRA (EXCLUSIVE MOBILIZAÇÃO E DESMOBILIZAÇÃO). AF_01/2020</v>
          </cell>
          <cell r="D1858" t="str">
            <v>M</v>
          </cell>
          <cell r="E1858">
            <v>207.07</v>
          </cell>
        </row>
        <row r="1859">
          <cell r="B1859">
            <v>100899</v>
          </cell>
          <cell r="C1859" t="str">
            <v>ESTACA ESCAVADA MECANICAMENTE, SEM FLUIDO ESTABILIZANTE, COM 25CM DE DIÂMETRO, CONCRETO LANÇADO MANUALMENTE (EXCLUSIVE MOBILIZAÇÃO E DESMOBILIZAÇÃO). AF_01/2020</v>
          </cell>
          <cell r="D1859" t="str">
            <v>M</v>
          </cell>
          <cell r="E1859">
            <v>70.25</v>
          </cell>
        </row>
        <row r="1860">
          <cell r="B1860">
            <v>100900</v>
          </cell>
          <cell r="C1860" t="str">
            <v>ESTACA ESCAVADA MECANICAMENTE, SEM FLUIDO ESTABILIZANTE, COM 60CM DE DIÂMETRO, CONCRETO LANÇADO POR BOMBA LANÇA (EXCLUSIVE MOBILIZAÇÃO E DESMOBILIZAÇÃO). AF_01/2020</v>
          </cell>
          <cell r="D1860" t="str">
            <v>M</v>
          </cell>
          <cell r="E1860">
            <v>236.71</v>
          </cell>
        </row>
        <row r="1861">
          <cell r="B1861">
            <v>100929</v>
          </cell>
          <cell r="C1861" t="str">
            <v>ESTACA RAÍZ, DIÂMETRO DE 20CM, SEM PRESENÇA DE ROCHA (EXCLUSIVE MOBILIZAÇÃO E DESMOBILIZAÇÃO). AF_03/2020</v>
          </cell>
          <cell r="D1861" t="str">
            <v>M</v>
          </cell>
          <cell r="E1861">
            <v>277.92</v>
          </cell>
        </row>
        <row r="1862">
          <cell r="B1862">
            <v>100930</v>
          </cell>
          <cell r="C1862" t="str">
            <v>ESTACA RAÍZ, DIÂMETRO DE 31CM, SEM PRESENÇA DE ROCHA (EXCLUSIVE MOBILIZAÇÃO E DESMOBILIZAÇÃO). AF_03/2020</v>
          </cell>
          <cell r="D1862" t="str">
            <v>M</v>
          </cell>
          <cell r="E1862">
            <v>390.84</v>
          </cell>
        </row>
        <row r="1863">
          <cell r="B1863">
            <v>100931</v>
          </cell>
          <cell r="C1863" t="str">
            <v>ESTACA RAÍZ, DIÂMETRO DE 40CM, SEM PRESENÇA DE ROCHA (EXCLUSIVE MOBILIZAÇÃO E DESMOBILIZAÇÃO). AF_03/2020</v>
          </cell>
          <cell r="D1863" t="str">
            <v>M</v>
          </cell>
          <cell r="E1863">
            <v>471.61</v>
          </cell>
        </row>
        <row r="1864">
          <cell r="B1864">
            <v>100932</v>
          </cell>
          <cell r="C1864" t="str">
            <v>ESTACA RAÍZ, DIÂMETRO DE 45CM, SEM PRESENÇA DE ROCHA (EXCLUSIVE MOBILIZAÇÃO E DESMOBILIZAÇÃO). AF_03/2020</v>
          </cell>
          <cell r="D1864" t="str">
            <v>M</v>
          </cell>
          <cell r="E1864">
            <v>655.4</v>
          </cell>
        </row>
        <row r="1865">
          <cell r="B1865">
            <v>100933</v>
          </cell>
          <cell r="C1865" t="str">
            <v>ESTACA RAÍZ, DIÂMETRO DE 20CM, PERFURADA EM ROCHA (EXCLUSIVE MOBILIZAÇÃO E DESMOBILIZAÇÃO). AF_03/2020</v>
          </cell>
          <cell r="D1865" t="str">
            <v>M</v>
          </cell>
          <cell r="E1865">
            <v>329.3</v>
          </cell>
        </row>
        <row r="1866">
          <cell r="B1866">
            <v>100934</v>
          </cell>
          <cell r="C1866" t="str">
            <v>ESTACA RAÍZ, DIÂMETRO DE 31CM, PERFURADA EM ROCHA (EXCLUSIVE MOBILIZAÇÃO E DESMOBILIZAÇÃO). AF_03/2020</v>
          </cell>
          <cell r="D1866" t="str">
            <v>M</v>
          </cell>
          <cell r="E1866">
            <v>455.06</v>
          </cell>
        </row>
        <row r="1867">
          <cell r="B1867">
            <v>100935</v>
          </cell>
          <cell r="C1867" t="str">
            <v>ESTACA RAÍZ, DIÂMETRO DE 40CM, PERFURADA EM ROCHA (EXCLUSIVE MOBILIZAÇÃO E DESMOBILIZAÇÃO). AF_03/2020</v>
          </cell>
          <cell r="D1867" t="str">
            <v>M</v>
          </cell>
          <cell r="E1867">
            <v>552.34</v>
          </cell>
        </row>
        <row r="1868">
          <cell r="B1868">
            <v>100936</v>
          </cell>
          <cell r="C1868" t="str">
            <v>ESTACA RAÍZ, DIÂMETRO DE 45CM, PERFURADA EM ROCHA (EXCLUSIVE MOBILIZAÇÃO E DESMOBILIZAÇÃO). AF_03/2020</v>
          </cell>
          <cell r="D1868" t="str">
            <v>M</v>
          </cell>
          <cell r="E1868">
            <v>749.57</v>
          </cell>
        </row>
        <row r="1869">
          <cell r="B1869">
            <v>101173</v>
          </cell>
          <cell r="C1869" t="str">
            <v>ESTACA BROCA DE CONCRETO, DIÂMETRO DE 20CM, ESCAVAÇÃO MANUAL COM TRADO CONCHA, COM ARMADURA DE ARRANQUE. AF_05/2020</v>
          </cell>
          <cell r="D1869" t="str">
            <v>M</v>
          </cell>
          <cell r="E1869">
            <v>54.18</v>
          </cell>
        </row>
        <row r="1870">
          <cell r="B1870">
            <v>101174</v>
          </cell>
          <cell r="C1870" t="str">
            <v>ESTACA BROCA DE CONCRETO, DIÂMETRO DE 25CM, ESCAVAÇÃO MANUAL COM TRADO CONCHA, COM ARMADURA DE ARRANQUE. AF_05/2020</v>
          </cell>
          <cell r="D1870" t="str">
            <v>M</v>
          </cell>
          <cell r="E1870">
            <v>72.180000000000007</v>
          </cell>
        </row>
        <row r="1871">
          <cell r="B1871">
            <v>101175</v>
          </cell>
          <cell r="C1871" t="str">
            <v>ESTACA BROCA DE CONCRETO, DIÂMETRO DE 30CM, ESCAVAÇÃO MANUAL COM TRADO CONCHA, COM ARMADURA DE ARRANQUE. AF_05/2020</v>
          </cell>
          <cell r="D1871" t="str">
            <v>M</v>
          </cell>
          <cell r="E1871">
            <v>98.46</v>
          </cell>
        </row>
        <row r="1872">
          <cell r="B1872">
            <v>101176</v>
          </cell>
          <cell r="C1872" t="str">
            <v>ESTACA BROCA DE CONCRETO, DIÂMETRO DE 30CM, ESCAVAÇÃO MANUAL COM TRADO CONCHA, INTEIRAMENTE ARMADA. AF_05/2020</v>
          </cell>
          <cell r="D1872" t="str">
            <v>M</v>
          </cell>
          <cell r="E1872">
            <v>137.13999999999999</v>
          </cell>
        </row>
        <row r="1873">
          <cell r="B1873">
            <v>95240</v>
          </cell>
          <cell r="C1873" t="str">
            <v>LASTRO DE CONCRETO MAGRO, APLICADO EM PISOS, LAJES SOBRE SOLO OU RADIERS, ESPESSURA DE 3 CM. AF_07/2016</v>
          </cell>
          <cell r="D1873" t="str">
            <v>M2</v>
          </cell>
          <cell r="E1873">
            <v>13.76</v>
          </cell>
        </row>
        <row r="1874">
          <cell r="B1874">
            <v>95241</v>
          </cell>
          <cell r="C1874" t="str">
            <v>LASTRO DE CONCRETO MAGRO, APLICADO EM PISOS, LAJES SOBRE SOLO OU RADIERS, ESPESSURA DE 5 CM. AF_07/2016</v>
          </cell>
          <cell r="D1874" t="str">
            <v>M2</v>
          </cell>
          <cell r="E1874">
            <v>22.94</v>
          </cell>
        </row>
        <row r="1875">
          <cell r="B1875">
            <v>96616</v>
          </cell>
          <cell r="C1875" t="str">
            <v>LASTRO DE CONCRETO MAGRO, APLICADO EM BLOCOS DE COROAMENTO OU SAPATAS. AF_08/2017</v>
          </cell>
          <cell r="D1875" t="str">
            <v>M3</v>
          </cell>
          <cell r="E1875">
            <v>477.89</v>
          </cell>
        </row>
        <row r="1876">
          <cell r="B1876">
            <v>96617</v>
          </cell>
          <cell r="C1876" t="str">
            <v>LASTRO DE CONCRETO MAGRO, APLICADO EM BLOCOS DE COROAMENTO OU SAPATAS, ESPESSURA DE 3 CM. AF_08/2017</v>
          </cell>
          <cell r="D1876" t="str">
            <v>M2</v>
          </cell>
          <cell r="E1876">
            <v>14.32</v>
          </cell>
        </row>
        <row r="1877">
          <cell r="B1877">
            <v>96619</v>
          </cell>
          <cell r="C1877" t="str">
            <v>LASTRO DE CONCRETO MAGRO, APLICADO EM BLOCOS DE COROAMENTO OU SAPATAS, ESPESSURA DE 5 CM. AF_08/2017</v>
          </cell>
          <cell r="D1877" t="str">
            <v>M2</v>
          </cell>
          <cell r="E1877">
            <v>23.88</v>
          </cell>
        </row>
        <row r="1878">
          <cell r="B1878">
            <v>96620</v>
          </cell>
          <cell r="C1878" t="str">
            <v>LASTRO DE CONCRETO MAGRO, APLICADO EM PISOS, LAJES SOBRE SOLO OU RADIERS. AF_08/2017</v>
          </cell>
          <cell r="D1878" t="str">
            <v>M3</v>
          </cell>
          <cell r="E1878">
            <v>459.18</v>
          </cell>
        </row>
        <row r="1879">
          <cell r="B1879">
            <v>96621</v>
          </cell>
          <cell r="C1879" t="str">
            <v>LASTRO COM MATERIAL GRANULAR, APLICAÇÃO EM BLOCOS DE COROAMENTO, ESPESSURA DE *5 CM*. AF_08/2017</v>
          </cell>
          <cell r="D1879" t="str">
            <v>M3</v>
          </cell>
          <cell r="E1879">
            <v>173.06</v>
          </cell>
        </row>
        <row r="1880">
          <cell r="B1880">
            <v>96622</v>
          </cell>
          <cell r="C1880" t="str">
            <v>LASTRO COM MATERIAL GRANULAR, APLICADO EM PISOS OU LAJES SOBRE SOLO, ESPESSURA DE *5 CM*. AF_08/2017</v>
          </cell>
          <cell r="D1880" t="str">
            <v>M3</v>
          </cell>
          <cell r="E1880">
            <v>118.01</v>
          </cell>
        </row>
        <row r="1881">
          <cell r="B1881">
            <v>96623</v>
          </cell>
          <cell r="C1881" t="str">
            <v>LASTRO COM MATERIAL GRANULAR, APLICADO EM BLOCOS DE COROAMENTO, ESPESSURA DE *10 CM*. AF_08/2017</v>
          </cell>
          <cell r="D1881" t="str">
            <v>M3</v>
          </cell>
          <cell r="E1881">
            <v>160.27000000000001</v>
          </cell>
        </row>
        <row r="1882">
          <cell r="B1882">
            <v>96624</v>
          </cell>
          <cell r="C1882" t="str">
            <v>LASTRO COM MATERIAL GRANULAR (PEDRA BRITADA N.2), APLICADO EM PISOS OU LAJES SOBRE SOLO, ESPESSURA DE *10 CM*. AF_08/2017</v>
          </cell>
          <cell r="D1882" t="str">
            <v>M3</v>
          </cell>
          <cell r="E1882">
            <v>113.5</v>
          </cell>
        </row>
        <row r="1883">
          <cell r="B1883">
            <v>97082</v>
          </cell>
          <cell r="C1883" t="str">
            <v>ESCAVAÇÃO MANUAL DE VIGA DE BORDA PARA RADIER. AF_09/2017</v>
          </cell>
          <cell r="D1883" t="str">
            <v>M3</v>
          </cell>
          <cell r="E1883">
            <v>45.44</v>
          </cell>
        </row>
        <row r="1884">
          <cell r="B1884">
            <v>97083</v>
          </cell>
          <cell r="C1884" t="str">
            <v>COMPACTAÇÃO MECÂNICA DE SOLO PARA EXECUÇÃO DE RADIER, COM COMPACTADOR DE SOLOS A PERCUSSÃO. AF_09/2017</v>
          </cell>
          <cell r="D1884" t="str">
            <v>M2</v>
          </cell>
          <cell r="E1884">
            <v>2.4500000000000002</v>
          </cell>
        </row>
        <row r="1885">
          <cell r="B1885">
            <v>97084</v>
          </cell>
          <cell r="C1885" t="str">
            <v>COMPACTAÇÃO MECÂNICA DE SOLO PARA EXECUÇÃO DE RADIER, COM COMPACTADOR DE SOLOS TIPO PLACA VIBRATÓRIA. AF_09/2017</v>
          </cell>
          <cell r="D1885" t="str">
            <v>M2</v>
          </cell>
          <cell r="E1885">
            <v>0.5</v>
          </cell>
        </row>
        <row r="1886">
          <cell r="B1886">
            <v>97086</v>
          </cell>
          <cell r="C1886" t="str">
            <v>FABRICAÇÃO, MONTAGEM E DESMONTAGEM DE FORMA PARA RADIER, EM MADEIRA SERRADA, 4 UTILIZAÇÕES. AF_09/2017</v>
          </cell>
          <cell r="D1886" t="str">
            <v>M2</v>
          </cell>
          <cell r="E1886">
            <v>86.15</v>
          </cell>
        </row>
        <row r="1887">
          <cell r="B1887">
            <v>97087</v>
          </cell>
          <cell r="C1887" t="str">
            <v>CAMADA SEPARADORA PARA EXECUÇÃO DE RADIER, EM LONA PLÁSTICA. AF_09/2017</v>
          </cell>
          <cell r="D1887" t="str">
            <v>M2</v>
          </cell>
          <cell r="E1887">
            <v>2.4300000000000002</v>
          </cell>
        </row>
        <row r="1888">
          <cell r="B1888">
            <v>97088</v>
          </cell>
          <cell r="C1888" t="str">
            <v>ARMAÇÃO PARA EXECUÇÃO DE RADIER, COM USO DE TELA Q-92. AF_09/2017</v>
          </cell>
          <cell r="D1888" t="str">
            <v>KG</v>
          </cell>
          <cell r="E1888">
            <v>20.46</v>
          </cell>
        </row>
        <row r="1889">
          <cell r="B1889">
            <v>97089</v>
          </cell>
          <cell r="C1889" t="str">
            <v>ARMAÇÃO PARA EXECUÇÃO DE RADIER, COM USO DE TELA Q-113. AF_09/2017</v>
          </cell>
          <cell r="D1889" t="str">
            <v>KG</v>
          </cell>
          <cell r="E1889">
            <v>18.739999999999998</v>
          </cell>
        </row>
        <row r="1890">
          <cell r="B1890">
            <v>97090</v>
          </cell>
          <cell r="C1890" t="str">
            <v>ARMAÇÃO PARA EXECUÇÃO DE RADIER, COM USO DE TELA Q-138. AF_09/2017</v>
          </cell>
          <cell r="D1890" t="str">
            <v>KG</v>
          </cell>
          <cell r="E1890">
            <v>18.45</v>
          </cell>
        </row>
        <row r="1891">
          <cell r="B1891">
            <v>97091</v>
          </cell>
          <cell r="C1891" t="str">
            <v>ARMAÇÃO PARA EXECUÇÃO DE RADIER, COM USO DE TELA Q-159. AF_09/2017</v>
          </cell>
          <cell r="D1891" t="str">
            <v>KG</v>
          </cell>
          <cell r="E1891">
            <v>17.89</v>
          </cell>
        </row>
        <row r="1892">
          <cell r="B1892">
            <v>97092</v>
          </cell>
          <cell r="C1892" t="str">
            <v>ARMAÇÃO PARA EXECUÇÃO DE RADIER, COM USO DE TELA Q-196. AF_09/2017</v>
          </cell>
          <cell r="D1892" t="str">
            <v>KG</v>
          </cell>
          <cell r="E1892">
            <v>17.36</v>
          </cell>
        </row>
        <row r="1893">
          <cell r="B1893">
            <v>97093</v>
          </cell>
          <cell r="C1893" t="str">
            <v>ARMAÇÃO PARA EXECUÇÃO DE RADIER, COM USO DE TELA Q-283. AF_09/2017</v>
          </cell>
          <cell r="D1893" t="str">
            <v>KG</v>
          </cell>
          <cell r="E1893">
            <v>16.329999999999998</v>
          </cell>
        </row>
        <row r="1894">
          <cell r="B1894">
            <v>97094</v>
          </cell>
          <cell r="C1894" t="str">
            <v>CONCRETAGEM DE RADIER, PISO OU LAJE SOBRE SOLO, FCK 30 MPA, PARA ESPESSURA DE 10 CM - LANÇAMENTO, ADENSAMENTO E ACABAMENTO. AF_09/2017</v>
          </cell>
          <cell r="D1894" t="str">
            <v>M3</v>
          </cell>
          <cell r="E1894">
            <v>595.52</v>
          </cell>
        </row>
        <row r="1895">
          <cell r="B1895">
            <v>97095</v>
          </cell>
          <cell r="C1895" t="str">
            <v>CONCRETAGEM DE RADIER, PISO OU LAJE SOBRE SOLO, FCK 30 MPA, PARA ESPESSURA DE 15 CM - LANÇAMENTO, ADENSAMENTO E ACABAMENTO. AF_09/2017</v>
          </cell>
          <cell r="D1895" t="str">
            <v>M3</v>
          </cell>
          <cell r="E1895">
            <v>559.54</v>
          </cell>
        </row>
        <row r="1896">
          <cell r="B1896">
            <v>97096</v>
          </cell>
          <cell r="C1896" t="str">
            <v>CONCRETAGEM DE RADIER, PISO OU LAJE SOBRE SOLO, FCK 30 MPA, PARA ESPESSURA DE 20 CM - LANÇAMENTO, ADENSAMENTO E ACABAMENTO. AF_09/2017</v>
          </cell>
          <cell r="D1896" t="str">
            <v>M3</v>
          </cell>
          <cell r="E1896">
            <v>541.05999999999995</v>
          </cell>
        </row>
        <row r="1897">
          <cell r="B1897">
            <v>97097</v>
          </cell>
          <cell r="C1897" t="str">
            <v>ACABAMENTO POLIDO PARA PISO DE CONCRETO ARMADO DE ALTA RESISTÊNCIA. AF_09/2017</v>
          </cell>
          <cell r="D1897" t="str">
            <v>M2</v>
          </cell>
          <cell r="E1897">
            <v>28.68</v>
          </cell>
        </row>
        <row r="1898">
          <cell r="B1898">
            <v>97101</v>
          </cell>
          <cell r="C1898" t="str">
            <v>EXECUÇÃO DE RADIER, ESPESSURA DE 10 CM, FCK = 30 MPA, COM USO DE FORMAS EM MADEIRA SERRADA. AF_09/2017</v>
          </cell>
          <cell r="D1898" t="str">
            <v>M2</v>
          </cell>
          <cell r="E1898">
            <v>188.78</v>
          </cell>
        </row>
        <row r="1899">
          <cell r="B1899">
            <v>97102</v>
          </cell>
          <cell r="C1899" t="str">
            <v>EXECUÇÃO DE RADIER, ESPESSURA DE 15 CM, FCK = 30 MPA, COM USO DE FORMAS EM MADEIRA SERRADA. AF_09/2017</v>
          </cell>
          <cell r="D1899" t="str">
            <v>M2</v>
          </cell>
          <cell r="E1899">
            <v>214.88</v>
          </cell>
        </row>
        <row r="1900">
          <cell r="B1900">
            <v>97103</v>
          </cell>
          <cell r="C1900" t="str">
            <v>EXECUÇÃO DE RADIER, ESPESSURA DE 20 CM, FCK = 30 MPA, COM USO DE FORMAS EM MADEIRA SERRADA. AF_09/2017</v>
          </cell>
          <cell r="D1900" t="str">
            <v>M2</v>
          </cell>
          <cell r="E1900">
            <v>282.92</v>
          </cell>
        </row>
        <row r="1901">
          <cell r="B1901">
            <v>100322</v>
          </cell>
          <cell r="C1901" t="str">
            <v>LASTRO COM MATERIAL GRANULAR (PEDRA BRITADA N.3), APLICADO EM PISOS OU LAJES SOBRE SOLO, ESPESSURA DE *10 CM*. AF_07/2019</v>
          </cell>
          <cell r="D1901" t="str">
            <v>M3</v>
          </cell>
          <cell r="E1901">
            <v>108.22</v>
          </cell>
        </row>
        <row r="1902">
          <cell r="B1902">
            <v>100323</v>
          </cell>
          <cell r="C1902" t="str">
            <v>LASTRO COM MATERIAL GRANULAR (AREIA MÉDIA), APLICADO EM PISOS OU LAJES SOBRE SOLO, ESPESSURA DE *10 CM*. AF_07/2019</v>
          </cell>
          <cell r="D1902" t="str">
            <v>M3</v>
          </cell>
          <cell r="E1902">
            <v>109.91</v>
          </cell>
        </row>
        <row r="1903">
          <cell r="B1903">
            <v>100324</v>
          </cell>
          <cell r="C1903" t="str">
            <v>LASTRO COM MATERIAL GRANULAR (PEDRA BRITADA N.1 E PEDRA BRITADA N.2), APLICADO EM PISOS OU LAJES SOBRE SOLO, ESPESSURA DE *10 CM*. AF_07/2019</v>
          </cell>
          <cell r="D1903" t="str">
            <v>M3</v>
          </cell>
          <cell r="E1903">
            <v>113.27</v>
          </cell>
        </row>
        <row r="1904">
          <cell r="B1904">
            <v>90996</v>
          </cell>
          <cell r="C1904" t="str">
            <v>FORMAS MANUSEÁVEIS PARA PAREDES DE CONCRETO MOLDADAS IN LOCO, DE EDIFICAÇÕES DE MULTIPLOS PAVIMENTO, EM PLATIBANDA. AF_06/2015</v>
          </cell>
          <cell r="D1904" t="str">
            <v>M2</v>
          </cell>
          <cell r="E1904">
            <v>13.23</v>
          </cell>
        </row>
        <row r="1905">
          <cell r="B1905">
            <v>90997</v>
          </cell>
          <cell r="C1905" t="str">
            <v>FORMAS MANUSEÁVEIS PARA PAREDES DE CONCRETO MOLDADAS IN LOCO, DE EDIFICAÇÕES DE MULTIPLOS PAVIMENTOS, EM FACES INTERNAS DE PAREDES. AF_06/2015</v>
          </cell>
          <cell r="D1905" t="str">
            <v>M2</v>
          </cell>
          <cell r="E1905">
            <v>17.600000000000001</v>
          </cell>
        </row>
        <row r="1906">
          <cell r="B1906">
            <v>90998</v>
          </cell>
          <cell r="C1906" t="str">
            <v>FORMAS MANUSEÁVEIS PARA PAREDES DE CONCRETO MOLDADAS IN LOCO, DE EDIFICAÇÕES DE MULTIPLOS PAVIMENTOS, EM LAJES. AF_06/2015</v>
          </cell>
          <cell r="D1906" t="str">
            <v>M2</v>
          </cell>
          <cell r="E1906">
            <v>21.05</v>
          </cell>
        </row>
        <row r="1907">
          <cell r="B1907">
            <v>91000</v>
          </cell>
          <cell r="C1907" t="str">
            <v>FORMAS MANUSEÁVEIS PARA PAREDES DE CONCRETO MOLDADAS IN LOCO, DE EDIFICAÇÕES DE MULTIPLOS PAVIMENTOS, EM PANOS DE FACHADA COM VÃOS. AF_06/2015</v>
          </cell>
          <cell r="D1907" t="str">
            <v>M2</v>
          </cell>
          <cell r="E1907">
            <v>16.309999999999999</v>
          </cell>
        </row>
        <row r="1908">
          <cell r="B1908">
            <v>91002</v>
          </cell>
          <cell r="C1908" t="str">
            <v>FORMAS MANUSEÁVEIS PARA PAREDES DE CONCRETO MOLDADAS IN LOCO, DE EDIFICAÇÕES DE MULTIPLOS PAVIMENTOS, EM PANOS DE FACHADA SEM VÃOS. AF_06/2015</v>
          </cell>
          <cell r="D1908" t="str">
            <v>M2</v>
          </cell>
          <cell r="E1908">
            <v>15.08</v>
          </cell>
        </row>
        <row r="1909">
          <cell r="B1909">
            <v>91003</v>
          </cell>
          <cell r="C1909" t="str">
            <v>FORMAS MANUSEÁVEIS PARA PAREDES DE CONCRETO MOLDADAS IN LOCO, DE EDIFICAÇÕES DE MULTIPLOS PAVIMENTOS, EM PANOS DE FACHADA COM VARANDAS. AF_06/2015</v>
          </cell>
          <cell r="D1909" t="str">
            <v>M2</v>
          </cell>
          <cell r="E1909">
            <v>17.3</v>
          </cell>
        </row>
        <row r="1910">
          <cell r="B1910">
            <v>91004</v>
          </cell>
          <cell r="C1910" t="str">
            <v>FORMAS MANUSEÁVEIS PARA PAREDES DE CONCRETO MOLDADAS IN LOCO, DE EDIFICAÇÕES DE PAVIMENTO ÚNICO, EM FACES INTERNAS DE PAREDES. AF_06/2015</v>
          </cell>
          <cell r="D1910" t="str">
            <v>M2</v>
          </cell>
          <cell r="E1910">
            <v>13.53</v>
          </cell>
        </row>
        <row r="1911">
          <cell r="B1911">
            <v>91005</v>
          </cell>
          <cell r="C1911" t="str">
            <v>FORMAS MANUSEÁVEIS PARA PAREDES DE CONCRETO MOLDADAS IN LOCO, DE EDIFICAÇÕES DE PAVIMENTO ÚNICO, EM LAJES. AF_06/2015</v>
          </cell>
          <cell r="D1911" t="str">
            <v>M2</v>
          </cell>
          <cell r="E1911">
            <v>16.100000000000001</v>
          </cell>
        </row>
        <row r="1912">
          <cell r="B1912">
            <v>91006</v>
          </cell>
          <cell r="C1912" t="str">
            <v>FORMAS MANUSEÁVEIS PARA PAREDES DE CONCRETO MOLDADAS IN LOCO, DE EDIFICAÇÕES DE PAVIMENTO ÚNICO, EM PANOS DE FACHADA COM VÃOS. AF_06/2015</v>
          </cell>
          <cell r="D1912" t="str">
            <v>M2</v>
          </cell>
          <cell r="E1912">
            <v>12.56</v>
          </cell>
        </row>
        <row r="1913">
          <cell r="B1913">
            <v>91007</v>
          </cell>
          <cell r="C1913" t="str">
            <v>FORMAS MANUSEÁVEIS PARA PAREDES DE CONCRETO MOLDADAS IN LOCO, DE EDIFICAÇÕES DE PAVIMENTO ÚNICO, EM PANOS DE FACHADA SEM VÃOS. AF_06/2015</v>
          </cell>
          <cell r="D1913" t="str">
            <v>M2</v>
          </cell>
          <cell r="E1913">
            <v>11.34</v>
          </cell>
        </row>
        <row r="1914">
          <cell r="B1914">
            <v>91008</v>
          </cell>
          <cell r="C1914" t="str">
            <v>FORMAS MANUSEÁVEIS PARA PAREDES DE CONCRETO MOLDADAS IN LOCO, DE EDIFICAÇÕES DE PAVIMENTO ÚNICO, EM PANOS DE FACHADA COM VARANDA. AF_06/2015</v>
          </cell>
          <cell r="D1914" t="str">
            <v>M2</v>
          </cell>
          <cell r="E1914">
            <v>13.56</v>
          </cell>
        </row>
        <row r="1915">
          <cell r="B1915">
            <v>92263</v>
          </cell>
          <cell r="C1915" t="str">
            <v>FABRICAÇÃO DE FÔRMA PARA PILARES E ESTRUTURAS SIMILARES, EM CHAPA DE MADEIRA COMPENSADA RESINADA, E = 17 MM. AF_09/2020</v>
          </cell>
          <cell r="D1915" t="str">
            <v>M2</v>
          </cell>
          <cell r="E1915">
            <v>115.47</v>
          </cell>
        </row>
        <row r="1916">
          <cell r="B1916">
            <v>92264</v>
          </cell>
          <cell r="C1916" t="str">
            <v>FABRICAÇÃO DE FÔRMA PARA PILARES E ESTRUTURAS SIMILARES, EM CHAPA DE MADEIRA COMPENSADA PLASTIFICADA, E = 18 MM. AF_09/2020</v>
          </cell>
          <cell r="D1916" t="str">
            <v>M2</v>
          </cell>
          <cell r="E1916">
            <v>133.12</v>
          </cell>
        </row>
        <row r="1917">
          <cell r="B1917">
            <v>92265</v>
          </cell>
          <cell r="C1917" t="str">
            <v>FABRICAÇÃO DE FÔRMA PARA VIGAS, EM CHAPA DE MADEIRA COMPENSADA RESINADA, E = 17 MM. AF_09/2020</v>
          </cell>
          <cell r="D1917" t="str">
            <v>M2</v>
          </cell>
          <cell r="E1917">
            <v>81.67</v>
          </cell>
        </row>
        <row r="1918">
          <cell r="B1918">
            <v>92266</v>
          </cell>
          <cell r="C1918" t="str">
            <v>FABRICAÇÃO DE FÔRMA PARA VIGAS, EM CHAPA DE MADEIRA COMPENSADA PLASTIFICADA, E = 18 MM. AF_09/2020</v>
          </cell>
          <cell r="D1918" t="str">
            <v>M2</v>
          </cell>
          <cell r="E1918">
            <v>96.81</v>
          </cell>
        </row>
        <row r="1919">
          <cell r="B1919">
            <v>92267</v>
          </cell>
          <cell r="C1919" t="str">
            <v>FABRICAÇÃO DE FÔRMA PARA LAJES, EM CHAPA DE MADEIRA COMPENSADA RESINADA, E = 17 MM. AF_09/2020</v>
          </cell>
          <cell r="D1919" t="str">
            <v>M2</v>
          </cell>
          <cell r="E1919">
            <v>32.07</v>
          </cell>
        </row>
        <row r="1920">
          <cell r="B1920">
            <v>92268</v>
          </cell>
          <cell r="C1920" t="str">
            <v>FABRICAÇÃO DE FÔRMA PARA LAJES, EM CHAPA DE MADEIRA COMPENSADA PLASTIFICADA, E = 18 MM. AF_09/2020</v>
          </cell>
          <cell r="D1920" t="str">
            <v>M2</v>
          </cell>
          <cell r="E1920">
            <v>45.94</v>
          </cell>
        </row>
        <row r="1921">
          <cell r="B1921">
            <v>92269</v>
          </cell>
          <cell r="C1921" t="str">
            <v>FABRICAÇÃO DE FÔRMA PARA PILARES E ESTRUTURAS SIMILARES, EM MADEIRA SERRADA, E=25 MM. AF_09/2020</v>
          </cell>
          <cell r="D1921" t="str">
            <v>M2</v>
          </cell>
          <cell r="E1921">
            <v>113.25</v>
          </cell>
        </row>
        <row r="1922">
          <cell r="B1922">
            <v>92270</v>
          </cell>
          <cell r="C1922" t="str">
            <v>FABRICAÇÃO DE FÔRMA PARA VIGAS, COM MADEIRA SERRADA, E = 25 MM. AF_09/2020</v>
          </cell>
          <cell r="D1922" t="str">
            <v>M2</v>
          </cell>
          <cell r="E1922">
            <v>91.78</v>
          </cell>
        </row>
        <row r="1923">
          <cell r="B1923">
            <v>92271</v>
          </cell>
          <cell r="C1923" t="str">
            <v>FABRICAÇÃO DE FÔRMA PARA LAJES, EM MADEIRA SERRADA, E=25 MM. AF_09/2020</v>
          </cell>
          <cell r="D1923" t="str">
            <v>M2</v>
          </cell>
          <cell r="E1923">
            <v>48.83</v>
          </cell>
        </row>
        <row r="1924">
          <cell r="B1924">
            <v>92272</v>
          </cell>
          <cell r="C1924" t="str">
            <v>FABRICAÇÃO DE ESCORAS DE VIGA DO TIPO GARFO, EM MADEIRA. AF_09/2020</v>
          </cell>
          <cell r="D1924" t="str">
            <v>M</v>
          </cell>
          <cell r="E1924">
            <v>27.18</v>
          </cell>
        </row>
        <row r="1925">
          <cell r="B1925">
            <v>92273</v>
          </cell>
          <cell r="C1925" t="str">
            <v>FABRICAÇÃO DE ESCORAS DO TIPO PONTALETE, EM MADEIRA, PARA PÉ-DIREITO SIMPLES. AF_09/2020</v>
          </cell>
          <cell r="D1925" t="str">
            <v>M</v>
          </cell>
          <cell r="E1925">
            <v>12.55</v>
          </cell>
        </row>
        <row r="1926">
          <cell r="B1926">
            <v>92409</v>
          </cell>
          <cell r="C1926" t="str">
            <v>MONTAGEM E DESMONTAGEM DE FÔRMA DE PILARES RETANGULARES E ESTRUTURAS SIMILARES, PÉ-DIREITO SIMPLES, EM MADEIRA SERRADA, 1 UTILIZAÇÃO. AF_09/2020</v>
          </cell>
          <cell r="D1926" t="str">
            <v>M2</v>
          </cell>
          <cell r="E1926">
            <v>184.5</v>
          </cell>
        </row>
        <row r="1927">
          <cell r="B1927">
            <v>92411</v>
          </cell>
          <cell r="C1927" t="str">
            <v>MONTAGEM E DESMONTAGEM DE FÔRMA DE PILARES RETANGULARES E ESTRUTURAS SIMILARES, PÉ-DIREITO SIMPLES, EM MADEIRA SERRADA, 2 UTILIZAÇÕES. AF_09/2020</v>
          </cell>
          <cell r="D1927" t="str">
            <v>M2</v>
          </cell>
          <cell r="E1927">
            <v>120.97</v>
          </cell>
        </row>
        <row r="1928">
          <cell r="B1928">
            <v>92413</v>
          </cell>
          <cell r="C1928" t="str">
            <v>MONTAGEM E DESMONTAGEM DE FÔRMA DE PILARES RETANGULARES E ESTRUTURAS SIMILARES, PÉ-DIREITO SIMPLES, EM MADEIRA SERRADA, 4 UTILIZAÇÕES. AF_09/2020</v>
          </cell>
          <cell r="D1928" t="str">
            <v>M2</v>
          </cell>
          <cell r="E1928">
            <v>78.14</v>
          </cell>
        </row>
        <row r="1929">
          <cell r="B1929">
            <v>92415</v>
          </cell>
          <cell r="C1929" t="str">
            <v>MONTAGEM E DESMONTAGEM DE FÔRMA DE PILARES RETANGULARES E ESTRUTURAS SIMILARES, PÉ-DIREITO SIMPLES, EM CHAPA DE MADEIRA COMPENSADA RESINADA, 2 UTILIZAÇÕES. AF_09/2020</v>
          </cell>
          <cell r="D1929" t="str">
            <v>M2</v>
          </cell>
          <cell r="E1929">
            <v>98.79</v>
          </cell>
        </row>
        <row r="1930">
          <cell r="B1930">
            <v>92417</v>
          </cell>
          <cell r="C1930" t="str">
            <v>MONTAGEM E DESMONTAGEM DE FÔRMA DE PILARES RETANGULARES E ESTRUTURAS SIMILARES, PÉ-DIREITO DUPLO, EM CHAPA DE MADEIRA COMPENSADA RESINADA, 2 UTILIZAÇÕES. AF_09/2020</v>
          </cell>
          <cell r="D1930" t="str">
            <v>M2</v>
          </cell>
          <cell r="E1930">
            <v>115.27</v>
          </cell>
        </row>
        <row r="1931">
          <cell r="B1931">
            <v>92419</v>
          </cell>
          <cell r="C1931" t="str">
            <v>MONTAGEM E DESMONTAGEM DE FÔRMA DE PILARES RETANGULARES E ESTRUTURAS SIMILARES, PÉ-DIREITO SIMPLES, EM CHAPA DE MADEIRA COMPENSADA RESINADA, 4 UTILIZAÇÕES. AF_09/2020</v>
          </cell>
          <cell r="D1931" t="str">
            <v>M2</v>
          </cell>
          <cell r="E1931">
            <v>62.68</v>
          </cell>
        </row>
        <row r="1932">
          <cell r="B1932">
            <v>92421</v>
          </cell>
          <cell r="C1932" t="str">
            <v>MONTAGEM E DESMONTAGEM DE FÔRMA DE PILARES RETANGULARES E ESTRUTURAS SIMILARES, PÉ-DIREITO DUPLO, EM CHAPA DE MADEIRA COMPENSADA RESINADA, 4 UTILIZAÇÕES. AF_09/2020</v>
          </cell>
          <cell r="D1932" t="str">
            <v>M2</v>
          </cell>
          <cell r="E1932">
            <v>75.31</v>
          </cell>
        </row>
        <row r="1933">
          <cell r="B1933">
            <v>92423</v>
          </cell>
          <cell r="C1933" t="str">
            <v>MONTAGEM E DESMONTAGEM DE FÔRMA DE PILARES RETANGULARES E ESTRUTURAS SIMILARES, PÉ-DIREITO SIMPLES, EM CHAPA DE MADEIRA COMPENSADA RESINADA, 6 UTILIZAÇÕES. AF_09/2020</v>
          </cell>
          <cell r="D1933" t="str">
            <v>M2</v>
          </cell>
          <cell r="E1933">
            <v>51.43</v>
          </cell>
        </row>
        <row r="1934">
          <cell r="B1934">
            <v>92425</v>
          </cell>
          <cell r="C1934" t="str">
            <v>MONTAGEM E DESMONTAGEM DE FÔRMA DE PILARES RETANGULARES E ESTRUTURAS SIMILARES, PÉ-DIREITO DUPLO, EM CHAPA DE MADEIRA COMPENSADA RESINADA, 6 UTILIZAÇÕES. AF_09/2020</v>
          </cell>
          <cell r="D1934" t="str">
            <v>M2</v>
          </cell>
          <cell r="E1934">
            <v>62.42</v>
          </cell>
        </row>
        <row r="1935">
          <cell r="B1935">
            <v>92427</v>
          </cell>
          <cell r="C1935" t="str">
            <v>MONTAGEM E DESMONTAGEM DE FÔRMA DE PILARES RETANGULARES E ESTRUTURAS SIMILARES, PÉ-DIREITO SIMPLES, EM CHAPA DE MADEIRA COMPENSADA RESINADA, 8 UTILIZAÇÕES. AF_09/2020</v>
          </cell>
          <cell r="D1935" t="str">
            <v>M2</v>
          </cell>
          <cell r="E1935">
            <v>45.76</v>
          </cell>
        </row>
        <row r="1936">
          <cell r="B1936">
            <v>92429</v>
          </cell>
          <cell r="C1936" t="str">
            <v>MONTAGEM E DESMONTAGEM DE FÔRMA DE PILARES RETANGULARES E ESTRUTURAS SIMILARES, PÉ-DIREITO DUPLO, EM CHAPA DE MADEIRA COMPENSADA RESINADA, 8 UTILIZAÇÕES. AF_09/2020</v>
          </cell>
          <cell r="D1936" t="str">
            <v>M2</v>
          </cell>
          <cell r="E1936">
            <v>55.93</v>
          </cell>
        </row>
        <row r="1937">
          <cell r="B1937">
            <v>92431</v>
          </cell>
          <cell r="C1937" t="str">
            <v>MONTAGEM E DESMONTAGEM DE FÔRMA DE PILARES RETANGULARES E ESTRUTURAS SIMILARES, PÉ-DIREITO SIMPLES, EM CHAPA DE MADEIRA COMPENSADA PLASTIFICADA, 10 UTILIZAÇÕES. AF_09/2020</v>
          </cell>
          <cell r="D1937" t="str">
            <v>M2</v>
          </cell>
          <cell r="E1937">
            <v>41.61</v>
          </cell>
        </row>
        <row r="1938">
          <cell r="B1938">
            <v>92433</v>
          </cell>
          <cell r="C1938" t="str">
            <v>MONTAGEM E DESMONTAGEM DE FÔRMA DE PILARES RETANGULARES E ESTRUTURAS SIMILARES, PÉ-DIREITO DUPLO, EM CHAPA DE MADEIRA COMPENSADA PLASTIFICADA, 10 UTILIZAÇÕES. AF_09/2020</v>
          </cell>
          <cell r="D1938" t="str">
            <v>M2</v>
          </cell>
          <cell r="E1938">
            <v>51.27</v>
          </cell>
        </row>
        <row r="1939">
          <cell r="B1939">
            <v>92435</v>
          </cell>
          <cell r="C1939" t="str">
            <v>MONTAGEM E DESMONTAGEM DE FÔRMA DE PILARES RETANGULARES E ESTRUTURAS SIMILARES, PÉ-DIREITO SIMPLES, EM CHAPA DE MADEIRA COMPENSADA PLASTIFICADA, 12 UTILIZAÇÕES. AF_09/2020</v>
          </cell>
          <cell r="D1939" t="str">
            <v>M2</v>
          </cell>
          <cell r="E1939">
            <v>39.630000000000003</v>
          </cell>
        </row>
        <row r="1940">
          <cell r="B1940">
            <v>92437</v>
          </cell>
          <cell r="C1940" t="str">
            <v>MONTAGEM E DESMONTAGEM DE FÔRMA DE PILARES RETANGULARES E ESTRUTURAS SIMILARES, PÉ-DIREITO DUPLO, EM CHAPA DE MADEIRA COMPENSADA PLASTIFICADA, 12 UTILIZAÇÕES. AF_09/2020</v>
          </cell>
          <cell r="D1940" t="str">
            <v>M2</v>
          </cell>
          <cell r="E1940">
            <v>48.97</v>
          </cell>
        </row>
        <row r="1941">
          <cell r="B1941">
            <v>92439</v>
          </cell>
          <cell r="C1941" t="str">
            <v>MONTAGEM E DESMONTAGEM DE FÔRMA DE PILARES RETANGULARES E ESTRUTURAS SIMILARES, PÉ-DIREITO SIMPLES, EM CHAPA DE MADEIRA COMPENSADA PLASTIFICADA, 14 UTILIZAÇÕES. AF_09/2020</v>
          </cell>
          <cell r="D1941" t="str">
            <v>M2</v>
          </cell>
          <cell r="E1941">
            <v>38.200000000000003</v>
          </cell>
        </row>
        <row r="1942">
          <cell r="B1942">
            <v>92441</v>
          </cell>
          <cell r="C1942" t="str">
            <v>MONTAGEM E DESMONTAGEM DE FÔRMA DE PILARES RETANGULARES E ESTRUTURAS SIMILARES, PÉ-DIREITO DUPLO, EM CHAPA DE MADEIRA COMPENSADA PLASTIFICADA, 14 UTILIZAÇÕES. AF_09/2020</v>
          </cell>
          <cell r="D1942" t="str">
            <v>M2</v>
          </cell>
          <cell r="E1942">
            <v>47.31</v>
          </cell>
        </row>
        <row r="1943">
          <cell r="B1943">
            <v>92443</v>
          </cell>
          <cell r="C1943" t="str">
            <v>MONTAGEM E DESMONTAGEM DE FÔRMA DE PILARES RETANGULARES E ESTRUTURAS SIMILARES, PÉ-DIREITO SIMPLES, EM CHAPA DE MADEIRA COMPENSADA PLASTIFICADA, 18 UTILIZAÇÕES. AF_09/2020</v>
          </cell>
          <cell r="D1943" t="str">
            <v>M2</v>
          </cell>
          <cell r="E1943">
            <v>35.18</v>
          </cell>
        </row>
        <row r="1944">
          <cell r="B1944">
            <v>92445</v>
          </cell>
          <cell r="C1944" t="str">
            <v>MONTAGEM E DESMONTAGEM DE FÔRMA DE PILARES RETANGULARES E ESTRUTURAS SIMILARES, PÉ-DIREITO DUPLO, EM CHAPA DE MADEIRA COMPENSADA PLASTIFICADA, 18 UTILIZAÇÕES. AF_09/2020</v>
          </cell>
          <cell r="D1944" t="str">
            <v>M2</v>
          </cell>
          <cell r="E1944">
            <v>43.96</v>
          </cell>
        </row>
        <row r="1945">
          <cell r="B1945">
            <v>92446</v>
          </cell>
          <cell r="C1945" t="str">
            <v>MONTAGEM E DESMONTAGEM DE FÔRMA DE VIGA, ESCORAMENTO COM PONTALETE DE MADEIRA, PÉ-DIREITO SIMPLES, EM MADEIRA SERRADA, 1 UTILIZAÇÃO. AF_09/2020</v>
          </cell>
          <cell r="D1945" t="str">
            <v>M2</v>
          </cell>
          <cell r="E1945">
            <v>179.99</v>
          </cell>
        </row>
        <row r="1946">
          <cell r="B1946">
            <v>92447</v>
          </cell>
          <cell r="C1946" t="str">
            <v>MONTAGEM E DESMONTAGEM DE FÔRMA DE VIGA, ESCORAMENTO COM PONTALETE DE MADEIRA, PÉ-DIREITO SIMPLES, EM MADEIRA SERRADA, 2 UTILIZAÇÕES. AF_09/2020</v>
          </cell>
          <cell r="D1946" t="str">
            <v>M2</v>
          </cell>
          <cell r="E1946">
            <v>128.81</v>
          </cell>
        </row>
        <row r="1947">
          <cell r="B1947">
            <v>92448</v>
          </cell>
          <cell r="C1947" t="str">
            <v>MONTAGEM E DESMONTAGEM DE FÔRMA DE VIGA, ESCORAMENTO COM PONTALETE DE MADEIRA, PÉ-DIREITO SIMPLES, EM MADEIRA SERRADA, 4 UTILIZAÇÕES. AF_09/2020</v>
          </cell>
          <cell r="D1947" t="str">
            <v>M2</v>
          </cell>
          <cell r="E1947">
            <v>104.25</v>
          </cell>
        </row>
        <row r="1948">
          <cell r="B1948">
            <v>92449</v>
          </cell>
          <cell r="C1948" t="str">
            <v>MONTAGEM E DESMONTAGEM DE FÔRMA DE VIGA, ESCORAMENTO COM GARFO DE MADEIRA, PÉ-DIREITO DUPLO, EM CHAPA DE MADEIRA RESINADA, 2 UTILIZAÇÕES. AF_09/2020</v>
          </cell>
          <cell r="D1948" t="str">
            <v>M2</v>
          </cell>
          <cell r="E1948">
            <v>193.85</v>
          </cell>
        </row>
        <row r="1949">
          <cell r="B1949">
            <v>92450</v>
          </cell>
          <cell r="C1949" t="str">
            <v>MONTAGEM E DESMONTAGEM DE FÔRMA DE VIGA, ESCORAMENTO METÁLICO, PÉ-DIREITO DUPLO, EM CHAPA DE MADEIRA RESINADA, 2 UTILIZAÇÕES. AF_09/2020</v>
          </cell>
          <cell r="D1949" t="str">
            <v>M2</v>
          </cell>
          <cell r="E1949">
            <v>255.86</v>
          </cell>
        </row>
        <row r="1950">
          <cell r="B1950">
            <v>92451</v>
          </cell>
          <cell r="C1950" t="str">
            <v>MONTAGEM E DESMONTAGEM DE FÔRMA DE VIGA, ESCORAMENTO COM GARFO DE MADEIRA, PÉ-DIREITO SIMPLES, EM CHAPA DE MADEIRA RESINADA, 2 UTILIZAÇÕES. AF_09/2020</v>
          </cell>
          <cell r="D1950" t="str">
            <v>M2</v>
          </cell>
          <cell r="E1950">
            <v>130.4</v>
          </cell>
        </row>
        <row r="1951">
          <cell r="B1951">
            <v>92452</v>
          </cell>
          <cell r="C1951" t="str">
            <v>MONTAGEM E DESMONTAGEM DE FÔRMA DE VIGA, ESCORAMENTO METÁLICO, PÉ-DIREITO SIMPLES, EM CHAPA DE MADEIRA RESINADA, 2 UTILIZAÇÕES. AF_09/2020</v>
          </cell>
          <cell r="D1951" t="str">
            <v>M2</v>
          </cell>
          <cell r="E1951">
            <v>119.27</v>
          </cell>
        </row>
        <row r="1952">
          <cell r="B1952">
            <v>92453</v>
          </cell>
          <cell r="C1952" t="str">
            <v>MONTAGEM E DESMONTAGEM DE FÔRMA DE VIGA, ESCORAMENTO COM GARFO DE MADEIRA, PÉ-DIREITO DUPLO, EM CHAPA DE MADEIRA RESINADA, 4 UTILIZAÇÕES. AF_09/2020</v>
          </cell>
          <cell r="D1952" t="str">
            <v>M2</v>
          </cell>
          <cell r="E1952">
            <v>167.55</v>
          </cell>
        </row>
        <row r="1953">
          <cell r="B1953">
            <v>92454</v>
          </cell>
          <cell r="C1953" t="str">
            <v>MONTAGEM E DESMONTAGEM DE FÔRMA DE VIGA, ESCORAMENTO METÁLICO, PÉ-DIREITO DUPLO, EM CHAPA DE MADEIRA RESINADA, 4 UTILIZAÇÕES. AF_09/2020</v>
          </cell>
          <cell r="D1953" t="str">
            <v>M2</v>
          </cell>
          <cell r="E1953">
            <v>234.94</v>
          </cell>
        </row>
        <row r="1954">
          <cell r="B1954">
            <v>92455</v>
          </cell>
          <cell r="C1954" t="str">
            <v>MONTAGEM E DESMONTAGEM DE FÔRMA DE VIGA, ESCORAMENTO COM GARFO DE MADEIRA, PÉ-DIREITO SIMPLES, EM CHAPA DE MADEIRA RESINADA, 4 UTILIZAÇÕES. AF_09/2020</v>
          </cell>
          <cell r="D1954" t="str">
            <v>M2</v>
          </cell>
          <cell r="E1954">
            <v>107.96</v>
          </cell>
        </row>
        <row r="1955">
          <cell r="B1955">
            <v>92456</v>
          </cell>
          <cell r="C1955" t="str">
            <v>MONTAGEM E DESMONTAGEM DE FÔRMA DE VIGA, ESCORAMENTO METÁLICO, PÉ-DIREITO SIMPLES, EM CHAPA DE MADEIRA RESINADA, 4 UTILIZAÇÕES. AF_09/2020</v>
          </cell>
          <cell r="D1955" t="str">
            <v>M2</v>
          </cell>
          <cell r="E1955">
            <v>97.85</v>
          </cell>
        </row>
        <row r="1956">
          <cell r="B1956">
            <v>92457</v>
          </cell>
          <cell r="C1956" t="str">
            <v>MONTAGEM E DESMONTAGEM DE FÔRMA DE VIGA, ESCORAMENTO COM GARFO DE MADEIRA, PÉ-DIREITO DUPLO, EM CHAPA DE MADEIRA RESINADA, 6 UTILIZAÇÕES. AF_09/2020</v>
          </cell>
          <cell r="D1956" t="str">
            <v>M2</v>
          </cell>
          <cell r="E1956">
            <v>145.68</v>
          </cell>
        </row>
        <row r="1957">
          <cell r="B1957">
            <v>92458</v>
          </cell>
          <cell r="C1957" t="str">
            <v>MONTAGEM E DESMONTAGEM DE FÔRMA DE VIGA, ESCORAMENTO METÁLICO, PÉ-DIREITO DUPLO, EM CHAPA DE MADEIRA RESINADA, 6 UTILIZAÇÕES. AF_12/2015</v>
          </cell>
          <cell r="D1957" t="str">
            <v>M2</v>
          </cell>
          <cell r="E1957">
            <v>221.63</v>
          </cell>
        </row>
        <row r="1958">
          <cell r="B1958">
            <v>92459</v>
          </cell>
          <cell r="C1958" t="str">
            <v>MONTAGEM E DESMONTAGEM DE FÔRMA DE VIGA, ESCORAMENTO COM GARFO DE MADEIRA, PÉ-DIREITO SIMPLES, EM CHAPA DE MADEIRA RESINADA, 6 UTILIZAÇÕES. AF_09/2020</v>
          </cell>
          <cell r="D1958" t="str">
            <v>M2</v>
          </cell>
          <cell r="E1958">
            <v>91.79</v>
          </cell>
        </row>
        <row r="1959">
          <cell r="B1959">
            <v>92460</v>
          </cell>
          <cell r="C1959" t="str">
            <v>MONTAGEM E DESMONTAGEM DE FÔRMA DE VIGA, ESCORAMENTO METÁLICO, PÉ-DIREITO SIMPLES, EM CHAPA DE MADEIRA RESINADA, 6 UTILIZAÇÕES. AF_09/2020</v>
          </cell>
          <cell r="D1959" t="str">
            <v>M2</v>
          </cell>
          <cell r="E1959">
            <v>79.83</v>
          </cell>
        </row>
        <row r="1960">
          <cell r="B1960">
            <v>92461</v>
          </cell>
          <cell r="C1960" t="str">
            <v>MONTAGEM E DESMONTAGEM DE FÔRMA DE VIGA, ESCORAMENTO COM GARFO DE MADEIRA, PÉ-DIREITO DUPLO, EM CHAPA DE MADEIRA RESINADA, 8 UTILIZAÇÕES. AF_09/2020</v>
          </cell>
          <cell r="D1960" t="str">
            <v>M2</v>
          </cell>
          <cell r="E1960">
            <v>134.54</v>
          </cell>
        </row>
        <row r="1961">
          <cell r="B1961">
            <v>92462</v>
          </cell>
          <cell r="C1961" t="str">
            <v>MONTAGEM E DESMONTAGEM DE FÔRMA DE VIGA, ESCORAMENTO METÁLICO, PÉ-DIREITO DUPLO, EM CHAPA DE MADEIRA RESINADA, 8 UTILIZAÇÕES. AF_09/2020</v>
          </cell>
          <cell r="D1961" t="str">
            <v>M2</v>
          </cell>
          <cell r="E1961">
            <v>213.18</v>
          </cell>
        </row>
        <row r="1962">
          <cell r="B1962">
            <v>92463</v>
          </cell>
          <cell r="C1962" t="str">
            <v>MONTAGEM E DESMONTAGEM DE FÔRMA DE VIGA, ESCORAMENTO COM GARFO DE MADEIRA, PÉ-DIREITO SIMPLES, EM CHAPA DE MADEIRA RESINADA, 8 UTILIZAÇÕES. AF_09/2020</v>
          </cell>
          <cell r="D1962" t="str">
            <v>M2</v>
          </cell>
          <cell r="E1962">
            <v>83.3</v>
          </cell>
        </row>
        <row r="1963">
          <cell r="B1963">
            <v>92464</v>
          </cell>
          <cell r="C1963" t="str">
            <v>MONTAGEM E DESMONTAGEM DE FÔRMA DE VIGA, ESCORAMENTO METÁLICO, PÉ-DIREITO SIMPLES, EM CHAPA DE MADEIRA RESINADA, 8 UTILIZAÇÕES. AF_09/2020</v>
          </cell>
          <cell r="D1963" t="str">
            <v>M2</v>
          </cell>
          <cell r="E1963">
            <v>76.31</v>
          </cell>
        </row>
        <row r="1964">
          <cell r="B1964">
            <v>92465</v>
          </cell>
          <cell r="C1964" t="str">
            <v>MONTAGEM E DESMONTAGEM DE FÔRMA DE VIGA, ESCORAMENTO COM GARFO DE MADEIRA, PÉ-DIREITO DUPLO, EM CHAPA DE MADEIRA PLASTIFICADA, 10 UTILIZAÇÕES. AF_09/2020</v>
          </cell>
          <cell r="D1964" t="str">
            <v>M2</v>
          </cell>
          <cell r="E1964">
            <v>104.79</v>
          </cell>
        </row>
        <row r="1965">
          <cell r="B1965">
            <v>92466</v>
          </cell>
          <cell r="C1965" t="str">
            <v>MONTAGEM E DESMONTAGEM DE FÔRMA DE VIGA, ESCORAMENTO METÁLICO, PÉ-DIREITO DUPLO, EM CHAPA DE MADEIRA PLASTIFICADA, 10 UTILIZAÇÕES. AF_09/2020</v>
          </cell>
          <cell r="D1965" t="str">
            <v>M2</v>
          </cell>
          <cell r="E1965">
            <v>206.68</v>
          </cell>
        </row>
        <row r="1966">
          <cell r="B1966">
            <v>92467</v>
          </cell>
          <cell r="C1966" t="str">
            <v>MONTAGEM E DESMONTAGEM DE FÔRMA DE VIGA, ESCORAMENTO COM GARFO DE MADEIRA, PÉ-DIREITO SIMPLES, EM CHAPA DE MADEIRA PLASTIFICADA, 10 UTILIZAÇÕES. AF_09/2020</v>
          </cell>
          <cell r="D1966" t="str">
            <v>M2</v>
          </cell>
          <cell r="E1966">
            <v>66.38</v>
          </cell>
        </row>
        <row r="1967">
          <cell r="B1967">
            <v>92468</v>
          </cell>
          <cell r="C1967" t="str">
            <v>MONTAGEM E DESMONTAGEM DE FÔRMA DE VIGA, ESCORAMENTO METÁLICO, PÉ-DIREITO SIMPLES, EM CHAPA DE MADEIRA PLASTIFICADA, 10 UTILIZAÇÕES. AF_09/2020</v>
          </cell>
          <cell r="D1967" t="str">
            <v>M2</v>
          </cell>
          <cell r="E1967">
            <v>69.94</v>
          </cell>
        </row>
        <row r="1968">
          <cell r="B1968">
            <v>92469</v>
          </cell>
          <cell r="C1968" t="str">
            <v>MONTAGEM E DESMONTAGEM DE FÔRMA DE VIGA, ESCORAMENTO COM GARFO DE MADEIRA, PÉ-DIREITO DUPLO, EM CHAPA DE MADEIRA PLASTIFICADA, 12 UTILIZAÇÕES. AF_09/2020</v>
          </cell>
          <cell r="D1968" t="str">
            <v>M2</v>
          </cell>
          <cell r="E1968">
            <v>95.25</v>
          </cell>
        </row>
        <row r="1969">
          <cell r="B1969">
            <v>92470</v>
          </cell>
          <cell r="C1969" t="str">
            <v>MONTAGEM E DESMONTAGEM DE FÔRMA DE VIGA, ESCORAMENTO METÁLICO, PÉ-DIREITO DUPLO, EM CHAPA DE MADEIRA PLASTIFICADA, 12 UTILIZAÇÕES. AF_09/2020</v>
          </cell>
          <cell r="D1969" t="str">
            <v>M2</v>
          </cell>
          <cell r="E1969">
            <v>202.08</v>
          </cell>
        </row>
        <row r="1970">
          <cell r="B1970">
            <v>92471</v>
          </cell>
          <cell r="C1970" t="str">
            <v>MONTAGEM E DESMONTAGEM DE FÔRMA DE VIGA, ESCORAMENTO COM GARFO DE MADEIRA, PÉ-DIREITO SIMPLES, EM CHAPA DE MADEIRA PLASTIFICADA, 12 UTILIZAÇÕES. AF_09/2020</v>
          </cell>
          <cell r="D1970" t="str">
            <v>M2</v>
          </cell>
          <cell r="E1970">
            <v>60.42</v>
          </cell>
        </row>
        <row r="1971">
          <cell r="B1971">
            <v>92472</v>
          </cell>
          <cell r="C1971" t="str">
            <v>MONTAGEM E DESMONTAGEM DE FÔRMA DE VIGA, ESCORAMENTO METÁLICO, PÉ-DIREITO SIMPLES, EM CHAPA DE MADEIRA PLASTIFICADA, 12 UTILIZAÇÕES. AF_09/2020</v>
          </cell>
          <cell r="D1971" t="str">
            <v>M2</v>
          </cell>
          <cell r="E1971">
            <v>65.91</v>
          </cell>
        </row>
        <row r="1972">
          <cell r="B1972">
            <v>92473</v>
          </cell>
          <cell r="C1972" t="str">
            <v>MONTAGEM E DESMONTAGEM DE FÔRMA DE VIGA, ESCORAMENTO COM GARFO DE MADEIRA, PÉ-DIREITO DUPLO, EM CHAPA DE MADEIRA PLASTIFICADA, 14 UTILIZAÇÕES. AF_09/2020</v>
          </cell>
          <cell r="D1972" t="str">
            <v>M2</v>
          </cell>
          <cell r="E1972">
            <v>87.52</v>
          </cell>
        </row>
        <row r="1973">
          <cell r="B1973">
            <v>92474</v>
          </cell>
          <cell r="C1973" t="str">
            <v>MONTAGEM E DESMONTAGEM DE FÔRMA DE VIGA, ESCORAMENTO METÁLICO, PÉ-DIREITO DUPLO, EM CHAPA DE MADEIRA PLASTIFICADA, 14 UTILIZAÇÕES. AF_09/2020</v>
          </cell>
          <cell r="D1973" t="str">
            <v>M2</v>
          </cell>
          <cell r="E1973">
            <v>198.11</v>
          </cell>
        </row>
        <row r="1974">
          <cell r="B1974">
            <v>92475</v>
          </cell>
          <cell r="C1974" t="str">
            <v>MONTAGEM E DESMONTAGEM DE FÔRMA DE VIGA, ESCORAMENTO COM GARFO DE MADEIRA, PÉ-DIREITO SIMPLES, EM CHAPA DE MADEIRA PLASTIFICADA, 14 UTILIZAÇÕES. AF_09/2020</v>
          </cell>
          <cell r="D1974" t="str">
            <v>M2</v>
          </cell>
          <cell r="E1974">
            <v>55.58</v>
          </cell>
        </row>
        <row r="1975">
          <cell r="B1975">
            <v>92476</v>
          </cell>
          <cell r="C1975" t="str">
            <v>MONTAGEM E DESMONTAGEM DE FÔRMA DE VIGA, ESCORAMENTO METÁLICO, PÉ-DIREITO SIMPLES, EM CHAPA DE MADEIRA PLASTIFICADA, 14 UTILIZAÇÕES. AF_09/2020</v>
          </cell>
          <cell r="D1975" t="str">
            <v>M2</v>
          </cell>
          <cell r="E1975">
            <v>62.49</v>
          </cell>
        </row>
        <row r="1976">
          <cell r="B1976">
            <v>92477</v>
          </cell>
          <cell r="C1976" t="str">
            <v>MONTAGEM E DESMONTAGEM DE FÔRMA DE VIGA, ESCORAMENTO COM GARFO DE MADEIRA, PÉ-DIREITO DUPLO, EM CHAPA DE MADEIRA PLASTIFICADA, 18 UTILIZAÇÕES. AF_09/2020</v>
          </cell>
          <cell r="D1976" t="str">
            <v>M2</v>
          </cell>
          <cell r="E1976">
            <v>71.02</v>
          </cell>
        </row>
        <row r="1977">
          <cell r="B1977">
            <v>92478</v>
          </cell>
          <cell r="C1977" t="str">
            <v>MONTAGEM E DESMONTAGEM DE FÔRMA DE VIGA, ESCORAMENTO METÁLICO, PÉ-DIREITO DUPLO, EM CHAPA DE MADEIRA PLASTIFICADA, 18 UTILIZAÇÕES. AF_09/2020</v>
          </cell>
          <cell r="D1977" t="str">
            <v>M2</v>
          </cell>
          <cell r="E1977">
            <v>190.33</v>
          </cell>
        </row>
        <row r="1978">
          <cell r="B1978">
            <v>92479</v>
          </cell>
          <cell r="C1978" t="str">
            <v>MONTAGEM E DESMONTAGEM DE FÔRMA DE VIGA, ESCORAMENTO COM GARFO DE MADEIRA, PÉ-DIREITO SIMPLES, EM CHAPA DE MADEIRA PLASTIFICADA, 18 UTILIZAÇÕES. AF_09/2020</v>
          </cell>
          <cell r="D1978" t="str">
            <v>M2</v>
          </cell>
          <cell r="E1978">
            <v>45.26</v>
          </cell>
        </row>
        <row r="1979">
          <cell r="B1979">
            <v>92480</v>
          </cell>
          <cell r="C1979" t="str">
            <v>MONTAGEM E DESMONTAGEM DE FÔRMA DE VIGA, ESCORAMENTO METÁLICO, PÉ-DIREITO SIMPLES, EM CHAPA DE MADEIRA PLASTIFICADA, 18 UTILIZAÇÕES. AF_09/2020</v>
          </cell>
          <cell r="D1979" t="str">
            <v>M2</v>
          </cell>
          <cell r="E1979">
            <v>55.68</v>
          </cell>
        </row>
        <row r="1980">
          <cell r="B1980">
            <v>92482</v>
          </cell>
          <cell r="C1980" t="str">
            <v>MONTAGEM E DESMONTAGEM DE FÔRMA DE LAJE MACIÇA, PÉ-DIREITO SIMPLES, EM MADEIRA SERRADA, 1 UTILIZAÇÃO. AF_09/2020</v>
          </cell>
          <cell r="D1980" t="str">
            <v>M2</v>
          </cell>
          <cell r="E1980">
            <v>191.28</v>
          </cell>
        </row>
        <row r="1981">
          <cell r="B1981">
            <v>92484</v>
          </cell>
          <cell r="C1981" t="str">
            <v>MONTAGEM E DESMONTAGEM DE FÔRMA DE LAJE MACIÇA, PÉ-DIREITO SIMPLES, EM MADEIRA SERRADA, 2 UTILIZAÇÕES. AF_09/2020</v>
          </cell>
          <cell r="D1981" t="str">
            <v>M2</v>
          </cell>
          <cell r="E1981">
            <v>143.72</v>
          </cell>
        </row>
        <row r="1982">
          <cell r="B1982">
            <v>92486</v>
          </cell>
          <cell r="C1982" t="str">
            <v>MONTAGEM E DESMONTAGEM DE FÔRMA DE LAJE MACIÇA, PÉ-DIREITO SIMPLES, EM MADEIRA SERRADA, 4 UTILIZAÇÕES. AF_09/2020</v>
          </cell>
          <cell r="D1982" t="str">
            <v>M2</v>
          </cell>
          <cell r="E1982">
            <v>103.27</v>
          </cell>
        </row>
        <row r="1983">
          <cell r="B1983">
            <v>92488</v>
          </cell>
          <cell r="C1983" t="str">
            <v>MONTAGEM E DESMONTAGEM DE FÔRMA DE LAJE NERVURADA COM CUBETA E ASSOALHO, PÉ-DIREITO DUPLO, EM CHAPA DE MADEIRA COMPENSADA RESINADA, 8 UTILIZAÇÕES. AF_09/2020</v>
          </cell>
          <cell r="D1983" t="str">
            <v>M2</v>
          </cell>
          <cell r="E1983">
            <v>77.06</v>
          </cell>
        </row>
        <row r="1984">
          <cell r="B1984">
            <v>92490</v>
          </cell>
          <cell r="C1984" t="str">
            <v>MONTAGEM E DESMONTAGEM DE FÔRMA DE LAJE NERVURADA COM CUBETA E ASSOALHO, PÉ-DIREITO SIMPLES, EM CHAPA DE MADEIRA COMPENSADA RESINADA, 8 UTILIZAÇÕES. AF_09/2020</v>
          </cell>
          <cell r="D1984" t="str">
            <v>M2</v>
          </cell>
          <cell r="E1984">
            <v>42.32</v>
          </cell>
        </row>
        <row r="1985">
          <cell r="B1985">
            <v>92492</v>
          </cell>
          <cell r="C1985" t="str">
            <v>MONTAGEM E DESMONTAGEM DE FÔRMA DE LAJE NERVURADA COM CUBETA E ASSOALHO, PÉ-DIREITO DUPLO, EM CHAPA DE MADEIRA COMPENSADA RESINADA, 10 UTILIZAÇÕES. AF_09/2020</v>
          </cell>
          <cell r="D1985" t="str">
            <v>M2</v>
          </cell>
          <cell r="E1985">
            <v>74.569999999999993</v>
          </cell>
        </row>
        <row r="1986">
          <cell r="B1986">
            <v>92494</v>
          </cell>
          <cell r="C1986" t="str">
            <v>MONTAGEM E DESMONTAGEM DE FÔRMA DE LAJE NERVURADA COM CUBETA E ASSOALHO, PÉ-DIREITO SIMPLES, EM CHAPA DE MADEIRA COMPENSADA RESINADA, 10 UTILIZAÇÕES. AF_09/2020</v>
          </cell>
          <cell r="D1986" t="str">
            <v>M2</v>
          </cell>
          <cell r="E1986">
            <v>40.200000000000003</v>
          </cell>
        </row>
        <row r="1987">
          <cell r="B1987">
            <v>92496</v>
          </cell>
          <cell r="C1987" t="str">
            <v>MONTAGEM E DESMONTAGEM DE FÔRMA DE LAJE NERVURADA COM CUBETA E ASSOALHO, PÉ-DIREITO DUPLO, EM CHAPA DE MADEIRA COMPENSADA RESINADA, 12 UTILIZAÇÕES. AF_09/2020</v>
          </cell>
          <cell r="D1987" t="str">
            <v>M2</v>
          </cell>
          <cell r="E1987">
            <v>72.89</v>
          </cell>
        </row>
        <row r="1988">
          <cell r="B1988">
            <v>92498</v>
          </cell>
          <cell r="C1988" t="str">
            <v>MONTAGEM E DESMONTAGEM DE FÔRMA DE LAJE NERVURADA COM CUBETA E ASSOALHO, PÉ-DIREITO SIMPLES, EM CHAPA DE MADEIRA COMPENSADA RESINADA, 12 UTILIZAÇÕES. AF_09/2020</v>
          </cell>
          <cell r="D1988" t="str">
            <v>M2</v>
          </cell>
          <cell r="E1988">
            <v>38.770000000000003</v>
          </cell>
        </row>
        <row r="1989">
          <cell r="B1989">
            <v>92500</v>
          </cell>
          <cell r="C1989" t="str">
            <v>MONTAGEM E DESMONTAGEM DE FÔRMA DE LAJE NERVURADA COM CUBETA E ASSOALHO, PÉ-DIREITO DUPLO, EM CHAPA DE MADEIRA COMPENSADA RESINADA, 14 UTILIZAÇÕES. AF_09/2020</v>
          </cell>
          <cell r="D1989" t="str">
            <v>M2</v>
          </cell>
          <cell r="E1989">
            <v>71.900000000000006</v>
          </cell>
        </row>
        <row r="1990">
          <cell r="B1990">
            <v>92502</v>
          </cell>
          <cell r="C1990" t="str">
            <v>MONTAGEM E DESMONTAGEM DE FÔRMA DE LAJE NERVURADA COM CUBETA E ASSOALHO, PÉ-DIREITO SIMPLES, EM CHAPA DE MADEIRA COMPENSADA RESINADA, 14 UTILIZAÇÕES. AF_09/2020</v>
          </cell>
          <cell r="D1990" t="str">
            <v>M2</v>
          </cell>
          <cell r="E1990">
            <v>37.950000000000003</v>
          </cell>
        </row>
        <row r="1991">
          <cell r="B1991">
            <v>92504</v>
          </cell>
          <cell r="C1991" t="str">
            <v>MONTAGEM E DESMONTAGEM DE FÔRMA DE LAJE NERVURADA COM CUBETA E ASSOALHO, PÉ-DIREITO DUPLO, EM CHAPA DE MADEIRA COMPENSADA RESINADA, 18 UTILIZAÇÕES. AF_09/2020</v>
          </cell>
          <cell r="D1991" t="str">
            <v>M2</v>
          </cell>
          <cell r="E1991">
            <v>43.2</v>
          </cell>
        </row>
        <row r="1992">
          <cell r="B1992">
            <v>92506</v>
          </cell>
          <cell r="C1992" t="str">
            <v>MONTAGEM E DESMONTAGEM DE FÔRMA DE LAJE NERVURADA COM CUBETA E ASSOALHO, PÉ-DIREITO SIMPLES, EM CHAPA DE MADEIRA COMPENSADA RESINADA, 18 UTILIZAÇÕES. AF_09/2020</v>
          </cell>
          <cell r="D1992" t="str">
            <v>M2</v>
          </cell>
          <cell r="E1992">
            <v>36.57</v>
          </cell>
        </row>
        <row r="1993">
          <cell r="B1993">
            <v>92508</v>
          </cell>
          <cell r="C1993" t="str">
            <v>MONTAGEM E DESMONTAGEM DE FÔRMA DE LAJE MACIÇA, PÉ-DIREITO DUPLO, EM CHAPA DE MADEIRA COMPENSADA RESINADA, 2 UTILIZAÇÕES. AF_09/2020</v>
          </cell>
          <cell r="D1993" t="str">
            <v>M2</v>
          </cell>
          <cell r="E1993">
            <v>77.61</v>
          </cell>
        </row>
        <row r="1994">
          <cell r="B1994">
            <v>92510</v>
          </cell>
          <cell r="C1994" t="str">
            <v>MONTAGEM E DESMONTAGEM DE FÔRMA DE LAJE MACIÇA, PÉ-DIREITO SIMPLES, EM CHAPA DE MADEIRA COMPENSADA RESINADA, 2 UTILIZAÇÕES. AF_09/2020</v>
          </cell>
          <cell r="D1994" t="str">
            <v>M2</v>
          </cell>
          <cell r="E1994">
            <v>39.31</v>
          </cell>
        </row>
        <row r="1995">
          <cell r="B1995">
            <v>92512</v>
          </cell>
          <cell r="C1995" t="str">
            <v>MONTAGEM E DESMONTAGEM DE FÔRMA DE LAJE MACIÇA, PÉ-DIREITO DUPLO, EM CHAPA DE MADEIRA COMPENSADA RESINADA, 4 UTILIZAÇÕES. AF_09/2020</v>
          </cell>
          <cell r="D1995" t="str">
            <v>M2</v>
          </cell>
          <cell r="E1995">
            <v>63.84</v>
          </cell>
        </row>
        <row r="1996">
          <cell r="B1996">
            <v>92514</v>
          </cell>
          <cell r="C1996" t="str">
            <v>MONTAGEM E DESMONTAGEM DE FÔRMA DE LAJE MACIÇA, PÉ-DIREITO SIMPLES, EM CHAPA DE MADEIRA COMPENSADA RESINADA, 4 UTILIZAÇÕES. AF_09/2020</v>
          </cell>
          <cell r="D1996" t="str">
            <v>M2</v>
          </cell>
          <cell r="E1996">
            <v>28.15</v>
          </cell>
        </row>
        <row r="1997">
          <cell r="B1997">
            <v>92515</v>
          </cell>
          <cell r="C1997" t="str">
            <v>MONTAGEM E DESMONTAGEM DE FÔRMA DE LAJE MACIÇA, PÉ-DIREITO DUPLO, EM CHAPA DE MADEIRA COMPENSADA RESINADA, 6 UTILIZAÇÕES. AF_09/2020</v>
          </cell>
          <cell r="D1997" t="str">
            <v>M2</v>
          </cell>
          <cell r="E1997">
            <v>58.04</v>
          </cell>
        </row>
        <row r="1998">
          <cell r="B1998">
            <v>92518</v>
          </cell>
          <cell r="C1998" t="str">
            <v>MONTAGEM E DESMONTAGEM DE FÔRMA DE LAJE MACIÇA, PÉ-DIREITO SIMPLES, EM CHAPA DE MADEIRA COMPENSADA RESINADA, 6 UTILIZAÇÕES. AF_09/2020</v>
          </cell>
          <cell r="D1998" t="str">
            <v>M2</v>
          </cell>
          <cell r="E1998">
            <v>23.49</v>
          </cell>
        </row>
        <row r="1999">
          <cell r="B1999">
            <v>92520</v>
          </cell>
          <cell r="C1999" t="str">
            <v>MONTAGEM E DESMONTAGEM DE FÔRMA DE LAJE MACIÇA, PÉ-DIREITO DUPLO, EM CHAPA DE MADEIRA COMPENSADA RESINADA, 8 UTILIZAÇÕES. AF_09/2020</v>
          </cell>
          <cell r="D1999" t="str">
            <v>M2</v>
          </cell>
          <cell r="E1999">
            <v>55.09</v>
          </cell>
        </row>
        <row r="2000">
          <cell r="B2000">
            <v>92522</v>
          </cell>
          <cell r="C2000" t="str">
            <v>MONTAGEM E DESMONTAGEM DE FÔRMA DE LAJE MACIÇA, PÉ-DIREITO SIMPLES, EM CHAPA DE MADEIRA COMPENSADA RESINADA, 8 UTILIZAÇÕES. AF_09/2020</v>
          </cell>
          <cell r="D2000" t="str">
            <v>M2</v>
          </cell>
          <cell r="E2000">
            <v>21.12</v>
          </cell>
        </row>
        <row r="2001">
          <cell r="B2001">
            <v>92524</v>
          </cell>
          <cell r="C2001" t="str">
            <v>MONTAGEM E DESMONTAGEM DE FÔRMA DE LAJE MACIÇA, PÉ-DIREITO DUPLO, EM CHAPA DE MADEIRA COMPENSADA PLASTIFICADA, 10 UTILIZAÇÕES. AF-09/2020</v>
          </cell>
          <cell r="D2001" t="str">
            <v>M2</v>
          </cell>
          <cell r="E2001">
            <v>54.22</v>
          </cell>
        </row>
        <row r="2002">
          <cell r="B2002">
            <v>92526</v>
          </cell>
          <cell r="C2002" t="str">
            <v>MONTAGEM E DESMONTAGEM DE FÔRMA DE LAJE MACIÇA, PÉ-DIREITO SIMPLES, EM CHAPA DE MADEIRA COMPENSADA PLASTIFICADA, 10 UTILIZAÇÕES. AF_09/2020</v>
          </cell>
          <cell r="D2002" t="str">
            <v>M2</v>
          </cell>
          <cell r="E2002">
            <v>20.59</v>
          </cell>
        </row>
        <row r="2003">
          <cell r="B2003">
            <v>92528</v>
          </cell>
          <cell r="C2003" t="str">
            <v>MONTAGEM E DESMONTAGEM DE FÔRMA DE LAJE MACIÇA, PÉ-DIREITO DUPLO, EM CHAPA DE MADEIRA COMPENSADA PLASTIFICADA, 12 UTILIZAÇÕES. AF_09/2020</v>
          </cell>
          <cell r="D2003" t="str">
            <v>M2</v>
          </cell>
          <cell r="E2003">
            <v>53.05</v>
          </cell>
        </row>
        <row r="2004">
          <cell r="B2004">
            <v>92530</v>
          </cell>
          <cell r="C2004" t="str">
            <v>MONTAGEM E DESMONTAGEM DE FÔRMA DE LAJE MACIÇA, PÉ-DIREITO SIMPLES, EM CHAPA DE MADEIRA COMPENSADA PLASTIFICADA, 12 UTILIZAÇÕES. AF_09/2020</v>
          </cell>
          <cell r="D2004" t="str">
            <v>M2</v>
          </cell>
          <cell r="E2004">
            <v>19.63</v>
          </cell>
        </row>
        <row r="2005">
          <cell r="B2005">
            <v>92532</v>
          </cell>
          <cell r="C2005" t="str">
            <v>MONTAGEM E DESMONTAGEM DE FÔRMA DE LAJE MACIÇA, PÉ-DIREITO DUPLO, EM CHAPA DE MADEIRA COMPENSADA PLASTIFICADA, 14 UTILIZAÇÕES. AF_09/2020</v>
          </cell>
          <cell r="D2005" t="str">
            <v>M2</v>
          </cell>
          <cell r="E2005">
            <v>52.14</v>
          </cell>
        </row>
        <row r="2006">
          <cell r="B2006">
            <v>92534</v>
          </cell>
          <cell r="C2006" t="str">
            <v>MONTAGEM E DESMONTAGEM DE FÔRMA DE LAJE MACIÇA, PÉ-DIREITO SIMPLES, EM CHAPA DE MADEIRA COMPENSADA PLASTIFICADA, 14 UTILIZAÇÕES. AF_09/2020</v>
          </cell>
          <cell r="D2006" t="str">
            <v>M2</v>
          </cell>
          <cell r="E2006">
            <v>18.93</v>
          </cell>
        </row>
        <row r="2007">
          <cell r="B2007">
            <v>92536</v>
          </cell>
          <cell r="C2007" t="str">
            <v>MONTAGEM E DESMONTAGEM DE FÔRMA DE LAJE MACIÇA, PÉ-DIREITO DUPLO, EM CHAPA DE MADEIRA COMPENSADA PLASTIFICADA, 18 UTILIZAÇÕES. AF_09/2020</v>
          </cell>
          <cell r="D2007" t="str">
            <v>M2</v>
          </cell>
          <cell r="E2007">
            <v>50.52</v>
          </cell>
        </row>
        <row r="2008">
          <cell r="B2008">
            <v>92538</v>
          </cell>
          <cell r="C2008" t="str">
            <v>MONTAGEM E DESMONTAGEM DE FÔRMA DE LAJE MACIÇA, PÉ-DIREITO SIMPLES, EM CHAPA DE MADEIRA COMPENSADA PLASTIFICADA, 18 UTILIZAÇÕES. AF_09/2020</v>
          </cell>
          <cell r="D2008" t="str">
            <v>M2</v>
          </cell>
          <cell r="E2008">
            <v>17.510000000000002</v>
          </cell>
        </row>
        <row r="2009">
          <cell r="B2009">
            <v>96252</v>
          </cell>
          <cell r="C2009" t="str">
            <v>FABRICAÇÃO DE FÔRMA PARA PILARES CIRCULARES, EM CHAPA DE MADEIRA COMPENSADA RESINADA. AF_06/2017</v>
          </cell>
          <cell r="D2009" t="str">
            <v>M2</v>
          </cell>
          <cell r="E2009">
            <v>168.96</v>
          </cell>
        </row>
        <row r="2010">
          <cell r="B2010">
            <v>96257</v>
          </cell>
          <cell r="C2010" t="str">
            <v>MONTAGEM E DESMONTAGEM DE FÔRMA DE PILARES CIRCULARES, COM ÁREA MÉDIA DAS SEÇÕES MENOR OU IGUAL A 0,28 M², PÉ-DIREITO SIMPLES, EM MADEIRA, 2 UTILIZAÇÕES. AF_06/2017</v>
          </cell>
          <cell r="D2010" t="str">
            <v>M2</v>
          </cell>
          <cell r="E2010">
            <v>141.53</v>
          </cell>
        </row>
        <row r="2011">
          <cell r="B2011">
            <v>96258</v>
          </cell>
          <cell r="C2011" t="str">
            <v>MONTAGEM E DESMONTAGEM DE FÔRMA DE PILARES CIRCULARES, COM ÁREA MÉDIA DAS SEÇÕES MAIOR QUE 0,28 M², PÉ-DIREITO SIMPLES, EM MADEIRA, 2 UTILIZAÇÕES. AF_06/2017</v>
          </cell>
          <cell r="D2011" t="str">
            <v>M2</v>
          </cell>
          <cell r="E2011">
            <v>132.37</v>
          </cell>
        </row>
        <row r="2012">
          <cell r="B2012">
            <v>96259</v>
          </cell>
          <cell r="C2012" t="str">
            <v>MONTAGEM E DESMONTAGEM DE FÔRMA DE PILARES CIRCULARES, COM ÁREA MÉDIA DAS SEÇÕES MENOR OU IGUAL A 0,28 M², PÉ-DIREITO DUPLO, EM MADEIRA, 2 UTILIZAÇÕES. AF_06/2017</v>
          </cell>
          <cell r="D2012" t="str">
            <v>M2</v>
          </cell>
          <cell r="E2012">
            <v>158.66999999999999</v>
          </cell>
        </row>
        <row r="2013">
          <cell r="B2013">
            <v>96529</v>
          </cell>
          <cell r="C2013" t="str">
            <v>FABRICAÇÃO, MONTAGEM E DESMONTAGEM DE FÔRMA PARA SAPATA, EM MADEIRA SERRADA, E=25 MM, 1 UTILIZAÇÃO. AF_06/2017</v>
          </cell>
          <cell r="D2013" t="str">
            <v>M2</v>
          </cell>
          <cell r="E2013">
            <v>222.93</v>
          </cell>
        </row>
        <row r="2014">
          <cell r="B2014">
            <v>96530</v>
          </cell>
          <cell r="C2014" t="str">
            <v>FABRICAÇÃO, MONTAGEM E DESMONTAGEM DE FÔRMA PARA VIGA BALDRAME, EM MADEIRA SERRADA, E=25 MM, 1 UTILIZAÇÃO. AF_06/2017</v>
          </cell>
          <cell r="D2014" t="str">
            <v>M2</v>
          </cell>
          <cell r="E2014">
            <v>112.36</v>
          </cell>
        </row>
        <row r="2015">
          <cell r="B2015">
            <v>96531</v>
          </cell>
          <cell r="C2015" t="str">
            <v>FABRICAÇÃO, MONTAGEM E DESMONTAGEM DE FÔRMA PARA BLOCO DE COROAMENTO, EM MADEIRA SERRADA, E=25 MM, 2 UTILIZAÇÕES. AF_06/2017</v>
          </cell>
          <cell r="D2015" t="str">
            <v>M2</v>
          </cell>
          <cell r="E2015">
            <v>81.92</v>
          </cell>
        </row>
        <row r="2016">
          <cell r="B2016">
            <v>96532</v>
          </cell>
          <cell r="C2016" t="str">
            <v>FABRICAÇÃO, MONTAGEM E DESMONTAGEM DE FÔRMA PARA SAPATA, EM MADEIRA SERRADA, E=25 MM, 2 UTILIZAÇÕES. AF_06/2017</v>
          </cell>
          <cell r="D2016" t="str">
            <v>M2</v>
          </cell>
          <cell r="E2016">
            <v>144.07</v>
          </cell>
        </row>
        <row r="2017">
          <cell r="B2017">
            <v>96533</v>
          </cell>
          <cell r="C2017" t="str">
            <v>FABRICAÇÃO, MONTAGEM E DESMONTAGEM DE FÔRMA PARA VIGA BALDRAME, EM MADEIRA SERRADA, E=25 MM, 2 UTILIZAÇÕES. AF_06/2017</v>
          </cell>
          <cell r="D2017" t="str">
            <v>M2</v>
          </cell>
          <cell r="E2017">
            <v>71.48</v>
          </cell>
        </row>
        <row r="2018">
          <cell r="B2018">
            <v>96534</v>
          </cell>
          <cell r="C2018" t="str">
            <v>FABRICAÇÃO, MONTAGEM E DESMONTAGEM DE FÔRMA PARA BLOCO DE COROAMENTO, EM MADEIRA SERRADA, E=25 MM, 4 UTILIZAÇÕES. AF_06/2017</v>
          </cell>
          <cell r="D2018" t="str">
            <v>M2</v>
          </cell>
          <cell r="E2018">
            <v>59.08</v>
          </cell>
        </row>
        <row r="2019">
          <cell r="B2019">
            <v>96535</v>
          </cell>
          <cell r="C2019" t="str">
            <v>FABRICAÇÃO, MONTAGEM E DESMONTAGEM DE FÔRMA PARA SAPATA, EM MADEIRA SERRADA, E=25 MM, 4 UTILIZAÇÕES. AF_06/2017</v>
          </cell>
          <cell r="D2019" t="str">
            <v>M2</v>
          </cell>
          <cell r="E2019">
            <v>103.02</v>
          </cell>
        </row>
        <row r="2020">
          <cell r="B2020">
            <v>96536</v>
          </cell>
          <cell r="C2020" t="str">
            <v>FABRICAÇÃO, MONTAGEM E DESMONTAGEM DE FÔRMA PARA VIGA BALDRAME, EM MADEIRA SERRADA, E=25 MM, 4 UTILIZAÇÕES. AF_06/2017</v>
          </cell>
          <cell r="D2020" t="str">
            <v>M2</v>
          </cell>
          <cell r="E2020">
            <v>50.21</v>
          </cell>
        </row>
        <row r="2021">
          <cell r="B2021">
            <v>96537</v>
          </cell>
          <cell r="C2021" t="str">
            <v>FABRICAÇÃO, MONTAGEM E DESMONTAGEM DE FÔRMA PARA BLOCO DE COROAMENTO, EM CHAPA DE MADEIRA COMPENSADA RESINADA, E=17 MM, 2 UTILIZAÇÕES. AF_06/2017</v>
          </cell>
          <cell r="D2021" t="str">
            <v>M2</v>
          </cell>
          <cell r="E2021">
            <v>132.80000000000001</v>
          </cell>
        </row>
        <row r="2022">
          <cell r="B2022">
            <v>96538</v>
          </cell>
          <cell r="C2022" t="str">
            <v>FABRICAÇÃO, MONTAGEM E DESMONTAGEM DE FÔRMA PARA SAPATA, EM CHAPA DE MADEIRA COMPENSADA RESINADA, E=17 MM, 2 UTILIZAÇÕES. AF_06/2017</v>
          </cell>
          <cell r="D2022" t="str">
            <v>M2</v>
          </cell>
          <cell r="E2022">
            <v>201.26</v>
          </cell>
        </row>
        <row r="2023">
          <cell r="B2023">
            <v>96539</v>
          </cell>
          <cell r="C2023" t="str">
            <v>FABRICAÇÃO, MONTAGEM E DESMONTAGEM DE FÔRMA PARA VIGA BALDRAME, EM CHAPA DE MADEIRA COMPENSADA RESINADA, E=17 MM, 2 UTILIZAÇÕES. AF_06/2017</v>
          </cell>
          <cell r="D2023" t="str">
            <v>M2</v>
          </cell>
          <cell r="E2023">
            <v>90.36</v>
          </cell>
        </row>
        <row r="2024">
          <cell r="B2024">
            <v>96540</v>
          </cell>
          <cell r="C2024" t="str">
            <v>FABRICAÇÃO, MONTAGEM E DESMONTAGEM DE FÔRMA PARA BLOCO DE COROAMENTO, EM CHAPA DE MADEIRA COMPENSADA RESINADA, E=17 MM, 4 UTILIZAÇÕES. AF_06/2017</v>
          </cell>
          <cell r="D2024" t="str">
            <v>M2</v>
          </cell>
          <cell r="E2024">
            <v>93.37</v>
          </cell>
        </row>
        <row r="2025">
          <cell r="B2025">
            <v>96541</v>
          </cell>
          <cell r="C2025" t="str">
            <v>FABRICAÇÃO, MONTAGEM E DESMONTAGEM DE FÔRMA PARA SAPATA, EM CHAPA DE MADEIRA COMPENSADA RESINADA, E=17 MM, 4 UTILIZAÇÕES. AF_06/2017</v>
          </cell>
          <cell r="D2025" t="str">
            <v>M2</v>
          </cell>
          <cell r="E2025">
            <v>141.41999999999999</v>
          </cell>
        </row>
        <row r="2026">
          <cell r="B2026">
            <v>96542</v>
          </cell>
          <cell r="C2026" t="str">
            <v>FABRICAÇÃO, MONTAGEM E DESMONTAGEM DE FÔRMA PARA VIGA BALDRAME, EM CHAPA DE MADEIRA COMPENSADA RESINADA, E=17 MM, 4 UTILIZAÇÕES. AF_06/2017</v>
          </cell>
          <cell r="D2026" t="str">
            <v>M2</v>
          </cell>
          <cell r="E2026">
            <v>67.42</v>
          </cell>
        </row>
        <row r="2027">
          <cell r="B2027">
            <v>96543</v>
          </cell>
          <cell r="C2027" t="str">
            <v>ARMAÇÃO DE BLOCO, VIGA BALDRAME E SAPATA UTILIZANDO AÇO CA-60 DE 5 MM - MONTAGEM. AF_06/2017</v>
          </cell>
          <cell r="D2027" t="str">
            <v>KG</v>
          </cell>
          <cell r="E2027">
            <v>19.809999999999999</v>
          </cell>
        </row>
        <row r="2028">
          <cell r="B2028">
            <v>97747</v>
          </cell>
          <cell r="C2028" t="str">
            <v>MONTAGEM E DESMONTAGEM DE FÔRMA DE PILARES CIRCULARES, COM ÁREA MÉDIA DAS SEÇÕES MAIOR QUE 0,28 M², PÉ-DIREITO DUPLO, EM MADEIRA, 2 UTILIZAÇÕES.  AF_06/2017</v>
          </cell>
          <cell r="D2028" t="str">
            <v>M2</v>
          </cell>
          <cell r="E2028">
            <v>147.19</v>
          </cell>
        </row>
        <row r="2029">
          <cell r="B2029">
            <v>101791</v>
          </cell>
          <cell r="C2029" t="str">
            <v>FABRICAÇÃO DE ESCORAS DO TIPO PONTALETE, EM MADEIRA, PARA PÉ-DIREITO DUPLO. AF_09/2020</v>
          </cell>
          <cell r="D2029" t="str">
            <v>M</v>
          </cell>
          <cell r="E2029">
            <v>22.43</v>
          </cell>
        </row>
        <row r="2030">
          <cell r="B2030">
            <v>101792</v>
          </cell>
          <cell r="C2030" t="str">
            <v>ESCORAMENTO DE FÔRMAS DE LAJE EM MADEIRA NÃO APARELHADA, PÉ-DIREITO SIMPLES, INCLUSO TRAVAMENTO, 4 UTILIZAÇÕES. AF_09/2020</v>
          </cell>
          <cell r="D2030" t="str">
            <v>M3</v>
          </cell>
          <cell r="E2030">
            <v>12.2</v>
          </cell>
        </row>
        <row r="2031">
          <cell r="B2031">
            <v>101793</v>
          </cell>
          <cell r="C2031" t="str">
            <v>ESCORAMENTO DE FÔRMAS DE LAJE EM MADEIRA NÃO APARELHADA, PÉ-DIREITO DUPLO, INCLUSO TRAVAMENTO, 4 UTILIZAÇÕES. AF_09/2020</v>
          </cell>
          <cell r="D2031" t="str">
            <v>M3</v>
          </cell>
          <cell r="E2031">
            <v>19.89</v>
          </cell>
        </row>
        <row r="2032">
          <cell r="B2032">
            <v>101969</v>
          </cell>
          <cell r="C2032" t="str">
            <v>FABRICAÇÃO DE FÔRMA PARA ESCADAS, COM 2 LANCES EM "U" E LAJE PLANA, EM CHAPA DE MADEIRA COMPENSADA PLASTIFICADA, E=18 MM. AF_11/2020</v>
          </cell>
          <cell r="D2032" t="str">
            <v>M2</v>
          </cell>
          <cell r="E2032">
            <v>124.32</v>
          </cell>
        </row>
        <row r="2033">
          <cell r="B2033">
            <v>101971</v>
          </cell>
          <cell r="C2033" t="str">
            <v>FABRICAÇÃO DE FÔRMA PARA ESCADAS, COM 2 LANCES EM "U" E LAJE PLANA, EM CHAPA DE MADEIRA COMPENSADA RESINADA, E= 17 MM. AF_11/2020</v>
          </cell>
          <cell r="D2033" t="str">
            <v>M2</v>
          </cell>
          <cell r="E2033">
            <v>108.49</v>
          </cell>
        </row>
        <row r="2034">
          <cell r="B2034">
            <v>101973</v>
          </cell>
          <cell r="C2034" t="str">
            <v>FABRICAÇÃO DE FÔRMA PARA ESCADAS, COM 2 LANCES EM "U" E LAJE PLANA, EM MADEIRA SERRADA, E=25 MM. AF_11/2020</v>
          </cell>
          <cell r="D2034" t="str">
            <v>M2</v>
          </cell>
          <cell r="E2034">
            <v>111.32</v>
          </cell>
        </row>
        <row r="2035">
          <cell r="B2035">
            <v>101974</v>
          </cell>
          <cell r="C2035" t="str">
            <v>MONTAGEM E DESMONTAGEM DE FÔRMA PARA ESCADAS, COM 2 LANCES EM "U" E LAJE PLANA, EM MADEIRA SERRADA, 1 UTILIZAÇÃO. AF_11/2020</v>
          </cell>
          <cell r="D2035" t="str">
            <v>M2</v>
          </cell>
          <cell r="E2035">
            <v>315.66000000000003</v>
          </cell>
        </row>
        <row r="2036">
          <cell r="B2036">
            <v>101975</v>
          </cell>
          <cell r="C2036" t="str">
            <v>MONTAGEM E DESMONTAGEM DE FÔRMA PARA ESCADAS, COM 2 LANCES EM "U"  E LAJE PLANA, EM MADEIRA SERRADA, 2 UTILIZAÇÕES. AF_11/2020</v>
          </cell>
          <cell r="D2036" t="str">
            <v>M2</v>
          </cell>
          <cell r="E2036">
            <v>266.54000000000002</v>
          </cell>
        </row>
        <row r="2037">
          <cell r="B2037">
            <v>101977</v>
          </cell>
          <cell r="C2037" t="str">
            <v>MONTAGEM E DESMONTAGEM DE FÔRMA PARA ESCADAS, COM 2 LANCES EM "U" E LAJE PLANA, EM CHAPA DE MADEIRA COMPENSADA RESINADA, 2 UTILIZAÇÕES. AF_11/2020</v>
          </cell>
          <cell r="D2037" t="str">
            <v>M2</v>
          </cell>
          <cell r="E2037">
            <v>211.89</v>
          </cell>
        </row>
        <row r="2038">
          <cell r="B2038">
            <v>101980</v>
          </cell>
          <cell r="C2038" t="str">
            <v>MONTAGEM E DESMONTAGEM DE FÔRMA PARA ESCADAS, COM 2 LANCES EM "U" E LAJE PLANA, EM CHAPA DE MADEIRA COMPENSADA RESINADA, 4 UTILIZAÇÕES. AF_11/2020</v>
          </cell>
          <cell r="D2038" t="str">
            <v>M2</v>
          </cell>
          <cell r="E2038">
            <v>191.65</v>
          </cell>
        </row>
        <row r="2039">
          <cell r="B2039">
            <v>101981</v>
          </cell>
          <cell r="C2039" t="str">
            <v>MONTAGEM E DESMONTAGEM DE FÔRMA PARA ESCADAS, COM 2 LANCES EM "U" E LAJE PLANA, EM CHAPA DE MADEIRA COMPENSADA PLASTIFICADA, 6 UTILIZAÇÕES. AF_11/2020</v>
          </cell>
          <cell r="D2039" t="str">
            <v>M2</v>
          </cell>
          <cell r="E2039">
            <v>155.72999999999999</v>
          </cell>
        </row>
        <row r="2040">
          <cell r="B2040">
            <v>101982</v>
          </cell>
          <cell r="C2040" t="str">
            <v>MONTAGEM E DESMONTAGEM DE FÔRMA PARA ESCADAS, COM 2 LANCES EM "U" E LAJE PLANA, EM CHAPA DE MADEIRA COMPENSADA PLASTIFICADA, 8 UTILIZAÇÕES. AF_11/2020</v>
          </cell>
          <cell r="D2040" t="str">
            <v>M2</v>
          </cell>
          <cell r="E2040">
            <v>138.13</v>
          </cell>
        </row>
        <row r="2041">
          <cell r="B2041">
            <v>101983</v>
          </cell>
          <cell r="C2041" t="str">
            <v>MONTAGEM E DESMONTAGEM DE FÔRMA PARA ESCADAS, COM 2 LANCES EM "U" E LAJE PLANA, EM CHAPA DE MADEIRA COMPENSADA PLASTIFICADA, 10 UTILIZAÇÕES. AF_11/2020</v>
          </cell>
          <cell r="D2041" t="str">
            <v>M2</v>
          </cell>
          <cell r="E2041">
            <v>127.07</v>
          </cell>
        </row>
        <row r="2042">
          <cell r="B2042">
            <v>101985</v>
          </cell>
          <cell r="C2042" t="str">
            <v>FABRICAÇÃO DE FÔRMA PARA ESCADAS, COM 2 LANCES EM "U" E LAJE CASCATA, EM CHAPA DE MADEIRA COMPENSADA PLASTIFICADA, E=18 MM. AF_11/2020</v>
          </cell>
          <cell r="D2042" t="str">
            <v>M2</v>
          </cell>
          <cell r="E2042">
            <v>120.75</v>
          </cell>
        </row>
        <row r="2043">
          <cell r="B2043">
            <v>101986</v>
          </cell>
          <cell r="C2043" t="str">
            <v>FABRICAÇÃO DE FÔRMA PARA ESCADAS, COM 2 LANCES EM "U" E LAJE CASCATA, EM CHAPA DE MADEIRA COMPENSADA RESINADA, E= 17 MM. AF_11/2020</v>
          </cell>
          <cell r="D2043" t="str">
            <v>M2</v>
          </cell>
          <cell r="E2043">
            <v>100.63</v>
          </cell>
        </row>
        <row r="2044">
          <cell r="B2044">
            <v>101987</v>
          </cell>
          <cell r="C2044" t="str">
            <v>FABRICAÇÃO DE FÔRMA PARA ESCADAS, COM 2 LANCES EM "U" E LAJE CASCATA, EM MADEIRA SERRADA, E=25 MM. AF_11/2020</v>
          </cell>
          <cell r="D2044" t="str">
            <v>M2</v>
          </cell>
          <cell r="E2044">
            <v>125.56</v>
          </cell>
        </row>
        <row r="2045">
          <cell r="B2045">
            <v>101988</v>
          </cell>
          <cell r="C2045" t="str">
            <v>FABRICAÇÃO DE FÔRMA PARA ESCADAS, COM 2 LANCES EM "L" E LAJE PLANA, EM CHAPA DE MADEIRA COMPENSADA PLASTIFICADA, E=18 MM. AF_11/2020</v>
          </cell>
          <cell r="D2045" t="str">
            <v>M2</v>
          </cell>
          <cell r="E2045">
            <v>130.32</v>
          </cell>
        </row>
        <row r="2046">
          <cell r="B2046">
            <v>101989</v>
          </cell>
          <cell r="C2046" t="str">
            <v>FABRICAÇÃO DE FÔRMA PARA ESCADAS, COM 2 LANCES EM "L" E LAJE PLANA, EM CHAPA DE MADEIRA COMPENSADA RESINADA, E= 17 MM. AF_11/2020</v>
          </cell>
          <cell r="D2046" t="str">
            <v>M2</v>
          </cell>
          <cell r="E2046">
            <v>114.69</v>
          </cell>
        </row>
        <row r="2047">
          <cell r="B2047">
            <v>101990</v>
          </cell>
          <cell r="C2047" t="str">
            <v>FABRICAÇÃO DE FÔRMA PARA ESCADAS, COM 2 LANCES EM "L" E LAJE PLANA, EM MADEIRA SERRADA, E=25 MM. AF_11/2020</v>
          </cell>
          <cell r="D2047" t="str">
            <v>M2</v>
          </cell>
          <cell r="E2047">
            <v>119.61</v>
          </cell>
        </row>
        <row r="2048">
          <cell r="B2048">
            <v>101991</v>
          </cell>
          <cell r="C2048" t="str">
            <v>FABRICAÇÃO DE FÔRMA PARA ESCADAS, COM 2 LANCES EM "L" E LAJE CASCATA, EM CHAPA DE MADEIRA COMPENSADA PLASTIFICADA, E=18 MM. AF_11/2020</v>
          </cell>
          <cell r="D2048" t="str">
            <v>M2</v>
          </cell>
          <cell r="E2048">
            <v>122.3</v>
          </cell>
        </row>
        <row r="2049">
          <cell r="B2049">
            <v>101992</v>
          </cell>
          <cell r="C2049" t="str">
            <v>FABRICAÇÃO DE FÔRMA PARA ESCADAS, COM 2 LANCES EM "L" E LAJE CASCATA, EM CHAPA DE MADEIRA COMPENSADA RESINADA, E= 17 MM. AF_11/2020</v>
          </cell>
          <cell r="D2049" t="str">
            <v>M2</v>
          </cell>
          <cell r="E2049">
            <v>103.07</v>
          </cell>
        </row>
        <row r="2050">
          <cell r="B2050">
            <v>101993</v>
          </cell>
          <cell r="C2050" t="str">
            <v>FABRICAÇÃO DE FÔRMA PARA ESCADAS, COM 2 LANCES EM "L" E LAJE CASCATA, EM MADEIRA SERRADA, E=25 MM. AF_11/2020</v>
          </cell>
          <cell r="D2050" t="str">
            <v>M2</v>
          </cell>
          <cell r="E2050">
            <v>145.41999999999999</v>
          </cell>
        </row>
        <row r="2051">
          <cell r="B2051">
            <v>101994</v>
          </cell>
          <cell r="C2051" t="str">
            <v>FABRICAÇÃO DE FÔRMA PARA ESCADAS, COM 1 LANCE E LAJE PLANA, EM CHAPA DE MADEIRA COMPENSADA PLASTIFICADA, E=18 MM. AF_11/2020</v>
          </cell>
          <cell r="D2051" t="str">
            <v>M2</v>
          </cell>
          <cell r="E2051">
            <v>136.69999999999999</v>
          </cell>
        </row>
        <row r="2052">
          <cell r="B2052">
            <v>101995</v>
          </cell>
          <cell r="C2052" t="str">
            <v>FABRICAÇÃO DE FÔRMA PARA ESCADAS, COM 1 LANCE E LAJE PLANA, EM CHAPA DE MADEIRA COMPENSADA RESINADA, E= 17 MM. AF_11/2020</v>
          </cell>
          <cell r="D2052" t="str">
            <v>M2</v>
          </cell>
          <cell r="E2052">
            <v>119.16</v>
          </cell>
        </row>
        <row r="2053">
          <cell r="B2053">
            <v>101996</v>
          </cell>
          <cell r="C2053" t="str">
            <v>FABRICAÇÃO DE FÔRMA PARA ESCADAS, COM 1 LANCE E LAJE PLANA, EM MADEIRA SERRADA, E=25 MM. AF_11/2020</v>
          </cell>
          <cell r="D2053" t="str">
            <v>M2</v>
          </cell>
          <cell r="E2053">
            <v>127.41</v>
          </cell>
        </row>
        <row r="2054">
          <cell r="B2054">
            <v>101997</v>
          </cell>
          <cell r="C2054" t="str">
            <v>FABRICAÇÃO DE FÔRMA PARA ESCADAS, COM 1 LANCE E LAJE CASCATA, EM CHAPA DE MADEIRA COMPENSADA PLASTIFICADA, E=18 MM. AF_11/2020</v>
          </cell>
          <cell r="D2054" t="str">
            <v>M2</v>
          </cell>
          <cell r="E2054">
            <v>121.07</v>
          </cell>
        </row>
        <row r="2055">
          <cell r="B2055">
            <v>101998</v>
          </cell>
          <cell r="C2055" t="str">
            <v>FABRICAÇÃO DE FÔRMA PARA ESCADAS, COM 1 LANCE E LAJE CASCATA, EM CHAPA DE MADEIRA COMPENSADA RESINADA, E= 17 MM. AF_11/2020</v>
          </cell>
          <cell r="D2055" t="str">
            <v>M2</v>
          </cell>
          <cell r="E2055">
            <v>101.4</v>
          </cell>
        </row>
        <row r="2056">
          <cell r="B2056">
            <v>101999</v>
          </cell>
          <cell r="C2056" t="str">
            <v>FABRICAÇÃO DE FÔRMA PARA ESCADAS, COM 1 LANCE E LAJE CASCATA, EM MADEIRA SERRADA, E=25 MM. AF_11/2020</v>
          </cell>
          <cell r="D2056" t="str">
            <v>M2</v>
          </cell>
          <cell r="E2056">
            <v>154.83000000000001</v>
          </cell>
        </row>
        <row r="2057">
          <cell r="B2057">
            <v>102000</v>
          </cell>
          <cell r="C2057" t="str">
            <v>MONTAGEM E DESMONTAGEM DE FÔRMA PARA ESCADAS, COM 2 LANCES EM "U" E LAJE CASCATA, EM MADEIRA SERRADA, 1 UTILIZAÇÃO. AF_11/2020</v>
          </cell>
          <cell r="D2057" t="str">
            <v>M2</v>
          </cell>
          <cell r="E2057">
            <v>306.13</v>
          </cell>
        </row>
        <row r="2058">
          <cell r="B2058">
            <v>102001</v>
          </cell>
          <cell r="C2058" t="str">
            <v>MONTAGEM E DESMONTAGEM DE FÔRMA PARA ESCADAS, COM 2 LANCES EM "U" E LAJE CASCATA, EM MADEIRA SERRADA, 2 UTILIZAÇÕES. AF_11/2020</v>
          </cell>
          <cell r="D2058" t="str">
            <v>M2</v>
          </cell>
          <cell r="E2058">
            <v>260.31</v>
          </cell>
        </row>
        <row r="2059">
          <cell r="B2059">
            <v>102002</v>
          </cell>
          <cell r="C2059" t="str">
            <v>MONTAGEM E DESMONTAGEM DE FÔRMA PARA ESCADAS, COM 2 LANCES EM "U" E LAJE CASCATA, EM CHAPA DE MADEIRA COMPENSADA RESINADA, 2 UTILIZAÇÕES. AF_11/2020</v>
          </cell>
          <cell r="D2059" t="str">
            <v>M2</v>
          </cell>
          <cell r="E2059">
            <v>203.47</v>
          </cell>
        </row>
        <row r="2060">
          <cell r="B2060">
            <v>102003</v>
          </cell>
          <cell r="C2060" t="str">
            <v>MONTAGEM E DESMONTAGEM DE FÔRMA PARA ESCADAS, COM 2 LANCES EM "U" E LAJE CASCATA, EM CHAPA DE MADEIRA COMPENSADA RESINADA, 4 UTILIZAÇÕES. AF_11/2020</v>
          </cell>
          <cell r="D2060" t="str">
            <v>M2</v>
          </cell>
          <cell r="E2060">
            <v>183.82</v>
          </cell>
        </row>
        <row r="2061">
          <cell r="B2061">
            <v>102004</v>
          </cell>
          <cell r="C2061" t="str">
            <v>MONTAGEM E DESMONTAGEM DE FÔRMA PARA ESCADAS, COM 2 LANCES EM "U" E LAJE CASCATA, EM CHAPA DE MADEIRA COMPENSADA PLASTIFICADA, 6 UTILIZAÇÕES. AF_11/2020</v>
          </cell>
          <cell r="D2061" t="str">
            <v>M2</v>
          </cell>
          <cell r="E2061">
            <v>151.37</v>
          </cell>
        </row>
        <row r="2062">
          <cell r="B2062">
            <v>102005</v>
          </cell>
          <cell r="C2062" t="str">
            <v>MONTAGEM E DESMONTAGEM DE FÔRMA PARA ESCADAS, COM 2 LANCES EM "U" E LAJE CASCATA, EM CHAPA DE MADEIRA COMPENSADA PLASTIFICADA, 8 UTILIZAÇÕES. AF_11/2020</v>
          </cell>
          <cell r="D2062" t="str">
            <v>M2</v>
          </cell>
          <cell r="E2062">
            <v>134.16</v>
          </cell>
        </row>
        <row r="2063">
          <cell r="B2063">
            <v>102006</v>
          </cell>
          <cell r="C2063" t="str">
            <v>MONTAGEM E DESMONTAGEM DE FÔRMA PARA ESCADAS, COM 2 LANCES EM "U" E LAJE CASCATA, EM CHAPA DE MADEIRA COMPENSADA PLASTIFICADA, 10 UTILIZAÇÕES. AF_11/2020</v>
          </cell>
          <cell r="D2063" t="str">
            <v>M2</v>
          </cell>
          <cell r="E2063">
            <v>123.35</v>
          </cell>
        </row>
        <row r="2064">
          <cell r="B2064">
            <v>102007</v>
          </cell>
          <cell r="C2064" t="str">
            <v>MONTAGEM E DESMONTAGEM DE FÔRMA PARA ESCADAS, COM 2 LANCES EM "L" E LAJE PLANA, EM MADEIRA SERRADA, 1 UTILIZAÇÃO. AF_11/2020</v>
          </cell>
          <cell r="D2064" t="str">
            <v>M2</v>
          </cell>
          <cell r="E2064">
            <v>310.16000000000003</v>
          </cell>
        </row>
        <row r="2065">
          <cell r="B2065">
            <v>102008</v>
          </cell>
          <cell r="C2065" t="str">
            <v>MONTAGEM E DESMONTAGEM DE FÔRMA PARA ESCADAS, COM 2 LANCES EM "L" E LAJE PLANA, EM MADEIRA SERRADA, 2 UTILIZAÇÕES. AF_11/2020</v>
          </cell>
          <cell r="D2065" t="str">
            <v>M2</v>
          </cell>
          <cell r="E2065">
            <v>257.91000000000003</v>
          </cell>
        </row>
        <row r="2066">
          <cell r="B2066">
            <v>102009</v>
          </cell>
          <cell r="C2066" t="str">
            <v>MONTAGEM E DESMONTAGEM DE FÔRMA PARA ESCADAS, COM 2 LANCES EM "L" E LAJE PLANA, EM CHAPA DE MADEIRA COMPENSADA RESINADA, 2 UTILIZAÇÕES. AF_11/2020</v>
          </cell>
          <cell r="D2066" t="str">
            <v>M2</v>
          </cell>
          <cell r="E2066">
            <v>214.36</v>
          </cell>
        </row>
        <row r="2067">
          <cell r="B2067">
            <v>102010</v>
          </cell>
          <cell r="C2067" t="str">
            <v>MONTAGEM E DESMONTAGEM DE FÔRMA PARA ESCADAS, COM 2 LANCES EM "L" E LAJE PLANA, EM CHAPA DE MADEIRA COMPENSADA RESINADA, 4 UTILIZAÇÕES. AF_11/2020</v>
          </cell>
          <cell r="D2067" t="str">
            <v>M2</v>
          </cell>
          <cell r="E2067">
            <v>192.45</v>
          </cell>
        </row>
        <row r="2068">
          <cell r="B2068">
            <v>102011</v>
          </cell>
          <cell r="C2068" t="str">
            <v>MONTAGEM E DESMONTAGEM DE FÔRMA PARA ESCADAS, COM 2 LANCES EM "L" E LAJE PLANA, EM CHAPA DE MADEIRA COMPENSADA PLASTIFICADA, 6 UTILIZAÇÕES. AF_11/2020</v>
          </cell>
          <cell r="D2068" t="str">
            <v>M2</v>
          </cell>
          <cell r="E2068">
            <v>155.15</v>
          </cell>
        </row>
        <row r="2069">
          <cell r="B2069">
            <v>102012</v>
          </cell>
          <cell r="C2069" t="str">
            <v>MONTAGEM E DESMONTAGEM DE FÔRMA PARA ESCADAS, COM 2 LANCES EM "L" E LAJE PLANA, EM CHAPA DE MADEIRA COMPENSADA PLASTIFICADA, 8 UTILIZAÇÕES. AF_11/2020</v>
          </cell>
          <cell r="D2069" t="str">
            <v>M2</v>
          </cell>
          <cell r="E2069">
            <v>136.88</v>
          </cell>
        </row>
        <row r="2070">
          <cell r="B2070">
            <v>102013</v>
          </cell>
          <cell r="C2070" t="str">
            <v>MONTAGEM E DESMONTAGEM DE FÔRMA PARA ESCADAS, COM 2 LANCES EM "L" E LAJE PLANA, EM CHAPA DE MADEIRA COMPENSADA PLASTIFICADA, 10 UTILIZAÇÕES. AF_11/2020</v>
          </cell>
          <cell r="D2070" t="str">
            <v>M2</v>
          </cell>
          <cell r="E2070">
            <v>126.7</v>
          </cell>
        </row>
        <row r="2071">
          <cell r="B2071">
            <v>102014</v>
          </cell>
          <cell r="C2071" t="str">
            <v>MONTAGEM E DESMONTAGEM DE FÔRMA PARA ESCADAS, COM 2 LANCES EM "L" E LAJE CASCATA, EM MADEIRA SERRADA, 1 UTILIZAÇÃO. AF_11/2020</v>
          </cell>
          <cell r="D2071" t="str">
            <v>M2</v>
          </cell>
          <cell r="E2071">
            <v>325.52</v>
          </cell>
        </row>
        <row r="2072">
          <cell r="B2072">
            <v>102015</v>
          </cell>
          <cell r="C2072" t="str">
            <v>MONTAGEM E DESMONTAGEM DE FÔRMA PARA ESCADAS, COM 2 LANCES EM "L" E LAJE CASCATA, EM MADEIRA SERRADA, 2 UTILIZAÇÕES. AF_11/2020</v>
          </cell>
          <cell r="D2072" t="str">
            <v>M2</v>
          </cell>
          <cell r="E2072">
            <v>271.10000000000002</v>
          </cell>
        </row>
        <row r="2073">
          <cell r="B2073">
            <v>102016</v>
          </cell>
          <cell r="C2073" t="str">
            <v>MONTAGEM E DESMONTAGEM DE FÔRMA PARA ESCADAS, COM 2 LANCES EM "L" E LAJE CASCATA, EM CHAPA DE MADEIRA COMPENSADA RESINADA, 2 UTILIZAÇÕES. AF_11/2020</v>
          </cell>
          <cell r="D2073" t="str">
            <v>M2</v>
          </cell>
          <cell r="E2073">
            <v>203.26</v>
          </cell>
        </row>
        <row r="2074">
          <cell r="B2074">
            <v>102017</v>
          </cell>
          <cell r="C2074" t="str">
            <v>MONTAGEM E DESMONTAGEM DE FÔRMA PARA ESCADAS, COM 2 LANCES EM "L" E LAJE CASCATA, EM CHAPA DE MADEIRA COMPENSADA RESINADA, 4 UTILIZAÇÕES. AF_11/2020</v>
          </cell>
          <cell r="D2074" t="str">
            <v>M2</v>
          </cell>
          <cell r="E2074">
            <v>182.34</v>
          </cell>
        </row>
        <row r="2075">
          <cell r="B2075">
            <v>102036</v>
          </cell>
          <cell r="C2075" t="str">
            <v>MONTAGEM E DESMONTAGEM DE FÔRMA PARA ESCADAS, COM 2 LANCES EM "L" E LAJE CASCATA, EM CHAPA DE MADEIRA COMPENSADA PLASTIFICADA, 6 UTILIZAÇÕES. AF_11/2020</v>
          </cell>
          <cell r="D2075" t="str">
            <v>M2</v>
          </cell>
          <cell r="E2075">
            <v>149.13999999999999</v>
          </cell>
        </row>
        <row r="2076">
          <cell r="B2076">
            <v>102037</v>
          </cell>
          <cell r="C2076" t="str">
            <v>MONTAGEM E DESMONTAGEM DE FÔRMA PARA ESCADAS, COM 2 LANCES EM "L" E LAJE CASCATA, EM CHAPA DE MADEIRA COMPENSADA PLASTIFICADA, 8 UTILIZAÇÕES. AF_11/2020</v>
          </cell>
          <cell r="D2076" t="str">
            <v>M2</v>
          </cell>
          <cell r="E2076">
            <v>131.76</v>
          </cell>
        </row>
        <row r="2077">
          <cell r="B2077">
            <v>102038</v>
          </cell>
          <cell r="C2077" t="str">
            <v>MONTAGEM E DESMONTAGEM DE FÔRMA PARA ESCADAS, COM 2 LANCES EM "L" E LAJE CASCATA, EM CHAPA DE MADEIRA COMPENSADA PLASTIFICADA, 10 UTILIZAÇÕES. AF_11/2020</v>
          </cell>
          <cell r="D2077" t="str">
            <v>M2</v>
          </cell>
          <cell r="E2077">
            <v>122.06</v>
          </cell>
        </row>
        <row r="2078">
          <cell r="B2078">
            <v>102039</v>
          </cell>
          <cell r="C2078" t="str">
            <v>MONTAGEM E DESMONTAGEM DE FÔRMA PARA ESCADAS, COM 1 LANCE E LAJE PLANA, EM MADEIRA SERRADA, 1 UTILIZAÇÃO. AF_11/2020</v>
          </cell>
          <cell r="D2078" t="str">
            <v>M2</v>
          </cell>
          <cell r="E2078">
            <v>318.47000000000003</v>
          </cell>
        </row>
        <row r="2079">
          <cell r="B2079">
            <v>102040</v>
          </cell>
          <cell r="C2079" t="str">
            <v>MONTAGEM E DESMONTAGEM DE FÔRMA PARA ESCADAS, COM 1 LANCE E LAJE PLANA, EM MADEIRA SERRADA, 2 UTILIZAÇÕES. AF_11/2020</v>
          </cell>
          <cell r="D2079" t="str">
            <v>M2</v>
          </cell>
          <cell r="E2079">
            <v>264.06</v>
          </cell>
        </row>
        <row r="2080">
          <cell r="B2080">
            <v>102041</v>
          </cell>
          <cell r="C2080" t="str">
            <v>MONTAGEM E DESMONTAGEM DE FÔRMA PARA ESCADAS, COM 1 LANCE E LAJE PLANA, EM CHAPA DE MADEIRA COMPENSADA RESINADA, 2 UTILIZAÇÕES. AF_11/2020</v>
          </cell>
          <cell r="D2080" t="str">
            <v>M2</v>
          </cell>
          <cell r="E2080">
            <v>215.1</v>
          </cell>
        </row>
        <row r="2081">
          <cell r="B2081">
            <v>102042</v>
          </cell>
          <cell r="C2081" t="str">
            <v>MONTAGEM E DESMONTAGEM DE FÔRMA PARA ESCADAS, COM 1 LANCE E LAJE PLANA, EM CHAPA DE MADEIRA COMPENSADA RESINADA, 4 UTILIZAÇÕES. AF_11/2020</v>
          </cell>
          <cell r="D2081" t="str">
            <v>M2</v>
          </cell>
          <cell r="E2081">
            <v>191.47</v>
          </cell>
        </row>
        <row r="2082">
          <cell r="B2082">
            <v>102043</v>
          </cell>
          <cell r="C2082" t="str">
            <v>MONTAGEM E DESMONTAGEM DE FÔRMA PARA ESCADAS, COM 1 LANCE E LAJE PLANA, EM CHAPA DE MADEIRA COMPENSADA PLASTIFICADA, 6 UTILIZAÇÕES. AF_11/2020</v>
          </cell>
          <cell r="D2082" t="str">
            <v>M2</v>
          </cell>
          <cell r="E2082">
            <v>154.57</v>
          </cell>
        </row>
        <row r="2083">
          <cell r="B2083">
            <v>102044</v>
          </cell>
          <cell r="C2083" t="str">
            <v>MONTAGEM E DESMONTAGEM DE FÔRMA PARA ESCADAS, COM 1 LANCE E LAJE PLANA, EM CHAPA DE MADEIRA COMPENSADA PLASTIFICADA, 8 UTILIZAÇÕES. AF_11/2020</v>
          </cell>
          <cell r="D2083" t="str">
            <v>M2</v>
          </cell>
          <cell r="E2083">
            <v>136.97</v>
          </cell>
        </row>
        <row r="2084">
          <cell r="B2084">
            <v>102045</v>
          </cell>
          <cell r="C2084" t="str">
            <v>MONTAGEM E DESMONTAGEM DE FÔRMA PARA ESCADAS, COM 1 LANCE E LAJE PLANA, EM CHAPA DE MADEIRA COMPENSADA PLASTIFICADA, 10 UTILIZAÇÕES. AF_11/2020</v>
          </cell>
          <cell r="D2084" t="str">
            <v>M2</v>
          </cell>
          <cell r="E2084">
            <v>126.41</v>
          </cell>
        </row>
        <row r="2085">
          <cell r="B2085">
            <v>102046</v>
          </cell>
          <cell r="C2085" t="str">
            <v>MONTAGEM E DESMONTAGEM DE FÔRMA PARA ESCADAS, COM 1 LANCE E LAJE CASCATA, EM MADEIRA SERRADA, 1 UTILIZAÇÃO. AF_11/2020</v>
          </cell>
          <cell r="D2085" t="str">
            <v>M2</v>
          </cell>
          <cell r="E2085">
            <v>326.51</v>
          </cell>
        </row>
        <row r="2086">
          <cell r="B2086">
            <v>102047</v>
          </cell>
          <cell r="C2086" t="str">
            <v>MONTAGEM E DESMONTAGEM DE FÔRMA PARA ESCADAS, COM 1 LANCE E LAJE CASCATA, EM MADEIRA SERRADA, 2 UTILIZAÇÕES. AF_11/2020</v>
          </cell>
          <cell r="D2086" t="str">
            <v>M2</v>
          </cell>
          <cell r="E2086">
            <v>275.57</v>
          </cell>
        </row>
        <row r="2087">
          <cell r="B2087">
            <v>102048</v>
          </cell>
          <cell r="C2087" t="str">
            <v>MONTAGEM E DESMONTAGEM DE FÔRMA PARA ESCADAS, COM 1 LANCE E LAJE CASCATA, EM CHAPA DE MADEIRA COMPENSADA RESINADA, 2 UTILIZAÇÕES. AF_11/2020</v>
          </cell>
          <cell r="D2087" t="str">
            <v>M2</v>
          </cell>
          <cell r="E2087">
            <v>198.93</v>
          </cell>
        </row>
        <row r="2088">
          <cell r="B2088">
            <v>102049</v>
          </cell>
          <cell r="C2088" t="str">
            <v>MONTAGEM E DESMONTAGEM DE FÔRMA PARA ESCADAS, COM 1 LANCE E LAJE CASCATA, EM CHAPA DE MADEIRA COMPENSADA RESINADA, 4 UTILIZAÇÕES. AF_11/2020</v>
          </cell>
          <cell r="D2088" t="str">
            <v>M2</v>
          </cell>
          <cell r="E2088">
            <v>176.14</v>
          </cell>
        </row>
        <row r="2089">
          <cell r="B2089">
            <v>102050</v>
          </cell>
          <cell r="C2089" t="str">
            <v>MONTAGEM E DESMONTAGEM DE FÔRMA PARA ESCADAS, COM 1 LANCE E LAJE CASCATA, EM CHAPA DE MADEIRA COMPENSADA PLASTIFICADA, 6 UTILIZAÇÕES. AF_11/2020</v>
          </cell>
          <cell r="D2089" t="str">
            <v>M2</v>
          </cell>
          <cell r="E2089">
            <v>144.59</v>
          </cell>
        </row>
        <row r="2090">
          <cell r="B2090">
            <v>102051</v>
          </cell>
          <cell r="C2090" t="str">
            <v>MONTAGEM E DESMONTAGEM DE FÔRMA PARA ESCADAS, COM 1 LANCE E LAJE CASCATA, EM CHAPA DE MADEIRA COMPENSADA PLASTIFICADA, 8 UTILIZAÇÕES. AF_11/2020</v>
          </cell>
          <cell r="D2090" t="str">
            <v>M2</v>
          </cell>
          <cell r="E2090">
            <v>127.35</v>
          </cell>
        </row>
        <row r="2091">
          <cell r="B2091">
            <v>102052</v>
          </cell>
          <cell r="C2091" t="str">
            <v>MONTAGEM E DESMONTAGEM DE FÔRMA PARA ESCADAS, COM 1 LANCE E LAJE CASCATA, EM CHAPA DE MADEIRA COMPENSADA PLASTIFICADA, 10 UTILIZAÇÕES. AF_11/2020</v>
          </cell>
          <cell r="D2091" t="str">
            <v>M2</v>
          </cell>
          <cell r="E2091">
            <v>117.72</v>
          </cell>
        </row>
        <row r="2092">
          <cell r="B2092">
            <v>102059</v>
          </cell>
          <cell r="C2092" t="str">
            <v>MONTAGEM E DESMONTAGEM DE FÔRMA PARA ESCADA DUPLA COM 2 LANCES EM "X" E LAJE PLANA, EM MADEIRA SERRADA, 1 UTILIZAÇÃO. AF_11/2020</v>
          </cell>
          <cell r="D2092" t="str">
            <v>M2</v>
          </cell>
          <cell r="E2092">
            <v>299.89999999999998</v>
          </cell>
        </row>
        <row r="2093">
          <cell r="B2093">
            <v>102060</v>
          </cell>
          <cell r="C2093" t="str">
            <v>MONTAGEM E DESMONTAGEM DE FÔRMA PARA ESCADA DUPLA COM 2 LANCES EM "X" E LAJE PLANA, EM MADEIRA SERRADA, 2 UTILIZAÇÕES. AF_11/2020</v>
          </cell>
          <cell r="D2093" t="str">
            <v>M2</v>
          </cell>
          <cell r="E2093">
            <v>250.9</v>
          </cell>
        </row>
        <row r="2094">
          <cell r="B2094">
            <v>102061</v>
          </cell>
          <cell r="C2094" t="str">
            <v>MONTAGEM E DESMONTAGEM DE FÔRMA PARA ESCADA DUPLA COM 2 LANCES EM "X" E LAJE PLANA, EM CHAPA DE MADEIRA COMPENSADA RESINADA, 2 UTILIZAÇÕES. AF_11/2020</v>
          </cell>
          <cell r="D2094" t="str">
            <v>M2</v>
          </cell>
          <cell r="E2094">
            <v>198.56</v>
          </cell>
        </row>
        <row r="2095">
          <cell r="B2095">
            <v>102062</v>
          </cell>
          <cell r="C2095" t="str">
            <v>MONTAGEM E DESMONTAGEM DE FÔRMA PARA ESCADA DUPLA COM 2 LANCES EM "X" E LAJE PLANA, EM CHAPA DE MADEIRA COMPENSADA RESINADA, 4 UTILIZAÇÕES. AF_11/2020</v>
          </cell>
          <cell r="D2095" t="str">
            <v>M2</v>
          </cell>
          <cell r="E2095">
            <v>180.45</v>
          </cell>
        </row>
        <row r="2096">
          <cell r="B2096">
            <v>102063</v>
          </cell>
          <cell r="C2096" t="str">
            <v>MONTAGEM E DESMONTAGEM DE FÔRMA PARA ESCADA DUPLA COM 2 LANCES EM "X" E LAJE PLANA, EM CHAPA DE MADEIRA COMPENSADA PLASTIFICADA, 6 UTILIZAÇÕES. AF_11/2020</v>
          </cell>
          <cell r="D2096" t="str">
            <v>M2</v>
          </cell>
          <cell r="E2096">
            <v>144.6</v>
          </cell>
        </row>
        <row r="2097">
          <cell r="B2097">
            <v>102064</v>
          </cell>
          <cell r="C2097" t="str">
            <v>MONTAGEM E DESMONTAGEM DE FÔRMA PARA ESCADA DUPLA COM 2 LANCES EM "X" E LAJE PLANA, EM CHAPA DE MADEIRA COMPENSADA PLASTIFICADA, 8 UTILIZAÇÕES. AF_11/2020</v>
          </cell>
          <cell r="D2097" t="str">
            <v>M2</v>
          </cell>
          <cell r="E2097">
            <v>126.81</v>
          </cell>
        </row>
        <row r="2098">
          <cell r="B2098">
            <v>102065</v>
          </cell>
          <cell r="C2098" t="str">
            <v>MONTAGEM E DESMONTAGEM DE FÔRMA PARA ESCADA DUPLA COM 2 LANCES EM "X" E LAJE PLANA, EM CHAPA DE MADEIRA COMPENSADA PLASTIFICADA, 10 UTILIZAÇÕES. AF_11/2020</v>
          </cell>
          <cell r="D2098" t="str">
            <v>M2</v>
          </cell>
          <cell r="E2098">
            <v>116.92</v>
          </cell>
        </row>
        <row r="2099">
          <cell r="B2099">
            <v>102066</v>
          </cell>
          <cell r="C2099" t="str">
            <v>MONTAGEM E DESMONTAGEM DE FÔRMA PARA ESCADA DUPLA COM 2 LANCES EM "X" E LAJE CASCATA, EM MADEIRA SERRADA, 1 UTILIZAÇÃO. AF_11/2020</v>
          </cell>
          <cell r="D2099" t="str">
            <v>M2</v>
          </cell>
          <cell r="E2099">
            <v>296.66000000000003</v>
          </cell>
        </row>
        <row r="2100">
          <cell r="B2100">
            <v>102067</v>
          </cell>
          <cell r="C2100" t="str">
            <v>MONTAGEM E DESMONTAGEM DE FÔRMA PARA ESCADA DUPLA COM 2 LANCES EM "X" E LAJE CASCATA, EM MADEIRA SERRADA, 2 UTILIZAÇÕES. AF_11/2020</v>
          </cell>
          <cell r="D2100" t="str">
            <v>M2</v>
          </cell>
          <cell r="E2100">
            <v>251.47</v>
          </cell>
        </row>
        <row r="2101">
          <cell r="B2101">
            <v>102068</v>
          </cell>
          <cell r="C2101" t="str">
            <v>MONTAGEM E DESMONTAGEM DE FÔRMA PARA ESCADA DUPLA COM 2 LANCES EM "X" E LAJE CASCATA, EM CHAPA DE MADEIRA COMPENSADA RESINADA, 2 UTILIZAÇÕES. AF_11/2020</v>
          </cell>
          <cell r="D2101" t="str">
            <v>M2</v>
          </cell>
          <cell r="E2101">
            <v>180.99</v>
          </cell>
        </row>
        <row r="2102">
          <cell r="B2102">
            <v>102069</v>
          </cell>
          <cell r="C2102" t="str">
            <v>MONTAGEM E DESMONTAGEM DE FÔRMA PARA ESCADA DUPLA COM 2 LANCES EM "X" E LAJE CASCATA, EM CHAPA DE MADEIRA COMPENSADA RESINADA, 4 UTILIZAÇÕES. AF_11/2020</v>
          </cell>
          <cell r="D2102" t="str">
            <v>M2</v>
          </cell>
          <cell r="E2102">
            <v>163.91</v>
          </cell>
        </row>
        <row r="2103">
          <cell r="B2103">
            <v>102070</v>
          </cell>
          <cell r="C2103" t="str">
            <v>MONTAGEM E DESMONTAGEM DE FÔRMA PARA ESCADA DUPLA COM 2 LANCES EM "X" E LAJE CASCATA, EM CHAPA DE MADEIRA COMPENSADA PLASTIFICADA, 6 UTILIZAÇÕES. AF_11/2020</v>
          </cell>
          <cell r="D2103" t="str">
            <v>M2</v>
          </cell>
          <cell r="E2103">
            <v>133.88</v>
          </cell>
        </row>
        <row r="2104">
          <cell r="B2104">
            <v>102071</v>
          </cell>
          <cell r="C2104" t="str">
            <v>MONTAGEM E DESMONTAGEM DE FÔRMA PARA ESCADA DUPLA COM 2 LANCES EM "X" E LAJE CASCATA, EM CHAPA DE MADEIRA COMPENSADA PLASTIFICADA, 8 UTILIZAÇÕES. AF_11/2020</v>
          </cell>
          <cell r="D2104" t="str">
            <v>M2</v>
          </cell>
          <cell r="E2104">
            <v>117.9</v>
          </cell>
        </row>
        <row r="2105">
          <cell r="B2105">
            <v>102072</v>
          </cell>
          <cell r="C2105" t="str">
            <v>MONTAGEM E DESMONTAGEM DE FÔRMA PARA ESCADA DUPLA COM 2 LANCES EM "X" E LAJE CASCATA, EM CHAPA DE MADEIRA COMPENSADA PLASTIFICADA, 10 UTILIZAÇÕES. AF_11/2020</v>
          </cell>
          <cell r="D2105" t="str">
            <v>M2</v>
          </cell>
          <cell r="E2105">
            <v>115.26</v>
          </cell>
        </row>
        <row r="2106">
          <cell r="B2106">
            <v>102073</v>
          </cell>
          <cell r="C2106" t="str">
            <v>ESCADA EM CONCRETO ARMADO MOLDADO IN LOCO, FCK 20 MPA, COM 1 LANCE E LAJE PLANA, FÔRMA EM CHAPA DE MADEIRA COMPENSADA RESINADA. AF_11/2020</v>
          </cell>
          <cell r="D2106" t="str">
            <v>M3</v>
          </cell>
          <cell r="E2106">
            <v>3036.89</v>
          </cell>
        </row>
        <row r="2107">
          <cell r="B2107">
            <v>102074</v>
          </cell>
          <cell r="C2107" t="str">
            <v>ESCADA EM CONCRETO ARMADO MOLDADO IN LOCO, FCK 20 MPA, COM 2 LANCES EM "U" E LAJE PLANA, FÔRMA EM CHAPA DE MADEIRA COMPENSADA RESINADA. AF_11/2020</v>
          </cell>
          <cell r="D2107" t="str">
            <v>M3</v>
          </cell>
          <cell r="E2107">
            <v>3904.1</v>
          </cell>
        </row>
        <row r="2108">
          <cell r="B2108">
            <v>102075</v>
          </cell>
          <cell r="C2108" t="str">
            <v>ESCADA EM CONCRETO ARMADO MOLDADO IN LOCO, FCK 20 MPA, COM 2 LANCES EM "L" E LAJE PLANA, FÔRMA EM CHAPA DE MADEIRA COMPENSADA RESINADA. AF_11/2020</v>
          </cell>
          <cell r="D2108" t="str">
            <v>M3</v>
          </cell>
          <cell r="E2108">
            <v>4187.7700000000004</v>
          </cell>
        </row>
        <row r="2109">
          <cell r="B2109">
            <v>102076</v>
          </cell>
          <cell r="C2109" t="str">
            <v>ESCADA EM CONCRETO ARMADO MOLDADO IN LOCO, FCK 20 MPA, COM 2 LANCES EM "X" E LAJE PLANA, FÔRMA EM CHAPA DE MADEIRA COMPENSADA RESINADA. AF_11/2020</v>
          </cell>
          <cell r="D2109" t="str">
            <v>M3</v>
          </cell>
          <cell r="E2109">
            <v>4264.75</v>
          </cell>
        </row>
        <row r="2110">
          <cell r="B2110">
            <v>102077</v>
          </cell>
          <cell r="C2110" t="str">
            <v>ESCADA EM CONCRETO ARMADO MOLDADO IN LOCO, FCK 20 MPA, COM 1 LANCE E LAJE CASCATA, FÔRMA EM CHAPA DE MADEIRA COMPENSADA RESINADA. AF_11/2020</v>
          </cell>
          <cell r="D2110" t="str">
            <v>M3</v>
          </cell>
          <cell r="E2110">
            <v>4524.62</v>
          </cell>
        </row>
        <row r="2111">
          <cell r="B2111">
            <v>102078</v>
          </cell>
          <cell r="C2111" t="str">
            <v>ESCADA EM CONCRETO ARMADO MOLDADO IN LOCO, FCK 20 MPA, COM 2 LANCES EM "U" E LAJE CASCATA, FÔRMA EM CHAPA DE MADEIRA COMPENSADA RESINADA. AF_11/2020</v>
          </cell>
          <cell r="D2111" t="str">
            <v>M3</v>
          </cell>
          <cell r="E2111">
            <v>4503.7</v>
          </cell>
        </row>
        <row r="2112">
          <cell r="B2112">
            <v>102079</v>
          </cell>
          <cell r="C2112" t="str">
            <v>ESCADA EM CONCRETO ARMADO MOLDADO IN LOCO, FCK 20 MPA, COM 2 LANCES EM "L" E LAJE CASCATA, FÔRMA EM CHAPA DE MADEIRA COMPENSADA RESINADA. AF_11/2020</v>
          </cell>
          <cell r="D2112" t="str">
            <v>M3</v>
          </cell>
          <cell r="E2112">
            <v>4463.79</v>
          </cell>
        </row>
        <row r="2113">
          <cell r="B2113">
            <v>102080</v>
          </cell>
          <cell r="C2113" t="str">
            <v>ESCADA EM CONCRETO ARMADO MOLDADO IN LOCO, FCK 20 MPA, COM 2 LANCES EM "X" E LAJE CASCATA, FÔRMA EM CHAPA DE MADEIRA COMPENSADA RESINADA. AF_11/2020</v>
          </cell>
          <cell r="D2113" t="str">
            <v>M3</v>
          </cell>
          <cell r="E2113">
            <v>4037.77</v>
          </cell>
        </row>
        <row r="2114">
          <cell r="B2114">
            <v>102086</v>
          </cell>
          <cell r="C2114" t="str">
            <v>FABRICAÇÃO DE FÔRMA PARA ESCADA DUPLA COM 2 LANCES EM "X" E LAJE PLANA, EM CHAPA DE MADEIRA COMPENSADA PLASTIFICADA, E=18 MM. AF_11/2020</v>
          </cell>
          <cell r="D2114" t="str">
            <v>M2</v>
          </cell>
          <cell r="E2114">
            <v>131.85</v>
          </cell>
        </row>
        <row r="2115">
          <cell r="B2115">
            <v>102087</v>
          </cell>
          <cell r="C2115" t="str">
            <v>FABRICAÇÃO DE FÔRMA PARA ESCADA DUPLA COM 2 LANCES EM "X" E LAJE PLANA, EM CHAPA DE MADEIRA COMPENSADA RESINADA, E= 17 MM. AF_11/2020</v>
          </cell>
          <cell r="D2115" t="str">
            <v>M2</v>
          </cell>
          <cell r="E2115">
            <v>115.45</v>
          </cell>
        </row>
        <row r="2116">
          <cell r="B2116">
            <v>102088</v>
          </cell>
          <cell r="C2116" t="str">
            <v>FABRICAÇÃO DE FÔRMA PARA ESCADA DUPLA COM 2 LANCES EM X E LAJE PLANA, EM MADEIRA SERRADA, E=25 MM. AF_11/2020</v>
          </cell>
          <cell r="D2116" t="str">
            <v>M2</v>
          </cell>
          <cell r="E2116">
            <v>119.72</v>
          </cell>
        </row>
        <row r="2117">
          <cell r="B2117">
            <v>102089</v>
          </cell>
          <cell r="C2117" t="str">
            <v>FABRICAÇÃO DE FÔRMA PARA ESCADA DUPLA COM 2 LANCES EM "X" E LAJE CASCATA, EM CHAPA DE MADEIRA COMPENSADA PLASTIFICADA, E=18 MM. AF_11/2020</v>
          </cell>
          <cell r="D2117" t="str">
            <v>M2</v>
          </cell>
          <cell r="E2117">
            <v>115.34</v>
          </cell>
        </row>
        <row r="2118">
          <cell r="B2118">
            <v>102090</v>
          </cell>
          <cell r="C2118" t="str">
            <v>FABRICAÇÃO DE FÔRMA PARA ESCADA DUPLA COM 2 LANCES EM "X" E LAJE CASCATA, EM CHAPA DE MADEIRA COMPENSADA RESINADA, E= 17 MM. AF_11/2020</v>
          </cell>
          <cell r="D2118" t="str">
            <v>M2</v>
          </cell>
          <cell r="E2118">
            <v>96.73</v>
          </cell>
        </row>
        <row r="2119">
          <cell r="B2119">
            <v>102091</v>
          </cell>
          <cell r="C2119" t="str">
            <v>FABRICAÇÃO DE FÔRMA PARA ESCADA DUPLA COM 2 LANCES EM X E LAJE CASCATA, EM MADEIRA SERRADA, E=25 MM. AF_11/2020</v>
          </cell>
          <cell r="D2119" t="str">
            <v>M2</v>
          </cell>
          <cell r="E2119">
            <v>133.33000000000001</v>
          </cell>
        </row>
        <row r="2120">
          <cell r="B2120">
            <v>89996</v>
          </cell>
          <cell r="C2120" t="str">
            <v>ARMAÇÃO VERTICAL DE ALVENARIA ESTRUTURAL; DIÂMETRO DE 10,0 MM. AF_01/2015</v>
          </cell>
          <cell r="D2120" t="str">
            <v>KG</v>
          </cell>
          <cell r="E2120">
            <v>14.33</v>
          </cell>
        </row>
        <row r="2121">
          <cell r="B2121">
            <v>89997</v>
          </cell>
          <cell r="C2121" t="str">
            <v>ARMAÇÃO VERTICAL DE ALVENARIA ESTRUTURAL; DIÂMETRO DE 12,5 MM. AF_01/2015</v>
          </cell>
          <cell r="D2121" t="str">
            <v>KG</v>
          </cell>
          <cell r="E2121">
            <v>11.98</v>
          </cell>
        </row>
        <row r="2122">
          <cell r="B2122">
            <v>89998</v>
          </cell>
          <cell r="C2122" t="str">
            <v>ARMAÇÃO DE CINTA DE ALVENARIA ESTRUTURAL; DIÂMETRO DE 10,0 MM. AF_01/2015</v>
          </cell>
          <cell r="D2122" t="str">
            <v>KG</v>
          </cell>
          <cell r="E2122">
            <v>13.91</v>
          </cell>
        </row>
        <row r="2123">
          <cell r="B2123">
            <v>89999</v>
          </cell>
          <cell r="C2123" t="str">
            <v>ARMAÇÃO DE VERGA E CONTRAVERGA DE ALVENARIA ESTRUTURAL; DIÂMETRO DE 8,0 MM. AF_01/2015</v>
          </cell>
          <cell r="D2123" t="str">
            <v>KG</v>
          </cell>
          <cell r="E2123">
            <v>17.84</v>
          </cell>
        </row>
        <row r="2124">
          <cell r="B2124">
            <v>90000</v>
          </cell>
          <cell r="C2124" t="str">
            <v>ARMAÇÃO DE VERGA E CONTRAVERGA DE ALVENARIA ESTRUTURAL; DIÂMETRO DE 10,0 MM. AF_01/2015</v>
          </cell>
          <cell r="D2124" t="str">
            <v>KG</v>
          </cell>
          <cell r="E2124">
            <v>15.4</v>
          </cell>
        </row>
        <row r="2125">
          <cell r="B2125">
            <v>91593</v>
          </cell>
          <cell r="C2125" t="str">
            <v>ARMAÇÃO DO SISTEMA DE PAREDES DE CONCRETO, EXECUTADA EM PAREDES DE EDIFICAÇÕES DE MÚLTIPLOS PAVIMENTOS, TELA Q-138. AF_06/2019</v>
          </cell>
          <cell r="D2125" t="str">
            <v>KG</v>
          </cell>
          <cell r="E2125">
            <v>12.83</v>
          </cell>
        </row>
        <row r="2126">
          <cell r="B2126">
            <v>91594</v>
          </cell>
          <cell r="C2126" t="str">
            <v>ARMAÇÃO DO SISTEMA DE PAREDES DE CONCRETO, EXECUTADA EM PAREDES DE EDIFICAÇÕES TÉRREAS OU DE MÚLTIPLOS PAVIMENTOS, TELA Q-92. AF_06/2019</v>
          </cell>
          <cell r="D2126" t="str">
            <v>KG</v>
          </cell>
          <cell r="E2126">
            <v>13.14</v>
          </cell>
        </row>
        <row r="2127">
          <cell r="B2127">
            <v>91595</v>
          </cell>
          <cell r="C2127" t="str">
            <v>ARMAÇÃO DO SISTEMA DE PAREDES DE CONCRETO, EXECUTADA EM PAREDES DE EDIFICAÇÕES TÉRREAS, TELA Q-61. AF_06/2019</v>
          </cell>
          <cell r="D2127" t="str">
            <v>KG</v>
          </cell>
          <cell r="E2127">
            <v>13.61</v>
          </cell>
        </row>
        <row r="2128">
          <cell r="B2128">
            <v>91596</v>
          </cell>
          <cell r="C2128" t="str">
            <v>ARMAÇÃO DO SISTEMA DE PAREDES DE CONCRETO, EXECUTADA COMO ARMADURA POSITIVA DE LAJES, TELA Q-138. AF_06/2019</v>
          </cell>
          <cell r="D2128" t="str">
            <v>KG</v>
          </cell>
          <cell r="E2128">
            <v>13.07</v>
          </cell>
        </row>
        <row r="2129">
          <cell r="B2129">
            <v>91597</v>
          </cell>
          <cell r="C2129" t="str">
            <v>ARMAÇÃO DO SISTEMA DE PAREDES DE CONCRETO, EXECUTADA COMO ARMADURA NEGATIVA DE LAJES, TELA T-196. AF_06/2019</v>
          </cell>
          <cell r="D2129" t="str">
            <v>KG</v>
          </cell>
          <cell r="E2129">
            <v>9.1199999999999992</v>
          </cell>
        </row>
        <row r="2130">
          <cell r="B2130">
            <v>91598</v>
          </cell>
          <cell r="C2130" t="str">
            <v>ARMAÇÃO DO SISTEMA DE PAREDES DE CONCRETO, EXECUTADA COMO ARMADURA POSITIVA DE LAJES, TELA Q-113. AF_06/2019</v>
          </cell>
          <cell r="D2130" t="str">
            <v>KG</v>
          </cell>
          <cell r="E2130">
            <v>12.7</v>
          </cell>
        </row>
        <row r="2131">
          <cell r="B2131">
            <v>91599</v>
          </cell>
          <cell r="C2131" t="str">
            <v>ARMAÇÃO DO SISTEMA DE PAREDES DE CONCRETO, EXECUTADA COMO ARMADURA NEGATIVA DE LAJES, TELA L-159. AF_06/2019</v>
          </cell>
          <cell r="D2131" t="str">
            <v>KG</v>
          </cell>
          <cell r="E2131">
            <v>9.43</v>
          </cell>
        </row>
        <row r="2132">
          <cell r="B2132">
            <v>91600</v>
          </cell>
          <cell r="C2132" t="str">
            <v>ARMAÇÃO DO SISTEMA DE PAREDES DE CONCRETO, EXECUTADA EM PLATIBANDAS, TELA Q-92. AF_06/2019</v>
          </cell>
          <cell r="D2132" t="str">
            <v>KG</v>
          </cell>
          <cell r="E2132">
            <v>14.97</v>
          </cell>
        </row>
        <row r="2133">
          <cell r="B2133">
            <v>91601</v>
          </cell>
          <cell r="C2133" t="str">
            <v>ARMAÇÃO DO SISTEMA DE PAREDES DE CONCRETO, EXECUTADA COMO REFORÇO, VERGALHÃO DE 6,3 MM DE DIÂMETRO. AF_06/2019</v>
          </cell>
          <cell r="D2133" t="str">
            <v>KG</v>
          </cell>
          <cell r="E2133">
            <v>16.600000000000001</v>
          </cell>
        </row>
        <row r="2134">
          <cell r="B2134">
            <v>91602</v>
          </cell>
          <cell r="C2134" t="str">
            <v>ARMAÇÃO DO SISTEMA DE PAREDES DE CONCRETO, EXECUTADA COMO REFORÇO, VERGALHÃO DE 8,0 MM DE DIÂMETRO. AF_06/2019</v>
          </cell>
          <cell r="D2134" t="str">
            <v>KG</v>
          </cell>
          <cell r="E2134">
            <v>15.93</v>
          </cell>
        </row>
        <row r="2135">
          <cell r="B2135">
            <v>91603</v>
          </cell>
          <cell r="C2135" t="str">
            <v>ARMAÇÃO DO SISTEMA DE PAREDES DE CONCRETO, EXECUTADA COMO REFORÇO, VERGALHÃO DE 10,0 MM DE DIÂMETRO. AF_06/2019</v>
          </cell>
          <cell r="D2135" t="str">
            <v>KG</v>
          </cell>
          <cell r="E2135">
            <v>15.03</v>
          </cell>
        </row>
        <row r="2136">
          <cell r="B2136">
            <v>92759</v>
          </cell>
          <cell r="C2136" t="str">
            <v>ARMAÇÃO DE PILAR OU VIGA DE UMA ESTRUTURA CONVENCIONAL DE CONCRETO ARMADO EM UM EDIFÍCIO DE MÚLTIPLOS PAVIMENTOS UTILIZANDO AÇO CA-60 DE 5,0 MM - MONTAGEM. AF_12/2015</v>
          </cell>
          <cell r="D2136" t="str">
            <v>KG</v>
          </cell>
          <cell r="E2136">
            <v>17.64</v>
          </cell>
        </row>
        <row r="2137">
          <cell r="B2137">
            <v>92760</v>
          </cell>
          <cell r="C2137" t="str">
            <v>ARMAÇÃO DE PILAR OU VIGA DE UMA ESTRUTURA CONVENCIONAL DE CONCRETO ARMADO EM UM EDIFÍCIO DE MÚLTIPLOS PAVIMENTOS UTILIZANDO AÇO CA-50 DE 6,3 MM - MONTAGEM. AF_12/2015</v>
          </cell>
          <cell r="D2137" t="str">
            <v>KG</v>
          </cell>
          <cell r="E2137">
            <v>17.62</v>
          </cell>
        </row>
        <row r="2138">
          <cell r="B2138">
            <v>92761</v>
          </cell>
          <cell r="C2138" t="str">
            <v>ARMAÇÃO DE PILAR OU VIGA DE UMA ESTRUTURA CONVENCIONAL DE CONCRETO ARMADO EM UM EDIFÍCIO DE MÚLTIPLOS PAVIMENTOS UTILIZANDO AÇO CA-50 DE 8,0 MM - MONTAGEM. AF_12/2015</v>
          </cell>
          <cell r="D2138" t="str">
            <v>KG</v>
          </cell>
          <cell r="E2138">
            <v>17.23</v>
          </cell>
        </row>
        <row r="2139">
          <cell r="B2139">
            <v>92762</v>
          </cell>
          <cell r="C2139" t="str">
            <v>ARMAÇÃO DE PILAR OU VIGA DE UMA ESTRUTURA CONVENCIONAL DE CONCRETO ARMADO EM UM EDIFÍCIO DE MÚLTIPLOS PAVIMENTOS UTILIZANDO AÇO CA-50 DE 10,0 MM - MONTAGEM. AF_12/2015</v>
          </cell>
          <cell r="D2139" t="str">
            <v>KG</v>
          </cell>
          <cell r="E2139">
            <v>15.73</v>
          </cell>
        </row>
        <row r="2140">
          <cell r="B2140">
            <v>92763</v>
          </cell>
          <cell r="C2140" t="str">
            <v>ARMAÇÃO DE PILAR OU VIGA DE UMA ESTRUTURA CONVENCIONAL DE CONCRETO ARMADO EM UM EDIFÍCIO DE MÚLTIPLOS PAVIMENTOS UTILIZANDO AÇO CA-50 DE 12,5 MM - MONTAGEM. AF_12/2015</v>
          </cell>
          <cell r="D2140" t="str">
            <v>KG</v>
          </cell>
          <cell r="E2140">
            <v>13.43</v>
          </cell>
        </row>
        <row r="2141">
          <cell r="B2141">
            <v>92764</v>
          </cell>
          <cell r="C2141" t="str">
            <v>ARMAÇÃO DE PILAR OU VIGA DE UMA ESTRUTURA CONVENCIONAL DE CONCRETO ARMADO EM UM EDIFÍCIO DE MÚLTIPLOS PAVIMENTOS UTILIZANDO AÇO CA-50 DE 16,0 MM - MONTAGEM. AF_12/2015</v>
          </cell>
          <cell r="D2141" t="str">
            <v>KG</v>
          </cell>
          <cell r="E2141">
            <v>13.05</v>
          </cell>
        </row>
        <row r="2142">
          <cell r="B2142">
            <v>92765</v>
          </cell>
          <cell r="C2142" t="str">
            <v>ARMAÇÃO DE PILAR OU VIGA DE UMA ESTRUTURA CONVENCIONAL DE CONCRETO ARMADO EM UM EDIFÍCIO DE MÚLTIPLOS PAVIMENTOS UTILIZANDO AÇO CA-50 DE 20,0 MM - MONTAGEM. AF_12/2015</v>
          </cell>
          <cell r="D2142" t="str">
            <v>KG</v>
          </cell>
          <cell r="E2142">
            <v>14.99</v>
          </cell>
        </row>
        <row r="2143">
          <cell r="B2143">
            <v>92766</v>
          </cell>
          <cell r="C2143" t="str">
            <v>ARMAÇÃO DE PILAR OU VIGA DE UMA ESTRUTURA CONVENCIONAL DE CONCRETO ARMADO EM UM EDIFÍCIO DE MÚLTIPLOS PAVIMENTOS UTILIZANDO AÇO CA-50 DE 25,0 MM - MONTAGEM. AF_12/2015</v>
          </cell>
          <cell r="D2143" t="str">
            <v>KG</v>
          </cell>
          <cell r="E2143">
            <v>14.8</v>
          </cell>
        </row>
        <row r="2144">
          <cell r="B2144">
            <v>92767</v>
          </cell>
          <cell r="C2144" t="str">
            <v>ARMAÇÃO DE LAJE DE UMA ESTRUTURA CONVENCIONAL DE CONCRETO ARMADO EM UM EDIFÍCIO DE MÚLTIPLOS PAVIMENTOS UTILIZANDO AÇO CA-60 DE 4,2 MM - MONTAGEM. AF_12/2015</v>
          </cell>
          <cell r="D2144" t="str">
            <v>KG</v>
          </cell>
          <cell r="E2144">
            <v>17.850000000000001</v>
          </cell>
        </row>
        <row r="2145">
          <cell r="B2145">
            <v>92768</v>
          </cell>
          <cell r="C2145" t="str">
            <v>ARMAÇÃO DE LAJE DE UMA ESTRUTURA CONVENCIONAL DE CONCRETO ARMADO EM UM EDIFÍCIO DE MÚLTIPLOS PAVIMENTOS UTILIZANDO AÇO CA-60 DE 5,0 MM - MONTAGEM. AF_12/2015</v>
          </cell>
          <cell r="D2145" t="str">
            <v>KG</v>
          </cell>
          <cell r="E2145">
            <v>16.53</v>
          </cell>
        </row>
        <row r="2146">
          <cell r="B2146">
            <v>92769</v>
          </cell>
          <cell r="C2146" t="str">
            <v>ARMAÇÃO DE LAJE DE UMA ESTRUTURA CONVENCIONAL DE CONCRETO ARMADO EM UM EDIFÍCIO DE MÚLTIPLOS PAVIMENTOS UTILIZANDO AÇO CA-50 DE 6,3 MM - MONTAGEM. AF_12/2015</v>
          </cell>
          <cell r="D2146" t="str">
            <v>KG</v>
          </cell>
          <cell r="E2146">
            <v>16.77</v>
          </cell>
        </row>
        <row r="2147">
          <cell r="B2147">
            <v>92770</v>
          </cell>
          <cell r="C2147" t="str">
            <v>ARMAÇÃO DE LAJE DE UMA ESTRUTURA CONVENCIONAL DE CONCRETO ARMADO EM UM EDIFÍCIO DE MÚLTIPLOS PAVIMENTOS UTILIZANDO AÇO CA-50 DE 8,0 MM - MONTAGEM. AF_12/2015</v>
          </cell>
          <cell r="D2147" t="str">
            <v>KG</v>
          </cell>
          <cell r="E2147">
            <v>16.57</v>
          </cell>
        </row>
        <row r="2148">
          <cell r="B2148">
            <v>92771</v>
          </cell>
          <cell r="C2148" t="str">
            <v>ARMAÇÃO DE LAJE DE UMA ESTRUTURA CONVENCIONAL DE CONCRETO ARMADO EM UM EDIFÍCIO DE MÚLTIPLOS PAVIMENTOS UTILIZANDO AÇO CA-50 DE 10,0 MM - MONTAGEM. AF_12/2015</v>
          </cell>
          <cell r="D2148" t="str">
            <v>KG</v>
          </cell>
          <cell r="E2148">
            <v>15.22</v>
          </cell>
        </row>
        <row r="2149">
          <cell r="B2149">
            <v>92772</v>
          </cell>
          <cell r="C2149" t="str">
            <v>ARMAÇÃO DE LAJE DE UMA ESTRUTURA CONVENCIONAL DE CONCRETO ARMADO EM UM EDIFÍCIO DE MÚLTIPLOS PAVIMENTOS UTILIZANDO AÇO CA-50 DE 12,5 MM - MONTAGEM. AF_12/2015</v>
          </cell>
          <cell r="D2149" t="str">
            <v>KG</v>
          </cell>
          <cell r="E2149">
            <v>13.03</v>
          </cell>
        </row>
        <row r="2150">
          <cell r="B2150">
            <v>92773</v>
          </cell>
          <cell r="C2150" t="str">
            <v>ARMAÇÃO DE LAJE DE UMA ESTRUTURA CONVENCIONAL DE CONCRETO ARMADO EM UM EDIFÍCIO DE MÚLTIPLOS PAVIMENTOS UTILIZANDO AÇO CA-50 DE 16,0 MM - MONTAGEM. AF_12/2015</v>
          </cell>
          <cell r="D2150" t="str">
            <v>KG</v>
          </cell>
          <cell r="E2150">
            <v>12.76</v>
          </cell>
        </row>
        <row r="2151">
          <cell r="B2151">
            <v>92774</v>
          </cell>
          <cell r="C2151" t="str">
            <v>ARMAÇÃO DE LAJE DE UMA ESTRUTURA CONVENCIONAL DE CONCRETO ARMADO EM UM EDIFÍCIO DE MÚLTIPLOS PAVIMENTOS UTILIZANDO AÇO CA-50 DE 20,0 MM - MONTAGEM. AF_12/2015</v>
          </cell>
          <cell r="D2151" t="str">
            <v>KG</v>
          </cell>
          <cell r="E2151">
            <v>14.79</v>
          </cell>
        </row>
        <row r="2152">
          <cell r="B2152">
            <v>92775</v>
          </cell>
          <cell r="C2152" t="str">
            <v>ARMAÇÃO DE PILAR OU VIGA DE UMA ESTRUTURA CONVENCIONAL DE CONCRETO ARMADO EM UMA EDIFICAÇÃO TÉRREA OU SOBRADO UTILIZANDO AÇO CA-60 DE 5,0 MM - MONTAGEM. AF_12/2015</v>
          </cell>
          <cell r="D2152" t="str">
            <v>KG</v>
          </cell>
          <cell r="E2152">
            <v>19.86</v>
          </cell>
        </row>
        <row r="2153">
          <cell r="B2153">
            <v>92776</v>
          </cell>
          <cell r="C2153" t="str">
            <v>ARMAÇÃO DE PILAR OU VIGA DE UMA ESTRUTURA CONVENCIONAL DE CONCRETO ARMADO EM UMA EDIFICAÇÃO TÉRREA OU SOBRADO UTILIZANDO AÇO CA-50 DE 6,3 MM - MONTAGEM. AF_12/2015</v>
          </cell>
          <cell r="D2153" t="str">
            <v>KG</v>
          </cell>
          <cell r="E2153">
            <v>19.309999999999999</v>
          </cell>
        </row>
        <row r="2154">
          <cell r="B2154">
            <v>92777</v>
          </cell>
          <cell r="C2154" t="str">
            <v>ARMAÇÃO DE PILAR OU VIGA DE UMA ESTRUTURA CONVENCIONAL DE CONCRETO ARMADO EM UMA EDIFICAÇÃO TÉRREA OU SOBRADO UTILIZANDO AÇO CA-50 DE 8,0 MM - MONTAGEM. AF_12/2015</v>
          </cell>
          <cell r="D2154" t="str">
            <v>KG</v>
          </cell>
          <cell r="E2154">
            <v>18.5</v>
          </cell>
        </row>
        <row r="2155">
          <cell r="B2155">
            <v>92778</v>
          </cell>
          <cell r="C2155" t="str">
            <v>ARMAÇÃO DE PILAR OU VIGA DE UMA ESTRUTURA CONVENCIONAL DE CONCRETO ARMADO EM UMA EDIFICAÇÃO TÉRREA OU SOBRADO UTILIZANDO AÇO CA-50 DE 10,0 MM - MONTAGEM. AF_12/2015</v>
          </cell>
          <cell r="D2155" t="str">
            <v>KG</v>
          </cell>
          <cell r="E2155">
            <v>16.68</v>
          </cell>
        </row>
        <row r="2156">
          <cell r="B2156">
            <v>92779</v>
          </cell>
          <cell r="C2156" t="str">
            <v>ARMAÇÃO DE PILAR OU VIGA DE UMA ESTRUTURA CONVENCIONAL DE CONCRETO ARMADO EM UMA EDIFICAÇÃO TÉRREA OU SOBRADO UTILIZANDO AÇO CA-50 DE 12,5 MM - MONTAGEM. AF_12/2015</v>
          </cell>
          <cell r="D2156" t="str">
            <v>KG</v>
          </cell>
          <cell r="E2156">
            <v>14.12</v>
          </cell>
        </row>
        <row r="2157">
          <cell r="B2157">
            <v>92780</v>
          </cell>
          <cell r="C2157" t="str">
            <v>ARMAÇÃO DE PILAR OU VIGA DE UMA ESTRUTURA CONVENCIONAL DE CONCRETO ARMADO EM UMA EDIFICAÇÃO TÉRREA OU SOBRADO UTILIZANDO AÇO CA-50 DE 16,0 MM - MONTAGEM. AF_12/2015</v>
          </cell>
          <cell r="D2157" t="str">
            <v>KG</v>
          </cell>
          <cell r="E2157">
            <v>13.52</v>
          </cell>
        </row>
        <row r="2158">
          <cell r="B2158">
            <v>92781</v>
          </cell>
          <cell r="C2158" t="str">
            <v>ARMAÇÃO DE PILAR OU VIGA DE UMA ESTRUTURA CONVENCIONAL DE CONCRETO ARMADO EM UMA EDIFICAÇÃO TÉRREA OU SOBRADO UTILIZANDO AÇO CA-50 DE 20,0 MM - MONTAGEM. AF_12/2015</v>
          </cell>
          <cell r="D2158" t="str">
            <v>KG</v>
          </cell>
          <cell r="E2158">
            <v>15.3</v>
          </cell>
        </row>
        <row r="2159">
          <cell r="B2159">
            <v>92782</v>
          </cell>
          <cell r="C2159" t="str">
            <v>ARMAÇÃO DE PILAR OU VIGA DE UMA ESTRUTURA CONVENCIONAL DE CONCRETO ARMADO EM UMA EDIFICAÇÃO TÉRREA OU SOBRADO UTILIZANDO AÇO CA-50 DE 25,0 MM - MONTAGEM. AF_12/2015</v>
          </cell>
          <cell r="D2159" t="str">
            <v>KG</v>
          </cell>
          <cell r="E2159">
            <v>14.99</v>
          </cell>
        </row>
        <row r="2160">
          <cell r="B2160">
            <v>92783</v>
          </cell>
          <cell r="C2160" t="str">
            <v>ARMAÇÃO DE LAJE DE UMA ESTRUTURA CONVENCIONAL DE CONCRETO ARMADO EM UMA EDIFICAÇÃO TÉRREA OU SOBRADO UTILIZANDO AÇO CA-60 DE 4,2 MM - MONTAGEM. AF_12/2015</v>
          </cell>
          <cell r="D2160" t="str">
            <v>KG</v>
          </cell>
          <cell r="E2160">
            <v>19.739999999999998</v>
          </cell>
        </row>
        <row r="2161">
          <cell r="B2161">
            <v>92784</v>
          </cell>
          <cell r="C2161" t="str">
            <v>ARMAÇÃO DE LAJE DE UMA ESTRUTURA CONVENCIONAL DE CONCRETO ARMADO EM UMA EDIFICAÇÃO TÉRREA OU SOBRADO UTILIZANDO AÇO CA-60 DE 5,0 MM - MONTAGEM. AF_12/2015</v>
          </cell>
          <cell r="D2161" t="str">
            <v>KG</v>
          </cell>
          <cell r="E2161">
            <v>18.07</v>
          </cell>
        </row>
        <row r="2162">
          <cell r="B2162">
            <v>92785</v>
          </cell>
          <cell r="C2162" t="str">
            <v>ARMAÇÃO DE LAJE DE UMA ESTRUTURA CONVENCIONAL DE CONCRETO ARMADO EM UMA EDIFICAÇÃO TÉRREA OU SOBRADO UTILIZANDO AÇO CA-50 DE 6,3 MM - MONTAGEM. AF_12/2015</v>
          </cell>
          <cell r="D2162" t="str">
            <v>KG</v>
          </cell>
          <cell r="E2162">
            <v>17.93</v>
          </cell>
        </row>
        <row r="2163">
          <cell r="B2163">
            <v>92786</v>
          </cell>
          <cell r="C2163" t="str">
            <v>ARMAÇÃO DE LAJE DE UMA ESTRUTURA CONVENCIONAL DE CONCRETO ARMADO EM UMA EDIFICAÇÃO TÉRREA OU SOBRADO UTILIZANDO AÇO CA-50 DE 8,0 MM - MONTAGEM. AF_12/2015</v>
          </cell>
          <cell r="D2163" t="str">
            <v>KG</v>
          </cell>
          <cell r="E2163">
            <v>17.420000000000002</v>
          </cell>
        </row>
        <row r="2164">
          <cell r="B2164">
            <v>92787</v>
          </cell>
          <cell r="C2164" t="str">
            <v>ARMAÇÃO DE LAJE DE UMA ESTRUTURA CONVENCIONAL DE CONCRETO ARMADO EM UMA EDIFICAÇÃO TÉRREA OU SOBRADO UTILIZANDO AÇO CA-50 DE 10,0 MM - MONTAGEM. AF_12/2015</v>
          </cell>
          <cell r="D2164" t="str">
            <v>KG</v>
          </cell>
          <cell r="E2164">
            <v>15.85</v>
          </cell>
        </row>
        <row r="2165">
          <cell r="B2165">
            <v>92788</v>
          </cell>
          <cell r="C2165" t="str">
            <v>ARMAÇÃO DE LAJE DE UMA ESTRUTURA CONVENCIONAL DE CONCRETO ARMADO EM UMA EDIFICAÇÃO TÉRREA OU SOBRADO UTILIZANDO AÇO CA-50 DE 12,5 MM - MONTAGEM. AF_12/2015</v>
          </cell>
          <cell r="D2165" t="str">
            <v>KG</v>
          </cell>
          <cell r="E2165">
            <v>13.48</v>
          </cell>
        </row>
        <row r="2166">
          <cell r="B2166">
            <v>92789</v>
          </cell>
          <cell r="C2166" t="str">
            <v>ARMAÇÃO DE LAJE DE UMA ESTRUTURA CONVENCIONAL DE CONCRETO ARMADO EM UMA EDIFICAÇÃO TÉRREA OU SOBRADO UTILIZANDO AÇO CA-50 DE 16,0 MM - MONTAGEM. AF_12/2015</v>
          </cell>
          <cell r="D2166" t="str">
            <v>KG</v>
          </cell>
          <cell r="E2166">
            <v>13.05</v>
          </cell>
        </row>
        <row r="2167">
          <cell r="B2167">
            <v>92790</v>
          </cell>
          <cell r="C2167" t="str">
            <v>ARMAÇÃO DE LAJE DE UMA ESTRUTURA CONVENCIONAL DE CONCRETO ARMADO EM UMA EDIFICAÇÃO TÉRREA OU SOBRADO UTILIZANDO AÇO CA-50 DE 20,0 MM - MONTAGEM. AF_12/2015</v>
          </cell>
          <cell r="D2167" t="str">
            <v>KG</v>
          </cell>
          <cell r="E2167">
            <v>14.96</v>
          </cell>
        </row>
        <row r="2168">
          <cell r="B2168">
            <v>92791</v>
          </cell>
          <cell r="C2168" t="str">
            <v>CORTE E DOBRA DE AÇO CA-60, DIÂMETRO DE 5,0 MM, UTILIZADO EM ESTRUTURAS DIVERSAS, EXCETO LAJES. AF_12/2015</v>
          </cell>
          <cell r="D2168" t="str">
            <v>KG</v>
          </cell>
          <cell r="E2168">
            <v>14.22</v>
          </cell>
        </row>
        <row r="2169">
          <cell r="B2169">
            <v>92792</v>
          </cell>
          <cell r="C2169" t="str">
            <v>CORTE E DOBRA DE AÇO CA-50, DIÂMETRO DE 6,3 MM, UTILIZADO EM ESTRUTURAS DIVERSAS, EXCETO LAJES. AF_12/2015</v>
          </cell>
          <cell r="D2169" t="str">
            <v>KG</v>
          </cell>
          <cell r="E2169">
            <v>14.89</v>
          </cell>
        </row>
        <row r="2170">
          <cell r="B2170">
            <v>92793</v>
          </cell>
          <cell r="C2170" t="str">
            <v>CORTE E DOBRA DE AÇO CA-50, DIÂMETRO DE 8,0 MM, UTILIZADO EM ESTRUTURAS DIVERSAS, EXCETO LAJES. AF_12/2015</v>
          </cell>
          <cell r="D2170" t="str">
            <v>KG</v>
          </cell>
          <cell r="E2170">
            <v>15.08</v>
          </cell>
        </row>
        <row r="2171">
          <cell r="B2171">
            <v>92794</v>
          </cell>
          <cell r="C2171" t="str">
            <v>CORTE E DOBRA DE AÇO CA-50, DIÂMETRO DE 10,0 MM, UTILIZADO EM ESTRUTURAS DIVERSAS, EXCETO LAJES. AF_12/2015</v>
          </cell>
          <cell r="D2171" t="str">
            <v>KG</v>
          </cell>
          <cell r="E2171">
            <v>14.02</v>
          </cell>
        </row>
        <row r="2172">
          <cell r="B2172">
            <v>92795</v>
          </cell>
          <cell r="C2172" t="str">
            <v>CORTE E DOBRA DE AÇO CA-50, DIÂMETRO DE 12,5 MM, UTILIZADO EM ESTRUTURAS DIVERSAS, EXCETO LAJES. AF_12/2015</v>
          </cell>
          <cell r="D2172" t="str">
            <v>KG</v>
          </cell>
          <cell r="E2172">
            <v>12.06</v>
          </cell>
        </row>
        <row r="2173">
          <cell r="B2173">
            <v>92796</v>
          </cell>
          <cell r="C2173" t="str">
            <v>CORTE E DOBRA DE AÇO CA-50, DIÂMETRO DE 16,0 MM, UTILIZADO EM ESTRUTURAS DIVERSAS, EXCETO LAJES. AF_12/2015</v>
          </cell>
          <cell r="D2173" t="str">
            <v>KG</v>
          </cell>
          <cell r="E2173">
            <v>11.99</v>
          </cell>
        </row>
        <row r="2174">
          <cell r="B2174">
            <v>92797</v>
          </cell>
          <cell r="C2174" t="str">
            <v>CORTE E DOBRA DE AÇO CA-50, DIÂMETRO DE 20,0 MM, UTILIZADO EM ESTRUTURAS DIVERSAS, EXCETO LAJES. AF_12/2015</v>
          </cell>
          <cell r="D2174" t="str">
            <v>KG</v>
          </cell>
          <cell r="E2174">
            <v>14.14</v>
          </cell>
        </row>
        <row r="2175">
          <cell r="B2175">
            <v>92798</v>
          </cell>
          <cell r="C2175" t="str">
            <v>CORTE E DOBRA DE AÇO CA-50, DIÂMETRO DE 25,0 MM, UTILIZADO EM ESTRUTURAS DIVERSAS, EXCETO LAJES. AF_12/2015</v>
          </cell>
          <cell r="D2175" t="str">
            <v>KG</v>
          </cell>
          <cell r="E2175">
            <v>14.13</v>
          </cell>
        </row>
        <row r="2176">
          <cell r="B2176">
            <v>92799</v>
          </cell>
          <cell r="C2176" t="str">
            <v>CORTE E DOBRA DE AÇO CA-60, DIÂMETRO DE 4,2 MM, UTILIZADO EM LAJE. AF_12/2015</v>
          </cell>
          <cell r="D2176" t="str">
            <v>KG</v>
          </cell>
          <cell r="E2176">
            <v>14.58</v>
          </cell>
        </row>
        <row r="2177">
          <cell r="B2177">
            <v>92800</v>
          </cell>
          <cell r="C2177" t="str">
            <v>CORTE E DOBRA DE AÇO CA-60, DIÂMETRO DE 5,0 MM, UTILIZADO EM LAJE. AF_12/2015</v>
          </cell>
          <cell r="D2177" t="str">
            <v>KG</v>
          </cell>
          <cell r="E2177">
            <v>13.81</v>
          </cell>
        </row>
        <row r="2178">
          <cell r="B2178">
            <v>92801</v>
          </cell>
          <cell r="C2178" t="str">
            <v>CORTE E DOBRA DE AÇO CA-50, DIÂMETRO DE 6,3 MM, UTILIZADO EM LAJE. AF_12/2015</v>
          </cell>
          <cell r="D2178" t="str">
            <v>KG</v>
          </cell>
          <cell r="E2178">
            <v>14.66</v>
          </cell>
        </row>
        <row r="2179">
          <cell r="B2179">
            <v>92802</v>
          </cell>
          <cell r="C2179" t="str">
            <v>CORTE E DOBRA DE AÇO CA-50, DIÂMETRO DE 8,0 MM, UTILIZADO EM LAJE. AF_12/2015</v>
          </cell>
          <cell r="D2179" t="str">
            <v>KG</v>
          </cell>
          <cell r="E2179">
            <v>14.94</v>
          </cell>
        </row>
        <row r="2180">
          <cell r="B2180">
            <v>92803</v>
          </cell>
          <cell r="C2180" t="str">
            <v>CORTE E DOBRA DE AÇO CA-50, DIÂMETRO DE 10,0 MM, UTILIZADO EM LAJE. AF_12/2015</v>
          </cell>
          <cell r="D2180" t="str">
            <v>KG</v>
          </cell>
          <cell r="E2180">
            <v>13.94</v>
          </cell>
        </row>
        <row r="2181">
          <cell r="B2181">
            <v>92804</v>
          </cell>
          <cell r="C2181" t="str">
            <v>CORTE E DOBRA DE AÇO CA-50, DIÂMETRO DE 12,5 MM, UTILIZADO EM LAJE. AF_12/2015</v>
          </cell>
          <cell r="D2181" t="str">
            <v>KG</v>
          </cell>
          <cell r="E2181">
            <v>12.02</v>
          </cell>
        </row>
        <row r="2182">
          <cell r="B2182">
            <v>92805</v>
          </cell>
          <cell r="C2182" t="str">
            <v>CORTE E DOBRA DE AÇO CA-50, DIÂMETRO DE 16,0 MM, UTILIZADO EM LAJE. AF_12/2015</v>
          </cell>
          <cell r="D2182" t="str">
            <v>KG</v>
          </cell>
          <cell r="E2182">
            <v>11.96</v>
          </cell>
        </row>
        <row r="2183">
          <cell r="B2183">
            <v>92806</v>
          </cell>
          <cell r="C2183" t="str">
            <v>CORTE E DOBRA DE AÇO CA-50, DIÂMETRO DE 20,0 MM, UTILIZADO EM LAJE. AF_12/2015</v>
          </cell>
          <cell r="D2183" t="str">
            <v>KG</v>
          </cell>
          <cell r="E2183">
            <v>14.13</v>
          </cell>
        </row>
        <row r="2184">
          <cell r="B2184">
            <v>92875</v>
          </cell>
          <cell r="C2184" t="str">
            <v>CORTE E DOBRA DE AÇO CA-25, DIÂMETRO DE 6,3 MM. AF_12/2015</v>
          </cell>
          <cell r="D2184" t="str">
            <v>KG</v>
          </cell>
          <cell r="E2184">
            <v>13.63</v>
          </cell>
        </row>
        <row r="2185">
          <cell r="B2185">
            <v>92876</v>
          </cell>
          <cell r="C2185" t="str">
            <v>CORTE E DOBRA DE AÇO CA-25, DIÂMETRO DE 8,0 MM. AF_12/2015</v>
          </cell>
          <cell r="D2185" t="str">
            <v>KG</v>
          </cell>
          <cell r="E2185">
            <v>13.68</v>
          </cell>
        </row>
        <row r="2186">
          <cell r="B2186">
            <v>92877</v>
          </cell>
          <cell r="C2186" t="str">
            <v>CORTE E DOBRA DE AÇO CA-25, DIÂMETRO DE 10,0 MM. AF_12/2015</v>
          </cell>
          <cell r="D2186" t="str">
            <v>KG</v>
          </cell>
          <cell r="E2186">
            <v>15.04</v>
          </cell>
        </row>
        <row r="2187">
          <cell r="B2187">
            <v>92878</v>
          </cell>
          <cell r="C2187" t="str">
            <v>CORTE E DOBRA DE AÇO CA-25, DIÂMETRO DE 12,5 MM. AF_12/2015</v>
          </cell>
          <cell r="D2187" t="str">
            <v>KG</v>
          </cell>
          <cell r="E2187">
            <v>14.92</v>
          </cell>
        </row>
        <row r="2188">
          <cell r="B2188">
            <v>92879</v>
          </cell>
          <cell r="C2188" t="str">
            <v>CORTE E DOBRA DE AÇO CA-25, DIÂMETRO DE 16,0 MM. AF_12/2015</v>
          </cell>
          <cell r="D2188" t="str">
            <v>KG</v>
          </cell>
          <cell r="E2188">
            <v>14.85</v>
          </cell>
        </row>
        <row r="2189">
          <cell r="B2189">
            <v>92880</v>
          </cell>
          <cell r="C2189" t="str">
            <v>CORTE E DOBRA DE AÇO CA-25, DIÂMETRO DE 20,0 MM. AF_12/2015</v>
          </cell>
          <cell r="D2189" t="str">
            <v>KG</v>
          </cell>
          <cell r="E2189">
            <v>15.21</v>
          </cell>
        </row>
        <row r="2190">
          <cell r="B2190">
            <v>92881</v>
          </cell>
          <cell r="C2190" t="str">
            <v>CORTE E DOBRA DE AÇO CA-25, DIÂMETRO DE 25,0 MM. AF_12/2015</v>
          </cell>
          <cell r="D2190" t="str">
            <v>KG</v>
          </cell>
          <cell r="E2190">
            <v>15.2</v>
          </cell>
        </row>
        <row r="2191">
          <cell r="B2191">
            <v>92882</v>
          </cell>
          <cell r="C2191" t="str">
            <v>ARMAÇÃO UTILIZANDO AÇO CA-25 DE 6,3 MM - MONTAGEM. AF_12/2015</v>
          </cell>
          <cell r="D2191" t="str">
            <v>KG</v>
          </cell>
          <cell r="E2191">
            <v>16.36</v>
          </cell>
        </row>
        <row r="2192">
          <cell r="B2192">
            <v>92883</v>
          </cell>
          <cell r="C2192" t="str">
            <v>ARMAÇÃO UTILIZANDO AÇO CA-25 DE 8,0 MM - MONTAGEM. AF_12/2015</v>
          </cell>
          <cell r="D2192" t="str">
            <v>KG</v>
          </cell>
          <cell r="E2192">
            <v>15.83</v>
          </cell>
        </row>
        <row r="2193">
          <cell r="B2193">
            <v>92884</v>
          </cell>
          <cell r="C2193" t="str">
            <v>ARMAÇÃO UTILIZANDO AÇO CA-25 DE 10,0 MM - MONTAGEM. AF_12/2015</v>
          </cell>
          <cell r="D2193" t="str">
            <v>KG</v>
          </cell>
          <cell r="E2193">
            <v>16.75</v>
          </cell>
        </row>
        <row r="2194">
          <cell r="B2194">
            <v>92885</v>
          </cell>
          <cell r="C2194" t="str">
            <v>ARMAÇÃO UTILIZANDO AÇO CA-25 DE 12,5 MM - MONTAGEM. AF_12/2015</v>
          </cell>
          <cell r="D2194" t="str">
            <v>KG</v>
          </cell>
          <cell r="E2194">
            <v>16.29</v>
          </cell>
        </row>
        <row r="2195">
          <cell r="B2195">
            <v>92886</v>
          </cell>
          <cell r="C2195" t="str">
            <v>ARMAÇÃO UTILIZANDO AÇO CA-25 DE 16,0 MM - MONTAGEM. AF_12/2015</v>
          </cell>
          <cell r="D2195" t="str">
            <v>KG</v>
          </cell>
          <cell r="E2195">
            <v>15.91</v>
          </cell>
        </row>
        <row r="2196">
          <cell r="B2196">
            <v>92887</v>
          </cell>
          <cell r="C2196" t="str">
            <v>ARMAÇÃO UTILIZANDO AÇO CA-25 DE 20,0 MM - MONTAGEM. AF_12/2015</v>
          </cell>
          <cell r="D2196" t="str">
            <v>KG</v>
          </cell>
          <cell r="E2196">
            <v>16.059999999999999</v>
          </cell>
        </row>
        <row r="2197">
          <cell r="B2197">
            <v>92888</v>
          </cell>
          <cell r="C2197" t="str">
            <v>ARMAÇÃO UTILIZANDO AÇO CA-25 DE 25,0 MM - MONTAGEM. AF_12/2015</v>
          </cell>
          <cell r="D2197" t="str">
            <v>KG</v>
          </cell>
          <cell r="E2197">
            <v>15.87</v>
          </cell>
        </row>
        <row r="2198">
          <cell r="B2198">
            <v>92915</v>
          </cell>
          <cell r="C2198" t="str">
            <v>ARMAÇÃO DE ESTRUTURAS DE CONCRETO ARMADO, EXCETO VIGAS, PILARES, LAJES E FUNDAÇÕES, UTILIZANDO AÇO CA-60 DE 5,0 MM - MONTAGEM. AF_12/2015</v>
          </cell>
          <cell r="D2198" t="str">
            <v>KG</v>
          </cell>
          <cell r="E2198">
            <v>18.75</v>
          </cell>
        </row>
        <row r="2199">
          <cell r="B2199">
            <v>92916</v>
          </cell>
          <cell r="C2199" t="str">
            <v>ARMAÇÃO DE ESTRUTURAS DE CONCRETO ARMADO, EXCETO VIGAS, PILARES, LAJES E FUNDAÇÕES, UTILIZANDO AÇO CA-50 DE 6,3 MM - MONTAGEM. AF_12/2015</v>
          </cell>
          <cell r="D2199" t="str">
            <v>KG</v>
          </cell>
          <cell r="E2199">
            <v>18.46</v>
          </cell>
        </row>
        <row r="2200">
          <cell r="B2200">
            <v>92917</v>
          </cell>
          <cell r="C2200" t="str">
            <v>ARMAÇÃO DE ESTRUTURAS DE CONCRETO ARMADO, EXCETO VIGAS, PILARES, LAJES E FUNDAÇÕES, UTILIZANDO AÇO CA-50 DE 8,0 MM - MONTAGEM. AF_12/2015</v>
          </cell>
          <cell r="D2200" t="str">
            <v>KG</v>
          </cell>
          <cell r="E2200">
            <v>17.87</v>
          </cell>
        </row>
        <row r="2201">
          <cell r="B2201">
            <v>92919</v>
          </cell>
          <cell r="C2201" t="str">
            <v>ARMAÇÃO DE ESTRUTURAS DE CONCRETO ARMADO, EXCETO VIGAS, PILARES, LAJES E FUNDAÇÕES, UTILIZANDO AÇO CA-50 DE 10,0 MM - MONTAGEM. AF_12/2015</v>
          </cell>
          <cell r="D2201" t="str">
            <v>KG</v>
          </cell>
          <cell r="E2201">
            <v>16.21</v>
          </cell>
        </row>
        <row r="2202">
          <cell r="B2202">
            <v>92921</v>
          </cell>
          <cell r="C2202" t="str">
            <v>ARMAÇÃO DE ESTRUTURAS DE CONCRETO ARMADO, EXCETO VIGAS, PILARES, LAJES E FUNDAÇÕES, UTILIZANDO AÇO CA-50 DE 12,5 MM - MONTAGEM. AF_12/2015</v>
          </cell>
          <cell r="D2202" t="str">
            <v>KG</v>
          </cell>
          <cell r="E2202">
            <v>13.78</v>
          </cell>
        </row>
        <row r="2203">
          <cell r="B2203">
            <v>92922</v>
          </cell>
          <cell r="C2203" t="str">
            <v>ARMAÇÃO DE ESTRUTURAS DE CONCRETO ARMADO, EXCETO VIGAS, PILARES, LAJES E FUNDAÇÕES, UTILIZANDO AÇO CA-50 DE 16,0 MM - MONTAGEM. AF_12/2015</v>
          </cell>
          <cell r="D2203" t="str">
            <v>KG</v>
          </cell>
          <cell r="E2203">
            <v>13.28</v>
          </cell>
        </row>
        <row r="2204">
          <cell r="B2204">
            <v>92923</v>
          </cell>
          <cell r="C2204" t="str">
            <v>ARMAÇÃO DE ESTRUTURAS DE CONCRETO ARMADO, EXCETO VIGAS, PILARES, LAJES E FUNDAÇÕES, UTILIZANDO AÇO CA-50 DE 20,0 MM - MONTAGEM. AF_12/2015</v>
          </cell>
          <cell r="D2204" t="str">
            <v>KG</v>
          </cell>
          <cell r="E2204">
            <v>15.14</v>
          </cell>
        </row>
        <row r="2205">
          <cell r="B2205">
            <v>92924</v>
          </cell>
          <cell r="C2205" t="str">
            <v>ARMAÇÃO DE ESTRUTURAS DE CONCRETO ARMADO, EXCETO VIGAS, PILARES, LAJES E FUNDAÇÕES, UTILIZANDO AÇO CA-50 DE 25,0 MM - MONTAGEM. AF_12/2015</v>
          </cell>
          <cell r="D2205" t="str">
            <v>KG</v>
          </cell>
          <cell r="E2205">
            <v>14.9</v>
          </cell>
        </row>
        <row r="2206">
          <cell r="B2206">
            <v>95445</v>
          </cell>
          <cell r="C2206" t="str">
            <v>CORTE E DOBRA DE AÇO CA-60, DIÂMETRO DE 5,0 MM, UTILIZADO EM ESTRIBO CONTÍNUO HELICOIDAL. AF_10/2016</v>
          </cell>
          <cell r="D2206" t="str">
            <v>KG</v>
          </cell>
          <cell r="E2206">
            <v>12.28</v>
          </cell>
        </row>
        <row r="2207">
          <cell r="B2207">
            <v>95446</v>
          </cell>
          <cell r="C2207" t="str">
            <v>CORTE E DOBRA DE AÇO CA-50, DIÂMETRO DE 6,3 MM, UTILIZADO EM ESTRIBO CONTÍNUO HELICOIDAL. AF_10/2016</v>
          </cell>
          <cell r="D2207" t="str">
            <v>KG</v>
          </cell>
          <cell r="E2207">
            <v>13.48</v>
          </cell>
        </row>
        <row r="2208">
          <cell r="B2208">
            <v>95448</v>
          </cell>
          <cell r="C2208" t="str">
            <v>CORTE E DOBRA DE AÇO CA-50, DIÂMERO DE 32 MM, UTILIZADO EM ESTRUTURAS DIVERSAS, EXCETO LAJE. AF_10/2016</v>
          </cell>
          <cell r="D2208" t="str">
            <v>KG</v>
          </cell>
          <cell r="E2208">
            <v>15.53</v>
          </cell>
        </row>
        <row r="2209">
          <cell r="B2209">
            <v>95576</v>
          </cell>
          <cell r="C2209" t="str">
            <v>MONTAGEM DE ARMADURA LONGITUDINAL/TRANSVERSAL DE ESTACAS DE SEÇÃO CIRCULAR, DIÂMETRO = 8,0 MM. AF_11/2016</v>
          </cell>
          <cell r="D2209" t="str">
            <v>KG</v>
          </cell>
          <cell r="E2209">
            <v>17.3</v>
          </cell>
        </row>
        <row r="2210">
          <cell r="B2210">
            <v>95577</v>
          </cell>
          <cell r="C2210" t="str">
            <v>MONTAGEM DE ARMADURA LONGITUDINAL DE ESTACAS DE SEÇÃO CIRCULAR, DIÂMETRO = 10,0 MM. AF_11/2016</v>
          </cell>
          <cell r="D2210" t="str">
            <v>KG</v>
          </cell>
          <cell r="E2210">
            <v>15.88</v>
          </cell>
        </row>
        <row r="2211">
          <cell r="B2211">
            <v>95578</v>
          </cell>
          <cell r="C2211" t="str">
            <v>MONTAGEM DE ARMADURA LONGITUDINAL/TRANSVERSAL DE ESTACAS DE SEÇÃO CIRCULAR, DIÂMETRO = 12,5 MM. AF_11/2016</v>
          </cell>
          <cell r="D2211" t="str">
            <v>KG</v>
          </cell>
          <cell r="E2211">
            <v>13.63</v>
          </cell>
        </row>
        <row r="2212">
          <cell r="B2212">
            <v>95579</v>
          </cell>
          <cell r="C2212" t="str">
            <v>MONTAGEM DE ARMADURA LONGITUDINAL DE ESTACAS DE SEÇÃO CIRCULAR, DIÂMETRO = 16,0 MM. AF_11/2016</v>
          </cell>
          <cell r="D2212" t="str">
            <v>KG</v>
          </cell>
          <cell r="E2212">
            <v>13.29</v>
          </cell>
        </row>
        <row r="2213">
          <cell r="B2213">
            <v>95580</v>
          </cell>
          <cell r="C2213" t="str">
            <v>MONTAGEM DE ARMADURA LONGITUDINAL DE ESTACAS DE SEÇÃO CIRCULAR, DIÂMETRO = 20,0 MM. AF_11/2016</v>
          </cell>
          <cell r="D2213" t="str">
            <v>KG</v>
          </cell>
          <cell r="E2213">
            <v>15.27</v>
          </cell>
        </row>
        <row r="2214">
          <cell r="B2214">
            <v>95581</v>
          </cell>
          <cell r="C2214" t="str">
            <v>MONTAGEM DE ARMADURA LONGITUDINAL DE ESTACAS DE SEÇÃO CIRCULAR, DIÂMETRO = 25,0 MM. AF_11/2016</v>
          </cell>
          <cell r="D2214" t="str">
            <v>KG</v>
          </cell>
          <cell r="E2214">
            <v>15.11</v>
          </cell>
        </row>
        <row r="2215">
          <cell r="B2215">
            <v>95582</v>
          </cell>
          <cell r="C2215" t="str">
            <v>MONTAGEM DE ARMADURA LONGITUDINAL DE ESTACAS DE SEÇÃO CIRCULAR, DIÂMETRO = 32,0 MM. AF_11/2016</v>
          </cell>
          <cell r="D2215" t="str">
            <v>KG</v>
          </cell>
          <cell r="E2215">
            <v>16.39</v>
          </cell>
        </row>
        <row r="2216">
          <cell r="B2216">
            <v>95583</v>
          </cell>
          <cell r="C2216" t="str">
            <v>MONTAGEM DE ARMADURA TRANSVERSAL DE ESTACAS DE SEÇÃO CIRCULAR, DIÂMETRO = 5,0 MM. AF_11/2016</v>
          </cell>
          <cell r="D2216" t="str">
            <v>KG</v>
          </cell>
          <cell r="E2216">
            <v>18.62</v>
          </cell>
        </row>
        <row r="2217">
          <cell r="B2217">
            <v>95584</v>
          </cell>
          <cell r="C2217" t="str">
            <v>MONTAGEM DE ARMADURA TRANSVERSAL DE ESTACAS DE SEÇÃO CIRCULAR, DIÂMETRO = 6,3 MM. AF_11/2016</v>
          </cell>
          <cell r="D2217" t="str">
            <v>KG</v>
          </cell>
          <cell r="E2217">
            <v>17.559999999999999</v>
          </cell>
        </row>
        <row r="2218">
          <cell r="B2218">
            <v>95585</v>
          </cell>
          <cell r="C2218" t="str">
            <v>MONTAGEM DE ARMADURA LONGITUDINAL/TRANSVERSAL DE ESTACAS DE SEÇÃO RETANGULAR (BARRETE), DIÂMETRO = 8,0 MM. AF_11/2016</v>
          </cell>
          <cell r="D2218" t="str">
            <v>KG</v>
          </cell>
          <cell r="E2218">
            <v>17.690000000000001</v>
          </cell>
        </row>
        <row r="2219">
          <cell r="B2219">
            <v>95586</v>
          </cell>
          <cell r="C2219" t="str">
            <v>MONTAGEM DE ARMADURA LONGITUDINAL DE ESTACAS DE SEÇÃO RETANGULAR (BARRETE), DIÂMETRO = 10,0 MM. AF_11/2016</v>
          </cell>
          <cell r="D2219" t="str">
            <v>KG</v>
          </cell>
          <cell r="E2219">
            <v>16.170000000000002</v>
          </cell>
        </row>
        <row r="2220">
          <cell r="B2220">
            <v>95587</v>
          </cell>
          <cell r="C2220" t="str">
            <v>MONTAGEM DE ARMADURA LONGITUDINAL/TRANSVERSAL DE ESTACAS DE SEÇÃO RETANGULAR (BARRETE), DIÂMETRO = 12,5 MM. AF_11/2016</v>
          </cell>
          <cell r="D2220" t="str">
            <v>KG</v>
          </cell>
          <cell r="E2220">
            <v>13.88</v>
          </cell>
        </row>
        <row r="2221">
          <cell r="B2221">
            <v>95588</v>
          </cell>
          <cell r="C2221" t="str">
            <v>MONTAGEM DE ARMADURA LONGITUDINAL DE ESTACAS DE SEÇÃO RETANGULAR (BARRETE), DIÂMETRO = 16,0 MM. AF_11/2016</v>
          </cell>
          <cell r="D2221" t="str">
            <v>KG</v>
          </cell>
          <cell r="E2221">
            <v>13.48</v>
          </cell>
        </row>
        <row r="2222">
          <cell r="B2222">
            <v>95589</v>
          </cell>
          <cell r="C2222" t="str">
            <v>MONTAGEM DE ARMADURA LONGITUDINAL DE ESTACAS DE SEÇÃO RETANGULAR (BARRETE), DIÂMETRO = 20,0 MM. AF_11/2016</v>
          </cell>
          <cell r="D2222" t="str">
            <v>KG</v>
          </cell>
          <cell r="E2222">
            <v>15.42</v>
          </cell>
        </row>
        <row r="2223">
          <cell r="B2223">
            <v>95590</v>
          </cell>
          <cell r="C2223" t="str">
            <v>MONTAGEM DE ARMADURA LONGITUDINAL DE ESTACAS DE SEÇÃO RETANGULAR (BARRETE), DIÂMETRO = 25,0 MM. AF_11/2016</v>
          </cell>
          <cell r="D2223" t="str">
            <v>KG</v>
          </cell>
          <cell r="E2223">
            <v>15.24</v>
          </cell>
        </row>
        <row r="2224">
          <cell r="B2224">
            <v>95591</v>
          </cell>
          <cell r="C2224" t="str">
            <v>MONTAGEM DE ARMADURA LONGITUDINAL DE ESTACAS DE SEÇÃO RETANGULAR (BARRETE), DIÂMETRO = 32,0 MM. AF_11/2016</v>
          </cell>
          <cell r="D2224" t="str">
            <v>KG</v>
          </cell>
          <cell r="E2224">
            <v>16.47</v>
          </cell>
        </row>
        <row r="2225">
          <cell r="B2225">
            <v>95592</v>
          </cell>
          <cell r="C2225" t="str">
            <v>MONTAGEM DE ARMADURA TRANSVERSAL DE ESTACAS DE SEÇÃO RETANGULAR (BARRETE), DIÂMETRO = 5,0 MM. AF_11/2016</v>
          </cell>
          <cell r="D2225" t="str">
            <v>KG</v>
          </cell>
          <cell r="E2225">
            <v>21.75</v>
          </cell>
        </row>
        <row r="2226">
          <cell r="B2226">
            <v>95593</v>
          </cell>
          <cell r="C2226" t="str">
            <v>MONTAGEM DE ARMADURA TRANSVERSAL DE ESTACAS DE SEÇÃO RETANGULAR (BARRETE), DIÂMETRO = 6,3 MM. AF_11/2016</v>
          </cell>
          <cell r="D2226" t="str">
            <v>KG</v>
          </cell>
          <cell r="E2226">
            <v>19.7</v>
          </cell>
        </row>
        <row r="2227">
          <cell r="B2227">
            <v>95943</v>
          </cell>
          <cell r="C2227" t="str">
            <v>ARMAÇÃO DE ESCADA, DE UMA ESTRUTURA CONVENCIONAL DE CONCRETO ARMADO UTILIZANDO AÇO CA-60 DE 5,0 MM - MONTAGEM. AF_11/2020</v>
          </cell>
          <cell r="D2227" t="str">
            <v>KG</v>
          </cell>
          <cell r="E2227">
            <v>22.53</v>
          </cell>
        </row>
        <row r="2228">
          <cell r="B2228">
            <v>95944</v>
          </cell>
          <cell r="C2228" t="str">
            <v>ARMAÇÃO DE ESCADA, DE UMA ESTRUTURA CONVENCIONAL DE CONCRETO ARMADO UTILIZANDO AÇO CA-50 DE 6,3 MM - MONTAGEM. AF_11/2020</v>
          </cell>
          <cell r="D2228" t="str">
            <v>KG</v>
          </cell>
          <cell r="E2228">
            <v>21.82</v>
          </cell>
        </row>
        <row r="2229">
          <cell r="B2229">
            <v>95945</v>
          </cell>
          <cell r="C2229" t="str">
            <v>ARMAÇÃO DE ESCADA, DE UMA ESTRUTURA CONVENCIONAL DE CONCRETO ARMADO UTILIZANDO AÇO CA-50 DE 8,0 MM - MONTAGEM. AF_11/2020</v>
          </cell>
          <cell r="D2229" t="str">
            <v>KG</v>
          </cell>
          <cell r="E2229">
            <v>19.37</v>
          </cell>
        </row>
        <row r="2230">
          <cell r="B2230">
            <v>95946</v>
          </cell>
          <cell r="C2230" t="str">
            <v>ARMAÇÃO DE ESCADA, DE UMA ESTRUTURA CONVENCIONAL DE CONCRETO ARMADO UTILIZANDO AÇO CA-50 DE 10,0 MM - MONTAGEM. AF_11/2020</v>
          </cell>
          <cell r="D2230" t="str">
            <v>KG</v>
          </cell>
          <cell r="E2230">
            <v>16.54</v>
          </cell>
        </row>
        <row r="2231">
          <cell r="B2231">
            <v>95947</v>
          </cell>
          <cell r="C2231" t="str">
            <v>ARMAÇÃO DE ESCADA, DE UMA ESTRUTURA CONVENCIONAL DE CONCRETO ARMADO UTILIZANDO AÇO CA-50 DE 12,5 MM - MONTAGEM. AF_11/2020</v>
          </cell>
          <cell r="D2231" t="str">
            <v>KG</v>
          </cell>
          <cell r="E2231">
            <v>13.45</v>
          </cell>
        </row>
        <row r="2232">
          <cell r="B2232">
            <v>95948</v>
          </cell>
          <cell r="C2232" t="str">
            <v>ARMAÇÃO DE ESCADA, DE UMA ESTRUTURA CONVENCIONAL DE CONCRETO ARMADO UTILIZANDO AÇO CA-50 DE 16,0 MM - MONTAGEM. AF_11/2020</v>
          </cell>
          <cell r="D2232" t="str">
            <v>KG</v>
          </cell>
          <cell r="E2232">
            <v>12.58</v>
          </cell>
        </row>
        <row r="2233">
          <cell r="B2233">
            <v>96544</v>
          </cell>
          <cell r="C2233" t="str">
            <v>ARMAÇÃO DE BLOCO, VIGA BALDRAME OU SAPATA UTILIZANDO AÇO CA-50 DE 6,3 MM - MONTAGEM. AF_06/2017</v>
          </cell>
          <cell r="D2233" t="str">
            <v>KG</v>
          </cell>
          <cell r="E2233">
            <v>19.27</v>
          </cell>
        </row>
        <row r="2234">
          <cell r="B2234">
            <v>96545</v>
          </cell>
          <cell r="C2234" t="str">
            <v>ARMAÇÃO DE BLOCO, VIGA BALDRAME OU SAPATA UTILIZANDO AÇO CA-50 DE 8 MM - MONTAGEM. AF_06/2017</v>
          </cell>
          <cell r="D2234" t="str">
            <v>KG</v>
          </cell>
          <cell r="E2234">
            <v>18.5</v>
          </cell>
        </row>
        <row r="2235">
          <cell r="B2235">
            <v>96546</v>
          </cell>
          <cell r="C2235" t="str">
            <v>ARMAÇÃO DE BLOCO, VIGA BALDRAME OU SAPATA UTILIZANDO AÇO CA-50 DE 10 MM - MONTAGEM. AF_06/2017</v>
          </cell>
          <cell r="D2235" t="str">
            <v>KG</v>
          </cell>
          <cell r="E2235">
            <v>16.739999999999998</v>
          </cell>
        </row>
        <row r="2236">
          <cell r="B2236">
            <v>96547</v>
          </cell>
          <cell r="C2236" t="str">
            <v>ARMAÇÃO DE BLOCO, VIGA BALDRAME OU SAPATA UTILIZANDO AÇO CA-50 DE 12,5 MM - MONTAGEM. AF_06/2017</v>
          </cell>
          <cell r="D2236" t="str">
            <v>KG</v>
          </cell>
          <cell r="E2236">
            <v>14.23</v>
          </cell>
        </row>
        <row r="2237">
          <cell r="B2237">
            <v>96548</v>
          </cell>
          <cell r="C2237" t="str">
            <v>ARMAÇÃO DE BLOCO, VIGA BALDRAME OU SAPATA UTILIZANDO AÇO CA-50 DE 16 MM - MONTAGEM. AF_06/2017</v>
          </cell>
          <cell r="D2237" t="str">
            <v>KG</v>
          </cell>
          <cell r="E2237">
            <v>13.68</v>
          </cell>
        </row>
        <row r="2238">
          <cell r="B2238">
            <v>96549</v>
          </cell>
          <cell r="C2238" t="str">
            <v>ARMAÇÃO DE BLOCO, VIGA BALDRAME OU SAPATA UTILIZANDO AÇO CA-50 DE 20 MM - MONTAGEM. AF_06/2017</v>
          </cell>
          <cell r="D2238" t="str">
            <v>KG</v>
          </cell>
          <cell r="E2238">
            <v>15.51</v>
          </cell>
        </row>
        <row r="2239">
          <cell r="B2239">
            <v>96550</v>
          </cell>
          <cell r="C2239" t="str">
            <v>ARMAÇÃO DE BLOCO, VIGA BALDRAME OU SAPATA UTILIZANDO AÇO CA-50 DE 25 MM - MONTAGEM. AF_06/2017</v>
          </cell>
          <cell r="D2239" t="str">
            <v>KG</v>
          </cell>
          <cell r="E2239">
            <v>15.23</v>
          </cell>
        </row>
        <row r="2240">
          <cell r="B2240">
            <v>100064</v>
          </cell>
          <cell r="C2240" t="str">
            <v>ARMAÇÃO DO SISTEMA DE PAREDES DE CONCRETO, EXECUTADA COMO ARMADURA POSITIVA DE LAJES, TELA Q-159. AF_06/2019</v>
          </cell>
          <cell r="D2240" t="str">
            <v>KG</v>
          </cell>
          <cell r="E2240">
            <v>13.05</v>
          </cell>
        </row>
        <row r="2241">
          <cell r="B2241">
            <v>100066</v>
          </cell>
          <cell r="C2241" t="str">
            <v>ARMAÇÃO DO SISTEMA DE PAREDES DE CONCRETO, EXECUTADA COMO ARMADURA POSITIVA DE LAJES, TELA Q-196. AF_06/2019</v>
          </cell>
          <cell r="D2241" t="str">
            <v>KG</v>
          </cell>
          <cell r="E2241">
            <v>13.04</v>
          </cell>
        </row>
        <row r="2242">
          <cell r="B2242">
            <v>100067</v>
          </cell>
          <cell r="C2242" t="str">
            <v>ARMAÇÃO DO SISTEMA DE PAREDES DE CONCRETO, EXECUTADA COMO REFORÇO, VERGALHÃO DE 5,0 MM DE DIÂMETRO. AF_06/2019</v>
          </cell>
          <cell r="D2242" t="str">
            <v>KG</v>
          </cell>
          <cell r="E2242">
            <v>15.6</v>
          </cell>
        </row>
        <row r="2243">
          <cell r="B2243">
            <v>100068</v>
          </cell>
          <cell r="C2243" t="str">
            <v>ARMAÇÃO DO SISTEMA DE PAREDES DE CONCRETO, EXECUTADA COMO REFORÇO, VERGALHÃO DE 12,5 MM DE DIÂMETRO. AF_06/2019</v>
          </cell>
          <cell r="D2243" t="str">
            <v>KG</v>
          </cell>
          <cell r="E2243">
            <v>12.95</v>
          </cell>
        </row>
        <row r="2244">
          <cell r="B2244">
            <v>89993</v>
          </cell>
          <cell r="C2244" t="str">
            <v>GRAUTEAMENTO VERTICAL EM ALVENARIA ESTRUTURAL. AF_01/2015</v>
          </cell>
          <cell r="D2244" t="str">
            <v>M3</v>
          </cell>
          <cell r="E2244">
            <v>681.79</v>
          </cell>
        </row>
        <row r="2245">
          <cell r="B2245">
            <v>89994</v>
          </cell>
          <cell r="C2245" t="str">
            <v>GRAUTEAMENTO DE CINTA INTERMEDIÁRIA OU DE CONTRAVERGA EM ALVENARIA ESTRUTURAL. AF_01/2015</v>
          </cell>
          <cell r="D2245" t="str">
            <v>M3</v>
          </cell>
          <cell r="E2245">
            <v>577.6</v>
          </cell>
        </row>
        <row r="2246">
          <cell r="B2246">
            <v>89995</v>
          </cell>
          <cell r="C2246" t="str">
            <v>GRAUTEAMENTO DE CINTA SUPERIOR OU DE VERGA EM ALVENARIA ESTRUTURAL. AF_01/2015</v>
          </cell>
          <cell r="D2246" t="str">
            <v>M3</v>
          </cell>
          <cell r="E2246">
            <v>655.14</v>
          </cell>
        </row>
        <row r="2247">
          <cell r="B2247">
            <v>90278</v>
          </cell>
          <cell r="C2247" t="str">
            <v>GRAUTE FGK=15 MPA; TRAÇO 1:0,04:2,0:2,4 (CIMENTO/ CAL/ AREIA GROSSA/ BRITA 0) - PREPARO MECÂNICO COM BETONEIRA 400 L. AF_02/2015</v>
          </cell>
          <cell r="D2247" t="str">
            <v>M3</v>
          </cell>
          <cell r="E2247">
            <v>335.04</v>
          </cell>
        </row>
        <row r="2248">
          <cell r="B2248">
            <v>90279</v>
          </cell>
          <cell r="C2248" t="str">
            <v>GRAUTE FGK=20 MPA; TRAÇO 1:0,04:1,6:1,9 (CIMENTO/ CAL/ AREIA GROSSA/ BRITA 0) - PREPARO MECÂNICO COM BETONEIRA 400 L. AF_02/2015</v>
          </cell>
          <cell r="D2248" t="str">
            <v>M3</v>
          </cell>
          <cell r="E2248">
            <v>358.5</v>
          </cell>
        </row>
        <row r="2249">
          <cell r="B2249">
            <v>90280</v>
          </cell>
          <cell r="C2249" t="str">
            <v>GRAUTE FGK=25 MPA; TRAÇO 1:0,02:1,2:1,5 (CIMENTO/ CAL/ AREIA GROSSA/ BRITA 0) - PREPARO MECÂNICO COM BETONEIRA 400 L. AF_02/2015</v>
          </cell>
          <cell r="D2249" t="str">
            <v>M3</v>
          </cell>
          <cell r="E2249">
            <v>400.2</v>
          </cell>
        </row>
        <row r="2250">
          <cell r="B2250">
            <v>90281</v>
          </cell>
          <cell r="C2250" t="str">
            <v>GRAUTE FGK=30 MPA; TRAÇO 1:0,02:0,8:1,1 (CIMENTO/ CAL/ AREIA GROSSA/ BRITA 0) - PREPARO MECÂNICO COM BETONEIRA 400 L. AF_02/2015</v>
          </cell>
          <cell r="D2250" t="str">
            <v>M3</v>
          </cell>
          <cell r="E2250">
            <v>459.89</v>
          </cell>
        </row>
        <row r="2251">
          <cell r="B2251">
            <v>90282</v>
          </cell>
          <cell r="C2251" t="str">
            <v>GRAUTE FGK=15 MPA; TRAÇO 1:2,0:2,4 (CIMENTO/ AREIA GROSSA/ BRITA 0/ ADITIVO) - PREPARO MECÂNICO COM BETONEIRA 400 L. AF_02/2015</v>
          </cell>
          <cell r="D2251" t="str">
            <v>M3</v>
          </cell>
          <cell r="E2251">
            <v>338.81</v>
          </cell>
        </row>
        <row r="2252">
          <cell r="B2252">
            <v>90283</v>
          </cell>
          <cell r="C2252" t="str">
            <v>GRAUTE FGK=20 MPA; TRAÇO 1:1,6:1,9 (CIMENTO/ AREIA GROSSA/ BRITA 0/ ADITIVO) - PREPARO MECÂNICO COM BETONEIRA 400 L. AF_02/2015</v>
          </cell>
          <cell r="D2252" t="str">
            <v>M3</v>
          </cell>
          <cell r="E2252">
            <v>363.59</v>
          </cell>
        </row>
        <row r="2253">
          <cell r="B2253">
            <v>90284</v>
          </cell>
          <cell r="C2253" t="str">
            <v>GRAUTE FGK=25 MPA; TRAÇO 1:1,2:1,5 (CIMENTO/ AREIA GROSSA/ BRITA 0/ ADITIVO) - PREPARO MECÂNICO COM BETONEIRA 400 L. AF_02/2015</v>
          </cell>
          <cell r="D2253" t="str">
            <v>M3</v>
          </cell>
          <cell r="E2253">
            <v>406.39</v>
          </cell>
        </row>
        <row r="2254">
          <cell r="B2254">
            <v>90285</v>
          </cell>
          <cell r="C2254" t="str">
            <v>GRAUTE FGK=30 MPA; TRAÇO 1:0,8:1,1 (CIMENTO/ AREIA GROSSA/ BRITA 0/ ADITIVO) - PREPARO MECÂNICO COM BETONEIRA 400 L. AF_02/2015</v>
          </cell>
          <cell r="D2254" t="str">
            <v>M3</v>
          </cell>
          <cell r="E2254">
            <v>469.04</v>
          </cell>
        </row>
        <row r="2255">
          <cell r="B2255">
            <v>90853</v>
          </cell>
          <cell r="C2255" t="str">
            <v>CONCRETAGEM DE LAJES EM EDIFICAÇÕES UNIFAMILIARES FEITAS COM SISTEMA DE FÔRMAS MANUSEÁVEIS, COM CONCRETO USINADO BOMBEÁVEL FCK 20 MPA - LANÇAMENTO, ADENSAMENTO E ACABAMENTO. AF_06/2015</v>
          </cell>
          <cell r="D2255" t="str">
            <v>M3</v>
          </cell>
          <cell r="E2255">
            <v>597.16</v>
          </cell>
        </row>
        <row r="2256">
          <cell r="B2256">
            <v>90854</v>
          </cell>
          <cell r="C2256" t="str">
            <v>CONCRETAGEM DE PAREDES EM EDIFICAÇÕES UNIFAMILIARES FEITAS COM SISTEMA DE FÔRMAS MANUSEÁVEIS, COM CONCRETO USINADO BOMBEÁVEL FCK 20 MPA - LANÇAMENTO, ADENSAMENTO E ACABAMENTO. AF_06/2015</v>
          </cell>
          <cell r="D2256" t="str">
            <v>M3</v>
          </cell>
          <cell r="E2256">
            <v>579.5</v>
          </cell>
        </row>
        <row r="2257">
          <cell r="B2257">
            <v>90855</v>
          </cell>
          <cell r="C2257" t="str">
            <v>CONCRETAGEM DE PLATIBANDA EM EDIFICAÇÕES UNIFAMILIARES FEITAS COM SISTEMA DE FÔRMAS MANUSEÁVEIS, COM CONCRETO USINADO BOMBEÁVEL FCK 20 MPA - LANÇAMENTO, ADENSAMENTO E ACABAMENTO. AF_06/2015</v>
          </cell>
          <cell r="D2257" t="str">
            <v>M3</v>
          </cell>
          <cell r="E2257">
            <v>629.39</v>
          </cell>
        </row>
        <row r="2258">
          <cell r="B2258">
            <v>90856</v>
          </cell>
          <cell r="C2258" t="str">
            <v>CONCRETAGEM DE LAJES EM EDIFICAÇÕES MULTIFAMILIARES FEITAS COM SISTEMA DE FÔRMAS MANUSEÁVEIS, COM CONCRETO USINADO BOMBEÁVEL FCK 20 MPA - LANÇAMENTO, ADENSAMENTO E ACABAMENTO. AF_06/2015</v>
          </cell>
          <cell r="D2258" t="str">
            <v>M3</v>
          </cell>
          <cell r="E2258">
            <v>600.73</v>
          </cell>
        </row>
        <row r="2259">
          <cell r="B2259">
            <v>90857</v>
          </cell>
          <cell r="C2259" t="str">
            <v>CONCRETAGEM DE PAREDES EM EDIFICAÇÕES MULTIFAMILIARES FEITAS COM SISTEMA DE FÔRMAS MANUSEÁVEIS, COM CONCRETO USINADO BOMBEÁVEL FCK 20 MPA - LANÇAMENTO, ADENSAMENTO E ACABAMENTO. AF_06/2015</v>
          </cell>
          <cell r="D2259" t="str">
            <v>M3</v>
          </cell>
          <cell r="E2259">
            <v>581.87</v>
          </cell>
        </row>
        <row r="2260">
          <cell r="B2260">
            <v>90858</v>
          </cell>
          <cell r="C2260" t="str">
            <v>CONCRETAGEM DE PLATIBANDA EM EDIFICAÇÕES MULTIFAMILIARES FEITAS COM SISTEMA DE FÔRMAS MANUSEÁVEIS, COM CONCRETO USINADO BOMBEÁVEL FCK 20 MPA - LANÇAMENTO, ADENSAMENTO E ACABAMENTO. AF_06/2015</v>
          </cell>
          <cell r="D2260" t="str">
            <v>M3</v>
          </cell>
          <cell r="E2260">
            <v>645.77</v>
          </cell>
        </row>
        <row r="2261">
          <cell r="B2261">
            <v>90859</v>
          </cell>
          <cell r="C2261" t="str">
            <v>CONCRETAGEM DE PLATIBANDA EM EDIFICAÇÕES UNIFAMILIARES FEITAS COM SISTEMA DE FÔRMAS MANUSEÁVEIS, COM CONCRETO USINADO AUTOADENSÁVEL FCK 20 MPA - LANÇAMENTO E ACABAMENTO. AF_06/2015</v>
          </cell>
          <cell r="D2261" t="str">
            <v>M3</v>
          </cell>
          <cell r="E2261">
            <v>601.98</v>
          </cell>
        </row>
        <row r="2262">
          <cell r="B2262">
            <v>90860</v>
          </cell>
          <cell r="C2262" t="str">
            <v>CONCRETAGEM DE PLATIBANDA EM EDIFICAÇÕES MULTIFAMILIARES FEITAS COM SISTEMA DE FÔRMAS MANUSEÁVEIS, COM CONCRETO USINADO AUTOADENSÁVEL FCK 20 MPA - LANÇAMENTO E ACABAMENTO. AF_06/2015</v>
          </cell>
          <cell r="D2262" t="str">
            <v>M3</v>
          </cell>
          <cell r="E2262">
            <v>606.91999999999996</v>
          </cell>
        </row>
        <row r="2263">
          <cell r="B2263">
            <v>90861</v>
          </cell>
          <cell r="C2263" t="str">
            <v>CONCRETAGEM DE EDIFICAÇÕES (PAREDES E LAJES) FEITAS COM SISTEMA DE FÔRMAS MANUSEÁVEIS, COM CONCRETO USINADO BOMBEÁVEL FCK 20 MPA - LANÇAMENTO, ADENSAMENTO E ACABAMENTO. AF_06/2015</v>
          </cell>
          <cell r="D2263" t="str">
            <v>M3</v>
          </cell>
          <cell r="E2263">
            <v>587.37</v>
          </cell>
        </row>
        <row r="2264">
          <cell r="B2264">
            <v>90862</v>
          </cell>
          <cell r="C2264" t="str">
            <v>CONCRETAGEM DE EDIFICAÇÕES (PAREDES E LAJES) FEITAS COM SISTEMA DE FÔRMAS MANUSEÁVEIS, COM CONCRETO USINADO AUTOADENSÁVEL FCK 20 MPA - LANÇAMENTO E ACABAMENTO. AF_06/2015</v>
          </cell>
          <cell r="D2264" t="str">
            <v>M3</v>
          </cell>
          <cell r="E2264">
            <v>567.22</v>
          </cell>
        </row>
        <row r="2265">
          <cell r="B2265">
            <v>92718</v>
          </cell>
          <cell r="C2265" t="str">
            <v>CONCRETAGEM DE PILARES, FCK = 25 MPA,  COM USO DE BALDES EM EDIFICAÇÃO COM SEÇÃO MÉDIA DE PILARES MENOR OU IGUAL A 0,25 M² - LANÇAMENTO, ADENSAMENTO E ACABAMENTO. AF_12/2015</v>
          </cell>
          <cell r="D2265" t="str">
            <v>M3</v>
          </cell>
          <cell r="E2265">
            <v>651.76</v>
          </cell>
        </row>
        <row r="2266">
          <cell r="B2266">
            <v>92719</v>
          </cell>
          <cell r="C2266" t="str">
            <v>CONCRETAGEM DE PILARES, FCK = 25 MPA, COM USO DE GRUA EM EDIFICAÇÃO COM SEÇÃO MÉDIA DE PILARES MENOR OU IGUAL A 0,25 M² - LANÇAMENTO, ADENSAMENTO E ACABAMENTO. AF_12/2015</v>
          </cell>
          <cell r="D2266" t="str">
            <v>M3</v>
          </cell>
          <cell r="E2266">
            <v>521.33000000000004</v>
          </cell>
        </row>
        <row r="2267">
          <cell r="B2267">
            <v>92720</v>
          </cell>
          <cell r="C2267" t="str">
            <v>CONCRETAGEM DE PILARES, FCK = 25 MPA, COM USO DE BOMBA EM EDIFICAÇÃO COM SEÇÃO MÉDIA DE PILARES MENOR OU IGUAL A 0,25 M² - LANÇAMENTO, ADENSAMENTO E ACABAMENTO. AF_12/2015</v>
          </cell>
          <cell r="D2267" t="str">
            <v>M3</v>
          </cell>
          <cell r="E2267">
            <v>558.04999999999995</v>
          </cell>
        </row>
        <row r="2268">
          <cell r="B2268">
            <v>92721</v>
          </cell>
          <cell r="C2268" t="str">
            <v>CONCRETAGEM DE PILARES, FCK = 25 MPA, COM USO DE GRUA EM EDIFICAÇÃO COM SEÇÃO MÉDIA DE PILARES MAIOR QUE 0,25 M² - LANÇAMENTO, ADENSAMENTO E ACABAMENTO. AF_12/2015</v>
          </cell>
          <cell r="D2268" t="str">
            <v>M3</v>
          </cell>
          <cell r="E2268">
            <v>513.34</v>
          </cell>
        </row>
        <row r="2269">
          <cell r="B2269">
            <v>92722</v>
          </cell>
          <cell r="C2269" t="str">
            <v>CONCRETAGEM DE PILARES, FCK = 25 MPA, COM USO DE BOMBA EM EDIFICAÇÃO COM SEÇÃO MÉDIA DE PILARES MAIOR QUE 0,25 M² - LANÇAMENTO, ADENSAMENTO E ACABAMENTO. AF_12/2015</v>
          </cell>
          <cell r="D2269" t="str">
            <v>M3</v>
          </cell>
          <cell r="E2269">
            <v>554.72</v>
          </cell>
        </row>
        <row r="2270">
          <cell r="B2270">
            <v>92723</v>
          </cell>
          <cell r="C2270" t="str">
            <v>CONCRETAGEM DE VIGAS E LAJES, FCK=20 MPA, PARA LAJES PREMOLDADAS COM USO DE BOMBA EM EDIFICAÇÃO COM ÁREA MÉDIA DE LAJES MENOR OU IGUAL A 20 M² - LANÇAMENTO, ADENSAMENTO E ACABAMENTO. AF_12/2015</v>
          </cell>
          <cell r="D2270" t="str">
            <v>M3</v>
          </cell>
          <cell r="E2270">
            <v>504.37</v>
          </cell>
        </row>
        <row r="2271">
          <cell r="B2271">
            <v>92724</v>
          </cell>
          <cell r="C2271" t="str">
            <v>CONCRETAGEM DE VIGAS E LAJES, FCK=20 MPA, PARA LAJES PREMOLDADAS COM USO DE BOMBA EM EDIFICAÇÃO COM ÁREA MÉDIA DE LAJES MAIOR QUE 20 M² - LANÇAMENTO, ADENSAMENTO E ACABAMENTO. AF_12/2015</v>
          </cell>
          <cell r="D2271" t="str">
            <v>M3</v>
          </cell>
          <cell r="E2271">
            <v>501.45</v>
          </cell>
        </row>
        <row r="2272">
          <cell r="B2272">
            <v>92725</v>
          </cell>
          <cell r="C2272" t="str">
            <v>CONCRETAGEM DE VIGAS E LAJES, FCK=20 MPA, PARA LAJES MACIÇAS OU NERVURADAS COM USO DE BOMBA EM EDIFICAÇÃO COM ÁREA MÉDIA DE LAJES MENOR OU IGUAL A 20 M² - LANÇAMENTO, ADENSAMENTO E ACABAMENTO. AF_12/2015</v>
          </cell>
          <cell r="D2272" t="str">
            <v>M3</v>
          </cell>
          <cell r="E2272">
            <v>500.22</v>
          </cell>
        </row>
        <row r="2273">
          <cell r="B2273">
            <v>92726</v>
          </cell>
          <cell r="C2273" t="str">
            <v>CONCRETAGEM DE VIGAS E LAJES, FCK=20 MPA, PARA LAJES MACIÇAS OU NERVURADAS COM USO DE BOMBA EM EDIFICAÇÃO COM ÁREA MÉDIA DE LAJES MAIOR QUE 20 M² - LANÇAMENTO, ADENSAMENTO E ACABAMENTO. AF_12/2015</v>
          </cell>
          <cell r="D2273" t="str">
            <v>M3</v>
          </cell>
          <cell r="E2273">
            <v>498.16</v>
          </cell>
        </row>
        <row r="2274">
          <cell r="B2274">
            <v>92727</v>
          </cell>
          <cell r="C2274" t="str">
            <v>CONCRETAGEM DE VIGAS E LAJES, FCK=20 MPA, PARA LAJES PREMOLDADAS COM JERICAS EM ELEVADOR DE CABO EM EDIFICAÇÃO DE MULTIPAVIMENTOS ATÉ 16 ANDARES, COM ÁREA MÉDIA DE LAJES MENOR OU IGUAL A 20 M² - LANÇAMENTO, ADENSAMENTO E ACABAMENTO. AF_12/2015</v>
          </cell>
          <cell r="D2274" t="str">
            <v>M3</v>
          </cell>
          <cell r="E2274">
            <v>590.20000000000005</v>
          </cell>
        </row>
        <row r="2275">
          <cell r="B2275">
            <v>92728</v>
          </cell>
          <cell r="C2275" t="str">
            <v>CONCRETAGEM DE VIGAS E LAJES, FCK=20 MPA, PARA LAJES PREMOLDADAS COM JERICAS EM ELEVADOR DE CABO EM EDIFICAÇÃO DE MULTIPAVIMENTOS ATÉ 16 ANDARES, COM ÁREA MÉDIA DE LAJES MAIOR QUE 20 M² - LANÇAMENTO, ADENSAMENTO E ACABAMENTO. AF_12/2015</v>
          </cell>
          <cell r="D2275" t="str">
            <v>M3</v>
          </cell>
          <cell r="E2275">
            <v>569.41</v>
          </cell>
        </row>
        <row r="2276">
          <cell r="B2276">
            <v>92729</v>
          </cell>
          <cell r="C2276" t="str">
            <v>CONCRETAGEM DE VIGAS E LAJES, FCK=20 MPA, PARA LAJES MACIÇAS OU NERVURADAS COM JERICAS EM ELEVADOR DE CABO EM EDIFICAÇÃO DE ATÉ 16 ANDARES, COM ÁREA MÉDIA DE LAJES MENOR OU IGUAL A 20 M² - LANÇAMENTO, ADENSAMENTO E ACABAMENTO. AF_12/2015</v>
          </cell>
          <cell r="D2276" t="str">
            <v>M3</v>
          </cell>
          <cell r="E2276">
            <v>560.61</v>
          </cell>
        </row>
        <row r="2277">
          <cell r="B2277">
            <v>92730</v>
          </cell>
          <cell r="C2277" t="str">
            <v>CONCRETAGEM DE VIGAS E LAJES, FCK=20 MPA, PARA LAJES MACIÇAS OU NERVURADAS COM JERICAS EM ELEVADOR DE CABO EM EDIFICAÇÃO DE MULTIPAVIMENTOS ATÉ 16 ANDARES, COM ÁREA MÉDIA DE LAJES MAIOR QUE 20 M² - LANÇAMENTO, ADENSAMENTO E ACABAMENTO. AF_12/2015</v>
          </cell>
          <cell r="D2277" t="str">
            <v>M3</v>
          </cell>
          <cell r="E2277">
            <v>545.95000000000005</v>
          </cell>
        </row>
        <row r="2278">
          <cell r="B2278">
            <v>92731</v>
          </cell>
          <cell r="C2278" t="str">
            <v>CONCRETAGEM DE VIGAS E LAJES, FCK=20 MPA, PARA LAJES PREMOLDADAS COM JERICAS EM CREMALHEIRA EM EDIFICAÇÃO DE MULTIPAVIMENTOS ATÉ 16 ANDARES, COM ÁREA MÉDIA DE LAJES MENOR OU IGUAL A 20 M² - LANÇAMENTO, ADENSAMENTO E ACABAMENTO. AF_12/2015</v>
          </cell>
          <cell r="D2278" t="str">
            <v>M3</v>
          </cell>
          <cell r="E2278">
            <v>562.91999999999996</v>
          </cell>
        </row>
        <row r="2279">
          <cell r="B2279">
            <v>92732</v>
          </cell>
          <cell r="C2279" t="str">
            <v>CONCRETAGEM DE VIGAS E LAJES, FCK=20 MPA, PARA LAJES PREMOLDADAS COM JERICAS EM CREMALHEIRA EM EDIFICAÇÃO DE MULTIPAVIMENTOS ATÉ 16 ANDARES, COM ÁREA MÉDIA DE LAJES MAIOR QUE 20 M² - LANÇAMENTO, ADENSAMENTO E ACABAMENTO. AF_12/2015</v>
          </cell>
          <cell r="D2279" t="str">
            <v>M3</v>
          </cell>
          <cell r="E2279">
            <v>548.66</v>
          </cell>
        </row>
        <row r="2280">
          <cell r="B2280">
            <v>92733</v>
          </cell>
          <cell r="C2280" t="str">
            <v>CONCRETAGEM DE VIGAS E LAJES, FCK=20 MPA, PARA LAJES MACIÇAS OU NERVURADAS COM JERICAS EM CREMALHEIRA EM EDIFICAÇÃO DE MULTIPAVIMENTOS ATÉ 16 ANDARES, COM ÁREA MÉDIA DE LAJES MENOR OU IGUAL A 20 M² - LANÇAMENTO, ADENSAMENTO E ACABAMENTO. AF_12/2015</v>
          </cell>
          <cell r="D2280" t="str">
            <v>M3</v>
          </cell>
          <cell r="E2280">
            <v>542.61</v>
          </cell>
        </row>
        <row r="2281">
          <cell r="B2281">
            <v>92734</v>
          </cell>
          <cell r="C2281" t="str">
            <v>CONCRETAGEM DE VIGAS E LAJES, FCK=20 MPA, PARA LAJES MACIÇAS OU NERVURADAS COM JERICAS EM CREMALHEIRA EM EDIFICAÇÃO DE MULTIPAVIMENTOS ATÉ 16 ANDARES, COM ÁREA MÉDIA DE LAJES MAIOR QUE 20 M² - LANÇAMENTO, ADENSAMENTO E ACABAMENTO. AF_12/2015</v>
          </cell>
          <cell r="D2281" t="str">
            <v>M3</v>
          </cell>
          <cell r="E2281">
            <v>532.55999999999995</v>
          </cell>
        </row>
        <row r="2282">
          <cell r="B2282">
            <v>92735</v>
          </cell>
          <cell r="C2282" t="str">
            <v>CONCRETAGEM DE VIGAS E LAJES, FCK=20 MPA, PARA LAJES PREMOLDADAS COM GRUA DE CAÇAMBA DE 350 L EM EDIFICAÇÃO DE MULTIPAVIMENTOS ATÉ 16 ANDARES, COM ÁREA MÉDIA DE LAJES MENOR OU IGUAL A 20 M² - LANÇAMENTO, ADENSAMENTO E ACABAMENTO. AF_12/2015</v>
          </cell>
          <cell r="D2282" t="str">
            <v>M3</v>
          </cell>
          <cell r="E2282">
            <v>538.53</v>
          </cell>
        </row>
        <row r="2283">
          <cell r="B2283">
            <v>92736</v>
          </cell>
          <cell r="C2283" t="str">
            <v>CONCRETAGEM DE VIGAS E LAJES, FCK=20 MPA, PARA LAJES PREMOLDADAS COM GRUA DE CAÇAMBA DE 350 L EM EDIFICAÇÃO DE MULTIPAVIMENTOS ATÉ 16 ANDARES, COM ÁREA MÉDIA DE LAJES MAIOR QUE 20 M² - LANÇAMENTO, ADENSAMENTO E ACABAMENTO. AF_12/2015</v>
          </cell>
          <cell r="D2283" t="str">
            <v>M3</v>
          </cell>
          <cell r="E2283">
            <v>527.65</v>
          </cell>
        </row>
        <row r="2284">
          <cell r="B2284">
            <v>92739</v>
          </cell>
          <cell r="C2284" t="str">
            <v>CONCRETAGEM DE VIGAS E LAJES, FCK=20 MPA, PARA LAJES MACIÇAS OU NERVURADAS COM GRUA DE CAÇAMBA DE 500 L EM EDIFICAÇÃO DE MULTIPAVIMENTOS ATÉ 16 ANDARES, COM ÁREA MÉDIA DE LAJES MENOR OU IGUAL A 20 M² - LANÇAMENTO, ADENSAMENTO E ACABAMENTO. AF_12/2015</v>
          </cell>
          <cell r="D2284" t="str">
            <v>M3</v>
          </cell>
          <cell r="E2284">
            <v>511.83</v>
          </cell>
        </row>
        <row r="2285">
          <cell r="B2285">
            <v>92740</v>
          </cell>
          <cell r="C2285" t="str">
            <v>CONCRETAGEM DE VIGAS E LAJES, FCK=20 MPA, PARA LAJES MACIÇAS OU NERVURADAS COM GRUA DE CAÇAMBA DE 500 L EM EDIFICAÇÃO DE MULTIPAVIMENTOS ATÉ 16 ANDARES, COM ÁREA MÉDIA DE LAJES MAIOR QUE 20 M² - LANÇAMENTO, ADENSAMENTO E ACABAMENTO. AF_12/2015</v>
          </cell>
          <cell r="D2285" t="str">
            <v>M3</v>
          </cell>
          <cell r="E2285">
            <v>506.45</v>
          </cell>
        </row>
        <row r="2286">
          <cell r="B2286">
            <v>92741</v>
          </cell>
          <cell r="C2286" t="str">
            <v>CONCRETAGEM DE VIGAS E LAJES, FCK=20 MPA, PARA QUALQUER TIPO DE LAJE COM BALDES EM EDIFICAÇÃO TÉRREA, COM ÁREA MÉDIA DE LAJES MENOR OU IGUAL A 20 M² - LANÇAMENTO, ADENSAMENTO E ACABAMENTO. AF_12/2015</v>
          </cell>
          <cell r="D2286" t="str">
            <v>M3</v>
          </cell>
          <cell r="E2286">
            <v>704.23</v>
          </cell>
        </row>
        <row r="2287">
          <cell r="B2287">
            <v>92742</v>
          </cell>
          <cell r="C2287" t="str">
            <v>CONCRETAGEM DE VIGAS E LAJES, FCK=20 MPA, PARA QUALQUER TIPO DE LAJE COM BALDES EM EDIFICAÇÃO DE MULTIPAVIMENTOS ATÉ 04 ANDARES, COM ÁREA MÉDIA DE LAJES MENOR OU IGUAL A 20 M² - LANÇAMENTO, ADENSAMENTO E ACABAMENTO. AF_12/2015</v>
          </cell>
          <cell r="D2287" t="str">
            <v>M3</v>
          </cell>
          <cell r="E2287">
            <v>912.25</v>
          </cell>
        </row>
        <row r="2288">
          <cell r="B2288">
            <v>92873</v>
          </cell>
          <cell r="C2288" t="str">
            <v>LANÇAMENTO COM USO DE BALDES, ADENSAMENTO E ACABAMENTO DE CONCRETO EM ESTRUTURAS. AF_12/2015</v>
          </cell>
          <cell r="D2288" t="str">
            <v>M3</v>
          </cell>
          <cell r="E2288">
            <v>161.28</v>
          </cell>
        </row>
        <row r="2289">
          <cell r="B2289">
            <v>92874</v>
          </cell>
          <cell r="C2289" t="str">
            <v>LANÇAMENTO COM USO DE BOMBA, ADENSAMENTO E ACABAMENTO DE CONCRETO EM ESTRUTURAS. AF_12/2015</v>
          </cell>
          <cell r="D2289" t="str">
            <v>M3</v>
          </cell>
          <cell r="E2289">
            <v>26.68</v>
          </cell>
        </row>
        <row r="2290">
          <cell r="B2290">
            <v>94962</v>
          </cell>
          <cell r="C2290" t="str">
            <v>CONCRETO MAGRO PARA LASTRO, TRAÇO 1:4,5:4,5 (CIMENTO/ AREIA MÉDIA/ BRITA 1)  - PREPARO MECÂNICO COM BETONEIRA 400 L. AF_07/2016</v>
          </cell>
          <cell r="D2290" t="str">
            <v>M3</v>
          </cell>
          <cell r="E2290">
            <v>292.14999999999998</v>
          </cell>
        </row>
        <row r="2291">
          <cell r="B2291">
            <v>94963</v>
          </cell>
          <cell r="C2291" t="str">
            <v>CONCRETO FCK = 15MPA, TRAÇO 1:3,4:3,5 (CIMENTO/ AREIA MÉDIA/ BRITA 1)  - PREPARO MECÂNICO COM BETONEIRA 400 L. AF_07/2016</v>
          </cell>
          <cell r="D2291" t="str">
            <v>M3</v>
          </cell>
          <cell r="E2291">
            <v>326.91000000000003</v>
          </cell>
        </row>
        <row r="2292">
          <cell r="B2292">
            <v>94964</v>
          </cell>
          <cell r="C2292" t="str">
            <v>CONCRETO FCK = 20MPA, TRAÇO 1:2,7:3 (CIMENTO/ AREIA MÉDIA/ BRITA 1)  - PREPARO MECÂNICO COM BETONEIRA 400 L. AF_07/2016</v>
          </cell>
          <cell r="D2292" t="str">
            <v>M3</v>
          </cell>
          <cell r="E2292">
            <v>358.95</v>
          </cell>
        </row>
        <row r="2293">
          <cell r="B2293">
            <v>94965</v>
          </cell>
          <cell r="C2293" t="str">
            <v>CONCRETO FCK = 25MPA, TRAÇO 1:2,3:2,7 (CIMENTO/ AREIA MÉDIA/ BRITA 1)  - PREPARO MECÂNICO COM BETONEIRA 400 L. AF_07/2016</v>
          </cell>
          <cell r="D2293" t="str">
            <v>M3</v>
          </cell>
          <cell r="E2293">
            <v>375.21</v>
          </cell>
        </row>
        <row r="2294">
          <cell r="B2294">
            <v>94966</v>
          </cell>
          <cell r="C2294" t="str">
            <v>CONCRETO FCK = 30MPA, TRAÇO 1:2,1:2,5 (CIMENTO/ AREIA MÉDIA/ BRITA 1)  - PREPARO MECÂNICO COM BETONEIRA 400 L. AF_07/2016</v>
          </cell>
          <cell r="D2294" t="str">
            <v>M3</v>
          </cell>
          <cell r="E2294">
            <v>389.22</v>
          </cell>
        </row>
        <row r="2295">
          <cell r="B2295">
            <v>94967</v>
          </cell>
          <cell r="C2295" t="str">
            <v>CONCRETO FCK = 40MPA, TRAÇO 1:1,6:1,9 (CIMENTO/ AREIA MÉDIA/ BRITA 1)  - PREPARO MECÂNICO COM BETONEIRA 400 L. AF_07/2016</v>
          </cell>
          <cell r="D2295" t="str">
            <v>M3</v>
          </cell>
          <cell r="E2295">
            <v>446.95</v>
          </cell>
        </row>
        <row r="2296">
          <cell r="B2296">
            <v>94968</v>
          </cell>
          <cell r="C2296" t="str">
            <v>CONCRETO MAGRO PARA LASTRO, TRAÇO 1:4,5:4,5 (CIMENTO/ AREIA MÉDIA/ BRITA 1)  - PREPARO MECÂNICO COM BETONEIRA 600 L. AF_07/2016</v>
          </cell>
          <cell r="D2296" t="str">
            <v>M3</v>
          </cell>
          <cell r="E2296">
            <v>290.27999999999997</v>
          </cell>
        </row>
        <row r="2297">
          <cell r="B2297">
            <v>94969</v>
          </cell>
          <cell r="C2297" t="str">
            <v>CONCRETO FCK = 15MPA, TRAÇO 1:3,4:3,5 (CIMENTO/ AREIA MÉDIA/ BRITA 1)  - PREPARO MECÂNICO COM BETONEIRA 600 L. AF_07/2016</v>
          </cell>
          <cell r="D2297" t="str">
            <v>M3</v>
          </cell>
          <cell r="E2297">
            <v>322.64999999999998</v>
          </cell>
        </row>
        <row r="2298">
          <cell r="B2298">
            <v>94970</v>
          </cell>
          <cell r="C2298" t="str">
            <v>CONCRETO FCK = 20MPA, TRAÇO 1:2,7:3 (CIMENTO/ AREIA MÉDIA/ BRITA 1)  - PREPARO MECÂNICO COM BETONEIRA 600 L. AF_07/2016</v>
          </cell>
          <cell r="D2298" t="str">
            <v>M3</v>
          </cell>
          <cell r="E2298">
            <v>350.6</v>
          </cell>
        </row>
        <row r="2299">
          <cell r="B2299">
            <v>94971</v>
          </cell>
          <cell r="C2299" t="str">
            <v>CONCRETO FCK = 25MPA, TRAÇO 1:2,3:2,7 (CIMENTO/ AREIA MÉDIA/ BRITA 1)  - PREPARO MECÂNICO COM BETONEIRA 600 L. AF_07/2016</v>
          </cell>
          <cell r="D2299" t="str">
            <v>M3</v>
          </cell>
          <cell r="E2299">
            <v>371.11</v>
          </cell>
        </row>
        <row r="2300">
          <cell r="B2300">
            <v>94972</v>
          </cell>
          <cell r="C2300" t="str">
            <v>CONCRETO FCK = 30MPA, TRAÇO 1:2,1:2,5 (CIMENTO/ AREIA MÉDIA/ BRITA 1)  - PREPARO MECÂNICO COM BETONEIRA 600 L. AF_07/2016</v>
          </cell>
          <cell r="D2300" t="str">
            <v>M3</v>
          </cell>
          <cell r="E2300">
            <v>384.94</v>
          </cell>
        </row>
        <row r="2301">
          <cell r="B2301">
            <v>94973</v>
          </cell>
          <cell r="C2301" t="str">
            <v>CONCRETO FCK = 40MPA, TRAÇO 1:1,6:1,9 (CIMENTO/ AREIA MÉDIA/ BRITA 1)  - PREPARO MECÂNICO COM BETONEIRA 600 L. AF_07/2016</v>
          </cell>
          <cell r="D2301" t="str">
            <v>M3</v>
          </cell>
          <cell r="E2301">
            <v>441.71</v>
          </cell>
        </row>
        <row r="2302">
          <cell r="B2302">
            <v>94974</v>
          </cell>
          <cell r="C2302" t="str">
            <v>CONCRETO MAGRO PARA LASTRO, TRAÇO 1:4,5:4,5 (CIMENTO/ AREIA MÉDIA/ BRITA 1)  - PREPARO MANUAL. AF_07/2016</v>
          </cell>
          <cell r="D2302" t="str">
            <v>M3</v>
          </cell>
          <cell r="E2302">
            <v>396.8</v>
          </cell>
        </row>
        <row r="2303">
          <cell r="B2303">
            <v>94975</v>
          </cell>
          <cell r="C2303" t="str">
            <v>CONCRETO FCK = 15MPA, TRAÇO 1:3,4:3,5 (CIMENTO/ AREIA MÉDIA/ BRITA 1)  - PREPARO MANUAL. AF_07/2016</v>
          </cell>
          <cell r="D2303" t="str">
            <v>M3</v>
          </cell>
          <cell r="E2303">
            <v>429.42</v>
          </cell>
        </row>
        <row r="2304">
          <cell r="B2304">
            <v>96555</v>
          </cell>
          <cell r="C2304" t="str">
            <v>CONCRETAGEM DE BLOCOS DE COROAMENTO E VIGAS BALDRAME, FCK 30 MPA, COM USO DE JERICA  LANÇAMENTO, ADENSAMENTO E ACABAMENTO. AF_06/2017</v>
          </cell>
          <cell r="D2304" t="str">
            <v>M3</v>
          </cell>
          <cell r="E2304">
            <v>529.35</v>
          </cell>
        </row>
        <row r="2305">
          <cell r="B2305">
            <v>96556</v>
          </cell>
          <cell r="C2305" t="str">
            <v>CONCRETAGEM DE SAPATAS, FCK 30 MPA, COM USO DE JERICA  LANÇAMENTO, ADENSAMENTO E ACABAMENTO. AF_06/2017</v>
          </cell>
          <cell r="D2305" t="str">
            <v>M3</v>
          </cell>
          <cell r="E2305">
            <v>592.96</v>
          </cell>
        </row>
        <row r="2306">
          <cell r="B2306">
            <v>96557</v>
          </cell>
          <cell r="C2306" t="str">
            <v>CONCRETAGEM DE BLOCOS DE COROAMENTO E VIGAS BALDRAMES, FCK 30 MPA, COM USO DE BOMBA  LANÇAMENTO, ADENSAMENTO E ACABAMENTO. AF_06/2017</v>
          </cell>
          <cell r="D2306" t="str">
            <v>M3</v>
          </cell>
          <cell r="E2306">
            <v>586.95000000000005</v>
          </cell>
        </row>
        <row r="2307">
          <cell r="B2307">
            <v>96558</v>
          </cell>
          <cell r="C2307" t="str">
            <v>CONCRETAGEM DE SAPATAS, FCK 30 MPA, COM USO DE BOMBA  LANÇAMENTO, ADENSAMENTO E ACABAMENTO. AF_11/2016</v>
          </cell>
          <cell r="D2307" t="str">
            <v>M3</v>
          </cell>
          <cell r="E2307">
            <v>592.67999999999995</v>
          </cell>
        </row>
        <row r="2308">
          <cell r="B2308">
            <v>99235</v>
          </cell>
          <cell r="C2308" t="str">
            <v>CONCRETAGEM DE EDIFICAÇÕES (PAREDES E LAJES) FEITAS COM SISTEMA DE FÔRMAS MANUSEÁVEIS, COM CONCRETO USINADO AUTOADENSÁVEL FCK 25 MPA - LANÇAMENTO E ACABAMENTO. AF_06/2015</v>
          </cell>
          <cell r="D2308" t="str">
            <v>M3</v>
          </cell>
          <cell r="E2308">
            <v>573.41</v>
          </cell>
        </row>
        <row r="2309">
          <cell r="B2309">
            <v>99431</v>
          </cell>
          <cell r="C2309" t="str">
            <v>CONCRETAGEM DE LAJES EM EDIFICAÇÕES UNIFAMILIARES FEITAS COM SISTEMA DE FÔRMAS MANUSEÁVEIS, COM CONCRETO USINADO BOMBEÁVEL FCK 25 MPA - LANÇAMENTO, ADENSAMENTO E ACABAMENTO (EXCLUSIVE BOMBA LANÇA). AF_06/2015</v>
          </cell>
          <cell r="D2309" t="str">
            <v>M3</v>
          </cell>
          <cell r="E2309">
            <v>594.69000000000005</v>
          </cell>
        </row>
        <row r="2310">
          <cell r="B2310">
            <v>99432</v>
          </cell>
          <cell r="C2310" t="str">
            <v>CONCRETAGEM DE PAREDES EM EDIFICAÇÕES UNIFAMILIARES FEITAS COM SISTEMA DE FÔRMAS MANUSEÁVEIS, COM CONCRETO USINADO BOMBEÁVEL FCK 25 MPA - LANÇAMENTO, ADENSAMENTO E ACABAMENTO (EXCLUSIVE BOMBA LANÇA). AF_06/2015</v>
          </cell>
          <cell r="D2310" t="str">
            <v>M3</v>
          </cell>
          <cell r="E2310">
            <v>577.1</v>
          </cell>
        </row>
        <row r="2311">
          <cell r="B2311">
            <v>99433</v>
          </cell>
          <cell r="C2311" t="str">
            <v>CONCRETAGEM DE PLATIBANDA EM EDIFICAÇÕES UNIFAMILIARES FEITAS COM SISTEMA DE FÔRMAS MANUSEÁVEIS, COM CONCRETO USINADO BOMBEÁVEL FCK 25 MPA, - LANÇAMENTO, ADENSAMENTO E ACABAMENTO (EXCLUSIVE BOMBA LANÇA). AF_06/2015</v>
          </cell>
          <cell r="D2311" t="str">
            <v>M3</v>
          </cell>
          <cell r="E2311">
            <v>626.84</v>
          </cell>
        </row>
        <row r="2312">
          <cell r="B2312">
            <v>99434</v>
          </cell>
          <cell r="C2312" t="str">
            <v>CONCRETAGEM DE LAJES EM EDIFICAÇÕES MULTIFAMILIARES FEITAS COM SISTEMA DE FÔRMAS MANUSEÁVEIS, COM CONCRETO USINADO BOMBEÁVEL FCK 25 MPA - LANÇAMENTO, ADENSAMENTO E ACABAMENTO (EXCLUSIVE BOMBA LANÇA). AF_06/2015</v>
          </cell>
          <cell r="D2312" t="str">
            <v>M3</v>
          </cell>
          <cell r="E2312">
            <v>598.26</v>
          </cell>
        </row>
        <row r="2313">
          <cell r="B2313">
            <v>99435</v>
          </cell>
          <cell r="C2313" t="str">
            <v>CONCRETAGEM DE PAREDES EM EDIFICAÇÕES MULTIFAMILIARES FEITAS COM SISTEMA DE FÔRMAS MANUSEÁVEIS, COM CONCRETO USINADO BOMBEÁVEL FCK 25 MPA - LANÇAMENTO, ADENSAMENTO E ACABAMENTO (EXCLUSIVE BOMBA LANÇA). AF_06/2015</v>
          </cell>
          <cell r="D2313" t="str">
            <v>M3</v>
          </cell>
          <cell r="E2313">
            <v>579.47</v>
          </cell>
        </row>
        <row r="2314">
          <cell r="B2314">
            <v>99436</v>
          </cell>
          <cell r="C2314" t="str">
            <v>CONCRETAGEM DE PLATIBANDA EM EDIFICAÇÕES MULTIFAMILIARES FEITAS COM SISTEMA DE FÔRMAS MANUSEÁVEIS, COM CONCRETO USINADO BOMBEÁVEL FCK 25 MPA - LANÇAMENTO, ADENSAMENTO E ACABAMENTO (EXCLUSIVE BOMBA LANÇA). AF_06/2015</v>
          </cell>
          <cell r="D2314" t="str">
            <v>M3</v>
          </cell>
          <cell r="E2314">
            <v>643.22</v>
          </cell>
        </row>
        <row r="2315">
          <cell r="B2315">
            <v>99437</v>
          </cell>
          <cell r="C2315" t="str">
            <v>CONCRETAGEM DE PLATIBANDA EM EDIFICAÇÕES UNIFAMILIARES FEITAS COM SISTEMA DE FÔRMAS MANUSEÁVEIS, COM CONCRETO USINADO AUTOADENSÁVEL FCK 25 MPA - LANÇAMENTO E ACABAMENTO. AF_06/2015</v>
          </cell>
          <cell r="D2315" t="str">
            <v>M3</v>
          </cell>
          <cell r="E2315">
            <v>608.51</v>
          </cell>
        </row>
        <row r="2316">
          <cell r="B2316">
            <v>99438</v>
          </cell>
          <cell r="C2316" t="str">
            <v>CONCRETAGEM DE PLATIBANDA EM EDIFICAÇÕES MULTIFAMILIARES FEITAS COM SISTEMA DE FÔRMAS MANUSEÁVEIS, COM CONCRETO USINADO AUTOADENSÁVEL FCK 25 MPA - LANÇAMENTO E ACABAMENTO. AF_06/2015</v>
          </cell>
          <cell r="D2316" t="str">
            <v>M3</v>
          </cell>
          <cell r="E2316">
            <v>613.45000000000005</v>
          </cell>
        </row>
        <row r="2317">
          <cell r="B2317">
            <v>99439</v>
          </cell>
          <cell r="C2317" t="str">
            <v>CONCRETAGEM DE EDIFICAÇÕES (PAREDES E LAJES) FEITAS COM SISTEMA DE FÔRMAS MANUSEÁVEIS, COM CONCRETO USINADO BOMBEÁVEL FCK 25 MPA - LANÇAMENTO, ADENSAMENTO E ACABAMENTO (EXCLUSIVE BOMBA LANÇA). AF_06/2015</v>
          </cell>
          <cell r="D2317" t="str">
            <v>M3</v>
          </cell>
          <cell r="E2317">
            <v>584.95000000000005</v>
          </cell>
        </row>
        <row r="2318">
          <cell r="B2318">
            <v>101963</v>
          </cell>
          <cell r="C2318" t="str">
            <v>LAJE PRÉ-MOLDADA UNIDIRECIONAL, BIAPOIADA, PARA PISO, ENCHIMENTO EM CERÂMICA, VIGOTA CONVENCIONAL, ALTURA TOTAL DA LAJE (ENCHIMENTO+CAPA) = (8+4). AF_11/2020</v>
          </cell>
          <cell r="D2318" t="str">
            <v>M2</v>
          </cell>
          <cell r="E2318">
            <v>157.30000000000001</v>
          </cell>
        </row>
        <row r="2319">
          <cell r="B2319">
            <v>101964</v>
          </cell>
          <cell r="C2319" t="str">
            <v>LAJE PRÉ-MOLDADA UNIDIRECIONAL, BIAPOIADA, PARA FORRO, ENCHIMENTO EM CERÂMICA, VIGOTA CONVENCIONAL, ALTURA TOTAL DA LAJE (ENCHIMENTO+CAPA) = (8+3). AF_11/2020</v>
          </cell>
          <cell r="D2319" t="str">
            <v>M2</v>
          </cell>
          <cell r="E2319">
            <v>145.62</v>
          </cell>
        </row>
        <row r="2320">
          <cell r="B2320">
            <v>101165</v>
          </cell>
          <cell r="C2320" t="str">
            <v>ALVENARIA DE EMBASAMENTO COM BLOCO ESTRUTURAL DE CONCRETO, DE 14X19X29CM E ARGAMASSA DE ASSENTAMENTO COM PREPARO EM BETONEIRA. AF_05/2020</v>
          </cell>
          <cell r="D2320" t="str">
            <v>M3</v>
          </cell>
          <cell r="E2320">
            <v>705.51</v>
          </cell>
        </row>
        <row r="2321">
          <cell r="B2321">
            <v>101166</v>
          </cell>
          <cell r="C2321" t="str">
            <v>ALVENARIA DE EMBASAMENTO COM BLOCO ESTRUTURAL DE CERÂMICA, DE 14X19X29CM E ARGAMASSA DE ASSENTAMENTO COM PREPARO EM BETONEIRA. AF_05/2020</v>
          </cell>
          <cell r="D2321" t="str">
            <v>M3</v>
          </cell>
          <cell r="E2321">
            <v>580.24</v>
          </cell>
        </row>
        <row r="2322">
          <cell r="B2322">
            <v>98576</v>
          </cell>
          <cell r="C2322" t="str">
            <v>TRATAMENTO DE JUNTA DE DILATAÇÃO COM MANTA ASFÁLTICA ADERIDA COM MAÇARICO. AF_06/2018</v>
          </cell>
          <cell r="D2322" t="str">
            <v>M</v>
          </cell>
          <cell r="E2322">
            <v>20.29</v>
          </cell>
        </row>
        <row r="2323">
          <cell r="B2323">
            <v>93182</v>
          </cell>
          <cell r="C2323" t="str">
            <v>VERGA PRÉ-MOLDADA PARA JANELAS COM ATÉ 1,5 M DE VÃO. AF_03/2016</v>
          </cell>
          <cell r="D2323" t="str">
            <v>M</v>
          </cell>
          <cell r="E2323">
            <v>34.28</v>
          </cell>
        </row>
        <row r="2324">
          <cell r="B2324">
            <v>93183</v>
          </cell>
          <cell r="C2324" t="str">
            <v>VERGA PRÉ-MOLDADA PARA JANELAS COM MAIS DE 1,5 M DE VÃO. AF_03/2016</v>
          </cell>
          <cell r="D2324" t="str">
            <v>M</v>
          </cell>
          <cell r="E2324">
            <v>44.88</v>
          </cell>
        </row>
        <row r="2325">
          <cell r="B2325">
            <v>93184</v>
          </cell>
          <cell r="C2325" t="str">
            <v>VERGA PRÉ-MOLDADA PARA PORTAS COM ATÉ 1,5 M DE VÃO. AF_03/2016</v>
          </cell>
          <cell r="D2325" t="str">
            <v>M</v>
          </cell>
          <cell r="E2325">
            <v>25.11</v>
          </cell>
        </row>
        <row r="2326">
          <cell r="B2326">
            <v>93185</v>
          </cell>
          <cell r="C2326" t="str">
            <v>VERGA PRÉ-MOLDADA PARA PORTAS COM MAIS DE 1,5 M DE VÃO. AF_03/2016</v>
          </cell>
          <cell r="D2326" t="str">
            <v>M</v>
          </cell>
          <cell r="E2326">
            <v>44.28</v>
          </cell>
        </row>
        <row r="2327">
          <cell r="B2327">
            <v>93186</v>
          </cell>
          <cell r="C2327" t="str">
            <v>VERGA MOLDADA IN LOCO EM CONCRETO PARA JANELAS COM ATÉ 1,5 M DE VÃO. AF_03/2016</v>
          </cell>
          <cell r="D2327" t="str">
            <v>M</v>
          </cell>
          <cell r="E2327">
            <v>59.77</v>
          </cell>
        </row>
        <row r="2328">
          <cell r="B2328">
            <v>93187</v>
          </cell>
          <cell r="C2328" t="str">
            <v>VERGA MOLDADA IN LOCO EM CONCRETO PARA JANELAS COM MAIS DE 1,5 M DE VÃO. AF_03/2016</v>
          </cell>
          <cell r="D2328" t="str">
            <v>M</v>
          </cell>
          <cell r="E2328">
            <v>69.680000000000007</v>
          </cell>
        </row>
        <row r="2329">
          <cell r="B2329">
            <v>93188</v>
          </cell>
          <cell r="C2329" t="str">
            <v>VERGA MOLDADA IN LOCO EM CONCRETO PARA PORTAS COM ATÉ 1,5 M DE VÃO. AF_03/2016</v>
          </cell>
          <cell r="D2329" t="str">
            <v>M</v>
          </cell>
          <cell r="E2329">
            <v>56.71</v>
          </cell>
        </row>
        <row r="2330">
          <cell r="B2330">
            <v>93189</v>
          </cell>
          <cell r="C2330" t="str">
            <v>VERGA MOLDADA IN LOCO EM CONCRETO PARA PORTAS COM MAIS DE 1,5 M DE VÃO. AF_03/2016</v>
          </cell>
          <cell r="D2330" t="str">
            <v>M</v>
          </cell>
          <cell r="E2330">
            <v>70.56</v>
          </cell>
        </row>
        <row r="2331">
          <cell r="B2331">
            <v>93190</v>
          </cell>
          <cell r="C2331" t="str">
            <v>VERGA MOLDADA IN LOCO COM UTILIZAÇÃO DE BLOCOS CANALETA PARA JANELAS COM ATÉ 1,5 M DE VÃO. AF_03/2016</v>
          </cell>
          <cell r="D2331" t="str">
            <v>M</v>
          </cell>
          <cell r="E2331">
            <v>37.68</v>
          </cell>
        </row>
        <row r="2332">
          <cell r="B2332">
            <v>93191</v>
          </cell>
          <cell r="C2332" t="str">
            <v>VERGA MOLDADA IN LOCO COM UTILIZAÇÃO DE BLOCOS CANALETA PARA JANELAS COM MAIS DE 1,5 M DE VÃO. AF_03/2016</v>
          </cell>
          <cell r="D2332" t="str">
            <v>M</v>
          </cell>
          <cell r="E2332">
            <v>40.97</v>
          </cell>
        </row>
        <row r="2333">
          <cell r="B2333">
            <v>93192</v>
          </cell>
          <cell r="C2333" t="str">
            <v>VERGA MOLDADA IN LOCO COM UTILIZAÇÃO DE BLOCOS CANALETA PARA PORTAS COM ATÉ 1,5 M DE VÃO. AF_03/2016</v>
          </cell>
          <cell r="D2333" t="str">
            <v>M</v>
          </cell>
          <cell r="E2333">
            <v>41.29</v>
          </cell>
        </row>
        <row r="2334">
          <cell r="B2334">
            <v>93193</v>
          </cell>
          <cell r="C2334" t="str">
            <v>VERGA MOLDADA IN LOCO COM UTILIZAÇÃO DE BLOCOS CANALETA PARA PORTAS COM MAIS DE 1,5 M DE VÃO. AF_03/2016</v>
          </cell>
          <cell r="D2334" t="str">
            <v>M</v>
          </cell>
          <cell r="E2334">
            <v>41.9</v>
          </cell>
        </row>
        <row r="2335">
          <cell r="B2335">
            <v>93194</v>
          </cell>
          <cell r="C2335" t="str">
            <v>CONTRAVERGA PRÉ-MOLDADA PARA VÃOS DE ATÉ 1,5 M DE COMPRIMENTO. AF_03/2016</v>
          </cell>
          <cell r="D2335" t="str">
            <v>M</v>
          </cell>
          <cell r="E2335">
            <v>33.729999999999997</v>
          </cell>
        </row>
        <row r="2336">
          <cell r="B2336">
            <v>93195</v>
          </cell>
          <cell r="C2336" t="str">
            <v>CONTRAVERGA PRÉ-MOLDADA PARA VÃOS DE MAIS DE 1,5 M DE COMPRIMENTO. AF_03/2016</v>
          </cell>
          <cell r="D2336" t="str">
            <v>M</v>
          </cell>
          <cell r="E2336">
            <v>39.89</v>
          </cell>
        </row>
        <row r="2337">
          <cell r="B2337">
            <v>93196</v>
          </cell>
          <cell r="C2337" t="str">
            <v>CONTRAVERGA MOLDADA IN LOCO EM CONCRETO PARA VÃOS DE ATÉ 1,5 M DE COMPRIMENTO. AF_03/2016</v>
          </cell>
          <cell r="D2337" t="str">
            <v>M</v>
          </cell>
          <cell r="E2337">
            <v>57.23</v>
          </cell>
        </row>
        <row r="2338">
          <cell r="B2338">
            <v>93197</v>
          </cell>
          <cell r="C2338" t="str">
            <v>CONTRAVERGA MOLDADA IN LOCO EM CONCRETO PARA VÃOS DE MAIS DE 1,5 M DE COMPRIMENTO. AF_03/2016</v>
          </cell>
          <cell r="D2338" t="str">
            <v>M</v>
          </cell>
          <cell r="E2338">
            <v>63.47</v>
          </cell>
        </row>
        <row r="2339">
          <cell r="B2339">
            <v>93198</v>
          </cell>
          <cell r="C2339" t="str">
            <v>CONTRAVERGA MOLDADA IN LOCO COM UTILIZAÇÃO DE BLOCOS CANALETA PARA VÃOS DE ATÉ 1,5 M DE COMPRIMENTO. AF_03/2016</v>
          </cell>
          <cell r="D2339" t="str">
            <v>M</v>
          </cell>
          <cell r="E2339">
            <v>33.630000000000003</v>
          </cell>
        </row>
        <row r="2340">
          <cell r="B2340">
            <v>93199</v>
          </cell>
          <cell r="C2340" t="str">
            <v>CONTRAVERGA MOLDADA IN LOCO COM UTILIZAÇÃO DE BLOCOS CANALETA PARA VÃOS DE MAIS DE 1,5 M DE COMPRIMENTO. AF_03/2016</v>
          </cell>
          <cell r="D2340" t="str">
            <v>M</v>
          </cell>
          <cell r="E2340">
            <v>33.19</v>
          </cell>
        </row>
        <row r="2341">
          <cell r="B2341">
            <v>93200</v>
          </cell>
          <cell r="C2341" t="str">
            <v>FIXAÇÃO (ENCUNHAMENTO) DE ALVENARIA DE VEDAÇÃO COM ARGAMASSA APLICADA COM BISNAGA. AF_03/2016</v>
          </cell>
          <cell r="D2341" t="str">
            <v>M</v>
          </cell>
          <cell r="E2341">
            <v>2.33</v>
          </cell>
        </row>
        <row r="2342">
          <cell r="B2342">
            <v>93201</v>
          </cell>
          <cell r="C2342" t="str">
            <v>FIXAÇÃO (ENCUNHAMENTO) DE ALVENARIA DE VEDAÇÃO COM ARGAMASSA APLICADA COM COLHER. AF_03/2016</v>
          </cell>
          <cell r="D2342" t="str">
            <v>M</v>
          </cell>
          <cell r="E2342">
            <v>4.7699999999999996</v>
          </cell>
        </row>
        <row r="2343">
          <cell r="B2343">
            <v>93202</v>
          </cell>
          <cell r="C2343" t="str">
            <v>FIXAÇÃO (ENCUNHAMENTO) DE ALVENARIA DE VEDAÇÃO COM TIJOLO MACIÇO. AF_03/2016</v>
          </cell>
          <cell r="D2343" t="str">
            <v>M</v>
          </cell>
          <cell r="E2343">
            <v>22.54</v>
          </cell>
        </row>
        <row r="2344">
          <cell r="B2344">
            <v>93203</v>
          </cell>
          <cell r="C2344" t="str">
            <v>FIXAÇÃO (ENCUNHAMENTO) DE ALVENARIA DE VEDAÇÃO COM ESPUMA DE POLIURETANO EXPANSIVA. AF_03/2016</v>
          </cell>
          <cell r="D2344" t="str">
            <v>M</v>
          </cell>
          <cell r="E2344">
            <v>14.05</v>
          </cell>
        </row>
        <row r="2345">
          <cell r="B2345">
            <v>93204</v>
          </cell>
          <cell r="C2345" t="str">
            <v>CINTA DE AMARRAÇÃO DE ALVENARIA MOLDADA IN LOCO EM CONCRETO. AF_03/2016</v>
          </cell>
          <cell r="D2345" t="str">
            <v>M</v>
          </cell>
          <cell r="E2345">
            <v>46.69</v>
          </cell>
        </row>
        <row r="2346">
          <cell r="B2346">
            <v>93205</v>
          </cell>
          <cell r="C2346" t="str">
            <v>CINTA DE AMARRAÇÃO DE ALVENARIA MOLDADA IN LOCO COM UTILIZAÇÃO DE BLOCOS CANALETA. AF_03/2016</v>
          </cell>
          <cell r="D2346" t="str">
            <v>M</v>
          </cell>
          <cell r="E2346">
            <v>34.51</v>
          </cell>
        </row>
        <row r="2347">
          <cell r="B2347">
            <v>95952</v>
          </cell>
          <cell r="C2347" t="str">
            <v>(COMPOSIÇÃO REPRESENTATIVA) EXECUÇÃO DE ESTRUTURAS DE CONCRETO ARMADO CONVENCIONAL, PARA EDIFICAÇÃO HABITACIONAL MULTIFAMILIAR (PRÉDIO), FCK = 25 MPA. AF_01/2017</v>
          </cell>
          <cell r="D2347" t="str">
            <v>M3</v>
          </cell>
          <cell r="E2347">
            <v>2183.0500000000002</v>
          </cell>
        </row>
        <row r="2348">
          <cell r="B2348">
            <v>95953</v>
          </cell>
          <cell r="C2348" t="str">
            <v>(COMPOSIÇÃO REPRESENTATIVA) EXECUÇÃO DE ESTRUTURAS DE CONCRETO ARMADO, PARA EDIFICAÇÃO HABITACIONAL UNIFAMILIAR COM DOIS PAVIMENTOS (CASA ISOLADA), FCK = 25 MPA. AF_01/2017</v>
          </cell>
          <cell r="D2348" t="str">
            <v>M3</v>
          </cell>
          <cell r="E2348">
            <v>3215.25</v>
          </cell>
        </row>
        <row r="2349">
          <cell r="B2349">
            <v>95954</v>
          </cell>
          <cell r="C2349" t="str">
            <v>(COMPOSIÇÃO REPRESENTATIVA) EXECUÇÃO DE ESTRUTURAS DE CONCRETO ARMADO, PARA EDIFICAÇÃO HABITACIONAL UNIFAMILIAR COM DOIS PAVIMENTOS (CASA EM EMPREENDIMENTOS), FCK = 25 MPA. AF_01/2017</v>
          </cell>
          <cell r="D2349" t="str">
            <v>M3</v>
          </cell>
          <cell r="E2349">
            <v>2430.98</v>
          </cell>
        </row>
        <row r="2350">
          <cell r="B2350">
            <v>95955</v>
          </cell>
          <cell r="C2350" t="str">
            <v>(COMPOSIÇÃO REPRESENTATIVA) EXECUÇÃO DE ESTRUTURAS DE CONCRETO ARMADO, PARA EDIFICAÇÃO HABITACIONAL UNIFAMILIAR TÉRREA (CASA ISOLADA), FCK = 25 MPA. AF_01/2017</v>
          </cell>
          <cell r="D2350" t="str">
            <v>M3</v>
          </cell>
          <cell r="E2350">
            <v>2859.15</v>
          </cell>
        </row>
        <row r="2351">
          <cell r="B2351">
            <v>95956</v>
          </cell>
          <cell r="C2351" t="str">
            <v>(COMPOSIÇÃO REPRESENTATIVA) EXECUÇÃO DE ESTRUTURAS DE CONCRETO ARMADO, PARA EDIFICAÇÃO HABITACIONAL UNIFAMILIAR TÉRREA (CASA EM EMPREENDIMENTOS), FCK = 25 MPA. AF_01/2017</v>
          </cell>
          <cell r="D2351" t="str">
            <v>M3</v>
          </cell>
          <cell r="E2351">
            <v>2346.1999999999998</v>
          </cell>
        </row>
        <row r="2352">
          <cell r="B2352">
            <v>95957</v>
          </cell>
          <cell r="C2352" t="str">
            <v>(COMPOSIÇÃO REPRESENTATIVA) EXECUÇÃO DE ESTRUTURAS DE CONCRETO ARMADO, PARA EDIFICAÇÃO INSTITUCIONAL TÉRREA, FCK = 25 MPA. AF_01/2017</v>
          </cell>
          <cell r="D2352" t="str">
            <v>M3</v>
          </cell>
          <cell r="E2352">
            <v>3109.65</v>
          </cell>
        </row>
        <row r="2353">
          <cell r="B2353">
            <v>95969</v>
          </cell>
          <cell r="C2353" t="str">
            <v>(COMPOSIÇÃO REPRESENTATIVA) EXECUÇÃO DE ESCADA EM CONCRETO ARMADO, MOLDADA IN LOCO, FCK = 25 MPA. AF_02/2017</v>
          </cell>
          <cell r="D2353" t="str">
            <v>M3</v>
          </cell>
          <cell r="E2353">
            <v>2804.1</v>
          </cell>
        </row>
        <row r="2354">
          <cell r="B2354">
            <v>97733</v>
          </cell>
          <cell r="C2354" t="str">
            <v>PEÇA RETANGULAR PRÉ-MOLDADA, VOLUME DE CONCRETO DE ATÉ 10 LITROS, TAXA DE AÇO APROXIMADA DE 30KG/M³. AF_01/2018</v>
          </cell>
          <cell r="D2354" t="str">
            <v>M3</v>
          </cell>
          <cell r="E2354">
            <v>2800.98</v>
          </cell>
        </row>
        <row r="2355">
          <cell r="B2355">
            <v>97734</v>
          </cell>
          <cell r="C2355" t="str">
            <v>PEÇA RETANGULAR PRÉ-MOLDADA, VOLUME DE CONCRETO DE 10 A 30 LITROS, TAXA DE AÇO APROXIMADA DE 30KG/M³. AF_01/2018</v>
          </cell>
          <cell r="D2355" t="str">
            <v>M3</v>
          </cell>
          <cell r="E2355">
            <v>2380.48</v>
          </cell>
        </row>
        <row r="2356">
          <cell r="B2356">
            <v>97735</v>
          </cell>
          <cell r="C2356" t="str">
            <v>PEÇA RETANGULAR PRÉ-MOLDADA, VOLUME DE CONCRETO DE 30 A 100 LITROS, TAXA DE AÇO APROXIMADA DE 30KG/M³. AF_01/2018</v>
          </cell>
          <cell r="D2356" t="str">
            <v>M3</v>
          </cell>
          <cell r="E2356">
            <v>2016.79</v>
          </cell>
        </row>
        <row r="2357">
          <cell r="B2357">
            <v>97736</v>
          </cell>
          <cell r="C2357" t="str">
            <v>PEÇA RETANGULAR PRÉ-MOLDADA, VOLUME DE CONCRETO ACIMA DE 100 LITROS, TAXA DE AÇO APROXIMADA DE 30KG/M³. AF_01/2018</v>
          </cell>
          <cell r="D2357" t="str">
            <v>M3</v>
          </cell>
          <cell r="E2357">
            <v>1373.03</v>
          </cell>
        </row>
        <row r="2358">
          <cell r="B2358">
            <v>97737</v>
          </cell>
          <cell r="C2358" t="str">
            <v>PEÇA RETANGULAR PRÉ-MOLDADA, VOLUME DE CONCRETO DE 30 A 70 LITROS , TAXA DE AÇO APROXIMADA DE 70KG/M³. AF_01/2018</v>
          </cell>
          <cell r="D2358" t="str">
            <v>M3</v>
          </cell>
          <cell r="E2358">
            <v>2983.57</v>
          </cell>
        </row>
        <row r="2359">
          <cell r="B2359">
            <v>97738</v>
          </cell>
          <cell r="C2359" t="str">
            <v>PEÇA CIRCULAR PRÉ-MOLDADA, VOLUME DE CONCRETO DE 10 A 30 LITROS, TAXA DE FIBRA DE POLIPROPILENO APROXIMADA DE 6 KG/M³. AF_01/2018_P</v>
          </cell>
          <cell r="D2359" t="str">
            <v>M3</v>
          </cell>
          <cell r="E2359">
            <v>3426.5</v>
          </cell>
        </row>
        <row r="2360">
          <cell r="B2360">
            <v>97739</v>
          </cell>
          <cell r="C2360" t="str">
            <v>PEÇA CIRCULAR PRÉ-MOLDADA, VOLUME DE CONCRETO DE 30 A 100 LITROS, TAXA DE AÇO APROXIMADA DE 30KG/M³. AF_01/2018</v>
          </cell>
          <cell r="D2360" t="str">
            <v>M3</v>
          </cell>
          <cell r="E2360">
            <v>2243.7199999999998</v>
          </cell>
        </row>
        <row r="2361">
          <cell r="B2361">
            <v>97740</v>
          </cell>
          <cell r="C2361" t="str">
            <v>PEÇA CIRCULAR PRÉ-MOLDADA, VOLUME DE CONCRETO ACIMA DE 100 LITROS, TAXA DE AÇO APROXIMADA DE 30KG/M³. AF_01/2018</v>
          </cell>
          <cell r="D2361" t="str">
            <v>M3</v>
          </cell>
          <cell r="E2361">
            <v>1760.84</v>
          </cell>
        </row>
        <row r="2362">
          <cell r="B2362">
            <v>98615</v>
          </cell>
          <cell r="C2362" t="str">
            <v>CONTENÇÃO EM CORTINA COM ESTACAS ESPAÇADAS COM 30 CM DE DIÂMETRO E PROFUNDIDADE MENOR OU IGUAL A 10 M. AF_06/2018</v>
          </cell>
          <cell r="D2362" t="str">
            <v>M2</v>
          </cell>
          <cell r="E2362">
            <v>112.38</v>
          </cell>
        </row>
        <row r="2363">
          <cell r="B2363">
            <v>98616</v>
          </cell>
          <cell r="C2363" t="str">
            <v>CONTENÇÃO EM CORTINA COM ESTACAS ESPAÇADAS COM 30 CM DE DIÂMETRO E PROFUNDIDADE MAIOR QUE 10 M E MENOR OU IGUAL A 15 M. AF_06/2018</v>
          </cell>
          <cell r="D2363" t="str">
            <v>M2</v>
          </cell>
          <cell r="E2363">
            <v>91.49</v>
          </cell>
        </row>
        <row r="2364">
          <cell r="B2364">
            <v>98617</v>
          </cell>
          <cell r="C2364" t="str">
            <v>CONTENÇÃO EM CORTINA COM ESTACAS ESPAÇADAS COM 30 CM DE DIÂMETRO E PROFUNDIDADE MAIOR QUE 15 M. AF_06/2018</v>
          </cell>
          <cell r="D2364" t="str">
            <v>M2</v>
          </cell>
          <cell r="E2364">
            <v>85.93</v>
          </cell>
        </row>
        <row r="2365">
          <cell r="B2365">
            <v>98618</v>
          </cell>
          <cell r="C2365" t="str">
            <v>CONTENÇÃO EM CORTINA COM ESTACAS ESPAÇADAS COM 40 CM DE DIÂMETRO E PROFUNDIDADE MENOR OU IGUAL A 10 M. AF_06/2018</v>
          </cell>
          <cell r="D2365" t="str">
            <v>M2</v>
          </cell>
          <cell r="E2365">
            <v>117.25</v>
          </cell>
        </row>
        <row r="2366">
          <cell r="B2366">
            <v>98619</v>
          </cell>
          <cell r="C2366" t="str">
            <v>CONTENÇÃO EM CORTINA COM ESTACAS ESPAÇADAS COM 40 CM DE DIÂMETRO E PROFUNDIDADE MAIOR QUE 10 M E MENOR OU IGUAL A 15 M. AF_06/2018</v>
          </cell>
          <cell r="D2366" t="str">
            <v>M2</v>
          </cell>
          <cell r="E2366">
            <v>108.8</v>
          </cell>
        </row>
        <row r="2367">
          <cell r="B2367">
            <v>98620</v>
          </cell>
          <cell r="C2367" t="str">
            <v>CONTENÇÃO EM CORTINA COM ESTACAS ESPAÇADAS COM 40 CM DE DIÂMETRO E PROFUNDIDADE MAIOR QUE 15 M. AF_06/2018</v>
          </cell>
          <cell r="D2367" t="str">
            <v>M2</v>
          </cell>
          <cell r="E2367">
            <v>104.52</v>
          </cell>
        </row>
        <row r="2368">
          <cell r="B2368">
            <v>98621</v>
          </cell>
          <cell r="C2368" t="str">
            <v>CONTENÇÃO EM CORTINA COM ESTACAS ESPAÇADAS COM 50 CM DE DIÂMETRO E PROFUNDIDADE MENOR OU IGUAL A 10 M. AF_06/2018</v>
          </cell>
          <cell r="D2368" t="str">
            <v>M2</v>
          </cell>
          <cell r="E2368">
            <v>135.66</v>
          </cell>
        </row>
        <row r="2369">
          <cell r="B2369">
            <v>98622</v>
          </cell>
          <cell r="C2369" t="str">
            <v>CONTENÇÃO EM CORTINA COM ESTACAS ESPAÇADAS COM 50 CM DE DIÂMETRO E PROFUNDIDADE MAIOR QUE 10 M E MENOR OU IGUAL A 15 M. AF_06/2018</v>
          </cell>
          <cell r="D2369" t="str">
            <v>M2</v>
          </cell>
          <cell r="E2369">
            <v>128.85</v>
          </cell>
        </row>
        <row r="2370">
          <cell r="B2370">
            <v>98623</v>
          </cell>
          <cell r="C2370" t="str">
            <v>CONTENÇÃO EM CORTINA COM ESTACAS ESPAÇADAS COM 50 CM DE DIÂMETRO E PROFUNDIDADE MAIOR QUE 15 M. AF_06/2018</v>
          </cell>
          <cell r="D2370" t="str">
            <v>M2</v>
          </cell>
          <cell r="E2370">
            <v>125.36</v>
          </cell>
        </row>
        <row r="2371">
          <cell r="B2371">
            <v>98624</v>
          </cell>
          <cell r="C2371" t="str">
            <v>CONTENÇÃO EM CORTINA COM ESTACAS ESPAÇADAS COM 60 CM DE DIÂMETRO E PROFUNDIDADE MENOR OU IGUAL A 10 M. AF_06/2018</v>
          </cell>
          <cell r="D2371" t="str">
            <v>M2</v>
          </cell>
          <cell r="E2371">
            <v>155.13999999999999</v>
          </cell>
        </row>
        <row r="2372">
          <cell r="B2372">
            <v>98625</v>
          </cell>
          <cell r="C2372" t="str">
            <v>CONTENÇÃO EM CORTINA COM ESTACAS ESPAÇADAS COM 60 CM DE DIÂMETRO E PROFUNDIDADE MAIOR QUE 10 M E MENOR OU IGUAL A 15 M. AF_06/2018</v>
          </cell>
          <cell r="D2372" t="str">
            <v>M2</v>
          </cell>
          <cell r="E2372">
            <v>149.36000000000001</v>
          </cell>
        </row>
        <row r="2373">
          <cell r="B2373">
            <v>98626</v>
          </cell>
          <cell r="C2373" t="str">
            <v>CONTENÇÃO EM CORTINA COM ESTACAS ESPAÇADAS COM 60 CM DE DIÂMETRO E PROFUNDIDADE MAIOR QUE 15 M. AF_06/2018</v>
          </cell>
          <cell r="D2373" t="str">
            <v>M2</v>
          </cell>
          <cell r="E2373">
            <v>146.35</v>
          </cell>
        </row>
        <row r="2374">
          <cell r="B2374">
            <v>98655</v>
          </cell>
          <cell r="C2374" t="str">
            <v>EXECUÇÃO DE MURETA GUIA PARA CONTENÇÃO/ FUNDAÇÃO COM 30 CM DE ESPESSURA. AF_06/2018</v>
          </cell>
          <cell r="D2374" t="str">
            <v>M</v>
          </cell>
          <cell r="E2374">
            <v>601.49</v>
          </cell>
        </row>
        <row r="2375">
          <cell r="B2375">
            <v>98656</v>
          </cell>
          <cell r="C2375" t="str">
            <v>EXECUÇÃO DE MURETA GUIA PARA CONTENÇÃO/ FUNDAÇÃO COM 40 CM DE ESPESSURA. AF_06/2018</v>
          </cell>
          <cell r="D2375" t="str">
            <v>M</v>
          </cell>
          <cell r="E2375">
            <v>607.71</v>
          </cell>
        </row>
        <row r="2376">
          <cell r="B2376">
            <v>98657</v>
          </cell>
          <cell r="C2376" t="str">
            <v>EXECUÇÃO DE MURETA GUIA PARA CONTENÇÃO/ FUNDAÇÃO COM 50 CM DE ESPESSURA. AF_06/2018</v>
          </cell>
          <cell r="D2376" t="str">
            <v>M</v>
          </cell>
          <cell r="E2376">
            <v>613.94000000000005</v>
          </cell>
        </row>
        <row r="2377">
          <cell r="B2377">
            <v>98658</v>
          </cell>
          <cell r="C2377" t="str">
            <v>EXECUÇÃO DE MURETA GUIA PARA CONTENÇÃO/ FUNDAÇÃO COM 60 CM DE ESPESSURA. AF_06/2018</v>
          </cell>
          <cell r="D2377" t="str">
            <v>M</v>
          </cell>
          <cell r="E2377">
            <v>620.16999999999996</v>
          </cell>
        </row>
        <row r="2378">
          <cell r="B2378">
            <v>98659</v>
          </cell>
          <cell r="C2378" t="str">
            <v>EXECUÇÃO DE MURETA GUIA PARA CONTENÇÃO/ FUNDAÇÃO COM 80 CM DE ESPESSURA. AF_06/2018</v>
          </cell>
          <cell r="D2378" t="str">
            <v>M</v>
          </cell>
          <cell r="E2378">
            <v>632.62</v>
          </cell>
        </row>
        <row r="2379">
          <cell r="B2379">
            <v>98746</v>
          </cell>
          <cell r="C2379" t="str">
            <v>SOLDA DE TOPO EM CHAPA/PERFIL/TUBO DE AÇO CHANFRADO, ESPESSURA=1/4''. AF_06/2018</v>
          </cell>
          <cell r="D2379" t="str">
            <v>M</v>
          </cell>
          <cell r="E2379">
            <v>42.34</v>
          </cell>
        </row>
        <row r="2380">
          <cell r="B2380">
            <v>98749</v>
          </cell>
          <cell r="C2380" t="str">
            <v>SOLDA DE TOPO EM CHAPA/PERFIL/TUBO DE AÇO CHANFRADO, ESPESSURA=5/16''. AF_06/2018</v>
          </cell>
          <cell r="D2380" t="str">
            <v>M</v>
          </cell>
          <cell r="E2380">
            <v>48.91</v>
          </cell>
        </row>
        <row r="2381">
          <cell r="B2381">
            <v>98750</v>
          </cell>
          <cell r="C2381" t="str">
            <v>SOLDA DE TOPO EM CHAPA/PERFIL/TUBO DE AÇO CHANFRADO, ESPESSURA=3/8''. AF_06/2018</v>
          </cell>
          <cell r="D2381" t="str">
            <v>M</v>
          </cell>
          <cell r="E2381">
            <v>56.71</v>
          </cell>
        </row>
        <row r="2382">
          <cell r="B2382">
            <v>98751</v>
          </cell>
          <cell r="C2382" t="str">
            <v>SOLDA DE TOPO EM CHAPA/PERFIL/TUBO DE AÇO CHANFRADO, ESPESSURA=1/2''. AF_06/2018</v>
          </cell>
          <cell r="D2382" t="str">
            <v>M</v>
          </cell>
          <cell r="E2382">
            <v>76.98</v>
          </cell>
        </row>
        <row r="2383">
          <cell r="B2383">
            <v>98752</v>
          </cell>
          <cell r="C2383" t="str">
            <v>SOLDA DE TOPO EM CHAPA/PERFIL/TUBO DE AÇO CHANFRADO, ESPESSURA=5/8''. AF_06/2018</v>
          </cell>
          <cell r="D2383" t="str">
            <v>M</v>
          </cell>
          <cell r="E2383">
            <v>101.14</v>
          </cell>
        </row>
        <row r="2384">
          <cell r="B2384">
            <v>98753</v>
          </cell>
          <cell r="C2384" t="str">
            <v>SOLDA DE TOPO EM CHAPA/PERFIL/TUBO DE AÇO CHANFRADO, ESPESSURA=3/4''. AF_06/2018</v>
          </cell>
          <cell r="D2384" t="str">
            <v>M</v>
          </cell>
          <cell r="E2384">
            <v>131.01</v>
          </cell>
        </row>
        <row r="2385">
          <cell r="B2385">
            <v>100763</v>
          </cell>
          <cell r="C2385" t="str">
            <v>VIGA METÁLICA EM PERFIL LAMINADO OU SOLDADO EM AÇO ESTRUTURAL, COM CONEXÕES PARAFUSADAS, INCLUSOS MÃO DE OBRA, TRANSPORTE E IÇAMENTO UTILIZANDO GUINDASTE - FORNECIMENTO E INSTALAÇÃO. AF_01/2020_P</v>
          </cell>
          <cell r="D2385" t="str">
            <v>KG</v>
          </cell>
          <cell r="E2385">
            <v>14.62</v>
          </cell>
        </row>
        <row r="2386">
          <cell r="B2386">
            <v>100764</v>
          </cell>
          <cell r="C2386" t="str">
            <v>VIGA METÁLICA EM PERFIL LAMINADO OU SOLDADO EM AÇO ESTRUTURAL, COM CONEXÕES SOLDADAS, INCLUSOS MÃO DE OBRA, TRANSPORTE E IÇAMENTO UTILIZANDO GUINDASTE - FORNECIMENTO E INSTALAÇÃO. AF_01/2020_P</v>
          </cell>
          <cell r="D2386" t="str">
            <v>KG</v>
          </cell>
          <cell r="E2386">
            <v>14.57</v>
          </cell>
        </row>
        <row r="2387">
          <cell r="B2387">
            <v>100765</v>
          </cell>
          <cell r="C2387" t="str">
            <v>PILAR METÁLICO PERFIL LAMINADO/SOLDADO EM AÇO ESTRUTURAL, COM CONEXÕES PARAFUSADAS, INCLUSOS MÃO DE OBRA, TRANSPORTE E IÇAMENTO UTILIZANDO GUINDASTE - FORNECIMENTO E INSTALAÇÃO. AF_01/2020_P</v>
          </cell>
          <cell r="D2387" t="str">
            <v>KG</v>
          </cell>
          <cell r="E2387">
            <v>14.08</v>
          </cell>
        </row>
        <row r="2388">
          <cell r="B2388">
            <v>100766</v>
          </cell>
          <cell r="C2388" t="str">
            <v>PILAR METÁLICO PERFIL LAMINADO OU SOLDADO EM AÇO ESTRUTURAL, COM CONEXÕES SOLDADAS, INCLUSOS MÃO DE OBRA, TRANSPORTE E IÇAMENTO UTILIZANDO GUINDASTE - FORNECIMENTO E INSTALAÇÃO. AF_01/2020</v>
          </cell>
          <cell r="D2388" t="str">
            <v>KG</v>
          </cell>
          <cell r="E2388">
            <v>14.32</v>
          </cell>
        </row>
        <row r="2389">
          <cell r="B2389">
            <v>100767</v>
          </cell>
          <cell r="C2389" t="str">
            <v>CONTRAVENTAMENTO COM CANTONEIRAS DE AÇO, ABAS IGUAIS, COM CONEXÕES PARAFUSADAS, INCLUSOS MÃO DE OBRA, TRANSPORTE E IÇAMENTO UTILIZANDO TALHA MANUAL, PARA EDIFÍCIOS DE ATÉ 2 PAVIMENTOS - FORNECIMENTO E INSTALAÇÃO. AF_01/2020_P</v>
          </cell>
          <cell r="D2389" t="str">
            <v>KG</v>
          </cell>
          <cell r="E2389">
            <v>13.47</v>
          </cell>
        </row>
        <row r="2390">
          <cell r="B2390">
            <v>100768</v>
          </cell>
          <cell r="C2390" t="str">
            <v>CONTRAVENTAMENTO COM CANTONEIRAS DE AÇO, ABAS IGUAIS, COM CONEXÕES SOLDADAS, INCLUSOS MÃO DE OBRA, TRANSPORTE E IÇAMENTO UTILIZANDO TALHA MANUAL, PARA EDIFÍCIOS DE ATÉ 2 PAVIMENTOS - FORNECIMENTO E INSTALAÇÃO. AF_01/2020</v>
          </cell>
          <cell r="D2390" t="str">
            <v>KG</v>
          </cell>
          <cell r="E2390">
            <v>16.579999999999998</v>
          </cell>
        </row>
        <row r="2391">
          <cell r="B2391">
            <v>100769</v>
          </cell>
          <cell r="C2391" t="str">
            <v>CONTRAVENTAMENTO COM CANTONEIRAS DE AÇO, ABAS IGUAIS, COM CONEXÕES PARAFUSADAS, INCLUSOS MÃO DE OBRA, TRANSPORTE E IÇAMENTO UTILIZANDO GUINDASTE, PARA EDIFÍCIOS DE 3 A 5 PAVIMENTOS - FORNECIMENTO E INSTALAÇÃO. AF_01/2020_P</v>
          </cell>
          <cell r="D2391" t="str">
            <v>KG</v>
          </cell>
          <cell r="E2391">
            <v>19.2</v>
          </cell>
        </row>
        <row r="2392">
          <cell r="B2392">
            <v>100770</v>
          </cell>
          <cell r="C2392" t="str">
            <v>CONTRAVENTAMENTO COM CANTONEIRAS DE AÇO, ABAS IGUAIS, COM CONEXÕES SOLDADAS, INCLUSOS MÃO DE OBRA, TRANSPORTE E IÇAMENTO UTILIZANDO GUINDASTE, PARA EDIFÍCIOS DE 3 A 5 PAVIMENTOS - FORNECIMENTO E INSTALAÇÃO. AF_01/2020</v>
          </cell>
          <cell r="D2392" t="str">
            <v>KG</v>
          </cell>
          <cell r="E2392">
            <v>18.88</v>
          </cell>
        </row>
        <row r="2393">
          <cell r="B2393">
            <v>100771</v>
          </cell>
          <cell r="C2393" t="str">
            <v>CONTRAVENTAMENTO COM CANTONEIRAS DE AÇO, ABAS IGUAIS, COM CONEXÕES PARAFUSADAS, INCLUSOS MÃO DE OBRA, TRANSPORTE E IÇAMENTO UTILIZANDO GRUA, PARA EDIFÍCIOS DE 6 A 10 PAVIMENTOS - FORNECIMENTO E INSTALAÇÃO. AF_01/2020_P</v>
          </cell>
          <cell r="D2393" t="str">
            <v>KG</v>
          </cell>
          <cell r="E2393">
            <v>21.44</v>
          </cell>
        </row>
        <row r="2394">
          <cell r="B2394">
            <v>100772</v>
          </cell>
          <cell r="C2394" t="str">
            <v>CONTRAVENTAMENTO COM CANTONEIRAS DE AÇO, ABAS IGUAIS, COM CONEXÕES SOLDADAS, INCLUSOS MÃO DE OBRA, TRANSPORTE E IÇAMENTO UTILIZANDO GRUA, PARA EDIFÍCIOS DE 6 A 10 PAVIMENTOS - FORNECIMENTO E INSTALAÇÃO. AF_01/2020</v>
          </cell>
          <cell r="D2394" t="str">
            <v>KG</v>
          </cell>
          <cell r="E2394">
            <v>13.76</v>
          </cell>
        </row>
        <row r="2395">
          <cell r="B2395">
            <v>100773</v>
          </cell>
          <cell r="C2395" t="str">
            <v>ESTRUTURA TRELIÇADA DE COBERTURA, TIPO ARCO, COM LIGAÇÕES SOLDADAS, INCLUSOS PERFIS METÁLICOS, CHAPAS METÁLICAS, MÃO DE OBRA E TRANSPORTE COM GUINDASTE - FORNECIMENTO E INSTALAÇÃO. AF_01/2020_P</v>
          </cell>
          <cell r="D2395" t="str">
            <v>KG</v>
          </cell>
          <cell r="E2395">
            <v>17.32</v>
          </cell>
        </row>
        <row r="2396">
          <cell r="B2396">
            <v>100774</v>
          </cell>
          <cell r="C2396" t="str">
            <v>ESTRUTURA TRELIÇADA DE COBERTURA, TIPO SHED, COM LIGAÇÕES SOLDADAS, INCLUSOS PERFIS METÁLICOS, CHAPAS METÁLICAS, MÃO DE OBRA E TRANSPORTE COM GUINDASTE - FORNECIMENTO E INSTALAÇÃO. AF_01/2020_P</v>
          </cell>
          <cell r="D2396" t="str">
            <v>KG</v>
          </cell>
          <cell r="E2396">
            <v>10.88</v>
          </cell>
        </row>
        <row r="2397">
          <cell r="B2397">
            <v>100775</v>
          </cell>
          <cell r="C2397" t="str">
            <v>ESTRUTURA TRELIÇADA DE COBERTURA, TIPO FINK, COM LIGAÇÕES SOLDADAS, INCLUSOS PERFIS METÁLICOS, CHAPAS METÁLICAS, MÃO DE OBRA E TRANSPORTE COM GUINDASTE - FORNECIMENTO E INSTALAÇÃO. AF_01/2020_P</v>
          </cell>
          <cell r="D2397" t="str">
            <v>KG</v>
          </cell>
          <cell r="E2397">
            <v>12.41</v>
          </cell>
        </row>
        <row r="2398">
          <cell r="B2398">
            <v>100776</v>
          </cell>
          <cell r="C2398" t="str">
            <v>ESTRUTURA TRELIÇADA DE COBERTURA, TIPO ARCO, COM LIGAÇÕES PARAFUSADAS, INCLUSOS PERFIS METÁLICOS, CHAPAS METÁLICAS, MÃO DE OBRA E TRANSPORTE COM GUINDASTE - FORNECIMENTO E INSTALAÇÃO. AF_01/2020_P</v>
          </cell>
          <cell r="D2398" t="str">
            <v>KG</v>
          </cell>
          <cell r="E2398">
            <v>17.329999999999998</v>
          </cell>
        </row>
        <row r="2399">
          <cell r="B2399">
            <v>100777</v>
          </cell>
          <cell r="C2399" t="str">
            <v>ESTRUTURA TRELIÇADA DE COBERTURA, TIPO SHED, COM LIGAÇÕES PARAFUSADAS, INCLUSOS PERFIS METÁLICOS, CHAPAS METÁLICAS, MÃO DE OBRA E TRANSPORTE COM GUINDASTE - FORNECIMENTO E INSTALAÇÃO. AF_01/2020_P</v>
          </cell>
          <cell r="D2399" t="str">
            <v>KG</v>
          </cell>
          <cell r="E2399">
            <v>13.16</v>
          </cell>
        </row>
        <row r="2400">
          <cell r="B2400">
            <v>100778</v>
          </cell>
          <cell r="C2400" t="str">
            <v>ESTRUTURA TRELIÇADA DE COBERTURA, TIPO FINK, COM LIGAÇÕES PARAFUSADAS, INCLUSOS PERFIS METÁLICOS, CHAPAS METÁLICAS, MÃO DE OBRA E TRANSPORTE COM GUINDASTE - FORNECIMENTO E INSTALAÇÃO. AF_01/2020_P</v>
          </cell>
          <cell r="D2400" t="str">
            <v>KG</v>
          </cell>
          <cell r="E2400">
            <v>9.5500000000000007</v>
          </cell>
        </row>
        <row r="2401">
          <cell r="B2401">
            <v>98560</v>
          </cell>
          <cell r="C2401" t="str">
            <v>IMPERMEABILIZAÇÃO DE PISO COM ARGAMASSA DE CIMENTO E AREIA, COM ADITIVO IMPERMEABILIZANTE, E = 2CM. AF_06/2018</v>
          </cell>
          <cell r="D2401" t="str">
            <v>M2</v>
          </cell>
          <cell r="E2401">
            <v>36.56</v>
          </cell>
        </row>
        <row r="2402">
          <cell r="B2402">
            <v>98561</v>
          </cell>
          <cell r="C2402" t="str">
            <v>IMPERMEABILIZAÇÃO DE PAREDES COM ARGAMASSA DE CIMENTO E AREIA, COM ADITIVO IMPERMEABILIZANTE, E = 2CM. AF_06/2018</v>
          </cell>
          <cell r="D2402" t="str">
            <v>M2</v>
          </cell>
          <cell r="E2402">
            <v>32.31</v>
          </cell>
        </row>
        <row r="2403">
          <cell r="B2403">
            <v>98562</v>
          </cell>
          <cell r="C2403" t="str">
            <v>IMPERMEABILIZAÇÃO DE FLOREIRA OU VIGA BALDRAME COM ARGAMASSA DE CIMENTO E AREIA, COM ADITIVO IMPERMEABILIZANTE, E = 2 CM. AF_06/2018</v>
          </cell>
          <cell r="D2403" t="str">
            <v>M2</v>
          </cell>
          <cell r="E2403">
            <v>32.450000000000003</v>
          </cell>
        </row>
        <row r="2404">
          <cell r="B2404">
            <v>98555</v>
          </cell>
          <cell r="C2404" t="str">
            <v>IMPERMEABILIZAÇÃO DE SUPERFÍCIE COM ARGAMASSA POLIMÉRICA / MEMBRANA ACRÍLICA, 3 DEMÃOS. AF_06/2018</v>
          </cell>
          <cell r="D2404" t="str">
            <v>M2</v>
          </cell>
          <cell r="E2404">
            <v>21.13</v>
          </cell>
        </row>
        <row r="2405">
          <cell r="B2405">
            <v>98556</v>
          </cell>
          <cell r="C2405" t="str">
            <v>IMPERMEABILIZAÇÃO DE SUPERFÍCIE COM ARGAMASSA POLIMÉRICA / MEMBRANA ACRÍLICA, 4 DEMÃOS, REFORÇADA COM VÉU DE POLIÉSTER (MAV). AF_06/2018</v>
          </cell>
          <cell r="D2405" t="str">
            <v>M2</v>
          </cell>
          <cell r="E2405">
            <v>41.25</v>
          </cell>
        </row>
        <row r="2406">
          <cell r="B2406">
            <v>98558</v>
          </cell>
          <cell r="C2406" t="str">
            <v>TRATAMENTO DE RALO OU PONTO EMERGENTE COM ARGAMASSA POLIMÉRICA / MEMBRANA ACRÍLICA REFORÇADO COM VÉU DE POLIÉSTER (MAV). AF_06/2018</v>
          </cell>
          <cell r="D2406" t="str">
            <v>UN</v>
          </cell>
          <cell r="E2406">
            <v>6.38</v>
          </cell>
        </row>
        <row r="2407">
          <cell r="B2407">
            <v>98559</v>
          </cell>
          <cell r="C2407" t="str">
            <v>TRATAMENTO DE RODAPÉ COM VÉU DE POLIÉSTER. AF_06/2018</v>
          </cell>
          <cell r="D2407" t="str">
            <v>M</v>
          </cell>
          <cell r="E2407">
            <v>4.0999999999999996</v>
          </cell>
        </row>
        <row r="2408">
          <cell r="B2408">
            <v>98546</v>
          </cell>
          <cell r="C2408" t="str">
            <v>IMPERMEABILIZAÇÃO DE SUPERFÍCIE COM MANTA ASFÁLTICA, UMA CAMADA, INCLUSIVE APLICAÇÃO DE PRIMER ASFÁLTICO, E=3MM. AF_06/2018</v>
          </cell>
          <cell r="D2408" t="str">
            <v>M2</v>
          </cell>
          <cell r="E2408">
            <v>92.65</v>
          </cell>
        </row>
        <row r="2409">
          <cell r="B2409">
            <v>98547</v>
          </cell>
          <cell r="C2409" t="str">
            <v>IMPERMEABILIZAÇÃO DE SUPERFÍCIE COM MANTA ASFÁLTICA, DUAS CAMADAS, INCLUSIVE APLICAÇÃO DE PRIMER ASFÁLTICO, E=3MM E E=4MM. AF_06/2018</v>
          </cell>
          <cell r="D2409" t="str">
            <v>M2</v>
          </cell>
          <cell r="E2409">
            <v>175.7</v>
          </cell>
        </row>
        <row r="2410">
          <cell r="B2410">
            <v>98553</v>
          </cell>
          <cell r="C2410" t="str">
            <v>IMPERMEABILIZAÇÃO DE SUPERFÍCIE COM MEMBRANA À BASE DE POLIURETANO, 2 DEMÃOS. AF_06/2018</v>
          </cell>
          <cell r="D2410" t="str">
            <v>M2</v>
          </cell>
          <cell r="E2410">
            <v>102.56</v>
          </cell>
        </row>
        <row r="2411">
          <cell r="B2411">
            <v>98554</v>
          </cell>
          <cell r="C2411" t="str">
            <v>IMPERMEABILIZAÇÃO DE SUPERFÍCIE COM MEMBRANA À BASE DE RESINA ACRÍLICA, 3 DEMÃOS. AF_06/2018</v>
          </cell>
          <cell r="D2411" t="str">
            <v>M2</v>
          </cell>
          <cell r="E2411">
            <v>35.36</v>
          </cell>
        </row>
        <row r="2412">
          <cell r="B2412">
            <v>98557</v>
          </cell>
          <cell r="C2412" t="str">
            <v>IMPERMEABILIZAÇÃO DE SUPERFÍCIE COM EMULSÃO ASFÁLTICA, 2 DEMÃOS AF_06/2018</v>
          </cell>
          <cell r="D2412" t="str">
            <v>M2</v>
          </cell>
          <cell r="E2412">
            <v>35.729999999999997</v>
          </cell>
        </row>
        <row r="2413">
          <cell r="B2413">
            <v>98563</v>
          </cell>
          <cell r="C2413" t="str">
            <v>PROTEÇÃO MECÂNICA DE SUPERFÍCIE HORIZONTAL COM ARGAMASSA DE CIMENTO E AREIA, TRAÇO 1:3, E=2CM. AF_06/2018</v>
          </cell>
          <cell r="D2413" t="str">
            <v>M2</v>
          </cell>
          <cell r="E2413">
            <v>27.01</v>
          </cell>
        </row>
        <row r="2414">
          <cell r="B2414">
            <v>98564</v>
          </cell>
          <cell r="C2414" t="str">
            <v>PROTEÇÃO MECÂNICA DE SUPERFÍCIE VERTICAL COM ARGAMASSA DE CIMENTO E AREIA, TRAÇO 1:3, E=2CM. AF_06/2018</v>
          </cell>
          <cell r="D2414" t="str">
            <v>M2</v>
          </cell>
          <cell r="E2414">
            <v>38.56</v>
          </cell>
        </row>
        <row r="2415">
          <cell r="B2415">
            <v>98565</v>
          </cell>
          <cell r="C2415" t="str">
            <v>PROTEÇÃO MECÂNICA DE SUPERFICIE HORIZONTAL COM ARGAMASSA DE CIMENTO E AREIA, TRAÇO 1:3, E=3CM. AF_06/2018</v>
          </cell>
          <cell r="D2415" t="str">
            <v>M2</v>
          </cell>
          <cell r="E2415">
            <v>38.659999999999997</v>
          </cell>
        </row>
        <row r="2416">
          <cell r="B2416">
            <v>98566</v>
          </cell>
          <cell r="C2416" t="str">
            <v>PROTEÇÃO MECÂNICA DE SUPERFÍCIE VERTICAL COM ARGAMASSA DE CIMENTO E AREIA, TRAÇO 1:3, E=3CM. AF_06/2018</v>
          </cell>
          <cell r="D2416" t="str">
            <v>M2</v>
          </cell>
          <cell r="E2416">
            <v>50.21</v>
          </cell>
        </row>
        <row r="2417">
          <cell r="B2417">
            <v>98567</v>
          </cell>
          <cell r="C2417" t="str">
            <v>PROTEÇÃO MECÂNICA DE SUPERFICIE HORIZONTAL COM ARGAMASSA DE CIMENTO E AREIA, TRAÇO 1:3, E=4CM. AF_06/2018</v>
          </cell>
          <cell r="D2417" t="str">
            <v>M2</v>
          </cell>
          <cell r="E2417">
            <v>49.7</v>
          </cell>
        </row>
        <row r="2418">
          <cell r="B2418">
            <v>98568</v>
          </cell>
          <cell r="C2418" t="str">
            <v>PROTEÇÃO MECÂNICA DE SUPERFÍCIE VERTICAL COM ARGAMASSA DE CIMENTO E AREIA, TRAÇO 1:3, E=4CM. AF_06/2018</v>
          </cell>
          <cell r="D2418" t="str">
            <v>M2</v>
          </cell>
          <cell r="E2418">
            <v>61.23</v>
          </cell>
        </row>
        <row r="2419">
          <cell r="B2419">
            <v>98569</v>
          </cell>
          <cell r="C2419" t="str">
            <v>PROTEÇÃO MECÂNICA DE SUPERFICIE HORIZONTAL COM ARGAMASSA DE CIMENTO E AREIA, TRAÇO 1:3, E=5CM. AF_06/2018</v>
          </cell>
          <cell r="D2419" t="str">
            <v>M2</v>
          </cell>
          <cell r="E2419">
            <v>61.34</v>
          </cell>
        </row>
        <row r="2420">
          <cell r="B2420">
            <v>98570</v>
          </cell>
          <cell r="C2420" t="str">
            <v>PROTEÇÃO MECÂNICA DE SUPERFÍCIE VERTICAL COM ARGAMASSA DE CIMENTO E AREIA, TRAÇO 1:3, E=5CM. AF_06/2018</v>
          </cell>
          <cell r="D2420" t="str">
            <v>M2</v>
          </cell>
          <cell r="E2420">
            <v>72.91</v>
          </cell>
        </row>
        <row r="2421">
          <cell r="B2421">
            <v>98571</v>
          </cell>
          <cell r="C2421" t="str">
            <v>PROTEÇÃO MECÂNICA DE SUPERFICIE HORIZONTAL COM CONCRETO 15 MPA, E=4CM. AF_06/2018</v>
          </cell>
          <cell r="D2421" t="str">
            <v>M2</v>
          </cell>
          <cell r="E2421">
            <v>34.96</v>
          </cell>
        </row>
        <row r="2422">
          <cell r="B2422">
            <v>98572</v>
          </cell>
          <cell r="C2422" t="str">
            <v>PROTEÇÃO MECÂNICA DE SUPERFICIE HORIZONTAL COM CONCRETO 15 MPA, E=5CM. AF_06/2018</v>
          </cell>
          <cell r="D2422" t="str">
            <v>M2</v>
          </cell>
          <cell r="E2422">
            <v>42.98</v>
          </cell>
        </row>
        <row r="2423">
          <cell r="B2423">
            <v>98573</v>
          </cell>
          <cell r="C2423" t="str">
            <v>PROTEÇÃO MECÂNICA DE SUPERFÍCIE VERTICAL COM CONCRETO 15 MPA, E=5CM. AF_06/2018</v>
          </cell>
          <cell r="D2423" t="str">
            <v>M2</v>
          </cell>
          <cell r="E2423">
            <v>54.23</v>
          </cell>
        </row>
        <row r="2424">
          <cell r="B2424">
            <v>91831</v>
          </cell>
          <cell r="C2424" t="str">
            <v>ELETRODUTO FLEXÍVEL CORRUGADO, PVC, DN 20 MM (1/2"), PARA CIRCUITOS TERMINAIS, INSTALADO EM FORRO - FORNECIMENTO E INSTALAÇÃO. AF_12/2015</v>
          </cell>
          <cell r="D2424" t="str">
            <v>M</v>
          </cell>
          <cell r="E2424">
            <v>5.98</v>
          </cell>
        </row>
        <row r="2425">
          <cell r="B2425">
            <v>91833</v>
          </cell>
          <cell r="C2425" t="str">
            <v>ELETRODUTO FLEXÍVEL CORRUGADO REFORÇADO, PVC, DN 20 MM (1/2"), PARA CIRCUITOS TERMINAIS, INSTALADO EM FORRO - FORNECIMENTO E INSTALAÇÃO. AF_12/2015</v>
          </cell>
          <cell r="D2425" t="str">
            <v>M</v>
          </cell>
          <cell r="E2425">
            <v>6.31</v>
          </cell>
        </row>
        <row r="2426">
          <cell r="B2426">
            <v>91834</v>
          </cell>
          <cell r="C2426" t="str">
            <v>ELETRODUTO FLEXÍVEL CORRUGADO, PVC, DN 25 MM (3/4"), PARA CIRCUITOS TERMINAIS, INSTALADO EM FORRO - FORNECIMENTO E INSTALAÇÃO. AF_12/2015</v>
          </cell>
          <cell r="D2426" t="str">
            <v>M</v>
          </cell>
          <cell r="E2426">
            <v>6.66</v>
          </cell>
        </row>
        <row r="2427">
          <cell r="B2427">
            <v>91835</v>
          </cell>
          <cell r="C2427" t="str">
            <v>ELETRODUTO FLEXÍVEL CORRUGADO REFORÇADO, PVC, DN 25 MM (3/4"), PARA CIRCUITOS TERMINAIS, INSTALADO EM FORRO - FORNECIMENTO E INSTALAÇÃO. AF_12/2015</v>
          </cell>
          <cell r="D2427" t="str">
            <v>M</v>
          </cell>
          <cell r="E2427">
            <v>7.52</v>
          </cell>
        </row>
        <row r="2428">
          <cell r="B2428">
            <v>91836</v>
          </cell>
          <cell r="C2428" t="str">
            <v>ELETRODUTO FLEXÍVEL CORRUGADO, PVC, DN 32 MM (1"), PARA CIRCUITOS TERMINAIS, INSTALADO EM FORRO - FORNECIMENTO E INSTALAÇÃO. AF_12/2015</v>
          </cell>
          <cell r="D2428" t="str">
            <v>M</v>
          </cell>
          <cell r="E2428">
            <v>8.5500000000000007</v>
          </cell>
        </row>
        <row r="2429">
          <cell r="B2429">
            <v>91837</v>
          </cell>
          <cell r="C2429" t="str">
            <v>ELETRODUTO FLEXÍVEL CORRUGADO REFORÇADO, PVC, DN 32 MM (1"), PARA CIRCUITOS TERMINAIS, INSTALADO EM FORRO - FORNECIMENTO E INSTALAÇÃO. AF_12/2015</v>
          </cell>
          <cell r="D2429" t="str">
            <v>M</v>
          </cell>
          <cell r="E2429">
            <v>10.58</v>
          </cell>
        </row>
        <row r="2430">
          <cell r="B2430">
            <v>91839</v>
          </cell>
          <cell r="C2430" t="str">
            <v>ELETRODUTO FLEXÍVEL LISO, PEAD, DN 32 MM (1"), PARA CIRCUITOS TERMINAIS, INSTALADO EM FORRO - FORNECIMENTO E INSTALAÇÃO. AF_12/2015</v>
          </cell>
          <cell r="D2430" t="str">
            <v>M</v>
          </cell>
          <cell r="E2430">
            <v>8.15</v>
          </cell>
        </row>
        <row r="2431">
          <cell r="B2431">
            <v>91840</v>
          </cell>
          <cell r="C2431" t="str">
            <v>ELETRODUTO FLEXÍVEL CORRUGADO, PEAD, DN 40 MM (1 1/4"), PARA CIRCUITOS TERMINAIS, INSTALADO EM FORRO - FORNECIMENTO E INSTALAÇÃO. AF_12/2015</v>
          </cell>
          <cell r="D2431" t="str">
            <v>M</v>
          </cell>
          <cell r="E2431">
            <v>10.23</v>
          </cell>
        </row>
        <row r="2432">
          <cell r="B2432">
            <v>91841</v>
          </cell>
          <cell r="C2432" t="str">
            <v>ELETRODUTO FLEXÍVEL LISO, PEAD, DN 40 MM (1 1/4"), PARA CIRCUITOS TERMINAIS, INSTALADO EM FORRO - FORNECIMENTO E INSTALAÇÃO. AF_12/2015</v>
          </cell>
          <cell r="D2432" t="str">
            <v>M</v>
          </cell>
          <cell r="E2432">
            <v>9.67</v>
          </cell>
        </row>
        <row r="2433">
          <cell r="B2433">
            <v>91842</v>
          </cell>
          <cell r="C2433" t="str">
            <v>ELETRODUTO FLEXÍVEL CORRUGADO, PVC, DN 20 MM (1/2"), PARA CIRCUITOS TERMINAIS, INSTALADO EM LAJE - FORNECIMENTO E INSTALAÇÃO. AF_12/2015</v>
          </cell>
          <cell r="D2433" t="str">
            <v>M</v>
          </cell>
          <cell r="E2433">
            <v>4.1399999999999997</v>
          </cell>
        </row>
        <row r="2434">
          <cell r="B2434">
            <v>91843</v>
          </cell>
          <cell r="C2434" t="str">
            <v>ELETRODUTO FLEXÍVEL CORRUGADO REFORÇADO, PVC, DN 20 MM (1/2"), PARA CIRCUITOS TERMINAIS, INSTALADO EM LAJE - FORNECIMENTO E INSTALAÇÃO. AF_12/2015</v>
          </cell>
          <cell r="D2434" t="str">
            <v>M</v>
          </cell>
          <cell r="E2434">
            <v>4.47</v>
          </cell>
        </row>
        <row r="2435">
          <cell r="B2435">
            <v>91844</v>
          </cell>
          <cell r="C2435" t="str">
            <v>ELETRODUTO FLEXÍVEL CORRUGADO, PVC, DN 25 MM (3/4"), PARA CIRCUITOS TERMINAIS, INSTALADO EM LAJE - FORNECIMENTO E INSTALAÇÃO. AF_12/2015</v>
          </cell>
          <cell r="D2435" t="str">
            <v>M</v>
          </cell>
          <cell r="E2435">
            <v>4.82</v>
          </cell>
        </row>
        <row r="2436">
          <cell r="B2436">
            <v>91845</v>
          </cell>
          <cell r="C2436" t="str">
            <v>ELETRODUTO FLEXÍVEL CORRUGADO REFORÇADO, PVC, DN 25 MM (3/4"), PARA CIRCUITOS TERMINAIS, INSTALADO EM LAJE - FORNECIMENTO E INSTALAÇÃO. AF_12/2015</v>
          </cell>
          <cell r="D2436" t="str">
            <v>M</v>
          </cell>
          <cell r="E2436">
            <v>5.68</v>
          </cell>
        </row>
        <row r="2437">
          <cell r="B2437">
            <v>91846</v>
          </cell>
          <cell r="C2437" t="str">
            <v>ELETRODUTO FLEXÍVEL CORRUGADO, PVC, DN 32 MM (1"), PARA CIRCUITOS TERMINAIS, INSTALADO EM LAJE - FORNECIMENTO E INSTALAÇÃO. AF_12/2015</v>
          </cell>
          <cell r="D2437" t="str">
            <v>M</v>
          </cell>
          <cell r="E2437">
            <v>6.72</v>
          </cell>
        </row>
        <row r="2438">
          <cell r="B2438">
            <v>91847</v>
          </cell>
          <cell r="C2438" t="str">
            <v>ELETRODUTO FLEXÍVEL CORRUGADO REFORÇADO, PVC, DN 32 MM (1"), PARA CIRCUITOS TERMINAIS, INSTALADO EM LAJE - FORNECIMENTO E INSTALAÇÃO. AF_12/2015</v>
          </cell>
          <cell r="D2438" t="str">
            <v>M</v>
          </cell>
          <cell r="E2438">
            <v>8.75</v>
          </cell>
        </row>
        <row r="2439">
          <cell r="B2439">
            <v>91849</v>
          </cell>
          <cell r="C2439" t="str">
            <v>ELETRODUTO FLEXÍVEL LISO, PEAD, DN 32 MM (1"), PARA CIRCUITOS TERMINAIS, INSTALADO EM LAJE - FORNECIMENTO E INSTALAÇÃO. AF_12/2015</v>
          </cell>
          <cell r="D2439" t="str">
            <v>M</v>
          </cell>
          <cell r="E2439">
            <v>6.32</v>
          </cell>
        </row>
        <row r="2440">
          <cell r="B2440">
            <v>91850</v>
          </cell>
          <cell r="C2440" t="str">
            <v>ELETRODUTO FLEXÍVEL CORRUGADO, PEAD, DN 40 MM (1 1/4"), PARA CIRCUITOS TERMINAIS, INSTALADO EM LAJE - FORNECIMENTO E INSTALAÇÃO. AF_12/2015</v>
          </cell>
          <cell r="D2440" t="str">
            <v>M</v>
          </cell>
          <cell r="E2440">
            <v>8.44</v>
          </cell>
        </row>
        <row r="2441">
          <cell r="B2441">
            <v>91851</v>
          </cell>
          <cell r="C2441" t="str">
            <v>ELETRODUTO FLEXÍVEL LISO, PEAD, DN 40 MM (1 1/4"), PARA CIRCUITOS TERMINAIS, INSTALADO EM LAJE - FORNECIMENTO E INSTALAÇÃO. AF_12/2015</v>
          </cell>
          <cell r="D2441" t="str">
            <v>M</v>
          </cell>
          <cell r="E2441">
            <v>7.88</v>
          </cell>
        </row>
        <row r="2442">
          <cell r="B2442">
            <v>91852</v>
          </cell>
          <cell r="C2442" t="str">
            <v>ELETRODUTO FLEXÍVEL CORRUGADO, PVC, DN 20 MM (1/2"), PARA CIRCUITOS TERMINAIS, INSTALADO EM PAREDE - FORNECIMENTO E INSTALAÇÃO. AF_12/2015</v>
          </cell>
          <cell r="D2442" t="str">
            <v>M</v>
          </cell>
          <cell r="E2442">
            <v>6.07</v>
          </cell>
        </row>
        <row r="2443">
          <cell r="B2443">
            <v>91853</v>
          </cell>
          <cell r="C2443" t="str">
            <v>ELETRODUTO FLEXÍVEL CORRUGADO REFORÇADO, PVC, DN 20 MM (1/2"), PARA CIRCUITOS TERMINAIS, INSTALADO EM PAREDE - FORNECIMENTO E INSTALAÇÃO. AF_12/2015</v>
          </cell>
          <cell r="D2443" t="str">
            <v>M</v>
          </cell>
          <cell r="E2443">
            <v>6.37</v>
          </cell>
        </row>
        <row r="2444">
          <cell r="B2444">
            <v>91854</v>
          </cell>
          <cell r="C2444" t="str">
            <v>ELETRODUTO FLEXÍVEL CORRUGADO, PVC, DN 25 MM (3/4"), PARA CIRCUITOS TERMINAIS, INSTALADO EM PAREDE - FORNECIMENTO E INSTALAÇÃO. AF_12/2015</v>
          </cell>
          <cell r="D2444" t="str">
            <v>M</v>
          </cell>
          <cell r="E2444">
            <v>6.72</v>
          </cell>
        </row>
        <row r="2445">
          <cell r="B2445">
            <v>91855</v>
          </cell>
          <cell r="C2445" t="str">
            <v>ELETRODUTO FLEXÍVEL CORRUGADO REFORÇADO, PVC, DN 25 MM (3/4"), PARA CIRCUITOS TERMINAIS, INSTALADO EM PAREDE - FORNECIMENTO E INSTALAÇÃO. AF_12/2015</v>
          </cell>
          <cell r="D2445" t="str">
            <v>M</v>
          </cell>
          <cell r="E2445">
            <v>7.52</v>
          </cell>
        </row>
        <row r="2446">
          <cell r="B2446">
            <v>91856</v>
          </cell>
          <cell r="C2446" t="str">
            <v>ELETRODUTO FLEXÍVEL CORRUGADO, PVC, DN 32 MM (1"), PARA CIRCUITOS TERMINAIS, INSTALADO EM PAREDE - FORNECIMENTO E INSTALAÇÃO. AF_12/2015</v>
          </cell>
          <cell r="D2446" t="str">
            <v>M</v>
          </cell>
          <cell r="E2446">
            <v>8.5399999999999991</v>
          </cell>
        </row>
        <row r="2447">
          <cell r="B2447">
            <v>91857</v>
          </cell>
          <cell r="C2447" t="str">
            <v>ELETRODUTO FLEXÍVEL CORRUGADO REFORÇADO, PVC, DN 32 MM (1"), PARA CIRCUITOS TERMINAIS, INSTALADO EM PAREDE - FORNECIMENTO E INSTALAÇÃO. AF_12/2015</v>
          </cell>
          <cell r="D2447" t="str">
            <v>M</v>
          </cell>
          <cell r="E2447">
            <v>10.41</v>
          </cell>
        </row>
        <row r="2448">
          <cell r="B2448">
            <v>91859</v>
          </cell>
          <cell r="C2448" t="str">
            <v>ELETRODUTO FLEXÍVEL LISO, PEAD, DN 32 MM (1"), PARA CIRCUITOS TERMINAIS, INSTALADO EM PAREDE - FORNECIMENTO E INSTALAÇÃO. AF_12/2015</v>
          </cell>
          <cell r="D2448" t="str">
            <v>M</v>
          </cell>
          <cell r="E2448">
            <v>8.16</v>
          </cell>
        </row>
        <row r="2449">
          <cell r="B2449">
            <v>91860</v>
          </cell>
          <cell r="C2449" t="str">
            <v>ELETRODUTO FLEXÍVEL CORRUGADO, PEAD, DN 40 MM (1 1/4"), PARA CIRCUITOS TERMINAIS, INSTALADO EM PAREDE - FORNECIMENTO E INSTALAÇÃO. AF_12/2015</v>
          </cell>
          <cell r="D2449" t="str">
            <v>M</v>
          </cell>
          <cell r="E2449">
            <v>10.19</v>
          </cell>
        </row>
        <row r="2450">
          <cell r="B2450">
            <v>91861</v>
          </cell>
          <cell r="C2450" t="str">
            <v>ELETRODUTO FLEXÍVEL LISO, PEAD, DN 40 MM (1 1/4"), PARA CIRCUITOS TERMINAIS, INSTALADO EM PAREDE - FORNECIMENTO E INSTALAÇÃO. AF_12/2015</v>
          </cell>
          <cell r="D2450" t="str">
            <v>M</v>
          </cell>
          <cell r="E2450">
            <v>9.67</v>
          </cell>
        </row>
        <row r="2451">
          <cell r="B2451">
            <v>91862</v>
          </cell>
          <cell r="C2451" t="str">
            <v>ELETRODUTO RÍGIDO ROSCÁVEL, PVC, DN 20 MM (1/2"), PARA CIRCUITOS TERMINAIS, INSTALADO EM FORRO - FORNECIMENTO E INSTALAÇÃO. AF_12/2015</v>
          </cell>
          <cell r="D2451" t="str">
            <v>M</v>
          </cell>
          <cell r="E2451">
            <v>7.15</v>
          </cell>
        </row>
        <row r="2452">
          <cell r="B2452">
            <v>91863</v>
          </cell>
          <cell r="C2452" t="str">
            <v>ELETRODUTO RÍGIDO ROSCÁVEL, PVC, DN 25 MM (3/4"), PARA CIRCUITOS TERMINAIS, INSTALADO EM FORRO - FORNECIMENTO E INSTALAÇÃO. AF_12/2015</v>
          </cell>
          <cell r="D2452" t="str">
            <v>M</v>
          </cell>
          <cell r="E2452">
            <v>8.34</v>
          </cell>
        </row>
        <row r="2453">
          <cell r="B2453">
            <v>91864</v>
          </cell>
          <cell r="C2453" t="str">
            <v>ELETRODUTO RÍGIDO ROSCÁVEL, PVC, DN 32 MM (1"), PARA CIRCUITOS TERMINAIS, INSTALADO EM FORRO - FORNECIMENTO E INSTALAÇÃO. AF_12/2015</v>
          </cell>
          <cell r="D2453" t="str">
            <v>M</v>
          </cell>
          <cell r="E2453">
            <v>10.85</v>
          </cell>
        </row>
        <row r="2454">
          <cell r="B2454">
            <v>91865</v>
          </cell>
          <cell r="C2454" t="str">
            <v>ELETRODUTO RÍGIDO ROSCÁVEL, PVC, DN 40 MM (1 1/4"), PARA CIRCUITOS TERMINAIS, INSTALADO EM FORRO - FORNECIMENTO E INSTALAÇÃO. AF_12/2015</v>
          </cell>
          <cell r="D2454" t="str">
            <v>M</v>
          </cell>
          <cell r="E2454">
            <v>13.39</v>
          </cell>
        </row>
        <row r="2455">
          <cell r="B2455">
            <v>91866</v>
          </cell>
          <cell r="C2455" t="str">
            <v>ELETRODUTO RÍGIDO ROSCÁVEL, PVC, DN 20 MM (1/2"), PARA CIRCUITOS TERMINAIS, INSTALADO EM LAJE - FORNECIMENTO E INSTALAÇÃO. AF_12/2015</v>
          </cell>
          <cell r="D2455" t="str">
            <v>M</v>
          </cell>
          <cell r="E2455">
            <v>5.42</v>
          </cell>
        </row>
        <row r="2456">
          <cell r="B2456">
            <v>91867</v>
          </cell>
          <cell r="C2456" t="str">
            <v>ELETRODUTO RÍGIDO ROSCÁVEL, PVC, DN 25 MM (3/4"), PARA CIRCUITOS TERMINAIS, INSTALADO EM LAJE - FORNECIMENTO E INSTALAÇÃO. AF_12/2015</v>
          </cell>
          <cell r="D2456" t="str">
            <v>M</v>
          </cell>
          <cell r="E2456">
            <v>6.62</v>
          </cell>
        </row>
        <row r="2457">
          <cell r="B2457">
            <v>91868</v>
          </cell>
          <cell r="C2457" t="str">
            <v>ELETRODUTO RÍGIDO ROSCÁVEL, PVC, DN 32 MM (1"), PARA CIRCUITOS TERMINAIS, INSTALADO EM LAJE - FORNECIMENTO E INSTALAÇÃO. AF_12/2015</v>
          </cell>
          <cell r="D2457" t="str">
            <v>M</v>
          </cell>
          <cell r="E2457">
            <v>9.1199999999999992</v>
          </cell>
        </row>
        <row r="2458">
          <cell r="B2458">
            <v>91869</v>
          </cell>
          <cell r="C2458" t="str">
            <v>ELETRODUTO RÍGIDO ROSCÁVEL, PVC, DN 40 MM (1 1/4"), PARA CIRCUITOS TERMINAIS, INSTALADO EM LAJE - FORNECIMENTO E INSTALAÇÃO. AF_12/2015</v>
          </cell>
          <cell r="D2458" t="str">
            <v>M</v>
          </cell>
          <cell r="E2458">
            <v>11.67</v>
          </cell>
        </row>
        <row r="2459">
          <cell r="B2459">
            <v>91870</v>
          </cell>
          <cell r="C2459" t="str">
            <v>ELETRODUTO RÍGIDO ROSCÁVEL, PVC, DN 20 MM (1/2"), PARA CIRCUITOS TERMINAIS, INSTALADO EM PAREDE - FORNECIMENTO E INSTALAÇÃO. AF_12/2015</v>
          </cell>
          <cell r="D2459" t="str">
            <v>M</v>
          </cell>
          <cell r="E2459">
            <v>7.83</v>
          </cell>
        </row>
        <row r="2460">
          <cell r="B2460">
            <v>91871</v>
          </cell>
          <cell r="C2460" t="str">
            <v>ELETRODUTO RÍGIDO ROSCÁVEL, PVC, DN 25 MM (3/4"), PARA CIRCUITOS TERMINAIS, INSTALADO EM PAREDE - FORNECIMENTO E INSTALAÇÃO. AF_12/2015</v>
          </cell>
          <cell r="D2460" t="str">
            <v>M</v>
          </cell>
          <cell r="E2460">
            <v>9.0500000000000007</v>
          </cell>
        </row>
        <row r="2461">
          <cell r="B2461">
            <v>91872</v>
          </cell>
          <cell r="C2461" t="str">
            <v>ELETRODUTO RÍGIDO ROSCÁVEL, PVC, DN 32 MM (1"), PARA CIRCUITOS TERMINAIS, INSTALADO EM PAREDE - FORNECIMENTO E INSTALAÇÃO. AF_12/2015</v>
          </cell>
          <cell r="D2461" t="str">
            <v>M</v>
          </cell>
          <cell r="E2461">
            <v>11.55</v>
          </cell>
        </row>
        <row r="2462">
          <cell r="B2462">
            <v>91873</v>
          </cell>
          <cell r="C2462" t="str">
            <v>ELETRODUTO RÍGIDO ROSCÁVEL, PVC, DN 40 MM (1 1/4"), PARA CIRCUITOS TERMINAIS, INSTALADO EM PAREDE - FORNECIMENTO E INSTALAÇÃO. AF_12/2015</v>
          </cell>
          <cell r="D2462" t="str">
            <v>M</v>
          </cell>
          <cell r="E2462">
            <v>14.05</v>
          </cell>
        </row>
        <row r="2463">
          <cell r="B2463">
            <v>93008</v>
          </cell>
          <cell r="C2463" t="str">
            <v>ELETRODUTO RÍGIDO ROSCÁVEL, PVC, DN 50 MM (1 1/2") - FORNECIMENTO E INSTALAÇÃO. AF_12/2015</v>
          </cell>
          <cell r="D2463" t="str">
            <v>M</v>
          </cell>
          <cell r="E2463">
            <v>11.24</v>
          </cell>
        </row>
        <row r="2464">
          <cell r="B2464">
            <v>93009</v>
          </cell>
          <cell r="C2464" t="str">
            <v>ELETRODUTO RÍGIDO ROSCÁVEL, PVC, DN 60 MM (2") - FORNECIMENTO E INSTALAÇÃO. AF_12/2015</v>
          </cell>
          <cell r="D2464" t="str">
            <v>M</v>
          </cell>
          <cell r="E2464">
            <v>16.43</v>
          </cell>
        </row>
        <row r="2465">
          <cell r="B2465">
            <v>93010</v>
          </cell>
          <cell r="C2465" t="str">
            <v>ELETRODUTO RÍGIDO ROSCÁVEL, PVC, DN 75 MM (2 1/2") - FORNECIMENTO E INSTALAÇÃO. AF_12/2015</v>
          </cell>
          <cell r="D2465" t="str">
            <v>M</v>
          </cell>
          <cell r="E2465">
            <v>22.74</v>
          </cell>
        </row>
        <row r="2466">
          <cell r="B2466">
            <v>93011</v>
          </cell>
          <cell r="C2466" t="str">
            <v>ELETRODUTO RÍGIDO ROSCÁVEL, PVC, DN 85 MM (3") - FORNECIMENTO E INSTALAÇÃO. AF_12/2015</v>
          </cell>
          <cell r="D2466" t="str">
            <v>M</v>
          </cell>
          <cell r="E2466">
            <v>27.71</v>
          </cell>
        </row>
        <row r="2467">
          <cell r="B2467">
            <v>93012</v>
          </cell>
          <cell r="C2467" t="str">
            <v>ELETRODUTO RÍGIDO ROSCÁVEL, PVC, DN 110 MM (4") - FORNECIMENTO E INSTALAÇÃO. AF_12/2015</v>
          </cell>
          <cell r="D2467" t="str">
            <v>M</v>
          </cell>
          <cell r="E2467">
            <v>41.63</v>
          </cell>
        </row>
        <row r="2468">
          <cell r="B2468">
            <v>95726</v>
          </cell>
          <cell r="C2468" t="str">
            <v>ELETRODUTO RÍGIDO SOLDÁVEL, PVC, DN 20 MM (½), APARENTE, INSTALADO EM TETO - FORNECIMENTO E INSTALAÇÃO. AF_11/2016_P</v>
          </cell>
          <cell r="D2468" t="str">
            <v>M</v>
          </cell>
          <cell r="E2468">
            <v>4.9800000000000004</v>
          </cell>
        </row>
        <row r="2469">
          <cell r="B2469">
            <v>95727</v>
          </cell>
          <cell r="C2469" t="str">
            <v>ELETRODUTO RÍGIDO SOLDÁVEL, PVC, DN 25 MM (3/4), APARENTE, INSTALADO EM TETO - FORNECIMENTO E INSTALAÇÃO. AF_11/2016_P</v>
          </cell>
          <cell r="D2469" t="str">
            <v>M</v>
          </cell>
          <cell r="E2469">
            <v>5.64</v>
          </cell>
        </row>
        <row r="2470">
          <cell r="B2470">
            <v>95728</v>
          </cell>
          <cell r="C2470" t="str">
            <v>ELETRODUTO RÍGIDO SOLDÁVEL, PVC, DN 32 MM (1), APARENTE, INSTALADO EM TETO - FORNECIMENTO E INSTALAÇÃO. AF_11/2016_P</v>
          </cell>
          <cell r="D2470" t="str">
            <v>M</v>
          </cell>
          <cell r="E2470">
            <v>7</v>
          </cell>
        </row>
        <row r="2471">
          <cell r="B2471">
            <v>95729</v>
          </cell>
          <cell r="C2471" t="str">
            <v>ELETRODUTO RÍGIDO SOLDÁVEL, PVC, DN 20 MM (½), APARENTE, INSTALADO EM PAREDE - FORNECIMENTO E INSTALAÇÃO. AF_11/2016_P</v>
          </cell>
          <cell r="D2471" t="str">
            <v>M</v>
          </cell>
          <cell r="E2471">
            <v>6.52</v>
          </cell>
        </row>
        <row r="2472">
          <cell r="B2472">
            <v>95730</v>
          </cell>
          <cell r="C2472" t="str">
            <v>ELETRODUTO RÍGIDO SOLDÁVEL, PVC, DN 25 MM (3/4), APARENTE, INSTALADO EM PAREDE - FORNECIMENTO E INSTALAÇÃO. AF_11/2016_P</v>
          </cell>
          <cell r="D2472" t="str">
            <v>M</v>
          </cell>
          <cell r="E2472">
            <v>7.18</v>
          </cell>
        </row>
        <row r="2473">
          <cell r="B2473">
            <v>95731</v>
          </cell>
          <cell r="C2473" t="str">
            <v>ELETRODUTO RÍGIDO SOLDÁVEL, PVC, DN 32 MM (1), APARENTE, INSTALADO EM PAREDE - FORNECIMENTO E INSTALAÇÃO. AF_11/2016_P</v>
          </cell>
          <cell r="D2473" t="str">
            <v>M</v>
          </cell>
          <cell r="E2473">
            <v>8.5399999999999991</v>
          </cell>
        </row>
        <row r="2474">
          <cell r="B2474">
            <v>95732</v>
          </cell>
          <cell r="C2474" t="str">
            <v>LUVA PARA ELETRODUTO, PVC, SOLDÁVEL, DN 20 MM (1/2), APARENTE, INSTALADA EM TETO - FORNECIMENTO E INSTALAÇÃO. AF_11/2016_P</v>
          </cell>
          <cell r="D2474" t="str">
            <v>UN</v>
          </cell>
          <cell r="E2474">
            <v>3.46</v>
          </cell>
        </row>
        <row r="2475">
          <cell r="B2475">
            <v>95745</v>
          </cell>
          <cell r="C2475" t="str">
            <v>ELETRODUTO DE AÇO GALVANIZADO, CLASSE LEVE, DN 20 MM (3/4), APARENTE, INSTALADO EM TETO - FORNECIMENTO E INSTALAÇÃO. AF_11/2016_P</v>
          </cell>
          <cell r="D2475" t="str">
            <v>M</v>
          </cell>
          <cell r="E2475">
            <v>17.190000000000001</v>
          </cell>
        </row>
        <row r="2476">
          <cell r="B2476">
            <v>95746</v>
          </cell>
          <cell r="C2476" t="str">
            <v>ELETRODUTO DE AÇO GALVANIZADO, CLASSE LEVE, DN 25 MM (1), APARENTE, INSTALADO EM TETO - FORNECIMENTO E INSTALAÇÃO. AF_11/2016_P</v>
          </cell>
          <cell r="D2476" t="str">
            <v>M</v>
          </cell>
          <cell r="E2476">
            <v>21.33</v>
          </cell>
        </row>
        <row r="2477">
          <cell r="B2477">
            <v>95747</v>
          </cell>
          <cell r="C2477" t="str">
            <v>ELETRODUTO DE AÇO GALVANIZADO, CLASSE SEMI PESADO, DN 32 MM (1 1/4), APARENTE, INSTALADO EM TETO - FORNECIMENTO E INSTALAÇÃO. AF_11/2016_P</v>
          </cell>
          <cell r="D2477" t="str">
            <v>M</v>
          </cell>
          <cell r="E2477">
            <v>35.29</v>
          </cell>
        </row>
        <row r="2478">
          <cell r="B2478">
            <v>95748</v>
          </cell>
          <cell r="C2478" t="str">
            <v>ELETRODUTO DE AÇO GALVANIZADO, CLASSE SEMI PESADO, DN 40 MM (1 1/2 ), APARENTE, INSTALADO EM TETO - FORNECIMENTO E INSTALAÇÃO. AF_11/2016_P</v>
          </cell>
          <cell r="D2478" t="str">
            <v>M</v>
          </cell>
          <cell r="E2478">
            <v>38.06</v>
          </cell>
        </row>
        <row r="2479">
          <cell r="B2479">
            <v>95749</v>
          </cell>
          <cell r="C2479" t="str">
            <v>ELETRODUTO DE AÇO GALVANIZADO, CLASSE LEVE, DN 20 MM (3/4), APARENTE, INSTALADO EM PAREDE - FORNECIMENTO E INSTALAÇÃO. AF_11/2016_P</v>
          </cell>
          <cell r="D2479" t="str">
            <v>M</v>
          </cell>
          <cell r="E2479">
            <v>22.2</v>
          </cell>
        </row>
        <row r="2480">
          <cell r="B2480">
            <v>95750</v>
          </cell>
          <cell r="C2480" t="str">
            <v>ELETRODUTO DE AÇO GALVANIZADO, CLASSE LEVE, DN 25 MM (1), APARENTE, INSTALADO EM PAREDE - FORNECIMENTO E INSTALAÇÃO. AF_11/2016_P</v>
          </cell>
          <cell r="D2480" t="str">
            <v>M</v>
          </cell>
          <cell r="E2480">
            <v>26.22</v>
          </cell>
        </row>
        <row r="2481">
          <cell r="B2481">
            <v>95751</v>
          </cell>
          <cell r="C2481" t="str">
            <v>ELETRODUTO DE AÇO GALVANIZADO, CLASSE SEMI PESADO, DN 32 MM (1 1/4), APARENTE, INSTALADO EM PAREDE - FORNECIMENTO E INSTALAÇÃO. AF_11/2016_P</v>
          </cell>
          <cell r="D2481" t="str">
            <v>M</v>
          </cell>
          <cell r="E2481">
            <v>40.03</v>
          </cell>
        </row>
        <row r="2482">
          <cell r="B2482">
            <v>95752</v>
          </cell>
          <cell r="C2482" t="str">
            <v>ELETRODUTO DE AÇO GALVANIZADO, CLASSE SEMI PESADO, DN 40 MM (1 1/2  ), APARENTE, INSTALADO EM PAREDE - FORNECIMENTO E INSTALAÇÃO. AF_11/2016_P</v>
          </cell>
          <cell r="D2482" t="str">
            <v>M</v>
          </cell>
          <cell r="E2482">
            <v>42.63</v>
          </cell>
        </row>
        <row r="2483">
          <cell r="B2483">
            <v>97667</v>
          </cell>
          <cell r="C2483" t="str">
            <v>ELETRODUTO FLEXÍVEL CORRUGADO, PEAD, DN 50 (1 ½)  - FORNECIMENTO E INSTALAÇÃO. AF_04/2016</v>
          </cell>
          <cell r="D2483" t="str">
            <v>M</v>
          </cell>
          <cell r="E2483">
            <v>6.44</v>
          </cell>
        </row>
        <row r="2484">
          <cell r="B2484">
            <v>97668</v>
          </cell>
          <cell r="C2484" t="str">
            <v>ELETRODUTO FLEXÍVEL CORRUGADO, PEAD, DN 63 (2")  - FORNECIMENTO E INSTALAÇÃO. AF_04/2016</v>
          </cell>
          <cell r="D2484" t="str">
            <v>M</v>
          </cell>
          <cell r="E2484">
            <v>9.84</v>
          </cell>
        </row>
        <row r="2485">
          <cell r="B2485">
            <v>97669</v>
          </cell>
          <cell r="C2485" t="str">
            <v>ELETRODUTO FLEXÍVEL CORRUGADO, PEAD, DN 90 (3) - FORNECIMENTO E INSTALAÇÃO. AF_04/2016</v>
          </cell>
          <cell r="D2485" t="str">
            <v>M</v>
          </cell>
          <cell r="E2485">
            <v>15.55</v>
          </cell>
        </row>
        <row r="2486">
          <cell r="B2486">
            <v>97670</v>
          </cell>
          <cell r="C2486" t="str">
            <v>ELETRODUTO FLEXÍVEL CORRUGADO, PEAD, DN 100 (4) - FORNECIMENTO E INSTALAÇÃO. AF_04/2016</v>
          </cell>
          <cell r="D2486" t="str">
            <v>M</v>
          </cell>
          <cell r="E2486">
            <v>20.13</v>
          </cell>
        </row>
        <row r="2487">
          <cell r="B2487">
            <v>91874</v>
          </cell>
          <cell r="C2487" t="str">
            <v>LUVA PARA ELETRODUTO, PVC, ROSCÁVEL, DN 20 MM (1/2"), PARA CIRCUITOS TERMINAIS, INSTALADA EM FORRO - FORNECIMENTO E INSTALAÇÃO. AF_12/2015</v>
          </cell>
          <cell r="D2487" t="str">
            <v>UN</v>
          </cell>
          <cell r="E2487">
            <v>3.53</v>
          </cell>
        </row>
        <row r="2488">
          <cell r="B2488">
            <v>91875</v>
          </cell>
          <cell r="C2488" t="str">
            <v>LUVA PARA ELETRODUTO, PVC, ROSCÁVEL, DN 25 MM (3/4"), PARA CIRCUITOS TERMINAIS, INSTALADA EM FORRO - FORNECIMENTO E INSTALAÇÃO. AF_12/2015</v>
          </cell>
          <cell r="D2488" t="str">
            <v>UN</v>
          </cell>
          <cell r="E2488">
            <v>4.67</v>
          </cell>
        </row>
        <row r="2489">
          <cell r="B2489">
            <v>91876</v>
          </cell>
          <cell r="C2489" t="str">
            <v>LUVA PARA ELETRODUTO, PVC, ROSCÁVEL, DN 32 MM (1"), PARA CIRCUITOS TERMINAIS, INSTALADA EM FORRO - FORNECIMENTO E INSTALAÇÃO. AF_12/2015</v>
          </cell>
          <cell r="D2489" t="str">
            <v>UN</v>
          </cell>
          <cell r="E2489">
            <v>6.14</v>
          </cell>
        </row>
        <row r="2490">
          <cell r="B2490">
            <v>91877</v>
          </cell>
          <cell r="C2490" t="str">
            <v>LUVA PARA ELETRODUTO, PVC, ROSCÁVEL, DN 40 MM (1 1/4"), PARA CIRCUITOS TERMINAIS, INSTALADA EM FORRO - FORNECIMENTO E INSTALAÇÃO. AF_12/2015</v>
          </cell>
          <cell r="D2490" t="str">
            <v>UN</v>
          </cell>
          <cell r="E2490">
            <v>8.1</v>
          </cell>
        </row>
        <row r="2491">
          <cell r="B2491">
            <v>91878</v>
          </cell>
          <cell r="C2491" t="str">
            <v>LUVA PARA ELETRODUTO, PVC, ROSCÁVEL, DN 20 MM (1/2"), PARA CIRCUITOS TERMINAIS, INSTALADA EM LAJE - FORNECIMENTO E INSTALAÇÃO. AF_12/2015</v>
          </cell>
          <cell r="D2491" t="str">
            <v>UN</v>
          </cell>
          <cell r="E2491">
            <v>4.58</v>
          </cell>
        </row>
        <row r="2492">
          <cell r="B2492">
            <v>91879</v>
          </cell>
          <cell r="C2492" t="str">
            <v>LUVA PARA ELETRODUTO, PVC, ROSCÁVEL, DN 25 MM (3/4"), PARA CIRCUITOS TERMINAIS, INSTALADA EM LAJE - FORNECIMENTO E INSTALAÇÃO. AF_12/2015</v>
          </cell>
          <cell r="D2492" t="str">
            <v>UN</v>
          </cell>
          <cell r="E2492">
            <v>5.68</v>
          </cell>
        </row>
        <row r="2493">
          <cell r="B2493">
            <v>91880</v>
          </cell>
          <cell r="C2493" t="str">
            <v>LUVA PARA ELETRODUTO, PVC, ROSCÁVEL, DN 32 MM (1"), PARA CIRCUITOS TERMINAIS, INSTALADA EM LAJE - FORNECIMENTO E INSTALAÇÃO. AF_12/2015</v>
          </cell>
          <cell r="D2493" t="str">
            <v>UN</v>
          </cell>
          <cell r="E2493">
            <v>7.2</v>
          </cell>
        </row>
        <row r="2494">
          <cell r="B2494">
            <v>91881</v>
          </cell>
          <cell r="C2494" t="str">
            <v>LUVA PARA ELETRODUTO, PVC, ROSCÁVEL, DN 40 MM (1 1/4"), PARA CIRCUITOS TERMINAIS, INSTALADA EM LAJE - FORNECIMENTO E INSTALAÇÃO. AF_12/2015</v>
          </cell>
          <cell r="D2494" t="str">
            <v>UN</v>
          </cell>
          <cell r="E2494">
            <v>9.16</v>
          </cell>
        </row>
        <row r="2495">
          <cell r="B2495">
            <v>91882</v>
          </cell>
          <cell r="C2495" t="str">
            <v>LUVA PARA ELETRODUTO, PVC, ROSCÁVEL, DN 20 MM (1/2"), PARA CIRCUITOS TERMINAIS, INSTALADA EM PAREDE - FORNECIMENTO E INSTALAÇÃO. AF_12/2015</v>
          </cell>
          <cell r="D2495" t="str">
            <v>UN</v>
          </cell>
          <cell r="E2495">
            <v>5.71</v>
          </cell>
        </row>
        <row r="2496">
          <cell r="B2496">
            <v>91884</v>
          </cell>
          <cell r="C2496" t="str">
            <v>LUVA PARA ELETRODUTO, PVC, ROSCÁVEL, DN 25 MM (3/4"), PARA CIRCUITOS TERMINAIS, INSTALADA EM PAREDE - FORNECIMENTO E INSTALAÇÃO. AF_12/2015</v>
          </cell>
          <cell r="D2496" t="str">
            <v>UN</v>
          </cell>
          <cell r="E2496">
            <v>6.55</v>
          </cell>
        </row>
        <row r="2497">
          <cell r="B2497">
            <v>91885</v>
          </cell>
          <cell r="C2497" t="str">
            <v>LUVA PARA ELETRODUTO, PVC, ROSCÁVEL, DN 32 MM (1"), PARA CIRCUITOS TERMINAIS, INSTALADA EM PAREDE - FORNECIMENTO E INSTALAÇÃO. AF_12/2015</v>
          </cell>
          <cell r="D2497" t="str">
            <v>UN</v>
          </cell>
          <cell r="E2497">
            <v>7.7</v>
          </cell>
        </row>
        <row r="2498">
          <cell r="B2498">
            <v>91886</v>
          </cell>
          <cell r="C2498" t="str">
            <v>LUVA PARA ELETRODUTO, PVC, ROSCÁVEL, DN 40 MM (1 1/4"), PARA CIRCUITOS TERMINAIS, INSTALADA EM PAREDE - FORNECIMENTO E INSTALAÇÃO. AF_12/2015</v>
          </cell>
          <cell r="D2498" t="str">
            <v>UN</v>
          </cell>
          <cell r="E2498">
            <v>9.26</v>
          </cell>
        </row>
        <row r="2499">
          <cell r="B2499">
            <v>91887</v>
          </cell>
          <cell r="C2499" t="str">
            <v>CURVA 90 GRAUS PARA ELETRODUTO, PVC, ROSCÁVEL, DN 20 MM (1/2"), PARA CIRCUITOS TERMINAIS, INSTALADA EM FORRO - FORNECIMENTO E INSTALAÇÃO. AF_12/2015</v>
          </cell>
          <cell r="D2499" t="str">
            <v>UN</v>
          </cell>
          <cell r="E2499">
            <v>6.35</v>
          </cell>
        </row>
        <row r="2500">
          <cell r="B2500">
            <v>91889</v>
          </cell>
          <cell r="C2500" t="str">
            <v>CURVA 180 GRAUS PARA ELETRODUTO, PVC, ROSCÁVEL, DN 20 MM (1/2"), PARA CIRCUITOS TERMINAIS, INSTALADA EM FORRO - FORNECIMENTO E INSTALAÇÃO. AF_12/2015</v>
          </cell>
          <cell r="D2500" t="str">
            <v>UN</v>
          </cell>
          <cell r="E2500">
            <v>6.15</v>
          </cell>
        </row>
        <row r="2501">
          <cell r="B2501">
            <v>91890</v>
          </cell>
          <cell r="C2501" t="str">
            <v>CURVA 90 GRAUS PARA ELETRODUTO, PVC, ROSCÁVEL, DN 25 MM (3/4"), PARA CIRCUITOS TERMINAIS, INSTALADA EM FORRO - FORNECIMENTO E INSTALAÇÃO. AF_12/2015</v>
          </cell>
          <cell r="D2501" t="str">
            <v>UN</v>
          </cell>
          <cell r="E2501">
            <v>7.63</v>
          </cell>
        </row>
        <row r="2502">
          <cell r="B2502">
            <v>91892</v>
          </cell>
          <cell r="C2502" t="str">
            <v>CURVA 180 GRAUS PARA ELETRODUTO, PVC, ROSCÁVEL, DN 25 MM (3/4"), PARA CIRCUITOS TERMINAIS, INSTALADA EM FORRO - FORNECIMENTO E INSTALAÇÃO. AF_12/2015</v>
          </cell>
          <cell r="D2502" t="str">
            <v>UN</v>
          </cell>
          <cell r="E2502">
            <v>8.9600000000000009</v>
          </cell>
        </row>
        <row r="2503">
          <cell r="B2503">
            <v>91893</v>
          </cell>
          <cell r="C2503" t="str">
            <v>CURVA 90 GRAUS PARA ELETRODUTO, PVC, ROSCÁVEL, DN 32 MM (1"), PARA CIRCUITOS TERMINAIS, INSTALADA EM FORRO - FORNECIMENTO E INSTALAÇÃO. AF_12/2015</v>
          </cell>
          <cell r="D2503" t="str">
            <v>UN</v>
          </cell>
          <cell r="E2503">
            <v>10.37</v>
          </cell>
        </row>
        <row r="2504">
          <cell r="B2504">
            <v>91895</v>
          </cell>
          <cell r="C2504" t="str">
            <v>CURVA 180 GRAUS PARA ELETRODUTO, PVC, ROSCÁVEL, DN 32 MM (1"), PARA CIRCUITOS TERMINAIS, INSTALADA EM FORRO - FORNECIMENTO E INSTALAÇÃO. AF_12/2015</v>
          </cell>
          <cell r="D2504" t="str">
            <v>UN</v>
          </cell>
          <cell r="E2504">
            <v>11.71</v>
          </cell>
        </row>
        <row r="2505">
          <cell r="B2505">
            <v>91896</v>
          </cell>
          <cell r="C2505" t="str">
            <v>CURVA 90 GRAUS PARA ELETRODUTO, PVC, ROSCÁVEL, DN 40 MM (1 1/4"), PARA CIRCUITOS TERMINAIS, INSTALADA EM FORRO - FORNECIMENTO E INSTALAÇÃO. AF_12/2015</v>
          </cell>
          <cell r="D2505" t="str">
            <v>UN</v>
          </cell>
          <cell r="E2505">
            <v>12.72</v>
          </cell>
        </row>
        <row r="2506">
          <cell r="B2506">
            <v>91898</v>
          </cell>
          <cell r="C2506" t="str">
            <v>CURVA 180 GRAUS PARA ELETRODUTO, PVC, ROSCÁVEL, DN 40 MM (1 1/4"), PARA CIRCUITOS TERMINAIS, INSTALADA EM FORRO - FORNECIMENTO E INSTALAÇÃO. AF_12/2015</v>
          </cell>
          <cell r="D2506" t="str">
            <v>UN</v>
          </cell>
          <cell r="E2506">
            <v>14.16</v>
          </cell>
        </row>
        <row r="2507">
          <cell r="B2507">
            <v>91899</v>
          </cell>
          <cell r="C2507" t="str">
            <v>CURVA 90 GRAUS PARA ELETRODUTO, PVC, ROSCÁVEL, DN 20 MM (1/2"), PARA CIRCUITOS TERMINAIS, INSTALADA EM LAJE - FORNECIMENTO E INSTALAÇÃO. AF_12/2015</v>
          </cell>
          <cell r="D2507" t="str">
            <v>UN</v>
          </cell>
          <cell r="E2507">
            <v>7.87</v>
          </cell>
        </row>
        <row r="2508">
          <cell r="B2508">
            <v>91901</v>
          </cell>
          <cell r="C2508" t="str">
            <v>CURVA 180 GRAUS PARA ELETRODUTO, PVC, ROSCÁVEL, DN 20 MM (1/2"), PARA CIRCUITOS TERMINAIS, INSTALADA EM LAJE - FORNECIMENTO E INSTALAÇÃO. AF_12/2015</v>
          </cell>
          <cell r="D2508" t="str">
            <v>UN</v>
          </cell>
          <cell r="E2508">
            <v>7.67</v>
          </cell>
        </row>
        <row r="2509">
          <cell r="B2509">
            <v>91902</v>
          </cell>
          <cell r="C2509" t="str">
            <v>CURVA 90 GRAUS PARA ELETRODUTO, PVC, ROSCÁVEL, DN 25 MM (3/4"), PARA CIRCUITOS TERMINAIS, INSTALADA EM LAJE - FORNECIMENTO E INSTALAÇÃO. AF_12/2015</v>
          </cell>
          <cell r="D2509" t="str">
            <v>UN</v>
          </cell>
          <cell r="E2509">
            <v>9.16</v>
          </cell>
        </row>
        <row r="2510">
          <cell r="B2510">
            <v>91904</v>
          </cell>
          <cell r="C2510" t="str">
            <v>CURVA 180 GRAUS PARA ELETRODUTO, PVC, ROSCÁVEL, DN 25 MM (3/4"), PARA CIRCUITOS TERMINAIS, INSTALADA EM LAJE - FORNECIMENTO E INSTALAÇÃO. AF_12/2015</v>
          </cell>
          <cell r="D2510" t="str">
            <v>UN</v>
          </cell>
          <cell r="E2510">
            <v>10.49</v>
          </cell>
        </row>
        <row r="2511">
          <cell r="B2511">
            <v>91905</v>
          </cell>
          <cell r="C2511" t="str">
            <v>CURVA 90 GRAUS PARA ELETRODUTO, PVC, ROSCÁVEL, DN 32 MM (1"), PARA CIRCUITOS TERMINAIS, INSTALADA EM LAJE - FORNECIMENTO E INSTALAÇÃO. AF_12/2015</v>
          </cell>
          <cell r="D2511" t="str">
            <v>UN</v>
          </cell>
          <cell r="E2511">
            <v>11.89</v>
          </cell>
        </row>
        <row r="2512">
          <cell r="B2512">
            <v>91907</v>
          </cell>
          <cell r="C2512" t="str">
            <v>CURVA 180 GRAUS PARA ELETRODUTO, PVC, ROSCÁVEL, DN 32 MM (1), PARA CIRCUITOS TERMINAIS, INSTALADA EM LAJE - FORNECIMENTO E INSTALAÇÃO. AF_12/2015</v>
          </cell>
          <cell r="D2512" t="str">
            <v>UN</v>
          </cell>
          <cell r="E2512">
            <v>13.23</v>
          </cell>
        </row>
        <row r="2513">
          <cell r="B2513">
            <v>91908</v>
          </cell>
          <cell r="C2513" t="str">
            <v>CURVA 90 GRAUS PARA ELETRODUTO, PVC, ROSCÁVEL, DN 40 MM (1 1/4"), PARA CIRCUITOS TERMINAIS, INSTALADA EM LAJE - FORNECIMENTO E INSTALAÇÃO. AF_12/2015</v>
          </cell>
          <cell r="D2513" t="str">
            <v>UN</v>
          </cell>
          <cell r="E2513">
            <v>14.28</v>
          </cell>
        </row>
        <row r="2514">
          <cell r="B2514">
            <v>91910</v>
          </cell>
          <cell r="C2514" t="str">
            <v>CURVA 180 GRAUS PARA ELETRODUTO, PVC, ROSCÁVEL, DN 40 MM (1 1/4"), PARA CIRCUITOS TERMINAIS, INSTALADA EM LAJE - FORNECIMENTO E INSTALAÇÃO. AF_12/2015</v>
          </cell>
          <cell r="D2514" t="str">
            <v>UN</v>
          </cell>
          <cell r="E2514">
            <v>15.72</v>
          </cell>
        </row>
        <row r="2515">
          <cell r="B2515">
            <v>91911</v>
          </cell>
          <cell r="C2515" t="str">
            <v>CURVA 90 GRAUS PARA ELETRODUTO, PVC, ROSCÁVEL, DN 20 MM (1/2"), PARA CIRCUITOS TERMINAIS, INSTALADA EM PAREDE - FORNECIMENTO E INSTALAÇÃO. AF_12/2015</v>
          </cell>
          <cell r="D2515" t="str">
            <v>UN</v>
          </cell>
          <cell r="E2515">
            <v>9.6</v>
          </cell>
        </row>
        <row r="2516">
          <cell r="B2516">
            <v>91913</v>
          </cell>
          <cell r="C2516" t="str">
            <v>CURVA 180 GRAUS PARA ELETRODUTO, PVC, ROSCÁVEL, DN 20 MM (1/2"), PARA CIRCUITOS TERMINAIS, INSTALADA EM PAREDE - FORNECIMENTO E INSTALAÇÃO. AF_12/2015</v>
          </cell>
          <cell r="D2516" t="str">
            <v>UN</v>
          </cell>
          <cell r="E2516">
            <v>9.4</v>
          </cell>
        </row>
        <row r="2517">
          <cell r="B2517">
            <v>91914</v>
          </cell>
          <cell r="C2517" t="str">
            <v>CURVA 90 GRAUS PARA ELETRODUTO, PVC, ROSCÁVEL, DN 25 MM (3/4"), PARA CIRCUITOS TERMINAIS, INSTALADA EM PAREDE - FORNECIMENTO E INSTALAÇÃO. AF_12/2015</v>
          </cell>
          <cell r="D2517" t="str">
            <v>UN</v>
          </cell>
          <cell r="E2517">
            <v>10.5</v>
          </cell>
        </row>
        <row r="2518">
          <cell r="B2518">
            <v>91916</v>
          </cell>
          <cell r="C2518" t="str">
            <v>CURVA 180 GRAUS PARA ELETRODUTO, PVC, ROSCÁVEL, DN 25 MM (3/4"), PARA CIRCUITOS TERMINAIS, INSTALADA EM PAREDE - FORNECIMENTO E INSTALAÇÃO. AF_12/2015</v>
          </cell>
          <cell r="D2518" t="str">
            <v>UN</v>
          </cell>
          <cell r="E2518">
            <v>11.83</v>
          </cell>
        </row>
        <row r="2519">
          <cell r="B2519">
            <v>91917</v>
          </cell>
          <cell r="C2519" t="str">
            <v>CURVA 90 GRAUS PARA ELETRODUTO, PVC, ROSCÁVEL, DN 32 MM (1"), PARA CIRCUITOS TERMINAIS, INSTALADA EM PAREDE - FORNECIMENTO E INSTALAÇÃO. AF_12/2015</v>
          </cell>
          <cell r="D2519" t="str">
            <v>UN</v>
          </cell>
          <cell r="E2519">
            <v>12.69</v>
          </cell>
        </row>
        <row r="2520">
          <cell r="B2520">
            <v>91919</v>
          </cell>
          <cell r="C2520" t="str">
            <v>CURVA 180 GRAUS PARA ELETRODUTO, PVC, ROSCÁVEL, DN 32 MM (1), PARA CIRCUITOS TERMINAIS, INSTALADA EM PAREDE - FORNECIMENTO E INSTALAÇÃO. AF_12/2015</v>
          </cell>
          <cell r="D2520" t="str">
            <v>UN</v>
          </cell>
          <cell r="E2520">
            <v>14.03</v>
          </cell>
        </row>
        <row r="2521">
          <cell r="B2521">
            <v>91920</v>
          </cell>
          <cell r="C2521" t="str">
            <v>CURVA 90 GRAUS PARA ELETRODUTO, PVC, ROSCÁVEL, DN 40 MM (1 1/4"), PARA CIRCUITOS TERMINAIS, INSTALADA EM PAREDE - FORNECIMENTO E INSTALAÇÃO. AF_12/2015</v>
          </cell>
          <cell r="D2521" t="str">
            <v>UN</v>
          </cell>
          <cell r="E2521">
            <v>14.46</v>
          </cell>
        </row>
        <row r="2522">
          <cell r="B2522">
            <v>91922</v>
          </cell>
          <cell r="C2522" t="str">
            <v>CURVA 180 GRAUS PARA ELETRODUTO, PVC, ROSCÁVEL, DN 40 MM (1 1/4"), PARA CIRCUITOS TERMINAIS, INSTALADA EM PAREDE - FORNECIMENTO E INSTALAÇÃO. AF_12/2015</v>
          </cell>
          <cell r="D2522" t="str">
            <v>UN</v>
          </cell>
          <cell r="E2522">
            <v>15.9</v>
          </cell>
        </row>
        <row r="2523">
          <cell r="B2523">
            <v>93013</v>
          </cell>
          <cell r="C2523" t="str">
            <v>LUVA PARA ELETRODUTO, PVC, ROSCÁVEL, DN 50 MM (1 1/2") - FORNECIMENTO E INSTALAÇÃO. AF_12/2015</v>
          </cell>
          <cell r="D2523" t="str">
            <v>UN</v>
          </cell>
          <cell r="E2523">
            <v>10.49</v>
          </cell>
        </row>
        <row r="2524">
          <cell r="B2524">
            <v>93014</v>
          </cell>
          <cell r="C2524" t="str">
            <v>LUVA PARA ELETRODUTO, PVC, ROSCÁVEL, DN 60 MM (2") - FORNECIMENTO E INSTALAÇÃO. AF_12/2015</v>
          </cell>
          <cell r="D2524" t="str">
            <v>UN</v>
          </cell>
          <cell r="E2524">
            <v>12.79</v>
          </cell>
        </row>
        <row r="2525">
          <cell r="B2525">
            <v>93015</v>
          </cell>
          <cell r="C2525" t="str">
            <v>LUVA PARA ELETRODUTO, PVC, ROSCÁVEL, DN 75 MM (2 1/2") - FORNECIMENTO E INSTALAÇÃO. AF_12/2015</v>
          </cell>
          <cell r="D2525" t="str">
            <v>UN</v>
          </cell>
          <cell r="E2525">
            <v>18.850000000000001</v>
          </cell>
        </row>
        <row r="2526">
          <cell r="B2526">
            <v>93016</v>
          </cell>
          <cell r="C2526" t="str">
            <v>LUVA PARA ELETRODUTO, PVC, ROSCÁVEL, DN 85 MM (3") - FORNECIMENTO E INSTALAÇÃO. AF_12/2015</v>
          </cell>
          <cell r="D2526" t="str">
            <v>UN</v>
          </cell>
          <cell r="E2526">
            <v>22.72</v>
          </cell>
        </row>
        <row r="2527">
          <cell r="B2527">
            <v>93017</v>
          </cell>
          <cell r="C2527" t="str">
            <v>LUVA PARA ELETRODUTO, PVC, ROSCÁVEL, DN 110 MM (4") - FORNECIMENTO E INSTALAÇÃO. AF_12/2015</v>
          </cell>
          <cell r="D2527" t="str">
            <v>UN</v>
          </cell>
          <cell r="E2527">
            <v>33.6</v>
          </cell>
        </row>
        <row r="2528">
          <cell r="B2528">
            <v>93018</v>
          </cell>
          <cell r="C2528" t="str">
            <v>CURVA 90 GRAUS PARA ELETRODUTO, PVC, ROSCÁVEL, DN 50 MM (1 1/2") - FORNECIMENTO E INSTALAÇÃO. AF_12/2015</v>
          </cell>
          <cell r="D2528" t="str">
            <v>UN</v>
          </cell>
          <cell r="E2528">
            <v>16</v>
          </cell>
        </row>
        <row r="2529">
          <cell r="B2529">
            <v>93020</v>
          </cell>
          <cell r="C2529" t="str">
            <v>CURVA 90 GRAUS PARA ELETRODUTO, PVC, ROSCÁVEL, DN 60 MM (2") - FORNECIMENTO E INSTALAÇÃO. AF_12/2015</v>
          </cell>
          <cell r="D2529" t="str">
            <v>UN</v>
          </cell>
          <cell r="E2529">
            <v>20.239999999999998</v>
          </cell>
        </row>
        <row r="2530">
          <cell r="B2530">
            <v>93022</v>
          </cell>
          <cell r="C2530" t="str">
            <v>CURVA 90 GRAUS PARA ELETRODUTO, PVC, ROSCÁVEL, DN 75 MM (2 1/2") - FORNECIMENTO E INSTALAÇÃO. AF_12/2015</v>
          </cell>
          <cell r="D2530" t="str">
            <v>UN</v>
          </cell>
          <cell r="E2530">
            <v>32.659999999999997</v>
          </cell>
        </row>
        <row r="2531">
          <cell r="B2531">
            <v>93024</v>
          </cell>
          <cell r="C2531" t="str">
            <v>CURVA 90 GRAUS PARA ELETRODUTO, PVC, ROSCÁVEL, DN 85 MM (3") - FORNECIMENTO E INSTALAÇÃO. AF_12/2015</v>
          </cell>
          <cell r="D2531" t="str">
            <v>UN</v>
          </cell>
          <cell r="E2531">
            <v>34.49</v>
          </cell>
        </row>
        <row r="2532">
          <cell r="B2532">
            <v>93026</v>
          </cell>
          <cell r="C2532" t="str">
            <v>CURVA 90 GRAUS PARA ELETRODUTO, PVC, ROSCÁVEL, DN 110 MM (4") - FORNECIMENTO E INSTALAÇÃO. AF_12/2015</v>
          </cell>
          <cell r="D2532" t="str">
            <v>UN</v>
          </cell>
          <cell r="E2532">
            <v>55.14</v>
          </cell>
        </row>
        <row r="2533">
          <cell r="B2533">
            <v>95733</v>
          </cell>
          <cell r="C2533" t="str">
            <v>LUVA PARA ELETRODUTO, PVC, SOLDÁVEL, DN 25 MM (3/4), APARENTE, INSTALADA EM TETO - FORNECIMENTO E INSTALAÇÃO. AF_11/2016_P</v>
          </cell>
          <cell r="D2533" t="str">
            <v>UN</v>
          </cell>
          <cell r="E2533">
            <v>4.49</v>
          </cell>
        </row>
        <row r="2534">
          <cell r="B2534">
            <v>95734</v>
          </cell>
          <cell r="C2534" t="str">
            <v>LUVA PARA ELETRODUTO, PVC, SOLDÁVEL, DN 32 MM (1), APARENTE, INSTALADA EM TETO - FORNECIMENTO E INSTALAÇÃO. AF_11/2016_P</v>
          </cell>
          <cell r="D2534" t="str">
            <v>UN</v>
          </cell>
          <cell r="E2534">
            <v>5.96</v>
          </cell>
        </row>
        <row r="2535">
          <cell r="B2535">
            <v>95735</v>
          </cell>
          <cell r="C2535" t="str">
            <v>LUVA PARA ELETRODUTO, PVC, SOLDÁVEL, DN 20 MM (1/2), APARENTE, INSTALADA EM PAREDE - FORNECIMENTO E INSTALAÇÃO. AF_11/2016_P</v>
          </cell>
          <cell r="D2535" t="str">
            <v>UN</v>
          </cell>
          <cell r="E2535">
            <v>5.07</v>
          </cell>
        </row>
        <row r="2536">
          <cell r="B2536">
            <v>95736</v>
          </cell>
          <cell r="C2536" t="str">
            <v>LUVA PARA ELETRODUTO, PVC, SOLDÁVEL, DN 25 MM (3/4), APARENTE, INSTALADA EM PAREDE - FORNECIMENTO E INSTALAÇÃO. AF_11/2016_P</v>
          </cell>
          <cell r="D2536" t="str">
            <v>UN</v>
          </cell>
          <cell r="E2536">
            <v>5.91</v>
          </cell>
        </row>
        <row r="2537">
          <cell r="B2537">
            <v>95738</v>
          </cell>
          <cell r="C2537" t="str">
            <v>LUVA PARA ELETRODUTO, PVC, SOLDÁVEL, DN 32 MM (1), APARENTE, INSTALADA EM PAREDE - FORNECIMENTO E INSTALAÇÃO. AF_11/2016_P</v>
          </cell>
          <cell r="D2537" t="str">
            <v>UN</v>
          </cell>
          <cell r="E2537">
            <v>7.12</v>
          </cell>
        </row>
        <row r="2538">
          <cell r="B2538">
            <v>95753</v>
          </cell>
          <cell r="C2538" t="str">
            <v>LUVA DE EMENDA PARA ELETRODUTO, AÇO GALVANIZADO, DN 20 MM (3/4  ), APARENTE, INSTALADA EM TETO - FORNECIMENTO E INSTALAÇÃO. AF_11/2016_P</v>
          </cell>
          <cell r="D2538" t="str">
            <v>UN</v>
          </cell>
          <cell r="E2538">
            <v>5.54</v>
          </cell>
        </row>
        <row r="2539">
          <cell r="B2539">
            <v>95754</v>
          </cell>
          <cell r="C2539" t="str">
            <v>LUVA DE EMENDA PARA ELETRODUTO, AÇO GALVANIZADO, DN 25 MM (1''), APARENTE, INSTALADA EM TETO - FORNECIMENTO E INSTALAÇÃO. AF_11/2016_P</v>
          </cell>
          <cell r="D2539" t="str">
            <v>UN</v>
          </cell>
          <cell r="E2539">
            <v>6.91</v>
          </cell>
        </row>
        <row r="2540">
          <cell r="B2540">
            <v>95755</v>
          </cell>
          <cell r="C2540" t="str">
            <v>LUVA DE EMENDA PARA ELETRODUTO, AÇO GALVANIZADO, DN 32 MM (1 1/4''), APARENTE, INSTALADA EM TETO - FORNECIMENTO E INSTALAÇÃO. AF_11/2016_P</v>
          </cell>
          <cell r="D2540" t="str">
            <v>UN</v>
          </cell>
          <cell r="E2540">
            <v>9.98</v>
          </cell>
        </row>
        <row r="2541">
          <cell r="B2541">
            <v>95756</v>
          </cell>
          <cell r="C2541" t="str">
            <v>LUVA DE EMENDA PARA ELETRODUTO, AÇO GALVANIZADO, DN 40 MM (1 1/2''), APARENTE, INSTALADA EM TETO - FORNECIMENTO E INSTALAÇÃO. AF_11/2016_P</v>
          </cell>
          <cell r="D2541" t="str">
            <v>UN</v>
          </cell>
          <cell r="E2541">
            <v>13.3</v>
          </cell>
        </row>
        <row r="2542">
          <cell r="B2542">
            <v>95757</v>
          </cell>
          <cell r="C2542" t="str">
            <v>LUVA DE EMENDA PARA ELETRODUTO, AÇO GALVANIZADO, DN 20 MM (3/4''), APARENTE, INSTALADA EM PAREDE - FORNECIMENTO E INSTALAÇÃO. AF_11/2016_P</v>
          </cell>
          <cell r="D2542" t="str">
            <v>UN</v>
          </cell>
          <cell r="E2542">
            <v>8.34</v>
          </cell>
        </row>
        <row r="2543">
          <cell r="B2543">
            <v>95758</v>
          </cell>
          <cell r="C2543" t="str">
            <v>LUVA DE EMENDA PARA ELETRODUTO, AÇO GALVANIZADO, DN 25 MM (1''), APARENTE, INSTALADA EM PAREDE - FORNECIMENTO E INSTALAÇÃO. AF_11/2016_P</v>
          </cell>
          <cell r="D2543" t="str">
            <v>UN</v>
          </cell>
          <cell r="E2543">
            <v>9.3699999999999992</v>
          </cell>
        </row>
        <row r="2544">
          <cell r="B2544">
            <v>95759</v>
          </cell>
          <cell r="C2544" t="str">
            <v>LUVA DE EMENDA PARA ELETRODUTO, AÇO GALVANIZADO, DN 32 MM (1 1/4''), APARENTE, INSTALADA EM PAREDE - FORNECIMENTO E INSTALAÇÃO. AF_11/2016_P</v>
          </cell>
          <cell r="D2544" t="str">
            <v>UN</v>
          </cell>
          <cell r="E2544">
            <v>11.98</v>
          </cell>
        </row>
        <row r="2545">
          <cell r="B2545">
            <v>95760</v>
          </cell>
          <cell r="C2545" t="str">
            <v>LUVA DE EMENDA PARA ELETRODUTO, AÇO GALVANIZADO, DN 40 MM (1 1/2''), APARENTE, INSTALADA EM PAREDE - FORNECIMENTO E INSTALAÇÃO. AF_11/2016_P</v>
          </cell>
          <cell r="D2545" t="str">
            <v>UN</v>
          </cell>
          <cell r="E2545">
            <v>14.77</v>
          </cell>
        </row>
        <row r="2546">
          <cell r="B2546">
            <v>97559</v>
          </cell>
          <cell r="C2546" t="str">
            <v>CURVA 135 GRAUS PARA ELETRODUTO, PVC, ROSCÁVEL, DN 25 MM (3/4), PARA CIRCUITOS TERMINAIS, INSTALADA EM FORRO - FORNECIMENTO E INSTALAÇÃO. AF_12/2015</v>
          </cell>
          <cell r="D2546" t="str">
            <v>UN</v>
          </cell>
          <cell r="E2546">
            <v>7.48</v>
          </cell>
        </row>
        <row r="2547">
          <cell r="B2547">
            <v>97562</v>
          </cell>
          <cell r="C2547" t="str">
            <v>CURVA 135 GRAUS PARA ELETRODUTO, PVC, ROSCÁVEL, DN 25 MM (3/4), PARA CIRCUITOS TERMINAIS, INSTALADA EM LAJE - FORNECIMENTO E INSTALAÇÃO. AF_12/2015</v>
          </cell>
          <cell r="D2547" t="str">
            <v>UN</v>
          </cell>
          <cell r="E2547">
            <v>9.01</v>
          </cell>
        </row>
        <row r="2548">
          <cell r="B2548">
            <v>97564</v>
          </cell>
          <cell r="C2548" t="str">
            <v>CURVA 135 GRAUS PARA ELETRODUTO, PVC, ROSCÁVEL, DN 25 MM (3/4), PARA CIRCUITOS TERMINAIS, INSTALADA EM PAREDE - FORNECIMENTO E INSTALAÇÃO. AF_12/2015</v>
          </cell>
          <cell r="D2548" t="str">
            <v>UN</v>
          </cell>
          <cell r="E2548">
            <v>10.35</v>
          </cell>
        </row>
        <row r="2549">
          <cell r="B2549">
            <v>91924</v>
          </cell>
          <cell r="C2549" t="str">
            <v>CABO DE COBRE FLEXÍVEL ISOLADO, 1,5 MM², ANTI-CHAMA 450/750 V, PARA CIRCUITOS TERMINAIS - FORNECIMENTO E INSTALAÇÃO. AF_12/2015</v>
          </cell>
          <cell r="D2549" t="str">
            <v>M</v>
          </cell>
          <cell r="E2549">
            <v>2.5499999999999998</v>
          </cell>
        </row>
        <row r="2550">
          <cell r="B2550">
            <v>91925</v>
          </cell>
          <cell r="C2550" t="str">
            <v>CABO DE COBRE FLEXÍVEL ISOLADO, 1,5 MM², ANTI-CHAMA 0,6/1,0 KV, PARA CIRCUITOS TERMINAIS - FORNECIMENTO E INSTALAÇÃO. AF_12/2015</v>
          </cell>
          <cell r="D2550" t="str">
            <v>M</v>
          </cell>
          <cell r="E2550">
            <v>3.73</v>
          </cell>
        </row>
        <row r="2551">
          <cell r="B2551">
            <v>91926</v>
          </cell>
          <cell r="C2551" t="str">
            <v>CABO DE COBRE FLEXÍVEL ISOLADO, 2,5 MM², ANTI-CHAMA 450/750 V, PARA CIRCUITOS TERMINAIS - FORNECIMENTO E INSTALAÇÃO. AF_12/2015</v>
          </cell>
          <cell r="D2551" t="str">
            <v>M</v>
          </cell>
          <cell r="E2551">
            <v>3.76</v>
          </cell>
        </row>
        <row r="2552">
          <cell r="B2552">
            <v>91927</v>
          </cell>
          <cell r="C2552" t="str">
            <v>CABO DE COBRE FLEXÍVEL ISOLADO, 2,5 MM², ANTI-CHAMA 0,6/1,0 KV, PARA CIRCUITOS TERMINAIS - FORNECIMENTO E INSTALAÇÃO. AF_12/2015</v>
          </cell>
          <cell r="D2552" t="str">
            <v>M</v>
          </cell>
          <cell r="E2552">
            <v>5.05</v>
          </cell>
        </row>
        <row r="2553">
          <cell r="B2553">
            <v>91928</v>
          </cell>
          <cell r="C2553" t="str">
            <v>CABO DE COBRE FLEXÍVEL ISOLADO, 4 MM², ANTI-CHAMA 450/750 V, PARA CIRCUITOS TERMINAIS - FORNECIMENTO E INSTALAÇÃO. AF_12/2015</v>
          </cell>
          <cell r="D2553" t="str">
            <v>M</v>
          </cell>
          <cell r="E2553">
            <v>6.23</v>
          </cell>
        </row>
        <row r="2554">
          <cell r="B2554">
            <v>91929</v>
          </cell>
          <cell r="C2554" t="str">
            <v>CABO DE COBRE FLEXÍVEL ISOLADO, 4 MM², ANTI-CHAMA 0,6/1,0 KV, PARA CIRCUITOS TERMINAIS - FORNECIMENTO E INSTALAÇÃO. AF_12/2015</v>
          </cell>
          <cell r="D2554" t="str">
            <v>M</v>
          </cell>
          <cell r="E2554">
            <v>7.13</v>
          </cell>
        </row>
        <row r="2555">
          <cell r="B2555">
            <v>91930</v>
          </cell>
          <cell r="C2555" t="str">
            <v>CABO DE COBRE FLEXÍVEL ISOLADO, 6 MM², ANTI-CHAMA 450/750 V, PARA CIRCUITOS TERMINAIS - FORNECIMENTO E INSTALAÇÃO. AF_12/2015</v>
          </cell>
          <cell r="D2555" t="str">
            <v>M</v>
          </cell>
          <cell r="E2555">
            <v>8.56</v>
          </cell>
        </row>
        <row r="2556">
          <cell r="B2556">
            <v>91931</v>
          </cell>
          <cell r="C2556" t="str">
            <v>CABO DE COBRE FLEXÍVEL ISOLADO, 6 MM², ANTI-CHAMA 0,6/1,0 KV, PARA CIRCUITOS TERMINAIS - FORNECIMENTO E INSTALAÇÃO. AF_12/2015</v>
          </cell>
          <cell r="D2556" t="str">
            <v>M</v>
          </cell>
          <cell r="E2556">
            <v>9.65</v>
          </cell>
        </row>
        <row r="2557">
          <cell r="B2557">
            <v>91932</v>
          </cell>
          <cell r="C2557" t="str">
            <v>CABO DE COBRE FLEXÍVEL ISOLADO, 10 MM², ANTI-CHAMA 450/750 V, PARA CIRCUITOS TERMINAIS - FORNECIMENTO E INSTALAÇÃO. AF_12/2015</v>
          </cell>
          <cell r="D2557" t="str">
            <v>M</v>
          </cell>
          <cell r="E2557">
            <v>14.18</v>
          </cell>
        </row>
        <row r="2558">
          <cell r="B2558">
            <v>91933</v>
          </cell>
          <cell r="C2558" t="str">
            <v>CABO DE COBRE FLEXÍVEL ISOLADO, 10 MM², ANTI-CHAMA 0,6/1,0 KV, PARA CIRCUITOS TERMINAIS - FORNECIMENTO E INSTALAÇÃO. AF_12/2015</v>
          </cell>
          <cell r="D2558" t="str">
            <v>M</v>
          </cell>
          <cell r="E2558">
            <v>15.22</v>
          </cell>
        </row>
        <row r="2559">
          <cell r="B2559">
            <v>91934</v>
          </cell>
          <cell r="C2559" t="str">
            <v>CABO DE COBRE FLEXÍVEL ISOLADO, 16 MM², ANTI-CHAMA 450/750 V, PARA CIRCUITOS TERMINAIS - FORNECIMENTO E INSTALAÇÃO. AF_12/2015</v>
          </cell>
          <cell r="D2559" t="str">
            <v>M</v>
          </cell>
          <cell r="E2559">
            <v>20.12</v>
          </cell>
        </row>
        <row r="2560">
          <cell r="B2560">
            <v>91935</v>
          </cell>
          <cell r="C2560" t="str">
            <v>CABO DE COBRE FLEXÍVEL ISOLADO, 16 MM², ANTI-CHAMA 0,6/1,0 KV, PARA CIRCUITOS TERMINAIS - FORNECIMENTO E INSTALAÇÃO. AF_12/2015</v>
          </cell>
          <cell r="D2560" t="str">
            <v>M</v>
          </cell>
          <cell r="E2560">
            <v>23.2</v>
          </cell>
        </row>
        <row r="2561">
          <cell r="B2561">
            <v>92979</v>
          </cell>
          <cell r="C2561" t="str">
            <v>CABO DE COBRE FLEXÍVEL ISOLADO, 10 MM², ANTI-CHAMA 450/750 V, PARA DISTRIBUIÇÃO - FORNECIMENTO E INSTALAÇÃO. AF_12/2015</v>
          </cell>
          <cell r="D2561" t="str">
            <v>M</v>
          </cell>
          <cell r="E2561">
            <v>10.16</v>
          </cell>
        </row>
        <row r="2562">
          <cell r="B2562">
            <v>92980</v>
          </cell>
          <cell r="C2562" t="str">
            <v>CABO DE COBRE FLEXÍVEL ISOLADO, 10 MM², ANTI-CHAMA 0,6/1,0 KV, PARA DISTRIBUIÇÃO - FORNECIMENTO E INSTALAÇÃO. AF_12/2015</v>
          </cell>
          <cell r="D2562" t="str">
            <v>M</v>
          </cell>
          <cell r="E2562">
            <v>11.06</v>
          </cell>
        </row>
        <row r="2563">
          <cell r="B2563">
            <v>92981</v>
          </cell>
          <cell r="C2563" t="str">
            <v>CABO DE COBRE FLEXÍVEL ISOLADO, 16 MM², ANTI-CHAMA 450/750 V, PARA DISTRIBUIÇÃO - FORNECIMENTO E INSTALAÇÃO. AF_12/2015</v>
          </cell>
          <cell r="D2563" t="str">
            <v>M</v>
          </cell>
          <cell r="E2563">
            <v>14.25</v>
          </cell>
        </row>
        <row r="2564">
          <cell r="B2564">
            <v>92982</v>
          </cell>
          <cell r="C2564" t="str">
            <v>CABO DE COBRE FLEXÍVEL ISOLADO, 16 MM², ANTI-CHAMA 0,6/1,0 KV, PARA DISTRIBUIÇÃO - FORNECIMENTO E INSTALAÇÃO. AF_12/2015</v>
          </cell>
          <cell r="D2564" t="str">
            <v>M</v>
          </cell>
          <cell r="E2564">
            <v>16.91</v>
          </cell>
        </row>
        <row r="2565">
          <cell r="B2565">
            <v>92983</v>
          </cell>
          <cell r="C2565" t="str">
            <v>CABO DE COBRE FLEXÍVEL ISOLADO, 25 MM², ANTI-CHAMA 450/750 V, PARA DISTRIBUIÇÃO - FORNECIMENTO E INSTALAÇÃO. AF_12/2015</v>
          </cell>
          <cell r="D2565" t="str">
            <v>M</v>
          </cell>
          <cell r="E2565">
            <v>26.32</v>
          </cell>
        </row>
        <row r="2566">
          <cell r="B2566">
            <v>92984</v>
          </cell>
          <cell r="C2566" t="str">
            <v>CABO DE COBRE FLEXÍVEL ISOLADO, 25 MM², ANTI-CHAMA 0,6/1,0 KV, PARA DISTRIBUIÇÃO - FORNECIMENTO E INSTALAÇÃO. AF_12/2015</v>
          </cell>
          <cell r="D2566" t="str">
            <v>M</v>
          </cell>
          <cell r="E2566">
            <v>27.04</v>
          </cell>
        </row>
        <row r="2567">
          <cell r="B2567">
            <v>92985</v>
          </cell>
          <cell r="C2567" t="str">
            <v>CABO DE COBRE FLEXÍVEL ISOLADO, 35 MM², ANTI-CHAMA 450/750 V, PARA DISTRIBUIÇÃO - FORNECIMENTO E INSTALAÇÃO. AF_12/2015</v>
          </cell>
          <cell r="D2567" t="str">
            <v>M</v>
          </cell>
          <cell r="E2567">
            <v>35.65</v>
          </cell>
        </row>
        <row r="2568">
          <cell r="B2568">
            <v>92986</v>
          </cell>
          <cell r="C2568" t="str">
            <v>CABO DE COBRE FLEXÍVEL ISOLADO, 35 MM², ANTI-CHAMA 0,6/1,0 KV, PARA DISTRIBUIÇÃO - FORNECIMENTO E INSTALAÇÃO. AF_12/2015</v>
          </cell>
          <cell r="D2568" t="str">
            <v>M</v>
          </cell>
          <cell r="E2568">
            <v>36.72</v>
          </cell>
        </row>
        <row r="2569">
          <cell r="B2569">
            <v>92987</v>
          </cell>
          <cell r="C2569" t="str">
            <v>CABO DE COBRE FLEXÍVEL ISOLADO, 50 MM², ANTI-CHAMA 450/750 V, PARA DISTRIBUIÇÃO - FORNECIMENTO E INSTALAÇÃO. AF_12/2015</v>
          </cell>
          <cell r="D2569" t="str">
            <v>M</v>
          </cell>
          <cell r="E2569">
            <v>51.59</v>
          </cell>
        </row>
        <row r="2570">
          <cell r="B2570">
            <v>92988</v>
          </cell>
          <cell r="C2570" t="str">
            <v>CABO DE COBRE FLEXÍVEL ISOLADO, 50 MM², ANTI-CHAMA 0,6/1,0 KV, PARA DISTRIBUIÇÃO - FORNECIMENTO E INSTALAÇÃO. AF_12/2015</v>
          </cell>
          <cell r="D2570" t="str">
            <v>M</v>
          </cell>
          <cell r="E2570">
            <v>51.71</v>
          </cell>
        </row>
        <row r="2571">
          <cell r="B2571">
            <v>92989</v>
          </cell>
          <cell r="C2571" t="str">
            <v>CABO DE COBRE FLEXÍVEL ISOLADO, 70 MM², ANTI-CHAMA 450/750 V, PARA DISTRIBUIÇÃO - FORNECIMENTO E INSTALAÇÃO. AF_12/2015</v>
          </cell>
          <cell r="D2571" t="str">
            <v>M</v>
          </cell>
          <cell r="E2571">
            <v>71.92</v>
          </cell>
        </row>
        <row r="2572">
          <cell r="B2572">
            <v>92990</v>
          </cell>
          <cell r="C2572" t="str">
            <v>CABO DE COBRE FLEXÍVEL ISOLADO, 70 MM², ANTI-CHAMA 0,6/1,0 KV, PARA DISTRIBUIÇÃO - FORNECIMENTO E INSTALAÇÃO. AF_12/2015</v>
          </cell>
          <cell r="D2572" t="str">
            <v>M</v>
          </cell>
          <cell r="E2572">
            <v>71.08</v>
          </cell>
        </row>
        <row r="2573">
          <cell r="B2573">
            <v>92991</v>
          </cell>
          <cell r="C2573" t="str">
            <v>CABO DE COBRE FLEXÍVEL ISOLADO, 95 MM², ANTI-CHAMA 450/750 V, PARA DISTRIBUIÇÃO - FORNECIMENTO E INSTALAÇÃO. AF_12/2015</v>
          </cell>
          <cell r="D2573" t="str">
            <v>M</v>
          </cell>
          <cell r="E2573">
            <v>93.92</v>
          </cell>
        </row>
        <row r="2574">
          <cell r="B2574">
            <v>92992</v>
          </cell>
          <cell r="C2574" t="str">
            <v>CABO DE COBRE FLEXÍVEL ISOLADO, 95 MM², ANTI-CHAMA 0,6/1,0 KV, PARA DISTRIBUIÇÃO - FORNECIMENTO E INSTALAÇÃO. AF_12/2015</v>
          </cell>
          <cell r="D2574" t="str">
            <v>M</v>
          </cell>
          <cell r="E2574">
            <v>94</v>
          </cell>
        </row>
        <row r="2575">
          <cell r="B2575">
            <v>92993</v>
          </cell>
          <cell r="C2575" t="str">
            <v>CABO DE COBRE FLEXÍVEL ISOLADO, 120 MM², ANTI-CHAMA 450/750 V, PARA DISTRIBUIÇÃO - FORNECIMENTO E INSTALAÇÃO. AF_12/2015</v>
          </cell>
          <cell r="D2575" t="str">
            <v>M</v>
          </cell>
          <cell r="E2575">
            <v>120.62</v>
          </cell>
        </row>
        <row r="2576">
          <cell r="B2576">
            <v>92994</v>
          </cell>
          <cell r="C2576" t="str">
            <v>CABO DE COBRE FLEXÍVEL ISOLADO, 120 MM², ANTI-CHAMA 0,6/1,0 KV, PARA DISTRIBUIÇÃO - FORNECIMENTO E INSTALAÇÃO. AF_12/2015</v>
          </cell>
          <cell r="D2576" t="str">
            <v>M</v>
          </cell>
          <cell r="E2576">
            <v>121.83</v>
          </cell>
        </row>
        <row r="2577">
          <cell r="B2577">
            <v>92995</v>
          </cell>
          <cell r="C2577" t="str">
            <v>CABO DE COBRE FLEXÍVEL ISOLADO, 150 MM², ANTI-CHAMA 450/750 V, PARA DISTRIBUIÇÃO - FORNECIMENTO E INSTALAÇÃO. AF_12/2015</v>
          </cell>
          <cell r="D2577" t="str">
            <v>M</v>
          </cell>
          <cell r="E2577">
            <v>150.18</v>
          </cell>
        </row>
        <row r="2578">
          <cell r="B2578">
            <v>92996</v>
          </cell>
          <cell r="C2578" t="str">
            <v>CABO DE COBRE FLEXÍVEL ISOLADO, 150 MM², ANTI-CHAMA 0,6/1,0 KV, PARA DISTRIBUIÇÃO - FORNECIMENTO E INSTALAÇÃO. AF_12/2015</v>
          </cell>
          <cell r="D2578" t="str">
            <v>M</v>
          </cell>
          <cell r="E2578">
            <v>150.6</v>
          </cell>
        </row>
        <row r="2579">
          <cell r="B2579">
            <v>92997</v>
          </cell>
          <cell r="C2579" t="str">
            <v>CABO DE COBRE FLEXÍVEL ISOLADO, 185 MM², ANTI-CHAMA 450/750 V, PARA DISTRIBUIÇÃO - FORNECIMENTO E INSTALAÇÃO. AF_12/2015</v>
          </cell>
          <cell r="D2579" t="str">
            <v>M</v>
          </cell>
          <cell r="E2579">
            <v>182.55</v>
          </cell>
        </row>
        <row r="2580">
          <cell r="B2580">
            <v>92998</v>
          </cell>
          <cell r="C2580" t="str">
            <v>CABO DE COBRE FLEXÍVEL ISOLADO, 185 MM², ANTI-CHAMA 0,6/1,0 KV, PARA DISTRIBUIÇÃO - FORNECIMENTO E INSTALAÇÃO. AF_12/2015</v>
          </cell>
          <cell r="D2580" t="str">
            <v>M</v>
          </cell>
          <cell r="E2580">
            <v>184.34</v>
          </cell>
        </row>
        <row r="2581">
          <cell r="B2581">
            <v>92999</v>
          </cell>
          <cell r="C2581" t="str">
            <v>CABO DE COBRE FLEXÍVEL ISOLADO, 240 MM², ANTI-CHAMA 450/750 V, PARA DISTRIBUIÇÃO - FORNECIMENTO E INSTALAÇÃO. AF_12/2015</v>
          </cell>
          <cell r="D2581" t="str">
            <v>M</v>
          </cell>
          <cell r="E2581">
            <v>240.65</v>
          </cell>
        </row>
        <row r="2582">
          <cell r="B2582">
            <v>93000</v>
          </cell>
          <cell r="C2582" t="str">
            <v>CABO DE COBRE FLEXÍVEL ISOLADO, 240 MM², ANTI-CHAMA 0,6/1,0 KV, PARA DISTRIBUIÇÃO - FORNECIMENTO E INSTALAÇÃO. AF_12/2015</v>
          </cell>
          <cell r="D2582" t="str">
            <v>M</v>
          </cell>
          <cell r="E2582">
            <v>242.15</v>
          </cell>
        </row>
        <row r="2583">
          <cell r="B2583">
            <v>93001</v>
          </cell>
          <cell r="C2583" t="str">
            <v>CABO DE COBRE RÍGIDO ISOLADO, 300 MM², ANTI-CHAMA 450/750 V, PARA DISTRIBUIÇÃO - FORNECIMENTO E INSTALAÇÃO. AF_12/2015</v>
          </cell>
          <cell r="D2583" t="str">
            <v>M</v>
          </cell>
          <cell r="E2583">
            <v>294.06</v>
          </cell>
        </row>
        <row r="2584">
          <cell r="B2584">
            <v>93002</v>
          </cell>
          <cell r="C2584" t="str">
            <v>CABO DE COBRE FLEXÍVEL ISOLADO, 300 MM², ANTI-CHAMA 0,6/1,0 KV, PARA DISTRIBUIÇÃO - FORNECIMENTO E INSTALAÇÃO. AF_12/2015</v>
          </cell>
          <cell r="D2584" t="str">
            <v>M</v>
          </cell>
          <cell r="E2584">
            <v>302.38</v>
          </cell>
        </row>
        <row r="2585">
          <cell r="B2585">
            <v>101884</v>
          </cell>
          <cell r="C2585" t="str">
            <v>CABO DE COBRE ISOLADO, 10 MM², ANTI-CHAMA 450/750 V, INSTALADO EM ELETROCALHA OU PERFILADO - FORNECIMENTO E INSTALAÇÃO. AF_10/2020</v>
          </cell>
          <cell r="D2585" t="str">
            <v>M</v>
          </cell>
          <cell r="E2585">
            <v>9.9600000000000009</v>
          </cell>
        </row>
        <row r="2586">
          <cell r="B2586">
            <v>101885</v>
          </cell>
          <cell r="C2586" t="str">
            <v>CABO DE COBRE ISOLADO, 10 MM², ANTI-CHAMA 0,6/1 KV, INSTALADO EM ELETROCALHA OU PERFILADO - FORNECIMENTO E INSTALAÇÃO. AF_10/2020</v>
          </cell>
          <cell r="D2586" t="str">
            <v>M</v>
          </cell>
          <cell r="E2586">
            <v>10.86</v>
          </cell>
        </row>
        <row r="2587">
          <cell r="B2587">
            <v>101886</v>
          </cell>
          <cell r="C2587" t="str">
            <v>CABO DE COBRE ISOLADO, 16 MM², ANTI-CHAMA 450/750 V, INSTALADO EM ELETROCALHA OU PERFILADO - FORNECIMENTO E INSTALAÇÃO. AF_10/2020</v>
          </cell>
          <cell r="D2587" t="str">
            <v>M</v>
          </cell>
          <cell r="E2587">
            <v>14.04</v>
          </cell>
        </row>
        <row r="2588">
          <cell r="B2588">
            <v>101887</v>
          </cell>
          <cell r="C2588" t="str">
            <v>CABO DE COBRE ISOLADO, 16 MM², ANTI-CHAMA 0,6/1 KV, INSTALADO EM ELETROCALHA OU PERFILADO - FORNECIMENTO E INSTALAÇÃO. AF_10/2020</v>
          </cell>
          <cell r="D2588" t="str">
            <v>M</v>
          </cell>
          <cell r="E2588">
            <v>16.7</v>
          </cell>
        </row>
        <row r="2589">
          <cell r="B2589">
            <v>101888</v>
          </cell>
          <cell r="C2589" t="str">
            <v>CABO DE COBRE ISOLADO, 25 MM², ANTI-CHAMA 450/750 V, INSTALADO EM ELETROCALHA OU PERFILADO - FORNECIMENTO E INSTALAÇÃO. AF_10/2020</v>
          </cell>
          <cell r="D2589" t="str">
            <v>M</v>
          </cell>
          <cell r="E2589">
            <v>24.72</v>
          </cell>
        </row>
        <row r="2590">
          <cell r="B2590">
            <v>101889</v>
          </cell>
          <cell r="C2590" t="str">
            <v>CABO DE COBRE ISOLADO, 25 MM², ANTI-CHAMA 0,6/1 KV, INSTALADO EM ELETROCALHA OU PERFILADO - FORNECIMENTO E INSTALAÇÃO. AF_10/2020</v>
          </cell>
          <cell r="D2590" t="str">
            <v>M</v>
          </cell>
          <cell r="E2590">
            <v>25.45</v>
          </cell>
        </row>
        <row r="2591">
          <cell r="B2591">
            <v>91936</v>
          </cell>
          <cell r="C2591" t="str">
            <v>CAIXA OCTOGONAL 4" X 4", PVC, INSTALADA EM LAJE - FORNECIMENTO E INSTALAÇÃO. AF_12/2015</v>
          </cell>
          <cell r="D2591" t="str">
            <v>UN</v>
          </cell>
          <cell r="E2591">
            <v>9.3000000000000007</v>
          </cell>
        </row>
        <row r="2592">
          <cell r="B2592">
            <v>91937</v>
          </cell>
          <cell r="C2592" t="str">
            <v>CAIXA OCTOGONAL 3" X 3", PVC, INSTALADA EM LAJE - FORNECIMENTO E INSTALAÇÃO. AF_12/2015</v>
          </cell>
          <cell r="D2592" t="str">
            <v>UN</v>
          </cell>
          <cell r="E2592">
            <v>8.0299999999999994</v>
          </cell>
        </row>
        <row r="2593">
          <cell r="B2593">
            <v>91939</v>
          </cell>
          <cell r="C2593" t="str">
            <v>CAIXA RETANGULAR 4" X 2" ALTA (2,00 M DO PISO), PVC, INSTALADA EM PAREDE - FORNECIMENTO E INSTALAÇÃO. AF_12/2015</v>
          </cell>
          <cell r="D2593" t="str">
            <v>UN</v>
          </cell>
          <cell r="E2593">
            <v>20.84</v>
          </cell>
        </row>
        <row r="2594">
          <cell r="B2594">
            <v>91940</v>
          </cell>
          <cell r="C2594" t="str">
            <v>CAIXA RETANGULAR 4" X 2" MÉDIA (1,30 M DO PISO), PVC, INSTALADA EM PAREDE - FORNECIMENTO E INSTALAÇÃO. AF_12/2015</v>
          </cell>
          <cell r="D2594" t="str">
            <v>UN</v>
          </cell>
          <cell r="E2594">
            <v>10.98</v>
          </cell>
        </row>
        <row r="2595">
          <cell r="B2595">
            <v>91941</v>
          </cell>
          <cell r="C2595" t="str">
            <v>CAIXA RETANGULAR 4" X 2" BAIXA (0,30 M DO PISO), PVC, INSTALADA EM PAREDE - FORNECIMENTO E INSTALAÇÃO. AF_12/2015</v>
          </cell>
          <cell r="D2595" t="str">
            <v>UN</v>
          </cell>
          <cell r="E2595">
            <v>7.29</v>
          </cell>
        </row>
        <row r="2596">
          <cell r="B2596">
            <v>91942</v>
          </cell>
          <cell r="C2596" t="str">
            <v>CAIXA RETANGULAR 4" X 4" ALTA (2,00 M DO PISO), PVC, INSTALADA EM PAREDE - FORNECIMENTO E INSTALAÇÃO. AF_12/2015</v>
          </cell>
          <cell r="D2596" t="str">
            <v>UN</v>
          </cell>
          <cell r="E2596">
            <v>25.35</v>
          </cell>
        </row>
        <row r="2597">
          <cell r="B2597">
            <v>91943</v>
          </cell>
          <cell r="C2597" t="str">
            <v>CAIXA RETANGULAR 4" X 4" MÉDIA (1,30 M DO PISO), PVC, INSTALADA EM PAREDE - FORNECIMENTO E INSTALAÇÃO. AF_12/2015</v>
          </cell>
          <cell r="D2597" t="str">
            <v>UN</v>
          </cell>
          <cell r="E2597">
            <v>14.01</v>
          </cell>
        </row>
        <row r="2598">
          <cell r="B2598">
            <v>91944</v>
          </cell>
          <cell r="C2598" t="str">
            <v>CAIXA RETANGULAR 4" X 4" BAIXA (0,30 M DO PISO), PVC, INSTALADA EM PAREDE - FORNECIMENTO E INSTALAÇÃO. AF_12/2015</v>
          </cell>
          <cell r="D2598" t="str">
            <v>UN</v>
          </cell>
          <cell r="E2598">
            <v>9.7799999999999994</v>
          </cell>
        </row>
        <row r="2599">
          <cell r="B2599">
            <v>92865</v>
          </cell>
          <cell r="C2599" t="str">
            <v>CAIXA OCTOGONAL 4" X 4", METÁLICA, INSTALADA EM LAJE - FORNECIMENTO E INSTALAÇÃO. AF_12/2015</v>
          </cell>
          <cell r="D2599" t="str">
            <v>UN</v>
          </cell>
          <cell r="E2599">
            <v>8.5</v>
          </cell>
        </row>
        <row r="2600">
          <cell r="B2600">
            <v>92866</v>
          </cell>
          <cell r="C2600" t="str">
            <v>CAIXA SEXTAVADA 3" X 3", METÁLICA, INSTALADA EM LAJE - FORNECIMENTO E INSTALAÇÃO. AF_12/2015</v>
          </cell>
          <cell r="D2600" t="str">
            <v>UN</v>
          </cell>
          <cell r="E2600">
            <v>6.69</v>
          </cell>
        </row>
        <row r="2601">
          <cell r="B2601">
            <v>92867</v>
          </cell>
          <cell r="C2601" t="str">
            <v>CAIXA RETANGULAR 4" X 2" ALTA (2,00 M DO PISO), METÁLICA, INSTALADA EM PAREDE - FORNECIMENTO E INSTALAÇÃO. AF_12/2015</v>
          </cell>
          <cell r="D2601" t="str">
            <v>UN</v>
          </cell>
          <cell r="E2601">
            <v>20.82</v>
          </cell>
        </row>
        <row r="2602">
          <cell r="B2602">
            <v>92868</v>
          </cell>
          <cell r="C2602" t="str">
            <v>CAIXA RETANGULAR 4" X 2" MÉDIA (1,30 M DO PISO), METÁLICA, INSTALADA EM PAREDE - FORNECIMENTO E INSTALAÇÃO. AF_12/2015</v>
          </cell>
          <cell r="D2602" t="str">
            <v>UN</v>
          </cell>
          <cell r="E2602">
            <v>10.96</v>
          </cell>
        </row>
        <row r="2603">
          <cell r="B2603">
            <v>92869</v>
          </cell>
          <cell r="C2603" t="str">
            <v>CAIXA RETANGULAR 4" X 2" BAIXA (0,30 M DO PISO), METÁLICA, INSTALADA EM PAREDE - FORNECIMENTO E INSTALAÇÃO. AF_12/2015</v>
          </cell>
          <cell r="D2603" t="str">
            <v>UN</v>
          </cell>
          <cell r="E2603">
            <v>7.27</v>
          </cell>
        </row>
        <row r="2604">
          <cell r="B2604">
            <v>92870</v>
          </cell>
          <cell r="C2604" t="str">
            <v>CAIXA RETANGULAR 4" X 4" ALTA (2,00 M DO PISO), METÁLICA, INSTALADA EM PAREDE - FORNECIMENTO E INSTALAÇÃO. AF_12/2015</v>
          </cell>
          <cell r="D2604" t="str">
            <v>UN</v>
          </cell>
          <cell r="E2604">
            <v>25.5</v>
          </cell>
        </row>
        <row r="2605">
          <cell r="B2605">
            <v>92871</v>
          </cell>
          <cell r="C2605" t="str">
            <v>CAIXA RETANGULAR 4" X 4" MÉDIA (1,30 M DO PISO), METÁLICA, INSTALADA EM PAREDE - FORNECIMENTO E INSTALAÇÃO. AF_12/2015</v>
          </cell>
          <cell r="D2605" t="str">
            <v>UN</v>
          </cell>
          <cell r="E2605">
            <v>14.16</v>
          </cell>
        </row>
        <row r="2606">
          <cell r="B2606">
            <v>92872</v>
          </cell>
          <cell r="C2606" t="str">
            <v>CAIXA RETANGULAR 4" X 4" BAIXA (0,30 M DO PISO), METÁLICA, INSTALADA EM PAREDE - FORNECIMENTO E INSTALAÇÃO. AF_12/2015</v>
          </cell>
          <cell r="D2606" t="str">
            <v>UN</v>
          </cell>
          <cell r="E2606">
            <v>9.93</v>
          </cell>
        </row>
        <row r="2607">
          <cell r="B2607">
            <v>95777</v>
          </cell>
          <cell r="C2607" t="str">
            <v>CONDULETE DE ALUMÍNIO, TIPO B, PARA ELETRODUTO DE AÇO GALVANIZADO DN 20 MM (3/4''), APARENTE - FORNECIMENTO E INSTALAÇÃO. AF_11/2016_P</v>
          </cell>
          <cell r="D2607" t="str">
            <v>UN</v>
          </cell>
          <cell r="E2607">
            <v>21.37</v>
          </cell>
        </row>
        <row r="2608">
          <cell r="B2608">
            <v>95778</v>
          </cell>
          <cell r="C2608" t="str">
            <v>CONDULETE DE ALUMÍNIO, TIPO C, PARA ELETRODUTO DE AÇO GALVANIZADO DN 20 MM (3/4''), APARENTE - FORNECIMENTO E INSTALAÇÃO. AF_11/2016_P</v>
          </cell>
          <cell r="D2608" t="str">
            <v>UN</v>
          </cell>
          <cell r="E2608">
            <v>21.88</v>
          </cell>
        </row>
        <row r="2609">
          <cell r="B2609">
            <v>95779</v>
          </cell>
          <cell r="C2609" t="str">
            <v>CONDULETE DE ALUMÍNIO, TIPO E, PARA ELETRODUTO DE AÇO GALVANIZADO DN 20 MM (3/4''), APARENTE - FORNECIMENTO E INSTALAÇÃO. AF_11/2016_P</v>
          </cell>
          <cell r="D2609" t="str">
            <v>UN</v>
          </cell>
          <cell r="E2609">
            <v>20.170000000000002</v>
          </cell>
        </row>
        <row r="2610">
          <cell r="B2610">
            <v>95780</v>
          </cell>
          <cell r="C2610" t="str">
            <v>CONDULETE DE ALUMÍNIO, TIPO B, PARA ELETRODUTO DE AÇO GALVANIZADO DN 25 MM (1''), APARENTE - FORNECIMENTO E INSTALAÇÃO. AF_11/2016_P</v>
          </cell>
          <cell r="D2610" t="str">
            <v>UN</v>
          </cell>
          <cell r="E2610">
            <v>24.24</v>
          </cell>
        </row>
        <row r="2611">
          <cell r="B2611">
            <v>95781</v>
          </cell>
          <cell r="C2611" t="str">
            <v>CONDULETE DE ALUMÍNIO, TIPO C, PARA ELETRODUTO DE AÇO GALVANIZADO DN 25 MM (1''), APARENTE - FORNECIMENTO E INSTALAÇÃO. AF_11/2016_P</v>
          </cell>
          <cell r="D2611" t="str">
            <v>UN</v>
          </cell>
          <cell r="E2611">
            <v>24.62</v>
          </cell>
        </row>
        <row r="2612">
          <cell r="B2612">
            <v>95782</v>
          </cell>
          <cell r="C2612" t="str">
            <v>CONDULETE DE ALUMÍNIO, TIPO E, ELETRODUTO DE AÇO GALVANIZADO DN 25 MM (1''), APARENTE - FORNECIMENTO E INSTALAÇÃO. AF_11/2016_P</v>
          </cell>
          <cell r="D2612" t="str">
            <v>UN</v>
          </cell>
          <cell r="E2612">
            <v>25.62</v>
          </cell>
        </row>
        <row r="2613">
          <cell r="B2613">
            <v>95785</v>
          </cell>
          <cell r="C2613" t="str">
            <v>CONDULETE DE ALUMÍNIO, TIPO E, PARA ELETRODUTO DE AÇO GALVANIZADO DN 32 MM (1 1/4''), APARENTE - FORNECIMENTO E INSTALAÇÃO. AF_11/2016_P</v>
          </cell>
          <cell r="D2613" t="str">
            <v>UN</v>
          </cell>
          <cell r="E2613">
            <v>29.08</v>
          </cell>
        </row>
        <row r="2614">
          <cell r="B2614">
            <v>95787</v>
          </cell>
          <cell r="C2614" t="str">
            <v>CONDULETE DE ALUMÍNIO, TIPO LR, PARA ELETRODUTO DE AÇO GALVANIZADO DN 20 MM (3/4''), APARENTE - FORNECIMENTO E INSTALAÇÃO. AF_11/2016_P</v>
          </cell>
          <cell r="D2614" t="str">
            <v>UN</v>
          </cell>
          <cell r="E2614">
            <v>21.62</v>
          </cell>
        </row>
        <row r="2615">
          <cell r="B2615">
            <v>95789</v>
          </cell>
          <cell r="C2615" t="str">
            <v>CONDULETE DE ALUMÍNIO, TIPO LR, PARA ELETRODUTO DE AÇO GALVANIZADO DN 25 MM (1''), APARENTE - FORNECIMENTO E INSTALAÇÃO. AF_11/2016_P</v>
          </cell>
          <cell r="D2615" t="str">
            <v>UN</v>
          </cell>
          <cell r="E2615">
            <v>26.68</v>
          </cell>
        </row>
        <row r="2616">
          <cell r="B2616">
            <v>95791</v>
          </cell>
          <cell r="C2616" t="str">
            <v>CONDULETE DE ALUMÍNIO, TIPO LR, PARA ELETRODUTO DE AÇO GALVANIZADO DN 32 MM (1 1/4''), APARENTE - FORNECIMENTO E INSTALAÇÃO. AF_11/2016_P</v>
          </cell>
          <cell r="D2616" t="str">
            <v>UN</v>
          </cell>
          <cell r="E2616">
            <v>34.24</v>
          </cell>
        </row>
        <row r="2617">
          <cell r="B2617">
            <v>95795</v>
          </cell>
          <cell r="C2617" t="str">
            <v>CONDULETE DE ALUMÍNIO, TIPO T, PARA ELETRODUTO DE AÇO GALVANIZADO DN 20 MM (3/4''), APARENTE - FORNECIMENTO E INSTALAÇÃO. AF_11/2016_P</v>
          </cell>
          <cell r="D2617" t="str">
            <v>UN</v>
          </cell>
          <cell r="E2617">
            <v>24.93</v>
          </cell>
        </row>
        <row r="2618">
          <cell r="B2618">
            <v>95796</v>
          </cell>
          <cell r="C2618" t="str">
            <v>CONDULETE DE ALUMÍNIO, TIPO T, PARA ELETRODUTO DE AÇO GALVANIZADO DN 25 MM (1''), APARENTE - FORNECIMENTO E INSTALAÇÃO. AF_11/2016_P</v>
          </cell>
          <cell r="D2618" t="str">
            <v>UN</v>
          </cell>
          <cell r="E2618">
            <v>31.38</v>
          </cell>
        </row>
        <row r="2619">
          <cell r="B2619">
            <v>95797</v>
          </cell>
          <cell r="C2619" t="str">
            <v>CONDULETE DE ALUMÍNIO, TIPO T, PARA ELETRODUTO DE AÇO GALVANIZADO DN 32 MM (1 1/4''), APARENTE - FORNECIMENTO E INSTALAÇÃO. AF_11/2016_P</v>
          </cell>
          <cell r="D2619" t="str">
            <v>UN</v>
          </cell>
          <cell r="E2619">
            <v>39.78</v>
          </cell>
        </row>
        <row r="2620">
          <cell r="B2620">
            <v>95801</v>
          </cell>
          <cell r="C2620" t="str">
            <v>CONDULETE DE ALUMÍNIO, TIPO X, PARA ELETRODUTO DE AÇO GALVANIZADO DN 20 MM (3/4''), APARENTE - FORNECIMENTO E INSTALAÇÃO. AF_11/2016_P</v>
          </cell>
          <cell r="D2620" t="str">
            <v>UN</v>
          </cell>
          <cell r="E2620">
            <v>29.9</v>
          </cell>
        </row>
        <row r="2621">
          <cell r="B2621">
            <v>95802</v>
          </cell>
          <cell r="C2621" t="str">
            <v>CONDULETE DE ALUMÍNIO, TIPO X, PARA ELETRODUTO DE AÇO GALVANIZADO DN 25 MM (1''), APARENTE - FORNECIMENTO E INSTALAÇÃO. AF_11/2016_P</v>
          </cell>
          <cell r="D2621" t="str">
            <v>UN</v>
          </cell>
          <cell r="E2621">
            <v>33.33</v>
          </cell>
        </row>
        <row r="2622">
          <cell r="B2622">
            <v>95803</v>
          </cell>
          <cell r="C2622" t="str">
            <v>CONDULETE DE ALUMÍNIO, TIPO X, PARA ELETRODUTO DE AÇO GALVANIZADO DN 32 MM (1 1/4''), APARENTE - FORNECIMENTO E INSTALAÇÃO. AF_11/2016_P</v>
          </cell>
          <cell r="D2622" t="str">
            <v>UN</v>
          </cell>
          <cell r="E2622">
            <v>44.06</v>
          </cell>
        </row>
        <row r="2623">
          <cell r="B2623">
            <v>95804</v>
          </cell>
          <cell r="C2623" t="str">
            <v>CONDULETE DE PVC, TIPO B, PARA ELETRODUTO DE PVC SOLDÁVEL DN 20 MM (1/2''), APARENTE - FORNECIMENTO E INSTALAÇÃO. AF_11/2016</v>
          </cell>
          <cell r="D2623" t="str">
            <v>UN</v>
          </cell>
          <cell r="E2623">
            <v>17.440000000000001</v>
          </cell>
        </row>
        <row r="2624">
          <cell r="B2624">
            <v>95805</v>
          </cell>
          <cell r="C2624" t="str">
            <v>CONDULETE DE PVC, TIPO B, PARA ELETRODUTO DE PVC SOLDÁVEL DN 25 MM (3/4''), APARENTE - FORNECIMENTO E INSTALAÇÃO. AF_11/2016</v>
          </cell>
          <cell r="D2624" t="str">
            <v>UN</v>
          </cell>
          <cell r="E2624">
            <v>17.61</v>
          </cell>
        </row>
        <row r="2625">
          <cell r="B2625">
            <v>95806</v>
          </cell>
          <cell r="C2625" t="str">
            <v>CONDULETE DE PVC, TIPO B, PARA ELETRODUTO DE PVC SOLDÁVEL DN 32 MM (1''), APARENTE - FORNECIMENTO E INSTALAÇÃO. AF_11/2016</v>
          </cell>
          <cell r="D2625" t="str">
            <v>UN</v>
          </cell>
          <cell r="E2625">
            <v>18.16</v>
          </cell>
        </row>
        <row r="2626">
          <cell r="B2626">
            <v>95807</v>
          </cell>
          <cell r="C2626" t="str">
            <v>CONDULETE DE PVC, TIPO LL, PARA ELETRODUTO DE PVC SOLDÁVEL DN 20 MM (1/2''), APARENTE - FORNECIMENTO E INSTALAÇÃO. AF_11/2016</v>
          </cell>
          <cell r="D2626" t="str">
            <v>UN</v>
          </cell>
          <cell r="E2626">
            <v>20.079999999999998</v>
          </cell>
        </row>
        <row r="2627">
          <cell r="B2627">
            <v>95808</v>
          </cell>
          <cell r="C2627" t="str">
            <v>CONDULETE DE PVC, TIPO LL, PARA ELETRODUTO DE PVC SOLDÁVEL DN 25 MM (3/4''), APARENTE - FORNECIMENTO E INSTALAÇÃO. AF_11/2016</v>
          </cell>
          <cell r="D2627" t="str">
            <v>UN</v>
          </cell>
          <cell r="E2627">
            <v>20.59</v>
          </cell>
        </row>
        <row r="2628">
          <cell r="B2628">
            <v>95809</v>
          </cell>
          <cell r="C2628" t="str">
            <v>CONDULETE DE PVC, TIPO LL, PARA ELETRODUTO DE PVC SOLDÁVEL DN 32 MM (1''), APARENTE - FORNECIMENTO E INSTALAÇÃO. AF_11/2016</v>
          </cell>
          <cell r="D2628" t="str">
            <v>UN</v>
          </cell>
          <cell r="E2628">
            <v>22.53</v>
          </cell>
        </row>
        <row r="2629">
          <cell r="B2629">
            <v>95810</v>
          </cell>
          <cell r="C2629" t="str">
            <v>CONDULETE DE PVC, TIPO LB, PARA ELETRODUTO DE PVC SOLDÁVEL DN 20 MM (1/2''), APARENTE - FORNECIMENTO E INSTALAÇÃO. AF_11/2016</v>
          </cell>
          <cell r="D2629" t="str">
            <v>UN</v>
          </cell>
          <cell r="E2629">
            <v>10.34</v>
          </cell>
        </row>
        <row r="2630">
          <cell r="B2630">
            <v>95811</v>
          </cell>
          <cell r="C2630" t="str">
            <v>CONDULETE DE PVC, TIPO LB, PARA ELETRODUTO DE PVC SOLDÁVEL DN 25 MM (3/4''), APARENTE - FORNECIMENTO E INSTALAÇÃO. AF_11/2016</v>
          </cell>
          <cell r="D2630" t="str">
            <v>UN</v>
          </cell>
          <cell r="E2630">
            <v>10.85</v>
          </cell>
        </row>
        <row r="2631">
          <cell r="B2631">
            <v>95812</v>
          </cell>
          <cell r="C2631" t="str">
            <v>CONDULETE DE PVC, TIPO LB, PARA ELETRODUTO DE PVC SOLDÁVEL DN 32 MM (1''), APARENTE - FORNECIMENTO E INSTALAÇÃO. AF_11/2016</v>
          </cell>
          <cell r="D2631" t="str">
            <v>UN</v>
          </cell>
          <cell r="E2631">
            <v>12.77</v>
          </cell>
        </row>
        <row r="2632">
          <cell r="B2632">
            <v>95813</v>
          </cell>
          <cell r="C2632" t="str">
            <v>CONDULETE DE PVC, TIPO TB, PARA ELETRODUTO DE PVC SOLDÁVEL DN 20 MM (1/2''), APARENTE - FORNECIMENTO E INSTALAÇÃO. AF_11/2016</v>
          </cell>
          <cell r="D2632" t="str">
            <v>UN</v>
          </cell>
          <cell r="E2632">
            <v>12.56</v>
          </cell>
        </row>
        <row r="2633">
          <cell r="B2633">
            <v>95814</v>
          </cell>
          <cell r="C2633" t="str">
            <v>CONDULETE DE PVC, TIPO TB, PARA ELETRODUTO DE PVC SOLDÁVEL DN 25 MM (3/4''), APARENTE - FORNECIMENTO E INSTALAÇÃO. AF_11/2016</v>
          </cell>
          <cell r="D2633" t="str">
            <v>UN</v>
          </cell>
          <cell r="E2633">
            <v>13.33</v>
          </cell>
        </row>
        <row r="2634">
          <cell r="B2634">
            <v>95815</v>
          </cell>
          <cell r="C2634" t="str">
            <v>CONDULETE DE PVC, TIPO TB, PARA ELETRODUTO DE PVC SOLDÁVEL DN 32 MM (1''), APARENTE - FORNECIMENTO E INSTALAÇÃO. AF_11/2016</v>
          </cell>
          <cell r="D2634" t="str">
            <v>UN</v>
          </cell>
          <cell r="E2634">
            <v>17.010000000000002</v>
          </cell>
        </row>
        <row r="2635">
          <cell r="B2635">
            <v>95816</v>
          </cell>
          <cell r="C2635" t="str">
            <v>CONDULETE DE PVC, TIPO X, PARA ELETRODUTO DE PVC SOLDÁVEL DN 20 MM (1/2''), APARENTE - FORNECIMENTO E INSTALAÇÃO. AF_11/2016</v>
          </cell>
          <cell r="D2635" t="str">
            <v>UN</v>
          </cell>
          <cell r="E2635">
            <v>24.71</v>
          </cell>
        </row>
        <row r="2636">
          <cell r="B2636">
            <v>95817</v>
          </cell>
          <cell r="C2636" t="str">
            <v>CONDULETE DE PVC, TIPO X, PARA ELETRODUTO DE PVC SOLDÁVEL DN 25 MM (3/4''), APARENTE - FORNECIMENTO E INSTALAÇÃO. AF_11/2016</v>
          </cell>
          <cell r="D2636" t="str">
            <v>UN</v>
          </cell>
          <cell r="E2636">
            <v>25.43</v>
          </cell>
        </row>
        <row r="2637">
          <cell r="B2637">
            <v>95818</v>
          </cell>
          <cell r="C2637" t="str">
            <v>CONDULETE DE PVC, TIPO X, PARA ELETRODUTO DE PVC SOLDÁVEL DN 32 MM (1''), APARENTE - FORNECIMENTO E INSTALAÇÃO. AF_11/2016</v>
          </cell>
          <cell r="D2637" t="str">
            <v>UN</v>
          </cell>
          <cell r="E2637">
            <v>30.38</v>
          </cell>
        </row>
        <row r="2638">
          <cell r="B2638">
            <v>97881</v>
          </cell>
          <cell r="C2638" t="str">
            <v>CAIXA ENTERRADA ELÉTRICA RETANGULAR, EM CONCRETO PRÉ-MOLDADO, FUNDO COM BRITA, DIMENSÕES INTERNAS: 0,3X0,3X0,3 M. AF_12/2020</v>
          </cell>
          <cell r="D2638" t="str">
            <v>UN</v>
          </cell>
          <cell r="E2638">
            <v>111.1</v>
          </cell>
        </row>
        <row r="2639">
          <cell r="B2639">
            <v>97882</v>
          </cell>
          <cell r="C2639" t="str">
            <v>CAIXA ENTERRADA ELÉTRICA RETANGULAR, EM CONCRETO PRÉ-MOLDADO, FUNDO COM BRITA, DIMENSÕES INTERNAS: 0,4X0,4X0,4 M. AF_12/2020</v>
          </cell>
          <cell r="D2639" t="str">
            <v>UN</v>
          </cell>
          <cell r="E2639">
            <v>174.33</v>
          </cell>
        </row>
        <row r="2640">
          <cell r="B2640">
            <v>97883</v>
          </cell>
          <cell r="C2640" t="str">
            <v>CAIXA ENTERRADA ELÉTRICA RETANGULAR, EM CONCRETO PRÉ-MOLDADO, FUNDO COM BRITA, DIMENSÕES INTERNAS: 0,6X0,6X0,5 M. AF_12/2020</v>
          </cell>
          <cell r="D2640" t="str">
            <v>UN</v>
          </cell>
          <cell r="E2640">
            <v>334.5</v>
          </cell>
        </row>
        <row r="2641">
          <cell r="B2641">
            <v>97884</v>
          </cell>
          <cell r="C2641" t="str">
            <v>CAIXA ENTERRADA ELÉTRICA RETANGULAR, EM CONCRETO PRÉ-MOLDADO, FUNDO COM BRITA, DIMENSÕES INTERNAS: 0,8X0,8X0,5 M. AF_12/2020</v>
          </cell>
          <cell r="D2641" t="str">
            <v>UN</v>
          </cell>
          <cell r="E2641">
            <v>655.02</v>
          </cell>
        </row>
        <row r="2642">
          <cell r="B2642">
            <v>97885</v>
          </cell>
          <cell r="C2642" t="str">
            <v>CAIXA ENTERRADA ELÉTRICA RETANGULAR, EM CONCRETO PRÉ-MOLDADO, FUNDO COM BRITA, DIMENSÕES INTERNAS: 1X1X0,5 M. AF_12/2020</v>
          </cell>
          <cell r="D2642" t="str">
            <v>UN</v>
          </cell>
          <cell r="E2642">
            <v>1015.23</v>
          </cell>
        </row>
        <row r="2643">
          <cell r="B2643">
            <v>97886</v>
          </cell>
          <cell r="C2643" t="str">
            <v>CAIXA ENTERRADA ELÉTRICA RETANGULAR, EM ALVENARIA COM TIJOLOS CERÂMICOS MACIÇOS, FUNDO COM BRITA, DIMENSÕES INTERNAS: 0,3X0,3X0,3 M. AF_12/2020</v>
          </cell>
          <cell r="D2643" t="str">
            <v>UN</v>
          </cell>
          <cell r="E2643">
            <v>152.07</v>
          </cell>
        </row>
        <row r="2644">
          <cell r="B2644">
            <v>97887</v>
          </cell>
          <cell r="C2644" t="str">
            <v>CAIXA ENTERRADA ELÉTRICA RETANGULAR, EM ALVENARIA COM TIJOLOS CERÂMICOS MACIÇOS, FUNDO COM BRITA, DIMENSÕES INTERNAS: 0,4X0,4X0,4 M. AF_12/2020</v>
          </cell>
          <cell r="D2644" t="str">
            <v>UN</v>
          </cell>
          <cell r="E2644">
            <v>240.88</v>
          </cell>
        </row>
        <row r="2645">
          <cell r="B2645">
            <v>97888</v>
          </cell>
          <cell r="C2645" t="str">
            <v>CAIXA ENTERRADA ELÉTRICA RETANGULAR, EM ALVENARIA COM TIJOLOS CERÂMICOS MACIÇOS, FUNDO COM BRITA, DIMENSÕES INTERNAS: 0,6X0,6X0,6 M. AF_12/2020</v>
          </cell>
          <cell r="D2645" t="str">
            <v>UN</v>
          </cell>
          <cell r="E2645">
            <v>470.19</v>
          </cell>
        </row>
        <row r="2646">
          <cell r="B2646">
            <v>97889</v>
          </cell>
          <cell r="C2646" t="str">
            <v>CAIXA ENTERRADA ELÉTRICA RETANGULAR, EM ALVENARIA COM TIJOLOS CERÂMICOS MACIÇOS, FUNDO COM BRITA, DIMENSÕES INTERNAS: 0,8X0,8X0,6 M. AF_12/2020</v>
          </cell>
          <cell r="D2646" t="str">
            <v>UN</v>
          </cell>
          <cell r="E2646">
            <v>628.41</v>
          </cell>
        </row>
        <row r="2647">
          <cell r="B2647">
            <v>97890</v>
          </cell>
          <cell r="C2647" t="str">
            <v>CAIXA ENTERRADA ELÉTRICA RETANGULAR, EM ALVENARIA COM TIJOLOS CERÂMICOS MACIÇOS, FUNDO COM BRITA, DIMENSÕES INTERNAS: 1X1X0,6 M. AF_12/2020</v>
          </cell>
          <cell r="D2647" t="str">
            <v>UN</v>
          </cell>
          <cell r="E2647">
            <v>735.29</v>
          </cell>
        </row>
        <row r="2648">
          <cell r="B2648">
            <v>97891</v>
          </cell>
          <cell r="C2648" t="str">
            <v>CAIXA ENTERRADA ELÉTRICA RETANGULAR, EM ALVENARIA COM BLOCOS DE CONCRETO, FUNDO COM BRITA, DIMENSÕES INTERNAS: 0,4X0,4X0,4 M. AF_12/2020</v>
          </cell>
          <cell r="D2648" t="str">
            <v>UN</v>
          </cell>
          <cell r="E2648">
            <v>164.1</v>
          </cell>
        </row>
        <row r="2649">
          <cell r="B2649">
            <v>97892</v>
          </cell>
          <cell r="C2649" t="str">
            <v>CAIXA ENTERRADA ELÉTRICA RETANGULAR, EM ALVENARIA COM BLOCOS DE CONCRETO, FUNDO COM BRITA, DIMENSÕES INTERNAS: 0,6X0,6X0,6 M. AF_12/2020</v>
          </cell>
          <cell r="D2649" t="str">
            <v>UN</v>
          </cell>
          <cell r="E2649">
            <v>307.81</v>
          </cell>
        </row>
        <row r="2650">
          <cell r="B2650">
            <v>97893</v>
          </cell>
          <cell r="C2650" t="str">
            <v>CAIXA ENTERRADA ELÉTRICA RETANGULAR, EM ALVENARIA COM BLOCOS DE CONCRETO, FUNDO COM BRITA, DIMENSÕES INTERNAS: 0,8X0,8X0,6 M. AF_12/2020</v>
          </cell>
          <cell r="D2650" t="str">
            <v>UN</v>
          </cell>
          <cell r="E2650">
            <v>421.35</v>
          </cell>
        </row>
        <row r="2651">
          <cell r="B2651">
            <v>97894</v>
          </cell>
          <cell r="C2651" t="str">
            <v>CAIXA ENTERRADA ELÉTRICA RETANGULAR, EM ALVENARIA COM BLOCOS DE CONCRETO, FUNDO COM BRITA, DIMENSÕES INTERNAS: 1X1X0,6 M. AF_12/2020</v>
          </cell>
          <cell r="D2651" t="str">
            <v>UN</v>
          </cell>
          <cell r="E2651">
            <v>484.36</v>
          </cell>
        </row>
        <row r="2652">
          <cell r="B2652">
            <v>93653</v>
          </cell>
          <cell r="C2652" t="str">
            <v>DISJUNTOR MONOPOLAR TIPO DIN, CORRENTE NOMINAL DE 10A - FORNECIMENTO E INSTALAÇÃO. AF_10/2020</v>
          </cell>
          <cell r="D2652" t="str">
            <v>UN</v>
          </cell>
          <cell r="E2652">
            <v>9.7899999999999991</v>
          </cell>
        </row>
        <row r="2653">
          <cell r="B2653">
            <v>93654</v>
          </cell>
          <cell r="C2653" t="str">
            <v>DISJUNTOR MONOPOLAR TIPO DIN, CORRENTE NOMINAL DE 16A - FORNECIMENTO E INSTALAÇÃO. AF_10/2020</v>
          </cell>
          <cell r="D2653" t="str">
            <v>UN</v>
          </cell>
          <cell r="E2653">
            <v>10.25</v>
          </cell>
        </row>
        <row r="2654">
          <cell r="B2654">
            <v>93655</v>
          </cell>
          <cell r="C2654" t="str">
            <v>DISJUNTOR MONOPOLAR TIPO DIN, CORRENTE NOMINAL DE 20A - FORNECIMENTO E INSTALAÇÃO. AF_10/2020</v>
          </cell>
          <cell r="D2654" t="str">
            <v>UN</v>
          </cell>
          <cell r="E2654">
            <v>11.16</v>
          </cell>
        </row>
        <row r="2655">
          <cell r="B2655">
            <v>93656</v>
          </cell>
          <cell r="C2655" t="str">
            <v>DISJUNTOR MONOPOLAR TIPO DIN, CORRENTE NOMINAL DE 25A - FORNECIMENTO E INSTALAÇÃO. AF_10/2020</v>
          </cell>
          <cell r="D2655" t="str">
            <v>UN</v>
          </cell>
          <cell r="E2655">
            <v>11.16</v>
          </cell>
        </row>
        <row r="2656">
          <cell r="B2656">
            <v>93657</v>
          </cell>
          <cell r="C2656" t="str">
            <v>DISJUNTOR MONOPOLAR TIPO DIN, CORRENTE NOMINAL DE 32A - FORNECIMENTO E INSTALAÇÃO. AF_10/2020</v>
          </cell>
          <cell r="D2656" t="str">
            <v>UN</v>
          </cell>
          <cell r="E2656">
            <v>12.25</v>
          </cell>
        </row>
        <row r="2657">
          <cell r="B2657">
            <v>93658</v>
          </cell>
          <cell r="C2657" t="str">
            <v>DISJUNTOR MONOPOLAR TIPO DIN, CORRENTE NOMINAL DE 40A - FORNECIMENTO E INSTALAÇÃO. AF_10/2020</v>
          </cell>
          <cell r="D2657" t="str">
            <v>UN</v>
          </cell>
          <cell r="E2657">
            <v>17.71</v>
          </cell>
        </row>
        <row r="2658">
          <cell r="B2658">
            <v>93659</v>
          </cell>
          <cell r="C2658" t="str">
            <v>DISJUNTOR MONOPOLAR TIPO DIN, CORRENTE NOMINAL DE 50A - FORNECIMENTO E INSTALAÇÃO. AF_10/2020</v>
          </cell>
          <cell r="D2658" t="str">
            <v>UN</v>
          </cell>
          <cell r="E2658">
            <v>19.899999999999999</v>
          </cell>
        </row>
        <row r="2659">
          <cell r="B2659">
            <v>93660</v>
          </cell>
          <cell r="C2659" t="str">
            <v>DISJUNTOR BIPOLAR TIPO DIN, CORRENTE NOMINAL DE 10A - FORNECIMENTO E INSTALAÇÃO. AF_10/2020</v>
          </cell>
          <cell r="D2659" t="str">
            <v>UN</v>
          </cell>
          <cell r="E2659">
            <v>48.59</v>
          </cell>
        </row>
        <row r="2660">
          <cell r="B2660">
            <v>93661</v>
          </cell>
          <cell r="C2660" t="str">
            <v>DISJUNTOR BIPOLAR TIPO DIN, CORRENTE NOMINAL DE 16A - FORNECIMENTO E INSTALAÇÃO. AF_10/2020</v>
          </cell>
          <cell r="D2660" t="str">
            <v>UN</v>
          </cell>
          <cell r="E2660">
            <v>49.5</v>
          </cell>
        </row>
        <row r="2661">
          <cell r="B2661">
            <v>93662</v>
          </cell>
          <cell r="C2661" t="str">
            <v>DISJUNTOR BIPOLAR TIPO DIN, CORRENTE NOMINAL DE 20A - FORNECIMENTO E INSTALAÇÃO. AF_10/2020</v>
          </cell>
          <cell r="D2661" t="str">
            <v>UN</v>
          </cell>
          <cell r="E2661">
            <v>51.32</v>
          </cell>
        </row>
        <row r="2662">
          <cell r="B2662">
            <v>93663</v>
          </cell>
          <cell r="C2662" t="str">
            <v>DISJUNTOR BIPOLAR TIPO DIN, CORRENTE NOMINAL DE 25A - FORNECIMENTO E INSTALAÇÃO. AF_10/2020</v>
          </cell>
          <cell r="D2662" t="str">
            <v>UN</v>
          </cell>
          <cell r="E2662">
            <v>51.32</v>
          </cell>
        </row>
        <row r="2663">
          <cell r="B2663">
            <v>93664</v>
          </cell>
          <cell r="C2663" t="str">
            <v>DISJUNTOR BIPOLAR TIPO DIN, CORRENTE NOMINAL DE 32A - FORNECIMENTO E INSTALAÇÃO. AF_10/2020</v>
          </cell>
          <cell r="D2663" t="str">
            <v>UN</v>
          </cell>
          <cell r="E2663">
            <v>53.51</v>
          </cell>
        </row>
        <row r="2664">
          <cell r="B2664">
            <v>93665</v>
          </cell>
          <cell r="C2664" t="str">
            <v>DISJUNTOR BIPOLAR TIPO DIN, CORRENTE NOMINAL DE 40A - FORNECIMENTO E INSTALAÇÃO. AF_10/2020</v>
          </cell>
          <cell r="D2664" t="str">
            <v>UN</v>
          </cell>
          <cell r="E2664">
            <v>56.23</v>
          </cell>
        </row>
        <row r="2665">
          <cell r="B2665">
            <v>93666</v>
          </cell>
          <cell r="C2665" t="str">
            <v>DISJUNTOR BIPOLAR TIPO DIN, CORRENTE NOMINAL DE 50A - FORNECIMENTO E INSTALAÇÃO. AF_10/2020</v>
          </cell>
          <cell r="D2665" t="str">
            <v>UN</v>
          </cell>
          <cell r="E2665">
            <v>60.61</v>
          </cell>
        </row>
        <row r="2666">
          <cell r="B2666">
            <v>93667</v>
          </cell>
          <cell r="C2666" t="str">
            <v>DISJUNTOR TRIPOLAR TIPO DIN, CORRENTE NOMINAL DE 10A - FORNECIMENTO E INSTALAÇÃO. AF_10/2020</v>
          </cell>
          <cell r="D2666" t="str">
            <v>UN</v>
          </cell>
          <cell r="E2666">
            <v>60.67</v>
          </cell>
        </row>
        <row r="2667">
          <cell r="B2667">
            <v>93668</v>
          </cell>
          <cell r="C2667" t="str">
            <v>DISJUNTOR TRIPOLAR TIPO DIN, CORRENTE NOMINAL DE 16A - FORNECIMENTO E INSTALAÇÃO. AF_10/2020</v>
          </cell>
          <cell r="D2667" t="str">
            <v>UN</v>
          </cell>
          <cell r="E2667">
            <v>62.02</v>
          </cell>
        </row>
        <row r="2668">
          <cell r="B2668">
            <v>93669</v>
          </cell>
          <cell r="C2668" t="str">
            <v>DISJUNTOR TRIPOLAR TIPO DIN, CORRENTE NOMINAL DE 20A - FORNECIMENTO E INSTALAÇÃO. AF_10/2020</v>
          </cell>
          <cell r="D2668" t="str">
            <v>UN</v>
          </cell>
          <cell r="E2668">
            <v>64.77</v>
          </cell>
        </row>
        <row r="2669">
          <cell r="B2669">
            <v>93670</v>
          </cell>
          <cell r="C2669" t="str">
            <v>DISJUNTOR TRIPOLAR TIPO DIN, CORRENTE NOMINAL DE 25A - FORNECIMENTO E INSTALAÇÃO. AF_10/2020</v>
          </cell>
          <cell r="D2669" t="str">
            <v>UN</v>
          </cell>
          <cell r="E2669">
            <v>64.77</v>
          </cell>
        </row>
        <row r="2670">
          <cell r="B2670">
            <v>93671</v>
          </cell>
          <cell r="C2670" t="str">
            <v>DISJUNTOR TRIPOLAR TIPO DIN, CORRENTE NOMINAL DE 32A - FORNECIMENTO E INSTALAÇÃO. AF_10/2020</v>
          </cell>
          <cell r="D2670" t="str">
            <v>UN</v>
          </cell>
          <cell r="E2670">
            <v>68.040000000000006</v>
          </cell>
        </row>
        <row r="2671">
          <cell r="B2671">
            <v>93672</v>
          </cell>
          <cell r="C2671" t="str">
            <v>DISJUNTOR TRIPOLAR TIPO DIN, CORRENTE NOMINAL DE 40A - FORNECIMENTO E INSTALAÇÃO. AF_10/2020</v>
          </cell>
          <cell r="D2671" t="str">
            <v>UN</v>
          </cell>
          <cell r="E2671">
            <v>73.13</v>
          </cell>
        </row>
        <row r="2672">
          <cell r="B2672">
            <v>93673</v>
          </cell>
          <cell r="C2672" t="str">
            <v>DISJUNTOR TRIPOLAR TIPO DIN, CORRENTE NOMINAL DE 50A - FORNECIMENTO E INSTALAÇÃO. AF_10/2020</v>
          </cell>
          <cell r="D2672" t="str">
            <v>UN</v>
          </cell>
          <cell r="E2672">
            <v>79.72</v>
          </cell>
        </row>
        <row r="2673">
          <cell r="B2673">
            <v>97359</v>
          </cell>
          <cell r="C2673" t="str">
            <v>QUADRO DE MEDIÇÃO GERAL DE ENERGIA COM 8 MEDIDORES - FORNECIMENTO E INSTALAÇÃO. AF_10/2020</v>
          </cell>
          <cell r="D2673" t="str">
            <v>UN</v>
          </cell>
          <cell r="E2673">
            <v>2824.18</v>
          </cell>
        </row>
        <row r="2674">
          <cell r="B2674">
            <v>97360</v>
          </cell>
          <cell r="C2674" t="str">
            <v>QUADRO DE MEDIÇÃO GERAL DE ENERGIA COM 12 MEDIDORES - FORNECIMENTO E INSTALAÇÃO. AF_10/2020</v>
          </cell>
          <cell r="D2674" t="str">
            <v>UN</v>
          </cell>
          <cell r="E2674">
            <v>5447.52</v>
          </cell>
        </row>
        <row r="2675">
          <cell r="B2675">
            <v>97361</v>
          </cell>
          <cell r="C2675" t="str">
            <v>QUADRO DE MEDIÇÃO GERAL DE ENERGIA COM 16 MEDIDORES - FORNECIMENTO E INSTALAÇÃO. AF_10/2020</v>
          </cell>
          <cell r="D2675" t="str">
            <v>UN</v>
          </cell>
          <cell r="E2675">
            <v>7263.37</v>
          </cell>
        </row>
        <row r="2676">
          <cell r="B2676">
            <v>97362</v>
          </cell>
          <cell r="C2676" t="str">
            <v>QUADRO DE MEDIÇÃO GERAL DE ENERGIA PARA BARRAMENTO BLINDADO COM 4 MEDIDORES - FORNECIMENTO E INSTALAÇÃO. AF_10/2020</v>
          </cell>
          <cell r="D2676" t="str">
            <v>UN</v>
          </cell>
          <cell r="E2676">
            <v>1794.48</v>
          </cell>
        </row>
        <row r="2677">
          <cell r="B2677">
            <v>101875</v>
          </cell>
          <cell r="C2677" t="str">
            <v>QUADRO DE DISTRIBUIÇÃO DE ENERGIA EM CHAPA DE AÇO GALVANIZADO, DE EMBUTIR, COM BARRAMENTO TRIFÁSICO, PARA 12 DISJUNTORES DIN 100A - FORNECIMENTO E INSTALAÇÃO. AF_10/2020</v>
          </cell>
          <cell r="D2677" t="str">
            <v>UN</v>
          </cell>
          <cell r="E2677">
            <v>380.68</v>
          </cell>
        </row>
        <row r="2678">
          <cell r="B2678">
            <v>101876</v>
          </cell>
          <cell r="C2678" t="str">
            <v>QUADRO DE DISTRIBUIÇÃO DE ENERGIA EM PVC, DE EMBUTIR, SEM BARRAMENTO, PARA 6 DISJUNTORES - FORNECIMENTO E INSTALAÇÃO. AF_10/2020</v>
          </cell>
          <cell r="D2678" t="str">
            <v>UN</v>
          </cell>
          <cell r="E2678">
            <v>62.71</v>
          </cell>
        </row>
        <row r="2679">
          <cell r="B2679">
            <v>101877</v>
          </cell>
          <cell r="C2679" t="str">
            <v>QUADRO DE DISTRIBUIÇÃO DE ENERGIA EM PVC, DE EMBUTIR, SEM BARRAMENTO, PARA 3 DISJUNTORES - FORNECIMENTO E INSTALAÇÃO. AF_10/2020</v>
          </cell>
          <cell r="D2679" t="str">
            <v>UN</v>
          </cell>
          <cell r="E2679">
            <v>43.08</v>
          </cell>
        </row>
        <row r="2680">
          <cell r="B2680">
            <v>101878</v>
          </cell>
          <cell r="C2680" t="str">
            <v>QUADRO DE DISTRIBUIÇÃO DE ENERGIA EM CHAPA DE AÇO GALVANIZADO, DE SOBREPOR, COM BARRAMENTO TRIFÁSICO, PARA 18 DISJUNTORES DIN 100A - FORNECIMENTO E INSTALAÇÃO. AF_10/2020</v>
          </cell>
          <cell r="D2680" t="str">
            <v>UN</v>
          </cell>
          <cell r="E2680">
            <v>518.63</v>
          </cell>
        </row>
        <row r="2681">
          <cell r="B2681">
            <v>101879</v>
          </cell>
          <cell r="C2681" t="str">
            <v>QUADRO DE DISTRIBUIÇÃO DE ENERGIA EM CHAPA DE AÇO GALVANIZADO, DE EMBUTIR, COM BARRAMENTO TRIFÁSICO, PARA 24 DISJUNTORES DIN 100A - FORNECIMENTO E INSTALAÇÃO. AF_10/2020</v>
          </cell>
          <cell r="D2681" t="str">
            <v>UN</v>
          </cell>
          <cell r="E2681">
            <v>552.9</v>
          </cell>
        </row>
        <row r="2682">
          <cell r="B2682">
            <v>101880</v>
          </cell>
          <cell r="C2682" t="str">
            <v>QUADRO DE DISTRIBUIÇÃO DE ENERGIA EM CHAPA DE AÇO GALVANIZADO, DE EMBUTIR, COM BARRAMENTO TRIFÁSICO, PARA 30 DISJUNTORES DIN 150A - FORNECIMENTO E INSTALAÇÃO. AF_10/2020</v>
          </cell>
          <cell r="D2682" t="str">
            <v>UN</v>
          </cell>
          <cell r="E2682">
            <v>636.17999999999995</v>
          </cell>
        </row>
        <row r="2683">
          <cell r="B2683">
            <v>101881</v>
          </cell>
          <cell r="C2683" t="str">
            <v>QUADRO DE DISTRIBUIÇÃO DE ENERGIA EM CHAPA DE AÇO GALVANIZADO, DE EMBUTIR, COM BARRAMENTO TRIFÁSICO, PARA 40 DISJUNTORES DIN 100A - FORNECIMENTO E INSTALAÇÃO. AF_10/2020</v>
          </cell>
          <cell r="D2683" t="str">
            <v>UN</v>
          </cell>
          <cell r="E2683">
            <v>918.26</v>
          </cell>
        </row>
        <row r="2684">
          <cell r="B2684">
            <v>101882</v>
          </cell>
          <cell r="C2684" t="str">
            <v>QUADRO DE DISTRIBUIÇÃO DE ENERGIA EM CHAPA DE AÇO GALVANIZADO, DE EMBUTIR, COM BARRAMENTO TRIFÁSICO, PARA 30 DISJUNTORES DIN 225A - FORNECIMENTO E INSTALAÇÃO. AF_10/2020</v>
          </cell>
          <cell r="D2684" t="str">
            <v>UN</v>
          </cell>
          <cell r="E2684">
            <v>1307.03</v>
          </cell>
        </row>
        <row r="2685">
          <cell r="B2685">
            <v>101883</v>
          </cell>
          <cell r="C2685" t="str">
            <v>QUADRO DE DISTRIBUIÇÃO DE ENERGIA EM CHAPA DE AÇO GALVANIZADO, DE EMBUTIR, COM BARRAMENTO TRIFÁSICO, PARA 18 DISJUNTORES DIN 100A - FORNECIMENTO E INSTALAÇÃO. AF_10/2020</v>
          </cell>
          <cell r="D2685" t="str">
            <v>UN</v>
          </cell>
          <cell r="E2685">
            <v>526.87</v>
          </cell>
        </row>
        <row r="2686">
          <cell r="B2686">
            <v>101890</v>
          </cell>
          <cell r="C2686" t="str">
            <v>DISJUNTOR MONOPOLAR TIPO NEMA, CORRENTE NOMINAL DE 10 ATÉ 30A - FORNECIMENTO E INSTALAÇÃO. AF_10/2020</v>
          </cell>
          <cell r="D2686" t="str">
            <v>UN</v>
          </cell>
          <cell r="E2686">
            <v>13.46</v>
          </cell>
        </row>
        <row r="2687">
          <cell r="B2687">
            <v>101891</v>
          </cell>
          <cell r="C2687" t="str">
            <v>DISJUNTOR MONOPOLAR TIPO NEMA, CORRENTE NOMINAL DE 35 ATÉ 50A - FORNECIMENTO E INSTALAÇÃO. AF_10/2020</v>
          </cell>
          <cell r="D2687" t="str">
            <v>UN</v>
          </cell>
          <cell r="E2687">
            <v>23.06</v>
          </cell>
        </row>
        <row r="2688">
          <cell r="B2688">
            <v>101892</v>
          </cell>
          <cell r="C2688" t="str">
            <v>DISJUNTOR BIPOLAR TIPO NEMA, CORRENTE NOMINAL DE 10 ATÉ 50A - FORNECIMENTO E INSTALAÇÃO. AF_10/2020</v>
          </cell>
          <cell r="D2688" t="str">
            <v>UN</v>
          </cell>
          <cell r="E2688">
            <v>60.94</v>
          </cell>
        </row>
        <row r="2689">
          <cell r="B2689">
            <v>101893</v>
          </cell>
          <cell r="C2689" t="str">
            <v>DISJUNTOR TRIPOLAR TIPO NEMA, CORRENTE NOMINAL DE 10 ATÉ 50A - FORNECIMENTO E INSTALAÇÃO. AF_10/2020</v>
          </cell>
          <cell r="D2689" t="str">
            <v>UN</v>
          </cell>
          <cell r="E2689">
            <v>77.75</v>
          </cell>
        </row>
        <row r="2690">
          <cell r="B2690">
            <v>101894</v>
          </cell>
          <cell r="C2690" t="str">
            <v>DISJUNTOR TRIPOLAR TIPO NEMA, CORRENTE NOMINAL DE 60 ATÉ 100A - FORNECIMENTO E INSTALAÇÃO. AF_10/2020</v>
          </cell>
          <cell r="D2690" t="str">
            <v>UN</v>
          </cell>
          <cell r="E2690">
            <v>129.87</v>
          </cell>
        </row>
        <row r="2691">
          <cell r="B2691">
            <v>101895</v>
          </cell>
          <cell r="C2691" t="str">
            <v>DISJUNTOR TERMOMAGNÉTICO TRIPOLAR , CORRENTE NOMINAL DE 125A - FORNECIMENTO E INSTALAÇÃO. AF_10/2020</v>
          </cell>
          <cell r="D2691" t="str">
            <v>UN</v>
          </cell>
          <cell r="E2691">
            <v>357.96</v>
          </cell>
        </row>
        <row r="2692">
          <cell r="B2692">
            <v>101896</v>
          </cell>
          <cell r="C2692" t="str">
            <v>DISJUNTOR TERMOMAGNÉTICO TRIPOLAR , CORRENTE NOMINAL DE 200A - FORNECIMENTO E INSTALAÇÃO. AF_10/2020</v>
          </cell>
          <cell r="D2692" t="str">
            <v>UN</v>
          </cell>
          <cell r="E2692">
            <v>540.86</v>
          </cell>
        </row>
        <row r="2693">
          <cell r="B2693">
            <v>101897</v>
          </cell>
          <cell r="C2693" t="str">
            <v>DISJUNTOR TERMOMAGNÉTICO TRIPOLAR , CORRENTE NOMINAL DE 250A - FORNECIMENTO E INSTALAÇÃO. AF_10/2020</v>
          </cell>
          <cell r="D2693" t="str">
            <v>UN</v>
          </cell>
          <cell r="E2693">
            <v>868.26</v>
          </cell>
        </row>
        <row r="2694">
          <cell r="B2694">
            <v>101898</v>
          </cell>
          <cell r="C2694" t="str">
            <v>DISJUNTOR TERMOMAGNÉTICO TRIPOLAR , CORRENTE NOMINAL DE 400A - FORNECIMENTO E INSTALAÇÃO. AF_10/2020</v>
          </cell>
          <cell r="D2694" t="str">
            <v>UN</v>
          </cell>
          <cell r="E2694">
            <v>1164.67</v>
          </cell>
        </row>
        <row r="2695">
          <cell r="B2695">
            <v>101899</v>
          </cell>
          <cell r="C2695" t="str">
            <v>DISJUNTOR TERMOMAGNÉTICO TRIPOLAR , CORRENTE NOMINAL DE 600A - FORNECIMENTO E INSTALAÇÃO. AF_10/2020</v>
          </cell>
          <cell r="D2695" t="str">
            <v>UN</v>
          </cell>
          <cell r="E2695">
            <v>1869.73</v>
          </cell>
        </row>
        <row r="2696">
          <cell r="B2696">
            <v>101900</v>
          </cell>
          <cell r="C2696" t="str">
            <v>DISJUNTOR BAIXA TENSÃO TRIPOLAR A SECO  800A/600V - FORNECIMENTO E INSTALAÇÃO. AF_10/2020</v>
          </cell>
          <cell r="D2696" t="str">
            <v>UN</v>
          </cell>
          <cell r="E2696">
            <v>3911.89</v>
          </cell>
        </row>
        <row r="2697">
          <cell r="B2697">
            <v>101901</v>
          </cell>
          <cell r="C2697" t="str">
            <v>CONTATOR TRIPOLAR I NOMINAL 12A - FORNECIMENTO E INSTALAÇÃO. AF_10/2020</v>
          </cell>
          <cell r="D2697" t="str">
            <v>UN</v>
          </cell>
          <cell r="E2697">
            <v>108.35</v>
          </cell>
        </row>
        <row r="2698">
          <cell r="B2698">
            <v>101902</v>
          </cell>
          <cell r="C2698" t="str">
            <v>CONTATOR TRIPOLAR I NOMINAL 22A - FORNECIMENTO E INSTALAÇÃO. AF_10/2020</v>
          </cell>
          <cell r="D2698" t="str">
            <v>UN</v>
          </cell>
          <cell r="E2698">
            <v>133.91</v>
          </cell>
        </row>
        <row r="2699">
          <cell r="B2699">
            <v>101903</v>
          </cell>
          <cell r="C2699" t="str">
            <v>CONTATOR TRIPOLAR I NOMINAL 38A - FORNECIMENTO E INSTALAÇÃO. AF_10/2020</v>
          </cell>
          <cell r="D2699" t="str">
            <v>UN</v>
          </cell>
          <cell r="E2699">
            <v>279.14999999999998</v>
          </cell>
        </row>
        <row r="2700">
          <cell r="B2700">
            <v>101904</v>
          </cell>
          <cell r="C2700" t="str">
            <v>CONTATOR TRIPOLAR I NOMIMAL 95A - FORNECIMENTO E INSTALAÇÃO. AF_10/2020</v>
          </cell>
          <cell r="D2700" t="str">
            <v>UN</v>
          </cell>
          <cell r="E2700">
            <v>1025.8800000000001</v>
          </cell>
        </row>
        <row r="2701">
          <cell r="B2701">
            <v>101938</v>
          </cell>
          <cell r="C2701" t="str">
            <v>CAIXA DE PROTEÇÃO PARA MEDIDOR MONOFÁSICO DE EMBUTIR - FORNECIMENTO E INSTALAÇÃO. AF_10/2020</v>
          </cell>
          <cell r="D2701" t="str">
            <v>UN</v>
          </cell>
          <cell r="E2701">
            <v>84.24</v>
          </cell>
        </row>
        <row r="2702">
          <cell r="B2702">
            <v>101946</v>
          </cell>
          <cell r="C2702" t="str">
            <v>QUADRO DE MEDIÇÃO GERAL DE ENERGIA PARA 1 MEDIDOR DE SOBREPOR - FORNECIMENTO E INSTALAÇÃO. AF_10/2020</v>
          </cell>
          <cell r="D2702" t="str">
            <v>UN</v>
          </cell>
          <cell r="E2702">
            <v>121.62</v>
          </cell>
        </row>
        <row r="2703">
          <cell r="B2703">
            <v>91945</v>
          </cell>
          <cell r="C2703" t="str">
            <v>SUPORTE PARAFUSADO COM PLACA DE ENCAIXE 4" X 2" ALTO (2,00 M DO PISO) PARA PONTO ELÉTRICO - FORNECIMENTO E INSTALAÇÃO. AF_12/2015</v>
          </cell>
          <cell r="D2703" t="str">
            <v>UN</v>
          </cell>
          <cell r="E2703">
            <v>6.85</v>
          </cell>
        </row>
        <row r="2704">
          <cell r="B2704">
            <v>91946</v>
          </cell>
          <cell r="C2704" t="str">
            <v>SUPORTE PARAFUSADO COM PLACA DE ENCAIXE 4" X 2" MÉDIO (1,30 M DO PISO) PARA PONTO ELÉTRICO - FORNECIMENTO E INSTALAÇÃO. AF_12/2015</v>
          </cell>
          <cell r="D2704" t="str">
            <v>UN</v>
          </cell>
          <cell r="E2704">
            <v>5.66</v>
          </cell>
        </row>
        <row r="2705">
          <cell r="B2705">
            <v>91947</v>
          </cell>
          <cell r="C2705" t="str">
            <v>SUPORTE PARAFUSADO COM PLACA DE ENCAIXE 4" X 2" BAIXO (0,30 M DO PISO) PARA PONTO ELÉTRICO - FORNECIMENTO E INSTALAÇÃO. AF_12/2015</v>
          </cell>
          <cell r="D2705" t="str">
            <v>UN</v>
          </cell>
          <cell r="E2705">
            <v>4.92</v>
          </cell>
        </row>
        <row r="2706">
          <cell r="B2706">
            <v>91949</v>
          </cell>
          <cell r="C2706" t="str">
            <v>SUPORTE PARAFUSADO COM PLACA DE ENCAIXE 4" X 4" ALTO (2,00 M DO PISO) PARA PONTO ELÉTRICO - FORNECIMENTO E INSTALAÇÃO. AF_12/2015</v>
          </cell>
          <cell r="D2706" t="str">
            <v>UN</v>
          </cell>
          <cell r="E2706">
            <v>10.35</v>
          </cell>
        </row>
        <row r="2707">
          <cell r="B2707">
            <v>91950</v>
          </cell>
          <cell r="C2707" t="str">
            <v>SUPORTE PARAFUSADO COM PLACA DE ENCAIXE 4" X 4" MÉDIO (1,30 M DO PISO) PARA PONTO ELÉTRICO - FORNECIMENTO E INSTALAÇÃO. AF_12/2015</v>
          </cell>
          <cell r="D2707" t="str">
            <v>UN</v>
          </cell>
          <cell r="E2707">
            <v>8.91</v>
          </cell>
        </row>
        <row r="2708">
          <cell r="B2708">
            <v>91951</v>
          </cell>
          <cell r="C2708" t="str">
            <v>SUPORTE PARAFUSADO COM PLACA DE ENCAIXE 4" X 4" BAIXO (0,30 M DO PISO) PARA PONTO ELÉTRICO - FORNECIMENTO E INSTALAÇÃO. AF_12/2015</v>
          </cell>
          <cell r="D2708" t="str">
            <v>UN</v>
          </cell>
          <cell r="E2708">
            <v>8.0500000000000007</v>
          </cell>
        </row>
        <row r="2709">
          <cell r="B2709">
            <v>91952</v>
          </cell>
          <cell r="C2709" t="str">
            <v>INTERRUPTOR SIMPLES (1 MÓDULO), 10A/250V, SEM SUPORTE E SEM PLACA - FORNECIMENTO E INSTALAÇÃO. AF_12/2015</v>
          </cell>
          <cell r="D2709" t="str">
            <v>UN</v>
          </cell>
          <cell r="E2709">
            <v>12.99</v>
          </cell>
        </row>
        <row r="2710">
          <cell r="B2710">
            <v>91953</v>
          </cell>
          <cell r="C2710" t="str">
            <v>INTERRUPTOR SIMPLES (1 MÓDULO), 10A/250V, INCLUINDO SUPORTE E PLACA - FORNECIMENTO E INSTALAÇÃO. AF_12/2015</v>
          </cell>
          <cell r="D2710" t="str">
            <v>UN</v>
          </cell>
          <cell r="E2710">
            <v>18.649999999999999</v>
          </cell>
        </row>
        <row r="2711">
          <cell r="B2711">
            <v>91954</v>
          </cell>
          <cell r="C2711" t="str">
            <v>INTERRUPTOR PARALELO (1 MÓDULO), 10A/250V, SEM SUPORTE E SEM PLACA - FORNECIMENTO E INSTALAÇÃO. AF_12/2015</v>
          </cell>
          <cell r="D2711" t="str">
            <v>UN</v>
          </cell>
          <cell r="E2711">
            <v>17.46</v>
          </cell>
        </row>
        <row r="2712">
          <cell r="B2712">
            <v>91955</v>
          </cell>
          <cell r="C2712" t="str">
            <v>INTERRUPTOR PARALELO (1 MÓDULO), 10A/250V, INCLUINDO SUPORTE E PLACA - FORNECIMENTO E INSTALAÇÃO. AF_12/2015</v>
          </cell>
          <cell r="D2712" t="str">
            <v>UN</v>
          </cell>
          <cell r="E2712">
            <v>23.12</v>
          </cell>
        </row>
        <row r="2713">
          <cell r="B2713">
            <v>91956</v>
          </cell>
          <cell r="C2713" t="str">
            <v>INTERRUPTOR SIMPLES (1 MÓDULO) COM INTERRUPTOR PARALELO (1 MÓDULO), 10A/250V, SEM SUPORTE E SEM PLACA - FORNECIMENTO E INSTALAÇÃO. AF_12/2015</v>
          </cell>
          <cell r="D2713" t="str">
            <v>UN</v>
          </cell>
          <cell r="E2713">
            <v>28.25</v>
          </cell>
        </row>
        <row r="2714">
          <cell r="B2714">
            <v>91957</v>
          </cell>
          <cell r="C2714" t="str">
            <v>INTERRUPTOR SIMPLES (1 MÓDULO) COM INTERRUPTOR PARALELO (1 MÓDULO), 10A/250V, INCLUINDO SUPORTE E PLACA - FORNECIMENTO E INSTALAÇÃO. AF_12/2015</v>
          </cell>
          <cell r="D2714" t="str">
            <v>UN</v>
          </cell>
          <cell r="E2714">
            <v>33.909999999999997</v>
          </cell>
        </row>
        <row r="2715">
          <cell r="B2715">
            <v>91958</v>
          </cell>
          <cell r="C2715" t="str">
            <v>INTERRUPTOR SIMPLES (2 MÓDULOS), 10A/250V, SEM SUPORTE E SEM PLACA - FORNECIMENTO E INSTALAÇÃO. AF_12/2015</v>
          </cell>
          <cell r="D2715" t="str">
            <v>UN</v>
          </cell>
          <cell r="E2715">
            <v>23.81</v>
          </cell>
        </row>
        <row r="2716">
          <cell r="B2716">
            <v>91959</v>
          </cell>
          <cell r="C2716" t="str">
            <v>INTERRUPTOR SIMPLES (2 MÓDULOS), 10A/250V, INCLUINDO SUPORTE E PLACA - FORNECIMENTO E INSTALAÇÃO. AF_12/2015</v>
          </cell>
          <cell r="D2716" t="str">
            <v>UN</v>
          </cell>
          <cell r="E2716">
            <v>29.47</v>
          </cell>
        </row>
        <row r="2717">
          <cell r="B2717">
            <v>91960</v>
          </cell>
          <cell r="C2717" t="str">
            <v>INTERRUPTOR PARALELO (2 MÓDULOS), 10A/250V, SEM SUPORTE E SEM PLACA - FORNECIMENTO E INSTALAÇÃO. AF_12/2015</v>
          </cell>
          <cell r="D2717" t="str">
            <v>UN</v>
          </cell>
          <cell r="E2717">
            <v>32.729999999999997</v>
          </cell>
        </row>
        <row r="2718">
          <cell r="B2718">
            <v>91961</v>
          </cell>
          <cell r="C2718" t="str">
            <v>INTERRUPTOR PARALELO (2 MÓDULOS), 10A/250V, INCLUINDO SUPORTE E PLACA - FORNECIMENTO E INSTALAÇÃO. AF_12/2015</v>
          </cell>
          <cell r="D2718" t="str">
            <v>UN</v>
          </cell>
          <cell r="E2718">
            <v>38.39</v>
          </cell>
        </row>
        <row r="2719">
          <cell r="B2719">
            <v>91962</v>
          </cell>
          <cell r="C2719" t="str">
            <v>INTERRUPTOR SIMPLES (1 MÓDULO) COM INTERRUPTOR PARALELO (2 MÓDULOS), 10A/250V, SEM SUPORTE E SEM PLACA - FORNECIMENTO E INSTALAÇÃO. AF_12/2015</v>
          </cell>
          <cell r="D2719" t="str">
            <v>UN</v>
          </cell>
          <cell r="E2719">
            <v>43.55</v>
          </cell>
        </row>
        <row r="2720">
          <cell r="B2720">
            <v>91963</v>
          </cell>
          <cell r="C2720" t="str">
            <v>INTERRUPTOR SIMPLES (1 MÓDULO) COM INTERRUPTOR PARALELO (2 MÓDULOS), 10A/250V, INCLUINDO SUPORTE E PLACA - FORNECIMENTO E INSTALAÇÃO. AF_12/2015</v>
          </cell>
          <cell r="D2720" t="str">
            <v>UN</v>
          </cell>
          <cell r="E2720">
            <v>49.21</v>
          </cell>
        </row>
        <row r="2721">
          <cell r="B2721">
            <v>91964</v>
          </cell>
          <cell r="C2721" t="str">
            <v>INTERRUPTOR SIMPLES (2 MÓDULOS) COM INTERRUPTOR PARALELO (1 MÓDULO), 10A/250V, SEM SUPORTE E SEM PLACA - FORNECIMENTO E INSTALAÇÃO. AF_12/2015</v>
          </cell>
          <cell r="D2721" t="str">
            <v>UN</v>
          </cell>
          <cell r="E2721">
            <v>39.08</v>
          </cell>
        </row>
        <row r="2722">
          <cell r="B2722">
            <v>91965</v>
          </cell>
          <cell r="C2722" t="str">
            <v>INTERRUPTOR SIMPLES (2 MÓDULOS) COM INTERRUPTOR PARALELO (1 MÓDULO), 10A/250V, INCLUINDO SUPORTE E PLACA - FORNECIMENTO E INSTALAÇÃO. AF_12/2015</v>
          </cell>
          <cell r="D2722" t="str">
            <v>UN</v>
          </cell>
          <cell r="E2722">
            <v>44.74</v>
          </cell>
        </row>
        <row r="2723">
          <cell r="B2723">
            <v>91966</v>
          </cell>
          <cell r="C2723" t="str">
            <v>INTERRUPTOR SIMPLES (3 MÓDULOS), 10A/250V, SEM SUPORTE E SEM PLACA - FORNECIMENTO E INSTALAÇÃO. AF_12/2015</v>
          </cell>
          <cell r="D2723" t="str">
            <v>UN</v>
          </cell>
          <cell r="E2723">
            <v>34.64</v>
          </cell>
        </row>
        <row r="2724">
          <cell r="B2724">
            <v>91967</v>
          </cell>
          <cell r="C2724" t="str">
            <v>INTERRUPTOR SIMPLES (3 MÓDULOS), 10A/250V, INCLUINDO SUPORTE E PLACA - FORNECIMENTO E INSTALAÇÃO. AF_12/2015</v>
          </cell>
          <cell r="D2724" t="str">
            <v>UN</v>
          </cell>
          <cell r="E2724">
            <v>40.299999999999997</v>
          </cell>
        </row>
        <row r="2725">
          <cell r="B2725">
            <v>91968</v>
          </cell>
          <cell r="C2725" t="str">
            <v>INTERRUPTOR PARALELO (3 MÓDULOS), 10A/250V, SEM SUPORTE E SEM PLACA - FORNECIMENTO E INSTALAÇÃO. AF_12/2015</v>
          </cell>
          <cell r="D2725" t="str">
            <v>UN</v>
          </cell>
          <cell r="E2725">
            <v>47.99</v>
          </cell>
        </row>
        <row r="2726">
          <cell r="B2726">
            <v>91969</v>
          </cell>
          <cell r="C2726" t="str">
            <v>INTERRUPTOR PARALELO (3 MÓDULOS), 10A/250V, INCLUINDO SUPORTE E PLACA - FORNECIMENTO E INSTALAÇÃO. AF_12/2015</v>
          </cell>
          <cell r="D2726" t="str">
            <v>UN</v>
          </cell>
          <cell r="E2726">
            <v>53.65</v>
          </cell>
        </row>
        <row r="2727">
          <cell r="B2727">
            <v>91970</v>
          </cell>
          <cell r="C2727" t="str">
            <v>INTERRUPTOR SIMPLES (3 MÓDULOS) COM INTERRUPTOR PARALELO (1 MÓDULO), 10A/250V, SEM SUPORTE E SEM PLACA - FORNECIMENTO E INSTALAÇÃO. AF_12/2015</v>
          </cell>
          <cell r="D2727" t="str">
            <v>UN</v>
          </cell>
          <cell r="E2727">
            <v>50.15</v>
          </cell>
        </row>
        <row r="2728">
          <cell r="B2728">
            <v>91971</v>
          </cell>
          <cell r="C2728" t="str">
            <v>INTERRUPTOR SIMPLES (3 MÓDULOS) COM INTERRUPTOR PARALELO (1 MÓDULO), 10A/250V, INCLUINDO SUPORTE E PLACA - FORNECIMENTO E INSTALAÇÃO. AF_12/2015</v>
          </cell>
          <cell r="D2728" t="str">
            <v>UN</v>
          </cell>
          <cell r="E2728">
            <v>59.06</v>
          </cell>
        </row>
        <row r="2729">
          <cell r="B2729">
            <v>91972</v>
          </cell>
          <cell r="C2729" t="str">
            <v>INTERRUPTOR SIMPLES (2 MÓDULOS) COM INTERRUPTOR PARALELO (2 MÓDULOS), 10A/250V, SEM SUPORTE E SEM PLACA - FORNECIMENTO E INSTALAÇÃO. AF_12/2015</v>
          </cell>
          <cell r="D2729" t="str">
            <v>UN</v>
          </cell>
          <cell r="E2729">
            <v>54.63</v>
          </cell>
        </row>
        <row r="2730">
          <cell r="B2730">
            <v>91973</v>
          </cell>
          <cell r="C2730" t="str">
            <v>INTERRUPTOR SIMPLES (2 MÓDULOS) COM INTERRUPTOR PARALELO (2 MÓDULOS), 10A/250V, INCLUINDO SUPORTE E PLACA - FORNECIMENTO E INSTALAÇÃO. AF_12/2015</v>
          </cell>
          <cell r="D2730" t="str">
            <v>UN</v>
          </cell>
          <cell r="E2730">
            <v>63.54</v>
          </cell>
        </row>
        <row r="2731">
          <cell r="B2731">
            <v>91974</v>
          </cell>
          <cell r="C2731" t="str">
            <v>INTERRUPTOR SIMPLES (4 MÓDULOS), 10A/250V, SEM SUPORTE E SEM PLACA - FORNECIMENTO E INSTALAÇÃO. AF_12/2015</v>
          </cell>
          <cell r="D2731" t="str">
            <v>UN</v>
          </cell>
          <cell r="E2731">
            <v>45.68</v>
          </cell>
        </row>
        <row r="2732">
          <cell r="B2732">
            <v>91975</v>
          </cell>
          <cell r="C2732" t="str">
            <v>INTERRUPTOR SIMPLES (4 MÓDULOS), 10A/250V, INCLUINDO SUPORTE E PLACA - FORNECIMENTO E INSTALAÇÃO. AF_12/2015</v>
          </cell>
          <cell r="D2732" t="str">
            <v>UN</v>
          </cell>
          <cell r="E2732">
            <v>54.59</v>
          </cell>
        </row>
        <row r="2733">
          <cell r="B2733">
            <v>91976</v>
          </cell>
          <cell r="C2733" t="str">
            <v>INTERRUPTOR SIMPLES (6 MÓDULOS), 10A/250V, SEM SUPORTE E SEM PLACA - FORNECIMENTO E INSTALAÇÃO. AF_12/2015</v>
          </cell>
          <cell r="D2733" t="str">
            <v>UN</v>
          </cell>
          <cell r="E2733">
            <v>67.400000000000006</v>
          </cell>
        </row>
        <row r="2734">
          <cell r="B2734">
            <v>91977</v>
          </cell>
          <cell r="C2734" t="str">
            <v>INTERRUPTOR SIMPLES (6 MÓDULOS), 10A/250V, INCLUINDO SUPORTE E PLACA - FORNECIMENTO E INSTALAÇÃO. AF_12/2015</v>
          </cell>
          <cell r="D2734" t="str">
            <v>UN</v>
          </cell>
          <cell r="E2734">
            <v>76.31</v>
          </cell>
        </row>
        <row r="2735">
          <cell r="B2735">
            <v>91978</v>
          </cell>
          <cell r="C2735" t="str">
            <v>INTERRUPTOR INTERMEDIÁRIO (1 MÓDULO), 10A/250V, SEM SUPORTE E SEM PLACA - FORNECIMENTO E INSTALAÇÃO. AF_09/2017</v>
          </cell>
          <cell r="D2735" t="str">
            <v>UN</v>
          </cell>
          <cell r="E2735">
            <v>27.53</v>
          </cell>
        </row>
        <row r="2736">
          <cell r="B2736">
            <v>91979</v>
          </cell>
          <cell r="C2736" t="str">
            <v>INTERRUPTOR INTERMEDIÁRIO (1 MÓDULO), 10A/250V, INCLUINDO SUPORTE E PLACA - FORNECIMENTO E INSTALAÇÃO. AF_09/2017</v>
          </cell>
          <cell r="D2736" t="str">
            <v>UN</v>
          </cell>
          <cell r="E2736">
            <v>33.19</v>
          </cell>
        </row>
        <row r="2737">
          <cell r="B2737">
            <v>91980</v>
          </cell>
          <cell r="C2737" t="str">
            <v>INTERRUPTOR BIPOLAR (1 MÓDULO), 10A/250V, SEM SUPORTE E SEM PLACA - FORNECIMENTO E INSTALAÇÃO. AF_09/2017</v>
          </cell>
          <cell r="D2737" t="str">
            <v>UN</v>
          </cell>
          <cell r="E2737">
            <v>26.68</v>
          </cell>
        </row>
        <row r="2738">
          <cell r="B2738">
            <v>91981</v>
          </cell>
          <cell r="C2738" t="str">
            <v>INTERRUPTOR BIPOLAR (1 MÓDULO), 10A/250V, INCLUINDO SUPORTE E PLACA - FORNECIMENTO E INSTALAÇÃO. AF_09/2017</v>
          </cell>
          <cell r="D2738" t="str">
            <v>UN</v>
          </cell>
          <cell r="E2738">
            <v>32.340000000000003</v>
          </cell>
        </row>
        <row r="2739">
          <cell r="B2739">
            <v>91982</v>
          </cell>
          <cell r="C2739" t="str">
            <v>DIMMER ROTATIVO (1 MÓDULO), 220V/600W, SEM SUPORTE E SEM PLACA - FORNECIMENTO E INSTALAÇÃO. AF_09/2017</v>
          </cell>
          <cell r="D2739" t="str">
            <v>UN</v>
          </cell>
          <cell r="E2739">
            <v>62.16</v>
          </cell>
        </row>
        <row r="2740">
          <cell r="B2740">
            <v>91983</v>
          </cell>
          <cell r="C2740" t="str">
            <v>DIMMER ROTATIVO (1 MÓDULO), 220V/600W, INCLUINDO SUPORTE E PLACA - FORNECIMENTO E INSTALAÇÃO. AF_09/2017</v>
          </cell>
          <cell r="D2740" t="str">
            <v>UN</v>
          </cell>
          <cell r="E2740">
            <v>67.819999999999993</v>
          </cell>
        </row>
        <row r="2741">
          <cell r="B2741">
            <v>91984</v>
          </cell>
          <cell r="C2741" t="str">
            <v>INTERRUPTOR PULSADOR CAMPAINHA (1 MÓDULO), 10A/250V, SEM SUPORTE E SEM PLACA - FORNECIMENTO E INSTALAÇÃO. AF_09/2017</v>
          </cell>
          <cell r="D2741" t="str">
            <v>UN</v>
          </cell>
          <cell r="E2741">
            <v>12.2</v>
          </cell>
        </row>
        <row r="2742">
          <cell r="B2742">
            <v>91985</v>
          </cell>
          <cell r="C2742" t="str">
            <v>INTERRUPTOR PULSADOR CAMPAINHA (1 MÓDULO), 10A/250V, INCLUINDO SUPORTE E PLACA - FORNECIMENTO E INSTALAÇÃO. AF_09/2017</v>
          </cell>
          <cell r="D2742" t="str">
            <v>UN</v>
          </cell>
          <cell r="E2742">
            <v>17.86</v>
          </cell>
        </row>
        <row r="2743">
          <cell r="B2743">
            <v>91986</v>
          </cell>
          <cell r="C2743" t="str">
            <v>CAMPAINHA CIGARRA (1 MÓDULO), 10A/250V, SEM SUPORTE E SEM PLACA - FORNECIMENTO E INSTALAÇÃO. AF_09/2017</v>
          </cell>
          <cell r="D2743" t="str">
            <v>UN</v>
          </cell>
          <cell r="E2743">
            <v>25.7</v>
          </cell>
        </row>
        <row r="2744">
          <cell r="B2744">
            <v>91987</v>
          </cell>
          <cell r="C2744" t="str">
            <v>CAMPAINHA CIGARRA (1 MÓDULO), 10A/250V, INCLUINDO SUPORTE E PLACA - FORNECIMENTO E INSTALAÇÃO. AF_09/2017</v>
          </cell>
          <cell r="D2744" t="str">
            <v>UN</v>
          </cell>
          <cell r="E2744">
            <v>31.36</v>
          </cell>
        </row>
        <row r="2745">
          <cell r="B2745">
            <v>91988</v>
          </cell>
          <cell r="C2745" t="str">
            <v>INTERRUPTOR PULSADOR MINUTERIA (1 MÓDULO), 10A/250V, SEM SUPORTE E SEM PLACA - FORNECIMENTO E INSTALAÇÃO. AF_09/2017</v>
          </cell>
          <cell r="D2745" t="str">
            <v>UN</v>
          </cell>
          <cell r="E2745">
            <v>15.06</v>
          </cell>
        </row>
        <row r="2746">
          <cell r="B2746">
            <v>91989</v>
          </cell>
          <cell r="C2746" t="str">
            <v>INTERRUPTOR PULSADOR MINUTERIA (1 MÓDULO), 10A/250V, INCLUINDO SUPORTE E PLACA - FORNECIMENTO E INSTALAÇÃO. AF_09/2017</v>
          </cell>
          <cell r="D2746" t="str">
            <v>UN</v>
          </cell>
          <cell r="E2746">
            <v>20.72</v>
          </cell>
        </row>
        <row r="2747">
          <cell r="B2747">
            <v>91990</v>
          </cell>
          <cell r="C2747" t="str">
            <v>TOMADA ALTA DE EMBUTIR (1 MÓDULO), 2P+T 10 A, SEM SUPORTE E SEM PLACA - FORNECIMENTO E INSTALAÇÃO. AF_12/2015</v>
          </cell>
          <cell r="D2747" t="str">
            <v>UN</v>
          </cell>
          <cell r="E2747">
            <v>23.47</v>
          </cell>
        </row>
        <row r="2748">
          <cell r="B2748">
            <v>91991</v>
          </cell>
          <cell r="C2748" t="str">
            <v>TOMADA ALTA DE EMBUTIR (1 MÓDULO), 2P+T 20 A, SEM SUPORTE E SEM PLACA - FORNECIMENTO E INSTALAÇÃO. AF_12/2015</v>
          </cell>
          <cell r="D2748" t="str">
            <v>UN</v>
          </cell>
          <cell r="E2748">
            <v>25.01</v>
          </cell>
        </row>
        <row r="2749">
          <cell r="B2749">
            <v>91992</v>
          </cell>
          <cell r="C2749" t="str">
            <v>TOMADA ALTA DE EMBUTIR (1 MÓDULO), 2P+T 10 A, INCLUINDO SUPORTE E PLACA - FORNECIMENTO E INSTALAÇÃO. AF_12/2015</v>
          </cell>
          <cell r="D2749" t="str">
            <v>UN</v>
          </cell>
          <cell r="E2749">
            <v>29.13</v>
          </cell>
        </row>
        <row r="2750">
          <cell r="B2750">
            <v>91993</v>
          </cell>
          <cell r="C2750" t="str">
            <v>TOMADA ALTA DE EMBUTIR (1 MÓDULO), 2P+T 20 A, INCLUINDO SUPORTE E PLACA - FORNECIMENTO E INSTALAÇÃO. AF_12/2015</v>
          </cell>
          <cell r="D2750" t="str">
            <v>UN</v>
          </cell>
          <cell r="E2750">
            <v>30.67</v>
          </cell>
        </row>
        <row r="2751">
          <cell r="B2751">
            <v>91994</v>
          </cell>
          <cell r="C2751" t="str">
            <v>TOMADA MÉDIA DE EMBUTIR (1 MÓDULO), 2P+T 10 A, SEM SUPORTE E SEM PLACA - FORNECIMENTO E INSTALAÇÃO. AF_12/2015</v>
          </cell>
          <cell r="D2751" t="str">
            <v>UN</v>
          </cell>
          <cell r="E2751">
            <v>16.66</v>
          </cell>
        </row>
        <row r="2752">
          <cell r="B2752">
            <v>91995</v>
          </cell>
          <cell r="C2752" t="str">
            <v>TOMADA MÉDIA DE EMBUTIR (1 MÓDULO), 2P+T 20 A, SEM SUPORTE E SEM PLACA - FORNECIMENTO E INSTALAÇÃO. AF_12/2015</v>
          </cell>
          <cell r="D2752" t="str">
            <v>UN</v>
          </cell>
          <cell r="E2752">
            <v>18.2</v>
          </cell>
        </row>
        <row r="2753">
          <cell r="B2753">
            <v>91996</v>
          </cell>
          <cell r="C2753" t="str">
            <v>TOMADA MÉDIA DE EMBUTIR (1 MÓDULO), 2P+T 10 A, INCLUINDO SUPORTE E PLACA - FORNECIMENTO E INSTALAÇÃO. AF_12/2015</v>
          </cell>
          <cell r="D2753" t="str">
            <v>UN</v>
          </cell>
          <cell r="E2753">
            <v>22.32</v>
          </cell>
        </row>
        <row r="2754">
          <cell r="B2754">
            <v>91997</v>
          </cell>
          <cell r="C2754" t="str">
            <v>TOMADA MÉDIA DE EMBUTIR (1 MÓDULO), 2P+T 20 A, INCLUINDO SUPORTE E PLACA - FORNECIMENTO E INSTALAÇÃO. AF_12/2015</v>
          </cell>
          <cell r="D2754" t="str">
            <v>UN</v>
          </cell>
          <cell r="E2754">
            <v>23.86</v>
          </cell>
        </row>
        <row r="2755">
          <cell r="B2755">
            <v>91998</v>
          </cell>
          <cell r="C2755" t="str">
            <v>TOMADA BAIXA DE EMBUTIR (1 MÓDULO), 2P+T 10 A, SEM SUPORTE E SEM PLACA - FORNECIMENTO E INSTALAÇÃO. AF_12/2015</v>
          </cell>
          <cell r="D2755" t="str">
            <v>UN</v>
          </cell>
          <cell r="E2755">
            <v>14.02</v>
          </cell>
        </row>
        <row r="2756">
          <cell r="B2756">
            <v>91999</v>
          </cell>
          <cell r="C2756" t="str">
            <v>TOMADA BAIXA DE EMBUTIR (1 MÓDULO), 2P+T 20 A, SEM SUPORTE E SEM PLACA - FORNECIMENTO E INSTALAÇÃO. AF_12/2015</v>
          </cell>
          <cell r="D2756" t="str">
            <v>UN</v>
          </cell>
          <cell r="E2756">
            <v>15.56</v>
          </cell>
        </row>
        <row r="2757">
          <cell r="B2757">
            <v>92000</v>
          </cell>
          <cell r="C2757" t="str">
            <v>TOMADA BAIXA DE EMBUTIR (1 MÓDULO), 2P+T 10 A, INCLUINDO SUPORTE E PLACA - FORNECIMENTO E INSTALAÇÃO. AF_12/2015</v>
          </cell>
          <cell r="D2757" t="str">
            <v>UN</v>
          </cell>
          <cell r="E2757">
            <v>19.68</v>
          </cell>
        </row>
        <row r="2758">
          <cell r="B2758">
            <v>92001</v>
          </cell>
          <cell r="C2758" t="str">
            <v>TOMADA BAIXA DE EMBUTIR (1 MÓDULO), 2P+T 20 A, INCLUINDO SUPORTE E PLACA - FORNECIMENTO E INSTALAÇÃO. AF_12/2015</v>
          </cell>
          <cell r="D2758" t="str">
            <v>UN</v>
          </cell>
          <cell r="E2758">
            <v>21.22</v>
          </cell>
        </row>
        <row r="2759">
          <cell r="B2759">
            <v>92002</v>
          </cell>
          <cell r="C2759" t="str">
            <v>TOMADA MÉDIA DE EMBUTIR (2 MÓDULOS), 2P+T 10 A, SEM SUPORTE E SEM PLACA - FORNECIMENTO E INSTALAÇÃO. AF_12/2015</v>
          </cell>
          <cell r="D2759" t="str">
            <v>UN</v>
          </cell>
          <cell r="E2759">
            <v>31.13</v>
          </cell>
        </row>
        <row r="2760">
          <cell r="B2760">
            <v>92003</v>
          </cell>
          <cell r="C2760" t="str">
            <v>TOMADA MÉDIA DE EMBUTIR (2 MÓDULOS), 2P+T 20 A, SEM SUPORTE E SEM PLACA - FORNECIMENTO E INSTALAÇÃO. AF_12/2015</v>
          </cell>
          <cell r="D2760" t="str">
            <v>UN</v>
          </cell>
          <cell r="E2760">
            <v>34.21</v>
          </cell>
        </row>
        <row r="2761">
          <cell r="B2761">
            <v>92004</v>
          </cell>
          <cell r="C2761" t="str">
            <v>TOMADA MÉDIA DE EMBUTIR (2 MÓDULOS), 2P+T 10 A, INCLUINDO SUPORTE E PLACA - FORNECIMENTO E INSTALAÇÃO. AF_12/2015</v>
          </cell>
          <cell r="D2761" t="str">
            <v>UN</v>
          </cell>
          <cell r="E2761">
            <v>36.79</v>
          </cell>
        </row>
        <row r="2762">
          <cell r="B2762">
            <v>92005</v>
          </cell>
          <cell r="C2762" t="str">
            <v>TOMADA MÉDIA DE EMBUTIR (2 MÓDULOS), 2P+T 20 A, INCLUINDO SUPORTE E PLACA - FORNECIMENTO E INSTALAÇÃO. AF_12/2015</v>
          </cell>
          <cell r="D2762" t="str">
            <v>UN</v>
          </cell>
          <cell r="E2762">
            <v>39.869999999999997</v>
          </cell>
        </row>
        <row r="2763">
          <cell r="B2763">
            <v>92006</v>
          </cell>
          <cell r="C2763" t="str">
            <v>TOMADA BAIXA DE EMBUTIR (2 MÓDULOS), 2P+T 10 A, SEM SUPORTE E SEM PLACA - FORNECIMENTO E INSTALAÇÃO. AF_12/2015</v>
          </cell>
          <cell r="D2763" t="str">
            <v>UN</v>
          </cell>
          <cell r="E2763">
            <v>25.84</v>
          </cell>
        </row>
        <row r="2764">
          <cell r="B2764">
            <v>92007</v>
          </cell>
          <cell r="C2764" t="str">
            <v>TOMADA BAIXA DE EMBUTIR (2 MÓDULOS), 2P+T 20 A, SEM SUPORTE E SEM PLACA - FORNECIMENTO E INSTALAÇÃO. AF_12/2015</v>
          </cell>
          <cell r="D2764" t="str">
            <v>UN</v>
          </cell>
          <cell r="E2764">
            <v>28.92</v>
          </cell>
        </row>
        <row r="2765">
          <cell r="B2765">
            <v>92008</v>
          </cell>
          <cell r="C2765" t="str">
            <v>TOMADA BAIXA DE EMBUTIR (2 MÓDULOS), 2P+T 10 A, INCLUINDO SUPORTE E PLACA - FORNECIMENTO E INSTALAÇÃO. AF_12/2015</v>
          </cell>
          <cell r="D2765" t="str">
            <v>UN</v>
          </cell>
          <cell r="E2765">
            <v>31.5</v>
          </cell>
        </row>
        <row r="2766">
          <cell r="B2766">
            <v>92009</v>
          </cell>
          <cell r="C2766" t="str">
            <v>TOMADA BAIXA DE EMBUTIR (2 MÓDULOS), 2P+T 20 A, INCLUINDO SUPORTE E PLACA - FORNECIMENTO E INSTALAÇÃO. AF_12/2015</v>
          </cell>
          <cell r="D2766" t="str">
            <v>UN</v>
          </cell>
          <cell r="E2766">
            <v>34.58</v>
          </cell>
        </row>
        <row r="2767">
          <cell r="B2767">
            <v>92010</v>
          </cell>
          <cell r="C2767" t="str">
            <v>TOMADA MÉDIA DE EMBUTIR (3 MÓDULOS), 2P+T 10 A, SEM SUPORTE E SEM PLACA - FORNECIMENTO E INSTALAÇÃO. AF_12/2015</v>
          </cell>
          <cell r="D2767" t="str">
            <v>UN</v>
          </cell>
          <cell r="E2767">
            <v>45.59</v>
          </cell>
        </row>
        <row r="2768">
          <cell r="B2768">
            <v>92011</v>
          </cell>
          <cell r="C2768" t="str">
            <v>TOMADA MÉDIA DE EMBUTIR (3 MÓDULOS), 2P+T 20 A, SEM SUPORTE E SEM PLACA - FORNECIMENTO E INSTALAÇÃO. AF_12/2015</v>
          </cell>
          <cell r="D2768" t="str">
            <v>UN</v>
          </cell>
          <cell r="E2768">
            <v>50.21</v>
          </cell>
        </row>
        <row r="2769">
          <cell r="B2769">
            <v>92012</v>
          </cell>
          <cell r="C2769" t="str">
            <v>TOMADA MÉDIA DE EMBUTIR (3 MÓDULOS), 2P+T 10 A, INCLUINDO SUPORTE E PLACA - FORNECIMENTO E INSTALAÇÃO. AF_12/2015</v>
          </cell>
          <cell r="D2769" t="str">
            <v>UN</v>
          </cell>
          <cell r="E2769">
            <v>51.25</v>
          </cell>
        </row>
        <row r="2770">
          <cell r="B2770">
            <v>92013</v>
          </cell>
          <cell r="C2770" t="str">
            <v>TOMADA MÉDIA DE EMBUTIR (3 MÓDULOS), 2P+T 20 A, INCLUINDO SUPORTE E PLACA - FORNECIMENTO E INSTALAÇÃO. AF_12/2015</v>
          </cell>
          <cell r="D2770" t="str">
            <v>UN</v>
          </cell>
          <cell r="E2770">
            <v>55.87</v>
          </cell>
        </row>
        <row r="2771">
          <cell r="B2771">
            <v>92014</v>
          </cell>
          <cell r="C2771" t="str">
            <v>TOMADA BAIXA DE EMBUTIR (3 MÓDULOS), 2P+T 10 A, SEM SUPORTE E SEM PLACA - FORNECIMENTO E INSTALAÇÃO. AF_12/2015</v>
          </cell>
          <cell r="D2771" t="str">
            <v>UN</v>
          </cell>
          <cell r="E2771">
            <v>37.659999999999997</v>
          </cell>
        </row>
        <row r="2772">
          <cell r="B2772">
            <v>92015</v>
          </cell>
          <cell r="C2772" t="str">
            <v>TOMADA BAIXA DE EMBUTIR (3 MÓDULOS), 2P+T 20 A, SEM SUPORTE E SEM PLACA - FORNECIMENTO E INSTALAÇÃO. AF_12/2015</v>
          </cell>
          <cell r="D2772" t="str">
            <v>UN</v>
          </cell>
          <cell r="E2772">
            <v>42.28</v>
          </cell>
        </row>
        <row r="2773">
          <cell r="B2773">
            <v>92016</v>
          </cell>
          <cell r="C2773" t="str">
            <v>TOMADA BAIXA DE EMBUTIR (3 MÓDULOS), 2P+T 10 A, INCLUINDO SUPORTE E PLACA - FORNECIMENTO E INSTALAÇÃO. AF_12/2015</v>
          </cell>
          <cell r="D2773" t="str">
            <v>UN</v>
          </cell>
          <cell r="E2773">
            <v>43.32</v>
          </cell>
        </row>
        <row r="2774">
          <cell r="B2774">
            <v>92017</v>
          </cell>
          <cell r="C2774" t="str">
            <v>TOMADA BAIXA DE EMBUTIR (3 MÓDULOS), 2P+T 20 A, INCLUINDO SUPORTE E PLACA - FORNECIMENTO E INSTALAÇÃO. AF_12/2015</v>
          </cell>
          <cell r="D2774" t="str">
            <v>UN</v>
          </cell>
          <cell r="E2774">
            <v>47.94</v>
          </cell>
        </row>
        <row r="2775">
          <cell r="B2775">
            <v>92018</v>
          </cell>
          <cell r="C2775" t="str">
            <v>TOMADA BAIXA DE EMBUTIR (4 MÓDULOS), 2P+T 10 A, SEM SUPORTE E SEM PLACA - FORNECIMENTO E INSTALAÇÃO. AF_12/2015</v>
          </cell>
          <cell r="D2775" t="str">
            <v>UN</v>
          </cell>
          <cell r="E2775">
            <v>49.85</v>
          </cell>
        </row>
        <row r="2776">
          <cell r="B2776">
            <v>92019</v>
          </cell>
          <cell r="C2776" t="str">
            <v>TOMADA BAIXA DE EMBUTIR (4 MÓDULOS), 2P+T 10 A, INCLUINDO SUPORTE E PLACA - FORNECIMENTO E INSTALAÇÃO. AF_12/2015</v>
          </cell>
          <cell r="D2776" t="str">
            <v>UN</v>
          </cell>
          <cell r="E2776">
            <v>58.76</v>
          </cell>
        </row>
        <row r="2777">
          <cell r="B2777">
            <v>92020</v>
          </cell>
          <cell r="C2777" t="str">
            <v>TOMADA BAIXA DE EMBUTIR (6 MÓDULOS), 2P+T 10 A, SEM SUPORTE E SEM PLACA - FORNECIMENTO E INSTALAÇÃO. AF_12/2015</v>
          </cell>
          <cell r="D2777" t="str">
            <v>UN</v>
          </cell>
          <cell r="E2777">
            <v>73.67</v>
          </cell>
        </row>
        <row r="2778">
          <cell r="B2778">
            <v>92021</v>
          </cell>
          <cell r="C2778" t="str">
            <v>TOMADA BAIXA DE EMBUTIR (6 MÓDULOS), 2P+T 10 A, INCLUINDO SUPORTE E PLACA - FORNECIMENTO E INSTALAÇÃO. AF_12/2015</v>
          </cell>
          <cell r="D2778" t="str">
            <v>UN</v>
          </cell>
          <cell r="E2778">
            <v>82.58</v>
          </cell>
        </row>
        <row r="2779">
          <cell r="B2779">
            <v>92022</v>
          </cell>
          <cell r="C2779" t="str">
            <v>INTERRUPTOR SIMPLES (1 MÓDULO) COM 1 TOMADA DE EMBUTIR 2P+T 10 A,  SEM SUPORTE E SEM PLACA - FORNECIMENTO E INSTALAÇÃO. AF_12/2015</v>
          </cell>
          <cell r="D2779" t="str">
            <v>UN</v>
          </cell>
          <cell r="E2779">
            <v>27.45</v>
          </cell>
        </row>
        <row r="2780">
          <cell r="B2780">
            <v>92023</v>
          </cell>
          <cell r="C2780" t="str">
            <v>INTERRUPTOR SIMPLES (1 MÓDULO) COM 1 TOMADA DE EMBUTIR 2P+T 10 A,  INCLUINDO SUPORTE E PLACA - FORNECIMENTO E INSTALAÇÃO. AF_12/2015</v>
          </cell>
          <cell r="D2780" t="str">
            <v>UN</v>
          </cell>
          <cell r="E2780">
            <v>33.11</v>
          </cell>
        </row>
        <row r="2781">
          <cell r="B2781">
            <v>92024</v>
          </cell>
          <cell r="C2781" t="str">
            <v>INTERRUPTOR SIMPLES (1 MÓDULO) COM 2 TOMADAS DE EMBUTIR 2P+T 10 A,  SEM SUPORTE E SEM PLACA - FORNECIMENTO E INSTALAÇÃO. AF_12/2015</v>
          </cell>
          <cell r="D2781" t="str">
            <v>UN</v>
          </cell>
          <cell r="E2781">
            <v>41.95</v>
          </cell>
        </row>
        <row r="2782">
          <cell r="B2782">
            <v>92025</v>
          </cell>
          <cell r="C2782" t="str">
            <v>INTERRUPTOR SIMPLES (1 MÓDULO) COM 2 TOMADAS DE EMBUTIR 2P+T 10 A,  INCLUINDO SUPORTE E PLACA - FORNECIMENTO E INSTALAÇÃO. AF_12/2015</v>
          </cell>
          <cell r="D2782" t="str">
            <v>UN</v>
          </cell>
          <cell r="E2782">
            <v>47.61</v>
          </cell>
        </row>
        <row r="2783">
          <cell r="B2783">
            <v>92026</v>
          </cell>
          <cell r="C2783" t="str">
            <v>INTERRUPTOR SIMPLES (2 MÓDULOS) COM 1 TOMADA DE EMBUTIR 2P+T 10 A,  SEM SUPORTE E SEM PLACA - FORNECIMENTO E INSTALAÇÃO. AF_12/2015</v>
          </cell>
          <cell r="D2783" t="str">
            <v>UN</v>
          </cell>
          <cell r="E2783">
            <v>38.28</v>
          </cell>
        </row>
        <row r="2784">
          <cell r="B2784">
            <v>92027</v>
          </cell>
          <cell r="C2784" t="str">
            <v>INTERRUPTOR SIMPLES (2 MÓDULOS) COM 1 TOMADA DE EMBUTIR 2P+T 10 A,  INCLUINDO SUPORTE E PLACA - FORNECIMENTO E INSTALAÇÃO. AF_12/2015</v>
          </cell>
          <cell r="D2784" t="str">
            <v>UN</v>
          </cell>
          <cell r="E2784">
            <v>43.94</v>
          </cell>
        </row>
        <row r="2785">
          <cell r="B2785">
            <v>92028</v>
          </cell>
          <cell r="C2785" t="str">
            <v>INTERRUPTOR PARALELO (1 MÓDULO) COM 1 TOMADA DE EMBUTIR 2P+T 10 A,  SEM SUPORTE E SEM PLACA - FORNECIMENTO E INSTALAÇÃO. AF_12/2015</v>
          </cell>
          <cell r="D2785" t="str">
            <v>UN</v>
          </cell>
          <cell r="E2785">
            <v>31.93</v>
          </cell>
        </row>
        <row r="2786">
          <cell r="B2786">
            <v>92029</v>
          </cell>
          <cell r="C2786" t="str">
            <v>INTERRUPTOR PARALELO (1 MÓDULO) COM 1 TOMADA DE EMBUTIR 2P+T 10 A,  INCLUINDO SUPORTE E PLACA - FORNECIMENTO E INSTALAÇÃO. AF_12/2015</v>
          </cell>
          <cell r="D2786" t="str">
            <v>UN</v>
          </cell>
          <cell r="E2786">
            <v>37.590000000000003</v>
          </cell>
        </row>
        <row r="2787">
          <cell r="B2787">
            <v>92030</v>
          </cell>
          <cell r="C2787" t="str">
            <v>INTERRUPTOR PARALELO (1 MÓDULO) COM 2 TOMADAS DE EMBUTIR 2P+T 10 A,  SEM SUPORTE E SEM PLACA - FORNECIMENTO E INSTALAÇÃO. AF_12/2015</v>
          </cell>
          <cell r="D2787" t="str">
            <v>UN</v>
          </cell>
          <cell r="E2787">
            <v>46.39</v>
          </cell>
        </row>
        <row r="2788">
          <cell r="B2788">
            <v>92031</v>
          </cell>
          <cell r="C2788" t="str">
            <v>INTERRUPTOR PARALELO (1 MÓDULO) COM 2 TOMADAS DE EMBUTIR 2P+T 10 A,  INCLUINDO SUPORTE E PLACA - FORNECIMENTO E INSTALAÇÃO. AF_12/2015</v>
          </cell>
          <cell r="D2788" t="str">
            <v>UN</v>
          </cell>
          <cell r="E2788">
            <v>52.05</v>
          </cell>
        </row>
        <row r="2789">
          <cell r="B2789">
            <v>92032</v>
          </cell>
          <cell r="C2789" t="str">
            <v>INTERRUPTOR PARALELO (2 MÓDULOS) COM 1 TOMADA DE EMBUTIR 2P+T 10 A,  SEM SUPORTE E SEM PLACA - FORNECIMENTO E INSTALAÇÃO. AF_12/2015</v>
          </cell>
          <cell r="D2789" t="str">
            <v>UN</v>
          </cell>
          <cell r="E2789">
            <v>47.19</v>
          </cell>
        </row>
        <row r="2790">
          <cell r="B2790">
            <v>92033</v>
          </cell>
          <cell r="C2790" t="str">
            <v>INTERRUPTOR PARALELO (2 MÓDULOS) COM 1 TOMADA DE EMBUTIR 2P+T 10 A,  INCLUINDO SUPORTE E PLACA - FORNECIMENTO E INSTALAÇÃO. AF_12/2015</v>
          </cell>
          <cell r="D2790" t="str">
            <v>UN</v>
          </cell>
          <cell r="E2790">
            <v>52.85</v>
          </cell>
        </row>
        <row r="2791">
          <cell r="B2791">
            <v>92034</v>
          </cell>
          <cell r="C2791" t="str">
            <v>INTERRUPTOR SIMPLES (1 MÓDULO), INTERRUPTOR PARALELO (1 MÓDULO) E 1 TOMADA DE EMBUTIR 2P+T 10 A,  SEM SUPORTE E SEM PLACA - FORNECIMENTO E INSTALAÇÃO. AF_12/2015</v>
          </cell>
          <cell r="D2791" t="str">
            <v>UN</v>
          </cell>
          <cell r="E2791">
            <v>42.75</v>
          </cell>
        </row>
        <row r="2792">
          <cell r="B2792">
            <v>92035</v>
          </cell>
          <cell r="C2792" t="str">
            <v>INTERRUPTOR SIMPLES (1 MÓDULO), INTERRUPTOR PARALELO (1 MÓDULO) E 1 TOMADA DE EMBUTIR 2P+T 10 A,  INCLUINDO SUPORTE E PLACA - FORNECIMENTO E INSTALAÇÃO. AF_12/2015</v>
          </cell>
          <cell r="D2792" t="str">
            <v>UN</v>
          </cell>
          <cell r="E2792">
            <v>48.41</v>
          </cell>
        </row>
        <row r="2793">
          <cell r="B2793">
            <v>97583</v>
          </cell>
          <cell r="C2793" t="str">
            <v>LUMINÁRIA TIPO CALHA, DE SOBREPOR, COM 1 LÂMPADA TUBULAR FLUORESCENTE DE 18 W, COM REATOR DE PARTIDA RÁPIDA - FORNECIMENTO E INSTALAÇÃO. AF_02/2020</v>
          </cell>
          <cell r="D2793" t="str">
            <v>UN</v>
          </cell>
          <cell r="E2793">
            <v>64.09</v>
          </cell>
        </row>
        <row r="2794">
          <cell r="B2794">
            <v>97584</v>
          </cell>
          <cell r="C2794" t="str">
            <v>LUMINÁRIA TIPO CALHA, DE SOBREPOR, COM 1 LÂMPADA TUBULAR FLUORESCENTE DE 36 W, COM REATOR DE PARTIDA RÁPIDA - FORNECIMENTO E INSTALAÇÃO. AF_02/2020</v>
          </cell>
          <cell r="D2794" t="str">
            <v>UN</v>
          </cell>
          <cell r="E2794">
            <v>89.87</v>
          </cell>
        </row>
        <row r="2795">
          <cell r="B2795">
            <v>97585</v>
          </cell>
          <cell r="C2795" t="str">
            <v>LUMINÁRIA TIPO CALHA, DE SOBREPOR, COM 2 LÂMPADAS TUBULARES FLUORESCENTES DE 18 W, COM REATOR DE PARTIDA RÁPIDA - FORNECIMENTO E INSTALAÇÃO. AF_02/2020</v>
          </cell>
          <cell r="D2795" t="str">
            <v>UN</v>
          </cell>
          <cell r="E2795">
            <v>86.36</v>
          </cell>
        </row>
        <row r="2796">
          <cell r="B2796">
            <v>97586</v>
          </cell>
          <cell r="C2796" t="str">
            <v>LUMINÁRIA TIPO CALHA, DE SOBREPOR, COM 2 LÂMPADAS TUBULARES FLUORESCENTES DE 36 W, COM REATOR DE PARTIDA RÁPIDA - FORNECIMENTO E INSTALAÇÃO. AF_02/2020</v>
          </cell>
          <cell r="D2796" t="str">
            <v>UN</v>
          </cell>
          <cell r="E2796">
            <v>117.49</v>
          </cell>
        </row>
        <row r="2797">
          <cell r="B2797">
            <v>97587</v>
          </cell>
          <cell r="C2797" t="str">
            <v>LUMINÁRIA TIPO CALHA, DE EMBUTIR, COM 2 LÂMPADAS FLUORESCENTES DE 14 W, COM REATOR DE PARTIDA RÁPIDA - FORNECIMENTO E INSTALAÇÃO. AF_02/2020</v>
          </cell>
          <cell r="D2797" t="str">
            <v>UN</v>
          </cell>
          <cell r="E2797">
            <v>214.98</v>
          </cell>
        </row>
        <row r="2798">
          <cell r="B2798">
            <v>97589</v>
          </cell>
          <cell r="C2798" t="str">
            <v>LUMINÁRIA TIPO PLAFON EM PLÁSTICO, DE SOBREPOR, COM 1 LÂMPADA FLUORESCENTE DE 15 W, SEM REATOR - FORNECIMENTO E INSTALAÇÃO. AF_02/2020</v>
          </cell>
          <cell r="D2798" t="str">
            <v>UN</v>
          </cell>
          <cell r="E2798">
            <v>28.85</v>
          </cell>
        </row>
        <row r="2799">
          <cell r="B2799">
            <v>97590</v>
          </cell>
          <cell r="C2799" t="str">
            <v>LUMINÁRIA TIPO PLAFON REDONDO COM VIDRO FOSCO, DE SOBREPOR, COM 1 LÂMPADA FLUORESCENTE DE 15 W, SEM REATOR - FORNECIMENTO E INSTALAÇÃO. AF_02/2020</v>
          </cell>
          <cell r="D2799" t="str">
            <v>UN</v>
          </cell>
          <cell r="E2799">
            <v>71.86</v>
          </cell>
        </row>
        <row r="2800">
          <cell r="B2800">
            <v>97591</v>
          </cell>
          <cell r="C2800" t="str">
            <v>LUMINÁRIA TIPO PLAFON REDONDO COM VIDRO FOSCO, DE SOBREPOR, COM 2 LÂMPADAS FLUORESCENTES DE 15 W, SEM REATOR - FORNECIMENTO E INSTALAÇÃO. AF_02/2020</v>
          </cell>
          <cell r="D2800" t="str">
            <v>UN</v>
          </cell>
          <cell r="E2800">
            <v>92.94</v>
          </cell>
        </row>
        <row r="2801">
          <cell r="B2801">
            <v>97592</v>
          </cell>
          <cell r="C2801" t="str">
            <v>LUMINÁRIA TIPO PLAFON, DE SOBREPOR, COM 1 LÂMPADA LED DE 12/13 W, SEM REATOR - FORNECIMENTO E INSTALAÇÃO. AF_02/2020</v>
          </cell>
          <cell r="D2801" t="str">
            <v>UN</v>
          </cell>
          <cell r="E2801">
            <v>31.05</v>
          </cell>
        </row>
        <row r="2802">
          <cell r="B2802">
            <v>97593</v>
          </cell>
          <cell r="C2802" t="str">
            <v>LUMINÁRIA TIPO SPOT, DE SOBREPOR, COM 1 LÂMPADA FLUORESCENTE DE 15 W, SEM REATOR - FORNECIMENTO E INSTALAÇÃO. AF_02/2020</v>
          </cell>
          <cell r="D2802" t="str">
            <v>UN</v>
          </cell>
          <cell r="E2802">
            <v>104.96</v>
          </cell>
        </row>
        <row r="2803">
          <cell r="B2803">
            <v>97594</v>
          </cell>
          <cell r="C2803" t="str">
            <v>LUMINÁRIA TIPO SPOT, DE SOBREPOR, COM 2 LÂMPADAS FLUORESCENTES DE 15 W, SEM REATOR - FORNECIMENTO E INSTALAÇÃO. AF_02/2020</v>
          </cell>
          <cell r="D2803" t="str">
            <v>UN</v>
          </cell>
          <cell r="E2803">
            <v>93.53</v>
          </cell>
        </row>
        <row r="2804">
          <cell r="B2804">
            <v>97595</v>
          </cell>
          <cell r="C2804" t="str">
            <v>SENSOR DE PRESENÇA COM FOTOCÉLULA, FIXAÇÃO EM PAREDE - FORNECIMENTO E INSTALAÇÃO. AF_02/2020</v>
          </cell>
          <cell r="D2804" t="str">
            <v>UN</v>
          </cell>
          <cell r="E2804">
            <v>76.19</v>
          </cell>
        </row>
        <row r="2805">
          <cell r="B2805">
            <v>97596</v>
          </cell>
          <cell r="C2805" t="str">
            <v>SENSOR DE PRESENÇA SEM FOTOCÉLULA, FIXAÇÃO EM PAREDE - FORNECIMENTO E INSTALAÇÃO. AF_02/2020</v>
          </cell>
          <cell r="D2805" t="str">
            <v>UN</v>
          </cell>
          <cell r="E2805">
            <v>52.95</v>
          </cell>
        </row>
        <row r="2806">
          <cell r="B2806">
            <v>97597</v>
          </cell>
          <cell r="C2806" t="str">
            <v>SENSOR DE PRESENÇA COM FOTOCÉLULA, FIXAÇÃO EM TETO - FORNECIMENTO E INSTALAÇÃO. AF_02/2020</v>
          </cell>
          <cell r="D2806" t="str">
            <v>UN</v>
          </cell>
          <cell r="E2806">
            <v>52.57</v>
          </cell>
        </row>
        <row r="2807">
          <cell r="B2807">
            <v>97598</v>
          </cell>
          <cell r="C2807" t="str">
            <v>SENSOR DE PRESENÇA SEM FOTOCÉLULA, FIXAÇÃO EM TETO - FORNECIMENTO E INSTALAÇÃO. AF_02/2020</v>
          </cell>
          <cell r="D2807" t="str">
            <v>UN</v>
          </cell>
          <cell r="E2807">
            <v>49.6</v>
          </cell>
        </row>
        <row r="2808">
          <cell r="B2808">
            <v>97599</v>
          </cell>
          <cell r="C2808" t="str">
            <v>LUMINÁRIA DE EMERGÊNCIA, COM 30 LÂMPADAS LED DE 2 W, SEM REATOR - FORNECIMENTO E INSTALAÇÃO. AF_02/2020</v>
          </cell>
          <cell r="D2808" t="str">
            <v>UN</v>
          </cell>
          <cell r="E2808">
            <v>22.94</v>
          </cell>
        </row>
        <row r="2809">
          <cell r="B2809">
            <v>97609</v>
          </cell>
          <cell r="C2809" t="str">
            <v>LÂMPADA COMPACTA DE LED 6 W, BASE E27 - FORNECIMENTO E INSTALAÇÃO. AF_02/2020</v>
          </cell>
          <cell r="D2809" t="str">
            <v>UN</v>
          </cell>
          <cell r="E2809">
            <v>13.79</v>
          </cell>
        </row>
        <row r="2810">
          <cell r="B2810">
            <v>97610</v>
          </cell>
          <cell r="C2810" t="str">
            <v>LÂMPADA COMPACTA DE LED 10 W, BASE E27 - FORNECIMENTO E INSTALAÇÃO. AF_02/2020</v>
          </cell>
          <cell r="D2810" t="str">
            <v>UN</v>
          </cell>
          <cell r="E2810">
            <v>14.74</v>
          </cell>
        </row>
        <row r="2811">
          <cell r="B2811">
            <v>97611</v>
          </cell>
          <cell r="C2811" t="str">
            <v>LÂMPADA COMPACTA FLUORESCENTE DE 15 W, BASE E27 - FORNECIMENTO E INSTALAÇÃO. AF_02/2020</v>
          </cell>
          <cell r="D2811" t="str">
            <v>UN</v>
          </cell>
          <cell r="E2811">
            <v>16.78</v>
          </cell>
        </row>
        <row r="2812">
          <cell r="B2812">
            <v>97612</v>
          </cell>
          <cell r="C2812" t="str">
            <v>LÂMPADA COMPACTA FLUORESCENTE DE 20 W, BASE E27 - FORNECIMENTO E INSTALAÇÃO. AF_02/2020</v>
          </cell>
          <cell r="D2812" t="str">
            <v>UN</v>
          </cell>
          <cell r="E2812">
            <v>18.079999999999998</v>
          </cell>
        </row>
        <row r="2813">
          <cell r="B2813">
            <v>97613</v>
          </cell>
          <cell r="C2813" t="str">
            <v>LÂMPADA COMPACTA DE VAPOR MERCURIO 125 W, BASE E27 - FORNECIMENTO E INSTALAÇÃO. AF_02/2020</v>
          </cell>
          <cell r="D2813" t="str">
            <v>UN</v>
          </cell>
          <cell r="E2813">
            <v>22.41</v>
          </cell>
        </row>
        <row r="2814">
          <cell r="B2814">
            <v>97614</v>
          </cell>
          <cell r="C2814" t="str">
            <v>LÂMPADA COMPACTA DE VAPOR METÁLICO OVOIDE 150 W, BASE E27 - FORNECIMENTO E INSTALAÇÃO. AF_02/2020</v>
          </cell>
          <cell r="D2814" t="str">
            <v>UN</v>
          </cell>
          <cell r="E2814">
            <v>38.03</v>
          </cell>
        </row>
        <row r="2815">
          <cell r="B2815">
            <v>97615</v>
          </cell>
          <cell r="C2815" t="str">
            <v>LÂMPADA TUBULAR FLUORESCENTE T8 DE 16/18 W, BASE G13 - FORNECIMENTO E INSTALAÇÃO. AF_02/2020_P</v>
          </cell>
          <cell r="D2815" t="str">
            <v>UN</v>
          </cell>
          <cell r="E2815">
            <v>40.659999999999997</v>
          </cell>
        </row>
        <row r="2816">
          <cell r="B2816">
            <v>97616</v>
          </cell>
          <cell r="C2816" t="str">
            <v>LÂMPADA TUBULAR FLUORESCENTE T8 DE 32/36 W, BASE G13 - FORNECIMENTO E INSTALAÇÃO. AF_02/2020_P</v>
          </cell>
          <cell r="D2816" t="str">
            <v>UN</v>
          </cell>
          <cell r="E2816">
            <v>46.55</v>
          </cell>
        </row>
        <row r="2817">
          <cell r="B2817">
            <v>97617</v>
          </cell>
          <cell r="C2817" t="str">
            <v>LÂMPADA TUBULAR FLUORESCENTE T10 DE 20/40 W, BASE G13 - FORNECIMENTO E INSTALAÇÃO. AF_02/2020_P</v>
          </cell>
          <cell r="D2817" t="str">
            <v>UN</v>
          </cell>
          <cell r="E2817">
            <v>46.34</v>
          </cell>
        </row>
        <row r="2818">
          <cell r="B2818">
            <v>97618</v>
          </cell>
          <cell r="C2818" t="str">
            <v>LÂMPADA TUBULAR FLUORESCENTE T5 DE 14 W, BASE G13 - FORNECIMENTO E INSTALAÇÃO. AF_02/2020_P</v>
          </cell>
          <cell r="D2818" t="str">
            <v>UN</v>
          </cell>
          <cell r="E2818">
            <v>42.49</v>
          </cell>
        </row>
        <row r="2819">
          <cell r="B2819">
            <v>100902</v>
          </cell>
          <cell r="C2819" t="str">
            <v>LÂMPADA TUBULAR LED DE 9/10 W, BASE G13 - FORNECIMENTO E INSTALAÇÃO. AF_02/2020_P</v>
          </cell>
          <cell r="D2819" t="str">
            <v>UN</v>
          </cell>
          <cell r="E2819">
            <v>22.47</v>
          </cell>
        </row>
        <row r="2820">
          <cell r="B2820">
            <v>100903</v>
          </cell>
          <cell r="C2820" t="str">
            <v>LÂMPADA TUBULAR LED DE 18/20 W, BASE G13 - FORNECIMENTO E INSTALAÇÃO. AF_02/2020_P</v>
          </cell>
          <cell r="D2820" t="str">
            <v>UN</v>
          </cell>
          <cell r="E2820">
            <v>26.65</v>
          </cell>
        </row>
        <row r="2821">
          <cell r="B2821">
            <v>100904</v>
          </cell>
          <cell r="C2821" t="str">
            <v>LUMINÁRIA TIPO CALHA, DE SOBREPOR, COM 1 LÂMPADA TUBULAR FLUORESCENTE DE 20 W, COM REATOR DE PARTIDA CONVENCIONAL - FORNECIMENTO E INSTALAÇÃO. AF_02/2020</v>
          </cell>
          <cell r="D2821" t="str">
            <v>UN</v>
          </cell>
          <cell r="E2821">
            <v>64.09</v>
          </cell>
        </row>
        <row r="2822">
          <cell r="B2822">
            <v>100905</v>
          </cell>
          <cell r="C2822" t="str">
            <v>LUMINÁRIA DUPLA TIPO CALHA, DE SOBREPOR, COM 4 LÂMPADAS TUBULARES FLUORESCENTES DE 18 W,COM REATORES DE PARTIDA RÁPIDA - FORNECIMENTO E INSTALAÇÃO. AF_02/2020</v>
          </cell>
          <cell r="D2822" t="str">
            <v>UN</v>
          </cell>
          <cell r="E2822">
            <v>172.74</v>
          </cell>
        </row>
        <row r="2823">
          <cell r="B2823">
            <v>100906</v>
          </cell>
          <cell r="C2823" t="str">
            <v>LUMINÁRIA DUPLA TIPO CALHA, DE SOBREPOR, COM 4 LÂMPADAS TUBULARES FLUORESCENTES DE 36 W, COM REATORES DE PARTIDA RÁPIDA -FORNECIMENTO E INSTALAÇÃO. AF_02/2020</v>
          </cell>
          <cell r="D2823" t="str">
            <v>UN</v>
          </cell>
          <cell r="E2823">
            <v>235</v>
          </cell>
        </row>
        <row r="2824">
          <cell r="B2824">
            <v>100909</v>
          </cell>
          <cell r="C2824" t="str">
            <v>LUMINÁRIA TIPO CALHA, DE SOBREPOR, COM 1 LÂMPADA TUBULAR LED DE 9 W, SEM REATOR - FORNECIMENTO E INSTALAÇÃO. AF_02/2020</v>
          </cell>
          <cell r="D2824" t="str">
            <v>UN</v>
          </cell>
          <cell r="E2824">
            <v>48.76</v>
          </cell>
        </row>
        <row r="2825">
          <cell r="B2825">
            <v>100912</v>
          </cell>
          <cell r="C2825" t="str">
            <v>LUMINÁRIA TIPO CALHA, DE SOBREPOR, COM 2 LÂMPADAS TUBULARES LED DE 9 W, SEM REATOR - FORNECIMENTO E INSTALAÇÃO. AF_02/2020</v>
          </cell>
          <cell r="D2825" t="str">
            <v>UN</v>
          </cell>
          <cell r="E2825">
            <v>63.25</v>
          </cell>
        </row>
        <row r="2826">
          <cell r="B2826">
            <v>100919</v>
          </cell>
          <cell r="C2826" t="str">
            <v>LÂMPADA FLUORESCENTE ESPIRAL BRANCA 45 W, BASE E27 - FORNECIMENTO E INSTALAÇÃO. AF_02/2020</v>
          </cell>
          <cell r="D2826" t="str">
            <v>UN</v>
          </cell>
          <cell r="E2826">
            <v>43.13</v>
          </cell>
        </row>
        <row r="2827">
          <cell r="B2827">
            <v>100920</v>
          </cell>
          <cell r="C2827" t="str">
            <v>LÂMPADA FLUORESCENTE ESPIRAL BRANCA 65 W, BASE E27 - FORNECIMENTO E INSTALAÇÃO. AF_02/2020</v>
          </cell>
          <cell r="D2827" t="str">
            <v>UN</v>
          </cell>
          <cell r="E2827">
            <v>71.94</v>
          </cell>
        </row>
        <row r="2828">
          <cell r="B2828">
            <v>100921</v>
          </cell>
          <cell r="C2828" t="str">
            <v>REATOR DE PARTIDA RÁPIDA PARA LÂMPADA FLUORESCENTE 2X40W - FORNECIMENTO E INSTALAÇÃO. AF_02/2020</v>
          </cell>
          <cell r="D2828" t="str">
            <v>UN</v>
          </cell>
          <cell r="E2828">
            <v>48.94</v>
          </cell>
        </row>
        <row r="2829">
          <cell r="B2829">
            <v>100922</v>
          </cell>
          <cell r="C2829" t="str">
            <v>REATOR DE PARTIDA RÁPIDA PARA LÂMPADA FLUORESCENTE 1X20W - FORNECIMENTO E INSTALAÇÃO. AF_02/2020</v>
          </cell>
          <cell r="D2829" t="str">
            <v>UN</v>
          </cell>
          <cell r="E2829">
            <v>35.15</v>
          </cell>
        </row>
        <row r="2830">
          <cell r="B2830">
            <v>100923</v>
          </cell>
          <cell r="C2830" t="str">
            <v>REATOR DE PARTIDA RÁPIDA PARA LÂMPADA FLUORESCENTE 1X40W - FORNECIMENTO E INSTALAÇÃO. AF_02/2020</v>
          </cell>
          <cell r="D2830" t="str">
            <v>UN</v>
          </cell>
          <cell r="E2830">
            <v>40.71</v>
          </cell>
        </row>
        <row r="2831">
          <cell r="B2831">
            <v>101489</v>
          </cell>
          <cell r="C2831" t="str">
            <v>ENTRADA DE ENERGIA ELÉTRICA, AÉREA, MONOFÁSICA, COM CAIXA DE SOBREPOR, CABO DE 10 MM2 E DISJUNTOR DIN 50A (NÃO INCLUSO O POSTE DE CONCRETO). AF_07/2020_P</v>
          </cell>
          <cell r="D2831" t="str">
            <v>UN</v>
          </cell>
          <cell r="E2831">
            <v>991.55</v>
          </cell>
        </row>
        <row r="2832">
          <cell r="B2832">
            <v>101490</v>
          </cell>
          <cell r="C2832" t="str">
            <v>ENTRADA DE ENERGIA ELÉTRICA, AÉREA, MONOFÁSICA, COM CAIXA DE SOBREPOR, CABO DE 16 MM2 E DISJUNTOR DIN 50A (NÃO INCLUSO O POSTE DE CONCRETO). AF_07/2020_P</v>
          </cell>
          <cell r="D2832" t="str">
            <v>UN</v>
          </cell>
          <cell r="E2832">
            <v>1079.33</v>
          </cell>
        </row>
        <row r="2833">
          <cell r="B2833">
            <v>101491</v>
          </cell>
          <cell r="C2833" t="str">
            <v>ENTRADA DE ENERGIA ELÉTRICA, AÉREA, MONOFÁSICA, COM CAIXA DE SOBREPOR, CABO DE 25 MM2 E DISJUNTOR DIN 50A (NÃO INCLUSO O POSTE DE CONCRETO). AF_07/2020_P</v>
          </cell>
          <cell r="D2833" t="str">
            <v>UN</v>
          </cell>
          <cell r="E2833">
            <v>1121.57</v>
          </cell>
        </row>
        <row r="2834">
          <cell r="B2834">
            <v>101492</v>
          </cell>
          <cell r="C2834" t="str">
            <v>ENTRADA DE ENERGIA ELÉTRICA, AÉREA, MONOFÁSICA, COM CAIXA DE SOBREPOR, CABO DE 35 MM2 E DISJUNTOR DIN 50A (NÃO INCLUSO O POSTE DE CONCRETO). AF_07/2020_P</v>
          </cell>
          <cell r="D2834" t="str">
            <v>UN</v>
          </cell>
          <cell r="E2834">
            <v>1248.3800000000001</v>
          </cell>
        </row>
        <row r="2835">
          <cell r="B2835">
            <v>101493</v>
          </cell>
          <cell r="C2835" t="str">
            <v>ENTRADA DE ENERGIA ELÉTRICA, AÉREA, MONOFÁSICA, COM CAIXA DE EMBUTIR, CABO DE 10 MM2 E DISJUNTOR DIN 50A (NÃO INCLUSO O POSTE DE CONCRETO). AF_07/2020_P</v>
          </cell>
          <cell r="D2835" t="str">
            <v>UN</v>
          </cell>
          <cell r="E2835">
            <v>979.93</v>
          </cell>
        </row>
        <row r="2836">
          <cell r="B2836">
            <v>101494</v>
          </cell>
          <cell r="C2836" t="str">
            <v>ENTRADA DE ENERGIA ELÉTRICA, AÉREA, MONOFÁSICA, COM CAIXA DE EMBUTIR, CABO DE 16 MM2 E DISJUNTOR DIN 50A (NÃO INCLUSO O POSTE DE CONCRETO). AF_07/2020_P</v>
          </cell>
          <cell r="D2836" t="str">
            <v>UN</v>
          </cell>
          <cell r="E2836">
            <v>1067.71</v>
          </cell>
        </row>
        <row r="2837">
          <cell r="B2837">
            <v>101495</v>
          </cell>
          <cell r="C2837" t="str">
            <v>ENTRADA DE ENERGIA ELÉTRICA, AÉREA, MONOFÁSICA, COM CAIXA DE EMBUTIR, CABO DE 25 MM2 E DISJUNTOR DIN 50A (NÃO INCLUSO O POSTE DE CONCRETO). AF_07/2020_P</v>
          </cell>
          <cell r="D2837" t="str">
            <v>UN</v>
          </cell>
          <cell r="E2837">
            <v>1109.95</v>
          </cell>
        </row>
        <row r="2838">
          <cell r="B2838">
            <v>101496</v>
          </cell>
          <cell r="C2838" t="str">
            <v>ENTRADA DE ENERGIA ELÉTRICA, AÉREA, MONOFÁSICA, COM CAIXA DE EMBUTIR, CABO DE 35 MM2 E DISJUNTOR DIN 50A (NÃO INCLUSO O POSTE DE CONCRETO). AF_07/2020_P</v>
          </cell>
          <cell r="D2838" t="str">
            <v>UN</v>
          </cell>
          <cell r="E2838">
            <v>1236.76</v>
          </cell>
        </row>
        <row r="2839">
          <cell r="B2839">
            <v>101497</v>
          </cell>
          <cell r="C2839" t="str">
            <v>ENTRADA DE ENERGIA ELÉTRICA, AÉREA, BIFÁSICA, COM CAIXA DE SOBREPOR, CABO DE 10 MM2 E DISJUNTOR DIN 50A (NÃO INCLUSO O POSTE DE CONCRETO). AF_07/2020_P</v>
          </cell>
          <cell r="D2839" t="str">
            <v>UN</v>
          </cell>
          <cell r="E2839">
            <v>1208.26</v>
          </cell>
        </row>
        <row r="2840">
          <cell r="B2840">
            <v>101498</v>
          </cell>
          <cell r="C2840" t="str">
            <v>ENTRADA DE ENERGIA ELÉTRICA, AÉREA, BIFÁSICA, COM CAIXA DE SOBREPOR, CABO DE 16 MM2 E DISJUNTOR DIN 50A (NÃO INCLUSO O POSTE DE CONCRETO). AF_07/2020_P</v>
          </cell>
          <cell r="D2840" t="str">
            <v>UN</v>
          </cell>
          <cell r="E2840">
            <v>1341.13</v>
          </cell>
        </row>
        <row r="2841">
          <cell r="B2841">
            <v>101499</v>
          </cell>
          <cell r="C2841" t="str">
            <v>ENTRADA DE ENERGIA ELÉTRICA, AÉREA, BIFÁSICA, COM CAIXA DE SOBREPOR, CABO DE 25 MM2 E DISJUNTOR DIN 50A (NÃO INCLUSO O POSTE DE CONCRETO). AF_07/2020_P</v>
          </cell>
          <cell r="D2841" t="str">
            <v>UN</v>
          </cell>
          <cell r="E2841">
            <v>1405.06</v>
          </cell>
        </row>
        <row r="2842">
          <cell r="B2842">
            <v>101500</v>
          </cell>
          <cell r="C2842" t="str">
            <v>ENTRADA DE ENERGIA ELÉTRICA, AÉREA, BIFÁSICA, COM CAIXA DE SOBREPOR, CABO DE 35 MM2 E DISJUNTOR DIN 50A (NÃO INCLUSO O POSTE DE CONCRETO). AF_07/2020_P</v>
          </cell>
          <cell r="D2842" t="str">
            <v>UN</v>
          </cell>
          <cell r="E2842">
            <v>1586.56</v>
          </cell>
        </row>
        <row r="2843">
          <cell r="B2843">
            <v>101501</v>
          </cell>
          <cell r="C2843" t="str">
            <v>ENTRADA DE ENERGIA ELÉTRICA, AÉREA, BIFÁSICA, COM CAIXA DE EMBUTIR, CABO DE 10 MM2 E DISJUNTOR DIN 50A (NÃO INCLUSO O POSTE DE CONCRETO). AF_07/2020_P</v>
          </cell>
          <cell r="D2843" t="str">
            <v>UN</v>
          </cell>
          <cell r="E2843">
            <v>1202.43</v>
          </cell>
        </row>
        <row r="2844">
          <cell r="B2844">
            <v>101502</v>
          </cell>
          <cell r="C2844" t="str">
            <v>ENTRADA DE ENERGIA ELÉTRICA, AÉREA, BIFÁSICA, COM CAIXA DE EMBUTIR, CABO DE 16 MM2 E DISJUNTOR DIN 50A (NÃO INCLUSO O POSTE DE CONCRETO). AF_07/2020_P</v>
          </cell>
          <cell r="D2844" t="str">
            <v>UN</v>
          </cell>
          <cell r="E2844">
            <v>1335.3</v>
          </cell>
        </row>
        <row r="2845">
          <cell r="B2845">
            <v>101503</v>
          </cell>
          <cell r="C2845" t="str">
            <v>ENTRADA DE ENERGIA ELÉTRICA, AÉREA, BIFÁSICA, COM CAIXA DE EMBUTIR, CABO DE 25 MM2 E DISJUNTOR DIN 50A (NÃO INCLUSO O POSTE DE CONCRETO). AF_07/2020_P</v>
          </cell>
          <cell r="D2845" t="str">
            <v>UN</v>
          </cell>
          <cell r="E2845">
            <v>1399.23</v>
          </cell>
        </row>
        <row r="2846">
          <cell r="B2846">
            <v>101504</v>
          </cell>
          <cell r="C2846" t="str">
            <v>ENTRADA DE ENERGIA ELÉTRICA, AÉREA, BIFÁSICA, COM CAIXA DE EMBUTIR, CABO DE 35 MM2 E DISJUNTOR DIN 50A (NÃO INCLUSO O POSTE DE CONCRETO). AF_07/2020_P</v>
          </cell>
          <cell r="D2846" t="str">
            <v>UN</v>
          </cell>
          <cell r="E2846">
            <v>1580.73</v>
          </cell>
        </row>
        <row r="2847">
          <cell r="B2847">
            <v>101505</v>
          </cell>
          <cell r="C2847" t="str">
            <v>ENTRADA DE ENERGIA ELÉTRICA, AÉREA, TRIFÁSICA, COM CAIXA DE SOBREPOR, CABO DE 10 MM2 E DISJUNTOR DIN 50A (NÃO INCLUSO O POSTE DE CONCRETO). AF_07/2020_P</v>
          </cell>
          <cell r="D2847" t="str">
            <v>UN</v>
          </cell>
          <cell r="E2847">
            <v>1311.84</v>
          </cell>
        </row>
        <row r="2848">
          <cell r="B2848">
            <v>101506</v>
          </cell>
          <cell r="C2848" t="str">
            <v>ENTRADA DE ENERGIA ELÉTRICA, AÉREA, TRIFÁSICA, COM CAIXA DE SOBREPOR, CABO DE 16 MM2 E DISJUNTOR DIN 50A (NÃO INCLUSO O POSTE DE CONCRETO). AF_07/2020_P</v>
          </cell>
          <cell r="D2848" t="str">
            <v>UN</v>
          </cell>
          <cell r="E2848">
            <v>1489</v>
          </cell>
        </row>
        <row r="2849">
          <cell r="B2849">
            <v>101507</v>
          </cell>
          <cell r="C2849" t="str">
            <v>ENTRADA DE ENERGIA ELÉTRICA, AÉREA, TRIFÁSICA, COM CAIXA DE SOBREPOR, CABO DE 25 MM2 E DISJUNTOR DIN 50A (NÃO INCLUSO O POSTE DE CONCRETO). AF_07/2020_P</v>
          </cell>
          <cell r="D2849" t="str">
            <v>UN</v>
          </cell>
          <cell r="E2849">
            <v>1574.24</v>
          </cell>
        </row>
        <row r="2850">
          <cell r="B2850">
            <v>101508</v>
          </cell>
          <cell r="C2850" t="str">
            <v>ENTRADA DE ENERGIA ELÉTRICA, AÉREA, TRIFÁSICA, COM CAIXA DE SOBREPOR, CABO DE 35 MM2 E DISJUNTOR DIN 50A (NÃO INCLUSO O POSTE DE CONCRETO). AF_07/2020_P</v>
          </cell>
          <cell r="D2850" t="str">
            <v>UN</v>
          </cell>
          <cell r="E2850">
            <v>1809.47</v>
          </cell>
        </row>
        <row r="2851">
          <cell r="B2851">
            <v>101509</v>
          </cell>
          <cell r="C2851" t="str">
            <v>ENTRADA DE ENERGIA ELÉTRICA, AÉREA, TRIFÁSICA, COM CAIXA DE EMBUTIR, CABO DE 10 MM2 E DISJUNTOR DIN 50A (NÃO INCLUSO O POSTE DE CONCRETO). AF_07/2020</v>
          </cell>
          <cell r="D2851" t="str">
            <v>UN</v>
          </cell>
          <cell r="E2851">
            <v>1419.22</v>
          </cell>
        </row>
        <row r="2852">
          <cell r="B2852">
            <v>101510</v>
          </cell>
          <cell r="C2852" t="str">
            <v>ENTRADA DE ENERGIA ELÉTRICA, AÉREA, TRIFÁSICA, COM CAIXA DE EMBUTIR, CABO DE 16 MM2 E DISJUNTOR DIN 50A (NÃO INCLUSO O POSTE DE CONCRETO). AF_07/2020</v>
          </cell>
          <cell r="D2852" t="str">
            <v>UN</v>
          </cell>
          <cell r="E2852">
            <v>1596.38</v>
          </cell>
        </row>
        <row r="2853">
          <cell r="B2853">
            <v>101511</v>
          </cell>
          <cell r="C2853" t="str">
            <v>ENTRADA DE ENERGIA ELÉTRICA, AÉREA, TRIFÁSICA, COM CAIXA DE EMBUTIR, CABO DE 25 MM2 E DISJUNTOR DIN 50A (NÃO INCLUSO O POSTE DE CONCRETO). AF_07/2020</v>
          </cell>
          <cell r="D2853" t="str">
            <v>UN</v>
          </cell>
          <cell r="E2853">
            <v>1681.62</v>
          </cell>
        </row>
        <row r="2854">
          <cell r="B2854">
            <v>101512</v>
          </cell>
          <cell r="C2854" t="str">
            <v>ENTRADA DE ENERGIA ELÉTRICA, AÉREA, TRIFÁSICA, COM CAIXA DE EMBUTIR, CABO DE 35 MM2 E DISJUNTOR DIN 50A (NÃO INCLUSO O POSTE DE CONCRETO). AF_07/2020</v>
          </cell>
          <cell r="D2854" t="str">
            <v>UN</v>
          </cell>
          <cell r="E2854">
            <v>1916.85</v>
          </cell>
        </row>
        <row r="2855">
          <cell r="B2855">
            <v>101513</v>
          </cell>
          <cell r="C2855" t="str">
            <v>ENTRADA DE ENERGIA ELÉTRICA, SUBTERRÂNEA, MONOFÁSICA, COM CAIXA DE SOBREPOR, CABO DE 10 MM2 E DISJUNTOR DIN 50A (NÃO INCLUSA MURETA DE ALVENARIA). AF_07/2020_P</v>
          </cell>
          <cell r="D2855" t="str">
            <v>UN</v>
          </cell>
          <cell r="E2855">
            <v>594.75</v>
          </cell>
        </row>
        <row r="2856">
          <cell r="B2856">
            <v>101514</v>
          </cell>
          <cell r="C2856" t="str">
            <v>ENTRADA DE ENERGIA ELÉTRICA, SUBTERRÂNEA, MONOFÁSICA, COM CAIXA DE SOBREPOR, CABO DE 16 MM2 E DISJUNTOR DIN 50A (NÃO INCLUSA MURETA DE ALVENARIA). AF_07/2020_P</v>
          </cell>
          <cell r="D2856" t="str">
            <v>UN</v>
          </cell>
          <cell r="E2856">
            <v>700.09</v>
          </cell>
        </row>
        <row r="2857">
          <cell r="B2857">
            <v>101515</v>
          </cell>
          <cell r="C2857" t="str">
            <v>ENTRADA DE ENERGIA ELÉTRICA, SUBTERRÂNEA, MONOFÁSICA, COM CAIXA DE SOBREPOR, CABO DE 25 MM2 E DISJUNTOR DIN 50A (NÃO INCLUSA MURETA DE ALVENARIA). AF_07/2020_P</v>
          </cell>
          <cell r="D2857" t="str">
            <v>UN</v>
          </cell>
          <cell r="E2857">
            <v>750.77</v>
          </cell>
        </row>
        <row r="2858">
          <cell r="B2858">
            <v>101516</v>
          </cell>
          <cell r="C2858" t="str">
            <v>ENTRADA DE ENERGIA ELÉTRICA, SUBTERRÂNEA, MONOFÁSICA, COM CAIXA DE SOBREPOR, CABO DE 35 MM2 E DISJUNTOR DIN 50A (NÃO INCLUSA MURETA DE ALVENARIA). AF_07/2020_P</v>
          </cell>
          <cell r="D2858" t="str">
            <v>UN</v>
          </cell>
          <cell r="E2858">
            <v>878.55</v>
          </cell>
        </row>
        <row r="2859">
          <cell r="B2859">
            <v>101517</v>
          </cell>
          <cell r="C2859" t="str">
            <v>ENTRADA DE ENERGIA ELÉTRICA, SUBTERRÂNEA, MONOFÁSICA, COM CAIXA DE EMBUTIR, CABO DE 10 MM2 E DISJUNTOR DIN 50A (NÃO INCLUSA MURETA DE ALVENARIA). AF_07/2020_P</v>
          </cell>
          <cell r="D2859" t="str">
            <v>UN</v>
          </cell>
          <cell r="E2859">
            <v>583.13</v>
          </cell>
        </row>
        <row r="2860">
          <cell r="B2860">
            <v>101518</v>
          </cell>
          <cell r="C2860" t="str">
            <v>ENTRADA DE ENERGIA ELÉTRICA, SUBTERRÂNEA, MONOFÁSICA, COM CAIXA DE EMBUTIR, CABO DE 16 MM2 E DISJUNTOR DIN 50A (NÃO INCLUSA MURETA DE ALVENARIA). AF_07/2020_P</v>
          </cell>
          <cell r="D2860" t="str">
            <v>UN</v>
          </cell>
          <cell r="E2860">
            <v>688.47</v>
          </cell>
        </row>
        <row r="2861">
          <cell r="B2861">
            <v>101519</v>
          </cell>
          <cell r="C2861" t="str">
            <v>ENTRADA DE ENERGIA ELÉTRICA, SUBTERRÂNEA, MONOFÁSICA, COM CAIXA DE EMBUTIR, CABO DE 25 MM2 E DISJUNTOR DIN 50A (NÃO INCLUSA MURETA DE ALVENARIA). AF_07/2020_P</v>
          </cell>
          <cell r="D2861" t="str">
            <v>UN</v>
          </cell>
          <cell r="E2861">
            <v>739.15</v>
          </cell>
        </row>
        <row r="2862">
          <cell r="B2862">
            <v>101520</v>
          </cell>
          <cell r="C2862" t="str">
            <v>ENTRADA DE ENERGIA ELÉTRICA, SUBTERRÂNEA, MONOFÁSICA, COM CAIXA DE EMBUTIR, CABO DE 35 MM2 E DISJUNTOR DIN 50A (NÃO INCLUSA MURETA DE ALVENARIA). AF_07/2020_P</v>
          </cell>
          <cell r="D2862" t="str">
            <v>UN</v>
          </cell>
          <cell r="E2862">
            <v>866.93</v>
          </cell>
        </row>
        <row r="2863">
          <cell r="B2863">
            <v>101521</v>
          </cell>
          <cell r="C2863" t="str">
            <v>ENTRADA DE ENERGIA ELÉTRICA, SUBTERRÂNEA, BIFÁSICA, COM CAIXA DE SOBREPOR, CABO DE 10 MM2 E DISJUNTOR DIN 50A (NÃO INCLUSA MURETA DE ALVENARIA). AF_07/2020_P</v>
          </cell>
          <cell r="D2863" t="str">
            <v>UN</v>
          </cell>
          <cell r="E2863">
            <v>825.92</v>
          </cell>
        </row>
        <row r="2864">
          <cell r="B2864">
            <v>101522</v>
          </cell>
          <cell r="C2864" t="str">
            <v>ENTRADA DE ENERGIA ELÉTRICA, SUBTERRÂNEA, BIFÁSICA, COM CAIXA DE SOBREPOR, CABO DE 16 MM2 E DISJUNTOR DIN 50A (NÃO INCLUSA MURETA DE ALVENARIA). AF_07/2020_P</v>
          </cell>
          <cell r="D2864" t="str">
            <v>UN</v>
          </cell>
          <cell r="E2864">
            <v>983.93</v>
          </cell>
        </row>
        <row r="2865">
          <cell r="B2865">
            <v>101523</v>
          </cell>
          <cell r="C2865" t="str">
            <v>ENTRADA DE ENERGIA ELÉTRICA, SUBTERRÂNEA, BIFÁSICA, COM CAIXA DE SOBREPOR, CABO DE 25 MM2 E DISJUNTOR DIN 50A (NÃO INCLUSA MURETA DE ALVENARIA). AF_07/2020_P</v>
          </cell>
          <cell r="D2865" t="str">
            <v>UN</v>
          </cell>
          <cell r="E2865">
            <v>1059.96</v>
          </cell>
        </row>
        <row r="2866">
          <cell r="B2866">
            <v>101524</v>
          </cell>
          <cell r="C2866" t="str">
            <v>ENTRADA DE ENERGIA ELÉTRICA, SUBTERRÂNEA, BIFÁSICA, COM CAIXA DE SOBREPOR, CABO DE 35 MM2 E DISJUNTOR DIN 50A (NÃO INCLUSA MURETA DE ALVENARIA). AF_07/2020_P</v>
          </cell>
          <cell r="D2866" t="str">
            <v>UN</v>
          </cell>
          <cell r="E2866">
            <v>1251.6199999999999</v>
          </cell>
        </row>
        <row r="2867">
          <cell r="B2867">
            <v>101525</v>
          </cell>
          <cell r="C2867" t="str">
            <v>ENTRADA DE ENERGIA ELÉTRICA, SUBTERRÂNEA, BIFÁSICA, COM CAIXA DE EMBUTIR, CABO DE 10 MM2 E DISJUNTOR DIN 50A (NÃO INCLUSA MURETA DE ALVENARIA). AF_07/2020_P</v>
          </cell>
          <cell r="D2867" t="str">
            <v>UN</v>
          </cell>
          <cell r="E2867">
            <v>820.09</v>
          </cell>
        </row>
        <row r="2868">
          <cell r="B2868">
            <v>101526</v>
          </cell>
          <cell r="C2868" t="str">
            <v>ENTRADA DE ENERGIA ELÉTRICA, SUBTERRÂNEA, BIFÁSICA, COM CAIXA DE EMBUTIR, CABO DE 16 MM2 E DISJUNTOR DIN 50A (NÃO INCLUSA MURETA DE ALVENARIA). AF_07/2020_P</v>
          </cell>
          <cell r="D2868" t="str">
            <v>UN</v>
          </cell>
          <cell r="E2868">
            <v>978.1</v>
          </cell>
        </row>
        <row r="2869">
          <cell r="B2869">
            <v>101527</v>
          </cell>
          <cell r="C2869" t="str">
            <v>ENTRADA DE ENERGIA ELÉTRICA, SUBTERRÂNEA, BIFÁSICA, COM CAIXA DE EMBUTIR, CABO DE 25 MM2 E DISJUNTOR DIN 50A (NÃO INCLUSA MURETA DE ALVENARIA). AF_07/2020_P</v>
          </cell>
          <cell r="D2869" t="str">
            <v>UN</v>
          </cell>
          <cell r="E2869">
            <v>1054.1300000000001</v>
          </cell>
        </row>
        <row r="2870">
          <cell r="B2870">
            <v>101528</v>
          </cell>
          <cell r="C2870" t="str">
            <v>ENTRADA DE ENERGIA ELÉTRICA, SUBTERRÂNEA, BIFÁSICA, COM CAIXA DE EMBUTIR, CABO DE 35 MM2 E DISJUNTOR DIN 50A (NÃO INCLUSA MURETA DE ALVENARIA). AF_07/2020_P</v>
          </cell>
          <cell r="D2870" t="str">
            <v>UN</v>
          </cell>
          <cell r="E2870">
            <v>1245.79</v>
          </cell>
        </row>
        <row r="2871">
          <cell r="B2871">
            <v>101529</v>
          </cell>
          <cell r="C2871" t="str">
            <v>ENTRADA DE ENERGIA ELÉTRICA, SUBTERRÂNEA, TRIFÁSICA, COM CAIXA DE SOBREPOR, CABO DE 10 MM2 E DISJUNTOR DIN 50A (NÃO INCLUSA MURETA DE ALVENARIA). AF_07/2020_P</v>
          </cell>
          <cell r="D2871" t="str">
            <v>UN</v>
          </cell>
          <cell r="E2871">
            <v>945.48</v>
          </cell>
        </row>
        <row r="2872">
          <cell r="B2872">
            <v>101530</v>
          </cell>
          <cell r="C2872" t="str">
            <v>ENTRADA DE ENERGIA ELÉTRICA, SUBTERRÂNEA, TRIFÁSICA, COM CAIXA DE SOBREPOR, CABO DE 16 MM2 E DISJUNTOR DIN 50A (NÃO INCLUSA MURETA DE ALVENARIA). AF_07/2020_P</v>
          </cell>
          <cell r="D2872" t="str">
            <v>UN</v>
          </cell>
          <cell r="E2872">
            <v>1156.1600000000001</v>
          </cell>
        </row>
        <row r="2873">
          <cell r="B2873">
            <v>101531</v>
          </cell>
          <cell r="C2873" t="str">
            <v>ENTRADA DE ENERGIA ELÉTRICA, SUBTERRÂNEA, TRIFÁSICA, COM CAIXA DE SOBREPOR, CABO DE 25 MM2 E DISJUNTOR DIN 50A (NÃO INCLUSA MURETA DE ALVENARIA). AF_07/2020_P</v>
          </cell>
          <cell r="D2873" t="str">
            <v>UN</v>
          </cell>
          <cell r="E2873">
            <v>1257.53</v>
          </cell>
        </row>
        <row r="2874">
          <cell r="B2874">
            <v>101532</v>
          </cell>
          <cell r="C2874" t="str">
            <v>ENTRADA DE ENERGIA ELÉTRICA, SUBTERRÂNEA, TRIFÁSICA, COM CAIXA DE SOBREPOR, CABO DE 35 MM2 E DISJUNTOR DIN 50A (NÃO INCLUSA MURETA DE ALVENARIA). AF_07/2020_P</v>
          </cell>
          <cell r="D2874" t="str">
            <v>UN</v>
          </cell>
          <cell r="E2874">
            <v>1513.08</v>
          </cell>
        </row>
        <row r="2875">
          <cell r="B2875">
            <v>101533</v>
          </cell>
          <cell r="C2875" t="str">
            <v>ENTRADA DE ENERGIA ELÉTRICA, SUBTERRÂNEA, TRIFÁSICA, COM CAIXA DE EMBUTIR, CABO DE 10 MM2 E DISJUNTOR DIN 50A (NÃO INCLUSA MURETA DE ALVENARIA). AF_07/2020</v>
          </cell>
          <cell r="D2875" t="str">
            <v>UN</v>
          </cell>
          <cell r="E2875">
            <v>1052.8599999999999</v>
          </cell>
        </row>
        <row r="2876">
          <cell r="B2876">
            <v>101534</v>
          </cell>
          <cell r="C2876" t="str">
            <v>ENTRADA DE ENERGIA ELÉTRICA, SUBTERRÂNEA, TRIFÁSICA, COM CAIXA DE EMBUTIR, CABO DE 16 MM2 E DISJUNTOR DIN 50A (NÃO INCLUSA MURETA DE ALVENARIA). AF_07/2020</v>
          </cell>
          <cell r="D2876" t="str">
            <v>UN</v>
          </cell>
          <cell r="E2876">
            <v>1263.54</v>
          </cell>
        </row>
        <row r="2877">
          <cell r="B2877">
            <v>101535</v>
          </cell>
          <cell r="C2877" t="str">
            <v>ENTRADA DE ENERGIA ELÉTRICA, SUBTERRÂNEA, TRIFÁSICA, COM CAIXA DE EMBUTIR, CABO DE 25 MM2 E DISJUNTOR DIN 50A (NÃO INCLUSA MURETA DE ALVENARIA). AF_07/2020</v>
          </cell>
          <cell r="D2877" t="str">
            <v>UN</v>
          </cell>
          <cell r="E2877">
            <v>1364.91</v>
          </cell>
        </row>
        <row r="2878">
          <cell r="B2878">
            <v>101536</v>
          </cell>
          <cell r="C2878" t="str">
            <v>ENTRADA DE ENERGIA ELÉTRICA, SUBTERRÂNEA, TRIFÁSICA, COM CAIXA DE EMBUTIR, CABO DE 35 MM2 E DISJUNTOR DIN 50A (NÃO INCLUSA MURETA DE ALVENARIA). AF_07/2020</v>
          </cell>
          <cell r="D2878" t="str">
            <v>UN</v>
          </cell>
          <cell r="E2878">
            <v>1620.46</v>
          </cell>
        </row>
        <row r="2879">
          <cell r="B2879">
            <v>101537</v>
          </cell>
          <cell r="C2879" t="str">
            <v>APARELHO SINALIZADOR DE SAÍDA DE GARAGEM, COM CÉLULA FOTOELÉTRICA - FORNECIMENTO E INSTALAÇÃO. AF_07/2020</v>
          </cell>
          <cell r="D2879" t="str">
            <v>UN</v>
          </cell>
          <cell r="E2879">
            <v>109.34</v>
          </cell>
        </row>
        <row r="2880">
          <cell r="B2880">
            <v>101538</v>
          </cell>
          <cell r="C2880" t="str">
            <v>ARMAÇÃO SECUNDÁRIA, COM 1 ESTRIBO E 1 ISOLADOR - FORNECIMENTO E INSTALAÇÃO. AF_07/2020</v>
          </cell>
          <cell r="D2880" t="str">
            <v>UN</v>
          </cell>
          <cell r="E2880">
            <v>35.21</v>
          </cell>
        </row>
        <row r="2881">
          <cell r="B2881">
            <v>101539</v>
          </cell>
          <cell r="C2881" t="str">
            <v>ARMAÇÃO SECUNDÁRIA, COM 2 ESTRIBOS E 2 ISOLADORES - FORNECIMENTO E INSTALAÇÃO. AF_07/2020</v>
          </cell>
          <cell r="D2881" t="str">
            <v>UN</v>
          </cell>
          <cell r="E2881">
            <v>57.7</v>
          </cell>
        </row>
        <row r="2882">
          <cell r="B2882">
            <v>101540</v>
          </cell>
          <cell r="C2882" t="str">
            <v>ARMAÇÃO SECUNDÁRIA, COM 3 ESTRIBOS E 3 ISOLADORES - FORNECIMENTO E INSTALAÇÃO. AF_07/2020</v>
          </cell>
          <cell r="D2882" t="str">
            <v>UN</v>
          </cell>
          <cell r="E2882">
            <v>97.86</v>
          </cell>
        </row>
        <row r="2883">
          <cell r="B2883">
            <v>101541</v>
          </cell>
          <cell r="C2883" t="str">
            <v>ARMAÇÃO SECUNDÁRIA, COM 4 ESTRIBOS E 4 ISOLADORES - FORNECIMENTO E INSTALAÇÃO. AF_07/2020</v>
          </cell>
          <cell r="D2883" t="str">
            <v>UN</v>
          </cell>
          <cell r="E2883">
            <v>127.52</v>
          </cell>
        </row>
        <row r="2884">
          <cell r="B2884">
            <v>101542</v>
          </cell>
          <cell r="C2884" t="str">
            <v>ARMAÇÃO SECUNDÁRIA, COM 1 ESTRIBO, SEM ISOLADOR - FORNECIMENTO E INSTALAÇÃO. AF_07/2020</v>
          </cell>
          <cell r="D2884" t="str">
            <v>UN</v>
          </cell>
          <cell r="E2884">
            <v>26.38</v>
          </cell>
        </row>
        <row r="2885">
          <cell r="B2885">
            <v>101543</v>
          </cell>
          <cell r="C2885" t="str">
            <v>ARMAÇÃO SECUNDÁRIA, COM 2 ESTRIBOS, SEM ISOLADOR - FORNECIMENTO E INSTALAÇÃO. AF_07/2020</v>
          </cell>
          <cell r="D2885" t="str">
            <v>UN</v>
          </cell>
          <cell r="E2885">
            <v>46.61</v>
          </cell>
        </row>
        <row r="2886">
          <cell r="B2886">
            <v>101544</v>
          </cell>
          <cell r="C2886" t="str">
            <v>ARMAÇÃO SECUNDÁRIA, COM 3 ESTRIBOS, SEM ISOLADOR - FORNECIMENTO E INSTALAÇÃO. AF_07/2020</v>
          </cell>
          <cell r="D2886" t="str">
            <v>UN</v>
          </cell>
          <cell r="E2886">
            <v>74.819999999999993</v>
          </cell>
        </row>
        <row r="2887">
          <cell r="B2887">
            <v>101545</v>
          </cell>
          <cell r="C2887" t="str">
            <v>ARMAÇÃO SECUNDÁRIA, COM 4 ESTRIBOS, SEM ISOLADOR - FORNECIMENTO E INSTALAÇÃO. AF_07/2020</v>
          </cell>
          <cell r="D2887" t="str">
            <v>UN</v>
          </cell>
          <cell r="E2887">
            <v>109.03</v>
          </cell>
        </row>
        <row r="2888">
          <cell r="B2888">
            <v>101546</v>
          </cell>
          <cell r="C2888" t="str">
            <v>ISOLADOR, TIPO PINO, PARA TENSÃO 15 KV - FORNECIMENTO E INSTALAÇÃO. AF_07/2020</v>
          </cell>
          <cell r="D2888" t="str">
            <v>UN</v>
          </cell>
          <cell r="E2888">
            <v>22.24</v>
          </cell>
        </row>
        <row r="2889">
          <cell r="B2889">
            <v>101547</v>
          </cell>
          <cell r="C2889" t="str">
            <v>ISOLADOR, TIPO DISCO, PARA TENSÃO 15 KV - FORNECIMENTO E INSTALAÇÃO. AF_07/2020</v>
          </cell>
          <cell r="D2889" t="str">
            <v>UN</v>
          </cell>
          <cell r="E2889">
            <v>69.55</v>
          </cell>
        </row>
        <row r="2890">
          <cell r="B2890">
            <v>101548</v>
          </cell>
          <cell r="C2890" t="str">
            <v>ISOLADOR, TIPO ROLDANA, PARA BAIXA TENSÃO - FORNECIMENTO E INSTALAÇÃO. AF_07/2020</v>
          </cell>
          <cell r="D2890" t="str">
            <v>UN</v>
          </cell>
          <cell r="E2890">
            <v>5.55</v>
          </cell>
        </row>
        <row r="2891">
          <cell r="B2891">
            <v>101549</v>
          </cell>
          <cell r="C2891" t="str">
            <v>GRAMPO PARALELO METÁLICO, PARA REDES AÉREAS DE DISTRIBUIÇÃO DE ENERGIA ELÉTRICA DE BAIXA TENSÃO - FORNECIMENTO E INSTALAÇÃO. AF_07/2020</v>
          </cell>
          <cell r="D2891" t="str">
            <v>UN</v>
          </cell>
          <cell r="E2891">
            <v>12.36</v>
          </cell>
        </row>
        <row r="2892">
          <cell r="B2892">
            <v>101553</v>
          </cell>
          <cell r="C2892" t="str">
            <v>ALÇA PREFORMADA DE DISTRIBUIÇÃO, EM  AÇO GALVANIZADO, AWG 1 - FORNECIMENTO E INSTALAÇÃO. AF_07/2020</v>
          </cell>
          <cell r="D2892" t="str">
            <v>UN</v>
          </cell>
          <cell r="E2892">
            <v>12.6</v>
          </cell>
        </row>
        <row r="2893">
          <cell r="B2893">
            <v>101554</v>
          </cell>
          <cell r="C2893" t="str">
            <v>ALÇA PREFORMADA DE DISTRIBUIÇÃO, EM  AÇO GALVANIZADO, AWG 2 - FORNECIMENTO E INSTALAÇÃO. AF_07/2020</v>
          </cell>
          <cell r="D2893" t="str">
            <v>UN</v>
          </cell>
          <cell r="E2893">
            <v>8.99</v>
          </cell>
        </row>
        <row r="2894">
          <cell r="B2894">
            <v>101555</v>
          </cell>
          <cell r="C2894" t="str">
            <v>ALÇA PREFORMADA DE DISTRIBUIÇÃO, EM  AÇO GALVANIZADO, AWG 4 - FORNECIMENTO E INSTALAÇÃO. AF_07/2020</v>
          </cell>
          <cell r="D2894" t="str">
            <v>UN</v>
          </cell>
          <cell r="E2894">
            <v>5.7</v>
          </cell>
        </row>
        <row r="2895">
          <cell r="B2895">
            <v>101556</v>
          </cell>
          <cell r="C2895" t="str">
            <v>ALÇA PREFORMADA DE DISTRIBUIÇÃO, EM  AÇO GALVANIZADO, AWG 6 - FORNECIMENTO E INSTALAÇÃO. AF_07/2020</v>
          </cell>
          <cell r="D2895" t="str">
            <v>UN</v>
          </cell>
          <cell r="E2895">
            <v>5.18</v>
          </cell>
        </row>
        <row r="2896">
          <cell r="B2896">
            <v>101560</v>
          </cell>
          <cell r="C2896" t="str">
            <v>CABO DE COBRE FLEXÍVEL ISOLADO, 10 MM², 0,6/1,0 KV, PARA REDE AÉREA DE DISTRIBUIÇÃO DE ENERGIA ELÉTRICA DE BAIXA TENSÃO - FORNECIMENTO E INSTALAÇÃO. AF_07/2020</v>
          </cell>
          <cell r="D2896" t="str">
            <v>M</v>
          </cell>
          <cell r="E2896">
            <v>10.89</v>
          </cell>
        </row>
        <row r="2897">
          <cell r="B2897">
            <v>101561</v>
          </cell>
          <cell r="C2897" t="str">
            <v>CABO DE COBRE FLEXÍVEL ISOLADO, 16 MM², 0,6/1,0 KV, PARA REDE AÉREA DE DISTRIBUIÇÃO DE ENERGIA ELÉTRICA DE BAIXA TENSÃO - FORNECIMENTO E INSTALAÇÃO. AF_07/2020</v>
          </cell>
          <cell r="D2897" t="str">
            <v>M</v>
          </cell>
          <cell r="E2897">
            <v>16.68</v>
          </cell>
        </row>
        <row r="2898">
          <cell r="B2898">
            <v>101562</v>
          </cell>
          <cell r="C2898" t="str">
            <v>CABO DE COBRE FLEXÍVEL ISOLADO, 25 MM², 0,6/1,0 KV, PARA REDE AÉREA DE DISTRIBUIÇÃO DE ENERGIA ELÉTRICA DE BAIXA TENSÃO - FORNECIMENTO E INSTALAÇÃO. AF_07/2020</v>
          </cell>
          <cell r="D2898" t="str">
            <v>M</v>
          </cell>
          <cell r="E2898">
            <v>25.37</v>
          </cell>
        </row>
        <row r="2899">
          <cell r="B2899">
            <v>101563</v>
          </cell>
          <cell r="C2899" t="str">
            <v>CABO DE COBRE FLEXÍVEL ISOLADO, 35 MM², 0,6/1,0 KV, PARA REDE AÉREA DE DISTRIBUIÇÃO DE ENERGIA ELÉTRICA DE BAIXA TENSÃO - FORNECIMENTO E INSTALAÇÃO. AF_07/2020</v>
          </cell>
          <cell r="D2899" t="str">
            <v>M</v>
          </cell>
          <cell r="E2899">
            <v>34.96</v>
          </cell>
        </row>
        <row r="2900">
          <cell r="B2900">
            <v>101564</v>
          </cell>
          <cell r="C2900" t="str">
            <v>CABO DE COBRE FLEXÍVEL ISOLADO, 50 MM², 0,6/1,0 KV, PARA REDE AÉREA DE DISTRIBUIÇÃO DE ENERGIA ELÉTRICA DE BAIXA TENSÃO - FORNECIMENTO E INSTALAÇÃO. AF_07/2020</v>
          </cell>
          <cell r="D2900" t="str">
            <v>M</v>
          </cell>
          <cell r="E2900">
            <v>49.8</v>
          </cell>
        </row>
        <row r="2901">
          <cell r="B2901">
            <v>101565</v>
          </cell>
          <cell r="C2901" t="str">
            <v>CABO DE COBRE FLEXÍVEL ISOLADO, 70 MM², 0,6/1,0 KV, PARA REDE AÉREA DE DISTRIBUIÇÃO DE ENERGIA ELÉTRICA DE BAIXA TENSÃO - FORNECIMENTO E INSTALAÇÃO. AF_07/2020</v>
          </cell>
          <cell r="D2901" t="str">
            <v>M</v>
          </cell>
          <cell r="E2901">
            <v>68.98</v>
          </cell>
        </row>
        <row r="2902">
          <cell r="B2902">
            <v>101567</v>
          </cell>
          <cell r="C2902" t="str">
            <v>CABO DE COBRE FLEXÍVEL ISOLADO, 95 MM², 0,6/1,0 KV, PARA REDE AÉREA DE DISTRIBUIÇÃO DE ENERGIA ELÉTRICA DE BAIXA TENSÃO - FORNECIMENTO E INSTALAÇÃO. AF_07/2020</v>
          </cell>
          <cell r="D2902" t="str">
            <v>M</v>
          </cell>
          <cell r="E2902">
            <v>91.62</v>
          </cell>
        </row>
        <row r="2903">
          <cell r="B2903">
            <v>101568</v>
          </cell>
          <cell r="C2903" t="str">
            <v>CABO DE COBRE FLEXÍVEL ISOLADO, 120 MM², 0,6/1,0 KV, PARA REDE AÉREA DE DISTRIBUIÇÃO DE ENERGIA ELÉTRICA DE BAIXA TENSÃO - FORNECIMENTO E INSTALAÇÃO. AF_07/2020</v>
          </cell>
          <cell r="D2903" t="str">
            <v>M</v>
          </cell>
          <cell r="E2903">
            <v>119.24</v>
          </cell>
        </row>
        <row r="2904">
          <cell r="B2904">
            <v>101626</v>
          </cell>
          <cell r="C2904" t="str">
            <v>REATOR PARA LÂMPADA VAPOR DE MERCÚRIO 400 W, USO EXTERNO - FORNECIMENTO E INSTALAÇÃO. AF_08/2020</v>
          </cell>
          <cell r="D2904" t="str">
            <v>UN</v>
          </cell>
          <cell r="E2904">
            <v>126.96</v>
          </cell>
        </row>
        <row r="2905">
          <cell r="B2905">
            <v>101627</v>
          </cell>
          <cell r="C2905" t="str">
            <v>REATOR PARA LÂMPADA VAPOR DE SÓDIO 250 W, USO EXTERNO - FORNECIMENTO E INSTALAÇÃO. AF_08/2020</v>
          </cell>
          <cell r="D2905" t="str">
            <v>UN</v>
          </cell>
          <cell r="E2905">
            <v>197.45</v>
          </cell>
        </row>
        <row r="2906">
          <cell r="B2906">
            <v>101628</v>
          </cell>
          <cell r="C2906" t="str">
            <v>REATOR PARA LÂMPADA VAPOR DE MERCÚRIO 125 W, USO EXTERNO - FORNECIMENTO E INSTALAÇÃO. AF_08/2020</v>
          </cell>
          <cell r="D2906" t="str">
            <v>UN</v>
          </cell>
          <cell r="E2906">
            <v>94.36</v>
          </cell>
        </row>
        <row r="2907">
          <cell r="B2907">
            <v>101629</v>
          </cell>
          <cell r="C2907" t="str">
            <v>REATOR PARA LÂMPADA VAPOR DE MERCÚRIO 250 W, USO EXTERNO - FORNECIMENTO E INSTALAÇÃO. AF_08/2020</v>
          </cell>
          <cell r="D2907" t="str">
            <v>UN</v>
          </cell>
          <cell r="E2907">
            <v>111.15</v>
          </cell>
        </row>
        <row r="2908">
          <cell r="B2908">
            <v>101630</v>
          </cell>
          <cell r="C2908" t="str">
            <v>SUBSTITUIÇÃO DE REATOR PARA ILUMINAÇÃO PÚBLICA (NÃO INCLUI FORNECIMENTO). AF_08/2020</v>
          </cell>
          <cell r="D2908" t="str">
            <v>UN</v>
          </cell>
          <cell r="E2908">
            <v>51.76</v>
          </cell>
        </row>
        <row r="2909">
          <cell r="B2909">
            <v>101631</v>
          </cell>
          <cell r="C2909" t="str">
            <v>IGNITOR PARA PARTIDA LÂMPADA VAPOR SÓDIO / VAPOR METÁLICO ATÉ 400 W - FORNECIMENTO E INSTALAÇÃO. AF_08/2020</v>
          </cell>
          <cell r="D2909" t="str">
            <v>UN</v>
          </cell>
          <cell r="E2909">
            <v>20.6</v>
          </cell>
        </row>
        <row r="2910">
          <cell r="B2910">
            <v>101632</v>
          </cell>
          <cell r="C2910" t="str">
            <v>RELÉ FOTOELÉTRICO PARA COMANDO DE ILUMINAÇÃO EXTERNA 1000 W - FORNECIMENTO E INSTALAÇÃO. AF_08/2020</v>
          </cell>
          <cell r="D2910" t="str">
            <v>UN</v>
          </cell>
          <cell r="E2910">
            <v>28.24</v>
          </cell>
        </row>
        <row r="2911">
          <cell r="B2911">
            <v>101633</v>
          </cell>
          <cell r="C2911" t="str">
            <v>SUBSTITUIÇÃO DE RELÉ FOTOELÉTRICO PARA COMANDO DE ILUMINAÇÃO EXTERNA 1000 W - FORNECIMENTO E INSTALAÇÃO. AF_08/2020</v>
          </cell>
          <cell r="D2911" t="str">
            <v>UN</v>
          </cell>
          <cell r="E2911">
            <v>70.569999999999993</v>
          </cell>
        </row>
        <row r="2912">
          <cell r="B2912">
            <v>101636</v>
          </cell>
          <cell r="C2912" t="str">
            <v>BRAÇO PARA ILUMINAÇÃO PÚBLICA, EM TUBO DE AÇO GALVANIZADO, COMPRIMENTO DE 1,50 M, PARA FIXAÇÃO EM POSTE DE CONCRETO - FORNECIMENTO E INSTALAÇÃO. AF_08/2020</v>
          </cell>
          <cell r="D2912" t="str">
            <v>UN</v>
          </cell>
          <cell r="E2912">
            <v>113</v>
          </cell>
        </row>
        <row r="2913">
          <cell r="B2913">
            <v>101637</v>
          </cell>
          <cell r="C2913" t="str">
            <v>BRAÇO PARA ILUMINAÇÃO PÚBLICA, EM TUBO DE AÇO GALVANIZADO, COMPRIMENTO DE 1,50 M, PARA FIXAÇÃO EM POSTE METÁLICO - FORNECIMENTO E INSTALAÇÃO. AF_08/2020</v>
          </cell>
          <cell r="D2913" t="str">
            <v>UN</v>
          </cell>
          <cell r="E2913">
            <v>106.36</v>
          </cell>
        </row>
        <row r="2914">
          <cell r="B2914">
            <v>101640</v>
          </cell>
          <cell r="C2914" t="str">
            <v>LÂMPADA VAPOR METÁLICO 400 W - FORNECIMENTO E INSTALAÇÃO. AF_08/2020</v>
          </cell>
          <cell r="D2914" t="str">
            <v>UN</v>
          </cell>
          <cell r="E2914">
            <v>60.64</v>
          </cell>
        </row>
        <row r="2915">
          <cell r="B2915">
            <v>101641</v>
          </cell>
          <cell r="C2915" t="str">
            <v>LÂMPADA VAPOR METÁLICO 150 W - FORNECIMENTO E INSTALAÇÃO. AF_08/2020</v>
          </cell>
          <cell r="D2915" t="str">
            <v>UN</v>
          </cell>
          <cell r="E2915">
            <v>31.47</v>
          </cell>
        </row>
        <row r="2916">
          <cell r="B2916">
            <v>101642</v>
          </cell>
          <cell r="C2916" t="str">
            <v>LÂMPADA VAPOR DE MERCÚRIO 125 W - FORNECIMENTO E INSTALAÇÃO. AF_08/2020</v>
          </cell>
          <cell r="D2916" t="str">
            <v>UN</v>
          </cell>
          <cell r="E2916">
            <v>15.85</v>
          </cell>
        </row>
        <row r="2917">
          <cell r="B2917">
            <v>101643</v>
          </cell>
          <cell r="C2917" t="str">
            <v>LÂMPADA VAPOR DE MERCÚRIO 250 W - FORNECIMENTO E INSTALAÇÃO. AF_08/2020</v>
          </cell>
          <cell r="D2917" t="str">
            <v>UN</v>
          </cell>
          <cell r="E2917">
            <v>27.48</v>
          </cell>
        </row>
        <row r="2918">
          <cell r="B2918">
            <v>101644</v>
          </cell>
          <cell r="C2918" t="str">
            <v>LÂMPADA VAPOR DE MERCÚRIO 400 W - FORNECIMENTO E INSTALAÇÃO. AF_08/2020</v>
          </cell>
          <cell r="D2918" t="str">
            <v>UN</v>
          </cell>
          <cell r="E2918">
            <v>37.14</v>
          </cell>
        </row>
        <row r="2919">
          <cell r="B2919">
            <v>101645</v>
          </cell>
          <cell r="C2919" t="str">
            <v>LÂMPADA MISTA 160 W - FORNECIMENTO E INSTALAÇÃO. AF_08/2020</v>
          </cell>
          <cell r="D2919" t="str">
            <v>UN</v>
          </cell>
          <cell r="E2919">
            <v>17.649999999999999</v>
          </cell>
        </row>
        <row r="2920">
          <cell r="B2920">
            <v>101646</v>
          </cell>
          <cell r="C2920" t="str">
            <v>LÂMPADA MISTA 250 W - FORNECIMENTO E INSTALAÇÃO. AF_08/2020</v>
          </cell>
          <cell r="D2920" t="str">
            <v>UN</v>
          </cell>
          <cell r="E2920">
            <v>23.39</v>
          </cell>
        </row>
        <row r="2921">
          <cell r="B2921">
            <v>101647</v>
          </cell>
          <cell r="C2921" t="str">
            <v>LÂMPADA MISTA 500 W - FORNECIMENTO E INSTALAÇÃO. AF_08/2020</v>
          </cell>
          <cell r="D2921" t="str">
            <v>UN</v>
          </cell>
          <cell r="E2921">
            <v>42.87</v>
          </cell>
        </row>
        <row r="2922">
          <cell r="B2922">
            <v>101648</v>
          </cell>
          <cell r="C2922" t="str">
            <v>LÂMPADA VAPOR DE SÓDIO 150 W - FORNECIMENTO E INSTALAÇÃO. AF_08/2020</v>
          </cell>
          <cell r="D2922" t="str">
            <v>UN</v>
          </cell>
          <cell r="E2922">
            <v>33.18</v>
          </cell>
        </row>
        <row r="2923">
          <cell r="B2923">
            <v>101649</v>
          </cell>
          <cell r="C2923" t="str">
            <v>LÂMPADA VAPOR DE SÓDIO 250 W - FORNECIMENTO E INSTALAÇÃO. AF_08/2020</v>
          </cell>
          <cell r="D2923" t="str">
            <v>UN</v>
          </cell>
          <cell r="E2923">
            <v>38.22</v>
          </cell>
        </row>
        <row r="2924">
          <cell r="B2924">
            <v>101650</v>
          </cell>
          <cell r="C2924" t="str">
            <v>LÂMPADA VAPOR DE SÓDIO 400 W - FORNECIMENTO E INSTALAÇÃO. AF_08/2020</v>
          </cell>
          <cell r="D2924" t="str">
            <v>UN</v>
          </cell>
          <cell r="E2924">
            <v>44.4</v>
          </cell>
        </row>
        <row r="2925">
          <cell r="B2925">
            <v>101651</v>
          </cell>
          <cell r="C2925" t="str">
            <v>SUBSTITUIÇÃO DE LÂMPADA PARA ILUMINAÇÃO PÚBLICA (NÃO INCLUI FORNECIMENTO). AF_08/2020</v>
          </cell>
          <cell r="D2925" t="str">
            <v>UN</v>
          </cell>
          <cell r="E2925">
            <v>43.83</v>
          </cell>
        </row>
        <row r="2926">
          <cell r="B2926">
            <v>101652</v>
          </cell>
          <cell r="C2926" t="str">
            <v>LUMINÁRIA FECHADA, PARA ILUMINAÇÃO PÚBLICA, PARA LÂMPADA DE VAPOR - FORNECIMENTO E INSTALAÇÃO (EXCLUSIVE LÂMPADA E REATOR). AF_08/2020</v>
          </cell>
          <cell r="D2926" t="str">
            <v>UN</v>
          </cell>
          <cell r="E2926">
            <v>374.31</v>
          </cell>
        </row>
        <row r="2927">
          <cell r="B2927">
            <v>101653</v>
          </cell>
          <cell r="C2927" t="str">
            <v>LUMINÁRIA ABERTA PARA ILUMINAÇÃO PÚBLICA, PARA LÂMPADA VAPOR DE MERCÚRIO ATÉ 400 W E MISTA ATÉ 500 W, COM BRAÇO EM TUBO DE AÇO GALV 1", COMPRIMENTO DE 1,50 M, PARA POSTE DE CONCRETO - FORNECIMENTO E INSTALAÇÃO (EXCLUSIVE LÂMPADA E REATOR). AF_08/2020</v>
          </cell>
          <cell r="D2927" t="str">
            <v>UN</v>
          </cell>
          <cell r="E2927">
            <v>207.38</v>
          </cell>
        </row>
        <row r="2928">
          <cell r="B2928">
            <v>101654</v>
          </cell>
          <cell r="C2928" t="str">
            <v>LUMINÁRIA DE LED PARA ILUMINAÇÃO PÚBLICA, DE 33 W ATÉ 50 W - FORNECIMENTO E INSTALAÇÃO. AF_08/2020</v>
          </cell>
          <cell r="D2928" t="str">
            <v>UN</v>
          </cell>
          <cell r="E2928">
            <v>235.92</v>
          </cell>
        </row>
        <row r="2929">
          <cell r="B2929">
            <v>101655</v>
          </cell>
          <cell r="C2929" t="str">
            <v>LUMINÁRIA DE LED PARA ILUMINAÇÃO PÚBLICA, DE 51 W ATÉ 67 W - FORNECIMENTO E INSTALAÇÃO. AF_08/2020</v>
          </cell>
          <cell r="D2929" t="str">
            <v>UN</v>
          </cell>
          <cell r="E2929">
            <v>392.75</v>
          </cell>
        </row>
        <row r="2930">
          <cell r="B2930">
            <v>101656</v>
          </cell>
          <cell r="C2930" t="str">
            <v>LUMINÁRIA DE LED PARA ILUMINAÇÃO PÚBLICA, DE 68 W ATÉ 97 W - FORNECIMENTO E INSTALAÇÃO. AF_08/2020</v>
          </cell>
          <cell r="D2930" t="str">
            <v>UN</v>
          </cell>
          <cell r="E2930">
            <v>429.37</v>
          </cell>
        </row>
        <row r="2931">
          <cell r="B2931">
            <v>101657</v>
          </cell>
          <cell r="C2931" t="str">
            <v>LUMINÁRIA DE LED PARA ILUMINAÇÃO PÚBLICA, DE 98 W ATÉ 137 W - FORNECIMENTO E INSTALAÇÃO. AF_08/2020</v>
          </cell>
          <cell r="D2931" t="str">
            <v>UN</v>
          </cell>
          <cell r="E2931">
            <v>507.38</v>
          </cell>
        </row>
        <row r="2932">
          <cell r="B2932">
            <v>101658</v>
          </cell>
          <cell r="C2932" t="str">
            <v>LUMINÁRIA DE LED PARA ILUMINAÇÃO PÚBLICA, DE 138 W ATÉ 180 W - FORNECIMENTO E INSTALAÇÃO. AF_08/2020</v>
          </cell>
          <cell r="D2932" t="str">
            <v>UN</v>
          </cell>
          <cell r="E2932">
            <v>667.77</v>
          </cell>
        </row>
        <row r="2933">
          <cell r="B2933">
            <v>101659</v>
          </cell>
          <cell r="C2933" t="str">
            <v>LUMINÁRIA DE LED PARA ILUMINAÇÃO PÚBLICA, DE 181 W ATÉ 239 W - FORNECIMENTO E INSTALAÇÃO. AF_08/2020</v>
          </cell>
          <cell r="D2933" t="str">
            <v>UN</v>
          </cell>
          <cell r="E2933">
            <v>767.52</v>
          </cell>
        </row>
        <row r="2934">
          <cell r="B2934">
            <v>101660</v>
          </cell>
          <cell r="C2934" t="str">
            <v>LUMINÁRIA DE LED PARA ILUMINAÇÃO PÚBLICA, DE 240 W ATÉ 350 W - FORNECIMENTO E INSTALAÇÃO. AF_08/2020</v>
          </cell>
          <cell r="D2934" t="str">
            <v>UN</v>
          </cell>
          <cell r="E2934">
            <v>1238.44</v>
          </cell>
        </row>
        <row r="2935">
          <cell r="B2935">
            <v>101661</v>
          </cell>
          <cell r="C2935" t="str">
            <v>SUBSTITUIÇÃO DE LUMINÁRIA DE VAPOR DE MERCÚRIO/VAPOR DE SÓDIO POR LUMINÁRIA DE LED PARA ILUMINAÇÃO PÚBLICA (NÃO INCLUI FORNECIMENTO). AF_08/2020</v>
          </cell>
          <cell r="D2935" t="str">
            <v>UN</v>
          </cell>
          <cell r="E2935">
            <v>79.69</v>
          </cell>
        </row>
        <row r="2936">
          <cell r="B2936">
            <v>101662</v>
          </cell>
          <cell r="C2936" t="str">
            <v>LUMINÁRIA FECHADA PARA ILUMINAÇÃO PÚBLICA, COM REATOR DE PARTIDA RÁPIDA, COM LÂMPADA VAPOR DE MERCÚRIO 250 W - FORNECIMENTO E INSTALAÇÃO. AF_08/2020</v>
          </cell>
          <cell r="D2936" t="str">
            <v>UN</v>
          </cell>
          <cell r="E2936">
            <v>512.96</v>
          </cell>
        </row>
        <row r="2937">
          <cell r="B2937">
            <v>101663</v>
          </cell>
          <cell r="C2937" t="str">
            <v>ABRAÇADEIRA DE FIXAÇÃO DE BRAÇOS DE LUMINÁRIAS DE 2" - FORNECIMENTO E INSTALAÇÃO. AF_08/2020</v>
          </cell>
          <cell r="D2937" t="str">
            <v>UN</v>
          </cell>
          <cell r="E2937">
            <v>17.27</v>
          </cell>
        </row>
        <row r="2938">
          <cell r="B2938">
            <v>101664</v>
          </cell>
          <cell r="C2938" t="str">
            <v>ABRAÇADEIRA DE FIXAÇÃO DE BRAÇOS DE LUMINÁRIAS DE 3" - FORNECIMENTO E INSTALAÇÃO. AF_08/2020</v>
          </cell>
          <cell r="D2938" t="str">
            <v>UN</v>
          </cell>
          <cell r="E2938">
            <v>17.850000000000001</v>
          </cell>
        </row>
        <row r="2939">
          <cell r="B2939">
            <v>101665</v>
          </cell>
          <cell r="C2939" t="str">
            <v>ABRAÇADEIRA DE FIXAÇÃO DE BRAÇOS DE LUMINÁRIAS DE 4" - FORNECIMENTO E INSTALAÇÃO. AF_08/2020</v>
          </cell>
          <cell r="D2939" t="str">
            <v>UN</v>
          </cell>
          <cell r="E2939">
            <v>20.34</v>
          </cell>
        </row>
        <row r="2940">
          <cell r="B2940">
            <v>101666</v>
          </cell>
          <cell r="C2940" t="str">
            <v>REFLETOR RETANGULAR FECHADO, COM LÂMPADA VAPOR METÁLICO 400 W - FORNECIMENTO E INSTALAÇÃO. AF_08/2020</v>
          </cell>
          <cell r="D2940" t="str">
            <v>UN</v>
          </cell>
          <cell r="E2940">
            <v>284.91000000000003</v>
          </cell>
        </row>
        <row r="2941">
          <cell r="B2941">
            <v>102085</v>
          </cell>
          <cell r="C2941" t="str">
            <v>LUMINÁRIA ESTANQUE COM PROTEÇÃO CONTRA ÁGUA, POEIRA OU IMPACTOS - FORNECIMENTO E INSTALAÇÃO. AF_08/2020</v>
          </cell>
          <cell r="D2941" t="str">
            <v>UN</v>
          </cell>
          <cell r="E2941">
            <v>147.69</v>
          </cell>
        </row>
        <row r="2942">
          <cell r="B2942">
            <v>100578</v>
          </cell>
          <cell r="C2942" t="str">
            <v>ASSENTAMENTO DE POSTE DE CONCRETO COM COMPRIMENTO NOMINAL DE 9 M, CARGA NOMINAL MENOR OU IGUAL A 1000 DAN, ENGASTAMENTO SIMPLES COM 1,5 M DE SOLO (NÃO INCLUI FORNECIMENTO). AF_11/2019</v>
          </cell>
          <cell r="D2942" t="str">
            <v>UN</v>
          </cell>
          <cell r="E2942">
            <v>325.49</v>
          </cell>
        </row>
        <row r="2943">
          <cell r="B2943">
            <v>100579</v>
          </cell>
          <cell r="C2943" t="str">
            <v>ASSENTAMENTO DE POSTE DE CONCRETO COM COMPRIMENTO NOMINAL DE 10 M, CARGA NOMINAL MENOR OU IGUAL A 1000 DAN, ENGASTAMENTO SIMPLES COM 1,6 M DE SOLO (NÃO INCLUI FORNECIMENTO). AF_11/2019</v>
          </cell>
          <cell r="D2943" t="str">
            <v>UN</v>
          </cell>
          <cell r="E2943">
            <v>356.75</v>
          </cell>
        </row>
        <row r="2944">
          <cell r="B2944">
            <v>100580</v>
          </cell>
          <cell r="C2944" t="str">
            <v>ASSENTAMENTO DE POSTE DE CONCRETO COM COMPRIMENTO NOMINAL DE 10 M, CARGA NOMINAL MAIOR QUE 1000 DAN, ENGASTAMENTO SIMPLES COM 1,6 M DE SOLO (NÃO INCLUI FORNECIMENTO). AF_11/2019</v>
          </cell>
          <cell r="D2944" t="str">
            <v>UN</v>
          </cell>
          <cell r="E2944">
            <v>392.01</v>
          </cell>
        </row>
        <row r="2945">
          <cell r="B2945">
            <v>100581</v>
          </cell>
          <cell r="C2945" t="str">
            <v>ASSENTAMENTO DE POSTE DE CONCRETO COM COMPRIMENTO NOMINAL DE 10,5 M, CARGA NOMINAL MENOR OU IGUAL A 1000 DAN, ENGASTAMENTO SIMPLES COM 1,65 M DE SOLO (NÃO INCLUI FORNECIMENTO). AF_11/2019</v>
          </cell>
          <cell r="D2945" t="str">
            <v>UN</v>
          </cell>
          <cell r="E2945">
            <v>372.24</v>
          </cell>
        </row>
        <row r="2946">
          <cell r="B2946">
            <v>100582</v>
          </cell>
          <cell r="C2946" t="str">
            <v>ASSENTAMENTO DE POSTE DE CONCRETO COM COMPRIMENTO NOMINAL DE 10,5 M, CARGA NOMINAL MAIOR QUE 1000 DAN, ENGASTAMENTO SIMPLES COM 1,65 M DE SOLO (NÃO INCLUI FORNECIMENTO). AF_11/2019</v>
          </cell>
          <cell r="D2946" t="str">
            <v>UN</v>
          </cell>
          <cell r="E2946">
            <v>435.81</v>
          </cell>
        </row>
        <row r="2947">
          <cell r="B2947">
            <v>100583</v>
          </cell>
          <cell r="C2947" t="str">
            <v>ASSENTAMENTO DE POSTE DE CONCRETO COM COMPRIMENTO NOMINAL DE 11 M, CARGA NOMINAL MENOR OU IGUAL A 1000 DAN, ENGASTAMENTO SIMPLES COM 1,7 M DE SOLO (NÃO INCLUI FORNECIMENTO). AF_11/2019</v>
          </cell>
          <cell r="D2947" t="str">
            <v>UN</v>
          </cell>
          <cell r="E2947">
            <v>388.88</v>
          </cell>
        </row>
        <row r="2948">
          <cell r="B2948">
            <v>100584</v>
          </cell>
          <cell r="C2948" t="str">
            <v>ASSENTAMENTO DE POSTE DE CONCRETO COM COMPRIMENTO NOMINAL DE 11 M, CARGA NOMINAL MAIOR QUE 1000 DAN, ENGASTAMENTO SIMPLES COM 1,7 M DE SOLO (NÃO INCLUI FORNECIMENTO). AF_11/2019</v>
          </cell>
          <cell r="D2948" t="str">
            <v>UN</v>
          </cell>
          <cell r="E2948">
            <v>427.09</v>
          </cell>
        </row>
        <row r="2949">
          <cell r="B2949">
            <v>100585</v>
          </cell>
          <cell r="C2949" t="str">
            <v>ASSENTAMENTO DE POSTE DE CONCRETO COM COMPRIMENTO NOMINAL DE 12 M, CARGA NOMINAL MENOR OU IGUAL A 1000 DAN, ENGASTAMENTO SIMPLES COM 1,8 M DE SOLO (NÃO INCLUI FORNECIMENTO). AF_11/2019</v>
          </cell>
          <cell r="D2949" t="str">
            <v>UN</v>
          </cell>
          <cell r="E2949">
            <v>421.17</v>
          </cell>
        </row>
        <row r="2950">
          <cell r="B2950">
            <v>100586</v>
          </cell>
          <cell r="C2950" t="str">
            <v>ASSENTAMENTO DE POSTE DE CONCRETO COM COMPRIMENTO NOMINAL DE 12 M, CARGA NOMINAL MAIOR QUE 1000 DAN, ENGASTAMENTO SIMPLES COM 1,8 M DE SOLO (NÃO INCLUI FORNECIMENTO). AF_11/2019</v>
          </cell>
          <cell r="D2950" t="str">
            <v>UN</v>
          </cell>
          <cell r="E2950">
            <v>482.05</v>
          </cell>
        </row>
        <row r="2951">
          <cell r="B2951">
            <v>100587</v>
          </cell>
          <cell r="C2951" t="str">
            <v>ASSENTAMENTO DE POSTE DE CONCRETO COM COMPRIMENTO NOMINAL DE 13 M, CARGA NOMINAL MENOR OU IGUAL A 1000 DAN, ENGASTAMENTO SIMPLES COM 1,9 M DE SOLO (NÃO INCLUI FORNECIMENTO). AF_11/2019</v>
          </cell>
          <cell r="D2951" t="str">
            <v>UN</v>
          </cell>
          <cell r="E2951">
            <v>454.68</v>
          </cell>
        </row>
        <row r="2952">
          <cell r="B2952">
            <v>100588</v>
          </cell>
          <cell r="C2952" t="str">
            <v>ASSENTAMENTO DE POSTE DE CONCRETO COM COMPRIMENTO NOMINAL DE 13 M, CARGA NOMINAL MAIOR QUE 1000 DAN, ENGASTAMENTO SIMPLES COM 1,9 M DE SOLO (NÃO INCLUI FORNECIMENTO). AF_11/2019</v>
          </cell>
          <cell r="D2952" t="str">
            <v>UN</v>
          </cell>
          <cell r="E2952">
            <v>501.99</v>
          </cell>
        </row>
        <row r="2953">
          <cell r="B2953">
            <v>100589</v>
          </cell>
          <cell r="C2953" t="str">
            <v>ASSENTAMENTO DE POSTE DE CONCRETO COM COMPRIMENTO NOMINAL DE 13,5 M, CARGA NOMINAL MENOR OU IGUAL A 1000 DAN, ENGASTAMENTO SIMPLES COM 1,95 M DE SOLO (NÃO INCLUI FORNECIMENTO). AF_11/2019</v>
          </cell>
          <cell r="D2953" t="str">
            <v>UN</v>
          </cell>
          <cell r="E2953">
            <v>504.28</v>
          </cell>
        </row>
        <row r="2954">
          <cell r="B2954">
            <v>100590</v>
          </cell>
          <cell r="C2954" t="str">
            <v>ASSENTAMENTO DE POSTE DE CONCRETO COM COMPRIMENTO NOMINAL DE 13,5 M, CARGA NOMINAL MAIOR QUE 1000 DAN, ENGASTAMENTO SIMPLES COM 1,95 M DE SOLO (NÃO INCLUI FORNECIMENTO). AF_11/2019</v>
          </cell>
          <cell r="D2954" t="str">
            <v>UN</v>
          </cell>
          <cell r="E2954">
            <v>551.07000000000005</v>
          </cell>
        </row>
        <row r="2955">
          <cell r="B2955">
            <v>100591</v>
          </cell>
          <cell r="C2955" t="str">
            <v>ASSENTAMENTO DE POSTE DE CONCRETO COM COMPRIMENTO NOMINAL DE 14 M, CARGA NOMINAL MENOR OU IGUAL A 1000 DAN, ENGASTAMENTO SIMPLES COM 2 M DE SOLO (NÃO INCLUI FORNECIMENTO). AF_11/2019</v>
          </cell>
          <cell r="D2955" t="str">
            <v>UN</v>
          </cell>
          <cell r="E2955">
            <v>500.56</v>
          </cell>
        </row>
        <row r="2956">
          <cell r="B2956">
            <v>100592</v>
          </cell>
          <cell r="C2956" t="str">
            <v>ASSENTAMENTO DE POSTE DE CONCRETO COM COMPRIMENTO NOMINAL DE 14 M, CARGA NOMINAL MAIOR QUE 1000 DAN, ENGASTAMENTO SIMPLES COM 2 M DE SOLO (NÃO INCLUI FORNECIMENTO). AF_11/2019</v>
          </cell>
          <cell r="D2956" t="str">
            <v>UN</v>
          </cell>
          <cell r="E2956">
            <v>539.35</v>
          </cell>
        </row>
        <row r="2957">
          <cell r="B2957">
            <v>100593</v>
          </cell>
          <cell r="C2957" t="str">
            <v>ASSENTAMENTO DE POSTE DE CONCRETO COM COMPRIMENTO NOMINAL DE 15 M, CARGA NOMINAL MENOR OU IGUAL A 1000 DAN, ENGASTAMENTO SIMPLES COM 2,1 M DE SOLO (NÃO INCLUI FORNECIMENTO). AF_11/2019</v>
          </cell>
          <cell r="D2957" t="str">
            <v>UN</v>
          </cell>
          <cell r="E2957">
            <v>536.17999999999995</v>
          </cell>
        </row>
        <row r="2958">
          <cell r="B2958">
            <v>100594</v>
          </cell>
          <cell r="C2958" t="str">
            <v>ASSENTAMENTO DE POSTE DE CONCRETO COM COMPRIMENTO NOMINAL DE 15 M, CARGA NOMINAL MAIOR QUE 1000 DAN, ENGASTAMENTO SIMPLES COM 2,1 M DE SOLO (NÃO INCLUI FORNECIMENTO). AF_11/2019</v>
          </cell>
          <cell r="D2958" t="str">
            <v>UN</v>
          </cell>
          <cell r="E2958">
            <v>601.9</v>
          </cell>
        </row>
        <row r="2959">
          <cell r="B2959">
            <v>100595</v>
          </cell>
          <cell r="C2959" t="str">
            <v>ASSENTAMENTO DE POSTE DE CONCRETO COM COMPRIMENTO NOMINAL DE 18 M, CARGA NOMINAL MENOR OU IGUAL A 1000 DAN, ENGASTAMENTO SIMPLES COM 2,4 M DE SOLO (NÃO INCLUI FORNECIMENTO). AF_11/2019</v>
          </cell>
          <cell r="D2959" t="str">
            <v>UN</v>
          </cell>
          <cell r="E2959">
            <v>643.04999999999995</v>
          </cell>
        </row>
        <row r="2960">
          <cell r="B2960">
            <v>100596</v>
          </cell>
          <cell r="C2960" t="str">
            <v>ASSENTAMENTO DE POSTE DE CONCRETO COM COMPRIMENTO NOMINAL DE 18 M, CARGA NOMINAL MAIOR QUE 1000 DAN, ENGASTAMENTO SIMPLES COM 2,4 M DE SOLO (NÃO INCLUI FORNECIMENTO). AF_11/2019</v>
          </cell>
          <cell r="D2960" t="str">
            <v>UN</v>
          </cell>
          <cell r="E2960">
            <v>731.69</v>
          </cell>
        </row>
        <row r="2961">
          <cell r="B2961">
            <v>100597</v>
          </cell>
          <cell r="C2961" t="str">
            <v>ASSENTAMENTO DE POSTE DE CONCRETO COM COMPRIMENTO NOMINAL DE 20 M, CARGA NOMINAL MENOR OU IGUAL A 1000 DAN, ENGASTAMENTO SIMPLES COM 2,6 M DE SOLO (NÃO INCLUI FORNECIMENTO). AF_11/2019</v>
          </cell>
          <cell r="D2961" t="str">
            <v>UN</v>
          </cell>
          <cell r="E2961">
            <v>744.47</v>
          </cell>
        </row>
        <row r="2962">
          <cell r="B2962">
            <v>100598</v>
          </cell>
          <cell r="C2962" t="str">
            <v>ASSENTAMENTO DE POSTE DE CONCRETO COM COMPRIMENTO NOMINAL DE 20 M, CARGA NOMINAL MAIOR QUE 1000, ENGASTAMENTO SIMPLES COM 2,6 M DE SOLO (NÃO INCLUI FORNECIMENTO). AF_11/2019</v>
          </cell>
          <cell r="D2962" t="str">
            <v>UN</v>
          </cell>
          <cell r="E2962">
            <v>817.53</v>
          </cell>
        </row>
        <row r="2963">
          <cell r="B2963">
            <v>100599</v>
          </cell>
          <cell r="C2963" t="str">
            <v>ASSENTAMENTO DE POSTE DE CONCRETO COM COMPRIMENTO NOMINAL DE 9 M, CARGA NOMINAL DE 150 DAN, ENGASTAMENTO BASE CONCRETADA COM 1 M DE CONCRETO E 0,5 M DE SOLO (NÃO INCLUI FORNECIMENTO). AF_11/2019</v>
          </cell>
          <cell r="D2963" t="str">
            <v>UN</v>
          </cell>
          <cell r="E2963">
            <v>341.92</v>
          </cell>
        </row>
        <row r="2964">
          <cell r="B2964">
            <v>100600</v>
          </cell>
          <cell r="C2964" t="str">
            <v>ASSENTAMENTO DE POSTE DE CONCRETO COM COMPRIMENTO NOMINAL DE 9 M, CARGA NOMINAL DE 300 DAN, ENGASTAMENTO BASE CONCRETADA COM 1 M DE CONCRETO E 0,5 M DE SOLO (NÃO INCLUI FORNECIMENTO). AF_11/2019</v>
          </cell>
          <cell r="D2964" t="str">
            <v>UN</v>
          </cell>
          <cell r="E2964">
            <v>411.21</v>
          </cell>
        </row>
        <row r="2965">
          <cell r="B2965">
            <v>100601</v>
          </cell>
          <cell r="C2965" t="str">
            <v>ASSENTAMENTO DE POSTE DE CONCRETO COM COMPRIMENTO NOMINAL DE 9 M, CARGA NOMINAL DE 400 DAN, ENGASTAMENTO BASE CONCRETADA COM 1 M DE CONCRETO E 0,5 M DE SOLO (NÃO INCLUI FORNECIMENTO). AF_11/2019</v>
          </cell>
          <cell r="D2965" t="str">
            <v>UN</v>
          </cell>
          <cell r="E2965">
            <v>529.66</v>
          </cell>
        </row>
        <row r="2966">
          <cell r="B2966">
            <v>100602</v>
          </cell>
          <cell r="C2966" t="str">
            <v>ASSENTAMENTO DE POSTE DE CONCRETO COM COMPRIMENTO NOMINAL DE 9 M, CARGA NOMINAL DE 600 DAN, ENGASTAMENTO BASE CONCRETADA COM 1 M DE CONCRETO E 0,5 M DE SOLO (NÃO INCLUI FORNECIMENTO). AF_11/2019</v>
          </cell>
          <cell r="D2966" t="str">
            <v>UN</v>
          </cell>
          <cell r="E2966">
            <v>677.41</v>
          </cell>
        </row>
        <row r="2967">
          <cell r="B2967">
            <v>100603</v>
          </cell>
          <cell r="C2967" t="str">
            <v>ASSENTAMENTO DE POSTE DE CONCRETO COM COMPRIMENTO NOMINAL DE 9 M, CARGA NOMINAL DE 1000 DAN, ENGASTAMENTO BASE CONCRETADA COM 1 M DE CONCRETO E 0,5 M DE SOLO (NÃO INCLUI FORNECIMENTO). AF_11/2019</v>
          </cell>
          <cell r="D2967" t="str">
            <v>UN</v>
          </cell>
          <cell r="E2967">
            <v>1057</v>
          </cell>
        </row>
        <row r="2968">
          <cell r="B2968">
            <v>100604</v>
          </cell>
          <cell r="C2968" t="str">
            <v>ASSENTAMENTO DE POSTE DE CONCRETO COM COMPRIMENTO NOMINAL DE 10 M, CARGA NOMINAL DE 300 DAN, ENGASTAMENTO BASE CONCRETADA COM 1 M DE CONCRETO E 0,6 M DE SOLO (NÃO INCLUI FORNECIMENTO). AF_11/2019</v>
          </cell>
          <cell r="D2968" t="str">
            <v>UN</v>
          </cell>
          <cell r="E2968">
            <v>435.32</v>
          </cell>
        </row>
        <row r="2969">
          <cell r="B2969">
            <v>100605</v>
          </cell>
          <cell r="C2969" t="str">
            <v>ASSENTAMENTO DE POSTE DE CONCRETO COM COMPRIMENTO NOMINAL DE 10 M, CARGA NOMINAL DE 600 DAN, ENGASTAMENTO BASE CONCRETADA COM 1 M DE CONCRETO E 0,6 M DE SOLO (NÃO INCLUI FORNECIMENTO). AF_11/2019</v>
          </cell>
          <cell r="D2969" t="str">
            <v>UN</v>
          </cell>
          <cell r="E2969">
            <v>707.95</v>
          </cell>
        </row>
        <row r="2970">
          <cell r="B2970">
            <v>100606</v>
          </cell>
          <cell r="C2970" t="str">
            <v>ASSENTAMENTO DE POSTE DE CONCRETO COM COMPRIMENTO NOMINAL DE 10 M, CARGA NOMINAL DE 1000 DAN, ENGASTAMENTO BASE CONCRETADA COM 1 M DE CONCRETO E 0,6 M DE SOLO (NÃO INCLUI FORNECIMENTO). AF_11/2019</v>
          </cell>
          <cell r="D2970" t="str">
            <v>UN</v>
          </cell>
          <cell r="E2970">
            <v>1095.79</v>
          </cell>
        </row>
        <row r="2971">
          <cell r="B2971">
            <v>100607</v>
          </cell>
          <cell r="C2971" t="str">
            <v>ASSENTAMENTO DE POSTE DE CONCRETO COM COMPRIMENTO NOMINAL DE 10,5 M, CARGA NOMINAL DE 300 DAN, ENGASTAMENTO BASE CONCRETADA COM 1 M DE CONCRETO E 0,65 M DE SOLO (NÃO INCLUI FORNECIMENTO). AF_11/2019</v>
          </cell>
          <cell r="D2971" t="str">
            <v>UN</v>
          </cell>
          <cell r="E2971">
            <v>446.72</v>
          </cell>
        </row>
        <row r="2972">
          <cell r="B2972">
            <v>100608</v>
          </cell>
          <cell r="C2972" t="str">
            <v>ASSENTAMENTO DE POSTE DE CONCRETO COM COMPRIMENTO NOMINAL DE 10,5 M, CARGA NOMINAL DE 600 DAN, ENGASTAMENTO BASE CONCRETADA COM 1 M DE CONCRETO E 0,65 M DE SOLO (NÃO INCLUI FORNECIMENTO). AF_11/2019</v>
          </cell>
          <cell r="D2972" t="str">
            <v>UN</v>
          </cell>
          <cell r="E2972">
            <v>723</v>
          </cell>
        </row>
        <row r="2973">
          <cell r="B2973">
            <v>100609</v>
          </cell>
          <cell r="C2973" t="str">
            <v>ASSENTAMENTO DE POSTE DE CONCRETO COM COMPRIMENTO NOMINAL DE 10,5 M, CARGA NOMINAL DE 1000 DAN, ENGASTAMENTO BASE CONCRETADA COM 1 M DE CONCRETO E 0,65 M DE SOLO (NÃO INCLUI FORNECIMENTO). AF_11/2019</v>
          </cell>
          <cell r="D2973" t="str">
            <v>UN</v>
          </cell>
          <cell r="E2973">
            <v>1116.5999999999999</v>
          </cell>
        </row>
        <row r="2974">
          <cell r="B2974">
            <v>100610</v>
          </cell>
          <cell r="C2974" t="str">
            <v>ASSENTAMENTO DE POSTE DE CONCRETO COM COMPRIMENTO NOMINAL DE 11 M, CARGA NOMINAL DE 300 DAN, ENGASTAMENTO BASE CONCRETADA COM 1 M DE CONCRETO E 0,7 M DE SOLO (NÃO INCLUI FORNECIMENTO). AF_11/2019</v>
          </cell>
          <cell r="D2974" t="str">
            <v>UN</v>
          </cell>
          <cell r="E2974">
            <v>458.07</v>
          </cell>
        </row>
        <row r="2975">
          <cell r="B2975">
            <v>100611</v>
          </cell>
          <cell r="C2975" t="str">
            <v>ASSENTAMENTO DE POSTE DE CONCRETO COM COMPRIMENTO NOMINAL DE 11 M, CARGA NOMINAL DE 400 DAN, ENGASTAMENTO BASE CONCRETADA COM 1 M DE CONCRETO E 0,7 M DE SOLO (NÃO INCLUI FORNECIMENTO). AF_11/2019</v>
          </cell>
          <cell r="D2975" t="str">
            <v>UN</v>
          </cell>
          <cell r="E2975">
            <v>582.19000000000005</v>
          </cell>
        </row>
        <row r="2976">
          <cell r="B2976">
            <v>100612</v>
          </cell>
          <cell r="C2976" t="str">
            <v>ASSENTAMENTO DE POSTE DE CONCRETO COM COMPRIMENTO NOMINAL DE 11 M, CARGA NOMINAL DE 600 DAN, ENGASTAMENTO BASE CONCRETADA COM 1 M DE CONCRETO E 0,7 M DE SOLO (NÃO INCLUI FORNECIMENTO). AF_11/2019</v>
          </cell>
          <cell r="D2976" t="str">
            <v>UN</v>
          </cell>
          <cell r="E2976">
            <v>737.73</v>
          </cell>
        </row>
        <row r="2977">
          <cell r="B2977">
            <v>100613</v>
          </cell>
          <cell r="C2977" t="str">
            <v>ASSENTAMENTO DE POSTE DE CONCRETO COM COMPRIMENTO NOMINAL DE 11 M, CARGA NOMINAL DE 1000 DAN, ENGASTAMENTO BASE CONCRETADA COM 1 M DE CONCRETO E 0,7 M DE SOLO (NÃO INCLUI FORNECIMENTO). AF_11/2019</v>
          </cell>
          <cell r="D2977" t="str">
            <v>UN</v>
          </cell>
          <cell r="E2977">
            <v>1136.8800000000001</v>
          </cell>
        </row>
        <row r="2978">
          <cell r="B2978">
            <v>100614</v>
          </cell>
          <cell r="C2978" t="str">
            <v>ASSENTAMENTO DE POSTE DE CONCRETO COM COMPRIMENTO NOMINAL DE 12 M, CARGA NOMINAL DE 400 DAN, ENGASTAMENTO BASE CONCRETADA COM 1 M DE CONCRETO E 0,8 M DE SOLO (NÃO INCLUI FORNECIMENTO). AF_11/2019</v>
          </cell>
          <cell r="D2978" t="str">
            <v>UN</v>
          </cell>
          <cell r="E2978">
            <v>607.95000000000005</v>
          </cell>
        </row>
        <row r="2979">
          <cell r="B2979">
            <v>100615</v>
          </cell>
          <cell r="C2979" t="str">
            <v>ASSENTAMENTO DE POSTE DE CONCRETO COM COMPRIMENTO NOMINAL DE 12 M, CARGA NOMINAL DE 600 DAN, ENGASTAMENTO BASE CONCRETADA COM 1 M DE CONCRETO E 0,8 M DE SOLO (NÃO INCLUI FORNECIMENTO). AF_11/2019</v>
          </cell>
          <cell r="D2979" t="str">
            <v>UN</v>
          </cell>
          <cell r="E2979">
            <v>766.9</v>
          </cell>
        </row>
        <row r="2980">
          <cell r="B2980">
            <v>100616</v>
          </cell>
          <cell r="C2980" t="str">
            <v>ASSENTAMENTO DE POSTE DE CONCRETO COM COMPRIMENTO NOMINAL DE 12 M, CARGA NOMINAL DE 1000 DAN, ENGASTAMENTO BASE CONCRETADA COM 1 M DE CONCRETO E 0,8 M DE SOLO (NÃO INCLUI FORNECIMENTO). AF_11/2019</v>
          </cell>
          <cell r="D2980" t="str">
            <v>UN</v>
          </cell>
          <cell r="E2980">
            <v>1179.55</v>
          </cell>
        </row>
        <row r="2981">
          <cell r="B2981">
            <v>100617</v>
          </cell>
          <cell r="C2981" t="str">
            <v>ASSENTAMENTO DE POSTE DE CONCRETO COM COMPRIMENTO NOMINAL DE 13 M, CARGA NOMINAL DE 600 DAN, ENGASTAMENTO BASE CONCRETADA COM 1 M DE CONCRETO E 0,9 M DE SOLO (NÃO INCLUI FORNECIMENTO). AF_11/2019</v>
          </cell>
          <cell r="D2981" t="str">
            <v>UN</v>
          </cell>
          <cell r="E2981">
            <v>795.93</v>
          </cell>
        </row>
        <row r="2982">
          <cell r="B2982">
            <v>100618</v>
          </cell>
          <cell r="C2982" t="str">
            <v>ASSENTAMENTO DE POSTE DE CONCRETO COM COMPRIMENTO NOMINAL DE 13 M, CARGA NOMINAL DE 1000 DAN, ENGASTAMENTO BASE CONCRETADA COM 1 M DE CONCRETO E 0,9 M DE SOLO - SOMENTE INSTALAÇÃO, SEM FORNECIMENTO. AF_11/2019</v>
          </cell>
          <cell r="D2982" t="str">
            <v>UN</v>
          </cell>
          <cell r="E2982">
            <v>1226.6300000000001</v>
          </cell>
        </row>
        <row r="2983">
          <cell r="B2983">
            <v>100619</v>
          </cell>
          <cell r="C2983" t="str">
            <v>POSTE DECORATIVO PARA JARDIM EM AÇO TUBULAR, H = *2,5* M, SEM LUMINÁRIA - FORNECIMENTO E INSTALAÇÃO. AF_11/2019</v>
          </cell>
          <cell r="D2983" t="str">
            <v>UN</v>
          </cell>
          <cell r="E2983">
            <v>472.22</v>
          </cell>
        </row>
        <row r="2984">
          <cell r="B2984">
            <v>100620</v>
          </cell>
          <cell r="C2984" t="str">
            <v>POSTE DE AÇO CONICO CONTÍNUO CURVO SIMPLES, FLANGEADO, H=9M, INCLUSIVE LUMINÁRIA, SEM LÂMPADA - FORNECIMENTO E INSTALACAO. AF_11/2019</v>
          </cell>
          <cell r="D2984" t="str">
            <v>UN</v>
          </cell>
          <cell r="E2984">
            <v>2797.67</v>
          </cell>
        </row>
        <row r="2985">
          <cell r="B2985">
            <v>100621</v>
          </cell>
          <cell r="C2985" t="str">
            <v>POSTE DE AÇO CONICO CONTÍNUO CURVO DUPLO, FLANGEADO, H=9M, INCLUSIVE LUMINÁRIAS, SEM LÂMPADAS - FORNECIMENTO E INSTALACAO. AF_11/2019</v>
          </cell>
          <cell r="D2985" t="str">
            <v>UN</v>
          </cell>
          <cell r="E2985">
            <v>3224.08</v>
          </cell>
        </row>
        <row r="2986">
          <cell r="B2986">
            <v>100622</v>
          </cell>
          <cell r="C2986" t="str">
            <v>POSTE DE AÇO CONICO CONTÍNUO CURVO SIMPLES, ENGASTADO, H=9M, INCLUSIVE LUMINÁRIA, SEM LÂMPADA - FORNECIMENTO E INSTALACAO. AF_11/2019</v>
          </cell>
          <cell r="D2986" t="str">
            <v>UN</v>
          </cell>
          <cell r="E2986">
            <v>2291.67</v>
          </cell>
        </row>
        <row r="2987">
          <cell r="B2987">
            <v>100623</v>
          </cell>
          <cell r="C2987" t="str">
            <v>POSTE DE AÇO CONICO CONTÍNUO CURVO DUPLO, ENGASTADO, H=9M, INCLUSIVE LUMINÁRIAS, SEM LÂMPADAS - FORNECIMENTO E INSTALACAO. AF_11/2019</v>
          </cell>
          <cell r="D2987" t="str">
            <v>UN</v>
          </cell>
          <cell r="E2987">
            <v>2446.2399999999998</v>
          </cell>
        </row>
        <row r="2988">
          <cell r="B2988">
            <v>97600</v>
          </cell>
          <cell r="C2988" t="str">
            <v>REFLETOR EM ALUMÍNIO, DE SUPORTE E ALÇA, COM 1 LÂMPADA VAPOR DE MERCÚRIO DE 125 W, COM REATOR ALTO FATOR DE POTÊNCIA - FORNECIMENTO E INSTALAÇÃO. AF_02/2020</v>
          </cell>
          <cell r="D2988" t="str">
            <v>UN</v>
          </cell>
          <cell r="E2988">
            <v>258.22000000000003</v>
          </cell>
        </row>
        <row r="2989">
          <cell r="B2989">
            <v>97601</v>
          </cell>
          <cell r="C2989" t="str">
            <v>REFLETOR EM ALUMÍNIO, DE SUPORTE E ALÇA, COM LÂMPADA VAPOR DE MERCÚRIO DE 250 W, COM REATOR ALTO FATOR DE POTÊNCIA - FORNECIMENTO E INSTALAÇÃO. AF_02/2020</v>
          </cell>
          <cell r="D2989" t="str">
            <v>UN</v>
          </cell>
          <cell r="E2989">
            <v>269.85000000000002</v>
          </cell>
        </row>
        <row r="2990">
          <cell r="B2990">
            <v>97605</v>
          </cell>
          <cell r="C2990" t="str">
            <v>LUMINÁRIA ARANDELA TIPO MEIA LUA, DE SOBREPOR, COM 1 LÂMPADA LED DE 6 W, SEM REATOR - FORNECIMENTO E INSTALAÇÃO. AF_02/2020</v>
          </cell>
          <cell r="D2990" t="str">
            <v>UN</v>
          </cell>
          <cell r="E2990">
            <v>69.8</v>
          </cell>
        </row>
        <row r="2991">
          <cell r="B2991">
            <v>97606</v>
          </cell>
          <cell r="C2991" t="str">
            <v>LUMINÁRIA ARANDELA TIPO MEIA LUA, DE SOBREPOR, COM 1 LÂMPADA FLUORESCENTE DE 15 W, SEM REATOR - FORNECIMENTO E INSTALAÇÃO. AF_02/2020</v>
          </cell>
          <cell r="D2991" t="str">
            <v>UN</v>
          </cell>
          <cell r="E2991">
            <v>72.790000000000006</v>
          </cell>
        </row>
        <row r="2992">
          <cell r="B2992">
            <v>97607</v>
          </cell>
          <cell r="C2992" t="str">
            <v>LUMINÁRIA ARANDELA TIPO TARTARUGA, DE SOBREPOR, COM 1 LÂMPADA LED DE 6 W, SEM REATOR - FORNECIMENTO E INSTALAÇÃO. AF_02/2020</v>
          </cell>
          <cell r="D2992" t="str">
            <v>UN</v>
          </cell>
          <cell r="E2992">
            <v>84</v>
          </cell>
        </row>
        <row r="2993">
          <cell r="B2993">
            <v>97608</v>
          </cell>
          <cell r="C2993" t="str">
            <v>LUMINÁRIA ARANDELA TIPO TARTARUGA, COM GRADE, DE SOBREPOR, COM 1 LÂMPADA FLUORESCENTE DE 15 W, SEM REATOR - FORNECIMENTO E INSTALAÇÃO. AF_02/2020</v>
          </cell>
          <cell r="D2993" t="str">
            <v>UN</v>
          </cell>
          <cell r="E2993">
            <v>86.99</v>
          </cell>
        </row>
        <row r="2994">
          <cell r="B2994">
            <v>102102</v>
          </cell>
          <cell r="C2994" t="str">
            <v>TRANSFORMADOR DE DISTRIBUIÇÃO, 30 KVA, TRIFÁSICO, 60 HZ, CLASSE 15 KV, IMERSO EM ÓLEO MINERAL, INSTALAÇÃO EM POSTE (NÃO INCLUSO SUPORTE) - FORNECIMENTO E INSTALAÇÃO. AF_12/2020</v>
          </cell>
          <cell r="D2994" t="str">
            <v>UN</v>
          </cell>
          <cell r="E2994">
            <v>6445.31</v>
          </cell>
        </row>
        <row r="2995">
          <cell r="B2995">
            <v>102103</v>
          </cell>
          <cell r="C2995" t="str">
            <v>TRANSFORMADOR DE DISTRIBUIÇÃO, 45 KVA, TRIFÁSICO, 60 HZ, CLASSE 15 KV, IMERSO EM ÓLEO MINERAL, INSTALAÇÃO EM POSTE (NÃO INCLUSO SUPORTE) - FORNECIMENTO E INSTALAÇÃO. AF_12/2020</v>
          </cell>
          <cell r="D2995" t="str">
            <v>UN</v>
          </cell>
          <cell r="E2995">
            <v>7168.01</v>
          </cell>
        </row>
        <row r="2996">
          <cell r="B2996">
            <v>102104</v>
          </cell>
          <cell r="C2996" t="str">
            <v>TRANSFORMADOR DE DISTRIBUIÇÃO, 75 KVA, TRIFÁSICO, 60 HZ, CLASSE 15 KV, IMERSO EM ÓLEO MINERAL, INSTALAÇÃO EM POSTE (NÃO INCLUSO SUPORTE) - FORNECIMENTO E INSTALAÇÃO. AF_12/2020</v>
          </cell>
          <cell r="D2996" t="str">
            <v>UN</v>
          </cell>
          <cell r="E2996">
            <v>9181.8700000000008</v>
          </cell>
        </row>
        <row r="2997">
          <cell r="B2997">
            <v>102105</v>
          </cell>
          <cell r="C2997" t="str">
            <v>TRANSFORMADOR DE DISTRIBUIÇÃO, 112,5 KVA, TRIFÁSICO, 60 HZ, CLASSE 15 KV, IMERSO EM ÓLEO MINERAL, INSTALAÇÃO EM POSTE (NÃO INCLUSO SUPORTE) - FORNECIMENTO E INSTALAÇÃO. AF_12/2020</v>
          </cell>
          <cell r="D2997" t="str">
            <v>UN</v>
          </cell>
          <cell r="E2997">
            <v>11274.27</v>
          </cell>
        </row>
        <row r="2998">
          <cell r="B2998">
            <v>102106</v>
          </cell>
          <cell r="C2998" t="str">
            <v>TRANSFORMADOR DE DISTRIBUIÇÃO, 150 KVA, TRIFÁSICO, 60 HZ, CLASSE 15 KV, IMERSO EM ÓLEO MINERAL, INSTALAÇÃO EM POSTE (NÃO INCLUSO SUPORTE) - FORNECIMENTO E INSTALAÇÃO. AF_12/2020</v>
          </cell>
          <cell r="D2998" t="str">
            <v>UN</v>
          </cell>
          <cell r="E2998">
            <v>14128.64</v>
          </cell>
        </row>
        <row r="2999">
          <cell r="B2999">
            <v>102107</v>
          </cell>
          <cell r="C2999" t="str">
            <v>TRANSFORMADOR DE DISTRIBUIÇÃO, 225 KVA, TRIFÁSICO, 60 HZ, CLASSE 15 KV, IMERSO EM ÓLEO MINERAL, INSTALAÇÃO EM POSTE (NÃO INCLUSO SUPORTE) - FORNECIMENTO E INSTALAÇÃO. AF_12/2020</v>
          </cell>
          <cell r="D2999" t="str">
            <v>UN</v>
          </cell>
          <cell r="E2999">
            <v>19696.02</v>
          </cell>
        </row>
        <row r="3000">
          <cell r="B3000">
            <v>102108</v>
          </cell>
          <cell r="C3000" t="str">
            <v>TRANSFORMADOR DE DISTRIBUIÇÃO, 300 KVA, TRIFÁSICO, 60 HZ, CLASSE 15 KV, IMERSO EM ÓLEO MINERAL, INSTALAÇÃO EM POSTE (NÃO INCLUSO SUPORTE) - FORNECIMENTO E INSTALAÇÃO. AF_12/2020</v>
          </cell>
          <cell r="D3000" t="str">
            <v>UN</v>
          </cell>
          <cell r="E3000">
            <v>22928.41</v>
          </cell>
        </row>
        <row r="3001">
          <cell r="B3001">
            <v>102109</v>
          </cell>
          <cell r="C3001" t="str">
            <v>SUPORTE PARA TRANSFORMADOR EM POSTE DE CONCRETO CIRCULAR - FORNECIMENTO E INSTALAÇÃO. AF_12/2020</v>
          </cell>
          <cell r="D3001" t="str">
            <v>UN</v>
          </cell>
          <cell r="E3001">
            <v>46.83</v>
          </cell>
        </row>
        <row r="3002">
          <cell r="B3002">
            <v>102110</v>
          </cell>
          <cell r="C3002" t="str">
            <v>SUPORTE PARA TRANSFORMADOR EM POSTE DE CONCRETO DUPLO T - FORNECIMENTO E INSTALAÇÃO. AF_12/2020</v>
          </cell>
          <cell r="D3002" t="str">
            <v>UN</v>
          </cell>
          <cell r="E3002">
            <v>150.28</v>
          </cell>
        </row>
        <row r="3003">
          <cell r="B3003">
            <v>93128</v>
          </cell>
          <cell r="C3003" t="str">
            <v>PONTO DE ILUMINAÇÃO RESIDENCIAL INCLUINDO INTERRUPTOR SIMPLES, CAIXA ELÉTRICA, ELETRODUTO, CABO, RASGO, QUEBRA E CHUMBAMENTO (EXCLUINDO LUMINÁRIA E LÂMPADA). AF_01/2016</v>
          </cell>
          <cell r="D3003" t="str">
            <v>UN</v>
          </cell>
          <cell r="E3003">
            <v>112.04</v>
          </cell>
        </row>
        <row r="3004">
          <cell r="B3004">
            <v>93137</v>
          </cell>
          <cell r="C3004" t="str">
            <v>PONTO DE ILUMINAÇÃO RESIDENCIAL INCLUINDO INTERRUPTOR SIMPLES (2 MÓDULOS), CAIXA ELÉTRICA, ELETRODUTO, CABO, RASGO, QUEBRA E CHUMBAMENTO (EXCLUINDO LUMINÁRIA E LÂMPADA). AF_01/2016</v>
          </cell>
          <cell r="D3004" t="str">
            <v>UN</v>
          </cell>
          <cell r="E3004">
            <v>133.57</v>
          </cell>
        </row>
        <row r="3005">
          <cell r="B3005">
            <v>93138</v>
          </cell>
          <cell r="C3005" t="str">
            <v>PONTO DE ILUMINAÇÃO RESIDENCIAL INCLUINDO INTERRUPTOR PARALELO, CAIXA ELÉTRICA, ELETRODUTO, CABO, RASGO, QUEBRA E CHUMBAMENTO (EXCLUINDO LUMINÁRIA E LÂMPADA). AF_01/2016</v>
          </cell>
          <cell r="D3005" t="str">
            <v>UN</v>
          </cell>
          <cell r="E3005">
            <v>127.22</v>
          </cell>
        </row>
        <row r="3006">
          <cell r="B3006">
            <v>93139</v>
          </cell>
          <cell r="C3006" t="str">
            <v>PONTO DE ILUMINAÇÃO RESIDENCIAL INCLUINDO INTERRUPTOR PARALELO (2 MÓDULOS), CAIXA ELÉTRICA, ELETRODUTO, CABO, RASGO, QUEBRA E CHUMBAMENTO (EXCLUINDO LUMINÁRIA E LÂMPADA). AF_01/2016</v>
          </cell>
          <cell r="D3006" t="str">
            <v>UN</v>
          </cell>
          <cell r="E3006">
            <v>163.91</v>
          </cell>
        </row>
        <row r="3007">
          <cell r="B3007">
            <v>93140</v>
          </cell>
          <cell r="C3007" t="str">
            <v>PONTO DE ILUMINAÇÃO RESIDENCIAL INCLUINDO INTERRUPTOR SIMPLES CONJUGADO COM PARALELO, CAIXA ELÉTRICA, ELETRODUTO, CABO, RASGO, QUEBRA E CHUMBAMENTO (EXCLUINDO LUMINÁRIA E LÂMPADA). AF_01/2016</v>
          </cell>
          <cell r="D3007" t="str">
            <v>UN</v>
          </cell>
          <cell r="E3007">
            <v>154.07</v>
          </cell>
        </row>
        <row r="3008">
          <cell r="B3008">
            <v>93141</v>
          </cell>
          <cell r="C3008" t="str">
            <v>PONTO DE TOMADA RESIDENCIAL INCLUINDO TOMADA 10A/250V, CAIXA ELÉTRICA, ELETRODUTO, CABO, RASGO, QUEBRA E CHUMBAMENTO. AF_01/2016</v>
          </cell>
          <cell r="D3008" t="str">
            <v>UN</v>
          </cell>
          <cell r="E3008">
            <v>141.66</v>
          </cell>
        </row>
        <row r="3009">
          <cell r="B3009">
            <v>93142</v>
          </cell>
          <cell r="C3009" t="str">
            <v>PONTO DE TOMADA RESIDENCIAL INCLUINDO TOMADA (2 MÓDULOS) 10A/250V, CAIXA ELÉTRICA, ELETRODUTO, CABO, RASGO, QUEBRA E CHUMBAMENTO. AF_01/2016</v>
          </cell>
          <cell r="D3009" t="str">
            <v>UN</v>
          </cell>
          <cell r="E3009">
            <v>156.13</v>
          </cell>
        </row>
        <row r="3010">
          <cell r="B3010">
            <v>93143</v>
          </cell>
          <cell r="C3010" t="str">
            <v>PONTO DE TOMADA RESIDENCIAL INCLUINDO TOMADA 20A/250V, CAIXA ELÉTRICA, ELETRODUTO, CABO, RASGO, QUEBRA E CHUMBAMENTO. AF_01/2016</v>
          </cell>
          <cell r="D3010" t="str">
            <v>UN</v>
          </cell>
          <cell r="E3010">
            <v>143.19999999999999</v>
          </cell>
        </row>
        <row r="3011">
          <cell r="B3011">
            <v>93144</v>
          </cell>
          <cell r="C3011" t="str">
            <v>PONTO DE UTILIZAÇÃO DE EQUIPAMENTOS ELÉTRICOS, RESIDENCIAL, INCLUINDO SUPORTE E PLACA, CAIXA ELÉTRICA, ELETRODUTO, CABO, RASGO, QUEBRA E CHUMBAMENTO. AF_01/2016</v>
          </cell>
          <cell r="D3011" t="str">
            <v>UN</v>
          </cell>
          <cell r="E3011">
            <v>199.24</v>
          </cell>
        </row>
        <row r="3012">
          <cell r="B3012">
            <v>93145</v>
          </cell>
          <cell r="C3012" t="str">
            <v>PONTO DE ILUMINAÇÃO E TOMADA, RESIDENCIAL, INCLUINDO INTERRUPTOR SIMPLES E TOMADA 10A/250V, CAIXA ELÉTRICA, ELETRODUTO, CABO, RASGO, QUEBRA E CHUMBAMENTO (EXCLUINDO LUMINÁRIA E LÂMPADA). AF_01/2016</v>
          </cell>
          <cell r="D3012" t="str">
            <v>UN</v>
          </cell>
          <cell r="E3012">
            <v>173.87</v>
          </cell>
        </row>
        <row r="3013">
          <cell r="B3013">
            <v>93146</v>
          </cell>
          <cell r="C3013" t="str">
            <v>PONTO DE ILUMINAÇÃO E TOMADA, RESIDENCIAL, INCLUINDO INTERRUPTOR PARALELO E TOMADA 10A/250V, CAIXA ELÉTRICA, ELETRODUTO, CABO, RASGO, QUEBRA E CHUMBAMENTO (EXCLUINDO LUMINÁRIA E LÂMPADA). AF_01/2016</v>
          </cell>
          <cell r="D3013" t="str">
            <v>UN</v>
          </cell>
          <cell r="E3013">
            <v>189.06</v>
          </cell>
        </row>
        <row r="3014">
          <cell r="B3014">
            <v>93147</v>
          </cell>
          <cell r="C3014" t="str">
            <v>PONTO DE ILUMINAÇÃO E TOMADA, RESIDENCIAL, INCLUINDO INTERRUPTOR SIMPLES, INTERRUPTOR PARALELO E TOMADA 10A/250V, CAIXA ELÉTRICA, ELETRODUTO, CABO, RASGO, QUEBRA E CHUMBAMENTO (EXCLUINDO LUMINÁRIA E LÂMPADA). AF_01/2016</v>
          </cell>
          <cell r="D3014" t="str">
            <v>UN</v>
          </cell>
          <cell r="E3014">
            <v>215.94</v>
          </cell>
        </row>
        <row r="3015">
          <cell r="B3015">
            <v>96971</v>
          </cell>
          <cell r="C3015" t="str">
            <v>CORDOALHA DE COBRE NU 16 MM², NÃO ENTERRADA, COM ISOLADOR - FORNECIMENTO E INSTALAÇÃO. AF_12/2017</v>
          </cell>
          <cell r="D3015" t="str">
            <v>M</v>
          </cell>
          <cell r="E3015">
            <v>25.57</v>
          </cell>
        </row>
        <row r="3016">
          <cell r="B3016">
            <v>96972</v>
          </cell>
          <cell r="C3016" t="str">
            <v>CORDOALHA DE COBRE NU 25 MM², NÃO ENTERRADA, COM ISOLADOR - FORNECIMENTO E INSTALAÇÃO. AF_12/2017</v>
          </cell>
          <cell r="D3016" t="str">
            <v>M</v>
          </cell>
          <cell r="E3016">
            <v>35.08</v>
          </cell>
        </row>
        <row r="3017">
          <cell r="B3017">
            <v>96973</v>
          </cell>
          <cell r="C3017" t="str">
            <v>CORDOALHA DE COBRE NU 35 MM², NÃO ENTERRADA, COM ISOLADOR - FORNECIMENTO E INSTALAÇÃO. AF_12/2017</v>
          </cell>
          <cell r="D3017" t="str">
            <v>M</v>
          </cell>
          <cell r="E3017">
            <v>44.3</v>
          </cell>
        </row>
        <row r="3018">
          <cell r="B3018">
            <v>96974</v>
          </cell>
          <cell r="C3018" t="str">
            <v>CORDOALHA DE COBRE NU 50 MM², NÃO ENTERRADA, COM ISOLADOR - FORNECIMENTO E INSTALAÇÃO. AF_12/2017</v>
          </cell>
          <cell r="D3018" t="str">
            <v>M</v>
          </cell>
          <cell r="E3018">
            <v>56.54</v>
          </cell>
        </row>
        <row r="3019">
          <cell r="B3019">
            <v>96975</v>
          </cell>
          <cell r="C3019" t="str">
            <v>CORDOALHA DE COBRE NU 70 MM², NÃO ENTERRADA, COM ISOLADOR - FORNECIMENTO E INSTALAÇÃO. AF_12/2017</v>
          </cell>
          <cell r="D3019" t="str">
            <v>M</v>
          </cell>
          <cell r="E3019">
            <v>72.97</v>
          </cell>
        </row>
        <row r="3020">
          <cell r="B3020">
            <v>96976</v>
          </cell>
          <cell r="C3020" t="str">
            <v>CORDOALHA DE COBRE NU 95 MM², NÃO ENTERRADA, COM ISOLADOR - FORNECIMENTO E INSTALAÇÃO. AF_12/2017</v>
          </cell>
          <cell r="D3020" t="str">
            <v>M</v>
          </cell>
          <cell r="E3020">
            <v>94.85</v>
          </cell>
        </row>
        <row r="3021">
          <cell r="B3021">
            <v>96977</v>
          </cell>
          <cell r="C3021" t="str">
            <v>CORDOALHA DE COBRE NU 50 MM², ENTERRADA, SEM ISOLADOR - FORNECIMENTO E INSTALAÇÃO. AF_12/2017</v>
          </cell>
          <cell r="D3021" t="str">
            <v>M</v>
          </cell>
          <cell r="E3021">
            <v>37</v>
          </cell>
        </row>
        <row r="3022">
          <cell r="B3022">
            <v>96978</v>
          </cell>
          <cell r="C3022" t="str">
            <v>CORDOALHA DE COBRE NU 70 MM², ENTERRADA, SEM ISOLADOR - FORNECIMENTO E INSTALAÇÃO. AF_12/2017</v>
          </cell>
          <cell r="D3022" t="str">
            <v>M</v>
          </cell>
          <cell r="E3022">
            <v>51.88</v>
          </cell>
        </row>
        <row r="3023">
          <cell r="B3023">
            <v>96979</v>
          </cell>
          <cell r="C3023" t="str">
            <v>CORDOALHA DE COBRE NU 95 MM², ENTERRADA, SEM ISOLADOR - FORNECIMENTO E INSTALAÇÃO. AF_12/2017</v>
          </cell>
          <cell r="D3023" t="str">
            <v>M</v>
          </cell>
          <cell r="E3023">
            <v>72.72</v>
          </cell>
        </row>
        <row r="3024">
          <cell r="B3024">
            <v>96984</v>
          </cell>
          <cell r="C3024" t="str">
            <v>ELETRODUTO PVC 40MM (1 ¼ ) PARA SPDA - FORNECIMENTO E INSTALAÇÃO. AF_12/2017</v>
          </cell>
          <cell r="D3024" t="str">
            <v>UN</v>
          </cell>
          <cell r="E3024">
            <v>42.15</v>
          </cell>
        </row>
        <row r="3025">
          <cell r="B3025">
            <v>96985</v>
          </cell>
          <cell r="C3025" t="str">
            <v>HASTE DE ATERRAMENTO 5/8  PARA SPDA - FORNECIMENTO E INSTALAÇÃO. AF_12/2017</v>
          </cell>
          <cell r="D3025" t="str">
            <v>UN</v>
          </cell>
          <cell r="E3025">
            <v>49.75</v>
          </cell>
        </row>
        <row r="3026">
          <cell r="B3026">
            <v>96986</v>
          </cell>
          <cell r="C3026" t="str">
            <v>HASTE DE ATERRAMENTO 3/4  PARA SPDA - FORNECIMENTO E INSTALAÇÃO. AF_12/2017</v>
          </cell>
          <cell r="D3026" t="str">
            <v>UN</v>
          </cell>
          <cell r="E3026">
            <v>74.38</v>
          </cell>
        </row>
        <row r="3027">
          <cell r="B3027">
            <v>96987</v>
          </cell>
          <cell r="C3027" t="str">
            <v>BASE METÁLICA PARA MASTRO 1 ½  PARA SPDA - FORNECIMENTO E INSTALAÇÃO. AF_12/2017</v>
          </cell>
          <cell r="D3027" t="str">
            <v>UN</v>
          </cell>
          <cell r="E3027">
            <v>114.87</v>
          </cell>
        </row>
        <row r="3028">
          <cell r="B3028">
            <v>96988</v>
          </cell>
          <cell r="C3028" t="str">
            <v>MASTRO 1 ½  PARA SPDA - FORNECIMENTO E INSTALAÇÃO. AF_12/2017</v>
          </cell>
          <cell r="D3028" t="str">
            <v>UN</v>
          </cell>
          <cell r="E3028">
            <v>174.99</v>
          </cell>
        </row>
        <row r="3029">
          <cell r="B3029">
            <v>96989</v>
          </cell>
          <cell r="C3029" t="str">
            <v>CAPTOR TIPO FRANKLIN PARA SPDA - FORNECIMENTO E INSTALAÇÃO. AF_12/2017</v>
          </cell>
          <cell r="D3029" t="str">
            <v>UN</v>
          </cell>
          <cell r="E3029">
            <v>115.07</v>
          </cell>
        </row>
        <row r="3030">
          <cell r="B3030">
            <v>98463</v>
          </cell>
          <cell r="C3030" t="str">
            <v>SUPORTE ISOLADOR PARA CORDOALHA DE COBRE - FORNECIMENTO E INSTALAÇÃO. AF_12/2017</v>
          </cell>
          <cell r="D3030" t="str">
            <v>UN</v>
          </cell>
          <cell r="E3030">
            <v>21.24</v>
          </cell>
        </row>
        <row r="3031">
          <cell r="B3031">
            <v>96765</v>
          </cell>
          <cell r="C3031" t="str">
            <v>ABRIGO PARA HIDRANTE, 90X60X17CM, COM REGISTRO GLOBO ANGULAR 45 GRAUS 2 1/2", ADAPTADOR STORZ 2 1/2", MANGUEIRA DE INCÊNDIO 20M, REDUÇÃO 2 1/2" X 1 1/2" E ESGUICHO EM LATÃO 1 1/2" - FORNECIMENTO E INSTALAÇÃO. AF_10/2020</v>
          </cell>
          <cell r="D3031" t="str">
            <v>UN</v>
          </cell>
          <cell r="E3031">
            <v>1211.32</v>
          </cell>
        </row>
        <row r="3032">
          <cell r="B3032">
            <v>101905</v>
          </cell>
          <cell r="C3032" t="str">
            <v>EXTINTOR DE INCÊNDIO PORTÁTIL COM CARGA DE ÁGUA PRESSURIZADA DE 10 L, CLASSE A - FORNECIMENTO E INSTALAÇÃO. AF_10/2020_P</v>
          </cell>
          <cell r="D3032" t="str">
            <v>UN</v>
          </cell>
          <cell r="E3032">
            <v>161.32</v>
          </cell>
        </row>
        <row r="3033">
          <cell r="B3033">
            <v>101906</v>
          </cell>
          <cell r="C3033" t="str">
            <v>EXTINTOR DE INCÊNDIO PORTÁTIL COM CARGA DE CO2 DE 4 KG, CLASSE BC - FORNECIMENTO E INSTALAÇÃO. AF_10/2020_P</v>
          </cell>
          <cell r="D3033" t="str">
            <v>UN</v>
          </cell>
          <cell r="E3033">
            <v>474.53</v>
          </cell>
        </row>
        <row r="3034">
          <cell r="B3034">
            <v>101907</v>
          </cell>
          <cell r="C3034" t="str">
            <v>EXTINTOR DE INCÊNDIO PORTÁTIL COM CARGA DE CO2 DE 6 KG, CLASSE BC - FORNECIMENTO E INSTALAÇÃO. AF_10/2020_P</v>
          </cell>
          <cell r="D3034" t="str">
            <v>UN</v>
          </cell>
          <cell r="E3034">
            <v>512.69000000000005</v>
          </cell>
        </row>
        <row r="3035">
          <cell r="B3035">
            <v>101908</v>
          </cell>
          <cell r="C3035" t="str">
            <v>EXTINTOR DE INCÊNDIO PORTÁTIL COM CARGA DE PQS DE 4 KG, CLASSE BC - FORNECIMENTO E INSTALAÇÃO. AF_10/2020_P</v>
          </cell>
          <cell r="D3035" t="str">
            <v>UN</v>
          </cell>
          <cell r="E3035">
            <v>156.55000000000001</v>
          </cell>
        </row>
        <row r="3036">
          <cell r="B3036">
            <v>101909</v>
          </cell>
          <cell r="C3036" t="str">
            <v>EXTINTOR DE INCÊNDIO PORTÁTIL COM CARGA DE PQS DE 6 KG, CLASSE BC - FORNECIMENTO E INSTALAÇÃO. AF_10/2020_P</v>
          </cell>
          <cell r="D3036" t="str">
            <v>UN</v>
          </cell>
          <cell r="E3036">
            <v>181.99</v>
          </cell>
        </row>
        <row r="3037">
          <cell r="B3037">
            <v>101910</v>
          </cell>
          <cell r="C3037" t="str">
            <v>EXTINTOR DE INCÊNDIO PORTÁTIL COM CARGA DE PQS DE 8 KG, CLASSE BC - FORNECIMENTO E INSTALAÇÃO. AF_10/2020_P</v>
          </cell>
          <cell r="D3037" t="str">
            <v>UN</v>
          </cell>
          <cell r="E3037">
            <v>213.78</v>
          </cell>
        </row>
        <row r="3038">
          <cell r="B3038">
            <v>101911</v>
          </cell>
          <cell r="C3038" t="str">
            <v>EXTINTOR DE INCÊNDIO PORTÁTIL COM CARGA DE PQS DE 12 KG, CLASSE BC - FORNECIMENTO E INSTALAÇÃO. AF_10/2020_P</v>
          </cell>
          <cell r="D3038" t="str">
            <v>UN</v>
          </cell>
          <cell r="E3038">
            <v>245.58</v>
          </cell>
        </row>
        <row r="3039">
          <cell r="B3039">
            <v>101912</v>
          </cell>
          <cell r="C3039" t="str">
            <v>ABRIGO PARA HIDRANTE, 75X45X17CM, COM REGISTRO GLOBO ANGULAR 45 GRAUS 2 1/2", ADAPTADOR STORZ 2 1/2", MANGUEIRA DE INCÊNDIO 15M 2 1/2" E ESGUICHO EM LATÃO 2 1/2" - FORNECIMENTO E INSTALAÇÃO. AF_10/2020</v>
          </cell>
          <cell r="D3039" t="str">
            <v>UN</v>
          </cell>
          <cell r="E3039">
            <v>1189.04</v>
          </cell>
        </row>
        <row r="3040">
          <cell r="B3040">
            <v>101913</v>
          </cell>
          <cell r="C3040" t="str">
            <v>CAIXA DE INCÊNDIO 45X75X17CM - FORNECIMENTO E INSTALAÇÃO. AF_10/2020</v>
          </cell>
          <cell r="D3040" t="str">
            <v>UN</v>
          </cell>
          <cell r="E3040">
            <v>376.08</v>
          </cell>
        </row>
        <row r="3041">
          <cell r="B3041">
            <v>101914</v>
          </cell>
          <cell r="C3041" t="str">
            <v>CAIXA DE INCÊNDIO 60X90X17CM - FORNECIMENTO E INSTALAÇÃO. AF_10/2020</v>
          </cell>
          <cell r="D3041" t="str">
            <v>UN</v>
          </cell>
          <cell r="E3041">
            <v>308.43</v>
          </cell>
        </row>
        <row r="3042">
          <cell r="B3042">
            <v>101915</v>
          </cell>
          <cell r="C3042" t="str">
            <v>CONJUNTO DE MANGUEIRA PARA COMBATE A INCÊNDIO EM FIBRA DE POLIESTER PURA, COM 1.1/2", REVESTIDA INTERNAMENTE, COMPRIMENTO DE 15M - FORNECIMENTO E INSTALAÇÃO. AF_10/2020</v>
          </cell>
          <cell r="D3042" t="str">
            <v>UN</v>
          </cell>
          <cell r="E3042">
            <v>331.27</v>
          </cell>
        </row>
        <row r="3043">
          <cell r="B3043">
            <v>101916</v>
          </cell>
          <cell r="C3043" t="str">
            <v>HIDRANTE SUBTERRÂNEO PREDIAL (COM CURVA LONGA E CAIXA), DN 75 MM - FORNECIMENTO E INSTALAÇÃO. AF_10/2020</v>
          </cell>
          <cell r="D3043" t="str">
            <v>UN</v>
          </cell>
          <cell r="E3043">
            <v>2451.4</v>
          </cell>
        </row>
        <row r="3044">
          <cell r="B3044">
            <v>101917</v>
          </cell>
          <cell r="C3044" t="str">
            <v>MANÔMETRO 0 A 200 PSI (0 A 14 KGF/CM2), D = 50MM - FORNECIMENTO E INSTALAÇÃO. AF_10/2020</v>
          </cell>
          <cell r="D3044" t="str">
            <v>UN</v>
          </cell>
          <cell r="E3044">
            <v>118.78</v>
          </cell>
        </row>
        <row r="3045">
          <cell r="B3045">
            <v>98261</v>
          </cell>
          <cell r="C3045" t="str">
            <v>CABO TELEFÔNICO CCI-50 1 PAR, INSTALADO EM ENTRADA DE EDIFICAÇÃO - FORNECIMENTO E INSTALAÇÃO. AF_11/2019</v>
          </cell>
          <cell r="D3045" t="str">
            <v>M</v>
          </cell>
          <cell r="E3045">
            <v>3.05</v>
          </cell>
        </row>
        <row r="3046">
          <cell r="B3046">
            <v>98262</v>
          </cell>
          <cell r="C3046" t="str">
            <v>CABO TELEFÔNICO CCI-50 2 PARES, SEM BLINDAGEM, INSTALADO EM ENTRADA DE EDIFICAÇÃO - FORNECIMENTO E INSTALAÇÃO. AF_11/2019</v>
          </cell>
          <cell r="D3046" t="str">
            <v>M</v>
          </cell>
          <cell r="E3046">
            <v>3.77</v>
          </cell>
        </row>
        <row r="3047">
          <cell r="B3047">
            <v>98263</v>
          </cell>
          <cell r="C3047" t="str">
            <v>CABO TELEFÔNICO CCI-50 3 PARES, SEM BLINDAGEM, INSTALADO EM ENTRADA DE EDIFICAÇÃO - FORNECIMENTO E INSTALAÇÃO. AF_11/2019</v>
          </cell>
          <cell r="D3047" t="str">
            <v>M</v>
          </cell>
          <cell r="E3047">
            <v>4.6500000000000004</v>
          </cell>
        </row>
        <row r="3048">
          <cell r="B3048">
            <v>98264</v>
          </cell>
          <cell r="C3048" t="str">
            <v>CABO TELEFÔNICO CCI-50 4 PARES, SEM BLINDAGEM, INSTALADO EM ENTRADA DE EDIFICAÇÃO - FORNECIMENTO E INSTALAÇÃO. AF_11/2019</v>
          </cell>
          <cell r="D3048" t="str">
            <v>M</v>
          </cell>
          <cell r="E3048">
            <v>5.35</v>
          </cell>
        </row>
        <row r="3049">
          <cell r="B3049">
            <v>98265</v>
          </cell>
          <cell r="C3049" t="str">
            <v>CABO TELEFÔNICO CCI-50 5 PARES, SEM BLINDAGEM, INSTALADO EM ENTRADA DE EDIFICAÇÃO - FORNECIMENTO E INSTALAÇÃO. AF_11/2019</v>
          </cell>
          <cell r="D3049" t="str">
            <v>M</v>
          </cell>
          <cell r="E3049">
            <v>6.4</v>
          </cell>
        </row>
        <row r="3050">
          <cell r="B3050">
            <v>98266</v>
          </cell>
          <cell r="C3050" t="str">
            <v>CABO TELEFÔNICO CCI-50 6 PARES, SEM BLINDAGEM, INSTALADO EM ENTRADA DE EDIFICAÇÃO - FORNECIMENTO E INSTALAÇÃO. AF_11/2019</v>
          </cell>
          <cell r="D3050" t="str">
            <v>M</v>
          </cell>
          <cell r="E3050">
            <v>7.01</v>
          </cell>
        </row>
        <row r="3051">
          <cell r="B3051">
            <v>98267</v>
          </cell>
          <cell r="C3051" t="str">
            <v>CABO TELEFÔNICO CI-50 10 PARES INSTALADO EM ENTRADA DE EDIFICAÇÃO - FORNECIMENTO E INSTALAÇÃO. AF_11/2019</v>
          </cell>
          <cell r="D3051" t="str">
            <v>M</v>
          </cell>
          <cell r="E3051">
            <v>12.06</v>
          </cell>
        </row>
        <row r="3052">
          <cell r="B3052">
            <v>98268</v>
          </cell>
          <cell r="C3052" t="str">
            <v>CABO TELEFÔNICO CI-50 20 PARES INSTALADO EM ENTRADA DE EDIFICAÇÃO - FORNECIMENTO E INSTALAÇÃO. AF_11/2019</v>
          </cell>
          <cell r="D3052" t="str">
            <v>M</v>
          </cell>
          <cell r="E3052">
            <v>20.7</v>
          </cell>
        </row>
        <row r="3053">
          <cell r="B3053">
            <v>98269</v>
          </cell>
          <cell r="C3053" t="str">
            <v>CABO TELEFÔNICO CI-50 30 PARES INSTALADO EM ENTRADA DE EDIFICAÇÃO - FORNECIMENTO E INSTALAÇÃO. AF_11/2019</v>
          </cell>
          <cell r="D3053" t="str">
            <v>M</v>
          </cell>
          <cell r="E3053">
            <v>27.2</v>
          </cell>
        </row>
        <row r="3054">
          <cell r="B3054">
            <v>98270</v>
          </cell>
          <cell r="C3054" t="str">
            <v>CABO TELEFÔNICO CI-50 50 PARES INSTALADO EM ENTRADA DE EDIFICAÇÃO - FORNECIMENTO E INSTALAÇÃO. AF_11/2019</v>
          </cell>
          <cell r="D3054" t="str">
            <v>M</v>
          </cell>
          <cell r="E3054">
            <v>45.54</v>
          </cell>
        </row>
        <row r="3055">
          <cell r="B3055">
            <v>98271</v>
          </cell>
          <cell r="C3055" t="str">
            <v>CABO TELEFÔNICO CI-50 75 PARES INSTALADO EM ENTRADA DE EDIFICAÇÃO - FORNECIMENTO E INSTALAÇÃO. AF_11/2019</v>
          </cell>
          <cell r="D3055" t="str">
            <v>M</v>
          </cell>
          <cell r="E3055">
            <v>71.92</v>
          </cell>
        </row>
        <row r="3056">
          <cell r="B3056">
            <v>98272</v>
          </cell>
          <cell r="C3056" t="str">
            <v>CABO TELEFÔNICO CI-50 200 PARES INSTALADO EM ENTRADA DE EDIFICAÇÃO - FORNECIMENTO E INSTALAÇÃO. AF_11/2019</v>
          </cell>
          <cell r="D3056" t="str">
            <v>M</v>
          </cell>
          <cell r="E3056">
            <v>171.69</v>
          </cell>
        </row>
        <row r="3057">
          <cell r="B3057">
            <v>98273</v>
          </cell>
          <cell r="C3057" t="str">
            <v>CABO TELEFÔNICO CCI-50 4 PARES, SEM BLINDAGEM, INSTALADO EM PRUMADA - FORNECIMENTO E INSTALAÇÃO. AF_11/2019</v>
          </cell>
          <cell r="D3057" t="str">
            <v>M</v>
          </cell>
          <cell r="E3057">
            <v>3.17</v>
          </cell>
        </row>
        <row r="3058">
          <cell r="B3058">
            <v>98274</v>
          </cell>
          <cell r="C3058" t="str">
            <v>CABO TELEFÔNICO CCI-50 5 PARES, SEM BLINDAGEM, INSTALADO EM PRUMADA - FORNECIMENTO E INSTALAÇÃO. AF_11/2019</v>
          </cell>
          <cell r="D3058" t="str">
            <v>M</v>
          </cell>
          <cell r="E3058">
            <v>4.22</v>
          </cell>
        </row>
        <row r="3059">
          <cell r="B3059">
            <v>98275</v>
          </cell>
          <cell r="C3059" t="str">
            <v>CABO TELEFÔNICO CCI-50 6 PARES, SEM BLINDAGEM, INSTALADO EM PRUMADA - FORNECIMENTO E INSTALAÇÃO. AF_11/2019</v>
          </cell>
          <cell r="D3059" t="str">
            <v>M</v>
          </cell>
          <cell r="E3059">
            <v>4.83</v>
          </cell>
        </row>
        <row r="3060">
          <cell r="B3060">
            <v>98276</v>
          </cell>
          <cell r="C3060" t="str">
            <v>CABO TELEFÔNICO CI-50 10 PARES INSTALADO EM PRUMADA - FORNECIMENTO E INSTALAÇÃO. AF_11/2019</v>
          </cell>
          <cell r="D3060" t="str">
            <v>M</v>
          </cell>
          <cell r="E3060">
            <v>9.8800000000000008</v>
          </cell>
        </row>
        <row r="3061">
          <cell r="B3061">
            <v>98277</v>
          </cell>
          <cell r="C3061" t="str">
            <v>CABO TELEFÔNICO CI-50 20 PARES INSTALADO EM PRUMADA - FORNECIMENTO E INSTALAÇÃO. AF_11/2019</v>
          </cell>
          <cell r="D3061" t="str">
            <v>M</v>
          </cell>
          <cell r="E3061">
            <v>18.52</v>
          </cell>
        </row>
        <row r="3062">
          <cell r="B3062">
            <v>98278</v>
          </cell>
          <cell r="C3062" t="str">
            <v>CABO TELEFÔNICO CI-50 30 PARES INSTALADO EM PRUMADA - FORNECIMENTO E INSTALAÇÃO. AF_11/2019</v>
          </cell>
          <cell r="D3062" t="str">
            <v>M</v>
          </cell>
          <cell r="E3062">
            <v>25.02</v>
          </cell>
        </row>
        <row r="3063">
          <cell r="B3063">
            <v>98279</v>
          </cell>
          <cell r="C3063" t="str">
            <v>CABO TELEFÔNICO CI-50 50 PARES INSTALADO EM PRUMADA - FORNECIMENTO E INSTALAÇÃO. AF_11/2019</v>
          </cell>
          <cell r="D3063" t="str">
            <v>M</v>
          </cell>
          <cell r="E3063">
            <v>43.36</v>
          </cell>
        </row>
        <row r="3064">
          <cell r="B3064">
            <v>98280</v>
          </cell>
          <cell r="C3064" t="str">
            <v>CABO TELEFÔNICO CCI-50 1 PAR, SEM BLINDAGEM, INSTALADO EM DISTRIBUIÇÃO DE EDIFICAÇÃO RESIDENCIAL - FORNECIMENTO E INSTALAÇÃO. AF_11/2019</v>
          </cell>
          <cell r="D3064" t="str">
            <v>M</v>
          </cell>
          <cell r="E3064">
            <v>5.85</v>
          </cell>
        </row>
        <row r="3065">
          <cell r="B3065">
            <v>98281</v>
          </cell>
          <cell r="C3065" t="str">
            <v>CABO TELEFÔNICO CCI-50 2 PARES, SEM BLINDAGEM, INSTALADO EM DISTRIBUIÇÃO DE EDIFICAÇÃO RESIDENCIAL - FORNECIMENTO E INSTALAÇÃO. AF_11/2019</v>
          </cell>
          <cell r="D3065" t="str">
            <v>M</v>
          </cell>
          <cell r="E3065">
            <v>6.57</v>
          </cell>
        </row>
        <row r="3066">
          <cell r="B3066">
            <v>98282</v>
          </cell>
          <cell r="C3066" t="str">
            <v>CABO TELEFÔNICO CCI-50 3 PARES, SEM BLINDAGEM, INSTALADO EM DISTRIBUIÇÃO DE EDIFICAÇÃO RESIDENCIAL - FORNECIMENTO E INSTALAÇÃO. AF_11/2019</v>
          </cell>
          <cell r="D3066" t="str">
            <v>M</v>
          </cell>
          <cell r="E3066">
            <v>7.45</v>
          </cell>
        </row>
        <row r="3067">
          <cell r="B3067">
            <v>98283</v>
          </cell>
          <cell r="C3067" t="str">
            <v>CABO TELEFÔNICO CCI-50 4 PARES, SEM BLINDAGEM, INSTALADO EM DISTRIBUIÇÃO DE EDIFICAÇÃO RESIDENCIAL - FORNECIMENTO E INSTALAÇÃO. AF_11/2019</v>
          </cell>
          <cell r="D3067" t="str">
            <v>M</v>
          </cell>
          <cell r="E3067">
            <v>8.15</v>
          </cell>
        </row>
        <row r="3068">
          <cell r="B3068">
            <v>98284</v>
          </cell>
          <cell r="C3068" t="str">
            <v>CABO TELEFÔNICO CCI-50 5 PARES, SEM BLINDAGEM, INSTALADO EM DISTRIBUIÇÃO DE EDIFICAÇÃO RESIDENCIAL - FORNECIMENTO E INSTALAÇÃO. AF_11/2019</v>
          </cell>
          <cell r="D3068" t="str">
            <v>M</v>
          </cell>
          <cell r="E3068">
            <v>9.2100000000000009</v>
          </cell>
        </row>
        <row r="3069">
          <cell r="B3069">
            <v>98285</v>
          </cell>
          <cell r="C3069" t="str">
            <v>CABO TELEFÔNICO CCI-50 6 PARES, SEM BLINDAGEM, INSTALADO EM DISTRIBUIÇÃO DE EDIFICAÇÃO RESIDENCIAL - FORNECIMENTO E INSTALAÇÃO. AF_11/2019</v>
          </cell>
          <cell r="D3069" t="str">
            <v>M</v>
          </cell>
          <cell r="E3069">
            <v>9.82</v>
          </cell>
        </row>
        <row r="3070">
          <cell r="B3070">
            <v>98286</v>
          </cell>
          <cell r="C3070" t="str">
            <v>CABO TELEFÔNICO CI-50 10 PARES INSTALADO EM DISTRIBUIÇÃO DE EDIFICAÇÃO RESIDENCIAL - FORNECIMENTO E INSTALAÇÃO. AF_11/2019</v>
          </cell>
          <cell r="D3070" t="str">
            <v>M</v>
          </cell>
          <cell r="E3070">
            <v>14.86</v>
          </cell>
        </row>
        <row r="3071">
          <cell r="B3071">
            <v>98287</v>
          </cell>
          <cell r="C3071" t="str">
            <v>CABO TELEFÔNICO CCI-50 1 PAR, SEM BLINDAGEM, INSTALADO EM DISTRIBUIÇÃO DE EDIFICAÇÃO INSTITUCIONAL - FORNECIMENTO E INSTALAÇÃO. AF_11/2019</v>
          </cell>
          <cell r="D3071" t="str">
            <v>M</v>
          </cell>
          <cell r="E3071">
            <v>1.37</v>
          </cell>
        </row>
        <row r="3072">
          <cell r="B3072">
            <v>98288</v>
          </cell>
          <cell r="C3072" t="str">
            <v>CABO TELEFÔNICO CCI-50 2 PARES, SEM BLINDAGEM, INSTALADO EM DISTRIBUIÇÃO DE EDIFICAÇÃO INSTITUCIONAL - FORNECIMENTO E INSTALAÇÃO. AF_11/2019</v>
          </cell>
          <cell r="D3072" t="str">
            <v>M</v>
          </cell>
          <cell r="E3072">
            <v>2.08</v>
          </cell>
        </row>
        <row r="3073">
          <cell r="B3073">
            <v>98289</v>
          </cell>
          <cell r="C3073" t="str">
            <v>CABO TELEFÔNICO CCI-50 3 PARES, SEM BLINDAGEM, INSTALADO EM DISTRIBUIÇÃO DE EDIFICAÇÃO INSTITUCIONAL - FORNECIMENTO E INSTALAÇÃO. AF_11/2019</v>
          </cell>
          <cell r="D3073" t="str">
            <v>M</v>
          </cell>
          <cell r="E3073">
            <v>2.97</v>
          </cell>
        </row>
        <row r="3074">
          <cell r="B3074">
            <v>98290</v>
          </cell>
          <cell r="C3074" t="str">
            <v>CABO TELEFÔNICO CCI-50 4 PARES, SEM BLINDAGEM, INSTALADO EM DISTRIBUIÇÃO DE EDIFICAÇÃO INSTITUCIONAL - FORNECIMENTO E INSTALAÇÃO. AF_11/2019</v>
          </cell>
          <cell r="D3074" t="str">
            <v>M</v>
          </cell>
          <cell r="E3074">
            <v>3.66</v>
          </cell>
        </row>
        <row r="3075">
          <cell r="B3075">
            <v>98291</v>
          </cell>
          <cell r="C3075" t="str">
            <v>CABO TELEFÔNICO CCI-50 5 PARES, SEM BLINDAGEM, INSTALADO EM DISTRIBUIÇÃO DE EDIFICAÇÃO INSTITUCIONAL - FORNECIMENTO E INSTALAÇÃO. AF_11/2019</v>
          </cell>
          <cell r="D3075" t="str">
            <v>M</v>
          </cell>
          <cell r="E3075">
            <v>4.7300000000000004</v>
          </cell>
        </row>
        <row r="3076">
          <cell r="B3076">
            <v>98292</v>
          </cell>
          <cell r="C3076" t="str">
            <v>CABO TELEFÔNICO CCI-50 6 PARES, SEM BLINDAGEM, INSTALADO EM DISTRIBUIÇÃO DE EDIFICAÇÃO INSTITUCIONAL - FORNECIMENTO E INSTALAÇÃO. AF_11/2019</v>
          </cell>
          <cell r="D3076" t="str">
            <v>M</v>
          </cell>
          <cell r="E3076">
            <v>5.33</v>
          </cell>
        </row>
        <row r="3077">
          <cell r="B3077">
            <v>98293</v>
          </cell>
          <cell r="C3077" t="str">
            <v>CABO TELEFÔNICO CI-50 10 PARES INSTALADO EM DISTRIBUIÇÃO DE EDIFICAÇÃO INSTITUCIONAL - FORNECIMENTO E INSTALAÇÃO. AF_11/2019</v>
          </cell>
          <cell r="D3077" t="str">
            <v>M</v>
          </cell>
          <cell r="E3077">
            <v>10.37</v>
          </cell>
        </row>
        <row r="3078">
          <cell r="B3078">
            <v>98400</v>
          </cell>
          <cell r="C3078" t="str">
            <v>CABO TELEFÔNICO CTP-APL-50 10 PARES INSTALADO EM ENTRADA DE EDIFICAÇÃO - FORNECIMENTO E INSTALAÇÃO. AF_11/2019</v>
          </cell>
          <cell r="D3078" t="str">
            <v>M</v>
          </cell>
          <cell r="E3078">
            <v>14.67</v>
          </cell>
        </row>
        <row r="3079">
          <cell r="B3079">
            <v>98401</v>
          </cell>
          <cell r="C3079" t="str">
            <v>CABO TELEFÔNICO CTP-APL-50 20 PARES INSTALADO EM ENTRADA DE EDIFICAÇÃO - FORNECIMENTO E INSTALAÇÃO. AF_11/2019</v>
          </cell>
          <cell r="D3079" t="str">
            <v>M</v>
          </cell>
          <cell r="E3079">
            <v>23.52</v>
          </cell>
        </row>
        <row r="3080">
          <cell r="B3080">
            <v>98402</v>
          </cell>
          <cell r="C3080" t="str">
            <v>CABO TELEFÔNICO CTP-APL-50 30 PARES INSTALADO EM ENTRADA DE EDIFICAÇÃO - FORNECIMENTO E INSTALAÇÃO. AF_11/2019</v>
          </cell>
          <cell r="D3080" t="str">
            <v>M</v>
          </cell>
          <cell r="E3080">
            <v>30.93</v>
          </cell>
        </row>
        <row r="3081">
          <cell r="B3081">
            <v>100556</v>
          </cell>
          <cell r="C3081" t="str">
            <v>CAIXA DE PASSAGEM PARA TELEFONE 15X15X10CM (SOBREPOR), FORNECIMENTO E INSTALACAO. AF_11/2019</v>
          </cell>
          <cell r="D3081" t="str">
            <v>UN</v>
          </cell>
          <cell r="E3081">
            <v>34.99</v>
          </cell>
        </row>
        <row r="3082">
          <cell r="B3082">
            <v>100557</v>
          </cell>
          <cell r="C3082" t="str">
            <v>CAIXA DE PASSAGEM PARA TELEFONE 80X80X15CM (SOBREPOR) FORNECIMENTO E INSTALACAO. AF_11/2019</v>
          </cell>
          <cell r="D3082" t="str">
            <v>UN</v>
          </cell>
          <cell r="E3082">
            <v>457.3</v>
          </cell>
        </row>
        <row r="3083">
          <cell r="B3083">
            <v>100560</v>
          </cell>
          <cell r="C3083" t="str">
            <v>QUADRO DE DISTRIBUIÇÃO PARA TELEFONE N.2, 20X20X12CM EM CHAPA METALICA, DE EMBUTIR, SEM ACESSORIOS, PADRÃO TELEBRAS, FORNECIMENTO E INSTALAÇÃO. AF_11/2019</v>
          </cell>
          <cell r="D3083" t="str">
            <v>UN</v>
          </cell>
          <cell r="E3083">
            <v>95.1</v>
          </cell>
        </row>
        <row r="3084">
          <cell r="B3084">
            <v>100561</v>
          </cell>
          <cell r="C3084" t="str">
            <v>QUADRO DE DISTRIBUICAO PARA TELEFONE N.3, 40X40X12CM EM CHAPA METALICA, DE EMBUTIR, SEM ACESSORIOS, PADRAO TELEBRAS, FORNECIMENTO E INSTALAÇÃO. AF_11/2019</v>
          </cell>
          <cell r="D3084" t="str">
            <v>UN</v>
          </cell>
          <cell r="E3084">
            <v>177.31</v>
          </cell>
        </row>
        <row r="3085">
          <cell r="B3085">
            <v>100562</v>
          </cell>
          <cell r="C3085" t="str">
            <v>QUADRO DE DISTRIBUICAO PARA TELEFONE N.4, 60X60X12CM EM CHAPA METALICA, DE EMBUTIR, SEM ACESSORIOS, PADRAO TELEBRAS, FORNECIMENTO E INSTALAÇÃO. AF_11/2019</v>
          </cell>
          <cell r="D3085" t="str">
            <v>UN</v>
          </cell>
          <cell r="E3085">
            <v>276.7</v>
          </cell>
        </row>
        <row r="3086">
          <cell r="B3086">
            <v>100563</v>
          </cell>
          <cell r="C3086" t="str">
            <v>QUADRO DE DISTRIBUIÇÃO PARA TELEFONE N.5, 80X80X12CM EM CHAPA METALICA, SEM ACESSORIOS, PADRAO TELEBRAS, FORNECIMENTO E INSTALAÇÃO. AF_11/2019</v>
          </cell>
          <cell r="D3086" t="str">
            <v>UN</v>
          </cell>
          <cell r="E3086">
            <v>400.64</v>
          </cell>
        </row>
        <row r="3087">
          <cell r="B3087">
            <v>101795</v>
          </cell>
          <cell r="C3087" t="str">
            <v>CAIXA ENTERRADA PARA INSTALAÇÕES TELEFÔNICAS TIPO R1, EM ALVENARIA COM BLOCOS DE CONCRETO, DIMENSÕES INTERNAS: 0,35X0,60X0,60 M, EXCLUINDO TAMPÃO. AF_12/2020</v>
          </cell>
          <cell r="D3087" t="str">
            <v>UN</v>
          </cell>
          <cell r="E3087">
            <v>436.11</v>
          </cell>
        </row>
        <row r="3088">
          <cell r="B3088">
            <v>101798</v>
          </cell>
          <cell r="C3088" t="str">
            <v>TAMPA PARA CAIXA TIPO R1, EM FERRO FUNDIDO, DIMENSÕES INTERNAS: 0,40 X 0,60 M - FORNECIMENTO E INSTALAÇÃO. AF_12/2020</v>
          </cell>
          <cell r="D3088" t="str">
            <v>UN</v>
          </cell>
          <cell r="E3088">
            <v>371.94</v>
          </cell>
        </row>
        <row r="3089">
          <cell r="B3089">
            <v>101799</v>
          </cell>
          <cell r="C3089" t="str">
            <v>TAMPA PARA CAIXA TIPO R2 E R3, EM FERRO FUNDIDO, DIMENSÕES INTERNAS: 0,55 X 1,10 M - FORNECIMENTO E INSTALAÇÃO. AF_12/2020</v>
          </cell>
          <cell r="D3089" t="str">
            <v>UN</v>
          </cell>
          <cell r="E3089">
            <v>913.29</v>
          </cell>
        </row>
        <row r="3090">
          <cell r="B3090">
            <v>98397</v>
          </cell>
          <cell r="C3090" t="str">
            <v>PINTURA ANTICORROSIVA DE DUTO METÁLICO. AF_04/2018</v>
          </cell>
          <cell r="D3090" t="str">
            <v>M2</v>
          </cell>
          <cell r="E3090">
            <v>8.85</v>
          </cell>
        </row>
        <row r="3091">
          <cell r="B3091">
            <v>101936</v>
          </cell>
          <cell r="C3091" t="str">
            <v>INSTALAÇÃO DE TUBOS E CONEXÕES, EM AÇO/FERRO GALVANIZADO, PARA O CENTRO DE MEDIÇÃO DE GÁS DE EDIFÍCIO RESIDENCIAL, COM 4 PAVIMENTOS, 16 UNIDADES HABITACIONAIS, DN 32 (1 1/4) - FORNECIMENTO E INSTALAÇÃO. AF_10/2020</v>
          </cell>
          <cell r="D3091" t="str">
            <v>UN</v>
          </cell>
          <cell r="E3091">
            <v>5436.19</v>
          </cell>
        </row>
        <row r="3092">
          <cell r="B3092">
            <v>101937</v>
          </cell>
          <cell r="C3092" t="str">
            <v>INSTALAÇÃO DE TUBOS E CONEXÕES, EM AÇO/FERRO GALVANIZADO, PARA O CENTRO DE MEDIÇÃO DE GÁS DE EDIFÍCIO RESIDENCIAL, COM 4 PAVIMENTOS, 16 UNIDADES HABITACIONAIS, DN 50 (2) - FORNECIMENTO E INSTALAÇÃO. AF_10/2020</v>
          </cell>
          <cell r="D3092" t="str">
            <v>UN</v>
          </cell>
          <cell r="E3092">
            <v>9918.44</v>
          </cell>
        </row>
        <row r="3093">
          <cell r="B3093">
            <v>98294</v>
          </cell>
          <cell r="C3093" t="str">
            <v>CABO ELETRÔNICO CATEGORIA 5E, INSTALADO EM EDIFICAÇÃO RESIDENCIAL - FORNECIMENTO E INSTALAÇÃO. AF_11/2019</v>
          </cell>
          <cell r="D3093" t="str">
            <v>M</v>
          </cell>
          <cell r="E3093">
            <v>1.77</v>
          </cell>
        </row>
        <row r="3094">
          <cell r="B3094">
            <v>98295</v>
          </cell>
          <cell r="C3094" t="str">
            <v>CABO ELETRÔNICO CATEGORIA 5E, INSTALADO EM EDIFICAÇÃO INSTITUCIONAL - FORNECIMENTO E INSTALAÇÃO. AF_11/2019</v>
          </cell>
          <cell r="D3094" t="str">
            <v>M</v>
          </cell>
          <cell r="E3094">
            <v>1.26</v>
          </cell>
        </row>
        <row r="3095">
          <cell r="B3095">
            <v>98296</v>
          </cell>
          <cell r="C3095" t="str">
            <v>CABO ELETRÔNICO CATEGORIA 6, INSTALADO EM EDIFICAÇÃO RESIDENCIAL - FORNECIMENTO E INSTALAÇÃO. AF_11/2019</v>
          </cell>
          <cell r="D3095" t="str">
            <v>M</v>
          </cell>
          <cell r="E3095">
            <v>2.73</v>
          </cell>
        </row>
        <row r="3096">
          <cell r="B3096">
            <v>98297</v>
          </cell>
          <cell r="C3096" t="str">
            <v>CABO ELETRÔNICO CATEGORIA 6, INSTALADO EM EDIFICAÇÃO INSTITUCIONAL - FORNECIMENTO E INSTALAÇÃO. AF_11/2019</v>
          </cell>
          <cell r="D3096" t="str">
            <v>M</v>
          </cell>
          <cell r="E3096">
            <v>1.93</v>
          </cell>
        </row>
        <row r="3097">
          <cell r="B3097">
            <v>98301</v>
          </cell>
          <cell r="C3097" t="str">
            <v>PATCH PANEL 24 PORTAS, CATEGORIA 5E - FORNECIMENTO E INSTALAÇÃO. AF_11/2019</v>
          </cell>
          <cell r="D3097" t="str">
            <v>UN</v>
          </cell>
          <cell r="E3097">
            <v>405.88</v>
          </cell>
        </row>
        <row r="3098">
          <cell r="B3098">
            <v>98302</v>
          </cell>
          <cell r="C3098" t="str">
            <v>PATCH PANEL 24 PORTAS, CATEGORIA 6 - FORNECIMENTO E INSTALAÇÃO. AF_11/2019</v>
          </cell>
          <cell r="D3098" t="str">
            <v>UN</v>
          </cell>
          <cell r="E3098">
            <v>540.62</v>
          </cell>
        </row>
        <row r="3099">
          <cell r="B3099">
            <v>98304</v>
          </cell>
          <cell r="C3099" t="str">
            <v>PATCH PANEL 48 PORTAS, CATEGORIA 6 - FORNECIMENTO E INSTALAÇÃO. AF_11/2019</v>
          </cell>
          <cell r="D3099" t="str">
            <v>UN</v>
          </cell>
          <cell r="E3099">
            <v>872.51</v>
          </cell>
        </row>
        <row r="3100">
          <cell r="B3100">
            <v>98307</v>
          </cell>
          <cell r="C3100" t="str">
            <v>TOMADA DE REDE RJ45 - FORNECIMENTO E INSTALAÇÃO. AF_11/2019</v>
          </cell>
          <cell r="D3100" t="str">
            <v>UN</v>
          </cell>
          <cell r="E3100">
            <v>32.69</v>
          </cell>
        </row>
        <row r="3101">
          <cell r="B3101">
            <v>98308</v>
          </cell>
          <cell r="C3101" t="str">
            <v>TOMADA PARA TELEFONE RJ11 - FORNECIMENTO E INSTALAÇÃO. AF_11/2019</v>
          </cell>
          <cell r="D3101" t="str">
            <v>UN</v>
          </cell>
          <cell r="E3101">
            <v>21.75</v>
          </cell>
        </row>
        <row r="3102">
          <cell r="B3102">
            <v>98593</v>
          </cell>
          <cell r="C3102" t="str">
            <v>PATCH PANEL 48 PORTAS, CATEGORIA 5E - FORNECIMENTO E INSTALAÇÃO. AF_11/2019</v>
          </cell>
          <cell r="D3102" t="str">
            <v>UN</v>
          </cell>
          <cell r="E3102">
            <v>711.57</v>
          </cell>
        </row>
        <row r="3103">
          <cell r="B3103">
            <v>89355</v>
          </cell>
          <cell r="C3103" t="str">
            <v>TUBO, PVC, SOLDÁVEL, DN 20MM, INSTALADO EM RAMAL OU SUB-RAMAL DE ÁGUA - FORNECIMENTO E INSTALAÇÃO. AF_12/2014</v>
          </cell>
          <cell r="D3103" t="str">
            <v>M</v>
          </cell>
          <cell r="E3103">
            <v>14.4</v>
          </cell>
        </row>
        <row r="3104">
          <cell r="B3104">
            <v>89356</v>
          </cell>
          <cell r="C3104" t="str">
            <v>TUBO, PVC, SOLDÁVEL, DN 25MM, INSTALADO EM RAMAL OU SUB-RAMAL DE ÁGUA - FORNECIMENTO E INSTALAÇÃO. AF_12/2014</v>
          </cell>
          <cell r="D3104" t="str">
            <v>M</v>
          </cell>
          <cell r="E3104">
            <v>17.04</v>
          </cell>
        </row>
        <row r="3105">
          <cell r="B3105">
            <v>89357</v>
          </cell>
          <cell r="C3105" t="str">
            <v>TUBO, PVC, SOLDÁVEL, DN 32MM, INSTALADO EM RAMAL OU SUB-RAMAL DE ÁGUA - FORNECIMENTO E INSTALAÇÃO. AF_12/2014</v>
          </cell>
          <cell r="D3105" t="str">
            <v>M</v>
          </cell>
          <cell r="E3105">
            <v>24.39</v>
          </cell>
        </row>
        <row r="3106">
          <cell r="B3106">
            <v>89401</v>
          </cell>
          <cell r="C3106" t="str">
            <v>TUBO, PVC, SOLDÁVEL, DN 20MM, INSTALADO EM RAMAL DE DISTRIBUIÇÃO DE ÁGUA - FORNECIMENTO E INSTALAÇÃO. AF_12/2014</v>
          </cell>
          <cell r="D3106" t="str">
            <v>M</v>
          </cell>
          <cell r="E3106">
            <v>6.47</v>
          </cell>
        </row>
        <row r="3107">
          <cell r="B3107">
            <v>89402</v>
          </cell>
          <cell r="C3107" t="str">
            <v>TUBO, PVC, SOLDÁVEL, DN 25MM, INSTALADO EM RAMAL DE DISTRIBUIÇÃO DE ÁGUA - FORNECIMENTO E INSTALAÇÃO. AF_12/2014</v>
          </cell>
          <cell r="D3107" t="str">
            <v>M</v>
          </cell>
          <cell r="E3107">
            <v>7.9</v>
          </cell>
        </row>
        <row r="3108">
          <cell r="B3108">
            <v>89403</v>
          </cell>
          <cell r="C3108" t="str">
            <v>TUBO, PVC, SOLDÁVEL, DN 32MM, INSTALADO EM RAMAL DE DISTRIBUIÇÃO DE ÁGUA - FORNECIMENTO E INSTALAÇÃO. AF_12/2014</v>
          </cell>
          <cell r="D3108" t="str">
            <v>M</v>
          </cell>
          <cell r="E3108">
            <v>13.45</v>
          </cell>
        </row>
        <row r="3109">
          <cell r="B3109">
            <v>89446</v>
          </cell>
          <cell r="C3109" t="str">
            <v>TUBO, PVC, SOLDÁVEL, DN 25MM, INSTALADO EM PRUMADA DE ÁGUA - FORNECIMENTO E INSTALAÇÃO. AF_12/2014</v>
          </cell>
          <cell r="D3109" t="str">
            <v>M</v>
          </cell>
          <cell r="E3109">
            <v>4.42</v>
          </cell>
        </row>
        <row r="3110">
          <cell r="B3110">
            <v>89447</v>
          </cell>
          <cell r="C3110" t="str">
            <v>TUBO, PVC, SOLDÁVEL, DN 32MM, INSTALADO EM PRUMADA DE ÁGUA - FORNECIMENTO E INSTALAÇÃO. AF_12/2014</v>
          </cell>
          <cell r="D3110" t="str">
            <v>M</v>
          </cell>
          <cell r="E3110">
            <v>9.3699999999999992</v>
          </cell>
        </row>
        <row r="3111">
          <cell r="B3111">
            <v>89448</v>
          </cell>
          <cell r="C3111" t="str">
            <v>TUBO, PVC, SOLDÁVEL, DN 40MM, INSTALADO EM PRUMADA DE ÁGUA - FORNECIMENTO E INSTALAÇÃO. AF_12/2014</v>
          </cell>
          <cell r="D3111" t="str">
            <v>M</v>
          </cell>
          <cell r="E3111">
            <v>13.49</v>
          </cell>
        </row>
        <row r="3112">
          <cell r="B3112">
            <v>89449</v>
          </cell>
          <cell r="C3112" t="str">
            <v>TUBO, PVC, SOLDÁVEL, DN 50MM, INSTALADO EM PRUMADA DE ÁGUA - FORNECIMENTO E INSTALAÇÃO. AF_12/2014</v>
          </cell>
          <cell r="D3112" t="str">
            <v>M</v>
          </cell>
          <cell r="E3112">
            <v>15.52</v>
          </cell>
        </row>
        <row r="3113">
          <cell r="B3113">
            <v>89450</v>
          </cell>
          <cell r="C3113" t="str">
            <v>TUBO, PVC, SOLDÁVEL, DN 60MM, INSTALADO EM PRUMADA DE ÁGUA - FORNECIMENTO E INSTALAÇÃO. AF_12/2014</v>
          </cell>
          <cell r="D3113" t="str">
            <v>M</v>
          </cell>
          <cell r="E3113">
            <v>25.66</v>
          </cell>
        </row>
        <row r="3114">
          <cell r="B3114">
            <v>89451</v>
          </cell>
          <cell r="C3114" t="str">
            <v>TUBO, PVC, SOLDÁVEL, DN 75MM, INSTALADO EM PRUMADA DE ÁGUA - FORNECIMENTO E INSTALAÇÃO. AF_12/2014</v>
          </cell>
          <cell r="D3114" t="str">
            <v>M</v>
          </cell>
          <cell r="E3114">
            <v>42.47</v>
          </cell>
        </row>
        <row r="3115">
          <cell r="B3115">
            <v>89452</v>
          </cell>
          <cell r="C3115" t="str">
            <v>TUBO, PVC, SOLDÁVEL, DN 85MM, INSTALADO EM PRUMADA DE ÁGUA - FORNECIMENTO E INSTALAÇÃO. AF_12/2014</v>
          </cell>
          <cell r="D3115" t="str">
            <v>M</v>
          </cell>
          <cell r="E3115">
            <v>52.87</v>
          </cell>
        </row>
        <row r="3116">
          <cell r="B3116">
            <v>89508</v>
          </cell>
          <cell r="C3116" t="str">
            <v>TUBO PVC, SÉRIE R, ÁGUA PLUVIAL, DN 40 MM, FORNECIDO E INSTALADO EM RAMAL DE ENCAMINHAMENTO. AF_12/2014</v>
          </cell>
          <cell r="D3116" t="str">
            <v>M</v>
          </cell>
          <cell r="E3116">
            <v>17.77</v>
          </cell>
        </row>
        <row r="3117">
          <cell r="B3117">
            <v>89509</v>
          </cell>
          <cell r="C3117" t="str">
            <v>TUBO PVC, SÉRIE R, ÁGUA PLUVIAL, DN 50 MM, FORNECIDO E INSTALADO EM RAMAL DE ENCAMINHAMENTO. AF_12/2014</v>
          </cell>
          <cell r="D3117" t="str">
            <v>M</v>
          </cell>
          <cell r="E3117">
            <v>24.7</v>
          </cell>
        </row>
        <row r="3118">
          <cell r="B3118">
            <v>89511</v>
          </cell>
          <cell r="C3118" t="str">
            <v>TUBO PVC, SÉRIE R, ÁGUA PLUVIAL, DN 75 MM, FORNECIDO E INSTALADO EM RAMAL DE ENCAMINHAMENTO. AF_12/2014</v>
          </cell>
          <cell r="D3118" t="str">
            <v>M</v>
          </cell>
          <cell r="E3118">
            <v>36.68</v>
          </cell>
        </row>
        <row r="3119">
          <cell r="B3119">
            <v>89512</v>
          </cell>
          <cell r="C3119" t="str">
            <v>TUBO PVC, SÉRIE R, ÁGUA PLUVIAL, DN 100 MM, FORNECIDO E INSTALADO EM RAMAL DE ENCAMINHAMENTO. AF_12/2014</v>
          </cell>
          <cell r="D3119" t="str">
            <v>M</v>
          </cell>
          <cell r="E3119">
            <v>58.49</v>
          </cell>
        </row>
        <row r="3120">
          <cell r="B3120">
            <v>89576</v>
          </cell>
          <cell r="C3120" t="str">
            <v>TUBO PVC, SÉRIE R, ÁGUA PLUVIAL, DN 75 MM, FORNECIDO E INSTALADO EM CONDUTORES VERTICAIS DE ÁGUAS PLUVIAIS. AF_12/2014</v>
          </cell>
          <cell r="D3120" t="str">
            <v>M</v>
          </cell>
          <cell r="E3120">
            <v>22.61</v>
          </cell>
        </row>
        <row r="3121">
          <cell r="B3121">
            <v>89578</v>
          </cell>
          <cell r="C3121" t="str">
            <v>TUBO PVC, SÉRIE R, ÁGUA PLUVIAL, DN 100 MM, FORNECIDO E INSTALADO EM CONDUTORES VERTICAIS DE ÁGUAS PLUVIAIS. AF_12/2014</v>
          </cell>
          <cell r="D3121" t="str">
            <v>M</v>
          </cell>
          <cell r="E3121">
            <v>39.04</v>
          </cell>
        </row>
        <row r="3122">
          <cell r="B3122">
            <v>89580</v>
          </cell>
          <cell r="C3122" t="str">
            <v>TUBO PVC, SÉRIE R, ÁGUA PLUVIAL, DN 150 MM, FORNECIDO E INSTALADO EM CONDUTORES VERTICAIS DE ÁGUAS PLUVIAIS. AF_12/2014</v>
          </cell>
          <cell r="D3122" t="str">
            <v>M</v>
          </cell>
          <cell r="E3122">
            <v>77.06</v>
          </cell>
        </row>
        <row r="3123">
          <cell r="B3123">
            <v>89633</v>
          </cell>
          <cell r="C3123" t="str">
            <v>TUBO, CPVC, SOLDÁVEL, DN 15MM, INSTALADO EM RAMAL OU SUB-RAMAL DE ÁGUA - FORNECIMENTO E INSTALAÇÃO. AF_12/2014</v>
          </cell>
          <cell r="D3123" t="str">
            <v>M</v>
          </cell>
          <cell r="E3123">
            <v>19.98</v>
          </cell>
        </row>
        <row r="3124">
          <cell r="B3124">
            <v>89634</v>
          </cell>
          <cell r="C3124" t="str">
            <v>TUBO, CPVC, SOLDÁVEL, DN 22MM, INSTALADO EM RAMAL OU SUB-RAMAL DE ÁGUA - FORNECIMENTO E INSTALAÇÃO. AF_12/2014</v>
          </cell>
          <cell r="D3124" t="str">
            <v>M</v>
          </cell>
          <cell r="E3124">
            <v>30.67</v>
          </cell>
        </row>
        <row r="3125">
          <cell r="B3125">
            <v>89635</v>
          </cell>
          <cell r="C3125" t="str">
            <v>TUBO, CPVC, SOLDÁVEL, DN 28MM, INSTALADO EM RAMAL OU SUB-RAMAL DE ÁGUA - FORNECIMENTO E INSTALAÇÃO. AF_12/2014</v>
          </cell>
          <cell r="D3125" t="str">
            <v>M</v>
          </cell>
          <cell r="E3125">
            <v>44.18</v>
          </cell>
        </row>
        <row r="3126">
          <cell r="B3126">
            <v>89636</v>
          </cell>
          <cell r="C3126" t="str">
            <v>TUBO, CPVC, SOLDÁVEL, DN 35MM, INSTALADO EM RAMAL OU SUB-RAMAL DE ÁGUA  FORNECIMENTO E INSTALAÇÃO. AF_12/2014</v>
          </cell>
          <cell r="D3126" t="str">
            <v>M</v>
          </cell>
          <cell r="E3126">
            <v>53.86</v>
          </cell>
        </row>
        <row r="3127">
          <cell r="B3127">
            <v>89711</v>
          </cell>
          <cell r="C3127" t="str">
            <v>TUBO PVC, SERIE NORMAL, ESGOTO PREDIAL, DN 40 MM, FORNECIDO E INSTALADO EM RAMAL DE DESCARGA OU RAMAL DE ESGOTO SANITÁRIO. AF_12/2014</v>
          </cell>
          <cell r="D3127" t="str">
            <v>M</v>
          </cell>
          <cell r="E3127">
            <v>15.74</v>
          </cell>
        </row>
        <row r="3128">
          <cell r="B3128">
            <v>89712</v>
          </cell>
          <cell r="C3128" t="str">
            <v>TUBO PVC, SERIE NORMAL, ESGOTO PREDIAL, DN 50 MM, FORNECIDO E INSTALADO EM RAMAL DE DESCARGA OU RAMAL DE ESGOTO SANITÁRIO. AF_12/2014</v>
          </cell>
          <cell r="D3128" t="str">
            <v>M</v>
          </cell>
          <cell r="E3128">
            <v>24.15</v>
          </cell>
        </row>
        <row r="3129">
          <cell r="B3129">
            <v>89713</v>
          </cell>
          <cell r="C3129" t="str">
            <v>TUBO PVC, SERIE NORMAL, ESGOTO PREDIAL, DN 75 MM, FORNECIDO E INSTALADO EM RAMAL DE DESCARGA OU RAMAL DE ESGOTO SANITÁRIO. AF_12/2014</v>
          </cell>
          <cell r="D3129" t="str">
            <v>M</v>
          </cell>
          <cell r="E3129">
            <v>37.090000000000003</v>
          </cell>
        </row>
        <row r="3130">
          <cell r="B3130">
            <v>89714</v>
          </cell>
          <cell r="C3130" t="str">
            <v>TUBO PVC, SERIE NORMAL, ESGOTO PREDIAL, DN 100 MM, FORNECIDO E INSTALADO EM RAMAL DE DESCARGA OU RAMAL DE ESGOTO SANITÁRIO. AF_12/2014</v>
          </cell>
          <cell r="D3130" t="str">
            <v>M</v>
          </cell>
          <cell r="E3130">
            <v>47.53</v>
          </cell>
        </row>
        <row r="3131">
          <cell r="B3131">
            <v>89716</v>
          </cell>
          <cell r="C3131" t="str">
            <v>TUBO, CPVC, SOLDÁVEL, DN 22MM, INSTALADO EM RAMAL DE DISTRIBUIÇÃO DE ÁGUA - FORNECIMENTO E INSTALAÇÃO. AF_12/2014</v>
          </cell>
          <cell r="D3131" t="str">
            <v>M</v>
          </cell>
          <cell r="E3131">
            <v>22.41</v>
          </cell>
        </row>
        <row r="3132">
          <cell r="B3132">
            <v>89717</v>
          </cell>
          <cell r="C3132" t="str">
            <v>TUBO, CPVC, SOLDÁVEL, DN 28MM, INSTALADO EM RAMAL DE DISTRIBUIÇÃO DE ÁGUA - FORNECIMENTO E INSTALAÇÃO. AF_12/2014</v>
          </cell>
          <cell r="D3132" t="str">
            <v>M</v>
          </cell>
          <cell r="E3132">
            <v>34.450000000000003</v>
          </cell>
        </row>
        <row r="3133">
          <cell r="B3133">
            <v>89770</v>
          </cell>
          <cell r="C3133" t="str">
            <v>TUBO, CPVC, SOLDÁVEL, DN 35MM, INSTALADO EM PRUMADA DE ÁGUA  FORNECIMENTO E INSTALAÇÃO. AF_12/2014</v>
          </cell>
          <cell r="D3133" t="str">
            <v>M</v>
          </cell>
          <cell r="E3133">
            <v>38.1</v>
          </cell>
        </row>
        <row r="3134">
          <cell r="B3134">
            <v>89771</v>
          </cell>
          <cell r="C3134" t="str">
            <v>TUBO, CPVC, SOLDÁVEL, DN 42MM, INSTALADO EM PRUMADA DE ÁGUA  FORNECIMENTO E INSTALAÇÃO. AF_12/2014</v>
          </cell>
          <cell r="D3134" t="str">
            <v>M</v>
          </cell>
          <cell r="E3134">
            <v>52.09</v>
          </cell>
        </row>
        <row r="3135">
          <cell r="B3135">
            <v>89773</v>
          </cell>
          <cell r="C3135" t="str">
            <v>TUBO, CPVC, SOLDÁVEL, DN 73MM, INSTALADO EM PRUMADA DE ÁGUA  FORNECIMENTO E INSTALAÇÃO. AF_12/2014</v>
          </cell>
          <cell r="D3135" t="str">
            <v>M</v>
          </cell>
          <cell r="E3135">
            <v>121.38</v>
          </cell>
        </row>
        <row r="3136">
          <cell r="B3136">
            <v>89775</v>
          </cell>
          <cell r="C3136" t="str">
            <v>TUBO, CPVC, SOLDÁVEL, DN 89MM, INSTALADO EM PRUMADA DE ÁGUA  FORNECIMENTO E INSTALAÇÃO. AF_12/2014</v>
          </cell>
          <cell r="D3136" t="str">
            <v>M</v>
          </cell>
          <cell r="E3136">
            <v>191.8</v>
          </cell>
        </row>
        <row r="3137">
          <cell r="B3137">
            <v>89798</v>
          </cell>
          <cell r="C3137" t="str">
            <v>TUBO PVC, SERIE NORMAL, ESGOTO PREDIAL, DN 50 MM, FORNECIDO E INSTALADO EM PRUMADA DE ESGOTO SANITÁRIO OU VENTILAÇÃO. AF_12/2014</v>
          </cell>
          <cell r="D3137" t="str">
            <v>M</v>
          </cell>
          <cell r="E3137">
            <v>10.96</v>
          </cell>
        </row>
        <row r="3138">
          <cell r="B3138">
            <v>89799</v>
          </cell>
          <cell r="C3138" t="str">
            <v>TUBO PVC, SERIE NORMAL, ESGOTO PREDIAL, DN 75 MM, FORNECIDO E INSTALADO EM PRUMADA DE ESGOTO SANITÁRIO OU VENTILAÇÃO. AF_12/2014</v>
          </cell>
          <cell r="D3138" t="str">
            <v>M</v>
          </cell>
          <cell r="E3138">
            <v>17.82</v>
          </cell>
        </row>
        <row r="3139">
          <cell r="B3139">
            <v>89800</v>
          </cell>
          <cell r="C3139" t="str">
            <v>TUBO PVC, SERIE NORMAL, ESGOTO PREDIAL, DN 100 MM, FORNECIDO E INSTALADO EM PRUMADA DE ESGOTO SANITÁRIO OU VENTILAÇÃO. AF_12/2014</v>
          </cell>
          <cell r="D3139" t="str">
            <v>M</v>
          </cell>
          <cell r="E3139">
            <v>21.97</v>
          </cell>
        </row>
        <row r="3140">
          <cell r="B3140">
            <v>89848</v>
          </cell>
          <cell r="C3140" t="str">
            <v>TUBO PVC, SERIE NORMAL, ESGOTO PREDIAL, DN 100 MM, FORNECIDO E INSTALADO EM SUBCOLETOR AÉREO DE ESGOTO SANITÁRIO. AF_12/2014</v>
          </cell>
          <cell r="D3140" t="str">
            <v>M</v>
          </cell>
          <cell r="E3140">
            <v>26.31</v>
          </cell>
        </row>
        <row r="3141">
          <cell r="B3141">
            <v>89849</v>
          </cell>
          <cell r="C3141" t="str">
            <v>TUBO PVC, SERIE NORMAL, ESGOTO PREDIAL, DN 150 MM, FORNECIDO E INSTALADO EM SUBCOLETOR AÉREO DE ESGOTO SANITÁRIO. AF_12/2014</v>
          </cell>
          <cell r="D3141" t="str">
            <v>M</v>
          </cell>
          <cell r="E3141">
            <v>52.34</v>
          </cell>
        </row>
        <row r="3142">
          <cell r="B3142">
            <v>89865</v>
          </cell>
          <cell r="C3142" t="str">
            <v>TUBO, PVC, SOLDÁVEL, DN 25MM, INSTALADO EM DRENO DE AR-CONDICIONADO - FORNECIMENTO E INSTALAÇÃO. AF_12/2014</v>
          </cell>
          <cell r="D3142" t="str">
            <v>M</v>
          </cell>
          <cell r="E3142">
            <v>10.6</v>
          </cell>
        </row>
        <row r="3143">
          <cell r="B3143">
            <v>91784</v>
          </cell>
          <cell r="C3143" t="str">
            <v>(COMPOSIÇÃO REPRESENTATIVA) DO SERVIÇO DE INSTALAÇÃO DE TUBOS DE PVC, SOLDÁVEL, ÁGUA FRIA, DN 20 MM (INSTALADO EM RAMAL, SUB-RAMAL OU RAMAL DE DISTRIBUIÇÃO), INCLUSIVE CONEXÕES, CORTES E FIXAÇÕES, PARA PRÉDIOS. AF_10/2015</v>
          </cell>
          <cell r="D3143" t="str">
            <v>M</v>
          </cell>
          <cell r="E3143">
            <v>34.99</v>
          </cell>
        </row>
        <row r="3144">
          <cell r="B3144">
            <v>91785</v>
          </cell>
          <cell r="C3144" t="str">
            <v>(COMPOSIÇÃO REPRESENTATIVA) DO SERVIÇO DE INSTALAÇÃO DE TUBOS DE PVC, SOLDÁVEL, ÁGUA FRIA, DN 25 MM (INSTALADO EM RAMAL, SUB-RAMAL, RAMAL DE DISTRIBUIÇÃO OU PRUMADA), INCLUSIVE CONEXÕES, CORTES E FIXAÇÕES, PARA PRÉDIOS. AF_10/2015</v>
          </cell>
          <cell r="D3144" t="str">
            <v>M</v>
          </cell>
          <cell r="E3144">
            <v>34.67</v>
          </cell>
        </row>
        <row r="3145">
          <cell r="B3145">
            <v>91786</v>
          </cell>
          <cell r="C3145" t="str">
            <v>(COMPOSIÇÃO REPRESENTATIVA) DO SERVIÇO DE INSTALAÇÃO TUBOS DE PVC, SOLDÁVEL, ÁGUA FRIA, DN 32 MM (INSTALADO EM RAMAL, SUB-RAMAL, RAMAL DE DISTRIBUIÇÃO OU PRUMADA), INCLUSIVE CONEXÕES, CORTES E FIXAÇÕES, PARA PRÉDIOS. AF_10/2015</v>
          </cell>
          <cell r="D3145" t="str">
            <v>M</v>
          </cell>
          <cell r="E3145">
            <v>24.97</v>
          </cell>
        </row>
        <row r="3146">
          <cell r="B3146">
            <v>91787</v>
          </cell>
          <cell r="C3146" t="str">
            <v>(COMPOSIÇÃO REPRESENTATIVA) DO SERVIÇO DE INSTALAÇÃO DE TUBOS DE PVC, SOLDÁVEL, ÁGUA FRIA, DN 40 MM (INSTALADO EM PRUMADA), INCLUSIVE CONEXÕES, CORTES E FIXAÇÕES, PARA PRÉDIOS. AF_10/2015</v>
          </cell>
          <cell r="D3146" t="str">
            <v>M</v>
          </cell>
          <cell r="E3146">
            <v>28.83</v>
          </cell>
        </row>
        <row r="3147">
          <cell r="B3147">
            <v>91788</v>
          </cell>
          <cell r="C3147" t="str">
            <v>(COMPOSIÇÃO REPRESENTATIVA) DO SERVIÇO DE INSTALAÇÃO DE TUBOS DE PVC, SOLDÁVEL, ÁGUA FRIA, DN 50 MM (INSTALADO EM PRUMADA), INCLUSIVE CONEXÕES, CORTES E FIXAÇÕES, PARA PRÉDIOS. AF_10/2015</v>
          </cell>
          <cell r="D3147" t="str">
            <v>M</v>
          </cell>
          <cell r="E3147">
            <v>36.53</v>
          </cell>
        </row>
        <row r="3148">
          <cell r="B3148">
            <v>91789</v>
          </cell>
          <cell r="C3148" t="str">
            <v>(COMPOSIÇÃO REPRESENTATIVA) DO SERVIÇO DE INSTALAÇÃO DE TUBOS DE PVC, SÉRIE R, ÁGUA PLUVIAL, DN 75 MM (INSTALADO EM RAMAL DE ENCAMINHAMENTO, OU CONDUTORES VERTICAIS), INCLUSIVE CONEXÕES, CORTE E FIXAÇÕES, PARA PRÉDIOS. AF_10/2015</v>
          </cell>
          <cell r="D3148" t="str">
            <v>M</v>
          </cell>
          <cell r="E3148">
            <v>41.3</v>
          </cell>
        </row>
        <row r="3149">
          <cell r="B3149">
            <v>91790</v>
          </cell>
          <cell r="C3149" t="str">
            <v>(COMPOSIÇÃO REPRESENTATIVA) DO SERVIÇO DE INSTALAÇÃO DE TUBOS DE PVC, SÉRIE R, ÁGUA PLUVIAL, DN 100 MM (INSTALADO EM RAMAL DE ENCAMINHAMENTO, OU CONDUTORES VERTICAIS), INCLUSIVE CONEXÕES, CORTES E FIXAÇÕES, PARA PRÉDIOS. AF_10/2015</v>
          </cell>
          <cell r="D3149" t="str">
            <v>M</v>
          </cell>
          <cell r="E3149">
            <v>61.53</v>
          </cell>
        </row>
        <row r="3150">
          <cell r="B3150">
            <v>91791</v>
          </cell>
          <cell r="C3150" t="str">
            <v>(COMPOSIÇÃO REPRESENTATIVA) DO SERVIÇO DE INSTALAÇÃO DE TUBOS DE PVC, SÉRIE R, ÁGUA PLUVIAL, DN 150 MM (INSTALADO EM CONDUTORES VERTICAIS), INCLUSIVE CONEXÕES, CORTES E FIXAÇÕES, PARA PRÉDIOS. AF_10/2015</v>
          </cell>
          <cell r="D3150" t="str">
            <v>M</v>
          </cell>
          <cell r="E3150">
            <v>82.44</v>
          </cell>
        </row>
        <row r="3151">
          <cell r="B3151">
            <v>91792</v>
          </cell>
          <cell r="C3151" t="str">
            <v>(COMPOSIÇÃO REPRESENTATIVA) DO SERVIÇO DE INSTALAÇÃO DE TUBO DE PVC, SÉRIE NORMAL, ESGOTO PREDIAL, DN 40 MM (INSTALADO EM RAMAL DE DESCARGA OU RAMAL DE ESGOTO SANITÁRIO), INCLUSIVE CONEXÕES, CORTES E FIXAÇÕES, PARA PRÉDIOS. AF_10/2015</v>
          </cell>
          <cell r="D3151" t="str">
            <v>M</v>
          </cell>
          <cell r="E3151">
            <v>46.8</v>
          </cell>
        </row>
        <row r="3152">
          <cell r="B3152">
            <v>91793</v>
          </cell>
          <cell r="C3152" t="str">
            <v>(COMPOSIÇÃO REPRESENTATIVA) DO SERVIÇO DE INSTALAÇÃO DE TUBO DE PVC, SÉRIE NORMAL, ESGOTO PREDIAL, DN 50 MM (INSTALADO EM RAMAL DE DESCARGA OU RAMAL DE ESGOTO SANITÁRIO), INCLUSIVE CONEXÕES, CORTES E FIXAÇÕES PARA, PRÉDIOS. AF_10/2015</v>
          </cell>
          <cell r="D3152" t="str">
            <v>M</v>
          </cell>
          <cell r="E3152">
            <v>75.650000000000006</v>
          </cell>
        </row>
        <row r="3153">
          <cell r="B3153">
            <v>91794</v>
          </cell>
          <cell r="C3153" t="str">
            <v>(COMPOSIÇÃO REPRESENTATIVA) DO SERVIÇO DE INST. TUBO PVC, SÉRIE N, ESGOTO PREDIAL, DN 75 MM, (INST. EM RAMAL DE DESCARGA, RAMAL DE ESG. SANITÁRIO, PRUMADA DE ESG. SANITÁRIO OU VENTILAÇÃO), INCL. CONEXÕES, CORTES E FIXAÇÕES, P/ PRÉDIOS. AF_10/2015</v>
          </cell>
          <cell r="D3153" t="str">
            <v>M</v>
          </cell>
          <cell r="E3153">
            <v>36.14</v>
          </cell>
        </row>
        <row r="3154">
          <cell r="B3154">
            <v>91795</v>
          </cell>
          <cell r="C3154" t="str">
            <v>(COMPOSIÇÃO REPRESENTATIVA) DO SERVIÇO DE INST. TUBO PVC, SÉRIE N, ESGOTO PREDIAL, 100 MM (INST. RAMAL DESCARGA, RAMAL DE ESG. SANIT., PRUMADA ESG. SANIT., VENTILAÇÃO OU SUB-COLETOR AÉREO), INCL. CONEXÕES E CORTES, FIXAÇÕES, P/ PRÉDIOS. AF_10/2015</v>
          </cell>
          <cell r="D3154" t="str">
            <v>M</v>
          </cell>
          <cell r="E3154">
            <v>60.41</v>
          </cell>
        </row>
        <row r="3155">
          <cell r="B3155">
            <v>91796</v>
          </cell>
          <cell r="C3155" t="str">
            <v>(COMPOSIÇÃO REPRESENTATIVA) DO SERVIÇO DE INSTALAÇÃO DE TUBO DE PVC, SÉRIE NORMAL, ESGOTO PREDIAL, DN 150 MM (INSTALADO EM SUB-COLETOR AÉREO), INCLUSIVE CONEXÕES, CORTES E FIXAÇÕES, PARA PRÉDIOS. AF_10/2015</v>
          </cell>
          <cell r="D3155" t="str">
            <v>M</v>
          </cell>
          <cell r="E3155">
            <v>63.53</v>
          </cell>
        </row>
        <row r="3156">
          <cell r="B3156">
            <v>92275</v>
          </cell>
          <cell r="C3156" t="str">
            <v>TUBO EM COBRE RÍGIDO, DN 22 MM, CLASSE E, SEM ISOLAMENTO, INSTALADO EM PRUMADA  FORNECIMENTO E INSTALAÇÃO. AF_12/2015</v>
          </cell>
          <cell r="D3156" t="str">
            <v>M</v>
          </cell>
          <cell r="E3156">
            <v>49.58</v>
          </cell>
        </row>
        <row r="3157">
          <cell r="B3157">
            <v>92276</v>
          </cell>
          <cell r="C3157" t="str">
            <v>TUBO EM COBRE RÍGIDO, DN 28 MM, CLASSE E, SEM ISOLAMENTO, INSTALADO EM PRUMADA  FORNECIMENTO E INSTALAÇÃO. AF_12/2015</v>
          </cell>
          <cell r="D3157" t="str">
            <v>M</v>
          </cell>
          <cell r="E3157">
            <v>62.8</v>
          </cell>
        </row>
        <row r="3158">
          <cell r="B3158">
            <v>92277</v>
          </cell>
          <cell r="C3158" t="str">
            <v>TUBO EM COBRE RÍGIDO, DN 35 MM, CLASSE E, SEM ISOLAMENTO, INSTALADO EM PRUMADA  FORNECIMENTO E INSTALAÇÃO. AF_12/2015</v>
          </cell>
          <cell r="D3158" t="str">
            <v>M</v>
          </cell>
          <cell r="E3158">
            <v>90.67</v>
          </cell>
        </row>
        <row r="3159">
          <cell r="B3159">
            <v>92278</v>
          </cell>
          <cell r="C3159" t="str">
            <v>TUBO EM COBRE RÍGIDO, DN 42 MM, CLASSE E, SEM ISOLAMENTO, INSTALADO EM PRUMADA  FORNECIMENTO E INSTALAÇÃO. AF_12/2015</v>
          </cell>
          <cell r="D3159" t="str">
            <v>M</v>
          </cell>
          <cell r="E3159">
            <v>121.99</v>
          </cell>
        </row>
        <row r="3160">
          <cell r="B3160">
            <v>92279</v>
          </cell>
          <cell r="C3160" t="str">
            <v>TUBO EM COBRE RÍGIDO, DN 54 MM, CLASSE E, SEM ISOLAMENTO, INSTALADO EM PRUMADA  FORNECIMENTO E INSTALAÇÃO. AF_12/2015</v>
          </cell>
          <cell r="D3160" t="str">
            <v>M</v>
          </cell>
          <cell r="E3160">
            <v>176.35</v>
          </cell>
        </row>
        <row r="3161">
          <cell r="B3161">
            <v>92280</v>
          </cell>
          <cell r="C3161" t="str">
            <v>TUBO EM COBRE RÍGIDO, DN 66 MM, CLASSE E, SEM ISOLAMENTO, INSTALADO EM PRUMADA  FORNECIMENTO E INSTALAÇÃO. AF_12/2015</v>
          </cell>
          <cell r="D3161" t="str">
            <v>M</v>
          </cell>
          <cell r="E3161">
            <v>247.7</v>
          </cell>
        </row>
        <row r="3162">
          <cell r="B3162">
            <v>92281</v>
          </cell>
          <cell r="C3162" t="str">
            <v>TUBO EM COBRE RÍGIDO, DN 22 MM, CLASSE E, COM ISOLAMENTO, INSTALADO EM PRUMADA  FORNECIMENTO E INSTALAÇÃO. AF_12/2015</v>
          </cell>
          <cell r="D3162" t="str">
            <v>M</v>
          </cell>
          <cell r="E3162">
            <v>133.63999999999999</v>
          </cell>
        </row>
        <row r="3163">
          <cell r="B3163">
            <v>92282</v>
          </cell>
          <cell r="C3163" t="str">
            <v>TUBO EM COBRE RÍGIDO, DN 28 MM, CLASSE E, COM ISOLAMENTO, INSTALADO EM PRUMADA  FORNECIMENTO E INSTALAÇÃO. AF_12/2015</v>
          </cell>
          <cell r="D3163" t="str">
            <v>M</v>
          </cell>
          <cell r="E3163">
            <v>150.26</v>
          </cell>
        </row>
        <row r="3164">
          <cell r="B3164">
            <v>92283</v>
          </cell>
          <cell r="C3164" t="str">
            <v>TUBO EM COBRE RÍGIDO, DN 35 MM, CLASSE E, COM ISOLAMENTO, INSTALADO EM PRUMADA  FORNECIMENTO E INSTALAÇÃO. AF_12/2015</v>
          </cell>
          <cell r="D3164" t="str">
            <v>M</v>
          </cell>
          <cell r="E3164">
            <v>201.3</v>
          </cell>
        </row>
        <row r="3165">
          <cell r="B3165">
            <v>92284</v>
          </cell>
          <cell r="C3165" t="str">
            <v>TUBO EM COBRE RÍGIDO, DN 42 MM, CLASSE E, COM ISOLAMENTO, INSTALADO EM PRUMADA  FORNECIMENTO E INSTALAÇÃO. AF_12/2015</v>
          </cell>
          <cell r="D3165" t="str">
            <v>M</v>
          </cell>
          <cell r="E3165">
            <v>248.17</v>
          </cell>
        </row>
        <row r="3166">
          <cell r="B3166">
            <v>92285</v>
          </cell>
          <cell r="C3166" t="str">
            <v>TUBO EM COBRE RÍGIDO, DN 54 MM, CLASSE E, COM ISOLAMENTO, INSTALADO EM PRUMADA  FORNECIMENTO E INSTALAÇÃO. AF_12/2015</v>
          </cell>
          <cell r="D3166" t="str">
            <v>M</v>
          </cell>
          <cell r="E3166">
            <v>327.17</v>
          </cell>
        </row>
        <row r="3167">
          <cell r="B3167">
            <v>92286</v>
          </cell>
          <cell r="C3167" t="str">
            <v>TUBO EM COBRE RÍGIDO, DN 66 MM, CLASSE E, COM ISOLAMENTO, INSTALADO EM PRUMADA  FORNECIMENTO E INSTALAÇÃO. AF_12/2015</v>
          </cell>
          <cell r="D3167" t="str">
            <v>M</v>
          </cell>
          <cell r="E3167">
            <v>400.63</v>
          </cell>
        </row>
        <row r="3168">
          <cell r="B3168">
            <v>92305</v>
          </cell>
          <cell r="C3168" t="str">
            <v>TUBO EM COBRE RÍGIDO, DN 15 MM, CLASSE E, SEM ISOLAMENTO, INSTALADO EM RAMAL DE DISTRIBUIÇÃO  FORNECIMENTO E INSTALAÇÃO. AF_12/2015</v>
          </cell>
          <cell r="D3168" t="str">
            <v>M</v>
          </cell>
          <cell r="E3168">
            <v>32.24</v>
          </cell>
        </row>
        <row r="3169">
          <cell r="B3169">
            <v>92306</v>
          </cell>
          <cell r="C3169" t="str">
            <v>TUBO EM COBRE RÍGIDO, DN 22 MM, CLASSE E, SEM ISOLAMENTO, INSTALADO EM RAMAL DE DISTRIBUIÇÃO  FORNECIMENTO E INSTALAÇÃO. AF_12/2015</v>
          </cell>
          <cell r="D3169" t="str">
            <v>M</v>
          </cell>
          <cell r="E3169">
            <v>52.98</v>
          </cell>
        </row>
        <row r="3170">
          <cell r="B3170">
            <v>92307</v>
          </cell>
          <cell r="C3170" t="str">
            <v>TUBO EM COBRE RÍGIDO, DN 28 MM, CLASSE E, SEM ISOLAMENTO, INSTALADO EM RAMAL DE DISTRIBUIÇÃO  FORNECIMENTO E INSTALAÇÃO. AF_12/2015</v>
          </cell>
          <cell r="D3170" t="str">
            <v>M</v>
          </cell>
          <cell r="E3170">
            <v>66.44</v>
          </cell>
        </row>
        <row r="3171">
          <cell r="B3171">
            <v>92308</v>
          </cell>
          <cell r="C3171" t="str">
            <v>TUBO EM COBRE RÍGIDO, DN 15 MM, CLASSE E, COM ISOLAMENTO, INSTALADO EM RAMAL DE DISTRIBUIÇÃO  FORNECIMENTO E INSTALAÇÃO. AF_12/2015</v>
          </cell>
          <cell r="D3171" t="str">
            <v>M</v>
          </cell>
          <cell r="E3171">
            <v>51.55</v>
          </cell>
        </row>
        <row r="3172">
          <cell r="B3172">
            <v>92309</v>
          </cell>
          <cell r="C3172" t="str">
            <v>TUBO EM COBRE RÍGIDO, DN 22 MM, CLASSE E, COM ISOLAMENTO, INSTALADO EM RAMAL DE DISTRIBUIÇÃO  FORNECIMENTO E INSTALAÇÃO. AF_12/2015</v>
          </cell>
          <cell r="D3172" t="str">
            <v>M</v>
          </cell>
          <cell r="E3172">
            <v>138.75</v>
          </cell>
        </row>
        <row r="3173">
          <cell r="B3173">
            <v>92310</v>
          </cell>
          <cell r="C3173" t="str">
            <v>TUBO EM COBRE RÍGIDO, DN 28 MM, CLASSE E, COM ISOLAMENTO, INSTALADO EM RAMAL DE DISTRIBUIÇÃO  FORNECIMENTO E INSTALAÇÃO. AF_12/2015</v>
          </cell>
          <cell r="D3173" t="str">
            <v>M</v>
          </cell>
          <cell r="E3173">
            <v>155.65</v>
          </cell>
        </row>
        <row r="3174">
          <cell r="B3174">
            <v>92320</v>
          </cell>
          <cell r="C3174" t="str">
            <v>TUBO EM COBRE RÍGIDO, DN 15 MM, CLASSE E, SEM ISOLAMENTO, INSTALADO EM RAMAL E SUB-RAMAL  FORNECIMENTO E INSTALAÇÃO. AF_12/2015</v>
          </cell>
          <cell r="D3174" t="str">
            <v>M</v>
          </cell>
          <cell r="E3174">
            <v>39.69</v>
          </cell>
        </row>
        <row r="3175">
          <cell r="B3175">
            <v>92321</v>
          </cell>
          <cell r="C3175" t="str">
            <v>TUBO EM COBRE RÍGIDO, DN 22 MM, CLASSE E, SEM ISOLAMENTO, INSTALADO EM RAMAL E SUB-RAMAL  FORNECIMENTO E INSTALAÇÃO. AF_12/2015</v>
          </cell>
          <cell r="D3175" t="str">
            <v>M</v>
          </cell>
          <cell r="E3175">
            <v>65.790000000000006</v>
          </cell>
        </row>
        <row r="3176">
          <cell r="B3176">
            <v>92322</v>
          </cell>
          <cell r="C3176" t="str">
            <v>TUBO EM COBRE RÍGIDO, DN 28 MM, CLASSE E, SEM ISOLAMENTO, INSTALADO EM RAMAL E SUB-RAMAL  FORNECIMENTO E INSTALAÇÃO. AF_12/2015</v>
          </cell>
          <cell r="D3176" t="str">
            <v>M</v>
          </cell>
          <cell r="E3176">
            <v>83.9</v>
          </cell>
        </row>
        <row r="3177">
          <cell r="B3177">
            <v>92323</v>
          </cell>
          <cell r="C3177" t="str">
            <v>TUBO EM COBRE RÍGIDO, DN 15 MM, CLASSE E, COM ISOLAMENTO, INSTALADO EM RAMAL E SUB-RAMAL  FORNECIMENTO E INSTALAÇÃO. AF_12/2015</v>
          </cell>
          <cell r="D3177" t="str">
            <v>M</v>
          </cell>
          <cell r="E3177">
            <v>57.22</v>
          </cell>
        </row>
        <row r="3178">
          <cell r="B3178">
            <v>92324</v>
          </cell>
          <cell r="C3178" t="str">
            <v>TUBO EM COBRE RÍGIDO, DN 22 MM, CLASSE E, COM ISOLAMENTO, INSTALADO EM RAMAL E SUB-RAMAL  FORNECIMENTO E INSTALAÇÃO. AF_12/2015</v>
          </cell>
          <cell r="D3178" t="str">
            <v>M</v>
          </cell>
          <cell r="E3178">
            <v>149.77000000000001</v>
          </cell>
        </row>
        <row r="3179">
          <cell r="B3179">
            <v>92325</v>
          </cell>
          <cell r="C3179" t="str">
            <v>TUBO EM COBRE RÍGIDO, DN 28 MM, CLASSE E, COM ISOLAMENTO, INSTALADO EM RAMAL E SUB-RAMAL  FORNECIMENTO E INSTALAÇÃO. AF_12/2015</v>
          </cell>
          <cell r="D3179" t="str">
            <v>M</v>
          </cell>
          <cell r="E3179">
            <v>171.29</v>
          </cell>
        </row>
        <row r="3180">
          <cell r="B3180">
            <v>92335</v>
          </cell>
          <cell r="C3180" t="str">
            <v>TUBO DE AÇO GALVANIZADO COM COSTURA, CLASSE MÉDIA, CONEXÃO RANHURADA, DN 50 (2"), INSTALADO EM PRUMADAS - FORNECIMENTO E INSTALAÇÃO. AF_10/2020</v>
          </cell>
          <cell r="D3180" t="str">
            <v>M</v>
          </cell>
          <cell r="E3180">
            <v>101.87</v>
          </cell>
        </row>
        <row r="3181">
          <cell r="B3181">
            <v>92336</v>
          </cell>
          <cell r="C3181" t="str">
            <v>TUBO DE AÇO GALVANIZADO COM COSTURA, CLASSE MÉDIA, CONEXÃO RANHURADA, DN 65 (2 1/2"), INSTALADO EM PRUMADAS - FORNECIMENTO E INSTALAÇÃO. AF_10/2020</v>
          </cell>
          <cell r="D3181" t="str">
            <v>M</v>
          </cell>
          <cell r="E3181">
            <v>125.6</v>
          </cell>
        </row>
        <row r="3182">
          <cell r="B3182">
            <v>92337</v>
          </cell>
          <cell r="C3182" t="str">
            <v>TUBO DE AÇO GALVANIZADO COM COSTURA, CLASSE MÉDIA, CONEXÃO RANHURADA, DN 80 (3"), INSTALADO EM PRUMADAS - FORNECIMENTO E INSTALAÇÃO. AF_10/2020</v>
          </cell>
          <cell r="D3182" t="str">
            <v>M</v>
          </cell>
          <cell r="E3182">
            <v>166.72</v>
          </cell>
        </row>
        <row r="3183">
          <cell r="B3183">
            <v>92338</v>
          </cell>
          <cell r="C3183" t="str">
            <v>TUBO DE AÇO PRETO SEM COSTURA, CONEXÃO SOLDADA, DN 50 (2"), INSTALADO EM PRUMADAS - FORNECIMENTO E INSTALAÇÃO. AF_10/2020</v>
          </cell>
          <cell r="D3183" t="str">
            <v>M</v>
          </cell>
          <cell r="E3183">
            <v>113.33</v>
          </cell>
        </row>
        <row r="3184">
          <cell r="B3184">
            <v>92339</v>
          </cell>
          <cell r="C3184" t="str">
            <v>TUBO DE AÇO PRETO SEM COSTURA, CONEXÃO SOLDADA, DN 65 (2 1/2"), INSTALADO EM PRUMADAS - FORNECIMENTO E INSTALAÇÃO. AF_10/2020</v>
          </cell>
          <cell r="D3184" t="str">
            <v>M</v>
          </cell>
          <cell r="E3184">
            <v>172.91</v>
          </cell>
        </row>
        <row r="3185">
          <cell r="B3185">
            <v>92341</v>
          </cell>
          <cell r="C3185" t="str">
            <v>TUBO DE AÇO GALVANIZADO COM COSTURA, CLASSE MÉDIA, DN 50 (2"), CONEXÃO ROSQUEADA, INSTALADO EM PRUMADAS - FORNECIMENTO E INSTALAÇÃO. AF_10/2020</v>
          </cell>
          <cell r="D3185" t="str">
            <v>M</v>
          </cell>
          <cell r="E3185">
            <v>109.3</v>
          </cell>
        </row>
        <row r="3186">
          <cell r="B3186">
            <v>92342</v>
          </cell>
          <cell r="C3186" t="str">
            <v>TUBO DE AÇO GALVANIZADO COM COSTURA, CLASSE MÉDIA, DN 65 (2 1/2"), CONEXÃO ROSQUEADA, INSTALADO EM PRUMADAS - FORNECIMENTO E INSTALAÇÃO. AF_10/2020</v>
          </cell>
          <cell r="D3186" t="str">
            <v>M</v>
          </cell>
          <cell r="E3186">
            <v>133.09</v>
          </cell>
        </row>
        <row r="3187">
          <cell r="B3187">
            <v>92343</v>
          </cell>
          <cell r="C3187" t="str">
            <v>TUBO DE AÇO GALVANIZADO COM COSTURA, CLASSE MÉDIA, DN 80 (3"), CONEXÃO ROSQUEADA, INSTALADO EM PRUMADAS - FORNECIMENTO E INSTALAÇÃO. AF_10/2020</v>
          </cell>
          <cell r="D3187" t="str">
            <v>M</v>
          </cell>
          <cell r="E3187">
            <v>174.28</v>
          </cell>
        </row>
        <row r="3188">
          <cell r="B3188">
            <v>92359</v>
          </cell>
          <cell r="C3188" t="str">
            <v>TUBO DE AÇO PRETO SEM COSTURA, CONEXÃO SOLDADA, DN 25 (1"), INSTALADO EM REDE DE ALIMENTAÇÃO PARA HIDRANTE - FORNECIMENTO E INSTALAÇÃO. AF_10/2020</v>
          </cell>
          <cell r="D3188" t="str">
            <v>M</v>
          </cell>
          <cell r="E3188">
            <v>54.32</v>
          </cell>
        </row>
        <row r="3189">
          <cell r="B3189">
            <v>92360</v>
          </cell>
          <cell r="C3189" t="str">
            <v>TUBO DE AÇO PRETO SEM COSTURA, CONEXÃO SOLDADA, DN 32 (1 1/4"), INSTALADO EM REDE DE ALIMENTAÇÃO PARA HIDRANTE - FORNECIMENTO E INSTALAÇÃO. AF_10/2020</v>
          </cell>
          <cell r="D3189" t="str">
            <v>M</v>
          </cell>
          <cell r="E3189">
            <v>72.63</v>
          </cell>
        </row>
        <row r="3190">
          <cell r="B3190">
            <v>92361</v>
          </cell>
          <cell r="C3190" t="str">
            <v>TUBO DE AÇO PRETO SEM COSTURA, CONEXÃO SOLDADA, DN 50 (2"), INSTALADO EM REDE DE ALIMENTAÇÃO PARA HIDRANTE - FORNECIMENTO E INSTALAÇÃO. AF_10/2020</v>
          </cell>
          <cell r="D3190" t="str">
            <v>M</v>
          </cell>
          <cell r="E3190">
            <v>97.93</v>
          </cell>
        </row>
        <row r="3191">
          <cell r="B3191">
            <v>92362</v>
          </cell>
          <cell r="C3191" t="str">
            <v>TUBO DE AÇO PRETO SEM COSTURA, CONEXÃO SOLDADA, DN 65 (2 1/2"), INSTALADO EM REDE DE ALIMENTAÇÃO PARA HIDRANTE - FORNECIMENTO E INSTALAÇÃO. AF_10/2020</v>
          </cell>
          <cell r="D3191" t="str">
            <v>M</v>
          </cell>
          <cell r="E3191">
            <v>156.9</v>
          </cell>
        </row>
        <row r="3192">
          <cell r="B3192">
            <v>92364</v>
          </cell>
          <cell r="C3192" t="str">
            <v>TUBO DE AÇO GALVANIZADO COM COSTURA, CLASSE MÉDIA, DN 32 (1 1/4"), CONEXÃO ROSQUEADA, INSTALADO EM REDE DE ALIMENTAÇÃO PARA HIDRANTE - FORNECIMENTO E INSTALAÇÃO. AF_10/2020</v>
          </cell>
          <cell r="D3192" t="str">
            <v>M</v>
          </cell>
          <cell r="E3192">
            <v>61.48</v>
          </cell>
        </row>
        <row r="3193">
          <cell r="B3193">
            <v>92365</v>
          </cell>
          <cell r="C3193" t="str">
            <v>TUBO DE AÇO GALVANIZADO COM COSTURA, CLASSE MÉDIA, DN 40 (1 1/2"), CONEXÃO ROSQUEADA, INSTALADO EM REDE DE ALIMENTAÇÃO PARA HIDRANTE - FORNECIMENTO E INSTALAÇÃO. AF_10/2020</v>
          </cell>
          <cell r="D3193" t="str">
            <v>M</v>
          </cell>
          <cell r="E3193">
            <v>70.989999999999995</v>
          </cell>
        </row>
        <row r="3194">
          <cell r="B3194">
            <v>92366</v>
          </cell>
          <cell r="C3194" t="str">
            <v>TUBO DE AÇO GALVANIZADO COM COSTURA, CLASSE MÉDIA, DN 50 (2"), CONEXÃO ROSQUEADA, INSTALADO EM REDE DE ALIMENTAÇÃO PARA HIDRANTE - FORNECIMENTO E INSTALAÇÃO. AF_10/2020</v>
          </cell>
          <cell r="D3194" t="str">
            <v>M</v>
          </cell>
          <cell r="E3194">
            <v>100.1</v>
          </cell>
        </row>
        <row r="3195">
          <cell r="B3195">
            <v>92367</v>
          </cell>
          <cell r="C3195" t="str">
            <v>TUBO DE AÇO GALVANIZADO COM COSTURA, CLASSE MÉDIA, DN 65 (2 1/2"), CONEXÃO ROSQUEADA, INSTALADO EM REDE DE ALIMENTAÇÃO PARA HIDRANTE - FORNECIMENTO E INSTALAÇÃO. AF_10/2020</v>
          </cell>
          <cell r="D3195" t="str">
            <v>M</v>
          </cell>
          <cell r="E3195">
            <v>123.47</v>
          </cell>
        </row>
        <row r="3196">
          <cell r="B3196">
            <v>92368</v>
          </cell>
          <cell r="C3196" t="str">
            <v>TUBO DE AÇO GALVANIZADO COM COSTURA, CLASSE MÉDIA, DN 80 (3"), CONEXÃO ROSQUEADA, INSTALADO EM REDE DE ALIMENTAÇÃO PARA HIDRANTE - FORNECIMENTO E INSTALAÇÃO. AF_10/2020</v>
          </cell>
          <cell r="D3196" t="str">
            <v>M</v>
          </cell>
          <cell r="E3196">
            <v>164.27</v>
          </cell>
        </row>
        <row r="3197">
          <cell r="B3197">
            <v>92645</v>
          </cell>
          <cell r="C3197" t="str">
            <v>TUBO DE AÇO PRETO SEM COSTURA, CONEXÃO SOLDADA, DN 25 (1"), INSTALADO EM REDE DE ALIMENTAÇÃO PARA SPRINKLER - FORNECIMENTO E INSTALAÇÃO. AF_10/2020</v>
          </cell>
          <cell r="D3197" t="str">
            <v>M</v>
          </cell>
          <cell r="E3197">
            <v>57.09</v>
          </cell>
        </row>
        <row r="3198">
          <cell r="B3198">
            <v>92646</v>
          </cell>
          <cell r="C3198" t="str">
            <v>TUBO DE AÇO PRETO SEM COSTURA, CONEXÃO SOLDADA, DN 32 (1 1/4"), INSTALADO EM REDE DE ALIMENTAÇÃO PARA SPRINKLER - FORNECIMENTO E INSTALAÇÃO. AF_10/2020</v>
          </cell>
          <cell r="D3198" t="str">
            <v>M</v>
          </cell>
          <cell r="E3198">
            <v>75.400000000000006</v>
          </cell>
        </row>
        <row r="3199">
          <cell r="B3199">
            <v>92648</v>
          </cell>
          <cell r="C3199" t="str">
            <v>TUBO DE AÇO PRETO SEM COSTURA, CONEXÃO SOLDADA, DN 40 (1 1/2"), INSTALADO EM REDE DE ALIMENTAÇÃO PARA SPRINKLER - FORNECIMENTO E INSTALAÇÃO. AF_10/2020</v>
          </cell>
          <cell r="D3199" t="str">
            <v>M</v>
          </cell>
          <cell r="E3199">
            <v>82.49</v>
          </cell>
        </row>
        <row r="3200">
          <cell r="B3200">
            <v>92649</v>
          </cell>
          <cell r="C3200" t="str">
            <v>TUBO DE AÇO PRETO SEM COSTURA, CONEXÃO SOLDADA, DN 50 (2"), INSTALADO EM REDE DE ALIMENTAÇÃO PARA SPRINKLER - FORNECIMENTO E INSTALAÇÃO. AF_10/2020</v>
          </cell>
          <cell r="D3200" t="str">
            <v>M</v>
          </cell>
          <cell r="E3200">
            <v>100.7</v>
          </cell>
        </row>
        <row r="3201">
          <cell r="B3201">
            <v>92650</v>
          </cell>
          <cell r="C3201" t="str">
            <v>TUBO DE AÇO PRETO SEM COSTURA, CONEXÃO SOLDADA, DN 65 (2 1/2"), INSTALADO EM REDE DE ALIMENTAÇÃO PARA SPRINKLER - FORNECIMENTO E INSTALAÇÃO. AF_10/2020</v>
          </cell>
          <cell r="D3201" t="str">
            <v>M</v>
          </cell>
          <cell r="E3201">
            <v>159.66999999999999</v>
          </cell>
        </row>
        <row r="3202">
          <cell r="B3202">
            <v>92652</v>
          </cell>
          <cell r="C3202" t="str">
            <v>TUBO DE AÇO GALVANIZADO COM COSTURA, CLASSE MÉDIA, CONEXÃO ROSQUEADA, DN 32 (1 1/4"), INSTALADO EM REDE DE ALIMENTAÇÃO PARA SPRINKLER - FORNECIMENTO E INSTALAÇÃO. AF_10/2020</v>
          </cell>
          <cell r="D3202" t="str">
            <v>M</v>
          </cell>
          <cell r="E3202">
            <v>64.87</v>
          </cell>
        </row>
        <row r="3203">
          <cell r="B3203">
            <v>92653</v>
          </cell>
          <cell r="C3203" t="str">
            <v>TUBO DE AÇO GALVANIZADO COM COSTURA, CLASSE MÉDIA, CONEXÃO ROSQUEADA, DN 40 (1 1/2"), INSTALADO EM REDE DE ALIMENTAÇÃO PARA SPRINKLER - FORNECIMENTO E INSTALAÇÃO. AF_10/2020</v>
          </cell>
          <cell r="D3203" t="str">
            <v>M</v>
          </cell>
          <cell r="E3203">
            <v>74.42</v>
          </cell>
        </row>
        <row r="3204">
          <cell r="B3204">
            <v>92654</v>
          </cell>
          <cell r="C3204" t="str">
            <v>TUBO DE AÇO GALVANIZADO COM COSTURA, CLASSE MÉDIA, CONEXÃO ROSQUEADA, DN 50 (2"), INSTALADO EM REDE DE ALIMENTAÇÃO PARA SPRINKLER - FORNECIMENTO E INSTALAÇÃO. AF_10/2020</v>
          </cell>
          <cell r="D3204" t="str">
            <v>M</v>
          </cell>
          <cell r="E3204">
            <v>103.53</v>
          </cell>
        </row>
        <row r="3205">
          <cell r="B3205">
            <v>92655</v>
          </cell>
          <cell r="C3205" t="str">
            <v>TUBO DE AÇO GALVANIZADO COM COSTURA, CLASSE MÉDIA, CONEXÃO ROSQUEADA, DN 65 (2 1/2"), INSTALADO EM REDE DE ALIMENTAÇÃO PARA SPRINKLER - FORNECIMENTO E INSTALAÇÃO. AF_10/2020</v>
          </cell>
          <cell r="D3205" t="str">
            <v>M</v>
          </cell>
          <cell r="E3205">
            <v>126.97</v>
          </cell>
        </row>
        <row r="3206">
          <cell r="B3206">
            <v>92656</v>
          </cell>
          <cell r="C3206" t="str">
            <v>TUBO DE AÇO GALVANIZADO COM COSTURA, CLASSE MÉDIA, CONEXÃO ROSQUEADA, DN 80 (3"), INSTALADO EM REDE DE ALIMENTAÇÃO PARA SPRINKLER - FORNECIMENTO E INSTALAÇÃO. AF_10/2020</v>
          </cell>
          <cell r="D3206" t="str">
            <v>M</v>
          </cell>
          <cell r="E3206">
            <v>167.77</v>
          </cell>
        </row>
        <row r="3207">
          <cell r="B3207">
            <v>92687</v>
          </cell>
          <cell r="C3207" t="str">
            <v>TUBO DE AÇO GALVANIZADO COM COSTURA, CLASSE MÉDIA, CONEXÃO ROSQUEADA, DN 15 (1/2"), INSTALADO EM RAMAIS E SUB-RAMAIS DE GÁS - FORNECIMENTO E INSTALAÇÃO. AF_10/2020</v>
          </cell>
          <cell r="D3207" t="str">
            <v>M</v>
          </cell>
          <cell r="E3207">
            <v>29.39</v>
          </cell>
        </row>
        <row r="3208">
          <cell r="B3208">
            <v>92688</v>
          </cell>
          <cell r="C3208" t="str">
            <v>TUBO DE AÇO GALVANIZADO COM COSTURA, CLASSE MÉDIA, CONEXÃO ROSQUEADA, DN 20 (3/4"), INSTALADO EM RAMAIS E SUB-RAMAIS DE GÁS - FORNECIMENTO E INSTALAÇÃO. AF_10/2020</v>
          </cell>
          <cell r="D3208" t="str">
            <v>M</v>
          </cell>
          <cell r="E3208">
            <v>39.909999999999997</v>
          </cell>
        </row>
        <row r="3209">
          <cell r="B3209">
            <v>92689</v>
          </cell>
          <cell r="C3209" t="str">
            <v>TUBO DE AÇO PRETO SEM COSTURA, CLASSE MÉDIA, CONEXÃO SOLDADA, DN 15 (1/2"), INSTALADO EM RAMAIS E SUB-RAMAIS DE GÁS - FORNECIMENTO E INSTALAÇÃO. AF_10/2020</v>
          </cell>
          <cell r="D3209" t="str">
            <v>M</v>
          </cell>
          <cell r="E3209">
            <v>39.89</v>
          </cell>
        </row>
        <row r="3210">
          <cell r="B3210">
            <v>92690</v>
          </cell>
          <cell r="C3210" t="str">
            <v>TUBO DE AÇO PRETO SEM COSTURA, CLASSE MÉDIA, CONEXÃO SOLDADA, DN 20 (3/4"), INSTALADO EM RAMAIS E SUB-RAMAIS DE GÁS - FORNECIMENTO E INSTALAÇÃO. AF_10/2020</v>
          </cell>
          <cell r="D3210" t="str">
            <v>M</v>
          </cell>
          <cell r="E3210">
            <v>56.66</v>
          </cell>
        </row>
        <row r="3211">
          <cell r="B3211">
            <v>92691</v>
          </cell>
          <cell r="C3211" t="str">
            <v>TUBO DE AÇO PRETO SEM COSTURA, CLASSE MÉDIA, CONEXÃO SOLDADA, DN 25 (1"), INSTALADO EM RAMAIS  E SUB-RAMAIS DE GÁS - FORNECIMENTO E INSTALAÇÃO. AF_10/2020</v>
          </cell>
          <cell r="D3211" t="str">
            <v>M</v>
          </cell>
          <cell r="E3211">
            <v>72.709999999999994</v>
          </cell>
        </row>
        <row r="3212">
          <cell r="B3212">
            <v>94462</v>
          </cell>
          <cell r="C3212" t="str">
            <v>TUBO DE AÇO GALVANIZADO COM COSTURA, CLASSE MÉDIA, DN 50 (2), CONEXÃO ROSQUEADA, INSTALADO EM RESERVAÇÃO DE ÁGUA DE EDIFICAÇÃO QUE POSSUA RESERVATÓRIO DE FIBRA/FIBROCIMENTO  FORNECIMENTO E INSTALAÇÃO. AF_06/2016</v>
          </cell>
          <cell r="D3212" t="str">
            <v>M</v>
          </cell>
          <cell r="E3212">
            <v>105.65</v>
          </cell>
        </row>
        <row r="3213">
          <cell r="B3213">
            <v>94463</v>
          </cell>
          <cell r="C3213" t="str">
            <v>TUBO DE AÇO GALVANIZADO COM COSTURA, CLASSE MÉDIA, DN 65 (2 1/2), CONEXÃO ROSQUEADA, INSTALADO EM RESERVAÇÃO DE ÁGUA DE EDIFICAÇÃO QUE POSSUA RESERVATÓRIO DE FIBRA/FIBROCIMENTO  FORNECIMENTO E INSTALAÇÃO. AF_06/2016</v>
          </cell>
          <cell r="D3213" t="str">
            <v>M</v>
          </cell>
          <cell r="E3213">
            <v>126.23</v>
          </cell>
        </row>
        <row r="3214">
          <cell r="B3214">
            <v>94464</v>
          </cell>
          <cell r="C3214" t="str">
            <v>TUBO DE AÇO GALVANIZADO COM COSTURA, CLASSE MÉDIA, DN 80 (3), CONEXÃO ROSQUEADA, INSTALADO EM RESERVAÇÃO DE ÁGUA DE EDIFICAÇÃO QUE POSSUA RESERVATÓRIO DE FIBRA/FIBROCIMENTO  FORNECIMENTO E INSTALAÇÃO. AF_06/2016</v>
          </cell>
          <cell r="D3214" t="str">
            <v>M</v>
          </cell>
          <cell r="E3214">
            <v>179.99</v>
          </cell>
        </row>
        <row r="3215">
          <cell r="B3215">
            <v>94602</v>
          </cell>
          <cell r="C3215" t="str">
            <v>TUBO EM COBRE RÍGIDO, DN 54 MM, CLASSE E, SEM ISOLAMENTO, INSTALADO EM RESERVAÇÃO DE ÁGUA DE EDIFICAÇÃO QUE POSSUA RESERVATÓRIO DE FIBRA/FIBROCIMENTO  FORNECIMENTO E INSTALAÇÃO. AF_06/2016</v>
          </cell>
          <cell r="D3215" t="str">
            <v>M</v>
          </cell>
          <cell r="E3215">
            <v>185.22</v>
          </cell>
        </row>
        <row r="3216">
          <cell r="B3216">
            <v>94603</v>
          </cell>
          <cell r="C3216" t="str">
            <v>TUBO EM COBRE RÍGIDO, DN 66 MM, CLASSE E, SEM ISOLAMENTO, INSTALADO EM RESERVAÇÃO DE ÁGUA DE EDIFICAÇÃO QUE POSSUA RESERVATÓRIO DE FIBRA/FIBROCIMENTO  FORNECIMENTO E INSTALAÇÃO. AF_06/2016</v>
          </cell>
          <cell r="D3216" t="str">
            <v>M</v>
          </cell>
          <cell r="E3216">
            <v>251.18</v>
          </cell>
        </row>
        <row r="3217">
          <cell r="B3217">
            <v>94604</v>
          </cell>
          <cell r="C3217" t="str">
            <v>TUBO EM COBRE RÍGIDO, DN 79 MM, CLASSE E, SEM ISOLAMENTO, INSTALADO EM RESERVAÇÃO DE ÁGUA DE EDIFICAÇÃO QUE POSSUA RESERVATÓRIO DE FIBRA/FIBROCIMENTO  FORNECIMENTO E INSTALAÇÃO. AF_06/2016</v>
          </cell>
          <cell r="D3217" t="str">
            <v>M</v>
          </cell>
          <cell r="E3217">
            <v>345.05</v>
          </cell>
        </row>
        <row r="3218">
          <cell r="B3218">
            <v>94605</v>
          </cell>
          <cell r="C3218" t="str">
            <v>TUBO EM COBRE RÍGIDO, DN 104 MM, CLASSE E, SEM ISOLAMENTO, INSTALADO EM RESERVAÇÃO DE ÁGUA DE EDIFICAÇÃO QUE POSSUA RESERVATÓRIO DE FIBRA/FIBROCIMENTO  FORNECIMENTO E INSTALAÇÃO. AF_06/2016</v>
          </cell>
          <cell r="D3218" t="str">
            <v>M</v>
          </cell>
          <cell r="E3218">
            <v>496.47</v>
          </cell>
        </row>
        <row r="3219">
          <cell r="B3219">
            <v>94648</v>
          </cell>
          <cell r="C3219" t="str">
            <v>TUBO, PVC, SOLDÁVEL, DN  25 MM, INSTALADO EM RESERVAÇÃO DE ÁGUA DE EDIFICAÇÃO QUE POSSUA RESERVATÓRIO DE FIBRA/FIBROCIMENTO   FORNECIMENTO E INSTALAÇÃO. AF_06/2016</v>
          </cell>
          <cell r="D3219" t="str">
            <v>M</v>
          </cell>
          <cell r="E3219">
            <v>8.44</v>
          </cell>
        </row>
        <row r="3220">
          <cell r="B3220">
            <v>94649</v>
          </cell>
          <cell r="C3220" t="str">
            <v>TUBO, PVC, SOLDÁVEL, DN 32 MM, INSTALADO EM RESERVAÇÃO DE ÁGUA DE EDIFICAÇÃO QUE POSSUA RESERVATÓRIO DE FIBRA/FIBROCIMENTO   FORNECIMENTO E INSTALAÇÃO. AF_06/2016</v>
          </cell>
          <cell r="D3220" t="str">
            <v>M</v>
          </cell>
          <cell r="E3220">
            <v>13.18</v>
          </cell>
        </row>
        <row r="3221">
          <cell r="B3221">
            <v>94650</v>
          </cell>
          <cell r="C3221" t="str">
            <v>TUBO, PVC, SOLDÁVEL, DN 40 MM, INSTALADO EM RESERVAÇÃO DE ÁGUA DE EDIFICAÇÃO QUE POSSUA RESERVATÓRIO DE FIBRA/FIBROCIMENTO   FORNECIMENTO E INSTALAÇÃO. AF_06/2016</v>
          </cell>
          <cell r="D3221" t="str">
            <v>M</v>
          </cell>
          <cell r="E3221">
            <v>18.88</v>
          </cell>
        </row>
        <row r="3222">
          <cell r="B3222">
            <v>94651</v>
          </cell>
          <cell r="C3222" t="str">
            <v>TUBO, PVC, SOLDÁVEL, DN 50 MM, INSTALADO EM RESERVAÇÃO DE ÁGUA DE EDIFICAÇÃO QUE POSSUA RESERVATÓRIO DE FIBRA/FIBROCIMENTO   FORNECIMENTO E INSTALAÇÃO. AF_06/2016</v>
          </cell>
          <cell r="D3222" t="str">
            <v>M</v>
          </cell>
          <cell r="E3222">
            <v>20.66</v>
          </cell>
        </row>
        <row r="3223">
          <cell r="B3223">
            <v>94652</v>
          </cell>
          <cell r="C3223" t="str">
            <v>TUBO, PVC, SOLDÁVEL, DN 60 MM, INSTALADO EM RESERVAÇÃO DE ÁGUA DE EDIFICAÇÃO QUE POSSUA RESERVATÓRIO DE FIBRA/FIBROCIMENTO   FORNECIMENTO E INSTALAÇÃO. AF_06/2016</v>
          </cell>
          <cell r="D3223" t="str">
            <v>M</v>
          </cell>
          <cell r="E3223">
            <v>33.61</v>
          </cell>
        </row>
        <row r="3224">
          <cell r="B3224">
            <v>94653</v>
          </cell>
          <cell r="C3224" t="str">
            <v>TUBO, PVC, SOLDÁVEL, DN 75 MM, INSTALADO EM RESERVAÇÃO DE ÁGUA DE EDIFICAÇÃO QUE POSSUA RESERVATÓRIO DE FIBRA/FIBROCIMENTO   FORNECIMENTO E INSTALAÇÃO. AF_06/2016</v>
          </cell>
          <cell r="D3224" t="str">
            <v>M</v>
          </cell>
          <cell r="E3224">
            <v>49.04</v>
          </cell>
        </row>
        <row r="3225">
          <cell r="B3225">
            <v>94654</v>
          </cell>
          <cell r="C3225" t="str">
            <v>TUBO, PVC, SOLDÁVEL, DN 85 MM, INSTALADO EM RESERVAÇÃO DE ÁGUA DE EDIFICAÇÃO QUE POSSUA RESERVATÓRIO DE FIBRA/FIBROCIMENTO   FORNECIMENTO E INSTALAÇÃO. AF_06/2016</v>
          </cell>
          <cell r="D3225" t="str">
            <v>M</v>
          </cell>
          <cell r="E3225">
            <v>64.349999999999994</v>
          </cell>
        </row>
        <row r="3226">
          <cell r="B3226">
            <v>94655</v>
          </cell>
          <cell r="C3226" t="str">
            <v>TUBO, PVC, SOLDÁVEL, DN 110 MM, INSTALADO EM RESERVAÇÃO DE ÁGUA DE EDIFICAÇÃO QUE POSSUA RESERVATÓRIO DE FIBRA/FIBROCIMENTO   FORNECIMENTO E INSTALAÇÃO. AF_06/2016</v>
          </cell>
          <cell r="D3226" t="str">
            <v>M</v>
          </cell>
          <cell r="E3226">
            <v>91.81</v>
          </cell>
        </row>
        <row r="3227">
          <cell r="B3227">
            <v>94716</v>
          </cell>
          <cell r="C3227" t="str">
            <v>TUBO, CPVC, SOLDÁVEL, DN 22 MM, INSTALADO EM RESERVAÇÃO DE ÁGUA DE EDIFICAÇÃO QUE POSSUA RESERVATÓRIO DE FIBRA/FIBROCIMENTO  FORNECIMENTO E INSTALAÇÃO. AF_06/2016</v>
          </cell>
          <cell r="D3227" t="str">
            <v>M</v>
          </cell>
          <cell r="E3227">
            <v>22.53</v>
          </cell>
        </row>
        <row r="3228">
          <cell r="B3228">
            <v>94717</v>
          </cell>
          <cell r="C3228" t="str">
            <v>TUBO, CPVC, SOLDÁVEL, DN 28 MM, INSTALADO EM RESERVAÇÃO DE ÁGUA DE EDIFICAÇÃO QUE POSSUA RESERVATÓRIO DE FIBRA/FIBROCIMENTO  FORNECIMENTO E INSTALAÇÃO. AF_06/2016</v>
          </cell>
          <cell r="D3228" t="str">
            <v>M</v>
          </cell>
          <cell r="E3228">
            <v>33.549999999999997</v>
          </cell>
        </row>
        <row r="3229">
          <cell r="B3229">
            <v>94718</v>
          </cell>
          <cell r="C3229" t="str">
            <v>TUBO, CPVC, SOLDÁVEL, DN 35 MM, INSTALADO EM RESERVAÇÃO DE ÁGUA DE EDIFICAÇÃO QUE POSSUA RESERVATÓRIO DE FIBRA/FIBROCIMENTO  FORNECIMENTO E INSTALAÇÃO. AF_06/2016</v>
          </cell>
          <cell r="D3229" t="str">
            <v>M</v>
          </cell>
          <cell r="E3229">
            <v>41.42</v>
          </cell>
        </row>
        <row r="3230">
          <cell r="B3230">
            <v>94719</v>
          </cell>
          <cell r="C3230" t="str">
            <v>TUBO, CPVC, SOLDÁVEL, DN 42 MM, INSTALADO EM RESERVAÇÃO DE ÁGUA DE EDIFICAÇÃO QUE POSSUA RESERVATÓRIO DE FIBRA/FIBROCIMENTO  FORNECIMENTO E INSTALAÇÃO. AF_06/2016</v>
          </cell>
          <cell r="D3230" t="str">
            <v>M</v>
          </cell>
          <cell r="E3230">
            <v>54.64</v>
          </cell>
        </row>
        <row r="3231">
          <cell r="B3231">
            <v>94720</v>
          </cell>
          <cell r="C3231" t="str">
            <v>TUBO, CPVC, SOLDÁVEL, DN 54 MM, INSTALADO EM RESERVAÇÃO DE ÁGUA DE EDIFICAÇÃO QUE POSSUA RESERVATÓRIO DE FIBRA/FIBROCIMENTO  FORNECIMENTO E INSTALAÇÃO. AF_06/2016</v>
          </cell>
          <cell r="D3231" t="str">
            <v>M</v>
          </cell>
          <cell r="E3231">
            <v>82.21</v>
          </cell>
        </row>
        <row r="3232">
          <cell r="B3232">
            <v>94721</v>
          </cell>
          <cell r="C3232" t="str">
            <v>TUBO, CPVC, SOLDÁVEL, DN 73 MM, INSTALADO EM RESERVAÇÃO DE ÁGUA DE EDIFICAÇÃO QUE POSSUA RESERVATÓRIO DE FIBRA/FIBROCIMENTO  FORNECIMENTO E INSTALAÇÃO. AF_06/2016</v>
          </cell>
          <cell r="D3232" t="str">
            <v>M</v>
          </cell>
          <cell r="E3232">
            <v>120.96</v>
          </cell>
        </row>
        <row r="3233">
          <cell r="B3233">
            <v>94722</v>
          </cell>
          <cell r="C3233" t="str">
            <v>TUBO, CPVC, SOLDÁVEL, DN 89 MM, INSTALADO EM RESERVAÇÃO DE ÁGUA DE EDIFICAÇÃO QUE POSSUA RESERVATÓRIO DE FIBRA/FIBROCIMENTO  FORNECIMENTO E INSTALAÇÃO. AF_06/2016</v>
          </cell>
          <cell r="D3233" t="str">
            <v>M</v>
          </cell>
          <cell r="E3233">
            <v>210.22</v>
          </cell>
        </row>
        <row r="3234">
          <cell r="B3234">
            <v>95697</v>
          </cell>
          <cell r="C3234" t="str">
            <v>TUBO DE AÇO PRETO SEM COSTURA, CONEXÃO SOLDADA, DN 40 (1 1/2"), INSTALADO EM REDE DE ALIMENTAÇÃO PARA HIDRANTE - FORNECIMENTO E INSTALAÇÃO. AF_10/2020</v>
          </cell>
          <cell r="D3234" t="str">
            <v>M</v>
          </cell>
          <cell r="E3234">
            <v>79.72</v>
          </cell>
        </row>
        <row r="3235">
          <cell r="B3235">
            <v>96635</v>
          </cell>
          <cell r="C3235" t="str">
            <v>TUBO, PPR, DN 25, CLASSE PN 20,  INSTALADO EM RAMAL OU SUB-RAMAL DE ÁGUA  FORNECIMENTO E INSTALAÇÃO. AF_06/2015</v>
          </cell>
          <cell r="D3235" t="str">
            <v>M</v>
          </cell>
          <cell r="E3235">
            <v>26.7</v>
          </cell>
        </row>
        <row r="3236">
          <cell r="B3236">
            <v>96636</v>
          </cell>
          <cell r="C3236" t="str">
            <v>TUBO, PPR, DN 25, CLASSE PN 25 INSTALADO EM RAMAL OU SUB-RAMAL DE ÁGUA  FORNECIMENTO E INSTALAÇÃO. AF_06/2015</v>
          </cell>
          <cell r="D3236" t="str">
            <v>M</v>
          </cell>
          <cell r="E3236">
            <v>27.96</v>
          </cell>
        </row>
        <row r="3237">
          <cell r="B3237">
            <v>96644</v>
          </cell>
          <cell r="C3237" t="str">
            <v>TUBO, PPR, DN 25, CLASSE PN 20,  INSTALADO EM RAMAL DE DISTRIBUIÇÃO DE ÁGUA  FORNECIMENTO E INSTALAÇÃO. AF_06/2015</v>
          </cell>
          <cell r="D3237" t="str">
            <v>M</v>
          </cell>
          <cell r="E3237">
            <v>18.96</v>
          </cell>
        </row>
        <row r="3238">
          <cell r="B3238">
            <v>96645</v>
          </cell>
          <cell r="C3238" t="str">
            <v>TUBO, PPR, DN 32, CLASSE PN 12,  INSTALADO EM RAMAL DE DISTRIBUIÇÃO DE ÁGUA  FORNECIMENTO E INSTALAÇÃO. AF_06/2015</v>
          </cell>
          <cell r="D3238" t="str">
            <v>M</v>
          </cell>
          <cell r="E3238">
            <v>24.37</v>
          </cell>
        </row>
        <row r="3239">
          <cell r="B3239">
            <v>96646</v>
          </cell>
          <cell r="C3239" t="str">
            <v>TUBO, PPR, DN 40, CLASSE PN 12,  INSTALADO EM RAMAL DE DISTRIBUIÇÃO DE ÁGUA  FORNECIMENTO E INSTALAÇÃO. AF_06/2015</v>
          </cell>
          <cell r="D3239" t="str">
            <v>M</v>
          </cell>
          <cell r="E3239">
            <v>37.630000000000003</v>
          </cell>
        </row>
        <row r="3240">
          <cell r="B3240">
            <v>96647</v>
          </cell>
          <cell r="C3240" t="str">
            <v>TUBO, PPR, DN 25, CLASSE PN 25,  INSTALADO EM RAMAL DE DISTRIBUIÇÃO DE ÁGUA  FORNECIMENTO E INSTALAÇÃO. AF_06/2015</v>
          </cell>
          <cell r="D3240" t="str">
            <v>M</v>
          </cell>
          <cell r="E3240">
            <v>17.559999999999999</v>
          </cell>
        </row>
        <row r="3241">
          <cell r="B3241">
            <v>96648</v>
          </cell>
          <cell r="C3241" t="str">
            <v>TUBO, PPR, DN 32, CLASSE PN 25,  INSTALADO EM RAMAL DE DISTRIBUIÇÃO DE ÁGUA  FORNECIMENTO E INSTALAÇÃO. AF_06/2015</v>
          </cell>
          <cell r="D3241" t="str">
            <v>M</v>
          </cell>
          <cell r="E3241">
            <v>31.31</v>
          </cell>
        </row>
        <row r="3242">
          <cell r="B3242">
            <v>96649</v>
          </cell>
          <cell r="C3242" t="str">
            <v>TUBO, PPR, DN 40, CLASSE PN 25,  INSTALADO EM RAMAL DE DISTRIBUIÇÃO DE ÁGUA  FORNECIMENTO E INSTALAÇÃO. AF_06/2015</v>
          </cell>
          <cell r="D3242" t="str">
            <v>M</v>
          </cell>
          <cell r="E3242">
            <v>45.47</v>
          </cell>
        </row>
        <row r="3243">
          <cell r="B3243">
            <v>96668</v>
          </cell>
          <cell r="C3243" t="str">
            <v>TUBO, PPR, DN 25, CLASSE PN 20,  INSTALADO EM PRUMADA DE ÁGUA  FORNECIMENTO E INSTALAÇÃO. AF_06/2015</v>
          </cell>
          <cell r="D3243" t="str">
            <v>M</v>
          </cell>
          <cell r="E3243">
            <v>13.57</v>
          </cell>
        </row>
        <row r="3244">
          <cell r="B3244">
            <v>96669</v>
          </cell>
          <cell r="C3244" t="str">
            <v>TUBO, PPR, DN 32, CLASSE PN 12,  INSTALADO EM PRUMADA DE ÁGUA  FORNECIMENTO E INSTALAÇÃO. AF_06/2015</v>
          </cell>
          <cell r="D3244" t="str">
            <v>M</v>
          </cell>
          <cell r="E3244">
            <v>16.91</v>
          </cell>
        </row>
        <row r="3245">
          <cell r="B3245">
            <v>96670</v>
          </cell>
          <cell r="C3245" t="str">
            <v>TUBO, PPR, DN 40, CLASSE PN 12,  INSTALADO EM PRUMADA DE ÁGUA  FORNECIMENTO E INSTALAÇÃO. AF_06/2015</v>
          </cell>
          <cell r="D3245" t="str">
            <v>M</v>
          </cell>
          <cell r="E3245">
            <v>25.69</v>
          </cell>
        </row>
        <row r="3246">
          <cell r="B3246">
            <v>96671</v>
          </cell>
          <cell r="C3246" t="str">
            <v>TUBO, PPR, DN 50, CLASSE PN 12,  INSTALADO EM PRUMADA DE ÁGUA  FORNECIMENTO E INSTALAÇÃO. AF_06/2015</v>
          </cell>
          <cell r="D3246" t="str">
            <v>M</v>
          </cell>
          <cell r="E3246">
            <v>34.28</v>
          </cell>
        </row>
        <row r="3247">
          <cell r="B3247">
            <v>96672</v>
          </cell>
          <cell r="C3247" t="str">
            <v>TUBO, PPR, DN 63, CLASSE PN 12,  INSTALADO EM PRUMADA DE ÁGUA  FORNECIMENTO E INSTALAÇÃO. AF_06/2015</v>
          </cell>
          <cell r="D3247" t="str">
            <v>M</v>
          </cell>
          <cell r="E3247">
            <v>50.21</v>
          </cell>
        </row>
        <row r="3248">
          <cell r="B3248">
            <v>96673</v>
          </cell>
          <cell r="C3248" t="str">
            <v>TUBO, PPR, DN 75, CLASSE PN 12,  INSTALADO EM PRUMADA DE ÁGUA  FORNECIMENTO E INSTALAÇÃO. AF_06/2015</v>
          </cell>
          <cell r="D3248" t="str">
            <v>M</v>
          </cell>
          <cell r="E3248">
            <v>82.54</v>
          </cell>
        </row>
        <row r="3249">
          <cell r="B3249">
            <v>96674</v>
          </cell>
          <cell r="C3249" t="str">
            <v>TUBO, PPR, DN 90, CLASSE PN 12,  INSTALADO EM PRUMADA DE ÁGUA  FORNECIMENTO E INSTALAÇÃO. AF_06/2015</v>
          </cell>
          <cell r="D3249" t="str">
            <v>M</v>
          </cell>
          <cell r="E3249">
            <v>115.9</v>
          </cell>
        </row>
        <row r="3250">
          <cell r="B3250">
            <v>96675</v>
          </cell>
          <cell r="C3250" t="str">
            <v>TUBO, PPR, DN 110, CLASSE PN 12,  INSTALADO EM PRUMADA DE ÁGUA  FORNECIMENTO E INSTALAÇÃO. AF_06/2015</v>
          </cell>
          <cell r="D3250" t="str">
            <v>M</v>
          </cell>
          <cell r="E3250">
            <v>202.47</v>
          </cell>
        </row>
        <row r="3251">
          <cell r="B3251">
            <v>96676</v>
          </cell>
          <cell r="C3251" t="str">
            <v>TUBO, PPR, DN 25, CLASSE PN 25,  INSTALADO EM PRUMADA DE ÁGUA  FORNECIMENTO E INSTALAÇÃO. AF_06/2015</v>
          </cell>
          <cell r="D3251" t="str">
            <v>M</v>
          </cell>
          <cell r="E3251">
            <v>13.54</v>
          </cell>
        </row>
        <row r="3252">
          <cell r="B3252">
            <v>96677</v>
          </cell>
          <cell r="C3252" t="str">
            <v>TUBO, PPR, DN 32, CLASSE PN 25,  INSTALADO EM PRUMADA DE ÁGUA  FORNECIMENTO E INSTALAÇÃO. AF_06/2015</v>
          </cell>
          <cell r="D3252" t="str">
            <v>M</v>
          </cell>
          <cell r="E3252">
            <v>22.42</v>
          </cell>
        </row>
        <row r="3253">
          <cell r="B3253">
            <v>96678</v>
          </cell>
          <cell r="C3253" t="str">
            <v>TUBO, PPR, DN 40, CLASSE PN 25,  INSTALADO EM PRUMADA DE ÁGUA  FORNECIMENTO E INSTALAÇÃO. AF_06/2015</v>
          </cell>
          <cell r="D3253" t="str">
            <v>M</v>
          </cell>
          <cell r="E3253">
            <v>31.12</v>
          </cell>
        </row>
        <row r="3254">
          <cell r="B3254">
            <v>96679</v>
          </cell>
          <cell r="C3254" t="str">
            <v>TUBO, PPR, DN 50, CLASSE PN 25,  INSTALADO EM PRUMADA DE ÁGUA  FORNECIMENTO E INSTALAÇÃO. AF_06/2015</v>
          </cell>
          <cell r="D3254" t="str">
            <v>M</v>
          </cell>
          <cell r="E3254">
            <v>45.37</v>
          </cell>
        </row>
        <row r="3255">
          <cell r="B3255">
            <v>96680</v>
          </cell>
          <cell r="C3255" t="str">
            <v>TUBO, PPR, DN 63, CLASSE PN 25,  INSTALADO EM PRUMADA DE ÁGUA  FORNECIMENTO E INSTALAÇÃO. AF_06/2015</v>
          </cell>
          <cell r="D3255" t="str">
            <v>M</v>
          </cell>
          <cell r="E3255">
            <v>60.84</v>
          </cell>
        </row>
        <row r="3256">
          <cell r="B3256">
            <v>96681</v>
          </cell>
          <cell r="C3256" t="str">
            <v>TUBO, PPR, DN 75, CLASSE PN 25,  INSTALADO EM PRUMADA DE ÁGUA  FORNECIMENTO E INSTALAÇÃO. AF_06/2015</v>
          </cell>
          <cell r="D3256" t="str">
            <v>M</v>
          </cell>
          <cell r="E3256">
            <v>114.68</v>
          </cell>
        </row>
        <row r="3257">
          <cell r="B3257">
            <v>96682</v>
          </cell>
          <cell r="C3257" t="str">
            <v>TUBO, PPR, DN 90, CLASSE PN 25,  INSTALADO EM PRUMADA DE ÁGUA  FORNECIMENTO E INSTALAÇÃO. AF_06/2015</v>
          </cell>
          <cell r="D3257" t="str">
            <v>M</v>
          </cell>
          <cell r="E3257">
            <v>169.32</v>
          </cell>
        </row>
        <row r="3258">
          <cell r="B3258">
            <v>96683</v>
          </cell>
          <cell r="C3258" t="str">
            <v>TUBO, PPR, DN 110, CLASSE PN 25,  INSTALADO EM PRUMADA DE ÁGUA  FORNECIMENTO E INSTALAÇÃO. AF_06/2015</v>
          </cell>
          <cell r="D3258" t="str">
            <v>M</v>
          </cell>
          <cell r="E3258">
            <v>231.25</v>
          </cell>
        </row>
        <row r="3259">
          <cell r="B3259">
            <v>96718</v>
          </cell>
          <cell r="C3259" t="str">
            <v>TUBO, PPR, DN 20, CLASSE PN 20,  INSTALADO EM RESERVAÇÃO DE ÁGUA DE EDIFICAÇÃO QUE POSSUA RESERVATÓRIO DE FIBRA/FIBROCIMENTO  FORNECIMENTO E INSTALAÇÃO. AF_06/2016</v>
          </cell>
          <cell r="D3259" t="str">
            <v>M</v>
          </cell>
          <cell r="E3259">
            <v>9.1199999999999992</v>
          </cell>
        </row>
        <row r="3260">
          <cell r="B3260">
            <v>96719</v>
          </cell>
          <cell r="C3260" t="str">
            <v>TUBO, PPR, DN 25, CLASSE PN 20,  INSTALADO EM RESERVAÇÃO DE ÁGUA DE EDIFICAÇÃO QUE POSSUA RESERVATÓRIO DE FIBRA/FIBROCIMENTO  FORNECIMENTO E INSTALAÇÃO. AF_06/2016</v>
          </cell>
          <cell r="D3260" t="str">
            <v>M</v>
          </cell>
          <cell r="E3260">
            <v>16.63</v>
          </cell>
        </row>
        <row r="3261">
          <cell r="B3261">
            <v>96720</v>
          </cell>
          <cell r="C3261" t="str">
            <v>TUBO, PPR, DN 32, CLASSE PN 12,  INSTALADO EM RESERVAÇÃO DE ÁGUA DE EDIFICAÇÃO QUE POSSUA RESERVATÓRIO DE FIBRA/FIBROCIMENTO  FORNECIMENTO E INSTALAÇÃO. AF_06/2016</v>
          </cell>
          <cell r="D3261" t="str">
            <v>M</v>
          </cell>
          <cell r="E3261">
            <v>20.309999999999999</v>
          </cell>
        </row>
        <row r="3262">
          <cell r="B3262">
            <v>96721</v>
          </cell>
          <cell r="C3262" t="str">
            <v>TUBO, PPR, DN 40, CLASSE PN 12,  INSTALADO EM RESERVAÇÃO DE ÁGUA DE EDIFICAÇÃO QUE POSSUA RESERVATÓRIO DE FIBRA/FIBROCIMENTO  FORNECIMENTO E INSTALAÇÃO. AF_06/2016</v>
          </cell>
          <cell r="D3262" t="str">
            <v>M</v>
          </cell>
          <cell r="E3262">
            <v>28.14</v>
          </cell>
        </row>
        <row r="3263">
          <cell r="B3263">
            <v>96722</v>
          </cell>
          <cell r="C3263" t="str">
            <v>TUBO, PPR, DN 50, CLASSE PN 12,  INSTALADO EM RESERVAÇÃO DE ÁGUA DE EDIFICAÇÃO QUE POSSUA RESERVATÓRIO DE FIBRA/FIBROCIMENTO  FORNECIMENTO E INSTALAÇÃO. AF_06/2016</v>
          </cell>
          <cell r="D3263" t="str">
            <v>M</v>
          </cell>
          <cell r="E3263">
            <v>38.049999999999997</v>
          </cell>
        </row>
        <row r="3264">
          <cell r="B3264">
            <v>96723</v>
          </cell>
          <cell r="C3264" t="str">
            <v>TUBO, PPR, DN 63, CLASSE PN 12,  INSTALADO EM RESERVAÇÃO DE ÁGUA DE EDIFICAÇÃO QUE POSSUA RESERVATÓRIO DE FIBRA/FIBROCIMENTO  FORNECIMENTO E INSTALAÇÃO. AF_06/2016</v>
          </cell>
          <cell r="D3264" t="str">
            <v>M</v>
          </cell>
          <cell r="E3264">
            <v>51.75</v>
          </cell>
        </row>
        <row r="3265">
          <cell r="B3265">
            <v>96724</v>
          </cell>
          <cell r="C3265" t="str">
            <v>TUBO, PPR, DN 75, CLASSE PN 12,  INSTALADO EM RESERVAÇÃO DE ÁGUA DE EDIFICAÇÃO QUE POSSUA RESERVATÓRIO DE FIBRA/FIBROCIMENTO  FORNECIMENTO E INSTALAÇÃO. AF_06/2016</v>
          </cell>
          <cell r="D3265" t="str">
            <v>M</v>
          </cell>
          <cell r="E3265">
            <v>84.45</v>
          </cell>
        </row>
        <row r="3266">
          <cell r="B3266">
            <v>96725</v>
          </cell>
          <cell r="C3266" t="str">
            <v>TUBO, PPR, DN 90, CLASSE PN 12,  INSTALADO EM RESERVAÇÃO DE ÁGUA DE EDIFICAÇÃO QUE POSSUA RESERVATÓRIO DE FIBRA/FIBROCIMENTO  FORNECIMENTO E INSTALAÇÃO. AF_06/2016</v>
          </cell>
          <cell r="D3266" t="str">
            <v>M</v>
          </cell>
          <cell r="E3266">
            <v>113.03</v>
          </cell>
        </row>
        <row r="3267">
          <cell r="B3267">
            <v>96726</v>
          </cell>
          <cell r="C3267" t="str">
            <v>TUBO, PPR, DN 110, CLASSE PN 12,  INSTALADO EM RESERVAÇÃO DE ÁGUA DE EDIFICAÇÃO QUE POSSUA RESERVATÓRIO DE FIBRA/FIBROCIMENTO  FORNECIMENTO E INSTALAÇÃO. AF_06/2016</v>
          </cell>
          <cell r="D3267" t="str">
            <v>M</v>
          </cell>
          <cell r="E3267">
            <v>184.66</v>
          </cell>
        </row>
        <row r="3268">
          <cell r="B3268">
            <v>96727</v>
          </cell>
          <cell r="C3268" t="str">
            <v>TUBO, PPR, DN 20, CLASSE PN 25,  INSTALADO EM RESERVAÇÃO DE ÁGUA DE EDIFICAÇÃO QUE POSSUA RESERVATÓRIO DE FIBRA/FIBROCIMENTO  FORNECIMENTO E INSTALAÇÃO. AF_06/2016</v>
          </cell>
          <cell r="D3268" t="str">
            <v>M</v>
          </cell>
          <cell r="E3268">
            <v>13.88</v>
          </cell>
        </row>
        <row r="3269">
          <cell r="B3269">
            <v>96728</v>
          </cell>
          <cell r="C3269" t="str">
            <v>TUBO, PPR, DN 25, CLASSE PN 25,  INSTALADO EM RESERVAÇÃO DE ÁGUA DE EDIFICAÇÃO QUE POSSUA RESERVATÓRIO DE FIBRA/FIBROCIMENTO  FORNECIMENTO E INSTALAÇÃO. AF_06/2016</v>
          </cell>
          <cell r="D3269" t="str">
            <v>M</v>
          </cell>
          <cell r="E3269">
            <v>17.05</v>
          </cell>
        </row>
        <row r="3270">
          <cell r="B3270">
            <v>96729</v>
          </cell>
          <cell r="C3270" t="str">
            <v>TUBO, PPR, DN 32, CLASSE PN 25,  INSTALADO EM RESERVAÇÃO DE ÁGUA DE EDIFICAÇÃO QUE POSSUA RESERVATÓRIO DE FIBRA/FIBROCIMENTO  FORNECIMENTO E INSTALAÇÃO. AF_06/2016</v>
          </cell>
          <cell r="D3270" t="str">
            <v>M</v>
          </cell>
          <cell r="E3270">
            <v>26.36</v>
          </cell>
        </row>
        <row r="3271">
          <cell r="B3271">
            <v>96730</v>
          </cell>
          <cell r="C3271" t="str">
            <v>TUBO, PPR, DN 40, CLASSE PN 25,  INSTALADO EM RESERVAÇÃO DE ÁGUA DE EDIFICAÇÃO QUE POSSUA RESERVATÓRIO DE FIBRA/FIBROCIMENTO  FORNECIMENTO E INSTALAÇÃO. AF_06/2016</v>
          </cell>
          <cell r="D3271" t="str">
            <v>M</v>
          </cell>
          <cell r="E3271">
            <v>34.03</v>
          </cell>
        </row>
        <row r="3272">
          <cell r="B3272">
            <v>96731</v>
          </cell>
          <cell r="C3272" t="str">
            <v>TUBO, PPR, DN 50, CLASSE PN 25,  INSTALADO EM RESERVAÇÃO DE ÁGUA DE EDIFICAÇÃO QUE POSSUA RESERVATÓRIO DE FIBRA/FIBROCIMENTO  FORNECIMENTO E INSTALAÇÃO. AF_06/2016</v>
          </cell>
          <cell r="D3272" t="str">
            <v>M</v>
          </cell>
          <cell r="E3272">
            <v>49.63</v>
          </cell>
        </row>
        <row r="3273">
          <cell r="B3273">
            <v>96732</v>
          </cell>
          <cell r="C3273" t="str">
            <v>TUBO, PPR, DN 63, CLASSE PN 25,  INSTALADO EM RESERVAÇÃO DE ÁGUA DE EDIFICAÇÃO QUE POSSUA RESERVATÓRIO DE FIBRA/FIBROCIMENTO  FORNECIMENTO E INSTALAÇÃO. AF_06/2016</v>
          </cell>
          <cell r="D3273" t="str">
            <v>M</v>
          </cell>
          <cell r="E3273">
            <v>62.63</v>
          </cell>
        </row>
        <row r="3274">
          <cell r="B3274">
            <v>96733</v>
          </cell>
          <cell r="C3274" t="str">
            <v>TUBO, PPR, DN 75, CLASSE PN 25,  INSTALADO EM RESERVAÇÃO DE ÁGUA DE EDIFICAÇÃO QUE POSSUA RESERVATÓRIO DE FIBRA/FIBROCIMENTO  FORNECIMENTO E INSTALAÇÃO. AF_06/2016</v>
          </cell>
          <cell r="D3274" t="str">
            <v>M</v>
          </cell>
          <cell r="E3274">
            <v>115.79</v>
          </cell>
        </row>
        <row r="3275">
          <cell r="B3275">
            <v>96734</v>
          </cell>
          <cell r="C3275" t="str">
            <v>TUBO, PPR, DN 90, CLASSE PN 25,  INSTALADO EM RESERVAÇÃO DE ÁGUA DE EDIFICAÇÃO QUE POSSUA RESERVATÓRIO DE FIBRA/FIBROCIMENTO  FORNECIMENTO E INSTALAÇÃO. AF_06/2016</v>
          </cell>
          <cell r="D3275" t="str">
            <v>M</v>
          </cell>
          <cell r="E3275">
            <v>163.66999999999999</v>
          </cell>
        </row>
        <row r="3276">
          <cell r="B3276">
            <v>96735</v>
          </cell>
          <cell r="C3276" t="str">
            <v>TUBO, PPR, DN 110, CLASSE PN 25,  INSTALADO EM RESERVAÇÃO DE ÁGUA DE EDIFICAÇÃO QUE POSSUA RESERVATÓRIO DE FIBRA/FIBROCIMENTO  FORNECIMENTO E INSTALAÇÃO. AF_06/2016</v>
          </cell>
          <cell r="D3276" t="str">
            <v>M</v>
          </cell>
          <cell r="E3276">
            <v>211.5</v>
          </cell>
        </row>
        <row r="3277">
          <cell r="B3277">
            <v>96794</v>
          </cell>
          <cell r="C3277" t="str">
            <v>TUBO, PEX, MONOCAMADA, DN 16, INSTALADO EM RAMAL OU SUB-RAMAL DE ÁGUA  FORNECIMENTO E INSTALAÇÃO. AF_06/2015</v>
          </cell>
          <cell r="D3277" t="str">
            <v>M</v>
          </cell>
          <cell r="E3277">
            <v>7.73</v>
          </cell>
        </row>
        <row r="3278">
          <cell r="B3278">
            <v>96795</v>
          </cell>
          <cell r="C3278" t="str">
            <v>TUBO, PEX, MONOCAMADA, DN 20, INSTALADO EM RAMAL OU SUB-RAMAL DE ÁGUA  FORNECIMENTO E INSTALAÇÃO. AF_06/2015</v>
          </cell>
          <cell r="D3278" t="str">
            <v>M</v>
          </cell>
          <cell r="E3278">
            <v>9.86</v>
          </cell>
        </row>
        <row r="3279">
          <cell r="B3279">
            <v>96796</v>
          </cell>
          <cell r="C3279" t="str">
            <v>TUBO, PEX, MONOCAMADA, DN 25, INSTALADO EM RAMAL OU SUB-RAMAL DE ÁGUA  FORNECIMENTO E INSTALAÇÃO. AF_06/2015</v>
          </cell>
          <cell r="D3279" t="str">
            <v>M</v>
          </cell>
          <cell r="E3279">
            <v>13.9</v>
          </cell>
        </row>
        <row r="3280">
          <cell r="B3280">
            <v>96797</v>
          </cell>
          <cell r="C3280" t="str">
            <v>TUBO, PEX, MONOCAMADA, DN 32, INSTALADO EM RAMAL OU SUB-RAMAL DE ÁGUA  FORNECIMENTO E INSTALAÇÃO. AF_06/2015</v>
          </cell>
          <cell r="D3280" t="str">
            <v>M</v>
          </cell>
          <cell r="E3280">
            <v>21.12</v>
          </cell>
        </row>
        <row r="3281">
          <cell r="B3281">
            <v>96798</v>
          </cell>
          <cell r="C3281" t="str">
            <v>TUBO, PEX, MONOCAMADA, DN 16, INSTALADO EM RAMAL DE DISTRIBUIÇÃO DE ÁGUA  FORNECIMENTO E INSTALAÇÃO. AF_06/2015</v>
          </cell>
          <cell r="D3281" t="str">
            <v>M</v>
          </cell>
          <cell r="E3281">
            <v>7.84</v>
          </cell>
        </row>
        <row r="3282">
          <cell r="B3282">
            <v>96799</v>
          </cell>
          <cell r="C3282" t="str">
            <v>TUBO, PEX, MONOCAMADA, DN 20, INSTALADO EM RAMAL DE DISTRIBUIÇÃO DE ÁGUA  FORNECIMENTO E INSTALAÇÃO. AF_06/2015</v>
          </cell>
          <cell r="D3282" t="str">
            <v>M</v>
          </cell>
          <cell r="E3282">
            <v>10.47</v>
          </cell>
        </row>
        <row r="3283">
          <cell r="B3283">
            <v>96800</v>
          </cell>
          <cell r="C3283" t="str">
            <v>TUBO, PEX, MONOCAMADA, DN 25, INSTALADO EM RAMAL DE DISTRIBUIÇÃO DE ÁGUA  FORNECIMENTO E INSTALAÇÃO. AF_06/2015</v>
          </cell>
          <cell r="D3283" t="str">
            <v>M</v>
          </cell>
          <cell r="E3283">
            <v>15.16</v>
          </cell>
        </row>
        <row r="3284">
          <cell r="B3284">
            <v>96801</v>
          </cell>
          <cell r="C3284" t="str">
            <v>TUBO, PEX, MONOCAMADA, DN 32, INSTALADO EM RAMAL DE DISTRIBUIÇÃO DE ÁGUA  FORNECIMENTO E INSTALAÇÃO. AF_06/2015</v>
          </cell>
          <cell r="D3284" t="str">
            <v>M</v>
          </cell>
          <cell r="E3284">
            <v>23.32</v>
          </cell>
        </row>
        <row r="3285">
          <cell r="B3285">
            <v>97327</v>
          </cell>
          <cell r="C3285" t="str">
            <v>TUBO EM COBRE FLEXÍVEL, DN 1/4, COM ISOLAMENTO, INSTALADO EM RAMAL DE ALIMENTAÇÃO DE AR CONDICIONADO COM CONDENSADORA INDIVIDUAL   FORNECIMENTO E INSTALAÇÃO. AF_12/2015</v>
          </cell>
          <cell r="D3285" t="str">
            <v>M</v>
          </cell>
          <cell r="E3285">
            <v>25.5</v>
          </cell>
        </row>
        <row r="3286">
          <cell r="B3286">
            <v>97328</v>
          </cell>
          <cell r="C3286" t="str">
            <v>TUBO EM COBRE FLEXÍVEL, DN 3/8", COM ISOLAMENTO, INSTALADO EM RAMAL DE ALIMENTAÇÃO DE AR CONDICIONADO COM CONDENSADORA INDIVIDUAL  FORNECIMENTO E INSTALAÇÃO. AF_12/2015</v>
          </cell>
          <cell r="D3286" t="str">
            <v>M</v>
          </cell>
          <cell r="E3286">
            <v>44.39</v>
          </cell>
        </row>
        <row r="3287">
          <cell r="B3287">
            <v>97329</v>
          </cell>
          <cell r="C3287" t="str">
            <v>TUBO EM COBRE FLEXÍVEL, DN 1/2", COM ISOLAMENTO, INSTALADO EM RAMAL DE ALIMENTAÇÃO DE AR CONDICIONADO COM CONDENSADORA INDIVIDUAL  FORNECIMENTO E INSTALAÇÃO. AF_12/2015</v>
          </cell>
          <cell r="D3287" t="str">
            <v>M</v>
          </cell>
          <cell r="E3287">
            <v>55.7</v>
          </cell>
        </row>
        <row r="3288">
          <cell r="B3288">
            <v>97330</v>
          </cell>
          <cell r="C3288" t="str">
            <v>TUBO EM COBRE FLEXÍVEL, DN 5/8", COM ISOLAMENTO, INSTALADO EM RAMAL DE ALIMENTAÇÃO DE AR CONDICIONADO COM CONDENSADORA INDIVIDUAL  FORNECIMENTO E INSTALAÇÃO. AF_12/2015</v>
          </cell>
          <cell r="D3288" t="str">
            <v>M</v>
          </cell>
          <cell r="E3288">
            <v>68.06</v>
          </cell>
        </row>
        <row r="3289">
          <cell r="B3289">
            <v>97331</v>
          </cell>
          <cell r="C3289" t="str">
            <v>TUBO EM COBRE FLEXÍVEL, DN 1/4", COM ISOLAMENTO, INSTALADO EM RAMAL DE ALIMENTAÇÃO DE AR CONDICIONADO COM CONDENSADORA CENTRAL  FORNECIMENTO E INSTALAÇÃO. AF_12/2015</v>
          </cell>
          <cell r="D3289" t="str">
            <v>M</v>
          </cell>
          <cell r="E3289">
            <v>25.74</v>
          </cell>
        </row>
        <row r="3290">
          <cell r="B3290">
            <v>97332</v>
          </cell>
          <cell r="C3290" t="str">
            <v>TUBO EM COBRE FLEXÍVEL, DN 3/8", COM ISOLAMENTO, INSTALADO EM RAMAL DE ALIMENTAÇÃO DE AR CONDICIONADO COM CONDENSADORA CENTRAL  FORNECIMENTO E INSTALAÇÃO. AF_12/2015</v>
          </cell>
          <cell r="D3290" t="str">
            <v>M</v>
          </cell>
          <cell r="E3290">
            <v>44.68</v>
          </cell>
        </row>
        <row r="3291">
          <cell r="B3291">
            <v>97333</v>
          </cell>
          <cell r="C3291" t="str">
            <v>TUBO EM COBRE FLEXÍVEL, DN 1/2", COM ISOLAMENTO, INSTALADO EM RAMAL DE ALIMENTAÇÃO DE AR CONDICIONADO COM CONDENSADORA CENTRAL  FORNECIMENTO E INSTALAÇÃO. AF_12/2015</v>
          </cell>
          <cell r="D3291" t="str">
            <v>M</v>
          </cell>
          <cell r="E3291">
            <v>56.06</v>
          </cell>
        </row>
        <row r="3292">
          <cell r="B3292">
            <v>97334</v>
          </cell>
          <cell r="C3292" t="str">
            <v>TUBO EM COBRE FLEXÍVEL, DN 5/8, COM ISOLAMENTO, INSTALADO EM RAMAL DE ALIMENTAÇÃO DE AR CONDICIONADO COM CONDENSADORA CENTRAL   FORNECIMENTO E INSTALAÇÃO. AF_12/2015</v>
          </cell>
          <cell r="D3292" t="str">
            <v>M</v>
          </cell>
          <cell r="E3292">
            <v>68.45</v>
          </cell>
        </row>
        <row r="3293">
          <cell r="B3293">
            <v>97335</v>
          </cell>
          <cell r="C3293" t="str">
            <v>TUBO EM COBRE RÍGIDO, DN 22 MM, CLASSE A, SEM ISOLAMENTO, INSTALADO EM PRUMADA  FORNECIMENTO E INSTALAÇÃO. AF_12/2015</v>
          </cell>
          <cell r="D3293" t="str">
            <v>M</v>
          </cell>
          <cell r="E3293">
            <v>71.459999999999994</v>
          </cell>
        </row>
        <row r="3294">
          <cell r="B3294">
            <v>97336</v>
          </cell>
          <cell r="C3294" t="str">
            <v>TUBO EM COBRE RÍGIDO, DN 28 MM, CLASSE A, SEM ISOLAMENTO, INSTALADO EM PRUMADA  FORNECIMENTO E INSTALAÇÃO. AF_12/2015</v>
          </cell>
          <cell r="D3294" t="str">
            <v>M</v>
          </cell>
          <cell r="E3294">
            <v>90.78</v>
          </cell>
        </row>
        <row r="3295">
          <cell r="B3295">
            <v>97337</v>
          </cell>
          <cell r="C3295" t="str">
            <v>TUBO EM COBRE RÍGIDO, DN 35 MM, CLASSE A, SEM ISOLAMENTO, INSTALADO EM PRUMADA  FORNECIMENTO E INSTALAÇÃO. AF_12/2015</v>
          </cell>
          <cell r="D3295" t="str">
            <v>M</v>
          </cell>
          <cell r="E3295">
            <v>136.47</v>
          </cell>
        </row>
        <row r="3296">
          <cell r="B3296">
            <v>97338</v>
          </cell>
          <cell r="C3296" t="str">
            <v>TUBO EM COBRE RÍGIDO, DN 42 MM, CLASSE A, SEM ISOLAMENTO, INSTALADO EM PRUMADA  FORNECIMENTO E INSTALAÇÃO. AF_12/2015</v>
          </cell>
          <cell r="D3296" t="str">
            <v>M</v>
          </cell>
          <cell r="E3296">
            <v>164.07</v>
          </cell>
        </row>
        <row r="3297">
          <cell r="B3297">
            <v>97339</v>
          </cell>
          <cell r="C3297" t="str">
            <v>TUBO EM COBRE RÍGIDO, DN 54 MM, CLASSE A, SEM ISOLAMENTO, INSTALADO EM PRUMADA  FORNECIMENTO E INSTALAÇÃO. AF_12/2015</v>
          </cell>
          <cell r="D3297" t="str">
            <v>M</v>
          </cell>
          <cell r="E3297">
            <v>176.35</v>
          </cell>
        </row>
        <row r="3298">
          <cell r="B3298">
            <v>97340</v>
          </cell>
          <cell r="C3298" t="str">
            <v>TUBO EM COBRE RÍGIDO, DN 66 MM, CLASSE A, SEM ISOLAMENTO, INSTALADO EM PRUMADA  FORNECIMENTO E INSTALAÇÃO. AF_12/2015</v>
          </cell>
          <cell r="D3298" t="str">
            <v>M</v>
          </cell>
          <cell r="E3298">
            <v>176.95</v>
          </cell>
        </row>
        <row r="3299">
          <cell r="B3299">
            <v>97341</v>
          </cell>
          <cell r="C3299" t="str">
            <v>TUBO EM COBRE RÍGIDO, DN 15 MM, CLASSE A, SEM ISOLAMENTO, INSTALADO EM RAMAL DE DISTRIBUIÇÃO  FORNECIMENTO E INSTALAÇÃO. AF_12/2015</v>
          </cell>
          <cell r="D3299" t="str">
            <v>M</v>
          </cell>
          <cell r="E3299">
            <v>47.53</v>
          </cell>
        </row>
        <row r="3300">
          <cell r="B3300">
            <v>97342</v>
          </cell>
          <cell r="C3300" t="str">
            <v>TUBO EM COBRE RÍGIDO, DN 22 MM, CLASSE A, SEM ISOLAMENTO, INSTALADO EM RAMAL DE DISTRIBUIÇÃO FORNECIMENTO E INSTALAÇÃO. AF_12/2015</v>
          </cell>
          <cell r="D3300" t="str">
            <v>M</v>
          </cell>
          <cell r="E3300">
            <v>74.86</v>
          </cell>
        </row>
        <row r="3301">
          <cell r="B3301">
            <v>97343</v>
          </cell>
          <cell r="C3301" t="str">
            <v>TUBO EM COBRE RÍGIDO, DN 28 MM, CLASSE A, SEM ISOLAMENTO, INSTALADO EM RAMAL DE DISTRIBUIÇÃO FORNECIMENTO E INSTALAÇÃO. AF_12/2015</v>
          </cell>
          <cell r="D3301" t="str">
            <v>M</v>
          </cell>
          <cell r="E3301">
            <v>94.42</v>
          </cell>
        </row>
        <row r="3302">
          <cell r="B3302">
            <v>97344</v>
          </cell>
          <cell r="C3302" t="str">
            <v>TUBO EM COBRE RÍGIDO, DN 15 MM, CLASSE A, SEM ISOLAMENTO, INSTALADO EM RAMAL E SUB-RAMAL  FORNECIMENTO E INSTALAÇÃO. AF_12/2015</v>
          </cell>
          <cell r="D3302" t="str">
            <v>M</v>
          </cell>
          <cell r="E3302">
            <v>54.98</v>
          </cell>
        </row>
        <row r="3303">
          <cell r="B3303">
            <v>97345</v>
          </cell>
          <cell r="C3303" t="str">
            <v>TUBO EM COBRE RÍGIDO, DN 22 MM, CLASSE A, SEM ISOLAMENTO, INSTALADO EM RAMAL E SUB-RAMAL  FORNECIMENTO E INSTALAÇÃO. AF_12/2015</v>
          </cell>
          <cell r="D3303" t="str">
            <v>M</v>
          </cell>
          <cell r="E3303">
            <v>87.67</v>
          </cell>
        </row>
        <row r="3304">
          <cell r="B3304">
            <v>97346</v>
          </cell>
          <cell r="C3304" t="str">
            <v>TUBO EM COBRE RÍGIDO, DN 28 MM, CLASSE A, SEM ISOLAMENTO, INSTALADO EM RAMAL E SUB-RAMAL  FORNECIMENTO E INSTALAÇÃO. AF_12/2015</v>
          </cell>
          <cell r="D3304" t="str">
            <v>M</v>
          </cell>
          <cell r="E3304">
            <v>111.88</v>
          </cell>
        </row>
        <row r="3305">
          <cell r="B3305">
            <v>97347</v>
          </cell>
          <cell r="C3305" t="str">
            <v>TUBO EM COBRE RÍGIDO, DN 22 MM, CLASSE I, SEM ISOLAMENTO, INSTALADO EM PRUMADA  FORNECIMENTO E INSTALAÇÃO. AF_12/2015</v>
          </cell>
          <cell r="D3305" t="str">
            <v>M</v>
          </cell>
          <cell r="E3305">
            <v>86.13</v>
          </cell>
        </row>
        <row r="3306">
          <cell r="B3306">
            <v>97348</v>
          </cell>
          <cell r="C3306" t="str">
            <v>TUBO EM COBRE RÍGIDO, DN 28 MM, CLASSE I, SEM ISOLAMENTO, INSTALADO EM PRUMADA  FORNECIMENTO E INSTALAÇÃO. AF_12/2015</v>
          </cell>
          <cell r="D3306" t="str">
            <v>M</v>
          </cell>
          <cell r="E3306">
            <v>119.02</v>
          </cell>
        </row>
        <row r="3307">
          <cell r="B3307">
            <v>97349</v>
          </cell>
          <cell r="C3307" t="str">
            <v>TUBO EM COBRE RÍGIDO, DN 35 MM, CLASSE I, SEM ISOLAMENTO, INSTALADO EM PRUMADA  FORNECIMENTO E INSTALAÇÃO. AF_12/2015</v>
          </cell>
          <cell r="D3307" t="str">
            <v>M</v>
          </cell>
          <cell r="E3307">
            <v>171.62</v>
          </cell>
        </row>
        <row r="3308">
          <cell r="B3308">
            <v>97350</v>
          </cell>
          <cell r="C3308" t="str">
            <v>TUBO EM COBRE RÍGIDO, DN 42 MM, CLASSE I, SEM ISOLAMENTO, INSTALADO EM PRUMADA  FORNECIMENTO E INSTALAÇÃO. AF_12/2015</v>
          </cell>
          <cell r="D3308" t="str">
            <v>M</v>
          </cell>
          <cell r="E3308">
            <v>208.41</v>
          </cell>
        </row>
        <row r="3309">
          <cell r="B3309">
            <v>97351</v>
          </cell>
          <cell r="C3309" t="str">
            <v>TUBO EM COBRE RÍGIDO, DN 54 MM, CLASSE I, SEM ISOLAMENTO, INSTALADO EM PRUMADA  FORNECIMENTO E INSTALAÇÃO. AF_12/2015</v>
          </cell>
          <cell r="D3309" t="str">
            <v>M</v>
          </cell>
          <cell r="E3309">
            <v>288.22000000000003</v>
          </cell>
        </row>
        <row r="3310">
          <cell r="B3310">
            <v>97352</v>
          </cell>
          <cell r="C3310" t="str">
            <v>TUBO EM COBRE RÍGIDO, DN 66 MM, CLASSE I, SEM ISOLAMENTO, INSTALADO EM PRUMADA  FORNECIMENTO E INSTALAÇÃO. AF_12/2015</v>
          </cell>
          <cell r="D3310" t="str">
            <v>M</v>
          </cell>
          <cell r="E3310">
            <v>373.58</v>
          </cell>
        </row>
        <row r="3311">
          <cell r="B3311">
            <v>97353</v>
          </cell>
          <cell r="C3311" t="str">
            <v>TUBO EM COBRE RÍGIDO, DN 15 MM, CLASSE I, SEM ISOLAMENTO, INSTALADO EM RAMAL DE DISTRIBUIÇÃO  FORNECIMENTO E INSTALAÇÃO. AF_12/2015</v>
          </cell>
          <cell r="D3311" t="str">
            <v>M</v>
          </cell>
          <cell r="E3311">
            <v>56.21</v>
          </cell>
        </row>
        <row r="3312">
          <cell r="B3312">
            <v>97354</v>
          </cell>
          <cell r="C3312" t="str">
            <v>TUBO EM COBRE RÍGIDO, DN 22 MM, CLASSE I, SEM ISOLAMENTO, INSTALADO EM RAMAL DE DISTRIBUIÇÃO FORNECIMENTO E INSTALAÇÃO. AF_12/2015</v>
          </cell>
          <cell r="D3312" t="str">
            <v>M</v>
          </cell>
          <cell r="E3312">
            <v>89.53</v>
          </cell>
        </row>
        <row r="3313">
          <cell r="B3313">
            <v>97355</v>
          </cell>
          <cell r="C3313" t="str">
            <v>TUBO EM COBRE RÍGIDO, DN 28 MM, CLASSE I, SEM ISOLAMENTO, INSTALADO EM RAMAL DE DISTRIBUIÇÃO FORNECIMENTO E INSTALAÇÃO. AF_12/2015</v>
          </cell>
          <cell r="D3313" t="str">
            <v>M</v>
          </cell>
          <cell r="E3313">
            <v>122.66</v>
          </cell>
        </row>
        <row r="3314">
          <cell r="B3314">
            <v>97356</v>
          </cell>
          <cell r="C3314" t="str">
            <v>TUBO EM COBRE RÍGIDO, DN 15 MM, CLASSE I, SEM ISOLAMENTO, INSTALADO EM RAMAL E SUB-RAMAL  FORNECIMENTO E INSTALAÇÃO. AF_12/2015</v>
          </cell>
          <cell r="D3314" t="str">
            <v>M</v>
          </cell>
          <cell r="E3314">
            <v>63.66</v>
          </cell>
        </row>
        <row r="3315">
          <cell r="B3315">
            <v>97357</v>
          </cell>
          <cell r="C3315" t="str">
            <v>TUBO EM COBRE RÍGIDO, DN 22 MM, CLASSE I, SEM ISOLAMENTO, INSTALADO EM RAMAL E SUB-RAMAL  FORNECIMENTO E INSTALAÇÃO. AF_12/2015</v>
          </cell>
          <cell r="D3315" t="str">
            <v>M</v>
          </cell>
          <cell r="E3315">
            <v>102.34</v>
          </cell>
        </row>
        <row r="3316">
          <cell r="B3316">
            <v>97358</v>
          </cell>
          <cell r="C3316" t="str">
            <v>TUBO EM COBRE RÍGIDO, DN 28 MM, CLASSE I, SEM ISOLAMENTO, INSTALADO EM RAMAL E SUB-RAMAL  FORNECIMENTO E INSTALAÇÃO. AF_12/2015</v>
          </cell>
          <cell r="D3316" t="str">
            <v>M</v>
          </cell>
          <cell r="E3316">
            <v>140.12</v>
          </cell>
        </row>
        <row r="3317">
          <cell r="B3317">
            <v>97498</v>
          </cell>
          <cell r="C3317" t="str">
            <v>TUBO DE AÇO GALVANIZADO COM COSTURA, CLASSE MÉDIA, DN 25 (1"), CONEXÃO ROSQUEADA, INSTALADO EM REDE DE ALIMENTAÇÃO PARA HIDRANTE - FORNECIMENTO E INSTALAÇÃO. AF_10/2020</v>
          </cell>
          <cell r="D3317" t="str">
            <v>M</v>
          </cell>
          <cell r="E3317">
            <v>49.51</v>
          </cell>
        </row>
        <row r="3318">
          <cell r="B3318">
            <v>97535</v>
          </cell>
          <cell r="C3318" t="str">
            <v>TUBO DE AÇO GALVANIZADO COM COSTURA, CLASSE MÉDIA, CONEXÃO ROSQUEADA, DN 25 (1"), INSTALADO EM REDE DE ALIMENTAÇÃO PARA SPRINKLER - FORNECIMENTO E INSTALAÇÃO. AF_10/2020</v>
          </cell>
          <cell r="D3318" t="str">
            <v>M</v>
          </cell>
          <cell r="E3318">
            <v>52.91</v>
          </cell>
        </row>
        <row r="3319">
          <cell r="B3319">
            <v>97536</v>
          </cell>
          <cell r="C3319" t="str">
            <v>TUBO DE AÇO GALVANIZADO COM COSTURA, CLASSE MÉDIA, CONEXÃO ROSQUEADA, DN 25 (1"), INSTALADO EM RAMAIS  E SUB-RAMAIS DE GÁS - FORNECIMENTO E INSTALAÇÃO. AF_10/2020</v>
          </cell>
          <cell r="D3319" t="str">
            <v>M</v>
          </cell>
          <cell r="E3319">
            <v>60.72</v>
          </cell>
        </row>
        <row r="3320">
          <cell r="B3320">
            <v>100788</v>
          </cell>
          <cell r="C3320" t="str">
            <v>KIT CAVALETE PARA GÁS - SEM MEDIDOR OU REGULADOR - ENTRADA INDIVIDUAL PRINCIPAL, EM AÇO GALVANIZADO DN 15 E 25 MM (1/2" E 1") - FORNECIMENTO E INSTALAÇÃO. AF_01/2020</v>
          </cell>
          <cell r="D3320" t="str">
            <v>UN</v>
          </cell>
          <cell r="E3320">
            <v>435.7</v>
          </cell>
        </row>
        <row r="3321">
          <cell r="B3321">
            <v>100791</v>
          </cell>
          <cell r="C3321" t="str">
            <v>TUBO, PEX, MULTICAMADA, DN 16, INSTALADO EM IMPLANTAÇÃO DE INSTALAÇÕES DE GÁS - FORNECIMENTO E INSTALAÇÃO. AF_01/2020</v>
          </cell>
          <cell r="D3321" t="str">
            <v>M</v>
          </cell>
          <cell r="E3321">
            <v>15.98</v>
          </cell>
        </row>
        <row r="3322">
          <cell r="B3322">
            <v>100792</v>
          </cell>
          <cell r="C3322" t="str">
            <v>TUBO, PEX, MULTICAMADA, DN 20, INSTALADO EM IMPLANTAÇÃO DE INSTALAÇÕES DE GÁS - FORNECIMENTO E INSTALAÇÃO. AF_01/2020</v>
          </cell>
          <cell r="D3322" t="str">
            <v>M</v>
          </cell>
          <cell r="E3322">
            <v>23.65</v>
          </cell>
        </row>
        <row r="3323">
          <cell r="B3323">
            <v>100793</v>
          </cell>
          <cell r="C3323" t="str">
            <v>TUBO, PEX, MULTICAMADA, DN 26, INSTALADO EM IMPLANTAÇÃO DE INSTALAÇÕES DE GÁS - FORNECIMENTO E INSTALAÇÃO. AF_01/2020</v>
          </cell>
          <cell r="D3323" t="str">
            <v>M</v>
          </cell>
          <cell r="E3323">
            <v>31.49</v>
          </cell>
        </row>
        <row r="3324">
          <cell r="B3324">
            <v>100794</v>
          </cell>
          <cell r="C3324" t="str">
            <v>TUBO, PEX, MULTICAMADA, DN 32, INSTALADO EM IMPLANTAÇÃO DE INSTALAÇÕES DE GÁS - FORNECIMENTO E INSTALAÇÃO. AF_01/2020</v>
          </cell>
          <cell r="D3324" t="str">
            <v>M</v>
          </cell>
          <cell r="E3324">
            <v>42.63</v>
          </cell>
        </row>
        <row r="3325">
          <cell r="B3325">
            <v>100799</v>
          </cell>
          <cell r="C3325" t="str">
            <v>TUBO, PEX, MULTICAMADA, COM TUBO LUVA, DN 16, INSTALADO EM IMPLANTAÇÃO DE INSTALAÇÕES DE GÁS - FORNECIMENTO E INSTALAÇÃO. AF_01/2020</v>
          </cell>
          <cell r="D3325" t="str">
            <v>M</v>
          </cell>
          <cell r="E3325">
            <v>16.329999999999998</v>
          </cell>
        </row>
        <row r="3326">
          <cell r="B3326">
            <v>100800</v>
          </cell>
          <cell r="C3326" t="str">
            <v>TUBO, PEX, MULTICAMADA, COM TUBO LUVA, DN 20, INSTALADO EM IMPLANTAÇÃO DE INSTALAÇÕES DE GÁS - FORNECIMENTO E INSTALAÇÃO. AF_01/2020</v>
          </cell>
          <cell r="D3326" t="str">
            <v>M</v>
          </cell>
          <cell r="E3326">
            <v>24</v>
          </cell>
        </row>
        <row r="3327">
          <cell r="B3327">
            <v>100801</v>
          </cell>
          <cell r="C3327" t="str">
            <v>TUBO, PEX, MULTICAMADA, COM TUBO LUVA, DN 26, INSTALADO EM IMPLANTAÇÃO DE INSTALAÇÕES DE GÁS - FORNECIMENTO E INSTALAÇÃO. AF_01/2020</v>
          </cell>
          <cell r="D3327" t="str">
            <v>M</v>
          </cell>
          <cell r="E3327">
            <v>31.85</v>
          </cell>
        </row>
        <row r="3328">
          <cell r="B3328">
            <v>100802</v>
          </cell>
          <cell r="C3328" t="str">
            <v>TUBO, PEX, MULTICAMADA, COM TUBO LUVA, DN 32, INSTALADO EM IMPLANTAÇÃO DE INSTALAÇÕES DE GÁS - FORNECIMENTO E INSTALAÇÃO. AF_01/2020</v>
          </cell>
          <cell r="D3328" t="str">
            <v>M</v>
          </cell>
          <cell r="E3328">
            <v>42.98</v>
          </cell>
        </row>
        <row r="3329">
          <cell r="B3329">
            <v>100803</v>
          </cell>
          <cell r="C3329" t="str">
            <v>TUBO, PEX, MULTICAMADA, DN 16, INSTALADO EM RAMAL INTERNO DE INSTALAÇÕES DE GÁS - FORNECIMENTO E INSTALAÇÃO. AF_01/2020</v>
          </cell>
          <cell r="D3329" t="str">
            <v>M</v>
          </cell>
          <cell r="E3329">
            <v>15.25</v>
          </cell>
        </row>
        <row r="3330">
          <cell r="B3330">
            <v>100804</v>
          </cell>
          <cell r="C3330" t="str">
            <v>TUBO, PEX, MULTICAMADA, DN 20, INSTALADO EM RAMAL INTERNO DE INSTALAÇÕES DE GÁS - FORNECIMENTO E INSTALAÇÃO. AF_01/2020</v>
          </cell>
          <cell r="D3330" t="str">
            <v>M</v>
          </cell>
          <cell r="E3330">
            <v>22.79</v>
          </cell>
        </row>
        <row r="3331">
          <cell r="B3331">
            <v>100805</v>
          </cell>
          <cell r="C3331" t="str">
            <v>TUBO, PEX, MULTICAMADA, DN 26, INSTALADO EM RAMAL INTERNO DE INSTALAÇÕES DE GÁS - FORNECIMENTO E INSTALAÇÃO. AF_01/2020</v>
          </cell>
          <cell r="D3331" t="str">
            <v>M</v>
          </cell>
          <cell r="E3331">
            <v>30.46</v>
          </cell>
        </row>
        <row r="3332">
          <cell r="B3332">
            <v>100806</v>
          </cell>
          <cell r="C3332" t="str">
            <v>TUBO, PEX, MULTICAMADA, DN 32, INSTALADO EM RAMAL INTERNO DE INSTALAÇÕES DE GÁS - FORNECIMENTO E INSTALAÇÃO. AF_01/2020</v>
          </cell>
          <cell r="D3332" t="str">
            <v>M</v>
          </cell>
          <cell r="E3332">
            <v>41.36</v>
          </cell>
        </row>
        <row r="3333">
          <cell r="B3333">
            <v>100807</v>
          </cell>
          <cell r="C3333" t="str">
            <v>TUBO, PEX, MULTICAMADA, COM TUBO LUVA, DN 16, INSTALADO EM RAMAL INTERNO DE INSTALAÇÕES DE GÁS - FORNECIMENTO E INSTALAÇÃO. AF_01/2020</v>
          </cell>
          <cell r="D3333" t="str">
            <v>M</v>
          </cell>
          <cell r="E3333">
            <v>20.45</v>
          </cell>
        </row>
        <row r="3334">
          <cell r="B3334">
            <v>100808</v>
          </cell>
          <cell r="C3334" t="str">
            <v>TUBO, PEX, MULTICAMADA, COM TUBO LUVA, DN 20, INSTALADO EM RAMAL INTERNO DE INSTALAÇÕES DE GÁS - FORNECIMENTO E INSTALAÇÃO. AF_01/2020</v>
          </cell>
          <cell r="D3334" t="str">
            <v>M</v>
          </cell>
          <cell r="E3334">
            <v>28.9</v>
          </cell>
        </row>
        <row r="3335">
          <cell r="B3335">
            <v>100809</v>
          </cell>
          <cell r="C3335" t="str">
            <v>TUBO, PEX, MULTICAMADA, COM TUBO LUVA, DN 26, INSTALADO EM RAMAL INTERNO DE INSTALAÇÕES DE GÁS - FORNECIMENTO E INSTALAÇÃO. AF_01/2020</v>
          </cell>
          <cell r="D3335" t="str">
            <v>M</v>
          </cell>
          <cell r="E3335">
            <v>37.700000000000003</v>
          </cell>
        </row>
        <row r="3336">
          <cell r="B3336">
            <v>100810</v>
          </cell>
          <cell r="C3336" t="str">
            <v>TUBO, PEX, MULTICAMADA, COM TUBO LUVA, DN 32, INSTALADO EM RAMAL INTERNO DE INSTALAÇÕES DE GÁS - FORNECIMENTO E INSTALAÇÃO. AF_01/2020</v>
          </cell>
          <cell r="D3336" t="str">
            <v>M</v>
          </cell>
          <cell r="E3336">
            <v>50.18</v>
          </cell>
        </row>
        <row r="3337">
          <cell r="B3337">
            <v>101918</v>
          </cell>
          <cell r="C3337" t="str">
            <v>TUBO DE AÇO GALVANIZADO COM COSTURA, CLASSE MÉDIA, DN 100 (4"), CONEXÃO ROSQUEADA, INSTALADO EM PRUMADAS - FORNECIMENTO E INSTALAÇÃO. AF_10/2020</v>
          </cell>
          <cell r="D3337" t="str">
            <v>M</v>
          </cell>
          <cell r="E3337">
            <v>234.69</v>
          </cell>
        </row>
        <row r="3338">
          <cell r="B3338">
            <v>101919</v>
          </cell>
          <cell r="C3338" t="str">
            <v>UNIÃO, EM FERRO GALVANIZADO, 4", CONEXÃO ROSQUEADA, INSTALADO EM PRUMADAS - FORNECIMENTO E INSTALAÇÃO. AF_10/2020</v>
          </cell>
          <cell r="D3338" t="str">
            <v>UN</v>
          </cell>
          <cell r="E3338">
            <v>253.87</v>
          </cell>
        </row>
        <row r="3339">
          <cell r="B3339">
            <v>101920</v>
          </cell>
          <cell r="C3339" t="str">
            <v>LUVA, EM FERRO GALVANIZADO, 4", CONEXÃO ROSQUEADA, INSTALADO EM PRUMADAS - FORNECIMENTO E INSTALAÇÃO. AF_10/2020</v>
          </cell>
          <cell r="D3339" t="str">
            <v>UN</v>
          </cell>
          <cell r="E3339">
            <v>123.37</v>
          </cell>
        </row>
        <row r="3340">
          <cell r="B3340">
            <v>101921</v>
          </cell>
          <cell r="C3340" t="str">
            <v>LUVA DE REDUÇÃO, EM FERRO GALVANIZADO, 4" X 2 1/2", CONEXÃO ROSQUEADA, INSTALADO EM PRUMADAS - FORNECIMENTO E INSTALAÇÃO. AF_10/2020</v>
          </cell>
          <cell r="D3340" t="str">
            <v>UN</v>
          </cell>
          <cell r="E3340">
            <v>140.16999999999999</v>
          </cell>
        </row>
        <row r="3341">
          <cell r="B3341">
            <v>101922</v>
          </cell>
          <cell r="C3341" t="str">
            <v>LUVA DE REDUÇÃO, EM FERRO GALVANIZADO, 4" X 2", CONEXÃO ROSQUEADA, INSTALADO EM PRUMADAS - FORNECIMENTO E INSTALAÇÃO. AF_10/2020</v>
          </cell>
          <cell r="D3341" t="str">
            <v>UN</v>
          </cell>
          <cell r="E3341">
            <v>140.16999999999999</v>
          </cell>
        </row>
        <row r="3342">
          <cell r="B3342">
            <v>101923</v>
          </cell>
          <cell r="C3342" t="str">
            <v>LUVA DE REDUÇÃO, EM FERRO GALVANIZADO, 4" X 3", CONEXÃO ROSQUEADA, INSTALADO EM PRUMADAS - FORNECIMENTO E INSTALAÇÃO. AF_10/2020</v>
          </cell>
          <cell r="D3342" t="str">
            <v>UN</v>
          </cell>
          <cell r="E3342">
            <v>140.16999999999999</v>
          </cell>
        </row>
        <row r="3343">
          <cell r="B3343">
            <v>101924</v>
          </cell>
          <cell r="C3343" t="str">
            <v>NIPLE, EM FERRO GALVANIZADO, 4", CONEXÃO ROSQUEADA, INSTALADO EM PRUMADAS - FORNECIMENTO E INSTALAÇÃO. AF_10/2020</v>
          </cell>
          <cell r="D3343" t="str">
            <v>UN</v>
          </cell>
          <cell r="E3343">
            <v>116.34</v>
          </cell>
        </row>
        <row r="3344">
          <cell r="B3344">
            <v>101925</v>
          </cell>
          <cell r="C3344" t="str">
            <v>JOELHO 90°, EM FERRO GALVANIZADO, 4", CONEXÃO ROSQUEADA, INSTALADO EM PRUMADAS - FORNECIMENTO E INSTALAÇÃO. AF_10/2020</v>
          </cell>
          <cell r="D3344" t="str">
            <v>UN</v>
          </cell>
          <cell r="E3344">
            <v>193.61</v>
          </cell>
        </row>
        <row r="3345">
          <cell r="B3345">
            <v>101926</v>
          </cell>
          <cell r="C3345" t="str">
            <v>TÊ, EM FERRO GALVANIZADO, 4", CONEXÃO ROSQUEADA, INSTALADO EM PRUMADAS - FORNECIMENTO E INSTALAÇÃO. AF_10/2020</v>
          </cell>
          <cell r="D3345" t="str">
            <v>UN</v>
          </cell>
          <cell r="E3345">
            <v>249.98</v>
          </cell>
        </row>
        <row r="3346">
          <cell r="B3346">
            <v>101927</v>
          </cell>
          <cell r="C3346" t="str">
            <v>TUBO DE AÇO GALVANIZADO COM COSTURA, CLASSE MÉDIA, DN 100 (4"), CONEXÃO ROSQUEADA, INSTALADO EM REDE DE ALIMENTAÇÃO PARA HIDRANTE - FORNECIMENTO E INSTALAÇÃO. AF_10/2020</v>
          </cell>
          <cell r="D3346" t="str">
            <v>M</v>
          </cell>
          <cell r="E3346">
            <v>224.11</v>
          </cell>
        </row>
        <row r="3347">
          <cell r="B3347">
            <v>101928</v>
          </cell>
          <cell r="C3347" t="str">
            <v>UNIÃO, EM FERRO GALVANIZADO, 4", CONEXÃO ROSQUEADA, INSTALADO EM REDE DE ALIMENTAÇÃO PARA HIDRANTE - FORNECIMENTO E INSTALAÇÃO. AF_10/2020</v>
          </cell>
          <cell r="D3347" t="str">
            <v>UN</v>
          </cell>
          <cell r="E3347">
            <v>257.93</v>
          </cell>
        </row>
        <row r="3348">
          <cell r="B3348">
            <v>101929</v>
          </cell>
          <cell r="C3348" t="str">
            <v>LUVA, EM FERRO GALVANIZADO, 4", CONEXÃO ROSQUEADA, INSTALADO EM REDE DE ALIMENTAÇÃO PARA HIDRANTE - FORNECIMENTO E INSTALAÇÃO. AF_10/2020</v>
          </cell>
          <cell r="D3348" t="str">
            <v>UN</v>
          </cell>
          <cell r="E3348">
            <v>127.43</v>
          </cell>
        </row>
        <row r="3349">
          <cell r="B3349">
            <v>101930</v>
          </cell>
          <cell r="C3349" t="str">
            <v>LUVA DE REDUÇÃO, EM FERRO GALVANIZADO, 4" X 2 1/2", CONEXÃO ROSQUEADA, INSTALADO EM REDE DE ALIMENTAÇÃO PARA HIDRANTE - FORNECIMENTO E INSTALAÇÃO. AF_10/2020</v>
          </cell>
          <cell r="D3349" t="str">
            <v>UN</v>
          </cell>
          <cell r="E3349">
            <v>144.22999999999999</v>
          </cell>
        </row>
        <row r="3350">
          <cell r="B3350">
            <v>101931</v>
          </cell>
          <cell r="C3350" t="str">
            <v>LUVA DE REDUÇÃO, EM FERRO GALVANIZADO, 4" X 2", CONEXÃO ROSQUEADA, INSTALADO EM REDE DE ALIMENTAÇÃO PARA HIDRANTE - FORNECIMENTO E INSTALAÇÃO. AF_10/2020</v>
          </cell>
          <cell r="D3350" t="str">
            <v>UN</v>
          </cell>
          <cell r="E3350">
            <v>144.22999999999999</v>
          </cell>
        </row>
        <row r="3351">
          <cell r="B3351">
            <v>101932</v>
          </cell>
          <cell r="C3351" t="str">
            <v>LUVA DE REDUÇÃO, EM FERRO GALVANIZADO, 4" X 3", CONEXÃO ROSQUEADA, INSTALADO EM REDE DE ALIMENTAÇÃO PARA HIDRANTE - FORNECIMENTO E INSTALAÇÃO. AF_10/2020</v>
          </cell>
          <cell r="D3351" t="str">
            <v>UN</v>
          </cell>
          <cell r="E3351">
            <v>144.22999999999999</v>
          </cell>
        </row>
        <row r="3352">
          <cell r="B3352">
            <v>101933</v>
          </cell>
          <cell r="C3352" t="str">
            <v>NIPLE, EM FERRO GALVANIZADO, 4", CONEXÃO ROSQUEADA, INSTALADO EM REDE DE ALIMENTAÇÃO PARA HIDRANTE - FORNECIMENTO E INSTALAÇÃO. AF_10/2020</v>
          </cell>
          <cell r="D3352" t="str">
            <v>UN</v>
          </cell>
          <cell r="E3352">
            <v>120.4</v>
          </cell>
        </row>
        <row r="3353">
          <cell r="B3353">
            <v>101934</v>
          </cell>
          <cell r="C3353" t="str">
            <v>JOELHO 90°, EM FERRO GALVANIZADO, 4", CONEXÃO ROSQUEADA, INSTALADO EM REDE DE ALIMENTAÇÃO PARA HIDRANTE - FORNECIMENTO E INSTALAÇÃO. AF_10/2020</v>
          </cell>
          <cell r="D3353" t="str">
            <v>UN</v>
          </cell>
          <cell r="E3353">
            <v>199.7</v>
          </cell>
        </row>
        <row r="3354">
          <cell r="B3354">
            <v>101935</v>
          </cell>
          <cell r="C3354" t="str">
            <v>TÊ, EM FERRO GALVANIZADO, 4", CONEXÃO ROSQUEADA, INSTALADO EM REDE DE ALIMENTAÇÃO PARA HIDRANTE - FORNECIMENTO E INSTALAÇÃO. AF_10/2020</v>
          </cell>
          <cell r="D3354" t="str">
            <v>UN</v>
          </cell>
          <cell r="E3354">
            <v>258.08</v>
          </cell>
        </row>
        <row r="3355">
          <cell r="B3355">
            <v>89358</v>
          </cell>
          <cell r="C3355" t="str">
            <v>JOELHO 90 GRAUS, PVC, SOLDÁVEL, DN 20MM, INSTALADO EM RAMAL OU SUB-RAMAL DE ÁGUA - FORNECIMENTO E INSTALAÇÃO. AF_12/2014</v>
          </cell>
          <cell r="D3355" t="str">
            <v>UN</v>
          </cell>
          <cell r="E3355">
            <v>6.01</v>
          </cell>
        </row>
        <row r="3356">
          <cell r="B3356">
            <v>89359</v>
          </cell>
          <cell r="C3356" t="str">
            <v>JOELHO 45 GRAUS, PVC, SOLDÁVEL, DN 20MM, INSTALADO EM RAMAL OU SUB-RAMAL DE ÁGUA - FORNECIMENTO E INSTALAÇÃO. AF_12/2014</v>
          </cell>
          <cell r="D3356" t="str">
            <v>UN</v>
          </cell>
          <cell r="E3356">
            <v>6.36</v>
          </cell>
        </row>
        <row r="3357">
          <cell r="B3357">
            <v>89360</v>
          </cell>
          <cell r="C3357" t="str">
            <v>CURVA 90 GRAUS, PVC, SOLDÁVEL, DN 20MM, INSTALADO EM RAMAL OU SUB-RAMAL DE ÁGUA - FORNECIMENTO E INSTALAÇÃO. AF_12/2014</v>
          </cell>
          <cell r="D3357" t="str">
            <v>UN</v>
          </cell>
          <cell r="E3357">
            <v>7.83</v>
          </cell>
        </row>
        <row r="3358">
          <cell r="B3358">
            <v>89361</v>
          </cell>
          <cell r="C3358" t="str">
            <v>CURVA 45 GRAUS, PVC, SOLDÁVEL, DN 20MM, INSTALADO EM RAMAL OU SUB-RAMAL DE ÁGUA - FORNECIMENTO E INSTALAÇÃO. AF_12/2014</v>
          </cell>
          <cell r="D3358" t="str">
            <v>UN</v>
          </cell>
          <cell r="E3358">
            <v>7.25</v>
          </cell>
        </row>
        <row r="3359">
          <cell r="B3359">
            <v>89362</v>
          </cell>
          <cell r="C3359" t="str">
            <v>JOELHO 90 GRAUS, PVC, SOLDÁVEL, DN 25MM, INSTALADO EM RAMAL OU SUB-RAMAL DE ÁGUA - FORNECIMENTO E INSTALAÇÃO. AF_12/2014</v>
          </cell>
          <cell r="D3359" t="str">
            <v>UN</v>
          </cell>
          <cell r="E3359">
            <v>7.18</v>
          </cell>
        </row>
        <row r="3360">
          <cell r="B3360">
            <v>89363</v>
          </cell>
          <cell r="C3360" t="str">
            <v>JOELHO 45 GRAUS, PVC, SOLDÁVEL, DN 25MM, INSTALADO EM RAMAL OU SUB-RAMAL DE ÁGUA - FORNECIMENTO E INSTALAÇÃO. AF_12/2014</v>
          </cell>
          <cell r="D3360" t="str">
            <v>UN</v>
          </cell>
          <cell r="E3360">
            <v>7.93</v>
          </cell>
        </row>
        <row r="3361">
          <cell r="B3361">
            <v>89364</v>
          </cell>
          <cell r="C3361" t="str">
            <v>CURVA 90 GRAUS, PVC, SOLDÁVEL, DN 25MM, INSTALADO EM RAMAL OU SUB-RAMAL DE ÁGUA - FORNECIMENTO E INSTALAÇÃO. AF_12/2014</v>
          </cell>
          <cell r="D3361" t="str">
            <v>UN</v>
          </cell>
          <cell r="E3361">
            <v>9.48</v>
          </cell>
        </row>
        <row r="3362">
          <cell r="B3362">
            <v>89365</v>
          </cell>
          <cell r="C3362" t="str">
            <v>CURVA 45 GRAUS, PVC, SOLDÁVEL, DN 25MM, INSTALADO EM RAMAL OU SUB-RAMAL DE ÁGUA - FORNECIMENTO E INSTALAÇÃO. AF_12/2014</v>
          </cell>
          <cell r="D3362" t="str">
            <v>UN</v>
          </cell>
          <cell r="E3362">
            <v>8.7899999999999991</v>
          </cell>
        </row>
        <row r="3363">
          <cell r="B3363">
            <v>89366</v>
          </cell>
          <cell r="C3363" t="str">
            <v>JOELHO 90 GRAUS COM BUCHA DE LATÃO, PVC, SOLDÁVEL, DN 25MM, X 3/4 INSTALADO EM RAMAL OU SUB-RAMAL DE ÁGUA - FORNECIMENTO E INSTALAÇÃO. AF_12/2014</v>
          </cell>
          <cell r="D3363" t="str">
            <v>UN</v>
          </cell>
          <cell r="E3363">
            <v>13.58</v>
          </cell>
        </row>
        <row r="3364">
          <cell r="B3364">
            <v>89367</v>
          </cell>
          <cell r="C3364" t="str">
            <v>JOELHO 90 GRAUS, PVC, SOLDÁVEL, DN 32MM, INSTALADO EM RAMAL OU SUB-RAMAL DE ÁGUA - FORNECIMENTO E INSTALAÇÃO. AF_12/2014</v>
          </cell>
          <cell r="D3364" t="str">
            <v>UN</v>
          </cell>
          <cell r="E3364">
            <v>10.029999999999999</v>
          </cell>
        </row>
        <row r="3365">
          <cell r="B3365">
            <v>89368</v>
          </cell>
          <cell r="C3365" t="str">
            <v>JOELHO 45 GRAUS, PVC, SOLDÁVEL, DN 32MM, INSTALADO EM RAMAL OU SUB-RAMAL DE ÁGUA - FORNECIMENTO E INSTALAÇÃO. AF_12/2014</v>
          </cell>
          <cell r="D3365" t="str">
            <v>UN</v>
          </cell>
          <cell r="E3365">
            <v>12.14</v>
          </cell>
        </row>
        <row r="3366">
          <cell r="B3366">
            <v>89369</v>
          </cell>
          <cell r="C3366" t="str">
            <v>CURVA 90 GRAUS, PVC, SOLDÁVEL, DN 32MM, INSTALADO EM RAMAL OU SUB-RAMAL DE ÁGUA - FORNECIMENTO E INSTALAÇÃO. AF_12/2014</v>
          </cell>
          <cell r="D3366" t="str">
            <v>UN</v>
          </cell>
          <cell r="E3366">
            <v>14.75</v>
          </cell>
        </row>
        <row r="3367">
          <cell r="B3367">
            <v>89370</v>
          </cell>
          <cell r="C3367" t="str">
            <v>CURVA 45 GRAUS, PVC, SOLDÁVEL, DN 32MM, INSTALADO EM RAMAL OU SUB-RAMAL DE ÁGUA - FORNECIMENTO E INSTALAÇÃO. AF_12/2014</v>
          </cell>
          <cell r="D3367" t="str">
            <v>UN</v>
          </cell>
          <cell r="E3367">
            <v>11.69</v>
          </cell>
        </row>
        <row r="3368">
          <cell r="B3368">
            <v>89371</v>
          </cell>
          <cell r="C3368" t="str">
            <v>LUVA, PVC, SOLDÁVEL, DN 20MM, INSTALADO EM RAMAL OU SUB-RAMAL DE ÁGUA - FORNECIMENTO E INSTALAÇÃO. AF_12/2014</v>
          </cell>
          <cell r="D3368" t="str">
            <v>UN</v>
          </cell>
          <cell r="E3368">
            <v>4.62</v>
          </cell>
        </row>
        <row r="3369">
          <cell r="B3369">
            <v>89372</v>
          </cell>
          <cell r="C3369" t="str">
            <v>LUVA DE CORRER, PVC, SOLDÁVEL, DN 20MM, INSTALADO EM RAMAL OU SUB-RAMAL DE ÁGUA - FORNECIMENTO E INSTALAÇÃO. AF_12/2014</v>
          </cell>
          <cell r="D3369" t="str">
            <v>UN</v>
          </cell>
          <cell r="E3369">
            <v>11.57</v>
          </cell>
        </row>
        <row r="3370">
          <cell r="B3370">
            <v>89373</v>
          </cell>
          <cell r="C3370" t="str">
            <v>LUVA DE REDUÇÃO, PVC, SOLDÁVEL, DN 25MM X 20MM, INSTALADO EM RAMAL OU SUB-RAMAL DE ÁGUA - FORNECIMENTO E INSTALAÇÃO. AF_12/2014</v>
          </cell>
          <cell r="D3370" t="str">
            <v>UN</v>
          </cell>
          <cell r="E3370">
            <v>5.25</v>
          </cell>
        </row>
        <row r="3371">
          <cell r="B3371">
            <v>89374</v>
          </cell>
          <cell r="C3371" t="str">
            <v>LUVA COM BUCHA DE LATÃO, PVC, SOLDÁVEL, DN 20MM X 1/2, INSTALADO EM RAMAL OU SUB-RAMAL DE ÁGUA - FORNECIMENTO E INSTALAÇÃO. AF_12/2014</v>
          </cell>
          <cell r="D3371" t="str">
            <v>UN</v>
          </cell>
          <cell r="E3371">
            <v>9.02</v>
          </cell>
        </row>
        <row r="3372">
          <cell r="B3372">
            <v>89375</v>
          </cell>
          <cell r="C3372" t="str">
            <v>UNIÃO, PVC, SOLDÁVEL, DN 20MM, INSTALADO EM RAMAL OU SUB-RAMAL DE ÁGUA - FORNECIMENTO E INSTALAÇÃO. AF_12/2014</v>
          </cell>
          <cell r="D3372" t="str">
            <v>UN</v>
          </cell>
          <cell r="E3372">
            <v>11.3</v>
          </cell>
        </row>
        <row r="3373">
          <cell r="B3373">
            <v>89376</v>
          </cell>
          <cell r="C3373" t="str">
            <v>ADAPTADOR CURTO COM BOLSA E ROSCA PARA REGISTRO, PVC, SOLDÁVEL, DN 20MM X 1/2, INSTALADO EM RAMAL OU SUB-RAMAL DE ÁGUA - FORNECIMENTO E INSTALAÇÃO. AF_12/2014</v>
          </cell>
          <cell r="D3373" t="str">
            <v>UN</v>
          </cell>
          <cell r="E3373">
            <v>4.6900000000000004</v>
          </cell>
        </row>
        <row r="3374">
          <cell r="B3374">
            <v>89377</v>
          </cell>
          <cell r="C3374" t="str">
            <v>CURVA DE TRANSPOSIÇÃO, PVC, SOLDÁVEL, DN 20MM, INSTALADO EM RAMAL OU SUB-RAMAL DE ÁGUA - FORNECIMENTO E INSTALAÇÃO. AF_12/2014</v>
          </cell>
          <cell r="D3374" t="str">
            <v>UN</v>
          </cell>
          <cell r="E3374">
            <v>8.0500000000000007</v>
          </cell>
        </row>
        <row r="3375">
          <cell r="B3375">
            <v>89378</v>
          </cell>
          <cell r="C3375" t="str">
            <v>LUVA, PVC, SOLDÁVEL, DN 25MM, INSTALADO EM RAMAL OU SUB-RAMAL DE ÁGUA - FORNECIMENTO E INSTALAÇÃO. AF_12/2014</v>
          </cell>
          <cell r="D3375" t="str">
            <v>UN</v>
          </cell>
          <cell r="E3375">
            <v>5.48</v>
          </cell>
        </row>
        <row r="3376">
          <cell r="B3376">
            <v>89379</v>
          </cell>
          <cell r="C3376" t="str">
            <v>LUVA DE CORRER, PVC, SOLDÁVEL, DN 25MM, INSTALADO EM RAMAL OU SUB-RAMAL DE ÁGUA - FORNECIMENTO E INSTALAÇÃO. AF_12/2014</v>
          </cell>
          <cell r="D3376" t="str">
            <v>UN</v>
          </cell>
          <cell r="E3376">
            <v>14.75</v>
          </cell>
        </row>
        <row r="3377">
          <cell r="B3377">
            <v>89380</v>
          </cell>
          <cell r="C3377" t="str">
            <v>LUVA DE REDUÇÃO, PVC, SOLDÁVEL, DN 32MM X 25MM, INSTALADO EM RAMAL OU SUB-RAMAL DE ÁGUA - FORNECIMENTO E INSTALAÇÃO. AF_12/2014</v>
          </cell>
          <cell r="D3377" t="str">
            <v>UN</v>
          </cell>
          <cell r="E3377">
            <v>8.33</v>
          </cell>
        </row>
        <row r="3378">
          <cell r="B3378">
            <v>89381</v>
          </cell>
          <cell r="C3378" t="str">
            <v>LUVA COM BUCHA DE LATÃO, PVC, SOLDÁVEL, DN 25MM X 3/4, INSTALADO EM RAMAL OU SUB-RAMAL DE ÁGUA - FORNECIMENTO E INSTALAÇÃO. AF_12/2014</v>
          </cell>
          <cell r="D3378" t="str">
            <v>UN</v>
          </cell>
          <cell r="E3378">
            <v>11.34</v>
          </cell>
        </row>
        <row r="3379">
          <cell r="B3379">
            <v>89382</v>
          </cell>
          <cell r="C3379" t="str">
            <v>UNIÃO, PVC, SOLDÁVEL, DN 25MM, INSTALADO EM RAMAL OU SUB-RAMAL DE ÁGUA - FORNECIMENTO E INSTALAÇÃO. AF_12/2014</v>
          </cell>
          <cell r="D3379" t="str">
            <v>UN</v>
          </cell>
          <cell r="E3379">
            <v>13.46</v>
          </cell>
        </row>
        <row r="3380">
          <cell r="B3380">
            <v>89383</v>
          </cell>
          <cell r="C3380" t="str">
            <v>ADAPTADOR CURTO COM BOLSA E ROSCA PARA REGISTRO, PVC, SOLDÁVEL, DN 25MM X 3/4, INSTALADO EM RAMAL OU SUB-RAMAL DE ÁGUA - FORNECIMENTO E INSTALAÇÃO. AF_12/2014</v>
          </cell>
          <cell r="D3380" t="str">
            <v>UN</v>
          </cell>
          <cell r="E3380">
            <v>5.57</v>
          </cell>
        </row>
        <row r="3381">
          <cell r="B3381">
            <v>89384</v>
          </cell>
          <cell r="C3381" t="str">
            <v>CURVA DE TRANSPOSIÇÃO, PVC, SOLDÁVEL, DN 25MM, INSTALADO EM RAMAL OU SUB-RAMAL DE ÁGUA   FORNECIMENTO E INSTALAÇÃO. AF_12/2014</v>
          </cell>
          <cell r="D3381" t="str">
            <v>UN</v>
          </cell>
          <cell r="E3381">
            <v>11.49</v>
          </cell>
        </row>
        <row r="3382">
          <cell r="B3382">
            <v>89385</v>
          </cell>
          <cell r="C3382" t="str">
            <v>LUVA SOLDÁVEL E COM ROSCA, PVC, SOLDÁVEL, DN 25MM X 3/4, INSTALADO EM RAMAL OU SUB-RAMAL DE ÁGUA - FORNECIMENTO E INSTALAÇÃO. AF_12/2014</v>
          </cell>
          <cell r="D3382" t="str">
            <v>UN</v>
          </cell>
          <cell r="E3382">
            <v>6.31</v>
          </cell>
        </row>
        <row r="3383">
          <cell r="B3383">
            <v>89386</v>
          </cell>
          <cell r="C3383" t="str">
            <v>LUVA, PVC, SOLDÁVEL, DN 32MM, INSTALADO EM RAMAL OU SUB-RAMAL DE ÁGUA - FORNECIMENTO E INSTALAÇÃO. AF_12/2014</v>
          </cell>
          <cell r="D3383" t="str">
            <v>UN</v>
          </cell>
          <cell r="E3383">
            <v>7.68</v>
          </cell>
        </row>
        <row r="3384">
          <cell r="B3384">
            <v>89387</v>
          </cell>
          <cell r="C3384" t="str">
            <v>LUVA DE CORRER, PVC, SOLDÁVEL, DN 32MM, INSTALADO EM RAMAL OU SUB-RAMAL DE ÁGUA   FORNECIMENTO E INSTALAÇÃO. AF_12/2014</v>
          </cell>
          <cell r="D3384" t="str">
            <v>UN</v>
          </cell>
          <cell r="E3384">
            <v>29.79</v>
          </cell>
        </row>
        <row r="3385">
          <cell r="B3385">
            <v>89388</v>
          </cell>
          <cell r="C3385" t="str">
            <v>LUVA DE REDUÇÃO, PVC, SOLDÁVEL, DN 40MM X 32MM, INSTALADO EM RAMAL OU SUB-RAMAL DE ÁGUA - FORNECIMENTO E INSTALAÇÃO. AF_12/2014</v>
          </cell>
          <cell r="D3385" t="str">
            <v>UN</v>
          </cell>
          <cell r="E3385">
            <v>10.18</v>
          </cell>
        </row>
        <row r="3386">
          <cell r="B3386">
            <v>89389</v>
          </cell>
          <cell r="C3386" t="str">
            <v>LUVA SOLDÁVEL E COM ROSCA, PVC, SOLDÁVEL, DN 32MM X 1, INSTALADO EM RAMAL OU SUB-RAMAL DE ÁGUA - FORNECIMENTO E INSTALAÇÃO. AF_12/2014</v>
          </cell>
          <cell r="D3386" t="str">
            <v>UN</v>
          </cell>
          <cell r="E3386">
            <v>11.04</v>
          </cell>
        </row>
        <row r="3387">
          <cell r="B3387">
            <v>89390</v>
          </cell>
          <cell r="C3387" t="str">
            <v>UNIÃO, PVC, SOLDÁVEL, DN 32MM, INSTALADO EM RAMAL OU SUB-RAMAL DE ÁGUA - FORNECIMENTO E INSTALAÇÃO. AF_12/2014</v>
          </cell>
          <cell r="D3387" t="str">
            <v>UN</v>
          </cell>
          <cell r="E3387">
            <v>20.149999999999999</v>
          </cell>
        </row>
        <row r="3388">
          <cell r="B3388">
            <v>89391</v>
          </cell>
          <cell r="C3388" t="str">
            <v>ADAPTADOR CURTO COM BOLSA E ROSCA PARA REGISTRO, PVC, SOLDÁVEL, DN 32MM X 1, INSTALADO EM RAMAL OU SUB-RAMAL DE ÁGUA - FORNECIMENTO E INSTALAÇÃO. AF_12/2014</v>
          </cell>
          <cell r="D3388" t="str">
            <v>UN</v>
          </cell>
          <cell r="E3388">
            <v>7.58</v>
          </cell>
        </row>
        <row r="3389">
          <cell r="B3389">
            <v>89392</v>
          </cell>
          <cell r="C3389" t="str">
            <v>CURVA DE TRANSPOSIÇÃO, PVC, SOLDÁVEL, DN 32MM, INSTALADO EM RAMAL OU SUB-RAMAL DE ÁGUA   FORNECIMENTO E INSTALAÇÃO. AF_12/2014</v>
          </cell>
          <cell r="D3389" t="str">
            <v>UN</v>
          </cell>
          <cell r="E3389">
            <v>23.96</v>
          </cell>
        </row>
        <row r="3390">
          <cell r="B3390">
            <v>89393</v>
          </cell>
          <cell r="C3390" t="str">
            <v>TE, PVC, SOLDÁVEL, DN 20MM, INSTALADO EM RAMAL OU SUB-RAMAL DE ÁGUA - FORNECIMENTO E INSTALAÇÃO. AF_12/2014</v>
          </cell>
          <cell r="D3390" t="str">
            <v>UN</v>
          </cell>
          <cell r="E3390">
            <v>8.44</v>
          </cell>
        </row>
        <row r="3391">
          <cell r="B3391">
            <v>89394</v>
          </cell>
          <cell r="C3391" t="str">
            <v>TÊ COM BUCHA DE LATÃO NA BOLSA CENTRAL, PVC, SOLDÁVEL, DN 20MM X 1/2, INSTALADO EM RAMAL OU SUB-RAMAL DE ÁGUA - FORNECIMENTO E INSTALAÇÃO. AF_12/2014</v>
          </cell>
          <cell r="D3391" t="str">
            <v>UN</v>
          </cell>
          <cell r="E3391">
            <v>17.12</v>
          </cell>
        </row>
        <row r="3392">
          <cell r="B3392">
            <v>89395</v>
          </cell>
          <cell r="C3392" t="str">
            <v>TE, PVC, SOLDÁVEL, DN 25MM, INSTALADO EM RAMAL OU SUB-RAMAL DE ÁGUA - FORNECIMENTO E INSTALAÇÃO. AF_12/2014</v>
          </cell>
          <cell r="D3392" t="str">
            <v>UN</v>
          </cell>
          <cell r="E3392">
            <v>10.1</v>
          </cell>
        </row>
        <row r="3393">
          <cell r="B3393">
            <v>89396</v>
          </cell>
          <cell r="C3393" t="str">
            <v>TÊ COM BUCHA DE LATÃO NA BOLSA CENTRAL, PVC, SOLDÁVEL, DN 25MM X 1/2, INSTALADO EM RAMAL OU SUB-RAMAL DE ÁGUA - FORNECIMENTO E INSTALAÇÃO. AF_12/2014</v>
          </cell>
          <cell r="D3393" t="str">
            <v>UN</v>
          </cell>
          <cell r="E3393">
            <v>17.53</v>
          </cell>
        </row>
        <row r="3394">
          <cell r="B3394">
            <v>89397</v>
          </cell>
          <cell r="C3394" t="str">
            <v>TÊ DE REDUÇÃO, PVC, SOLDÁVEL, DN 25MM X 20MM, INSTALADO EM RAMAL OU SUB-RAMAL DE ÁGUA - FORNECIMENTO E INSTALAÇÃO. AF_12/2014</v>
          </cell>
          <cell r="D3394" t="str">
            <v>UN</v>
          </cell>
          <cell r="E3394">
            <v>12.08</v>
          </cell>
        </row>
        <row r="3395">
          <cell r="B3395">
            <v>89398</v>
          </cell>
          <cell r="C3395" t="str">
            <v>TE, PVC, SOLDÁVEL, DN 32MM, INSTALADO EM RAMAL OU SUB-RAMAL DE ÁGUA - FORNECIMENTO E INSTALAÇÃO. AF_12/2014</v>
          </cell>
          <cell r="D3395" t="str">
            <v>UN</v>
          </cell>
          <cell r="E3395">
            <v>14.89</v>
          </cell>
        </row>
        <row r="3396">
          <cell r="B3396">
            <v>89399</v>
          </cell>
          <cell r="C3396" t="str">
            <v>TÊ COM BUCHA DE LATÃO NA BOLSA CENTRAL, PVC, SOLDÁVEL, DN 32MM X 3/4, INSTALADO EM RAMAL OU SUB-RAMAL DE ÁGUA - FORNECIMENTO E INSTALAÇÃO. AF_12/2014</v>
          </cell>
          <cell r="D3396" t="str">
            <v>UN</v>
          </cell>
          <cell r="E3396">
            <v>27.49</v>
          </cell>
        </row>
        <row r="3397">
          <cell r="B3397">
            <v>89400</v>
          </cell>
          <cell r="C3397" t="str">
            <v>TÊ DE REDUÇÃO, PVC, SOLDÁVEL, DN 32MM X 25MM, INSTALADO EM RAMAL OU SUB-RAMAL DE ÁGUA - FORNECIMENTO E INSTALAÇÃO. AF_12/2014</v>
          </cell>
          <cell r="D3397" t="str">
            <v>UN</v>
          </cell>
          <cell r="E3397">
            <v>16.86</v>
          </cell>
        </row>
        <row r="3398">
          <cell r="B3398">
            <v>89404</v>
          </cell>
          <cell r="C3398" t="str">
            <v>JOELHO 90 GRAUS, PVC, SOLDÁVEL, DN 20MM, INSTALADO EM RAMAL DE DISTRIBUIÇÃO DE ÁGUA - FORNECIMENTO E INSTALAÇÃO. AF_12/2014</v>
          </cell>
          <cell r="D3398" t="str">
            <v>UN</v>
          </cell>
          <cell r="E3398">
            <v>4.16</v>
          </cell>
        </row>
        <row r="3399">
          <cell r="B3399">
            <v>89405</v>
          </cell>
          <cell r="C3399" t="str">
            <v>JOELHO 45 GRAUS, PVC, SOLDÁVEL, DN 20MM, INSTALADO EM RAMAL DE DISTRIBUIÇÃO DE ÁGUA - FORNECIMENTO E INSTALAÇÃO. AF_12/2014</v>
          </cell>
          <cell r="D3399" t="str">
            <v>UN</v>
          </cell>
          <cell r="E3399">
            <v>4.51</v>
          </cell>
        </row>
        <row r="3400">
          <cell r="B3400">
            <v>89406</v>
          </cell>
          <cell r="C3400" t="str">
            <v>CURVA 90 GRAUS, PVC, SOLDÁVEL, DN 20MM, INSTALADO EM RAMAL DE DISTRIBUIÇÃO DE ÁGUA - FORNECIMENTO E INSTALAÇÃO. AF_12/2014</v>
          </cell>
          <cell r="D3400" t="str">
            <v>UN</v>
          </cell>
          <cell r="E3400">
            <v>5.98</v>
          </cell>
        </row>
        <row r="3401">
          <cell r="B3401">
            <v>89407</v>
          </cell>
          <cell r="C3401" t="str">
            <v>CURVA 45 GRAUS, PVC, SOLDÁVEL, DN 20MM, INSTALADO EM RAMAL DE DISTRIBUIÇÃO DE ÁGUA - FORNECIMENTO E INSTALAÇÃO. AF_12/2014</v>
          </cell>
          <cell r="D3401" t="str">
            <v>UN</v>
          </cell>
          <cell r="E3401">
            <v>5.4</v>
          </cell>
        </row>
        <row r="3402">
          <cell r="B3402">
            <v>89408</v>
          </cell>
          <cell r="C3402" t="str">
            <v>JOELHO 90 GRAUS, PVC, SOLDÁVEL, DN 25MM, INSTALADO EM RAMAL DE DISTRIBUIÇÃO DE ÁGUA - FORNECIMENTO E INSTALAÇÃO. AF_12/2014</v>
          </cell>
          <cell r="D3402" t="str">
            <v>UN</v>
          </cell>
          <cell r="E3402">
            <v>5.04</v>
          </cell>
        </row>
        <row r="3403">
          <cell r="B3403">
            <v>89409</v>
          </cell>
          <cell r="C3403" t="str">
            <v>JOELHO 45 GRAUS, PVC, SOLDÁVEL, DN 25MM, INSTALADO EM RAMAL DE DISTRIBUIÇÃO DE ÁGUA - FORNECIMENTO E INSTALAÇÃO. AF_12/2014</v>
          </cell>
          <cell r="D3403" t="str">
            <v>UN</v>
          </cell>
          <cell r="E3403">
            <v>5.79</v>
          </cell>
        </row>
        <row r="3404">
          <cell r="B3404">
            <v>89410</v>
          </cell>
          <cell r="C3404" t="str">
            <v>CURVA 90 GRAUS, PVC, SOLDÁVEL, DN 25MM, INSTALADO EM RAMAL DE DISTRIBUIÇÃO DE ÁGUA - FORNECIMENTO E INSTALAÇÃO. AF_12/2014</v>
          </cell>
          <cell r="D3404" t="str">
            <v>UN</v>
          </cell>
          <cell r="E3404">
            <v>7.34</v>
          </cell>
        </row>
        <row r="3405">
          <cell r="B3405">
            <v>89411</v>
          </cell>
          <cell r="C3405" t="str">
            <v>CURVA 45 GRAUS, PVC, SOLDÁVEL, DN 25MM, INSTALADO EM RAMAL DE DISTRIBUIÇÃO DE ÁGUA - FORNECIMENTO E INSTALAÇÃO. AF_12/2014</v>
          </cell>
          <cell r="D3405" t="str">
            <v>UN</v>
          </cell>
          <cell r="E3405">
            <v>6.65</v>
          </cell>
        </row>
        <row r="3406">
          <cell r="B3406">
            <v>89412</v>
          </cell>
          <cell r="C3406" t="str">
            <v>JOELHO 90 GRAUS, PVC, SOLDÁVEL, DN 25MM, X 3/4 INSTALADO EM RAMAL DE DISTRIBUIÇÃO DE ÁGUA - FORNECIMENTO E INSTALAÇÃO. AF_12/2014</v>
          </cell>
          <cell r="D3406" t="str">
            <v>UN</v>
          </cell>
          <cell r="E3406">
            <v>7.59</v>
          </cell>
        </row>
        <row r="3407">
          <cell r="B3407">
            <v>89413</v>
          </cell>
          <cell r="C3407" t="str">
            <v>JOELHO 90 GRAUS, PVC, SOLDÁVEL, DN 32MM, INSTALADO EM RAMAL DE DISTRIBUIÇÃO DE ÁGUA - FORNECIMENTO E INSTALAÇÃO. AF_12/2014</v>
          </cell>
          <cell r="D3407" t="str">
            <v>UN</v>
          </cell>
          <cell r="E3407">
            <v>7.46</v>
          </cell>
        </row>
        <row r="3408">
          <cell r="B3408">
            <v>89414</v>
          </cell>
          <cell r="C3408" t="str">
            <v>JOELHO 45 GRAUS, PVC, SOLDÁVEL, DN 32MM, INSTALADO EM RAMAL DE DISTRIBUIÇÃO DE ÁGUA - FORNECIMENTO E INSTALAÇÃO. AF_12/2014</v>
          </cell>
          <cell r="D3408" t="str">
            <v>UN</v>
          </cell>
          <cell r="E3408">
            <v>9.57</v>
          </cell>
        </row>
        <row r="3409">
          <cell r="B3409">
            <v>89415</v>
          </cell>
          <cell r="C3409" t="str">
            <v>CURVA 90 GRAUS, PVC, SOLDÁVEL, DN 32MM, INSTALADO EM RAMAL DE DISTRIBUIÇÃO DE ÁGUA - FORNECIMENTO E INSTALAÇÃO. AF_12/2014</v>
          </cell>
          <cell r="D3409" t="str">
            <v>UN</v>
          </cell>
          <cell r="E3409">
            <v>12.18</v>
          </cell>
        </row>
        <row r="3410">
          <cell r="B3410">
            <v>89416</v>
          </cell>
          <cell r="C3410" t="str">
            <v>CURVA 45 GRAUS, PVC, SOLDÁVEL, DN 32MM, INSTALADO EM RAMAL DE DISTRIBUIÇÃO DE ÁGUA - FORNECIMENTO E INSTALAÇÃO. AF_12/2014</v>
          </cell>
          <cell r="D3410" t="str">
            <v>UN</v>
          </cell>
          <cell r="E3410">
            <v>9.1199999999999992</v>
          </cell>
        </row>
        <row r="3411">
          <cell r="B3411">
            <v>89417</v>
          </cell>
          <cell r="C3411" t="str">
            <v>LUVA, PVC, SOLDÁVEL, DN 20MM, INSTALADO EM RAMAL DE DISTRIBUIÇÃO DE ÁGUA - FORNECIMENTO E INSTALAÇÃO. AF_12/2014</v>
          </cell>
          <cell r="D3411" t="str">
            <v>UN</v>
          </cell>
          <cell r="E3411">
            <v>3.39</v>
          </cell>
        </row>
        <row r="3412">
          <cell r="B3412">
            <v>89418</v>
          </cell>
          <cell r="C3412" t="str">
            <v>LUVA DE CORRER, PVC, SOLDÁVEL, DN 20MM, INSTALADO EM RAMAL DE DISTRIBUIÇÃO DE ÁGUA - FORNECIMENTO E INSTALAÇÃO. AF_12/2014</v>
          </cell>
          <cell r="D3412" t="str">
            <v>UN</v>
          </cell>
          <cell r="E3412">
            <v>10.34</v>
          </cell>
        </row>
        <row r="3413">
          <cell r="B3413">
            <v>89419</v>
          </cell>
          <cell r="C3413" t="str">
            <v>LUVA DE REDUÇÃO, PVC, SOLDÁVEL, DN 25MM X 20MM, INSTALADO EM RAMAL DE DISTRIBUIÇÃO DE ÁGUA - FORNECIMENTO E INSTALAÇÃO. AF_12/2014</v>
          </cell>
          <cell r="D3413" t="str">
            <v>UN</v>
          </cell>
          <cell r="E3413">
            <v>4.0199999999999996</v>
          </cell>
        </row>
        <row r="3414">
          <cell r="B3414">
            <v>89420</v>
          </cell>
          <cell r="C3414" t="str">
            <v>LUVA COM BUCHA DE LATÃO, PVC, SOLDÁVEL, DN 20MM X 1/2, INSTALADO EM RAMAL DE DISTRIBUIÇÃO DE ÁGUA - FORNECIMENTO E INSTALAÇÃO. AF_12/2014</v>
          </cell>
          <cell r="D3414" t="str">
            <v>UN</v>
          </cell>
          <cell r="E3414">
            <v>7.79</v>
          </cell>
        </row>
        <row r="3415">
          <cell r="B3415">
            <v>89421</v>
          </cell>
          <cell r="C3415" t="str">
            <v>UNIÃO, PVC, SOLDÁVEL, DN 20MM, INSTALADO EM RAMAL DE DISTRIBUIÇÃO DE ÁGUA - FORNECIMENTO E INSTALAÇÃO. AF_12/2014</v>
          </cell>
          <cell r="D3415" t="str">
            <v>UN</v>
          </cell>
          <cell r="E3415">
            <v>10.07</v>
          </cell>
        </row>
        <row r="3416">
          <cell r="B3416">
            <v>89422</v>
          </cell>
          <cell r="C3416" t="str">
            <v>ADAPTADOR CURTO COM BOLSA E ROSCA PARA REGISTRO, PVC, SOLDÁVEL, DN 20MM X 1/2, INSTALADO EM RAMAL DE DISTRIBUIÇÃO DE ÁGUA - FORNECIMENTO E INSTALAÇÃO. AF_12/2014</v>
          </cell>
          <cell r="D3416" t="str">
            <v>UN</v>
          </cell>
          <cell r="E3416">
            <v>3.46</v>
          </cell>
        </row>
        <row r="3417">
          <cell r="B3417">
            <v>89423</v>
          </cell>
          <cell r="C3417" t="str">
            <v>CURVA DE TRANSPOSIÇÃO, PVC, SOLDÁVEL, DN 20MM, INSTALADO EM RAMAL DE DISTRIBUIÇÃO DE ÁGUA   FORNECIMENTO E INSTALAÇÃO. AF_12/2014</v>
          </cell>
          <cell r="D3417" t="str">
            <v>UN</v>
          </cell>
          <cell r="E3417">
            <v>7.33</v>
          </cell>
        </row>
        <row r="3418">
          <cell r="B3418">
            <v>89424</v>
          </cell>
          <cell r="C3418" t="str">
            <v>LUVA, PVC, SOLDÁVEL, DN 25MM, INSTALADO EM RAMAL DE DISTRIBUIÇÃO DE ÁGUA - FORNECIMENTO E INSTALAÇÃO. AF_12/2014</v>
          </cell>
          <cell r="D3418" t="str">
            <v>UN</v>
          </cell>
          <cell r="E3418">
            <v>4.04</v>
          </cell>
        </row>
        <row r="3419">
          <cell r="B3419">
            <v>89425</v>
          </cell>
          <cell r="C3419" t="str">
            <v>LUVA DE CORRER, PVC, SOLDÁVEL, DN 25MM, INSTALADO EM RAMAL DE DISTRIBUIÇÃO DE ÁGUA - FORNECIMENTO E INSTALAÇÃO. AF_12/2014</v>
          </cell>
          <cell r="D3419" t="str">
            <v>UN</v>
          </cell>
          <cell r="E3419">
            <v>13.31</v>
          </cell>
        </row>
        <row r="3420">
          <cell r="B3420">
            <v>89426</v>
          </cell>
          <cell r="C3420" t="str">
            <v>LUVA DE REDUÇÃO, PVC, SOLDÁVEL, DN 32MM X 25MM, INSTALADO EM RAMAL DE DISTRIBUIÇÃO DE ÁGUA - FORNECIMENTO E INSTALAÇÃO. AF_12/2014</v>
          </cell>
          <cell r="D3420" t="str">
            <v>UN</v>
          </cell>
          <cell r="E3420">
            <v>6.89</v>
          </cell>
        </row>
        <row r="3421">
          <cell r="B3421">
            <v>89427</v>
          </cell>
          <cell r="C3421" t="str">
            <v>LUVA COM BUCHA DE LATÃO, PVC, SOLDÁVEL, DN 25MM X 3/4, INSTALADO EM RAMAL DE DISTRIBUIÇÃO DE ÁGUA - FORNECIMENTO E INSTALAÇÃO. AF_12/2014</v>
          </cell>
          <cell r="D3421" t="str">
            <v>UN</v>
          </cell>
          <cell r="E3421">
            <v>9.9</v>
          </cell>
        </row>
        <row r="3422">
          <cell r="B3422">
            <v>89428</v>
          </cell>
          <cell r="C3422" t="str">
            <v>UNIÃO, PVC, SOLDÁVEL, DN 25MM, INSTALADO EM RAMAL DE DISTRIBUIÇÃO DE ÁGUA - FORNECIMENTO E INSTALAÇÃO. AF_12/2014</v>
          </cell>
          <cell r="D3422" t="str">
            <v>UN</v>
          </cell>
          <cell r="E3422">
            <v>12.02</v>
          </cell>
        </row>
        <row r="3423">
          <cell r="B3423">
            <v>89429</v>
          </cell>
          <cell r="C3423" t="str">
            <v>ADAPTADOR CURTO COM BOLSA E ROSCA PARA REGISTRO, PVC, SOLDÁVEL, DN 25MM X 3/4, INSTALADO EM RAMAL DE DISTRIBUIÇÃO DE ÁGUA - FORNECIMENTO E INSTALAÇÃO. AF_12/2014</v>
          </cell>
          <cell r="D3423" t="str">
            <v>UN</v>
          </cell>
          <cell r="E3423">
            <v>4.13</v>
          </cell>
        </row>
        <row r="3424">
          <cell r="B3424">
            <v>89430</v>
          </cell>
          <cell r="C3424" t="str">
            <v>CURVA DE TRANSPOSIÇÃO, PVC, SOLDÁVEL, DN 25MM, INSTALADO EM RAMAL DE DISTRIBUIÇÃO DE ÁGUA   FORNECIMENTO E INSTALAÇÃO. AF_12/2014</v>
          </cell>
          <cell r="D3424" t="str">
            <v>UN</v>
          </cell>
          <cell r="E3424">
            <v>10.050000000000001</v>
          </cell>
        </row>
        <row r="3425">
          <cell r="B3425">
            <v>89431</v>
          </cell>
          <cell r="C3425" t="str">
            <v>LUVA, PVC, SOLDÁVEL, DN 32MM, INSTALADO EM RAMAL DE DISTRIBUIÇÃO DE ÁGUA - FORNECIMENTO E INSTALAÇÃO. AF_12/2014</v>
          </cell>
          <cell r="D3425" t="str">
            <v>UN</v>
          </cell>
          <cell r="E3425">
            <v>5.94</v>
          </cell>
        </row>
        <row r="3426">
          <cell r="B3426">
            <v>89432</v>
          </cell>
          <cell r="C3426" t="str">
            <v>LUVA DE CORRER, PVC, SOLDÁVEL, DN 32MM, INSTALADO EM RAMAL DE DISTRIBUIÇÃO DE ÁGUA   FORNECIMENTO E INSTALAÇÃO. AF_12/2014</v>
          </cell>
          <cell r="D3426" t="str">
            <v>UN</v>
          </cell>
          <cell r="E3426">
            <v>28.05</v>
          </cell>
        </row>
        <row r="3427">
          <cell r="B3427">
            <v>89433</v>
          </cell>
          <cell r="C3427" t="str">
            <v>LUVA DE REDUÇÃO, PVC, SOLDÁVEL, DN 40MM X 32MM, INSTALADO EM RAMAL DE DISTRIBUIÇÃO DE ÁGUA - FORNECIMENTO E INSTALAÇÃO. AF_12/2014</v>
          </cell>
          <cell r="D3427" t="str">
            <v>UN</v>
          </cell>
          <cell r="E3427">
            <v>8.44</v>
          </cell>
        </row>
        <row r="3428">
          <cell r="B3428">
            <v>89434</v>
          </cell>
          <cell r="C3428" t="str">
            <v>LUVA SOLDÁVEL E COM ROSCA, PVC, SOLDÁVEL, DN 32MM X 1, INSTALADO EM RAMAL DE DISTRIBUIÇÃO DE ÁGUA - FORNECIMENTO E INSTALAÇÃO. AF_12/2014</v>
          </cell>
          <cell r="D3428" t="str">
            <v>UN</v>
          </cell>
          <cell r="E3428">
            <v>9.3000000000000007</v>
          </cell>
        </row>
        <row r="3429">
          <cell r="B3429">
            <v>89435</v>
          </cell>
          <cell r="C3429" t="str">
            <v>UNIÃO, PVC, SOLDÁVEL, DN 32MM, INSTALADO EM RAMAL DE DISTRIBUIÇÃO DE ÁGUA - FORNECIMENTO E INSTALAÇÃO. AF_12/2014</v>
          </cell>
          <cell r="D3429" t="str">
            <v>UN</v>
          </cell>
          <cell r="E3429">
            <v>18.41</v>
          </cell>
        </row>
        <row r="3430">
          <cell r="B3430">
            <v>89436</v>
          </cell>
          <cell r="C3430" t="str">
            <v>ADAPTADOR CURTO COM BOLSA E ROSCA PARA REGISTRO, PVC, SOLDÁVEL, DN 32MM X 1, INSTALADO EM RAMAL DE DISTRIBUIÇÃO DE ÁGUA - FORNECIMENTO E INSTALAÇÃO. AF_12/2014</v>
          </cell>
          <cell r="D3430" t="str">
            <v>UN</v>
          </cell>
          <cell r="E3430">
            <v>5.84</v>
          </cell>
        </row>
        <row r="3431">
          <cell r="B3431">
            <v>89437</v>
          </cell>
          <cell r="C3431" t="str">
            <v>CURVA DE TRANSPOSIÇÃO, PVC, SOLDÁVEL, DN 32MM, INSTALADO EM RAMAL DE DISTRIBUIÇÃO DE ÁGUA   FORNECIMENTO E INSTALAÇÃO. AF_12/2014</v>
          </cell>
          <cell r="D3431" t="str">
            <v>UN</v>
          </cell>
          <cell r="E3431">
            <v>22.22</v>
          </cell>
        </row>
        <row r="3432">
          <cell r="B3432">
            <v>89438</v>
          </cell>
          <cell r="C3432" t="str">
            <v>TE, PVC, SOLDÁVEL, DN 20MM, INSTALADO EM RAMAL DE DISTRIBUIÇÃO DE ÁGUA - FORNECIMENTO E INSTALAÇÃO. AF_12/2014</v>
          </cell>
          <cell r="D3432" t="str">
            <v>UN</v>
          </cell>
          <cell r="E3432">
            <v>5.97</v>
          </cell>
        </row>
        <row r="3433">
          <cell r="B3433">
            <v>89439</v>
          </cell>
          <cell r="C3433" t="str">
            <v>TÊ SOLDÁVEL E COM ROSCA NA BOLSA CENTRAL, PVC, SOLDÁVEL, DN 20MM X 1/2, INSTALADO EM RAMAL DE DISTRIBUIÇÃO DE ÁGUA - FORNECIMENTO E INSTALAÇÃO. AF_12/2014</v>
          </cell>
          <cell r="D3433" t="str">
            <v>UN</v>
          </cell>
          <cell r="E3433">
            <v>7.96</v>
          </cell>
        </row>
        <row r="3434">
          <cell r="B3434">
            <v>89440</v>
          </cell>
          <cell r="C3434" t="str">
            <v>TE, PVC, SOLDÁVEL, DN 25MM, INSTALADO EM RAMAL DE DISTRIBUIÇÃO DE ÁGUA - FORNECIMENTO E INSTALAÇÃO. AF_12/2014</v>
          </cell>
          <cell r="D3434" t="str">
            <v>UN</v>
          </cell>
          <cell r="E3434">
            <v>7.23</v>
          </cell>
        </row>
        <row r="3435">
          <cell r="B3435">
            <v>89441</v>
          </cell>
          <cell r="C3435" t="str">
            <v>TÊ COM BUCHA DE LATÃO NA BOLSA CENTRAL, PVC, SOLDÁVEL, DN 25MM X 1/2, INSTALADO EM RAMAL DE DISTRIBUIÇÃO DE ÁGUA - FORNECIMENTO E INSTALAÇÃO. AF_12/2014</v>
          </cell>
          <cell r="D3435" t="str">
            <v>UN</v>
          </cell>
          <cell r="E3435">
            <v>14.66</v>
          </cell>
        </row>
        <row r="3436">
          <cell r="B3436">
            <v>89442</v>
          </cell>
          <cell r="C3436" t="str">
            <v>TÊ DE REDUÇÃO, PVC, SOLDÁVEL, DN 25MM X 20MM, INSTALADO EM RAMAL DE DISTRIBUIÇÃO DE ÁGUA - FORNECIMENTO E INSTALAÇÃO. AF_12/2014</v>
          </cell>
          <cell r="D3436" t="str">
            <v>UN</v>
          </cell>
          <cell r="E3436">
            <v>9.2100000000000009</v>
          </cell>
        </row>
        <row r="3437">
          <cell r="B3437">
            <v>89443</v>
          </cell>
          <cell r="C3437" t="str">
            <v>TE, PVC, SOLDÁVEL, DN 32MM, INSTALADO EM RAMAL DE DISTRIBUIÇÃO DE ÁGUA - FORNECIMENTO E INSTALAÇÃO. AF_12/2014</v>
          </cell>
          <cell r="D3437" t="str">
            <v>UN</v>
          </cell>
          <cell r="E3437">
            <v>11.48</v>
          </cell>
        </row>
        <row r="3438">
          <cell r="B3438">
            <v>89444</v>
          </cell>
          <cell r="C3438" t="str">
            <v>TÊ COM BUCHA DE LATÃO NA BOLSA CENTRAL, PVC, SOLDÁVEL, DN 32MM X 3/4, INSTALADO EM RAMAL DE DISTRIBUIÇÃO DE ÁGUA - FORNECIMENTO E INSTALAÇÃO. AF_12/2014</v>
          </cell>
          <cell r="D3438" t="str">
            <v>UN</v>
          </cell>
          <cell r="E3438">
            <v>24.08</v>
          </cell>
        </row>
        <row r="3439">
          <cell r="B3439">
            <v>89445</v>
          </cell>
          <cell r="C3439" t="str">
            <v>TÊ DE REDUÇÃO, PVC, SOLDÁVEL, DN 32MM X 25MM, INSTALADO EM RAMAL DE DISTRIBUIÇÃO DE ÁGUA - FORNECIMENTO E INSTALAÇÃO. AF_12/2014</v>
          </cell>
          <cell r="D3439" t="str">
            <v>UN</v>
          </cell>
          <cell r="E3439">
            <v>13.45</v>
          </cell>
        </row>
        <row r="3440">
          <cell r="B3440">
            <v>89481</v>
          </cell>
          <cell r="C3440" t="str">
            <v>JOELHO 90 GRAUS, PVC, SOLDÁVEL, DN 25MM, INSTALADO EM PRUMADA DE ÁGUA - FORNECIMENTO E INSTALAÇÃO. AF_12/2014</v>
          </cell>
          <cell r="D3440" t="str">
            <v>UN</v>
          </cell>
          <cell r="E3440">
            <v>3.95</v>
          </cell>
        </row>
        <row r="3441">
          <cell r="B3441">
            <v>89485</v>
          </cell>
          <cell r="C3441" t="str">
            <v>JOELHO 45 GRAUS, PVC, SOLDÁVEL, DN 25MM, INSTALADO EM PRUMADA DE ÁGUA - FORNECIMENTO E INSTALAÇÃO. AF_12/2014</v>
          </cell>
          <cell r="D3441" t="str">
            <v>UN</v>
          </cell>
          <cell r="E3441">
            <v>4.7</v>
          </cell>
        </row>
        <row r="3442">
          <cell r="B3442">
            <v>89489</v>
          </cell>
          <cell r="C3442" t="str">
            <v>CURVA 90 GRAUS, PVC, SOLDÁVEL, DN 25MM, INSTALADO EM PRUMADA DE ÁGUA - FORNECIMENTO E INSTALAÇÃO. AF_12/2014</v>
          </cell>
          <cell r="D3442" t="str">
            <v>UN</v>
          </cell>
          <cell r="E3442">
            <v>6.25</v>
          </cell>
        </row>
        <row r="3443">
          <cell r="B3443">
            <v>89490</v>
          </cell>
          <cell r="C3443" t="str">
            <v>CURVA 45 GRAUS, PVC, SOLDÁVEL, DN 25MM, INSTALADO EM PRUMADA DE ÁGUA - FORNECIMENTO E INSTALAÇÃO. AF_12/2014</v>
          </cell>
          <cell r="D3443" t="str">
            <v>UN</v>
          </cell>
          <cell r="E3443">
            <v>5.56</v>
          </cell>
        </row>
        <row r="3444">
          <cell r="B3444">
            <v>89492</v>
          </cell>
          <cell r="C3444" t="str">
            <v>JOELHO 90 GRAUS, PVC, SOLDÁVEL, DN 32MM, INSTALADO EM PRUMADA DE ÁGUA - FORNECIMENTO E INSTALAÇÃO. AF_12/2014</v>
          </cell>
          <cell r="D3444" t="str">
            <v>UN</v>
          </cell>
          <cell r="E3444">
            <v>6.23</v>
          </cell>
        </row>
        <row r="3445">
          <cell r="B3445">
            <v>89493</v>
          </cell>
          <cell r="C3445" t="str">
            <v>JOELHO 45 GRAUS, PVC, SOLDÁVEL, DN 32MM, INSTALADO EM PRUMADA DE ÁGUA - FORNECIMENTO E INSTALAÇÃO. AF_12/2014</v>
          </cell>
          <cell r="D3445" t="str">
            <v>UN</v>
          </cell>
          <cell r="E3445">
            <v>8.34</v>
          </cell>
        </row>
        <row r="3446">
          <cell r="B3446">
            <v>89494</v>
          </cell>
          <cell r="C3446" t="str">
            <v>CURVA 90 GRAUS, PVC, SOLDÁVEL, DN 32MM, INSTALADO EM PRUMADA DE ÁGUA - FORNECIMENTO E INSTALAÇÃO. AF_12/2014</v>
          </cell>
          <cell r="D3446" t="str">
            <v>UN</v>
          </cell>
          <cell r="E3446">
            <v>10.95</v>
          </cell>
        </row>
        <row r="3447">
          <cell r="B3447">
            <v>89496</v>
          </cell>
          <cell r="C3447" t="str">
            <v>CURVA 45 GRAUS, PVC, SOLDÁVEL, DN 32MM, INSTALADO EM PRUMADA DE ÁGUA - FORNECIMENTO E INSTALAÇÃO. AF_12/2014</v>
          </cell>
          <cell r="D3447" t="str">
            <v>UN</v>
          </cell>
          <cell r="E3447">
            <v>7.89</v>
          </cell>
        </row>
        <row r="3448">
          <cell r="B3448">
            <v>89497</v>
          </cell>
          <cell r="C3448" t="str">
            <v>JOELHO 90 GRAUS, PVC, SOLDÁVEL, DN 40MM, INSTALADO EM PRUMADA DE ÁGUA - FORNECIMENTO E INSTALAÇÃO. AF_12/2014</v>
          </cell>
          <cell r="D3448" t="str">
            <v>UN</v>
          </cell>
          <cell r="E3448">
            <v>10.199999999999999</v>
          </cell>
        </row>
        <row r="3449">
          <cell r="B3449">
            <v>89498</v>
          </cell>
          <cell r="C3449" t="str">
            <v>JOELHO 45 GRAUS, PVC, SOLDÁVEL, DN 40MM, INSTALADO EM PRUMADA DE ÁGUA - FORNECIMENTO E INSTALAÇÃO. AF_12/2014</v>
          </cell>
          <cell r="D3449" t="str">
            <v>UN</v>
          </cell>
          <cell r="E3449">
            <v>11.16</v>
          </cell>
        </row>
        <row r="3450">
          <cell r="B3450">
            <v>89499</v>
          </cell>
          <cell r="C3450" t="str">
            <v>CURVA 90 GRAUS, PVC, SOLDÁVEL, DN 40MM, INSTALADO EM PRUMADA DE ÁGUA - FORNECIMENTO E INSTALAÇÃO. AF_12/2014</v>
          </cell>
          <cell r="D3450" t="str">
            <v>UN</v>
          </cell>
          <cell r="E3450">
            <v>17.29</v>
          </cell>
        </row>
        <row r="3451">
          <cell r="B3451">
            <v>89500</v>
          </cell>
          <cell r="C3451" t="str">
            <v>CURVA 45 GRAUS, PVC, SOLDÁVEL, DN 40MM, INSTALADO EM PRUMADA DE ÁGUA - FORNECIMENTO E INSTALAÇÃO. AF_12/2014</v>
          </cell>
          <cell r="D3451" t="str">
            <v>UN</v>
          </cell>
          <cell r="E3451">
            <v>11.34</v>
          </cell>
        </row>
        <row r="3452">
          <cell r="B3452">
            <v>89501</v>
          </cell>
          <cell r="C3452" t="str">
            <v>JOELHO 90 GRAUS, PVC, SOLDÁVEL, DN 50MM, INSTALADO EM PRUMADA DE ÁGUA - FORNECIMENTO E INSTALAÇÃO. AF_12/2014</v>
          </cell>
          <cell r="D3452" t="str">
            <v>UN</v>
          </cell>
          <cell r="E3452">
            <v>12.34</v>
          </cell>
        </row>
        <row r="3453">
          <cell r="B3453">
            <v>89502</v>
          </cell>
          <cell r="C3453" t="str">
            <v>JOELHO 45 GRAUS, PVC, SOLDÁVEL, DN 50MM, INSTALADO EM PRUMADA DE ÁGUA - FORNECIMENTO E INSTALAÇÃO. AF_12/2014</v>
          </cell>
          <cell r="D3453" t="str">
            <v>UN</v>
          </cell>
          <cell r="E3453">
            <v>14.08</v>
          </cell>
        </row>
        <row r="3454">
          <cell r="B3454">
            <v>89503</v>
          </cell>
          <cell r="C3454" t="str">
            <v>CURVA 90 GRAUS, PVC, SOLDÁVEL, DN 50MM, INSTALADO EM PRUMADA DE ÁGUA - FORNECIMENTO E INSTALAÇÃO. AF_12/2014</v>
          </cell>
          <cell r="D3454" t="str">
            <v>UN</v>
          </cell>
          <cell r="E3454">
            <v>21.7</v>
          </cell>
        </row>
        <row r="3455">
          <cell r="B3455">
            <v>89504</v>
          </cell>
          <cell r="C3455" t="str">
            <v>CURVA 45 GRAUS, PVC, SOLDÁVEL, DN 50MM, INSTALADO EM PRUMADA DE ÁGUA - FORNECIMENTO E INSTALAÇÃO. AF_12/2014</v>
          </cell>
          <cell r="D3455" t="str">
            <v>UN</v>
          </cell>
          <cell r="E3455">
            <v>18.940000000000001</v>
          </cell>
        </row>
        <row r="3456">
          <cell r="B3456">
            <v>89505</v>
          </cell>
          <cell r="C3456" t="str">
            <v>JOELHO 90 GRAUS, PVC, SOLDÁVEL, DN 60MM, INSTALADO EM PRUMADA DE ÁGUA - FORNECIMENTO E INSTALAÇÃO. AF_12/2014</v>
          </cell>
          <cell r="D3456" t="str">
            <v>UN</v>
          </cell>
          <cell r="E3456">
            <v>32.520000000000003</v>
          </cell>
        </row>
        <row r="3457">
          <cell r="B3457">
            <v>89506</v>
          </cell>
          <cell r="C3457" t="str">
            <v>JOELHO 45 GRAUS, PVC, SOLDÁVEL, DN 60MM, INSTALADO EM PRUMADA DE ÁGUA - FORNECIMENTO E INSTALAÇÃO. AF_12/2014</v>
          </cell>
          <cell r="D3457" t="str">
            <v>UN</v>
          </cell>
          <cell r="E3457">
            <v>36.67</v>
          </cell>
        </row>
        <row r="3458">
          <cell r="B3458">
            <v>89507</v>
          </cell>
          <cell r="C3458" t="str">
            <v>CURVA 90 GRAUS, PVC, SOLDÁVEL, DN 60MM, INSTALADO EM PRUMADA DE ÁGUA - FORNECIMENTO E INSTALAÇÃO. AF_12/2014</v>
          </cell>
          <cell r="D3458" t="str">
            <v>UN</v>
          </cell>
          <cell r="E3458">
            <v>45.33</v>
          </cell>
        </row>
        <row r="3459">
          <cell r="B3459">
            <v>89510</v>
          </cell>
          <cell r="C3459" t="str">
            <v>CURVA 45 GRAUS, PVC, SOLDÁVEL, DN 60MM, INSTALADO EM PRUMADA DE ÁGUA - FORNECIMENTO E INSTALAÇÃO. AF_12/2014</v>
          </cell>
          <cell r="D3459" t="str">
            <v>UN</v>
          </cell>
          <cell r="E3459">
            <v>29.45</v>
          </cell>
        </row>
        <row r="3460">
          <cell r="B3460">
            <v>89513</v>
          </cell>
          <cell r="C3460" t="str">
            <v>JOELHO 90 GRAUS, PVC, SOLDÁVEL, DN 75MM, INSTALADO EM PRUMADA DE ÁGUA - FORNECIMENTO E INSTALAÇÃO. AF_12/2014</v>
          </cell>
          <cell r="D3460" t="str">
            <v>UN</v>
          </cell>
          <cell r="E3460">
            <v>102.31</v>
          </cell>
        </row>
        <row r="3461">
          <cell r="B3461">
            <v>89514</v>
          </cell>
          <cell r="C3461" t="str">
            <v>JOELHO 90 GRAUS, PVC, SERIE R, ÁGUA PLUVIAL, DN 40 MM, JUNTA SOLDÁVEL, FORNECIDO E INSTALADO EM RAMAL DE ENCAMINHAMENTO. AF_12/2014</v>
          </cell>
          <cell r="D3461" t="str">
            <v>UN</v>
          </cell>
          <cell r="E3461">
            <v>9.01</v>
          </cell>
        </row>
        <row r="3462">
          <cell r="B3462">
            <v>89515</v>
          </cell>
          <cell r="C3462" t="str">
            <v>JOELHO 45 GRAUS, PVC, SOLDÁVEL, DN 75MM, INSTALADO EM PRUMADA DE ÁGUA - FORNECIMENTO E INSTALAÇÃO. AF_12/2014</v>
          </cell>
          <cell r="D3462" t="str">
            <v>UN</v>
          </cell>
          <cell r="E3462">
            <v>77</v>
          </cell>
        </row>
        <row r="3463">
          <cell r="B3463">
            <v>89516</v>
          </cell>
          <cell r="C3463" t="str">
            <v>JOELHO 45 GRAUS, PVC, SERIE R, ÁGUA PLUVIAL, DN 40 MM, JUNTA SOLDÁVEL, FORNECIDO E INSTALADO EM RAMAL DE ENCAMINHAMENTO. AF_12/2014</v>
          </cell>
          <cell r="D3463" t="str">
            <v>UN</v>
          </cell>
          <cell r="E3463">
            <v>7.82</v>
          </cell>
        </row>
        <row r="3464">
          <cell r="B3464">
            <v>89517</v>
          </cell>
          <cell r="C3464" t="str">
            <v>CURVA 90 GRAUS, PVC, SOLDÁVEL, DN 75MM, INSTALADO EM PRUMADA DE ÁGUA - FORNECIMENTO E INSTALAÇÃO. AF_12/2014</v>
          </cell>
          <cell r="D3464" t="str">
            <v>UN</v>
          </cell>
          <cell r="E3464">
            <v>64.7</v>
          </cell>
        </row>
        <row r="3465">
          <cell r="B3465">
            <v>89518</v>
          </cell>
          <cell r="C3465" t="str">
            <v>JOELHO 90 GRAUS, PVC, SERIE R, ÁGUA PLUVIAL, DN 50 MM, JUNTA ELÁSTICA, FORNECIDO E INSTALADO EM RAMAL DE ENCAMINHAMENTO. AF_12/2014</v>
          </cell>
          <cell r="D3465" t="str">
            <v>UN</v>
          </cell>
          <cell r="E3465">
            <v>13.28</v>
          </cell>
        </row>
        <row r="3466">
          <cell r="B3466">
            <v>89519</v>
          </cell>
          <cell r="C3466" t="str">
            <v>CURVA 45 GRAUS, PVC, SOLDÁVEL, DN 75MM, INSTALADO EM PRUMADA DE ÁGUA - FORNECIMENTO E INSTALAÇÃO. AF_12/2014</v>
          </cell>
          <cell r="D3466" t="str">
            <v>UN</v>
          </cell>
          <cell r="E3466">
            <v>43.45</v>
          </cell>
        </row>
        <row r="3467">
          <cell r="B3467">
            <v>89520</v>
          </cell>
          <cell r="C3467" t="str">
            <v>JOELHO 45 GRAUS, PVC, SERIE R, ÁGUA PLUVIAL, DN 50 MM, JUNTA ELÁSTICA, FORNECIDO E INSTALADO EM RAMAL DE ENCAMINHAMENTO. AF_12/2014</v>
          </cell>
          <cell r="D3467" t="str">
            <v>UN</v>
          </cell>
          <cell r="E3467">
            <v>11.71</v>
          </cell>
        </row>
        <row r="3468">
          <cell r="B3468">
            <v>89521</v>
          </cell>
          <cell r="C3468" t="str">
            <v>JOELHO 90 GRAUS, PVC, SOLDÁVEL, DN 85MM, INSTALADO EM PRUMADA DE ÁGUA - FORNECIMENTO E INSTALAÇÃO. AF_12/2014</v>
          </cell>
          <cell r="D3468" t="str">
            <v>UN</v>
          </cell>
          <cell r="E3468">
            <v>120.66</v>
          </cell>
        </row>
        <row r="3469">
          <cell r="B3469">
            <v>89522</v>
          </cell>
          <cell r="C3469" t="str">
            <v>JOELHO 90 GRAUS, PVC, SERIE R, ÁGUA PLUVIAL, DN 75 MM, JUNTA ELÁSTICA, FORNECIDO E INSTALADO EM RAMAL DE ENCAMINHAMENTO. AF_12/2014</v>
          </cell>
          <cell r="D3469" t="str">
            <v>UN</v>
          </cell>
          <cell r="E3469">
            <v>26.8</v>
          </cell>
        </row>
        <row r="3470">
          <cell r="B3470">
            <v>89523</v>
          </cell>
          <cell r="C3470" t="str">
            <v>JOELHO 45 GRAUS, PVC, SOLDÁVEL, DN 85MM, INSTALADO EM PRUMADA DE ÁGUA - FORNECIMENTO E INSTALAÇÃO. AF_12/2014</v>
          </cell>
          <cell r="D3470" t="str">
            <v>UN</v>
          </cell>
          <cell r="E3470">
            <v>90.86</v>
          </cell>
        </row>
        <row r="3471">
          <cell r="B3471">
            <v>89524</v>
          </cell>
          <cell r="C3471" t="str">
            <v>JOELHO 45 GRAUS, PVC, SERIE R, ÁGUA PLUVIAL, DN 75 MM, JUNTA ELÁSTICA, FORNECIDO E INSTALADO EM RAMAL DE ENCAMINHAMENTO. AF_12/2014</v>
          </cell>
          <cell r="D3471" t="str">
            <v>UN</v>
          </cell>
          <cell r="E3471">
            <v>23.78</v>
          </cell>
        </row>
        <row r="3472">
          <cell r="B3472">
            <v>89525</v>
          </cell>
          <cell r="C3472" t="str">
            <v>CURVA 90 GRAUS, PVC, SOLDÁVEL, DN 85MM, INSTALADO EM PRUMADA DE ÁGUA - FORNECIMENTO E INSTALAÇÃO. AF_12/2014</v>
          </cell>
          <cell r="D3472" t="str">
            <v>UN</v>
          </cell>
          <cell r="E3472">
            <v>89.35</v>
          </cell>
        </row>
        <row r="3473">
          <cell r="B3473">
            <v>89526</v>
          </cell>
          <cell r="C3473" t="str">
            <v>CURVA 87 GRAUS E 30 MINUTOS, PVC, SERIE R, ÁGUA PLUVIAL, DN 75 MM, JUNTA ELÁSTICA, FORNECIDO E INSTALADO EM RAMAL DE ENCAMINHAMENTO. AF_12/2014</v>
          </cell>
          <cell r="D3473" t="str">
            <v>UN</v>
          </cell>
          <cell r="E3473">
            <v>34.770000000000003</v>
          </cell>
        </row>
        <row r="3474">
          <cell r="B3474">
            <v>89527</v>
          </cell>
          <cell r="C3474" t="str">
            <v>CURVA 45 GRAUS, PVC, SOLDÁVEL, DN 85MM, INSTALADO EM PRUMADA DE ÁGUA - FORNECIMENTO E INSTALAÇÃO. AF_12/2014</v>
          </cell>
          <cell r="D3474" t="str">
            <v>UN</v>
          </cell>
          <cell r="E3474">
            <v>68.44</v>
          </cell>
        </row>
        <row r="3475">
          <cell r="B3475">
            <v>89528</v>
          </cell>
          <cell r="C3475" t="str">
            <v>LUVA, PVC, SOLDÁVEL, DN 25MM, INSTALADO EM PRUMADA DE ÁGUA - FORNECIMENTO E INSTALAÇÃO. AF_12/2014</v>
          </cell>
          <cell r="D3475" t="str">
            <v>UN</v>
          </cell>
          <cell r="E3475">
            <v>3.3</v>
          </cell>
        </row>
        <row r="3476">
          <cell r="B3476">
            <v>89529</v>
          </cell>
          <cell r="C3476" t="str">
            <v>JOELHO 90 GRAUS, PVC, SERIE R, ÁGUA PLUVIAL, DN 100 MM, JUNTA ELÁSTICA, FORNECIDO E INSTALADO EM RAMAL DE ENCAMINHAMENTO. AF_12/2014</v>
          </cell>
          <cell r="D3476" t="str">
            <v>UN</v>
          </cell>
          <cell r="E3476">
            <v>39.33</v>
          </cell>
        </row>
        <row r="3477">
          <cell r="B3477">
            <v>89530</v>
          </cell>
          <cell r="C3477" t="str">
            <v>LUVA DE CORRER, PVC, SOLDÁVEL, DN 25MM, INSTALADO EM PRUMADA DE ÁGUA - FORNECIMENTO E INSTALAÇÃO. AF_12/2014</v>
          </cell>
          <cell r="D3477" t="str">
            <v>UN</v>
          </cell>
          <cell r="E3477">
            <v>12.57</v>
          </cell>
        </row>
        <row r="3478">
          <cell r="B3478">
            <v>89531</v>
          </cell>
          <cell r="C3478" t="str">
            <v>JOELHO 45 GRAUS, PVC, SERIE R, ÁGUA PLUVIAL, DN 100 MM, JUNTA ELÁSTICA, FORNECIDO E INSTALADO EM RAMAL DE ENCAMINHAMENTO. AF_12/2014</v>
          </cell>
          <cell r="D3478" t="str">
            <v>UN</v>
          </cell>
          <cell r="E3478">
            <v>31.99</v>
          </cell>
        </row>
        <row r="3479">
          <cell r="B3479">
            <v>89532</v>
          </cell>
          <cell r="C3479" t="str">
            <v>LUVA DE REDUÇÃO, PVC, SOLDÁVEL, DN 32MM X 25MM, INSTALADO EM PRUMADA DE ÁGUA - FORNECIMENTO E INSTALAÇÃO. AF_12/2014</v>
          </cell>
          <cell r="D3479" t="str">
            <v>UN</v>
          </cell>
          <cell r="E3479">
            <v>6.15</v>
          </cell>
        </row>
        <row r="3480">
          <cell r="B3480">
            <v>89533</v>
          </cell>
          <cell r="C3480" t="str">
            <v>JOELHO 45 GRAUS PARA PÉ DE COLUNA, PVC, SERIE R, ÁGUA PLUVIAL, DN 100 MM, JUNTA ELÁSTICA, FORNECIDO E INSTALADO EM RAMAL DE ENCAMINHAMENTO. AF_12/2014</v>
          </cell>
          <cell r="D3480" t="str">
            <v>UN</v>
          </cell>
          <cell r="E3480">
            <v>31.99</v>
          </cell>
        </row>
        <row r="3481">
          <cell r="B3481">
            <v>89534</v>
          </cell>
          <cell r="C3481" t="str">
            <v>LUVA SOLDÁVEL E COM ROSCA, PVC, SOLDÁVEL, DN 25MM X 3/4, INSTALADO EM PRUMADA DE ÁGUA - FORNECIMENTO E INSTALAÇÃO. AF_12/2014</v>
          </cell>
          <cell r="D3481" t="str">
            <v>UN</v>
          </cell>
          <cell r="E3481">
            <v>4.13</v>
          </cell>
        </row>
        <row r="3482">
          <cell r="B3482">
            <v>89535</v>
          </cell>
          <cell r="C3482" t="str">
            <v>CURVA 87 GRAUS E 30 MINUTOS, PVC, SERIE R, ÁGUA PLUVIAL, DN 100 MM, JUNTA ELÁSTICA, FORNECIDO E INSTALADO EM RAMAL DE ENCAMINHAMENTO. AF_12/2014</v>
          </cell>
          <cell r="D3482" t="str">
            <v>UN</v>
          </cell>
          <cell r="E3482">
            <v>50.83</v>
          </cell>
        </row>
        <row r="3483">
          <cell r="B3483">
            <v>89536</v>
          </cell>
          <cell r="C3483" t="str">
            <v>UNIÃO, PVC, SOLDÁVEL, DN 25MM, INSTALADO EM PRUMADA DE ÁGUA - FORNECIMENTO E INSTALAÇÃO. AF_12/2014</v>
          </cell>
          <cell r="D3483" t="str">
            <v>UN</v>
          </cell>
          <cell r="E3483">
            <v>11.28</v>
          </cell>
        </row>
        <row r="3484">
          <cell r="B3484">
            <v>89538</v>
          </cell>
          <cell r="C3484" t="str">
            <v>ADAPTADOR CURTO COM BOLSA E ROSCA PARA REGISTRO, PVC, SOLDÁVEL, DN 25MM X 3/4, INSTALADO EM PRUMADA DE ÁGUA - FORNECIMENTO E INSTALAÇÃO. AF_12/2014</v>
          </cell>
          <cell r="D3484" t="str">
            <v>UN</v>
          </cell>
          <cell r="E3484">
            <v>3.39</v>
          </cell>
        </row>
        <row r="3485">
          <cell r="B3485">
            <v>89539</v>
          </cell>
          <cell r="C3485" t="str">
            <v>CURVAR 45 GRAUS, PVC, SERIE R, ÁGUA PLUVIAL, DN 100 MM, JUNTA ELÁSTICA, FORNECIDO E INSTALADO EM RAMAL DE ENCAMINHAMENTO. AF_12/2014</v>
          </cell>
          <cell r="D3485" t="str">
            <v>UN</v>
          </cell>
          <cell r="E3485">
            <v>34.03</v>
          </cell>
        </row>
        <row r="3486">
          <cell r="B3486">
            <v>89540</v>
          </cell>
          <cell r="C3486" t="str">
            <v>CURVA DE TRANSPOSIÇÃO, PVC, SOLDÁVEL, DN 25MM, INSTALADO EM PRUMADA DE ÁGUA  - FORNECIMENTO E INSTALAÇÃO. AF_12/2014</v>
          </cell>
          <cell r="D3486" t="str">
            <v>UN</v>
          </cell>
          <cell r="E3486">
            <v>9.31</v>
          </cell>
        </row>
        <row r="3487">
          <cell r="B3487">
            <v>89541</v>
          </cell>
          <cell r="C3487" t="str">
            <v>LUVA, PVC, SOLDÁVEL, DN 32MM, INSTALADO EM PRUMADA DE ÁGUA - FORNECIMENTO E INSTALAÇÃO. AF_12/2014</v>
          </cell>
          <cell r="D3487" t="str">
            <v>UN</v>
          </cell>
          <cell r="E3487">
            <v>5.12</v>
          </cell>
        </row>
        <row r="3488">
          <cell r="B3488">
            <v>89542</v>
          </cell>
          <cell r="C3488" t="str">
            <v>LUVA DE CORRER, PVC, SOLDÁVEL, DN 32MM, INSTALADO EM PRUMADA DE ÁGUA - FORNECIMENTO E INSTALAÇÃO. AF_12/2014</v>
          </cell>
          <cell r="D3488" t="str">
            <v>UN</v>
          </cell>
          <cell r="E3488">
            <v>27.23</v>
          </cell>
        </row>
        <row r="3489">
          <cell r="B3489">
            <v>89544</v>
          </cell>
          <cell r="C3489" t="str">
            <v>LUVA SIMPLES, PVC, SERIE R, ÁGUA PLUVIAL, DN 40 MM, JUNTA SOLDÁVEL, FORNECIDO E INSTALADO EM RAMAL DE ENCAMINHAMENTO. AF_12/2014</v>
          </cell>
          <cell r="D3489" t="str">
            <v>UN</v>
          </cell>
          <cell r="E3489">
            <v>8.02</v>
          </cell>
        </row>
        <row r="3490">
          <cell r="B3490">
            <v>89545</v>
          </cell>
          <cell r="C3490" t="str">
            <v>LUVA SIMPLES, PVC, SERIE R, ÁGUA PLUVIAL, DN 50 MM, JUNTA ELÁSTICA, FORNECIDO E INSTALADO EM RAMAL DE ENCAMINHAMENTO. AF_12/2014</v>
          </cell>
          <cell r="D3490" t="str">
            <v>UN</v>
          </cell>
          <cell r="E3490">
            <v>12.23</v>
          </cell>
        </row>
        <row r="3491">
          <cell r="B3491">
            <v>89546</v>
          </cell>
          <cell r="C3491" t="str">
            <v>BUCHA DE REDUÇÃO LONGA, PVC, SERIE R, ÁGUA PLUVIAL, DN 50 X 40 MM, JUNTA ELÁSTICA, FORNECIDO E INSTALADO EM RAMAL DE ENCAMINHAMENTO. AF_12/2014</v>
          </cell>
          <cell r="D3491" t="str">
            <v>UN</v>
          </cell>
          <cell r="E3491">
            <v>10.64</v>
          </cell>
        </row>
        <row r="3492">
          <cell r="B3492">
            <v>89547</v>
          </cell>
          <cell r="C3492" t="str">
            <v>LUVA SIMPLES, PVC, SERIE R, ÁGUA PLUVIAL, DN 75 MM, JUNTA ELÁSTICA, FORNECIDO E INSTALADO EM RAMAL DE ENCAMINHAMENTO. AF_12/2014</v>
          </cell>
          <cell r="D3492" t="str">
            <v>UN</v>
          </cell>
          <cell r="E3492">
            <v>18.55</v>
          </cell>
        </row>
        <row r="3493">
          <cell r="B3493">
            <v>89548</v>
          </cell>
          <cell r="C3493" t="str">
            <v>LUVA DE CORRER, PVC, SERIE R, ÁGUA PLUVIAL, DN 75 MM, JUNTA ELÁSTICA, FORNECIDO E INSTALADO EM RAMAL DE ENCAMINHAMENTO. AF_12/2014</v>
          </cell>
          <cell r="D3493" t="str">
            <v>UN</v>
          </cell>
          <cell r="E3493">
            <v>20.05</v>
          </cell>
        </row>
        <row r="3494">
          <cell r="B3494">
            <v>89549</v>
          </cell>
          <cell r="C3494" t="str">
            <v>REDUÇÃO EXCÊNTRICA, PVC, SERIE R, ÁGUA PLUVIAL, DN 75 X 50 MM, JUNTA ELÁSTICA, FORNECIDO E INSTALADO EM RAMAL DE ENCAMINHAMENTO. AF_12/2014</v>
          </cell>
          <cell r="D3494" t="str">
            <v>UN</v>
          </cell>
          <cell r="E3494">
            <v>14.53</v>
          </cell>
        </row>
        <row r="3495">
          <cell r="B3495">
            <v>89550</v>
          </cell>
          <cell r="C3495" t="str">
            <v>TÊ DE INSPEÇÃO, PVC, SERIE R, ÁGUA PLUVIAL, DN 75 MM, JUNTA ELÁSTICA, FORNECIDO E INSTALADO EM RAMAL DE ENCAMINHAMENTO. AF_12/2014</v>
          </cell>
          <cell r="D3495" t="str">
            <v>UN</v>
          </cell>
          <cell r="E3495">
            <v>35.020000000000003</v>
          </cell>
        </row>
        <row r="3496">
          <cell r="B3496">
            <v>89551</v>
          </cell>
          <cell r="C3496" t="str">
            <v>LUVA SOLDÁVEL E COM ROSCA, PVC, SOLDÁVEL, DN 32MM X 1, INSTALADO EM PRUMADA DE ÁGUA - FORNECIMENTO E INSTALAÇÃO. AF_12/2014</v>
          </cell>
          <cell r="D3496" t="str">
            <v>UN</v>
          </cell>
          <cell r="E3496">
            <v>8.48</v>
          </cell>
        </row>
        <row r="3497">
          <cell r="B3497">
            <v>89552</v>
          </cell>
          <cell r="C3497" t="str">
            <v>UNIÃO, PVC, SOLDÁVEL, DN 32MM, INSTALADO EM PRUMADA DE ÁGUA - FORNECIMENTO E INSTALAÇÃO. AF_12/2014</v>
          </cell>
          <cell r="D3497" t="str">
            <v>UN</v>
          </cell>
          <cell r="E3497">
            <v>17.59</v>
          </cell>
        </row>
        <row r="3498">
          <cell r="B3498">
            <v>89553</v>
          </cell>
          <cell r="C3498" t="str">
            <v>ADAPTADOR CURTO COM BOLSA E ROSCA PARA REGISTRO, PVC, SOLDÁVEL, DN 32MM X 1, INSTALADO EM PRUMADA DE ÁGUA - FORNECIMENTO E INSTALAÇÃO. AF_12/2014</v>
          </cell>
          <cell r="D3498" t="str">
            <v>UN</v>
          </cell>
          <cell r="E3498">
            <v>5.0199999999999996</v>
          </cell>
        </row>
        <row r="3499">
          <cell r="B3499">
            <v>89554</v>
          </cell>
          <cell r="C3499" t="str">
            <v>LUVA SIMPLES, PVC, SERIE R, ÁGUA PLUVIAL, DN 100 MM, JUNTA ELÁSTICA, FORNECIDO E INSTALADO EM RAMAL DE ENCAMINHAMENTO. AF_12/2014</v>
          </cell>
          <cell r="D3499" t="str">
            <v>UN</v>
          </cell>
          <cell r="E3499">
            <v>22.63</v>
          </cell>
        </row>
        <row r="3500">
          <cell r="B3500">
            <v>89555</v>
          </cell>
          <cell r="C3500" t="str">
            <v>CURVA DE TRANSPOSIÇÃO, PVC, SOLDÁVEL, DN 32MM, INSTALADO EM PRUMADA DE ÁGUA   FORNECIMENTO E INSTALAÇÃO. AF_12/2014</v>
          </cell>
          <cell r="D3500" t="str">
            <v>UN</v>
          </cell>
          <cell r="E3500">
            <v>21.4</v>
          </cell>
        </row>
        <row r="3501">
          <cell r="B3501">
            <v>89556</v>
          </cell>
          <cell r="C3501" t="str">
            <v>LUVA DE CORRER, PVC, SERIE R, ÁGUA PLUVIAL, DN 100 MM, JUNTA ELÁSTICA, FORNECIDO E INSTALADO EM RAMAL DE ENCAMINHAMENTO. AF_12/2014</v>
          </cell>
          <cell r="D3501" t="str">
            <v>UN</v>
          </cell>
          <cell r="E3501">
            <v>32.9</v>
          </cell>
        </row>
        <row r="3502">
          <cell r="B3502">
            <v>89557</v>
          </cell>
          <cell r="C3502" t="str">
            <v>REDUÇÃO EXCÊNTRICA, PVC, SERIE R, ÁGUA PLUVIAL, DN 100 X 75 MM, JUNTA ELÁSTICA, FORNECIDO E INSTALADO EM RAMAL DE ENCAMINHAMENTO. AF_12/2014</v>
          </cell>
          <cell r="D3502" t="str">
            <v>UN</v>
          </cell>
          <cell r="E3502">
            <v>26.15</v>
          </cell>
        </row>
        <row r="3503">
          <cell r="B3503">
            <v>89558</v>
          </cell>
          <cell r="C3503" t="str">
            <v>LUVA, PVC, SOLDÁVEL, DN 40MM, INSTALADO EM PRUMADA DE ÁGUA - FORNECIMENTO E INSTALAÇÃO. AF_12/2014</v>
          </cell>
          <cell r="D3503" t="str">
            <v>UN</v>
          </cell>
          <cell r="E3503">
            <v>7.89</v>
          </cell>
        </row>
        <row r="3504">
          <cell r="B3504">
            <v>89559</v>
          </cell>
          <cell r="C3504" t="str">
            <v>TÊ DE INSPEÇÃO, PVC, SERIE R, ÁGUA PLUVIAL, DN 100 MM, JUNTA ELÁSTICA, FORNECIDO E INSTALADO EM RAMAL DE ENCAMINHAMENTO. AF_12/2014</v>
          </cell>
          <cell r="D3504" t="str">
            <v>UN</v>
          </cell>
          <cell r="E3504">
            <v>57.36</v>
          </cell>
        </row>
        <row r="3505">
          <cell r="B3505">
            <v>89561</v>
          </cell>
          <cell r="C3505" t="str">
            <v>JUNÇÃO SIMPLES, PVC, SERIE R, ÁGUA PLUVIAL, DN 40 MM, JUNTA SOLDÁVEL, FORNECIDO E INSTALADO EM RAMAL DE ENCAMINHAMENTO. AF_12/2014</v>
          </cell>
          <cell r="D3505" t="str">
            <v>UN</v>
          </cell>
          <cell r="E3505">
            <v>11.65</v>
          </cell>
        </row>
        <row r="3506">
          <cell r="B3506">
            <v>89562</v>
          </cell>
          <cell r="C3506" t="str">
            <v>LUVA DE REDUÇÃO, PVC, SOLDÁVEL, DN 40MM X 32MM, INSTALADO EM PRUMADA DE ÁGUA - FORNECIMENTO E INSTALAÇÃO. AF_12/2014</v>
          </cell>
          <cell r="D3506" t="str">
            <v>UN</v>
          </cell>
          <cell r="E3506">
            <v>8.43</v>
          </cell>
        </row>
        <row r="3507">
          <cell r="B3507">
            <v>89563</v>
          </cell>
          <cell r="C3507" t="str">
            <v>JUNÇÃO SIMPLES, PVC, SERIE R, ÁGUA PLUVIAL, DN 50 MM, JUNTA ELÁSTICA, FORNECIDO E INSTALADO EM RAMAL DE ENCAMINHAMENTO. AF_12/2014</v>
          </cell>
          <cell r="D3507" t="str">
            <v>UN</v>
          </cell>
          <cell r="E3507">
            <v>20.239999999999998</v>
          </cell>
        </row>
        <row r="3508">
          <cell r="B3508">
            <v>89564</v>
          </cell>
          <cell r="C3508" t="str">
            <v>LUVA COM ROSCA, PVC, SOLDÁVEL, DN 40MM X 1.1/4, INSTALADO EM PRUMADA DE ÁGUA - FORNECIMENTO E INSTALAÇÃO. AF_12/2014</v>
          </cell>
          <cell r="D3508" t="str">
            <v>UN</v>
          </cell>
          <cell r="E3508">
            <v>15.65</v>
          </cell>
        </row>
        <row r="3509">
          <cell r="B3509">
            <v>89565</v>
          </cell>
          <cell r="C3509" t="str">
            <v>JUNÇÃO SIMPLES, PVC, SERIE R, ÁGUA PLUVIAL, DN 75 X 75 MM, JUNTA ELÁSTICA, FORNECIDO E INSTALADO EM RAMAL DE ENCAMINHAMENTO. AF_12/2014</v>
          </cell>
          <cell r="D3509" t="str">
            <v>UN</v>
          </cell>
          <cell r="E3509">
            <v>49.27</v>
          </cell>
        </row>
        <row r="3510">
          <cell r="B3510">
            <v>89566</v>
          </cell>
          <cell r="C3510" t="str">
            <v>TÊ, PVC, SERIE R, ÁGUA PLUVIAL, DN 75 MM, JUNTA ELÁSTICA, FORNECIDO E INSTALADO EM RAMAL DE ENCAMINHAMENTO. AF_12/2014</v>
          </cell>
          <cell r="D3510" t="str">
            <v>UN</v>
          </cell>
          <cell r="E3510">
            <v>42.76</v>
          </cell>
        </row>
        <row r="3511">
          <cell r="B3511">
            <v>89567</v>
          </cell>
          <cell r="C3511" t="str">
            <v>JUNÇÃO SIMPLES, PVC, SERIE R, ÁGUA PLUVIAL, DN 100 X 100 MM, JUNTA ELÁSTICA, FORNECIDO E INSTALADO EM RAMAL DE ENCAMINHAMENTO. AF_12/2014</v>
          </cell>
          <cell r="D3511" t="str">
            <v>UN</v>
          </cell>
          <cell r="E3511">
            <v>72.06</v>
          </cell>
        </row>
        <row r="3512">
          <cell r="B3512">
            <v>89568</v>
          </cell>
          <cell r="C3512" t="str">
            <v>UNIÃO, PVC, SOLDÁVEL, DN 40MM, INSTALADO EM PRUMADA DE ÁGUA - FORNECIMENTO E INSTALAÇÃO. AF_12/2014</v>
          </cell>
          <cell r="D3512" t="str">
            <v>UN</v>
          </cell>
          <cell r="E3512">
            <v>32.020000000000003</v>
          </cell>
        </row>
        <row r="3513">
          <cell r="B3513">
            <v>89569</v>
          </cell>
          <cell r="C3513" t="str">
            <v>JUNÇÃO SIMPLES, PVC, SERIE R, ÁGUA PLUVIAL, DN 100 X 75 MM, JUNTA ELÁSTICA, FORNECIDO E INSTALADO EM RAMAL DE ENCAMINHAMENTO. AF_12/2014</v>
          </cell>
          <cell r="D3513" t="str">
            <v>UN</v>
          </cell>
          <cell r="E3513">
            <v>68.12</v>
          </cell>
        </row>
        <row r="3514">
          <cell r="B3514">
            <v>89570</v>
          </cell>
          <cell r="C3514" t="str">
            <v>ADAPTADOR CURTO COM BOLSA E ROSCA PARA REGISTRO, PVC, SOLDÁVEL, DN 40MM X 1.1/2, INSTALADO EM PRUMADA DE ÁGUA - FORNECIMENTO E INSTALAÇÃO. AF_12/2014</v>
          </cell>
          <cell r="D3514" t="str">
            <v>UN</v>
          </cell>
          <cell r="E3514">
            <v>10.96</v>
          </cell>
        </row>
        <row r="3515">
          <cell r="B3515">
            <v>89571</v>
          </cell>
          <cell r="C3515" t="str">
            <v>TÊ, PVC, SERIE R, ÁGUA PLUVIAL, DN 100 X 100 MM, JUNTA ELÁSTICA, FORNECIDO E INSTALADO EM RAMAL DE ENCAMINHAMENTO. AF_12/2014</v>
          </cell>
          <cell r="D3515" t="str">
            <v>UN</v>
          </cell>
          <cell r="E3515">
            <v>66.36</v>
          </cell>
        </row>
        <row r="3516">
          <cell r="B3516">
            <v>89572</v>
          </cell>
          <cell r="C3516" t="str">
            <v>ADAPTADOR CURTO COM BOLSA E ROSCA PARA REGISTRO, PVC, SOLDÁVEL, DN 40MM X 1.1/4, INSTALADO EM PRUMADA DE ÁGUA - FORNECIMENTO E INSTALAÇÃO. AF_12/2014</v>
          </cell>
          <cell r="D3516" t="str">
            <v>UN</v>
          </cell>
          <cell r="E3516">
            <v>7.45</v>
          </cell>
        </row>
        <row r="3517">
          <cell r="B3517">
            <v>89573</v>
          </cell>
          <cell r="C3517" t="str">
            <v>TÊ, PVC, SERIE R, ÁGUA PLUVIAL, DN 100 X 75 MM, JUNTA ELÁSTICA, FORNECIDO E INSTALADO EM RAMAL DE ENCAMINHAMENTO. AF_12/2014</v>
          </cell>
          <cell r="D3517" t="str">
            <v>UN</v>
          </cell>
          <cell r="E3517">
            <v>60.4</v>
          </cell>
        </row>
        <row r="3518">
          <cell r="B3518">
            <v>89574</v>
          </cell>
          <cell r="C3518" t="str">
            <v>JUNÇÃO DUPLA, PVC, SERIE R, ÁGUA PLUVIAL, DN 100 X 100 X 100 MM, JUNTA ELÁSTICA, FORNECIDO E INSTALADO EM RAMAL DE ENCAMINHAMENTO. AF_12/2014</v>
          </cell>
          <cell r="D3518" t="str">
            <v>UN</v>
          </cell>
          <cell r="E3518">
            <v>117.41</v>
          </cell>
        </row>
        <row r="3519">
          <cell r="B3519">
            <v>89575</v>
          </cell>
          <cell r="C3519" t="str">
            <v>LUVA, PVC, SOLDÁVEL, DN 50MM, INSTALADO EM PRUMADA DE ÁGUA - FORNECIMENTO E INSTALAÇÃO. AF_12/2014</v>
          </cell>
          <cell r="D3519" t="str">
            <v>UN</v>
          </cell>
          <cell r="E3519">
            <v>10.09</v>
          </cell>
        </row>
        <row r="3520">
          <cell r="B3520">
            <v>89577</v>
          </cell>
          <cell r="C3520" t="str">
            <v>LUVA DE CORRER, PVC, SOLDÁVEL, DN 50MM, INSTALADO EM PRUMADA DE ÁGUA - FORNECIMENTO E INSTALAÇÃO. AF_12/2014</v>
          </cell>
          <cell r="D3520" t="str">
            <v>UN</v>
          </cell>
          <cell r="E3520">
            <v>32.82</v>
          </cell>
        </row>
        <row r="3521">
          <cell r="B3521">
            <v>89579</v>
          </cell>
          <cell r="C3521" t="str">
            <v>LUVA DE REDUÇÃO, PVC, SOLDÁVEL, DN 50MM X 25MM, INSTALADO EM PRUMADA DE ÁGUA   FORNECIMENTO E INSTALAÇÃO. AF_12/2014</v>
          </cell>
          <cell r="D3521" t="str">
            <v>UN</v>
          </cell>
          <cell r="E3521">
            <v>10.34</v>
          </cell>
        </row>
        <row r="3522">
          <cell r="B3522">
            <v>89581</v>
          </cell>
          <cell r="C3522" t="str">
            <v>JOELHO 90 GRAUS, PVC, SERIE R, ÁGUA PLUVIAL, DN 75 MM, JUNTA ELÁSTICA, FORNECIDO E INSTALADO EM CONDUTORES VERTICAIS DE ÁGUAS PLUVIAIS. AF_12/2014</v>
          </cell>
          <cell r="D3522" t="str">
            <v>UN</v>
          </cell>
          <cell r="E3522">
            <v>25.4</v>
          </cell>
        </row>
        <row r="3523">
          <cell r="B3523">
            <v>89582</v>
          </cell>
          <cell r="C3523" t="str">
            <v>JOELHO 45 GRAUS, PVC, SERIE R, ÁGUA PLUVIAL, DN 75 MM, JUNTA ELÁSTICA, FORNECIDO E INSTALADO EM CONDUTORES VERTICAIS DE ÁGUAS PLUVIAIS. AF_12/2014</v>
          </cell>
          <cell r="D3523" t="str">
            <v>UN</v>
          </cell>
          <cell r="E3523">
            <v>22.38</v>
          </cell>
        </row>
        <row r="3524">
          <cell r="B3524">
            <v>89583</v>
          </cell>
          <cell r="C3524" t="str">
            <v>CURVA 87 GRAUS E 30 MINUTOS, PVC, SERIE R, ÁGUA PLUVIAL, DN 75 MM, JUNTA ELÁSTICA, FORNECIDO E INSTALADO EM CONDUTORES VERTICAIS DE ÁGUAS PLUVIAIS. AF_12/2014</v>
          </cell>
          <cell r="D3524" t="str">
            <v>UN</v>
          </cell>
          <cell r="E3524">
            <v>33.369999999999997</v>
          </cell>
        </row>
        <row r="3525">
          <cell r="B3525">
            <v>89584</v>
          </cell>
          <cell r="C3525" t="str">
            <v>JOELHO 90 GRAUS, PVC, SERIE R, ÁGUA PLUVIAL, DN 100 MM, JUNTA ELÁSTICA, FORNECIDO E INSTALADO EM CONDUTORES VERTICAIS DE ÁGUAS PLUVIAIS. AF_12/2014</v>
          </cell>
          <cell r="D3525" t="str">
            <v>UN</v>
          </cell>
          <cell r="E3525">
            <v>37.93</v>
          </cell>
        </row>
        <row r="3526">
          <cell r="B3526">
            <v>89585</v>
          </cell>
          <cell r="C3526" t="str">
            <v>JOELHO 45 GRAUS, PVC, SERIE R, ÁGUA PLUVIAL, DN 100 MM, JUNTA ELÁSTICA, FORNECIDO E INSTALADO EM CONDUTORES VERTICAIS DE ÁGUAS PLUVIAIS. AF_12/2014</v>
          </cell>
          <cell r="D3526" t="str">
            <v>UN</v>
          </cell>
          <cell r="E3526">
            <v>30.59</v>
          </cell>
        </row>
        <row r="3527">
          <cell r="B3527">
            <v>89586</v>
          </cell>
          <cell r="C3527" t="str">
            <v>JOELHO 45 GRAUS PARA PÉ DE COLUNA, PVC, SERIE R, ÁGUA PLUVIAL, DN 100 MM, JUNTA ELÁSTICA, FORNECIDO E INSTALADO EM CONDUTORES VERTICAIS DE ÁGUAS PLUVIAIS. AF_12/2014</v>
          </cell>
          <cell r="D3527" t="str">
            <v>UN</v>
          </cell>
          <cell r="E3527">
            <v>30.59</v>
          </cell>
        </row>
        <row r="3528">
          <cell r="B3528">
            <v>89587</v>
          </cell>
          <cell r="C3528" t="str">
            <v>CURVA 87 GRAUS E 30 MINUTOS, PVC, SERIE R, ÁGUA PLUVIAL, DN 100 MM, JUNTA ELÁSTICA, FORNECIDO E INSTALADO EM CONDUTORES VERTICAIS DE ÁGUAS PLUVIAIS. AF_12/2014</v>
          </cell>
          <cell r="D3528" t="str">
            <v>UN</v>
          </cell>
          <cell r="E3528">
            <v>49.43</v>
          </cell>
        </row>
        <row r="3529">
          <cell r="B3529">
            <v>89589</v>
          </cell>
          <cell r="C3529" t="str">
            <v>CURVAR 45 GRAUS, PVC, SERIE R, ÁGUA PLUVIAL, DN 100 MM, JUNTA ELÁSTICA, FORNECIDO E INSTALADO EM CONDUTORES VERTICAIS DE ÁGUAS PLUVIAIS. AF_12/2014</v>
          </cell>
          <cell r="D3529" t="str">
            <v>UN</v>
          </cell>
          <cell r="E3529">
            <v>32.630000000000003</v>
          </cell>
        </row>
        <row r="3530">
          <cell r="B3530">
            <v>89590</v>
          </cell>
          <cell r="C3530" t="str">
            <v>JOELHO 90 GRAUS, PVC, SERIE R, ÁGUA PLUVIAL, DN 150 MM, JUNTA ELÁSTICA, FORNECIDO E INSTALADO EM CONDUTORES VERTICAIS DE ÁGUAS PLUVIAIS. AF_12/2014</v>
          </cell>
          <cell r="D3530" t="str">
            <v>UN</v>
          </cell>
          <cell r="E3530">
            <v>122.07</v>
          </cell>
        </row>
        <row r="3531">
          <cell r="B3531">
            <v>89591</v>
          </cell>
          <cell r="C3531" t="str">
            <v>JOELHO 45 GRAUS, PVC, SERIE R, ÁGUA PLUVIAL, DN 150 MM, JUNTA ELÁSTICA, FORNECIDO E INSTALADO EM CONDUTORES VERTICAIS DE ÁGUAS PLUVIAIS. AF_12/2014</v>
          </cell>
          <cell r="D3531" t="str">
            <v>UN</v>
          </cell>
          <cell r="E3531">
            <v>101</v>
          </cell>
        </row>
        <row r="3532">
          <cell r="B3532">
            <v>89592</v>
          </cell>
          <cell r="C3532" t="str">
            <v>CURVA 87 GRAUS E 30 MINUTOS, PVC, SERIE R, ÁGUA PLUVIAL, DN 150 MM, JUNTA ELÁSTICA, FORNECIDO E INSTALADO EM CONDUTORES VERTICAIS DE ÁGUAS PLUVIAIS. AF_12/2014</v>
          </cell>
          <cell r="D3532" t="str">
            <v>UN</v>
          </cell>
          <cell r="E3532">
            <v>162.26</v>
          </cell>
        </row>
        <row r="3533">
          <cell r="B3533">
            <v>89593</v>
          </cell>
          <cell r="C3533" t="str">
            <v>LUVA COM ROSCA, PVC, SOLDÁVEL, DN 50MM X 1.1/2, INSTALADO EM PRUMADA DE ÁGUA - FORNECIMENTO E INSTALAÇÃO. AF_12/2014</v>
          </cell>
          <cell r="D3533" t="str">
            <v>UN</v>
          </cell>
          <cell r="E3533">
            <v>29.68</v>
          </cell>
        </row>
        <row r="3534">
          <cell r="B3534">
            <v>89594</v>
          </cell>
          <cell r="C3534" t="str">
            <v>UNIÃO, PVC, SOLDÁVEL, DN 50MM, INSTALADO EM PRUMADA DE ÁGUA - FORNECIMENTO E INSTALAÇÃO. AF_12/2014</v>
          </cell>
          <cell r="D3534" t="str">
            <v>UN</v>
          </cell>
          <cell r="E3534">
            <v>35.869999999999997</v>
          </cell>
        </row>
        <row r="3535">
          <cell r="B3535">
            <v>89595</v>
          </cell>
          <cell r="C3535" t="str">
            <v>ADAPTADOR CURTO COM BOLSA E ROSCA PARA REGISTRO, PVC, SOLDÁVEL, DN 50MM X 1.1/4, INSTALADO EM PRUMADA DE ÁGUA - FORNECIMENTO E INSTALAÇÃO. AF_12/2014</v>
          </cell>
          <cell r="D3535" t="str">
            <v>UN</v>
          </cell>
          <cell r="E3535">
            <v>13.55</v>
          </cell>
        </row>
        <row r="3536">
          <cell r="B3536">
            <v>89596</v>
          </cell>
          <cell r="C3536" t="str">
            <v>ADAPTADOR CURTO COM BOLSA E ROSCA PARA REGISTRO, PVC, SOLDÁVEL, DN 50MM X 1.1/2, INSTALADO EM PRUMADA DE ÁGUA - FORNECIMENTO E INSTALAÇÃO. AF_12/2014</v>
          </cell>
          <cell r="D3536" t="str">
            <v>UN</v>
          </cell>
          <cell r="E3536">
            <v>9.91</v>
          </cell>
        </row>
        <row r="3537">
          <cell r="B3537">
            <v>89597</v>
          </cell>
          <cell r="C3537" t="str">
            <v>LUVA, PVC, SOLDÁVEL, DN 60MM, INSTALADO EM PRUMADA DE ÁGUA - FORNECIMENTO E INSTALAÇÃO. AF_12/2014</v>
          </cell>
          <cell r="D3537" t="str">
            <v>UN</v>
          </cell>
          <cell r="E3537">
            <v>18.850000000000001</v>
          </cell>
        </row>
        <row r="3538">
          <cell r="B3538">
            <v>89598</v>
          </cell>
          <cell r="C3538" t="str">
            <v>LUVA DE CORRER, PVC, SOLDÁVEL, DN 60MM, INSTALADO EM PRUMADA DE ÁGUA   FORNECIMENTO E INSTALAÇÃO. AF_12/2014</v>
          </cell>
          <cell r="D3538" t="str">
            <v>UN</v>
          </cell>
          <cell r="E3538">
            <v>49.64</v>
          </cell>
        </row>
        <row r="3539">
          <cell r="B3539">
            <v>89599</v>
          </cell>
          <cell r="C3539" t="str">
            <v>LUVA SIMPLES, PVC, SERIE R, ÁGUA PLUVIAL, DN 75 MM, JUNTA ELÁSTICA, FORNECIDO E INSTALADO EM CONDUTORES VERTICAIS DE ÁGUAS PLUVIAIS. AF_12/2014</v>
          </cell>
          <cell r="D3539" t="str">
            <v>UN</v>
          </cell>
          <cell r="E3539">
            <v>17.5</v>
          </cell>
        </row>
        <row r="3540">
          <cell r="B3540">
            <v>89600</v>
          </cell>
          <cell r="C3540" t="str">
            <v>LUVA DE CORRER, PVC, SERIE R, ÁGUA PLUVIAL, DN 75 MM, JUNTA ELÁSTICA, FORNECIDO E INSTALADO EM CONDUTORES VERTICAIS DE ÁGUAS PLUVIAIS. AF_12/2014</v>
          </cell>
          <cell r="D3540" t="str">
            <v>UN</v>
          </cell>
          <cell r="E3540">
            <v>19</v>
          </cell>
        </row>
        <row r="3541">
          <cell r="B3541">
            <v>89605</v>
          </cell>
          <cell r="C3541" t="str">
            <v>LUVA DE REDUÇÃO, PVC, SOLDÁVEL, DN 60MM X 50MM, INSTALADO EM PRUMADA DE ÁGUA - FORNECIMENTO E INSTALAÇÃO. AF_12/2014</v>
          </cell>
          <cell r="D3541" t="str">
            <v>UN</v>
          </cell>
          <cell r="E3541">
            <v>18.399999999999999</v>
          </cell>
        </row>
        <row r="3542">
          <cell r="B3542">
            <v>89609</v>
          </cell>
          <cell r="C3542" t="str">
            <v>UNIÃO, PVC, SOLDÁVEL, DN 60MM, INSTALADO EM PRUMADA DE ÁGUA - FORNECIMENTO E INSTALAÇÃO. AF_12/2014</v>
          </cell>
          <cell r="D3542" t="str">
            <v>UN</v>
          </cell>
          <cell r="E3542">
            <v>83.34</v>
          </cell>
        </row>
        <row r="3543">
          <cell r="B3543">
            <v>89610</v>
          </cell>
          <cell r="C3543" t="str">
            <v>ADAPTADOR CURTO COM BOLSA E ROSCA PARA REGISTRO, PVC, SOLDÁVEL, DN 60MM X 2, INSTALADO EM PRUMADA DE ÁGUA - FORNECIMENTO E INSTALAÇÃO. AF_12/2014</v>
          </cell>
          <cell r="D3543" t="str">
            <v>UN</v>
          </cell>
          <cell r="E3543">
            <v>18.87</v>
          </cell>
        </row>
        <row r="3544">
          <cell r="B3544">
            <v>89611</v>
          </cell>
          <cell r="C3544" t="str">
            <v>LUVA, PVC, SOLDÁVEL, DN 75MM, INSTALADO EM PRUMADA DE ÁGUA - FORNECIMENTO E INSTALAÇÃO. AF_12/2014</v>
          </cell>
          <cell r="D3544" t="str">
            <v>UN</v>
          </cell>
          <cell r="E3544">
            <v>31.08</v>
          </cell>
        </row>
        <row r="3545">
          <cell r="B3545">
            <v>89612</v>
          </cell>
          <cell r="C3545" t="str">
            <v>UNIÃO, PVC, SOLDÁVEL, DN 75MM, INSTALADO EM PRUMADA DE ÁGUA - FORNECIMENTO E INSTALAÇÃO. AF_12/2014</v>
          </cell>
          <cell r="D3545" t="str">
            <v>UN</v>
          </cell>
          <cell r="E3545">
            <v>164.49</v>
          </cell>
        </row>
        <row r="3546">
          <cell r="B3546">
            <v>89613</v>
          </cell>
          <cell r="C3546" t="str">
            <v>ADAPTADOR CURTO COM BOLSA E ROSCA PARA REGISTRO, PVC, SOLDÁVEL, DN 75MM X 2.1/2, INSTALADO EM PRUMADA DE ÁGUA - FORNECIMENTO E INSTALAÇÃO. AF_12/2014</v>
          </cell>
          <cell r="D3546" t="str">
            <v>UN</v>
          </cell>
          <cell r="E3546">
            <v>27.74</v>
          </cell>
        </row>
        <row r="3547">
          <cell r="B3547">
            <v>89614</v>
          </cell>
          <cell r="C3547" t="str">
            <v>LUVA, PVC, SOLDÁVEL, DN 85MM, INSTALADO EM PRUMADA DE ÁGUA - FORNECIMENTO E INSTALAÇÃO. AF_12/2014</v>
          </cell>
          <cell r="D3547" t="str">
            <v>UN</v>
          </cell>
          <cell r="E3547">
            <v>59.08</v>
          </cell>
        </row>
        <row r="3548">
          <cell r="B3548">
            <v>89615</v>
          </cell>
          <cell r="C3548" t="str">
            <v>UNIÃO, PVC, SOLDÁVEL, DN 85MM, INSTALADO EM PRUMADA DE ÁGUA - FORNECIMENTO E INSTALAÇÃO. AF_12/2014</v>
          </cell>
          <cell r="D3548" t="str">
            <v>UN</v>
          </cell>
          <cell r="E3548">
            <v>248.83</v>
          </cell>
        </row>
        <row r="3549">
          <cell r="B3549">
            <v>89616</v>
          </cell>
          <cell r="C3549" t="str">
            <v>ADAPTADOR CURTO COM BOLSA E ROSCA PARA REGISTRO, PVC, SOLDÁVEL, DN 85MM X 3, INSTALADO EM PRUMADA DE ÁGUA - FORNECIMENTO E INSTALAÇÃO. AF_12/2014</v>
          </cell>
          <cell r="D3549" t="str">
            <v>UN</v>
          </cell>
          <cell r="E3549">
            <v>40.35</v>
          </cell>
        </row>
        <row r="3550">
          <cell r="B3550">
            <v>89617</v>
          </cell>
          <cell r="C3550" t="str">
            <v>TE, PVC, SOLDÁVEL, DN 25MM, INSTALADO EM PRUMADA DE ÁGUA - FORNECIMENTO E INSTALAÇÃO. AF_12/2014</v>
          </cell>
          <cell r="D3550" t="str">
            <v>UN</v>
          </cell>
          <cell r="E3550">
            <v>5.78</v>
          </cell>
        </row>
        <row r="3551">
          <cell r="B3551">
            <v>89618</v>
          </cell>
          <cell r="C3551" t="str">
            <v>TÊ COM BUCHA DE LATÃO NA BOLSA CENTRAL, PVC, SOLDÁVEL, DN 25MM X 1/2, INSTALADO EM PRUMADA DE ÁGUA - FORNECIMENTO E INSTALAÇÃO. AF_12/2014</v>
          </cell>
          <cell r="D3551" t="str">
            <v>UN</v>
          </cell>
          <cell r="E3551">
            <v>13.21</v>
          </cell>
        </row>
        <row r="3552">
          <cell r="B3552">
            <v>89619</v>
          </cell>
          <cell r="C3552" t="str">
            <v>TÊ DE REDUÇÃO, PVC, SOLDÁVEL, DN 25MM X 20MM, INSTALADO EM PRUMADA DE ÁGUA - FORNECIMENTO E INSTALAÇÃO. AF_12/2014</v>
          </cell>
          <cell r="D3552" t="str">
            <v>UN</v>
          </cell>
          <cell r="E3552">
            <v>7.76</v>
          </cell>
        </row>
        <row r="3553">
          <cell r="B3553">
            <v>89620</v>
          </cell>
          <cell r="C3553" t="str">
            <v>TE, PVC, SOLDÁVEL, DN 32MM, INSTALADO EM PRUMADA DE ÁGUA - FORNECIMENTO E INSTALAÇÃO. AF_12/2014</v>
          </cell>
          <cell r="D3553" t="str">
            <v>UN</v>
          </cell>
          <cell r="E3553">
            <v>9.85</v>
          </cell>
        </row>
        <row r="3554">
          <cell r="B3554">
            <v>89621</v>
          </cell>
          <cell r="C3554" t="str">
            <v>TÊ COM BUCHA DE LATÃO NA BOLSA CENTRAL, PVC, SOLDÁVEL, DN 32MM X 3/4, INSTALADO EM PRUMADA DE ÁGUA - FORNECIMENTO E INSTALAÇÃO. AF_12/2014</v>
          </cell>
          <cell r="D3554" t="str">
            <v>UN</v>
          </cell>
          <cell r="E3554">
            <v>22.45</v>
          </cell>
        </row>
        <row r="3555">
          <cell r="B3555">
            <v>89622</v>
          </cell>
          <cell r="C3555" t="str">
            <v>TÊ DE REDUÇÃO, PVC, SOLDÁVEL, DN 32MM X 25MM, INSTALADO EM PRUMADA DE ÁGUA - FORNECIMENTO E INSTALAÇÃO. AF_12/2014</v>
          </cell>
          <cell r="D3555" t="str">
            <v>UN</v>
          </cell>
          <cell r="E3555">
            <v>11.82</v>
          </cell>
        </row>
        <row r="3556">
          <cell r="B3556">
            <v>89623</v>
          </cell>
          <cell r="C3556" t="str">
            <v>TE, PVC, SOLDÁVEL, DN 40MM, INSTALADO EM PRUMADA DE ÁGUA - FORNECIMENTO E INSTALAÇÃO. AF_12/2014</v>
          </cell>
          <cell r="D3556" t="str">
            <v>UN</v>
          </cell>
          <cell r="E3556">
            <v>16.04</v>
          </cell>
        </row>
        <row r="3557">
          <cell r="B3557">
            <v>89624</v>
          </cell>
          <cell r="C3557" t="str">
            <v>TÊ DE REDUÇÃO, PVC, SOLDÁVEL, DN 40MM X 32MM, INSTALADO EM PRUMADA DE ÁGUA - FORNECIMENTO E INSTALAÇÃO. AF_12/2014</v>
          </cell>
          <cell r="D3557" t="str">
            <v>UN</v>
          </cell>
          <cell r="E3557">
            <v>17.03</v>
          </cell>
        </row>
        <row r="3558">
          <cell r="B3558">
            <v>89625</v>
          </cell>
          <cell r="C3558" t="str">
            <v>TE, PVC, SOLDÁVEL, DN 50MM, INSTALADO EM PRUMADA DE ÁGUA - FORNECIMENTO E INSTALAÇÃO. AF_12/2014</v>
          </cell>
          <cell r="D3558" t="str">
            <v>UN</v>
          </cell>
          <cell r="E3558">
            <v>19.46</v>
          </cell>
        </row>
        <row r="3559">
          <cell r="B3559">
            <v>89626</v>
          </cell>
          <cell r="C3559" t="str">
            <v>TÊ DE REDUÇÃO, PVC, SOLDÁVEL, DN 50MM X 40MM, INSTALADO EM PRUMADA DE ÁGUA - FORNECIMENTO E INSTALAÇÃO. AF_12/2014</v>
          </cell>
          <cell r="D3559" t="str">
            <v>UN</v>
          </cell>
          <cell r="E3559">
            <v>27.1</v>
          </cell>
        </row>
        <row r="3560">
          <cell r="B3560">
            <v>89627</v>
          </cell>
          <cell r="C3560" t="str">
            <v>TÊ DE REDUÇÃO, PVC, SOLDÁVEL, DN 50MM X 25MM, INSTALADO EM PRUMADA DE ÁGUA - FORNECIMENTO E INSTALAÇÃO. AF_12/2014</v>
          </cell>
          <cell r="D3560" t="str">
            <v>UN</v>
          </cell>
          <cell r="E3560">
            <v>18.309999999999999</v>
          </cell>
        </row>
        <row r="3561">
          <cell r="B3561">
            <v>89628</v>
          </cell>
          <cell r="C3561" t="str">
            <v>TE, PVC, SOLDÁVEL, DN 60MM, INSTALADO EM PRUMADA DE ÁGUA - FORNECIMENTO E INSTALAÇÃO. AF_12/2014</v>
          </cell>
          <cell r="D3561" t="str">
            <v>UN</v>
          </cell>
          <cell r="E3561">
            <v>41.63</v>
          </cell>
        </row>
        <row r="3562">
          <cell r="B3562">
            <v>89629</v>
          </cell>
          <cell r="C3562" t="str">
            <v>TE, PVC, SOLDÁVEL, DN 75MM, INSTALADO EM PRUMADA DE ÁGUA - FORNECIMENTO E INSTALAÇÃO. AF_12/2014</v>
          </cell>
          <cell r="D3562" t="str">
            <v>UN</v>
          </cell>
          <cell r="E3562">
            <v>76.989999999999995</v>
          </cell>
        </row>
        <row r="3563">
          <cell r="B3563">
            <v>89630</v>
          </cell>
          <cell r="C3563" t="str">
            <v>TE DE REDUÇÃO, PVC, SOLDÁVEL, DN 75MM X 50MM, INSTALADO EM PRUMADA DE ÁGUA - FORNECIMENTO E INSTALAÇÃO. AF_12/2014</v>
          </cell>
          <cell r="D3563" t="str">
            <v>UN</v>
          </cell>
          <cell r="E3563">
            <v>66.58</v>
          </cell>
        </row>
        <row r="3564">
          <cell r="B3564">
            <v>89631</v>
          </cell>
          <cell r="C3564" t="str">
            <v>TE, PVC, SOLDÁVEL, DN 85MM, INSTALADO EM PRUMADA DE ÁGUA - FORNECIMENTO E INSTALAÇÃO. AF_12/2014</v>
          </cell>
          <cell r="D3564" t="str">
            <v>UN</v>
          </cell>
          <cell r="E3564">
            <v>117.53</v>
          </cell>
        </row>
        <row r="3565">
          <cell r="B3565">
            <v>89632</v>
          </cell>
          <cell r="C3565" t="str">
            <v>TE DE REDUÇÃO, PVC, SOLDÁVEL, DN 85MM X 60MM, INSTALADO EM PRUMADA DE ÁGUA - FORNECIMENTO E INSTALAÇÃO. AF_12/2014</v>
          </cell>
          <cell r="D3565" t="str">
            <v>UN</v>
          </cell>
          <cell r="E3565">
            <v>96.23</v>
          </cell>
        </row>
        <row r="3566">
          <cell r="B3566">
            <v>89637</v>
          </cell>
          <cell r="C3566" t="str">
            <v>JOELHO 90 GRAUS, CPVC, SOLDÁVEL, DN 15MM, INSTALADO EM RAMAL OU SUB-RAMAL DE ÁGUA - FORNECIMENTO E INSTALAÇÃO. AF_12/2014</v>
          </cell>
          <cell r="D3566" t="str">
            <v>UN</v>
          </cell>
          <cell r="E3566">
            <v>8.9</v>
          </cell>
        </row>
        <row r="3567">
          <cell r="B3567">
            <v>89638</v>
          </cell>
          <cell r="C3567" t="str">
            <v>JOELHO 45 GRAUS, CPVC, SOLDÁVEL, DN 15MM, INSTALADO EM RAMAL OU SUB-RAMAL DE ÁGUA - FORNECIMENTO E INSTALAÇÃO. AF_12/2014</v>
          </cell>
          <cell r="D3567" t="str">
            <v>UN</v>
          </cell>
          <cell r="E3567">
            <v>10.16</v>
          </cell>
        </row>
        <row r="3568">
          <cell r="B3568">
            <v>89639</v>
          </cell>
          <cell r="C3568" t="str">
            <v>CURVA 90 GRAUS, CPVC, SOLDÁVEL, DN 15MM, INSTALADO EM RAMAL OU SUB-RAMAL DE ÁGUA - FORNECIMENTO E INSTALAÇÃO. AF_12/2014</v>
          </cell>
          <cell r="D3568" t="str">
            <v>UN</v>
          </cell>
          <cell r="E3568">
            <v>10.65</v>
          </cell>
        </row>
        <row r="3569">
          <cell r="B3569">
            <v>89640</v>
          </cell>
          <cell r="C3569" t="str">
            <v>JOELHO DE TRANSIÇÃO, 90 GRAUS, CPVC, SOLDÁVEL, DN 15MM X 1/2", INSTALADO EM RAMAL OU SUB-RAMAL DE ÁGUA - FORNECIMENTO E INSTALAÇÃO. AF_12/2014</v>
          </cell>
          <cell r="D3569" t="str">
            <v>UN</v>
          </cell>
          <cell r="E3569">
            <v>18.149999999999999</v>
          </cell>
        </row>
        <row r="3570">
          <cell r="B3570">
            <v>89641</v>
          </cell>
          <cell r="C3570" t="str">
            <v>JOELHO 90 GRAUS, CPVC, SOLDÁVEL, DN 22MM, INSTALADO EM RAMAL OU SUB-RAMAL DE ÁGUA - FORNECIMENTO E INSTALAÇÃO. AF_12/2014</v>
          </cell>
          <cell r="D3570" t="str">
            <v>UN</v>
          </cell>
          <cell r="E3570">
            <v>12.8</v>
          </cell>
        </row>
        <row r="3571">
          <cell r="B3571">
            <v>89642</v>
          </cell>
          <cell r="C3571" t="str">
            <v>JOELHO 45 GRAUS, CPVC, SOLDÁVEL, DN 22MM, INSTALADO EM RAMAL OU SUB-RAMAL DE ÁGUA - FORNECIMENTO E INSTALAÇÃO. AF_12/2014</v>
          </cell>
          <cell r="D3571" t="str">
            <v>UN</v>
          </cell>
          <cell r="E3571">
            <v>15.22</v>
          </cell>
        </row>
        <row r="3572">
          <cell r="B3572">
            <v>89643</v>
          </cell>
          <cell r="C3572" t="str">
            <v>CURVA 90 GRAUS, CPVC, SOLDÁVEL, DN 22MM, INSTALADO EM RAMAL OU SUB-RAMAL DE ÁGUA - FORNECIMENTO E INSTALAÇÃO. AF_12/2014</v>
          </cell>
          <cell r="D3572" t="str">
            <v>UN</v>
          </cell>
          <cell r="E3572">
            <v>16.03</v>
          </cell>
        </row>
        <row r="3573">
          <cell r="B3573">
            <v>89644</v>
          </cell>
          <cell r="C3573" t="str">
            <v>JOELHO DE TRANSIÇÃO, 90 GRAUS, CPVC, SOLDÁVEL, DN 22MM X 1/2", INSTALADO EM RAMAL OU SUB-RAMAL DE ÁGUA - FORNECIMENTO E INSTALAÇÃO. AF_12/2014</v>
          </cell>
          <cell r="D3573" t="str">
            <v>UN</v>
          </cell>
          <cell r="E3573">
            <v>27.45</v>
          </cell>
        </row>
        <row r="3574">
          <cell r="B3574">
            <v>89645</v>
          </cell>
          <cell r="C3574" t="str">
            <v>JOELHO DE TRANSIÇÃO, 90 GRAUS, CPVC, SOLDÁVEL, DN 22MM X 3/4", INSTALADO EM RAMAL OU SUB-RAMAL DE ÁGUA - FORNECIMENTO E INSTALAÇÃO. AF_12/2014</v>
          </cell>
          <cell r="D3574" t="str">
            <v>UN</v>
          </cell>
          <cell r="E3574">
            <v>31.6</v>
          </cell>
        </row>
        <row r="3575">
          <cell r="B3575">
            <v>89646</v>
          </cell>
          <cell r="C3575" t="str">
            <v>JOELHO 90 GRAUS, CPVC, SOLDÁVEL, DN 28MM, INSTALADO EM RAMAL OU SUB-RAMAL DE ÁGUA - FORNECIMENTO E INSTALAÇÃO. AF_12/2014</v>
          </cell>
          <cell r="D3575" t="str">
            <v>UN</v>
          </cell>
          <cell r="E3575">
            <v>21.09</v>
          </cell>
        </row>
        <row r="3576">
          <cell r="B3576">
            <v>89647</v>
          </cell>
          <cell r="C3576" t="str">
            <v>JOELHO 45 GRAUS, CPVC, SOLDÁVEL, DN 28MM, INSTALADO EM RAMAL OU SUB-RAMAL DE ÁGUA  FORNECIMENTO E INSTALAÇÃO. AF_12/2014</v>
          </cell>
          <cell r="D3576" t="str">
            <v>UN</v>
          </cell>
          <cell r="E3576">
            <v>20.53</v>
          </cell>
        </row>
        <row r="3577">
          <cell r="B3577">
            <v>89648</v>
          </cell>
          <cell r="C3577" t="str">
            <v>CURVA 90 GRAUS, CPVC, SOLDÁVEL, DN 28MM, INSTALADO EM RAMAL OU SUB-RAMAL DE ÁGUA  FORNECIMENTO E INSTALAÇÃO. AF_12/2014</v>
          </cell>
          <cell r="D3577" t="str">
            <v>UN</v>
          </cell>
          <cell r="E3577">
            <v>23.12</v>
          </cell>
        </row>
        <row r="3578">
          <cell r="B3578">
            <v>89649</v>
          </cell>
          <cell r="C3578" t="str">
            <v>JOELHO 90 GRAUS, CPVC, SOLDÁVEL, DN 35MM, INSTALADO EM RAMAL OU SUB-RAMAL DE ÁGUA  FORNECIMENTO E INSTALAÇÃO. AF_12/2014</v>
          </cell>
          <cell r="D3578" t="str">
            <v>UN</v>
          </cell>
          <cell r="E3578">
            <v>32.229999999999997</v>
          </cell>
        </row>
        <row r="3579">
          <cell r="B3579">
            <v>89650</v>
          </cell>
          <cell r="C3579" t="str">
            <v>JOELHO 45 GRAUS, CPVC, SOLDÁVEL, DN 35MM, INSTALADO EM RAMAL OU SUB-RAMAL DE ÁGUA  FORNECIMENTO E INSTALAÇÃO. AF_12/2014</v>
          </cell>
          <cell r="D3579" t="str">
            <v>UN</v>
          </cell>
          <cell r="E3579">
            <v>32.229999999999997</v>
          </cell>
        </row>
        <row r="3580">
          <cell r="B3580">
            <v>89651</v>
          </cell>
          <cell r="C3580" t="str">
            <v>LUVA, CPVC, SOLDÁVEL, DN 15MM, INSTALADO EM RAMAL OU SUB-RAMAL DE ÁGUA - FORNECIMENTO E INSTALAÇÃO. AF_12/2014</v>
          </cell>
          <cell r="D3580" t="str">
            <v>UN</v>
          </cell>
          <cell r="E3580">
            <v>6.06</v>
          </cell>
        </row>
        <row r="3581">
          <cell r="B3581">
            <v>89652</v>
          </cell>
          <cell r="C3581" t="str">
            <v>LUVA DE CORRER, CPVC, SOLDÁVEL, DN 15MM, INSTALADO EM RAMAL OU SUB-RAMAL DE ÁGUA  FORNECIMENTO E INSTALAÇÃO. AF_12/2014</v>
          </cell>
          <cell r="D3581" t="str">
            <v>UN</v>
          </cell>
          <cell r="E3581">
            <v>11.6</v>
          </cell>
        </row>
        <row r="3582">
          <cell r="B3582">
            <v>89653</v>
          </cell>
          <cell r="C3582" t="str">
            <v>LUVA DE TRANSIÇÃO, CPVC, SOLDÁVEL, DN15MM X 1/2", INSTALADO EM RAMAL OU SUB-RAMAL DE ÁGUA - FORNECIMENTO E INSTALAÇÃO. AF_12/2014</v>
          </cell>
          <cell r="D3582" t="str">
            <v>UN</v>
          </cell>
          <cell r="E3582">
            <v>20.11</v>
          </cell>
        </row>
        <row r="3583">
          <cell r="B3583">
            <v>89654</v>
          </cell>
          <cell r="C3583" t="str">
            <v>UNIÃO, CPVC, SOLDÁVEL, DN15MM, INSTALADO EM RAMAL OU SUB-RAMAL DE ÁGUA  FORNECIMENTO E INSTALAÇÃO. AF_12/2014</v>
          </cell>
          <cell r="D3583" t="str">
            <v>UN</v>
          </cell>
          <cell r="E3583">
            <v>19.55</v>
          </cell>
        </row>
        <row r="3584">
          <cell r="B3584">
            <v>89655</v>
          </cell>
          <cell r="C3584" t="str">
            <v>CONECTOR, CPVC, SOLDÁVEL, DN 15MM X 1/2, INSTALADO EM RAMAL OU SUB-RAMAL DE ÁGUA  FORNECIMENTO E INSTALAÇÃO. AF_12/2014</v>
          </cell>
          <cell r="D3584" t="str">
            <v>UN</v>
          </cell>
          <cell r="E3584">
            <v>29.96</v>
          </cell>
        </row>
        <row r="3585">
          <cell r="B3585">
            <v>89656</v>
          </cell>
          <cell r="C3585" t="str">
            <v>ADAPTADOR, CPVC, SOLDÁVEL, DN15MM, INSTALADO EM RAMAL OU SUB-RAMAL DE ÁGUA  FORNECIMENTO E INSTALAÇÃO. AF_12/2014</v>
          </cell>
          <cell r="D3585" t="str">
            <v>UN</v>
          </cell>
          <cell r="E3585">
            <v>12.47</v>
          </cell>
        </row>
        <row r="3586">
          <cell r="B3586">
            <v>89657</v>
          </cell>
          <cell r="C3586" t="str">
            <v>CURVA DE TRANSPOSIÇÃO, CPVC, SOLDÁVEL, DN15MM, INSTALADO EM RAMAL OU SUB-RAMAL DE ÁGUA  FORNECIMENTO E INSTALAÇÃO. AF_12/2014</v>
          </cell>
          <cell r="D3586" t="str">
            <v>UN</v>
          </cell>
          <cell r="E3586">
            <v>12.75</v>
          </cell>
        </row>
        <row r="3587">
          <cell r="B3587">
            <v>89658</v>
          </cell>
          <cell r="C3587" t="str">
            <v>LUVA, CPVC, SOLDÁVEL, DN 22MM, INSTALADO EM RAMAL OU SUB-RAMAL DE ÁGUA  FORNECIMENTO E INSTALAÇÃO. AF_12/2014</v>
          </cell>
          <cell r="D3587" t="str">
            <v>UN</v>
          </cell>
          <cell r="E3587">
            <v>8.4600000000000009</v>
          </cell>
        </row>
        <row r="3588">
          <cell r="B3588">
            <v>89659</v>
          </cell>
          <cell r="C3588" t="str">
            <v>LUVA DE CORRER, CPVC, SOLDÁVEL, DN 22MM, INSTALADO EM RAMAL OU SUB-RAMAL DE ÁGUA  FORNECIMENTO E INSTALAÇÃO. AF_12/2014</v>
          </cell>
          <cell r="D3588" t="str">
            <v>UN</v>
          </cell>
          <cell r="E3588">
            <v>16.940000000000001</v>
          </cell>
        </row>
        <row r="3589">
          <cell r="B3589">
            <v>89660</v>
          </cell>
          <cell r="C3589" t="str">
            <v>LUVA DE TRANSIÇÃO, CPVC, SOLDÁVEL, DN22MM X 25MM, INSTALADO EM RAMAL OU SUB-RAMAL DE ÁGUA - FORNECIMENTO E INSTALAÇÃO. AF_12/2014</v>
          </cell>
          <cell r="D3589" t="str">
            <v>UN</v>
          </cell>
          <cell r="E3589">
            <v>7.72</v>
          </cell>
        </row>
        <row r="3590">
          <cell r="B3590">
            <v>89661</v>
          </cell>
          <cell r="C3590" t="str">
            <v>UNIÃO, CPVC, SOLDÁVEL, DN22MM, INSTALADO EM RAMAL OU SUB-RAMAL DE ÁGUA  FORNECIMENTO E INSTALAÇÃO. AF_12/2014</v>
          </cell>
          <cell r="D3590" t="str">
            <v>UN</v>
          </cell>
          <cell r="E3590">
            <v>23.39</v>
          </cell>
        </row>
        <row r="3591">
          <cell r="B3591">
            <v>89662</v>
          </cell>
          <cell r="C3591" t="str">
            <v>CONECTOR, CPVC, SOLDÁVEL, DN 22MM X 1/2, INSTALADO EM RAMAL OU SUB-RAMAL DE ÁGUA  FORNECIMENTO E INSTALAÇÃO. AF_12/2014</v>
          </cell>
          <cell r="D3591" t="str">
            <v>UN</v>
          </cell>
          <cell r="E3591">
            <v>37.200000000000003</v>
          </cell>
        </row>
        <row r="3592">
          <cell r="B3592">
            <v>89663</v>
          </cell>
          <cell r="C3592" t="str">
            <v>ADAPTADOR, CPVC, SOLDÁVEL, DN22MM, INSTALADO EM RAMAL OU SUB-RAMAL DE ÁGUA  FORNECIMENTO E INSTALAÇÃO. AF_12/2014</v>
          </cell>
          <cell r="D3592" t="str">
            <v>UN</v>
          </cell>
          <cell r="E3592">
            <v>14.07</v>
          </cell>
        </row>
        <row r="3593">
          <cell r="B3593">
            <v>89664</v>
          </cell>
          <cell r="C3593" t="str">
            <v>CURVA DE TRANSPOSIÇÃO, CPVC, SOLDÁVEL, DN22MM, INSTALADO EM RAMAL OU SUB-RAMAL DE ÁGUA  FORNECIMENTO E INSTALAÇÃO. AF_12/2014</v>
          </cell>
          <cell r="D3593" t="str">
            <v>UN</v>
          </cell>
          <cell r="E3593">
            <v>16.940000000000001</v>
          </cell>
        </row>
        <row r="3594">
          <cell r="B3594">
            <v>89665</v>
          </cell>
          <cell r="C3594" t="str">
            <v>REDUÇÃO EXCÊNTRICA, PVC, SERIE R, ÁGUA PLUVIAL, DN 75 X 50 MM, JUNTA ELÁSTICA, FORNECIDO E INSTALADO EM CONDUTORES VERTICAIS DE ÁGUAS PLUVIAIS. AF_12/2014</v>
          </cell>
          <cell r="D3594" t="str">
            <v>UN</v>
          </cell>
          <cell r="E3594">
            <v>13.48</v>
          </cell>
        </row>
        <row r="3595">
          <cell r="B3595">
            <v>89666</v>
          </cell>
          <cell r="C3595" t="str">
            <v>BUCHA DE REDUÇÃO, CPVC, SOLDÁVEL, DN22MM X 15MM, INSTALADO EM RAMAL OU SUB-RAMAL DE ÁGUA  FORNECIMENTO E INSTALAÇÃO. AF_12/2014</v>
          </cell>
          <cell r="D3595" t="str">
            <v>UN</v>
          </cell>
          <cell r="E3595">
            <v>6.46</v>
          </cell>
        </row>
        <row r="3596">
          <cell r="B3596">
            <v>89667</v>
          </cell>
          <cell r="C3596" t="str">
            <v>TÊ DE INSPEÇÃO, PVC, SERIE R, ÁGUA PLUVIAL, DN 75 MM, JUNTA ELÁSTICA, FORNECIDO E INSTALADO EM CONDUTORES VERTICAIS DE ÁGUAS PLUVIAIS. AF_12/2014</v>
          </cell>
          <cell r="D3596" t="str">
            <v>UN</v>
          </cell>
          <cell r="E3596">
            <v>33.97</v>
          </cell>
        </row>
        <row r="3597">
          <cell r="B3597">
            <v>89668</v>
          </cell>
          <cell r="C3597" t="str">
            <v>CONECTOR, CPVC, SOLDÁVEL, DN22MM X 3/4", INSTALADO EM RAMAL OU SUB-RAMAL DE ÁGUA - FORNECIMENTO E INSTALAÇÃO. AF_12/2014</v>
          </cell>
          <cell r="D3597" t="str">
            <v>UN</v>
          </cell>
          <cell r="E3597">
            <v>35.159999999999997</v>
          </cell>
        </row>
        <row r="3598">
          <cell r="B3598">
            <v>89669</v>
          </cell>
          <cell r="C3598" t="str">
            <v>LUVA SIMPLES, PVC, SERIE R, ÁGUA PLUVIAL, DN 100 MM, JUNTA ELÁSTICA, FORNECIDO E INSTALADO EM CONDUTORES VERTICAIS DE ÁGUAS PLUVIAIS. AF_12/2014</v>
          </cell>
          <cell r="D3598" t="str">
            <v>UN</v>
          </cell>
          <cell r="E3598">
            <v>21.75</v>
          </cell>
        </row>
        <row r="3599">
          <cell r="B3599">
            <v>89670</v>
          </cell>
          <cell r="C3599" t="str">
            <v>LUVA, CPVC, SOLDÁVEL, DN 28MM, INSTALADO EM RAMAL OU SUB-RAMAL DE ÁGUA  FORNECIMENTO E INSTALAÇÃO. AF_12/2014</v>
          </cell>
          <cell r="D3599" t="str">
            <v>UN</v>
          </cell>
          <cell r="E3599">
            <v>13.17</v>
          </cell>
        </row>
        <row r="3600">
          <cell r="B3600">
            <v>89671</v>
          </cell>
          <cell r="C3600" t="str">
            <v>LUVA DE CORRER, PVC, SERIE R, ÁGUA PLUVIAL, DN 100 MM, JUNTA ELÁSTICA, FORNECIDO E INSTALADO EM CONDUTORES VERTICAIS DE ÁGUAS PLUVIAIS. AF_12/2014</v>
          </cell>
          <cell r="D3600" t="str">
            <v>UN</v>
          </cell>
          <cell r="E3600">
            <v>32.020000000000003</v>
          </cell>
        </row>
        <row r="3601">
          <cell r="B3601">
            <v>89672</v>
          </cell>
          <cell r="C3601" t="str">
            <v>LUVA DE CORRER, CPVC, SOLDÁVEL, DN 28MM, INSTALADO EM RAMAL OU SUB-RAMAL DE ÁGUA  FORNECIMENTO E INSTALAÇÃO. AF_12/2014</v>
          </cell>
          <cell r="D3601" t="str">
            <v>UN</v>
          </cell>
          <cell r="E3601">
            <v>22.88</v>
          </cell>
        </row>
        <row r="3602">
          <cell r="B3602">
            <v>89673</v>
          </cell>
          <cell r="C3602" t="str">
            <v>REDUÇÃO EXCÊNTRICA, PVC, SERIE R, ÁGUA PLUVIAL, DN 100 X 75 MM, JUNTA ELÁSTICA, FORNECIDO E INSTALADO EM CONDUTORES VERTICAIS DE ÁGUAS PLUVIAIS. AF_12/2014</v>
          </cell>
          <cell r="D3602" t="str">
            <v>UN</v>
          </cell>
          <cell r="E3602">
            <v>25.27</v>
          </cell>
        </row>
        <row r="3603">
          <cell r="B3603">
            <v>89674</v>
          </cell>
          <cell r="C3603" t="str">
            <v>UNIÃO, CPVC, SOLDÁVEL, DN28MM, INSTALADO EM RAMAL OU SUB-RAMAL DE ÁGUA  FORNECIMENTO E INSTALAÇÃO. AF_12/2014</v>
          </cell>
          <cell r="D3603" t="str">
            <v>UN</v>
          </cell>
          <cell r="E3603">
            <v>35.25</v>
          </cell>
        </row>
        <row r="3604">
          <cell r="B3604">
            <v>89675</v>
          </cell>
          <cell r="C3604" t="str">
            <v>TÊ DE INSPEÇÃO, PVC, SERIE R, ÁGUA PLUVIAL, DN 100 MM, JUNTA ELÁSTICA, FORNECIDO E INSTALADO EM CONDUTORES VERTICAIS DE ÁGUAS PLUVIAIS. AF_12/2014</v>
          </cell>
          <cell r="D3604" t="str">
            <v>UN</v>
          </cell>
          <cell r="E3604">
            <v>56.48</v>
          </cell>
        </row>
        <row r="3605">
          <cell r="B3605">
            <v>89676</v>
          </cell>
          <cell r="C3605" t="str">
            <v>CONECTOR, CPVC, SOLDÁVEL, DN 28MM X 1, INSTALADO EM RAMAL OU SUB-RAMAL DE ÁGUA  FORNECIMENTO E INSTALAÇÃO. AF_12/2014</v>
          </cell>
          <cell r="D3605" t="str">
            <v>UN</v>
          </cell>
          <cell r="E3605">
            <v>55.43</v>
          </cell>
        </row>
        <row r="3606">
          <cell r="B3606">
            <v>89677</v>
          </cell>
          <cell r="C3606" t="str">
            <v>LUVA SIMPLES, PVC, SERIE R, ÁGUA PLUVIAL, DN 150 MM, JUNTA ELÁSTICA, FORNECIDO E INSTALADO EM CONDUTORES VERTICAIS DE ÁGUAS PLUVIAIS. AF_12/2014</v>
          </cell>
          <cell r="D3606" t="str">
            <v>UN</v>
          </cell>
          <cell r="E3606">
            <v>65.06</v>
          </cell>
        </row>
        <row r="3607">
          <cell r="B3607">
            <v>89678</v>
          </cell>
          <cell r="C3607" t="str">
            <v>BUCHA DE REDUÇÃO, CPVC, SOLDÁVEL, DN28MM X 22MM, INSTALADO EM RAMAL OU SUB-RAMAL DE ÁGUA  FORNECIMENTO E INSTALAÇÃO. AF_12/2014</v>
          </cell>
          <cell r="D3607" t="str">
            <v>UN</v>
          </cell>
          <cell r="E3607">
            <v>8.86</v>
          </cell>
        </row>
        <row r="3608">
          <cell r="B3608">
            <v>89679</v>
          </cell>
          <cell r="C3608" t="str">
            <v>LUVA DE CORRER, PVC, SERIE R, ÁGUA PLUVIAL, DN 150 MM, JUNTA ELÁSTICA, FORNECIDO E INSTALADO EM CONDUTORES VERTICAIS DE ÁGUAS PLUVIAIS. AF_12/2014</v>
          </cell>
          <cell r="D3608" t="str">
            <v>UN</v>
          </cell>
          <cell r="E3608">
            <v>101.69</v>
          </cell>
        </row>
        <row r="3609">
          <cell r="B3609">
            <v>89680</v>
          </cell>
          <cell r="C3609" t="str">
            <v>LUVA, CPVC, SOLDÁVEL, DN 35MM, INSTALADO EM RAMAL OU SUB-RAMAL DE ÁGUA  FORNECIMENTO E INSTALAÇÃO. AF_12/2014</v>
          </cell>
          <cell r="D3609" t="str">
            <v>UN</v>
          </cell>
          <cell r="E3609">
            <v>21.74</v>
          </cell>
        </row>
        <row r="3610">
          <cell r="B3610">
            <v>89681</v>
          </cell>
          <cell r="C3610" t="str">
            <v>REDUÇÃO EXCÊNTRICA, PVC, SERIE R, ÁGUA PLUVIAL, DN 150 X 100 MM, JUNTA ELÁSTICA, FORNECIDO E INSTALADO EM CONDUTORES VERTICAIS DE ÁGUAS PLUVIAIS. AF_12/2014</v>
          </cell>
          <cell r="D3610" t="str">
            <v>UN</v>
          </cell>
          <cell r="E3610">
            <v>71.55</v>
          </cell>
        </row>
        <row r="3611">
          <cell r="B3611">
            <v>89682</v>
          </cell>
          <cell r="C3611" t="str">
            <v>LUVA DE CORRER, CPVC, SOLDÁVEL, DN 35MM, INSTALADO EM RAMAL OU SUB-RAMAL DE ÁGUA  FORNECIMENTO E INSTALAÇÃO. AF_12/2014</v>
          </cell>
          <cell r="D3611" t="str">
            <v>UN</v>
          </cell>
          <cell r="E3611">
            <v>36.25</v>
          </cell>
        </row>
        <row r="3612">
          <cell r="B3612">
            <v>89683</v>
          </cell>
          <cell r="C3612" t="str">
            <v>TÊ DE INSPEÇÃO, PVC, SERIE R, ÁGUA PLUVIAL, DN 150 X 100 MM, JUNTA ELÁSTICA, FORNECIDO E INSTALADO EM CONDUTORES VERTICAIS DE ÁGUAS PLUVIAIS. AF_12/2014</v>
          </cell>
          <cell r="D3612" t="str">
            <v>UN</v>
          </cell>
          <cell r="E3612">
            <v>251.09</v>
          </cell>
        </row>
        <row r="3613">
          <cell r="B3613">
            <v>89684</v>
          </cell>
          <cell r="C3613" t="str">
            <v>UNIÃO, CPVC, SOLDÁVEL, DN35MM, INSTALADO EM RAMAL OU SUB-RAMAL DE ÁGUA  FORNECIMENTO E INSTALAÇÃO. AF_12/2014</v>
          </cell>
          <cell r="D3613" t="str">
            <v>UN</v>
          </cell>
          <cell r="E3613">
            <v>51.81</v>
          </cell>
        </row>
        <row r="3614">
          <cell r="B3614">
            <v>89685</v>
          </cell>
          <cell r="C3614" t="str">
            <v>JUNÇÃO SIMPLES, PVC, SERIE R, ÁGUA PLUVIAL, DN 75 X 75 MM, JUNTA ELÁSTICA, FORNECIDO E INSTALADO EM CONDUTORES VERTICAIS DE ÁGUAS PLUVIAIS. AF_12/2014</v>
          </cell>
          <cell r="D3614" t="str">
            <v>UN</v>
          </cell>
          <cell r="E3614">
            <v>47.35</v>
          </cell>
        </row>
        <row r="3615">
          <cell r="B3615">
            <v>89686</v>
          </cell>
          <cell r="C3615" t="str">
            <v>CONECTOR, CPVC, SOLDÁVEL, DN 35MM X 1 1/4, INSTALADO EM RAMAL OU SUB-RAMAL DE ÁGUA  FORNECIMENTO E INSTALAÇÃO. AF_12/2014</v>
          </cell>
          <cell r="D3615" t="str">
            <v>UN</v>
          </cell>
          <cell r="E3615">
            <v>205.73</v>
          </cell>
        </row>
        <row r="3616">
          <cell r="B3616">
            <v>89687</v>
          </cell>
          <cell r="C3616" t="str">
            <v>TÊ, PVC, SERIE R, ÁGUA PLUVIAL, DN 75 X 75 MM, JUNTA ELÁSTICA, FORNECIDO E INSTALADO EM CONDUTORES VERTICAIS DE ÁGUAS PLUVIAIS. AF_12/2014</v>
          </cell>
          <cell r="D3616" t="str">
            <v>UN</v>
          </cell>
          <cell r="E3616">
            <v>40.840000000000003</v>
          </cell>
        </row>
        <row r="3617">
          <cell r="B3617">
            <v>89689</v>
          </cell>
          <cell r="C3617" t="str">
            <v>BUCHA DE REDUÇÃO, CPVC, SOLDÁVEL, DN35MM X 28MM, INSTALADO EM RAMAL OU SUB-RAMAL DE ÁGUA  FORNECIMENTO E INSTALAÇÃO. AF_12/2014</v>
          </cell>
          <cell r="D3617" t="str">
            <v>UN</v>
          </cell>
          <cell r="E3617">
            <v>39.369999999999997</v>
          </cell>
        </row>
        <row r="3618">
          <cell r="B3618">
            <v>89690</v>
          </cell>
          <cell r="C3618" t="str">
            <v>JUNÇÃO SIMPLES, PVC, SERIE R, ÁGUA PLUVIAL, DN 100 X 100 MM, JUNTA ELÁSTICA, FORNECIDO E INSTALADO EM CONDUTORES VERTICAIS DE ÁGUAS PLUVIAIS. AF_12/2014</v>
          </cell>
          <cell r="D3618" t="str">
            <v>UN</v>
          </cell>
          <cell r="E3618">
            <v>70.14</v>
          </cell>
        </row>
        <row r="3619">
          <cell r="B3619">
            <v>89691</v>
          </cell>
          <cell r="C3619" t="str">
            <v>TE, CPVC, SOLDÁVEL, DN 15MM, INSTALADO EM RAMAL OU SUB-RAMAL DE ÁGUA - FORNECIMENTO E INSTALAÇÃO. AF_12/2014</v>
          </cell>
          <cell r="D3619" t="str">
            <v>UN</v>
          </cell>
          <cell r="E3619">
            <v>11.29</v>
          </cell>
        </row>
        <row r="3620">
          <cell r="B3620">
            <v>89692</v>
          </cell>
          <cell r="C3620" t="str">
            <v>JUNÇÃO SIMPLES, PVC, SERIE R, ÁGUA PLUVIAL, DN 100 X 75 MM, JUNTA ELÁSTICA, FORNECIDO E INSTALADO EM CONDUTORES VERTICAIS DE ÁGUAS PLUVIAIS. AF_12/2014</v>
          </cell>
          <cell r="D3620" t="str">
            <v>UN</v>
          </cell>
          <cell r="E3620">
            <v>66.2</v>
          </cell>
        </row>
        <row r="3621">
          <cell r="B3621">
            <v>89693</v>
          </cell>
          <cell r="C3621" t="str">
            <v>TÊ, PVC, SERIE R, ÁGUA PLUVIAL, DN 100 X 100 MM, JUNTA ELÁSTICA, FORNECIDO E INSTALADO EM CONDUTORES VERTICAIS DE ÁGUAS PLUVIAIS. AF_12/2014</v>
          </cell>
          <cell r="D3621" t="str">
            <v>UN</v>
          </cell>
          <cell r="E3621">
            <v>64.44</v>
          </cell>
        </row>
        <row r="3622">
          <cell r="B3622">
            <v>89694</v>
          </cell>
          <cell r="C3622" t="str">
            <v>TE DE TRANSIÇÃO, CPVC, SOLDÁVEL, DN 15MM X 1/2, INSTALADO EM RAMAL OU SUB-RAMAL DE ÁGUA  FORNECIMENTO E INSTALAÇÃO. AF_12/2014</v>
          </cell>
          <cell r="D3622" t="str">
            <v>UN</v>
          </cell>
          <cell r="E3622">
            <v>20.79</v>
          </cell>
        </row>
        <row r="3623">
          <cell r="B3623">
            <v>89695</v>
          </cell>
          <cell r="C3623" t="str">
            <v>TÊ MISTURADOR, CPVC, SOLDÁVEL, DN15MM, INSTALADO EM RAMAL OU SUB-RAMAL DE ÁGUA  FORNECIMENTO E INSTALAÇÃO. AF_12/2014</v>
          </cell>
          <cell r="D3623" t="str">
            <v>UN</v>
          </cell>
          <cell r="E3623">
            <v>19</v>
          </cell>
        </row>
        <row r="3624">
          <cell r="B3624">
            <v>89696</v>
          </cell>
          <cell r="C3624" t="str">
            <v>TÊ, PVC, SERIE R, ÁGUA PLUVIAL, DN 100 X 75 MM, JUNTA ELÁSTICA, FORNECIDO E INSTALADO EM CONDUTORES VERTICAIS DE ÁGUAS PLUVIAIS. AF_12/2014</v>
          </cell>
          <cell r="D3624" t="str">
            <v>UN</v>
          </cell>
          <cell r="E3624">
            <v>58.48</v>
          </cell>
        </row>
        <row r="3625">
          <cell r="B3625">
            <v>89697</v>
          </cell>
          <cell r="C3625" t="str">
            <v>TE, CPVC, SOLDÁVEL, DN 22MM, INSTALADO EM RAMAL OU SUB-RAMAL DE ÁGUA - FORNECIMENTO E INSTALAÇÃO. AF_12/2014</v>
          </cell>
          <cell r="D3625" t="str">
            <v>UN</v>
          </cell>
          <cell r="E3625">
            <v>13.87</v>
          </cell>
        </row>
        <row r="3626">
          <cell r="B3626">
            <v>89698</v>
          </cell>
          <cell r="C3626" t="str">
            <v>JUNÇÃO SIMPLES, PVC, SERIE R, ÁGUA PLUVIAL, DN 150 X 150 MM, JUNTA ELÁSTICA, FORNECIDO E INSTALADO EM CONDUTORES VERTICAIS DE ÁGUAS PLUVIAIS. AF_12/2014</v>
          </cell>
          <cell r="D3626" t="str">
            <v>UN</v>
          </cell>
          <cell r="E3626">
            <v>211.57</v>
          </cell>
        </row>
        <row r="3627">
          <cell r="B3627">
            <v>89699</v>
          </cell>
          <cell r="C3627" t="str">
            <v>JUNÇÃO SIMPLES, PVC, SERIE R, ÁGUA PLUVIAL, DN 150 X 100 MM, JUNTA ELÁSTICA, FORNECIDO E INSTALADO EM CONDUTORES VERTICAIS DE ÁGUAS PLUVIAIS. AF_12/2014</v>
          </cell>
          <cell r="D3627" t="str">
            <v>UN</v>
          </cell>
          <cell r="E3627">
            <v>178.36</v>
          </cell>
        </row>
        <row r="3628">
          <cell r="B3628">
            <v>89700</v>
          </cell>
          <cell r="C3628" t="str">
            <v>TE DE TRANSIÇÃO, CPVC, SOLDÁVEL, DN 22MM X 1/2, INSTALADO EM RAMAL OU SUB-RAMAL DE ÁGUA  FORNECIMENTO E INSTALAÇÃO. AF_12/2014</v>
          </cell>
          <cell r="D3628" t="str">
            <v>UN</v>
          </cell>
          <cell r="E3628">
            <v>22</v>
          </cell>
        </row>
        <row r="3629">
          <cell r="B3629">
            <v>89701</v>
          </cell>
          <cell r="C3629" t="str">
            <v>TÊ, PVC, SERIE R, ÁGUA PLUVIAL, DN 150 X 150 MM, JUNTA ELÁSTICA, FORNECIDO E INSTALADO EM CONDUTORES VERTICAIS DE ÁGUAS PLUVIAIS. AF_12/2014</v>
          </cell>
          <cell r="D3629" t="str">
            <v>UN</v>
          </cell>
          <cell r="E3629">
            <v>166.87</v>
          </cell>
        </row>
        <row r="3630">
          <cell r="B3630">
            <v>89702</v>
          </cell>
          <cell r="C3630" t="str">
            <v>TÊ MISTURADOR, CPVC, SOLDÁVEL, DN22MM, INSTALADO EM RAMAL OU SUB-RAMAL DE ÁGUA  FORNECIMENTO E INSTALAÇÃO. AF_12/2014</v>
          </cell>
          <cell r="D3630" t="str">
            <v>UN</v>
          </cell>
          <cell r="E3630">
            <v>22</v>
          </cell>
        </row>
        <row r="3631">
          <cell r="B3631">
            <v>89703</v>
          </cell>
          <cell r="C3631" t="str">
            <v>TE MISTURADOR DE TRANSIÇÃO, CPVC, SOLDÁVEL, DN 22MM X 3/4", INSTALADO EM RAMAL OU SUB-RAMAL DE ÁGUA - FORNECIMENTO E INSTALAÇÃO. AF_12/2014</v>
          </cell>
          <cell r="D3631" t="str">
            <v>UN</v>
          </cell>
          <cell r="E3631">
            <v>55.02</v>
          </cell>
        </row>
        <row r="3632">
          <cell r="B3632">
            <v>89704</v>
          </cell>
          <cell r="C3632" t="str">
            <v>TÊ, PVC, SERIE R, ÁGUA PLUVIAL, DN 150 X 100 MM, JUNTA ELÁSTICA, FORNECIDO E INSTALADO EM CONDUTORES VERTICAIS DE ÁGUAS PLUVIAIS. AF_12/2014</v>
          </cell>
          <cell r="D3632" t="str">
            <v>UN</v>
          </cell>
          <cell r="E3632">
            <v>114.28</v>
          </cell>
        </row>
        <row r="3633">
          <cell r="B3633">
            <v>89705</v>
          </cell>
          <cell r="C3633" t="str">
            <v>TÊ, CPVC, SOLDÁVEL, DN28MM, INSTALADO EM RAMAL OU SUB-RAMAL DE ÁGUA   FORNECIMENTO E INSTALAÇÃO. AF_12/2014</v>
          </cell>
          <cell r="D3633" t="str">
            <v>UN</v>
          </cell>
          <cell r="E3633">
            <v>24.5</v>
          </cell>
        </row>
        <row r="3634">
          <cell r="B3634">
            <v>89706</v>
          </cell>
          <cell r="C3634" t="str">
            <v>TÊ, CPVC, SOLDÁVEL, DN35MM, INSTALADO EM RAMAL OU SUB-RAMAL DE ÁGUA  FORNECIMENTO E INSTALAÇÃO. AF_12/2014</v>
          </cell>
          <cell r="D3634" t="str">
            <v>UN</v>
          </cell>
          <cell r="E3634">
            <v>58.94</v>
          </cell>
        </row>
        <row r="3635">
          <cell r="B3635">
            <v>89718</v>
          </cell>
          <cell r="C3635" t="str">
            <v>TUBO, CPVC, SOLDÁVEL, DN 35MM, INSTALADO EM RAMAL DE DISTRIBUIÇÃO DE ÁGUA   FORNECIMENTO E INSTALAÇÃO. AF_12/2014</v>
          </cell>
          <cell r="D3635" t="str">
            <v>M</v>
          </cell>
          <cell r="E3635">
            <v>42.41</v>
          </cell>
        </row>
        <row r="3636">
          <cell r="B3636">
            <v>89719</v>
          </cell>
          <cell r="C3636" t="str">
            <v>JOELHO 90 GRAUS, CPVC, SOLDÁVEL, DN 22MM, INSTALADO EM RAMAL DE DISTRIBUIÇÃO DE ÁGUA   FORNECIMENTO E INSTALAÇÃO. AF_12/2014</v>
          </cell>
          <cell r="D3636" t="str">
            <v>UN</v>
          </cell>
          <cell r="E3636">
            <v>10.84</v>
          </cell>
        </row>
        <row r="3637">
          <cell r="B3637">
            <v>89720</v>
          </cell>
          <cell r="C3637" t="str">
            <v>JOELHO 45 GRAUS, CPVC, SOLDÁVEL, DN 22MM, INSTALADO EM RAMAL DE DISTRIBUIÇÃO DE ÁGUA   FORNECIMENTO E INSTALAÇÃO. AF_12/2014</v>
          </cell>
          <cell r="D3637" t="str">
            <v>UN</v>
          </cell>
          <cell r="E3637">
            <v>13.26</v>
          </cell>
        </row>
        <row r="3638">
          <cell r="B3638">
            <v>89721</v>
          </cell>
          <cell r="C3638" t="str">
            <v>CURVA 90 GRAUS, CPVC, SOLDÁVEL, DN 22MM, INSTALADO EM RAMAL DE DISTRIBUIÇÃO DE ÁGUA - FORNECIMENTO E INSTALAÇÃO. AF_12/2014</v>
          </cell>
          <cell r="D3638" t="str">
            <v>UN</v>
          </cell>
          <cell r="E3638">
            <v>14.07</v>
          </cell>
        </row>
        <row r="3639">
          <cell r="B3639">
            <v>89722</v>
          </cell>
          <cell r="C3639" t="str">
            <v>JOELHO DE TRANSIÇÃO, 90 GRAUS, CPVC, SOLDÁVEL, DN 22MM X 1/2", INSTALADO EM RAMAL DE ALIMENTAÇAÕ DE ÁGUA - FORNECIMENTO E INSTALAÇÃO. AF_12/2014</v>
          </cell>
          <cell r="D3639" t="str">
            <v>UN</v>
          </cell>
          <cell r="E3639">
            <v>25.49</v>
          </cell>
        </row>
        <row r="3640">
          <cell r="B3640">
            <v>89723</v>
          </cell>
          <cell r="C3640" t="str">
            <v>JOELHO 90 GRAUS, CPVC, SOLDÁVEL, DN 28MM, INSTALADO EM RAMAL DE DISTRIBUIÇÃO DE ÁGUA   FORNECIMENTO E INSTALAÇÃO. AF_12/2014</v>
          </cell>
          <cell r="D3640" t="str">
            <v>UN</v>
          </cell>
          <cell r="E3640">
            <v>18.82</v>
          </cell>
        </row>
        <row r="3641">
          <cell r="B3641">
            <v>89724</v>
          </cell>
          <cell r="C3641" t="str">
            <v>JOELHO 90 GRAUS, PVC, SERIE NORMAL, ESGOTO PREDIAL, DN 40 MM, JUNTA SOLDÁVEL, FORNECIDO E INSTALADO EM RAMAL DE DESCARGA OU RAMAL DE ESGOTO SANITÁRIO. AF_12/2014</v>
          </cell>
          <cell r="D3641" t="str">
            <v>UN</v>
          </cell>
          <cell r="E3641">
            <v>8.7100000000000009</v>
          </cell>
        </row>
        <row r="3642">
          <cell r="B3642">
            <v>89725</v>
          </cell>
          <cell r="C3642" t="str">
            <v>JOELHO 45 GRAUS, CPVC, SOLDÁVEL, DN 28MM, INSTALADO EM RAMAL DE DISTRIBUIÇÃO DE ÁGUA   FORNECIMENTO E INSTALAÇÃO. AF_12/2014</v>
          </cell>
          <cell r="D3642" t="str">
            <v>UN</v>
          </cell>
          <cell r="E3642">
            <v>18.260000000000002</v>
          </cell>
        </row>
        <row r="3643">
          <cell r="B3643">
            <v>89726</v>
          </cell>
          <cell r="C3643" t="str">
            <v>JOELHO 45 GRAUS, PVC, SERIE NORMAL, ESGOTO PREDIAL, DN 40 MM, JUNTA SOLDÁVEL, FORNECIDO E INSTALADO EM RAMAL DE DESCARGA OU RAMAL DE ESGOTO SANITÁRIO. AF_12/2014</v>
          </cell>
          <cell r="D3643" t="str">
            <v>UN</v>
          </cell>
          <cell r="E3643">
            <v>6.33</v>
          </cell>
        </row>
        <row r="3644">
          <cell r="B3644">
            <v>89727</v>
          </cell>
          <cell r="C3644" t="str">
            <v>CURVA 90 GRAUS, CPVC, SOLDÁVEL, DN 28MM, INSTALADO EM RAMAL DE DISTRIBUIÇÃO DE ÁGUA   FORNECIMENTO E INSTALAÇÃO. AF_12/2014</v>
          </cell>
          <cell r="D3644" t="str">
            <v>UN</v>
          </cell>
          <cell r="E3644">
            <v>20.85</v>
          </cell>
        </row>
        <row r="3645">
          <cell r="B3645">
            <v>89728</v>
          </cell>
          <cell r="C3645" t="str">
            <v>CURVA CURTA 90 GRAUS, PVC, SERIE NORMAL, ESGOTO PREDIAL, DN 40 MM, JUNTA SOLDÁVEL, FORNECIDO E INSTALADO EM RAMAL DE DESCARGA OU RAMAL DE ESGOTO SANITÁRIO. AF_12/2014</v>
          </cell>
          <cell r="D3645" t="str">
            <v>UN</v>
          </cell>
          <cell r="E3645">
            <v>9.3000000000000007</v>
          </cell>
        </row>
        <row r="3646">
          <cell r="B3646">
            <v>89729</v>
          </cell>
          <cell r="C3646" t="str">
            <v>JOELHO 90 GRAUS, CPVC, SOLDÁVEL, DN 35MM, INSTALADO EM RAMAL DE DISTRIBUIÇÃO DE ÁGUA   FORNECIMENTO E INSTALAÇÃO. AF_12/2014</v>
          </cell>
          <cell r="D3646" t="str">
            <v>UN</v>
          </cell>
          <cell r="E3646">
            <v>29.53</v>
          </cell>
        </row>
        <row r="3647">
          <cell r="B3647">
            <v>89730</v>
          </cell>
          <cell r="C3647" t="str">
            <v>CURVA LONGA 90 GRAUS, PVC, SERIE NORMAL, ESGOTO PREDIAL, DN 40 MM, JUNTA SOLDÁVEL, FORNECIDO E INSTALADO EM RAMAL DE DESCARGA OU RAMAL DE ESGOTO SANITÁRIO. AF_12/2014</v>
          </cell>
          <cell r="D3647" t="str">
            <v>UN</v>
          </cell>
          <cell r="E3647">
            <v>10.07</v>
          </cell>
        </row>
        <row r="3648">
          <cell r="B3648">
            <v>89731</v>
          </cell>
          <cell r="C3648" t="str">
            <v>JOELHO 90 GRAUS, PVC, SERIE NORMAL, ESGOTO PREDIAL, DN 50 MM, JUNTA ELÁSTICA, FORNECIDO E INSTALADO EM RAMAL DE DESCARGA OU RAMAL DE ESGOTO SANITÁRIO. AF_12/2014</v>
          </cell>
          <cell r="D3648" t="str">
            <v>UN</v>
          </cell>
          <cell r="E3648">
            <v>10.09</v>
          </cell>
        </row>
        <row r="3649">
          <cell r="B3649">
            <v>89732</v>
          </cell>
          <cell r="C3649" t="str">
            <v>JOELHO 45 GRAUS, PVC, SERIE NORMAL, ESGOTO PREDIAL, DN 50 MM, JUNTA ELÁSTICA, FORNECIDO E INSTALADO EM RAMAL DE DESCARGA OU RAMAL DE ESGOTO SANITÁRIO. AF_12/2014</v>
          </cell>
          <cell r="D3649" t="str">
            <v>UN</v>
          </cell>
          <cell r="E3649">
            <v>10.65</v>
          </cell>
        </row>
        <row r="3650">
          <cell r="B3650">
            <v>89733</v>
          </cell>
          <cell r="C3650" t="str">
            <v>CURVA CURTA 90 GRAUS, PVC, SERIE NORMAL, ESGOTO PREDIAL, DN 50 MM, JUNTA ELÁSTICA, FORNECIDO E INSTALADO EM RAMAL DE DESCARGA OU RAMAL DE ESGOTO SANITÁRIO. AF_12/2014</v>
          </cell>
          <cell r="D3650" t="str">
            <v>UN</v>
          </cell>
          <cell r="E3650">
            <v>16.71</v>
          </cell>
        </row>
        <row r="3651">
          <cell r="B3651">
            <v>89734</v>
          </cell>
          <cell r="C3651" t="str">
            <v>JOELHO 45 GRAUS, CPVC, SOLDÁVEL, DN 35MM, INSTALADO EM RAMAL DE DISTRIBUIÇÃO DE ÁGUA   FORNECIMENTO E INSTALAÇÃO. AF_12/2014</v>
          </cell>
          <cell r="D3651" t="str">
            <v>UN</v>
          </cell>
          <cell r="E3651">
            <v>29.53</v>
          </cell>
        </row>
        <row r="3652">
          <cell r="B3652">
            <v>89735</v>
          </cell>
          <cell r="C3652" t="str">
            <v>CURVA LONGA 90 GRAUS, PVC, SERIE NORMAL, ESGOTO PREDIAL, DN 50 MM, JUNTA ELÁSTICA, FORNECIDO E INSTALADO EM RAMAL DE DESCARGA OU RAMAL DE ESGOTO SANITÁRIO. AF_12/2014</v>
          </cell>
          <cell r="D3652" t="str">
            <v>UN</v>
          </cell>
          <cell r="E3652">
            <v>17.63</v>
          </cell>
        </row>
        <row r="3653">
          <cell r="B3653">
            <v>89736</v>
          </cell>
          <cell r="C3653" t="str">
            <v>LUVA, CPVC, SOLDÁVEL, DN 22MM, INSTALADO EM RAMAL DE DISTRIBUIÇÃO DE ÁGUA   FORNECIMENTO E INSTALAÇÃO. AF_12/2014</v>
          </cell>
          <cell r="D3653" t="str">
            <v>UN</v>
          </cell>
          <cell r="E3653">
            <v>7.16</v>
          </cell>
        </row>
        <row r="3654">
          <cell r="B3654">
            <v>89737</v>
          </cell>
          <cell r="C3654" t="str">
            <v>JOELHO 90 GRAUS, PVC, SERIE NORMAL, ESGOTO PREDIAL, DN 75 MM, JUNTA ELÁSTICA, FORNECIDO E INSTALADO EM RAMAL DE DESCARGA OU RAMAL DE ESGOTO SANITÁRIO. AF_12/2014</v>
          </cell>
          <cell r="D3654" t="str">
            <v>UN</v>
          </cell>
          <cell r="E3654">
            <v>17.25</v>
          </cell>
        </row>
        <row r="3655">
          <cell r="B3655">
            <v>89738</v>
          </cell>
          <cell r="C3655" t="str">
            <v>LUVA DE CORRER, CPVC, SOLDÁVEL, DN 22MM, INSTALADO EM RAMAL DE DISTRIBUIÇÃO DE ÁGUA   FORNECIMENTO E INSTALAÇÃO. AF_12/2014</v>
          </cell>
          <cell r="D3655" t="str">
            <v>UN</v>
          </cell>
          <cell r="E3655">
            <v>15.64</v>
          </cell>
        </row>
        <row r="3656">
          <cell r="B3656">
            <v>89739</v>
          </cell>
          <cell r="C3656" t="str">
            <v>JOELHO 45 GRAUS, PVC, SERIE NORMAL, ESGOTO PREDIAL, DN 75 MM, JUNTA ELÁSTICA, FORNECIDO E INSTALADO EM RAMAL DE DESCARGA OU RAMAL DE ESGOTO SANITÁRIO. AF_12/2014</v>
          </cell>
          <cell r="D3656" t="str">
            <v>UN</v>
          </cell>
          <cell r="E3656">
            <v>18.059999999999999</v>
          </cell>
        </row>
        <row r="3657">
          <cell r="B3657">
            <v>89740</v>
          </cell>
          <cell r="C3657" t="str">
            <v>LUVA DE TRANSIÇÃO, CPVC, SOLDÁVEL, DN 22MM X 25MM, INSTALADO EM RAMAL DE DISTRIBUIÇÃO DE ÁGUA   FORNECIMENTO E INSTALAÇÃO. AF_12/2014</v>
          </cell>
          <cell r="D3657" t="str">
            <v>UN</v>
          </cell>
          <cell r="E3657">
            <v>6.42</v>
          </cell>
        </row>
        <row r="3658">
          <cell r="B3658">
            <v>89741</v>
          </cell>
          <cell r="C3658" t="str">
            <v>UNIÃO, CPVC, SOLDÁVEL, DN 22MM, INSTALADO EM RAMAL DE DISTRIBUIÇÃO DE ÁGUA   FORNECIMENTO E INSTALAÇÃO. AF_12/2014</v>
          </cell>
          <cell r="D3658" t="str">
            <v>UN</v>
          </cell>
          <cell r="E3658">
            <v>22.09</v>
          </cell>
        </row>
        <row r="3659">
          <cell r="B3659">
            <v>89742</v>
          </cell>
          <cell r="C3659" t="str">
            <v>CURVA CURTA 90 GRAUS, PVC, SERIE NORMAL, ESGOTO PREDIAL, DN 75 MM, JUNTA ELÁSTICA, FORNECIDO E INSTALADO EM RAMAL DE DESCARGA OU RAMAL DE ESGOTO SANITÁRIO. AF_12/2014</v>
          </cell>
          <cell r="D3659" t="str">
            <v>UN</v>
          </cell>
          <cell r="E3659">
            <v>28.72</v>
          </cell>
        </row>
        <row r="3660">
          <cell r="B3660">
            <v>89743</v>
          </cell>
          <cell r="C3660" t="str">
            <v>CURVA LONGA 90 GRAUS, PVC, SERIE NORMAL, ESGOTO PREDIAL, DN 75 MM, JUNTA ELÁSTICA, FORNECIDO E INSTALADO EM RAMAL DE DESCARGA OU RAMAL DE ESGOTO SANITÁRIO. AF_12/2014</v>
          </cell>
          <cell r="D3660" t="str">
            <v>UN</v>
          </cell>
          <cell r="E3660">
            <v>40.229999999999997</v>
          </cell>
        </row>
        <row r="3661">
          <cell r="B3661">
            <v>89744</v>
          </cell>
          <cell r="C3661" t="str">
            <v>JOELHO 90 GRAUS, PVC, SERIE NORMAL, ESGOTO PREDIAL, DN 100 MM, JUNTA ELÁSTICA, FORNECIDO E INSTALADO EM RAMAL DE DESCARGA OU RAMAL DE ESGOTO SANITÁRIO. AF_12/2014</v>
          </cell>
          <cell r="D3661" t="str">
            <v>UN</v>
          </cell>
          <cell r="E3661">
            <v>22.41</v>
          </cell>
        </row>
        <row r="3662">
          <cell r="B3662">
            <v>89745</v>
          </cell>
          <cell r="C3662" t="str">
            <v>CONECTOR, CPVC, SOLDÁVEL, DN 22MM X 1/2 , INSTALADO EM RAMAL DE DISTRIBUIÇÃO DE ÁGUA   FORNECIMENTO E INSTALAÇÃO. AF_12/2014</v>
          </cell>
          <cell r="D3662" t="str">
            <v>UN</v>
          </cell>
          <cell r="E3662">
            <v>35.9</v>
          </cell>
        </row>
        <row r="3663">
          <cell r="B3663">
            <v>89746</v>
          </cell>
          <cell r="C3663" t="str">
            <v>JOELHO 45 GRAUS, PVC, SERIE NORMAL, ESGOTO PREDIAL, DN 100 MM, JUNTA ELÁSTICA, FORNECIDO E INSTALADO EM RAMAL DE DESCARGA OU RAMAL DE ESGOTO SANITÁRIO. AF_12/2014</v>
          </cell>
          <cell r="D3663" t="str">
            <v>UN</v>
          </cell>
          <cell r="E3663">
            <v>22.36</v>
          </cell>
        </row>
        <row r="3664">
          <cell r="B3664">
            <v>89747</v>
          </cell>
          <cell r="C3664" t="str">
            <v>ADAPTADOR, CPVC, SOLDÁVEL, DN 22MM, INSTALADO EM RAMAL DE DISTRIBUIÇÃO DE ÁGUA   FORNECIMENTO E INSTALAÇÃO. AF_12/2014</v>
          </cell>
          <cell r="D3664" t="str">
            <v>UN</v>
          </cell>
          <cell r="E3664">
            <v>12.77</v>
          </cell>
        </row>
        <row r="3665">
          <cell r="B3665">
            <v>89748</v>
          </cell>
          <cell r="C3665" t="str">
            <v>CURVA CURTA 90 GRAUS, PVC, SERIE NORMAL, ESGOTO PREDIAL, DN 100 MM, JUNTA ELÁSTICA, FORNECIDO E INSTALADO EM RAMAL DE DESCARGA OU RAMAL DE ESGOTO SANITÁRIO. AF_12/2014</v>
          </cell>
          <cell r="D3665" t="str">
            <v>UN</v>
          </cell>
          <cell r="E3665">
            <v>34.89</v>
          </cell>
        </row>
        <row r="3666">
          <cell r="B3666">
            <v>89749</v>
          </cell>
          <cell r="C3666" t="str">
            <v>CURVA DE TRANSPOSIÇÃO, CPVC, SOLDÁVEL, DN 22MM, INSTALADO EM RAMAL DE DISTRIBUIÇÃO DE ÁGUA   FORNECIMENTO E INSTALAÇÃO. AF_12/2014</v>
          </cell>
          <cell r="D3666" t="str">
            <v>UN</v>
          </cell>
          <cell r="E3666">
            <v>15.64</v>
          </cell>
        </row>
        <row r="3667">
          <cell r="B3667">
            <v>89750</v>
          </cell>
          <cell r="C3667" t="str">
            <v>CURVA LONGA 90 GRAUS, PVC, SERIE NORMAL, ESGOTO PREDIAL, DN 100 MM, JUNTA ELÁSTICA, FORNECIDO E INSTALADO EM RAMAL DE DESCARGA OU RAMAL DE ESGOTO SANITÁRIO. AF_12/2014</v>
          </cell>
          <cell r="D3667" t="str">
            <v>UN</v>
          </cell>
          <cell r="E3667">
            <v>57.02</v>
          </cell>
        </row>
        <row r="3668">
          <cell r="B3668">
            <v>89751</v>
          </cell>
          <cell r="C3668" t="str">
            <v>BUCHA DE REDUÇÃO, CPVC, SOLDÁVEL, DN 22MM X 15MM, INSTALADO EM RAMAL DE DISTRIBUIÇÃO DE ÁGUA   FORNECIMENTO E INSTALAÇÃO. AF_12/2014</v>
          </cell>
          <cell r="D3668" t="str">
            <v>UN</v>
          </cell>
          <cell r="E3668">
            <v>5.16</v>
          </cell>
        </row>
        <row r="3669">
          <cell r="B3669">
            <v>89752</v>
          </cell>
          <cell r="C3669" t="str">
            <v>LUVA SIMPLES, PVC, SERIE NORMAL, ESGOTO PREDIAL, DN 40 MM, JUNTA SOLDÁVEL, FORNECIDO E INSTALADO EM RAMAL DE DESCARGA OU RAMAL DE ESGOTO SANITÁRIO. AF_12/2014</v>
          </cell>
          <cell r="D3669" t="str">
            <v>UN</v>
          </cell>
          <cell r="E3669">
            <v>5.5</v>
          </cell>
        </row>
        <row r="3670">
          <cell r="B3670">
            <v>89753</v>
          </cell>
          <cell r="C3670" t="str">
            <v>LUVA SIMPLES, PVC, SERIE NORMAL, ESGOTO PREDIAL, DN 50 MM, JUNTA ELÁSTICA, FORNECIDO E INSTALADO EM RAMAL DE DESCARGA OU RAMAL DE ESGOTO SANITÁRIO. AF_12/2014</v>
          </cell>
          <cell r="D3670" t="str">
            <v>UN</v>
          </cell>
          <cell r="E3670">
            <v>8.68</v>
          </cell>
        </row>
        <row r="3671">
          <cell r="B3671">
            <v>89754</v>
          </cell>
          <cell r="C3671" t="str">
            <v>LUVA DE CORRER, PVC, SERIE NORMAL, ESGOTO PREDIAL, DN 50 MM, JUNTA ELÁSTICA, FORNECIDO E INSTALADO EM RAMAL DE DESCARGA OU RAMAL DE ESGOTO SANITÁRIO. AF_12/2014</v>
          </cell>
          <cell r="D3671" t="str">
            <v>UN</v>
          </cell>
          <cell r="E3671">
            <v>15.4</v>
          </cell>
        </row>
        <row r="3672">
          <cell r="B3672">
            <v>89755</v>
          </cell>
          <cell r="C3672" t="str">
            <v>LUVA, CPVC, SOLDÁVEL, DN 28MM, INSTALADO EM RAMAL DE DISTRIBUIÇÃO DE ÁGUA   FORNECIMENTO E INSTALAÇÃO. AF_12/2014</v>
          </cell>
          <cell r="D3672" t="str">
            <v>UN</v>
          </cell>
          <cell r="E3672">
            <v>11.67</v>
          </cell>
        </row>
        <row r="3673">
          <cell r="B3673">
            <v>89756</v>
          </cell>
          <cell r="C3673" t="str">
            <v>LUVA DE CORRER, CPVC, SOLDÁVEL, DN 28MM, INSTALADO EM RAMAL DE DISTRIBUIÇÃO DE ÁGUA   FORNECIMENTO E INSTALAÇÃO. AF_12/2014</v>
          </cell>
          <cell r="D3673" t="str">
            <v>UN</v>
          </cell>
          <cell r="E3673">
            <v>21.38</v>
          </cell>
        </row>
        <row r="3674">
          <cell r="B3674">
            <v>89757</v>
          </cell>
          <cell r="C3674" t="str">
            <v>UNIÃO, CPVC, SOLDÁVEL, DN 28MM, INSTALADO EM RAMAL DE DISTRIBUIÇÃO DE ÁGUA   FORNECIMENTO E INSTALAÇÃO. AF_12/2014</v>
          </cell>
          <cell r="D3674" t="str">
            <v>UN</v>
          </cell>
          <cell r="E3674">
            <v>33.75</v>
          </cell>
        </row>
        <row r="3675">
          <cell r="B3675">
            <v>89758</v>
          </cell>
          <cell r="C3675" t="str">
            <v>CONECTOR, CPVC, SOLDÁVEL, DN 28MM X 1 , INSTALADO EM RAMAL DE DISTRIBUIÇÃO DE ÁGUA   FORNECIMENTO E INSTALAÇÃO. AF_12/2014</v>
          </cell>
          <cell r="D3675" t="str">
            <v>UN</v>
          </cell>
          <cell r="E3675">
            <v>53.93</v>
          </cell>
        </row>
        <row r="3676">
          <cell r="B3676">
            <v>89759</v>
          </cell>
          <cell r="C3676" t="str">
            <v>BUCHA DE REDUÇÃO, CPVC, SOLDÁVEL, DN 28MM X 22MM, INSTALADO EM RAMAL DE DISTRIBUIÇÃO DE ÁGUA - FORNECIMENTO E INSTALAÇÃO. AF_12/2014</v>
          </cell>
          <cell r="D3676" t="str">
            <v>UN</v>
          </cell>
          <cell r="E3676">
            <v>7.36</v>
          </cell>
        </row>
        <row r="3677">
          <cell r="B3677">
            <v>89760</v>
          </cell>
          <cell r="C3677" t="str">
            <v>LUVA, CPVC, SOLDÁVEL, DN 35MM, INSTALADO EM RAMAL DE DISTRIBUIÇÃO DE ÁGUA - FORNECIMENTO E INSTALAÇÃO. AF_12/2014</v>
          </cell>
          <cell r="D3677" t="str">
            <v>UN</v>
          </cell>
          <cell r="E3677">
            <v>19.96</v>
          </cell>
        </row>
        <row r="3678">
          <cell r="B3678">
            <v>89761</v>
          </cell>
          <cell r="C3678" t="str">
            <v>LUVA DE CORRER, CPVC, SOLDÁVEL, DN 35MM, INSTALADO EM RAMAL DE DISTRIBUIÇÃO DE ÁGUA - FORNECIMENTO E INSTALAÇÃO. AF_12/2014</v>
          </cell>
          <cell r="D3678" t="str">
            <v>UN</v>
          </cell>
          <cell r="E3678">
            <v>34.47</v>
          </cell>
        </row>
        <row r="3679">
          <cell r="B3679">
            <v>89762</v>
          </cell>
          <cell r="C3679" t="str">
            <v>UNIÃO, CPVC, SOLDÁVEL, DN35MM, INSTALADO EM RAMAL DE DISTRIBUIÇÃO DE ÁGUA - FORNECIMENTO E INSTALAÇÃO. AF_12/2014</v>
          </cell>
          <cell r="D3679" t="str">
            <v>UN</v>
          </cell>
          <cell r="E3679">
            <v>50.03</v>
          </cell>
        </row>
        <row r="3680">
          <cell r="B3680">
            <v>89763</v>
          </cell>
          <cell r="C3680" t="str">
            <v>CONECTOR, CPVC, SOLDÁVEL, DN 35MM X 1 1/4 , INSTALADO EM RAMAL DE DISTRIBUIÇÃO DE ÁGUA - FORNECIMENTO E INSTALAÇÃO. AF_12/2014</v>
          </cell>
          <cell r="D3680" t="str">
            <v>UN</v>
          </cell>
          <cell r="E3680">
            <v>203.95</v>
          </cell>
        </row>
        <row r="3681">
          <cell r="B3681">
            <v>89764</v>
          </cell>
          <cell r="C3681" t="str">
            <v>BUCHA DE REDUÇÃO, CPVC, SOLDÁVEL, DN35MM X 28MM, INSTALADO EM RAMAL DE DISTRIBUIÇÃO DE ÁGUA - FORNECIMENTO E INSTALAÇÃO. AF_12/2014</v>
          </cell>
          <cell r="D3681" t="str">
            <v>UN</v>
          </cell>
          <cell r="E3681">
            <v>37.590000000000003</v>
          </cell>
        </row>
        <row r="3682">
          <cell r="B3682">
            <v>89765</v>
          </cell>
          <cell r="C3682" t="str">
            <v>TE, CPVC, SOLDÁVEL, DN 22MM, INSTALADO EM RAMAL DE DISTRIBUIÇÃO DE ÁGUA - FORNECIMENTO E INSTALAÇÃO. AF_12/2014</v>
          </cell>
          <cell r="D3682" t="str">
            <v>UN</v>
          </cell>
          <cell r="E3682">
            <v>13.78</v>
          </cell>
        </row>
        <row r="3683">
          <cell r="B3683">
            <v>89766</v>
          </cell>
          <cell r="C3683" t="str">
            <v>TE DE TRANSIÇÃO, CPVC, SOLDÁVEL, DN 22MM X 1/2 , INSTALADO EM RAMAL DE DISTRIBUIÇÃO DE ÁGUA   FORNECIMENTO E INSTALAÇÃO. AF_12/2014</v>
          </cell>
          <cell r="D3683" t="str">
            <v>UN</v>
          </cell>
          <cell r="E3683">
            <v>21.91</v>
          </cell>
        </row>
        <row r="3684">
          <cell r="B3684">
            <v>89767</v>
          </cell>
          <cell r="C3684" t="str">
            <v>TÊ MISTURADOR, CPVC, SOLDÁVEL, DN 22MM, INSTALADO EM RAMAL DE DISTRIBUIÇÃO DE ÁGUA - FORNECIMENTO E INSTALAÇÃO. AF_12/2014</v>
          </cell>
          <cell r="D3684" t="str">
            <v>UN</v>
          </cell>
          <cell r="E3684">
            <v>21.91</v>
          </cell>
        </row>
        <row r="3685">
          <cell r="B3685">
            <v>89768</v>
          </cell>
          <cell r="C3685" t="str">
            <v>TÊ, CPVC, SOLDÁVEL, DN 28MM, INSTALADO EM RAMAL DE DISTRIBUIÇÃO DE ÁGUA - FORNECIMENTO E INSTALAÇÃO. AF_12/2014</v>
          </cell>
          <cell r="D3685" t="str">
            <v>UN</v>
          </cell>
          <cell r="E3685">
            <v>21.45</v>
          </cell>
        </row>
        <row r="3686">
          <cell r="B3686">
            <v>89769</v>
          </cell>
          <cell r="C3686" t="str">
            <v>TÊ, CPVC, SOLDÁVEL, DN35MM, INSTALADO EM RAMAL DE DISTRIBUIÇÃO DE ÁGUA - FORNECIMENTO E INSTALAÇÃO. AF_12/2014</v>
          </cell>
          <cell r="D3686" t="str">
            <v>UN</v>
          </cell>
          <cell r="E3686">
            <v>55.34</v>
          </cell>
        </row>
        <row r="3687">
          <cell r="B3687">
            <v>89772</v>
          </cell>
          <cell r="C3687" t="str">
            <v>TUBO, CPVC, SOLDÁVEL, DN 54MM, INSTALADO EM PRUMADA DE ÁGUA  FORNECIMENTO E INSTALAÇÃO. AF_12/2014</v>
          </cell>
          <cell r="D3687" t="str">
            <v>M</v>
          </cell>
          <cell r="E3687">
            <v>79.17</v>
          </cell>
        </row>
        <row r="3688">
          <cell r="B3688">
            <v>89774</v>
          </cell>
          <cell r="C3688" t="str">
            <v>LUVA SIMPLES, PVC, SERIE NORMAL, ESGOTO PREDIAL, DN 75 MM, JUNTA ELÁSTICA, FORNECIDO E INSTALADO EM RAMAL DE DESCARGA OU RAMAL DE ESGOTO SANITÁRIO. AF_12/2014</v>
          </cell>
          <cell r="D3688" t="str">
            <v>UN</v>
          </cell>
          <cell r="E3688">
            <v>14.18</v>
          </cell>
        </row>
        <row r="3689">
          <cell r="B3689">
            <v>89776</v>
          </cell>
          <cell r="C3689" t="str">
            <v>LUVA DE CORRER, PVC, SERIE NORMAL, ESGOTO PREDIAL, DN 75 MM, JUNTA ELÁSTICA, FORNECIDO E INSTALADO EM RAMAL DE DESCARGA OU RAMAL DE ESGOTO SANITÁRIO. AF_12/2014</v>
          </cell>
          <cell r="D3689" t="str">
            <v>UN</v>
          </cell>
          <cell r="E3689">
            <v>19.37</v>
          </cell>
        </row>
        <row r="3690">
          <cell r="B3690">
            <v>89777</v>
          </cell>
          <cell r="C3690" t="str">
            <v>JOELHO 90 GRAUS, CPVC, SOLDÁVEL, DN 35MM, INSTALADO EM PRUMADA DE ÁGUA  FORNECIMENTO E INSTALAÇÃO. AF_12/2014</v>
          </cell>
          <cell r="D3690" t="str">
            <v>UN</v>
          </cell>
          <cell r="E3690">
            <v>28.31</v>
          </cell>
        </row>
        <row r="3691">
          <cell r="B3691">
            <v>89778</v>
          </cell>
          <cell r="C3691" t="str">
            <v>LUVA SIMPLES, PVC, SERIE NORMAL, ESGOTO PREDIAL, DN 100 MM, JUNTA ELÁSTICA, FORNECIDO E INSTALADO EM RAMAL DE DESCARGA OU RAMAL DE ESGOTO SANITÁRIO. AF_12/2014</v>
          </cell>
          <cell r="D3691" t="str">
            <v>UN</v>
          </cell>
          <cell r="E3691">
            <v>17.8</v>
          </cell>
        </row>
        <row r="3692">
          <cell r="B3692">
            <v>89779</v>
          </cell>
          <cell r="C3692" t="str">
            <v>LUVA DE CORRER, PVC, SERIE NORMAL, ESGOTO PREDIAL, DN 100 MM, JUNTA ELÁSTICA, FORNECIDO E INSTALADO EM RAMAL DE DESCARGA OU RAMAL DE ESGOTO SANITÁRIO. AF_12/2014</v>
          </cell>
          <cell r="D3692" t="str">
            <v>UN</v>
          </cell>
          <cell r="E3692">
            <v>27.42</v>
          </cell>
        </row>
        <row r="3693">
          <cell r="B3693">
            <v>89780</v>
          </cell>
          <cell r="C3693" t="str">
            <v>JOELHO 45 GRAUS, CPVC, SOLDÁVEL, DN 35MM, INSTALADO EM PRUMADA DE ÁGUA - FORNECIMENTO E INSTALAÇÃO. AF_12/2014</v>
          </cell>
          <cell r="D3693" t="str">
            <v>UN</v>
          </cell>
          <cell r="E3693">
            <v>28.31</v>
          </cell>
        </row>
        <row r="3694">
          <cell r="B3694">
            <v>89781</v>
          </cell>
          <cell r="C3694" t="str">
            <v>JOELHO 90 GRAUS, CPVC, SOLDÁVEL, DN 42MM, INSTALADO EM PRUMADA DE ÁGUA  FORNECIMENTO E INSTALAÇÃO. AF_12/2014</v>
          </cell>
          <cell r="D3694" t="str">
            <v>UN</v>
          </cell>
          <cell r="E3694">
            <v>43.02</v>
          </cell>
        </row>
        <row r="3695">
          <cell r="B3695">
            <v>89782</v>
          </cell>
          <cell r="C3695" t="str">
            <v>TE, PVC, SERIE NORMAL, ESGOTO PREDIAL, DN 40 X 40 MM, JUNTA SOLDÁVEL, FORNECIDO E INSTALADO EM RAMAL DE DESCARGA OU RAMAL DE ESGOTO SANITÁRIO. AF_12/2014</v>
          </cell>
          <cell r="D3695" t="str">
            <v>UN</v>
          </cell>
          <cell r="E3695">
            <v>10.34</v>
          </cell>
        </row>
        <row r="3696">
          <cell r="B3696">
            <v>89783</v>
          </cell>
          <cell r="C3696" t="str">
            <v>JUNÇÃO SIMPLES, PVC, SERIE NORMAL, ESGOTO PREDIAL, DN 40 MM, JUNTA SOLDÁVEL, FORNECIDO E INSTALADO EM RAMAL DE DESCARGA OU RAMAL DE ESGOTO SANITÁRIO. AF_12/2014</v>
          </cell>
          <cell r="D3696" t="str">
            <v>UN</v>
          </cell>
          <cell r="E3696">
            <v>10.58</v>
          </cell>
        </row>
        <row r="3697">
          <cell r="B3697">
            <v>89784</v>
          </cell>
          <cell r="C3697" t="str">
            <v>TE, PVC, SERIE NORMAL, ESGOTO PREDIAL, DN 50 X 50 MM, JUNTA ELÁSTICA, FORNECIDO E INSTALADO EM RAMAL DE DESCARGA OU RAMAL DE ESGOTO SANITÁRIO. AF_12/2014</v>
          </cell>
          <cell r="D3697" t="str">
            <v>UN</v>
          </cell>
          <cell r="E3697">
            <v>18.920000000000002</v>
          </cell>
        </row>
        <row r="3698">
          <cell r="B3698">
            <v>89785</v>
          </cell>
          <cell r="C3698" t="str">
            <v>JUNÇÃO SIMPLES, PVC, SERIE NORMAL, ESGOTO PREDIAL, DN 50 X 50 MM, JUNTA ELÁSTICA, FORNECIDO E INSTALADO EM RAMAL DE DESCARGA OU RAMAL DE ESGOTO SANITÁRIO. AF_12/2014</v>
          </cell>
          <cell r="D3698" t="str">
            <v>UN</v>
          </cell>
          <cell r="E3698">
            <v>20.52</v>
          </cell>
        </row>
        <row r="3699">
          <cell r="B3699">
            <v>89786</v>
          </cell>
          <cell r="C3699" t="str">
            <v>TE, PVC, SERIE NORMAL, ESGOTO PREDIAL, DN 75 X 75 MM, JUNTA ELÁSTICA, FORNECIDO E INSTALADO EM RAMAL DE DESCARGA OU RAMAL DE ESGOTO SANITÁRIO. AF_12/2014</v>
          </cell>
          <cell r="D3699" t="str">
            <v>UN</v>
          </cell>
          <cell r="E3699">
            <v>30.97</v>
          </cell>
        </row>
        <row r="3700">
          <cell r="B3700">
            <v>89787</v>
          </cell>
          <cell r="C3700" t="str">
            <v>JOELHO 45 GRAUS, CPVC, SOLDÁVEL, DN 42MM, INSTALADO EM PRUMADA DE ÁGUA  FORNECIMENTO E INSTALAÇÃO. AF_12/2014</v>
          </cell>
          <cell r="D3700" t="str">
            <v>UN</v>
          </cell>
          <cell r="E3700">
            <v>43.02</v>
          </cell>
        </row>
        <row r="3701">
          <cell r="B3701">
            <v>89788</v>
          </cell>
          <cell r="C3701" t="str">
            <v>JOELHO 90 GRAUS, CPVC, SOLDÁVEL, DN 54MM, INSTALADO EM PRUMADA DE ÁGUA  FORNECIMENTO E INSTALAÇÃO. AF_12/2014</v>
          </cell>
          <cell r="D3701" t="str">
            <v>UN</v>
          </cell>
          <cell r="E3701">
            <v>86.4</v>
          </cell>
        </row>
        <row r="3702">
          <cell r="B3702">
            <v>89789</v>
          </cell>
          <cell r="C3702" t="str">
            <v>JOELHO 45 GRAUS, CPVC, SOLDÁVEL, DN 54MM, INSTALADO EM PRUMADA DE ÁGUA  FORNECIMENTO E INSTALAÇÃO. AF_12/2014</v>
          </cell>
          <cell r="D3702" t="str">
            <v>UN</v>
          </cell>
          <cell r="E3702">
            <v>87.83</v>
          </cell>
        </row>
        <row r="3703">
          <cell r="B3703">
            <v>89790</v>
          </cell>
          <cell r="C3703" t="str">
            <v>JOELHO 90 GRAUS, CPVC, SOLDÁVEL, DN 73MM, INSTALADO EM PRUMADA DE ÁGUA  FORNECIMENTO E INSTALAÇÃO. AF_12/2014</v>
          </cell>
          <cell r="D3703" t="str">
            <v>UN</v>
          </cell>
          <cell r="E3703">
            <v>218.42</v>
          </cell>
        </row>
        <row r="3704">
          <cell r="B3704">
            <v>89791</v>
          </cell>
          <cell r="C3704" t="str">
            <v>JOELHO 45 GRAUS, CPVC, SOLDÁVEL, DN 73MM, INSTALADO EM PRUMADA DE ÁGUA  FORNECIMENTO E INSTALAÇÃO. AF_12/2014</v>
          </cell>
          <cell r="D3704" t="str">
            <v>UN</v>
          </cell>
          <cell r="E3704">
            <v>223.68</v>
          </cell>
        </row>
        <row r="3705">
          <cell r="B3705">
            <v>89792</v>
          </cell>
          <cell r="C3705" t="str">
            <v>JOELHO 90 GRAUS, CPVC, SOLDÁVEL, DN 89MM, INSTALADO EM PRUMADA DE ÁGUA  FORNECIMENTO E INSTALAÇÃO. AF_12/2014</v>
          </cell>
          <cell r="D3705" t="str">
            <v>UN</v>
          </cell>
          <cell r="E3705">
            <v>255.99</v>
          </cell>
        </row>
        <row r="3706">
          <cell r="B3706">
            <v>89793</v>
          </cell>
          <cell r="C3706" t="str">
            <v>JOELHO 45 GRAUS, CPVC, SOLDÁVEL, DN 89MM, INSTALADO EM PRUMADA DE ÁGUA  FORNECIMENTO E INSTALAÇÃO. AF_12/2014</v>
          </cell>
          <cell r="D3706" t="str">
            <v>UN</v>
          </cell>
          <cell r="E3706">
            <v>263.07</v>
          </cell>
        </row>
        <row r="3707">
          <cell r="B3707">
            <v>89794</v>
          </cell>
          <cell r="C3707" t="str">
            <v>LUVA, CPVC, SOLDÁVEL, DN 35MM, INSTALADO EM PRUMADA DE ÁGUA  FORNECIMENTO E INSTALAÇÃO. AF_12/2014</v>
          </cell>
          <cell r="D3707" t="str">
            <v>UN</v>
          </cell>
          <cell r="E3707">
            <v>19.149999999999999</v>
          </cell>
        </row>
        <row r="3708">
          <cell r="B3708">
            <v>89795</v>
          </cell>
          <cell r="C3708" t="str">
            <v>JUNÇÃO SIMPLES, PVC, SERIE NORMAL, ESGOTO PREDIAL, DN 75 X 75 MM, JUNTA ELÁSTICA, FORNECIDO E INSTALADO EM RAMAL DE DESCARGA OU RAMAL DE ESGOTO SANITÁRIO. AF_12/2014</v>
          </cell>
          <cell r="D3708" t="str">
            <v>UN</v>
          </cell>
          <cell r="E3708">
            <v>33.17</v>
          </cell>
        </row>
        <row r="3709">
          <cell r="B3709">
            <v>89796</v>
          </cell>
          <cell r="C3709" t="str">
            <v>TE, PVC, SERIE NORMAL, ESGOTO PREDIAL, DN 100 X 100 MM, JUNTA ELÁSTICA, FORNECIDO E INSTALADO EM RAMAL DE DESCARGA OU RAMAL DE ESGOTO SANITÁRIO. AF_12/2014</v>
          </cell>
          <cell r="D3709" t="str">
            <v>UN</v>
          </cell>
          <cell r="E3709">
            <v>38.270000000000003</v>
          </cell>
        </row>
        <row r="3710">
          <cell r="B3710">
            <v>89797</v>
          </cell>
          <cell r="C3710" t="str">
            <v>JUNÇÃO SIMPLES, PVC, SERIE NORMAL, ESGOTO PREDIAL, DN 100 X 100 MM, JUNTA ELÁSTICA, FORNECIDO E INSTALADO EM RAMAL DE DESCARGA OU RAMAL DE ESGOTO SANITÁRIO. AF_12/2014</v>
          </cell>
          <cell r="D3710" t="str">
            <v>UN</v>
          </cell>
          <cell r="E3710">
            <v>43.43</v>
          </cell>
        </row>
        <row r="3711">
          <cell r="B3711">
            <v>89801</v>
          </cell>
          <cell r="C3711" t="str">
            <v>JOELHO 90 GRAUS, PVC, SERIE NORMAL, ESGOTO PREDIAL, DN 50 MM, JUNTA ELÁSTICA, FORNECIDO E INSTALADO EM PRUMADA DE ESGOTO SANITÁRIO OU VENTILAÇÃO. AF_12/2014</v>
          </cell>
          <cell r="D3711" t="str">
            <v>UN</v>
          </cell>
          <cell r="E3711">
            <v>6.94</v>
          </cell>
        </row>
        <row r="3712">
          <cell r="B3712">
            <v>89802</v>
          </cell>
          <cell r="C3712" t="str">
            <v>JOELHO 45 GRAUS, PVC, SERIE NORMAL, ESGOTO PREDIAL, DN 50 MM, JUNTA ELÁSTICA, FORNECIDO E INSTALADO EM PRUMADA DE ESGOTO SANITÁRIO OU VENTILAÇÃO. AF_12/2014</v>
          </cell>
          <cell r="D3712" t="str">
            <v>UN</v>
          </cell>
          <cell r="E3712">
            <v>7.5</v>
          </cell>
        </row>
        <row r="3713">
          <cell r="B3713">
            <v>89803</v>
          </cell>
          <cell r="C3713" t="str">
            <v>CURVA CURTA 90 GRAUS, PVC, SERIE NORMAL, ESGOTO PREDIAL, DN 50 MM, JUNTA ELÁSTICA, FORNECIDO E INSTALADO EM PRUMADA DE ESGOTO SANITÁRIO OU VENTILAÇÃO. AF_12/2014</v>
          </cell>
          <cell r="D3713" t="str">
            <v>UN</v>
          </cell>
          <cell r="E3713">
            <v>13.56</v>
          </cell>
        </row>
        <row r="3714">
          <cell r="B3714">
            <v>89804</v>
          </cell>
          <cell r="C3714" t="str">
            <v>CURVA LONGA 90 GRAUS, PVC, SERIE NORMAL, ESGOTO PREDIAL, DN 50 MM, JUNTA ELÁSTICA, FORNECIDO E INSTALADO EM PRUMADA DE ESGOTO SANITÁRIO OU VENTILAÇÃO. AF_12/2014</v>
          </cell>
          <cell r="D3714" t="str">
            <v>UN</v>
          </cell>
          <cell r="E3714">
            <v>14.48</v>
          </cell>
        </row>
        <row r="3715">
          <cell r="B3715">
            <v>89805</v>
          </cell>
          <cell r="C3715" t="str">
            <v>JOELHO 90 GRAUS, PVC, SERIE NORMAL, ESGOTO PREDIAL, DN 75 MM, JUNTA ELÁSTICA, FORNECIDO E INSTALADO EM PRUMADA DE ESGOTO SANITÁRIO OU VENTILAÇÃO. AF_12/2014</v>
          </cell>
          <cell r="D3715" t="str">
            <v>UN</v>
          </cell>
          <cell r="E3715">
            <v>13.4</v>
          </cell>
        </row>
        <row r="3716">
          <cell r="B3716">
            <v>89806</v>
          </cell>
          <cell r="C3716" t="str">
            <v>JOELHO 45 GRAUS, PVC, SERIE NORMAL, ESGOTO PREDIAL, DN 75 MM, JUNTA ELÁSTICA, FORNECIDO E INSTALADO EM PRUMADA DE ESGOTO SANITÁRIO OU VENTILAÇÃO. AF_12/2014</v>
          </cell>
          <cell r="D3716" t="str">
            <v>UN</v>
          </cell>
          <cell r="E3716">
            <v>14.21</v>
          </cell>
        </row>
        <row r="3717">
          <cell r="B3717">
            <v>89807</v>
          </cell>
          <cell r="C3717" t="str">
            <v>CURVA CURTA 90 GRAUS, PVC, SERIE NORMAL, ESGOTO PREDIAL, DN 75 MM, JUNTA ELÁSTICA, FORNECIDO E INSTALADO EM PRUMADA DE ESGOTO SANITÁRIO OU VENTILAÇÃO. AF_12/2014</v>
          </cell>
          <cell r="D3717" t="str">
            <v>UN</v>
          </cell>
          <cell r="E3717">
            <v>24.87</v>
          </cell>
        </row>
        <row r="3718">
          <cell r="B3718">
            <v>89808</v>
          </cell>
          <cell r="C3718" t="str">
            <v>CURVA LONGA 90 GRAUS, PVC, SERIE NORMAL, ESGOTO PREDIAL, DN 75 MM, JUNTA ELÁSTICA, FORNECIDO E INSTALADO EM PRUMADA DE ESGOTO SANITÁRIO OU VENTILAÇÃO. AF_12/2014</v>
          </cell>
          <cell r="D3718" t="str">
            <v>UN</v>
          </cell>
          <cell r="E3718">
            <v>36.380000000000003</v>
          </cell>
        </row>
        <row r="3719">
          <cell r="B3719">
            <v>89809</v>
          </cell>
          <cell r="C3719" t="str">
            <v>JOELHO 90 GRAUS, PVC, SERIE NORMAL, ESGOTO PREDIAL, DN 100 MM, JUNTA ELÁSTICA, FORNECIDO E INSTALADO EM PRUMADA DE ESGOTO SANITÁRIO OU VENTILAÇÃO. AF_12/2014</v>
          </cell>
          <cell r="D3719" t="str">
            <v>UN</v>
          </cell>
          <cell r="E3719">
            <v>17.850000000000001</v>
          </cell>
        </row>
        <row r="3720">
          <cell r="B3720">
            <v>89810</v>
          </cell>
          <cell r="C3720" t="str">
            <v>JOELHO 45 GRAUS, PVC, SERIE NORMAL, ESGOTO PREDIAL, DN 100 MM, JUNTA ELÁSTICA, FORNECIDO E INSTALADO EM PRUMADA DE ESGOTO SANITÁRIO OU VENTILAÇÃO. AF_12/2014</v>
          </cell>
          <cell r="D3720" t="str">
            <v>UN</v>
          </cell>
          <cell r="E3720">
            <v>17.8</v>
          </cell>
        </row>
        <row r="3721">
          <cell r="B3721">
            <v>89811</v>
          </cell>
          <cell r="C3721" t="str">
            <v>CURVA CURTA 90 GRAUS, PVC, SERIE NORMAL, ESGOTO PREDIAL, DN 100 MM, JUNTA ELÁSTICA, FORNECIDO E INSTALADO EM PRUMADA DE ESGOTO SANITÁRIO OU VENTILAÇÃO. AF_12/2014</v>
          </cell>
          <cell r="D3721" t="str">
            <v>UN</v>
          </cell>
          <cell r="E3721">
            <v>30.33</v>
          </cell>
        </row>
        <row r="3722">
          <cell r="B3722">
            <v>89812</v>
          </cell>
          <cell r="C3722" t="str">
            <v>CURVA LONGA 90 GRAUS, PVC, SERIE NORMAL, ESGOTO PREDIAL, DN 100 MM, JUNTA ELÁSTICA, FORNECIDO E INSTALADO EM PRUMADA DE ESGOTO SANITÁRIO OU VENTILAÇÃO. AF_12/2014</v>
          </cell>
          <cell r="D3722" t="str">
            <v>UN</v>
          </cell>
          <cell r="E3722">
            <v>52.46</v>
          </cell>
        </row>
        <row r="3723">
          <cell r="B3723">
            <v>89813</v>
          </cell>
          <cell r="C3723" t="str">
            <v>LUVA SIMPLES, PVC, SERIE NORMAL, ESGOTO PREDIAL, DN 50 MM, JUNTA ELÁSTICA, FORNECIDO E INSTALADO EM PRUMADA DE ESGOTO SANITÁRIO OU VENTILAÇÃO. AF_12/2014</v>
          </cell>
          <cell r="D3723" t="str">
            <v>UN</v>
          </cell>
          <cell r="E3723">
            <v>6.93</v>
          </cell>
        </row>
        <row r="3724">
          <cell r="B3724">
            <v>89814</v>
          </cell>
          <cell r="C3724" t="str">
            <v>LUVA DE CORRER, PVC, SERIE NORMAL, ESGOTO PREDIAL, DN 50 MM, JUNTA ELÁSTICA, FORNECIDO E INSTALADO EM PRUMADA DE ESGOTO SANITÁRIO OU VENTILAÇÃO. AF_12/2014</v>
          </cell>
          <cell r="D3724" t="str">
            <v>UN</v>
          </cell>
          <cell r="E3724">
            <v>13.65</v>
          </cell>
        </row>
        <row r="3725">
          <cell r="B3725">
            <v>89815</v>
          </cell>
          <cell r="C3725" t="str">
            <v>LUVA DE CORRER, CPVC, SOLDÁVEL, DN 35MM, INSTALADO EM PRUMADA DE ÁGUA  FORNECIMENTO E INSTALAÇÃO. AF_12/2014</v>
          </cell>
          <cell r="D3725" t="str">
            <v>UN</v>
          </cell>
          <cell r="E3725">
            <v>33.659999999999997</v>
          </cell>
        </row>
        <row r="3726">
          <cell r="B3726">
            <v>89816</v>
          </cell>
          <cell r="C3726" t="str">
            <v>UNIÃO, CPVC, SOLDÁVEL, DN35MM, INSTALADO EM PRUMADA DE ÁGUA  FORNECIMENTO E INSTALAÇÃO. AF_12/2014</v>
          </cell>
          <cell r="D3726" t="str">
            <v>UN</v>
          </cell>
          <cell r="E3726">
            <v>49.22</v>
          </cell>
        </row>
        <row r="3727">
          <cell r="B3727">
            <v>89817</v>
          </cell>
          <cell r="C3727" t="str">
            <v>LUVA SIMPLES, PVC, SERIE NORMAL, ESGOTO PREDIAL, DN 75 MM, JUNTA ELÁSTICA, FORNECIDO E INSTALADO EM PRUMADA DE ESGOTO SANITÁRIO OU VENTILAÇÃO. AF_12/2014</v>
          </cell>
          <cell r="D3727" t="str">
            <v>UN</v>
          </cell>
          <cell r="E3727">
            <v>11.73</v>
          </cell>
        </row>
        <row r="3728">
          <cell r="B3728">
            <v>89818</v>
          </cell>
          <cell r="C3728" t="str">
            <v>CONECTOR, CPVC, SOLDÁVEL, DN 35MM X 1 1/4, INSTALADO EM PRUMADA DE ÁGUA  FORNECIMENTO E INSTALAÇÃO. AF_12/2014</v>
          </cell>
          <cell r="D3728" t="str">
            <v>UN</v>
          </cell>
          <cell r="E3728">
            <v>203.14</v>
          </cell>
        </row>
        <row r="3729">
          <cell r="B3729">
            <v>89819</v>
          </cell>
          <cell r="C3729" t="str">
            <v>LUVA DE CORRER, PVC, SERIE NORMAL, ESGOTO PREDIAL, DN 75 MM, JUNTA ELÁSTICA, FORNECIDO E INSTALADO EM PRUMADA DE ESGOTO SANITÁRIO OU VENTILAÇÃO. AF_12/2014</v>
          </cell>
          <cell r="D3729" t="str">
            <v>UN</v>
          </cell>
          <cell r="E3729">
            <v>16.920000000000002</v>
          </cell>
        </row>
        <row r="3730">
          <cell r="B3730">
            <v>89820</v>
          </cell>
          <cell r="C3730" t="str">
            <v>BUCHA DE REDUÇÃO, CPVC, SOLDÁVEL, DN35MM X 28MM, INSTALADO EM PRUMADA DE ÁGUA  FORNECIMENTO E INSTALAÇÃO. AF_12/2014</v>
          </cell>
          <cell r="D3730" t="str">
            <v>UN</v>
          </cell>
          <cell r="E3730">
            <v>36.78</v>
          </cell>
        </row>
        <row r="3731">
          <cell r="B3731">
            <v>89821</v>
          </cell>
          <cell r="C3731" t="str">
            <v>LUVA SIMPLES, PVC, SERIE NORMAL, ESGOTO PREDIAL, DN 100 MM, JUNTA ELÁSTICA, FORNECIDO E INSTALADO EM PRUMADA DE ESGOTO SANITÁRIO OU VENTILAÇÃO. AF_12/2014</v>
          </cell>
          <cell r="D3731" t="str">
            <v>UN</v>
          </cell>
          <cell r="E3731">
            <v>14.65</v>
          </cell>
        </row>
        <row r="3732">
          <cell r="B3732">
            <v>89822</v>
          </cell>
          <cell r="C3732" t="str">
            <v>LUVA, CPVC, SOLDÁVEL, DN 42MM, INSTALADO EM PRUMADA DE ÁGUA  FORNECIMENTO E INSTALAÇÃO. AF_12/2014</v>
          </cell>
          <cell r="D3732" t="str">
            <v>UN</v>
          </cell>
          <cell r="E3732">
            <v>25.46</v>
          </cell>
        </row>
        <row r="3733">
          <cell r="B3733">
            <v>89823</v>
          </cell>
          <cell r="C3733" t="str">
            <v>LUVA DE CORRER, PVC, SERIE NORMAL, ESGOTO PREDIAL, DN 100 MM, JUNTA ELÁSTICA, FORNECIDO E INSTALADO EM PRUMADA DE ESGOTO SANITÁRIO OU VENTILAÇÃO. AF_12/2014</v>
          </cell>
          <cell r="D3733" t="str">
            <v>UN</v>
          </cell>
          <cell r="E3733">
            <v>24.27</v>
          </cell>
        </row>
        <row r="3734">
          <cell r="B3734">
            <v>89824</v>
          </cell>
          <cell r="C3734" t="str">
            <v>LUVA DE CORRER, CPVC, SOLDÁVEL, DN 42MM, INSTALADO EM PRUMADA DE ÁGUA  FORNECIMENTO E INSTALAÇÃO. AF_12/2014</v>
          </cell>
          <cell r="D3734" t="str">
            <v>UN</v>
          </cell>
          <cell r="E3734">
            <v>46.13</v>
          </cell>
        </row>
        <row r="3735">
          <cell r="B3735">
            <v>89825</v>
          </cell>
          <cell r="C3735" t="str">
            <v>TE, PVC, SERIE NORMAL, ESGOTO PREDIAL, DN 50 X 50 MM, JUNTA ELÁSTICA, FORNECIDO E INSTALADO EM PRUMADA DE ESGOTO SANITÁRIO OU VENTILAÇÃO. AF_12/2014</v>
          </cell>
          <cell r="D3735" t="str">
            <v>UN</v>
          </cell>
          <cell r="E3735">
            <v>15.07</v>
          </cell>
        </row>
        <row r="3736">
          <cell r="B3736">
            <v>89826</v>
          </cell>
          <cell r="C3736" t="str">
            <v>LUVA DE TRANSIÇÃO, CPVC, SOLDÁVEL, DN42MM X 1.1/2, INSTALADO EM PRUMADA DE ÁGUA  FORNECIMENTO E INSTALAÇÃO. AF_12/2014</v>
          </cell>
          <cell r="D3736" t="str">
            <v>UN</v>
          </cell>
          <cell r="E3736">
            <v>207.09</v>
          </cell>
        </row>
        <row r="3737">
          <cell r="B3737">
            <v>89827</v>
          </cell>
          <cell r="C3737" t="str">
            <v>JUNÇÃO SIMPLES, PVC, SERIE NORMAL, ESGOTO PREDIAL, DN 50 X 50 MM, JUNTA ELÁSTICA, FORNECIDO E INSTALADO EM PRUMADA DE ESGOTO SANITÁRIO OU VENTILAÇÃO. AF_12/2014</v>
          </cell>
          <cell r="D3737" t="str">
            <v>UN</v>
          </cell>
          <cell r="E3737">
            <v>16.670000000000002</v>
          </cell>
        </row>
        <row r="3738">
          <cell r="B3738">
            <v>89828</v>
          </cell>
          <cell r="C3738" t="str">
            <v>UNIÃO, CPVC, SOLDÁVEL, DN42MM, INSTALADO EM PRUMADA DE ÁGUA  FORNECIMENTO E INSTALAÇÃO. AF_12/2014</v>
          </cell>
          <cell r="D3738" t="str">
            <v>UN</v>
          </cell>
          <cell r="E3738">
            <v>71.64</v>
          </cell>
        </row>
        <row r="3739">
          <cell r="B3739">
            <v>89829</v>
          </cell>
          <cell r="C3739" t="str">
            <v>TE, PVC, SERIE NORMAL, ESGOTO PREDIAL, DN 75 X 75 MM, JUNTA ELÁSTICA, FORNECIDO E INSTALADO EM PRUMADA DE ESGOTO SANITÁRIO OU VENTILAÇÃO. AF_12/2014</v>
          </cell>
          <cell r="D3739" t="str">
            <v>UN</v>
          </cell>
          <cell r="E3739">
            <v>26.06</v>
          </cell>
        </row>
        <row r="3740">
          <cell r="B3740">
            <v>89830</v>
          </cell>
          <cell r="C3740" t="str">
            <v>JUNÇÃO SIMPLES, PVC, SERIE NORMAL, ESGOTO PREDIAL, DN 75 X 75 MM, JUNTA ELÁSTICA, FORNECIDO E INSTALADO EM PRUMADA DE ESGOTO SANITÁRIO OU VENTILAÇÃO. AF_12/2014</v>
          </cell>
          <cell r="D3740" t="str">
            <v>UN</v>
          </cell>
          <cell r="E3740">
            <v>28.26</v>
          </cell>
        </row>
        <row r="3741">
          <cell r="B3741">
            <v>89831</v>
          </cell>
          <cell r="C3741" t="str">
            <v>CONECTOR, CPVC, SOLDÁVEL, DN 42MM X 1.1/2, INSTALADO EM PRUMADA DE ÁGUA  FORNECIMENTO E INSTALAÇÃO. AF_12/2014</v>
          </cell>
          <cell r="D3741" t="str">
            <v>UN</v>
          </cell>
          <cell r="E3741">
            <v>248.13</v>
          </cell>
        </row>
        <row r="3742">
          <cell r="B3742">
            <v>89832</v>
          </cell>
          <cell r="C3742" t="str">
            <v>BUCHA DE REDUÇÃO, CPVC, SOLDÁVEL, DN 42MM X 22MM, INSTALADO EM RAMAL DE DISTRIBUIÇÃO DE ÁGUA - FORNECIMENTO E INSTALAÇÃO. AF_12/2014</v>
          </cell>
          <cell r="D3742" t="str">
            <v>UN</v>
          </cell>
          <cell r="E3742">
            <v>48.48</v>
          </cell>
        </row>
        <row r="3743">
          <cell r="B3743">
            <v>89833</v>
          </cell>
          <cell r="C3743" t="str">
            <v>TE, PVC, SERIE NORMAL, ESGOTO PREDIAL, DN 100 X 100 MM, JUNTA ELÁSTICA, FORNECIDO E INSTALADO EM PRUMADA DE ESGOTO SANITÁRIO OU VENTILAÇÃO. AF_12/2014</v>
          </cell>
          <cell r="D3743" t="str">
            <v>UN</v>
          </cell>
          <cell r="E3743">
            <v>32.32</v>
          </cell>
        </row>
        <row r="3744">
          <cell r="B3744">
            <v>89834</v>
          </cell>
          <cell r="C3744" t="str">
            <v>JUNÇÃO SIMPLES, PVC, SERIE NORMAL, ESGOTO PREDIAL, DN 100 X 100 MM, JUNTA ELÁSTICA, FORNECIDO E INSTALADO EM PRUMADA DE ESGOTO SANITÁRIO OU VENTILAÇÃO. AF_12/2014</v>
          </cell>
          <cell r="D3744" t="str">
            <v>UN</v>
          </cell>
          <cell r="E3744">
            <v>37.479999999999997</v>
          </cell>
        </row>
        <row r="3745">
          <cell r="B3745">
            <v>89835</v>
          </cell>
          <cell r="C3745" t="str">
            <v>LUVA, CPVC, SOLDÁVEL, DN 54MM, INSTALADO EM PRUMADA DE ÁGUA  FORNECIMENTO E INSTALAÇÃO. AF_12/2014</v>
          </cell>
          <cell r="D3745" t="str">
            <v>UN</v>
          </cell>
          <cell r="E3745">
            <v>47.08</v>
          </cell>
        </row>
        <row r="3746">
          <cell r="B3746">
            <v>89836</v>
          </cell>
          <cell r="C3746" t="str">
            <v>LUVA DE TRANSIÇÃO, CPVC, SOLDÁVEL, DN 54MM X 2, INSTALADO EM PRUMADA DE ÁGUA  FORNECIMENTO E INSTALAÇÃO. AF_12/2014</v>
          </cell>
          <cell r="D3746" t="str">
            <v>UN</v>
          </cell>
          <cell r="E3746">
            <v>335.57</v>
          </cell>
        </row>
        <row r="3747">
          <cell r="B3747">
            <v>89837</v>
          </cell>
          <cell r="C3747" t="str">
            <v>UNIÃO, CPVC, SOLDÁVEL, DN 54MM, INSTALADO EM PRUMADA DE ÁGUA  FORNECIMENTO E INSTALAÇÃO. AF_12/2014</v>
          </cell>
          <cell r="D3747" t="str">
            <v>UN</v>
          </cell>
          <cell r="E3747">
            <v>165.46</v>
          </cell>
        </row>
        <row r="3748">
          <cell r="B3748">
            <v>89838</v>
          </cell>
          <cell r="C3748" t="str">
            <v>LUVA, CPVC, SOLDÁVEL, DN 73MM, INSTALADO EM PRUMADA DE ÁGUA  FORNECIMENTO E INSTALAÇÃO. AF_12/2014</v>
          </cell>
          <cell r="D3748" t="str">
            <v>UN</v>
          </cell>
          <cell r="E3748">
            <v>180.18</v>
          </cell>
        </row>
        <row r="3749">
          <cell r="B3749">
            <v>89839</v>
          </cell>
          <cell r="C3749" t="str">
            <v>UNIÃO, CPVC, SOLDÁVEL, DN 73MM, INSTALADO EM PRUMADA DE ÁGUA  FORNECIMENTO E INSTALAÇÃO. AF_12/2014</v>
          </cell>
          <cell r="D3749" t="str">
            <v>UN</v>
          </cell>
          <cell r="E3749">
            <v>239.88</v>
          </cell>
        </row>
        <row r="3750">
          <cell r="B3750">
            <v>89840</v>
          </cell>
          <cell r="C3750" t="str">
            <v>LUVA, CPVC, SOLDÁVEL, DN 89MM, INSTALADO EM PRUMADA DE ÁGUA  FORNECIMENTO E INSTALAÇÃO. AF_12/2014</v>
          </cell>
          <cell r="D3750" t="str">
            <v>UN</v>
          </cell>
          <cell r="E3750">
            <v>206.38</v>
          </cell>
        </row>
        <row r="3751">
          <cell r="B3751">
            <v>89841</v>
          </cell>
          <cell r="C3751" t="str">
            <v>UNIÃO, CPVC, SOLDÁVEL, DN 89MM, INSTALADO EM PRUMADA DE ÁGUA  FORNECIMENTO E INSTALAÇÃO. AF_12/2014</v>
          </cell>
          <cell r="D3751" t="str">
            <v>UN</v>
          </cell>
          <cell r="E3751">
            <v>352.62</v>
          </cell>
        </row>
        <row r="3752">
          <cell r="B3752">
            <v>89842</v>
          </cell>
          <cell r="C3752" t="str">
            <v>TÊ, CPVC, SOLDÁVEL, DN 35MM, INSTALADO EM PRUMADA DE ÁGUA  FORNECIMENTO E INSTALAÇÃO. AF_12/2014</v>
          </cell>
          <cell r="D3752" t="str">
            <v>UN</v>
          </cell>
          <cell r="E3752">
            <v>53.73</v>
          </cell>
        </row>
        <row r="3753">
          <cell r="B3753">
            <v>89844</v>
          </cell>
          <cell r="C3753" t="str">
            <v>TE, CPVC, SOLDÁVEL, DN  42MM, INSTALADO EM PRUMADA DE ÁGUA  FORNECIMENTO E INSTALAÇÃO. AF_12/2014</v>
          </cell>
          <cell r="D3753" t="str">
            <v>UN</v>
          </cell>
          <cell r="E3753">
            <v>68.84</v>
          </cell>
        </row>
        <row r="3754">
          <cell r="B3754">
            <v>89845</v>
          </cell>
          <cell r="C3754" t="str">
            <v>TÊ, CPVC, SOLDÁVEL, DN 54 MM, INSTALADO EM PRUMADA DE ÁGUA  FORNECIMENTO E INSTALAÇÃO. AF_12/2014</v>
          </cell>
          <cell r="D3754" t="str">
            <v>UN</v>
          </cell>
          <cell r="E3754">
            <v>108.33</v>
          </cell>
        </row>
        <row r="3755">
          <cell r="B3755">
            <v>89846</v>
          </cell>
          <cell r="C3755" t="str">
            <v>TÊ, CPVC, SOLDÁVEL, DN 73MM, INSTALADO EM PRUMADA DE ÁGUA  FORNECIMENTO E INSTALAÇÃO. AF_12/2014</v>
          </cell>
          <cell r="D3755" t="str">
            <v>UN</v>
          </cell>
          <cell r="E3755">
            <v>249.18</v>
          </cell>
        </row>
        <row r="3756">
          <cell r="B3756">
            <v>89847</v>
          </cell>
          <cell r="C3756" t="str">
            <v>TÊ, CPVC, SOLDÁVEL, DN 89MM, INSTALADO EM PRUMADA DE ÁGUA  FORNECIMENTO E INSTALAÇÃO. AF_12/2014</v>
          </cell>
          <cell r="D3756" t="str">
            <v>UN</v>
          </cell>
          <cell r="E3756">
            <v>305.45999999999998</v>
          </cell>
        </row>
        <row r="3757">
          <cell r="B3757">
            <v>89850</v>
          </cell>
          <cell r="C3757" t="str">
            <v>JOELHO 90 GRAUS, PVC, SERIE NORMAL, ESGOTO PREDIAL, DN 100 MM, JUNTA ELÁSTICA, FORNECIDO E INSTALADO EM SUBCOLETOR AÉREO DE ESGOTO SANITÁRIO. AF_12/2014</v>
          </cell>
          <cell r="D3757" t="str">
            <v>UN</v>
          </cell>
          <cell r="E3757">
            <v>22.05</v>
          </cell>
        </row>
        <row r="3758">
          <cell r="B3758">
            <v>89851</v>
          </cell>
          <cell r="C3758" t="str">
            <v>JOELHO 45 GRAUS, PVC, SERIE NORMAL, ESGOTO PREDIAL, DN 100 MM, JUNTA ELÁSTICA, FORNECIDO E INSTALADO EM SUBCOLETOR AÉREO DE ESGOTO SANITÁRIO. AF_12/2014</v>
          </cell>
          <cell r="D3758" t="str">
            <v>UN</v>
          </cell>
          <cell r="E3758">
            <v>22</v>
          </cell>
        </row>
        <row r="3759">
          <cell r="B3759">
            <v>89852</v>
          </cell>
          <cell r="C3759" t="str">
            <v>CURVA CURTA 90 GRAUS, PVC, SERIE NORMAL, ESGOTO PREDIAL, DN 100 MM, JUNTA ELÁSTICA, FORNECIDO E INSTALADO EM SUBCOLETOR AÉREO DE ESGOTO SANITÁRIO. AF_12/2014</v>
          </cell>
          <cell r="D3759" t="str">
            <v>UN</v>
          </cell>
          <cell r="E3759">
            <v>34.53</v>
          </cell>
        </row>
        <row r="3760">
          <cell r="B3760">
            <v>89853</v>
          </cell>
          <cell r="C3760" t="str">
            <v>CURVA LONGA 90 GRAUS, PVC, SERIE NORMAL, ESGOTO PREDIAL, DN 100 MM, JUNTA ELÁSTICA, FORNECIDO E INSTALADO EM SUBCOLETOR AÉREO DE ESGOTO SANITÁRIO. AF_12/2014</v>
          </cell>
          <cell r="D3760" t="str">
            <v>UN</v>
          </cell>
          <cell r="E3760">
            <v>56.66</v>
          </cell>
        </row>
        <row r="3761">
          <cell r="B3761">
            <v>89854</v>
          </cell>
          <cell r="C3761" t="str">
            <v>JOELHO 90 GRAUS, PVC, SERIE NORMAL, ESGOTO PREDIAL, DN 150 MM, JUNTA ELÁSTICA, FORNECIDO E INSTALADO EM SUBCOLETOR AÉREO DE ESGOTO SANITÁRIO. AF_12/2014</v>
          </cell>
          <cell r="D3761" t="str">
            <v>UN</v>
          </cell>
          <cell r="E3761">
            <v>77.08</v>
          </cell>
        </row>
        <row r="3762">
          <cell r="B3762">
            <v>89855</v>
          </cell>
          <cell r="C3762" t="str">
            <v>JOELHO 45 GRAUS, PVC, SERIE NORMAL, ESGOTO PREDIAL, DN 150 MM, JUNTA ELÁSTICA, FORNECIDO E INSTALADO EM SUBCOLETOR AÉREO DE ESGOTO SANITÁRIO. AF_12/2014</v>
          </cell>
          <cell r="D3762" t="str">
            <v>UN</v>
          </cell>
          <cell r="E3762">
            <v>81.540000000000006</v>
          </cell>
        </row>
        <row r="3763">
          <cell r="B3763">
            <v>89856</v>
          </cell>
          <cell r="C3763" t="str">
            <v>LUVA SIMPLES, PVC, SERIE NORMAL, ESGOTO PREDIAL, DN 100 MM, JUNTA ELÁSTICA, FORNECIDO E INSTALADO EM SUBCOLETOR AÉREO DE ESGOTO SANITÁRIO. AF_12/2014</v>
          </cell>
          <cell r="D3763" t="str">
            <v>UN</v>
          </cell>
          <cell r="E3763">
            <v>17.45</v>
          </cell>
        </row>
        <row r="3764">
          <cell r="B3764">
            <v>89857</v>
          </cell>
          <cell r="C3764" t="str">
            <v>LUVA DE CORRER, PVC, SERIE NORMAL, ESGOTO PREDIAL, DN 100 MM, JUNTA ELÁSTICA, FORNECIDO E INSTALADO EM SUBCOLETOR AÉREO DE ESGOTO SANITÁRIO. AF_12/2014</v>
          </cell>
          <cell r="D3764" t="str">
            <v>UN</v>
          </cell>
          <cell r="E3764">
            <v>27.07</v>
          </cell>
        </row>
        <row r="3765">
          <cell r="B3765">
            <v>89859</v>
          </cell>
          <cell r="C3765" t="str">
            <v>LUVA DE CORRER, PVC, SERIE NORMAL, ESGOTO PREDIAL, DN 150 MM, JUNTA ELÁSTICA, FORNECIDO E INSTALADO EM SUBCOLETOR AÉREO DE ESGOTO SANITÁRIO. AF_12/2014</v>
          </cell>
          <cell r="D3765" t="str">
            <v>UN</v>
          </cell>
          <cell r="E3765">
            <v>104.16</v>
          </cell>
        </row>
        <row r="3766">
          <cell r="B3766">
            <v>89860</v>
          </cell>
          <cell r="C3766" t="str">
            <v>TE, PVC, SERIE NORMAL, ESGOTO PREDIAL, DN 100 X 100 MM, JUNTA ELÁSTICA, FORNECIDO E INSTALADO EM SUBCOLETOR AÉREO DE ESGOTO SANITÁRIO. AF_12/2014</v>
          </cell>
          <cell r="D3766" t="str">
            <v>UN</v>
          </cell>
          <cell r="E3766">
            <v>37.92</v>
          </cell>
        </row>
        <row r="3767">
          <cell r="B3767">
            <v>89861</v>
          </cell>
          <cell r="C3767" t="str">
            <v>JUNÇÃO SIMPLES, PVC, SERIE NORMAL, ESGOTO PREDIAL, DN 100 X 100 MM, JUNTA ELÁSTICA, FORNECIDO E INSTALADO EM SUBCOLETOR AÉREO DE ESGOTO SANITÁRIO. AF_12/2014</v>
          </cell>
          <cell r="D3767" t="str">
            <v>UN</v>
          </cell>
          <cell r="E3767">
            <v>43.08</v>
          </cell>
        </row>
        <row r="3768">
          <cell r="B3768">
            <v>89862</v>
          </cell>
          <cell r="C3768" t="str">
            <v>TE, PVC, SERIE NORMAL, ESGOTO PREDIAL, DN 150 X 150 MM, JUNTA ELÁSTICA, FORNECIDO E INSTALADO EM SUBCOLETOR AÉREO DE ESGOTO SANITÁRIO. AF_12/2014</v>
          </cell>
          <cell r="D3768" t="str">
            <v>UN</v>
          </cell>
          <cell r="E3768">
            <v>88.61</v>
          </cell>
        </row>
        <row r="3769">
          <cell r="B3769">
            <v>89863</v>
          </cell>
          <cell r="C3769" t="str">
            <v>JUNÇÃO SIMPLES, PVC, SERIE NORMAL, ESGOTO PREDIAL, DN 150 X 150 MM, JUNTA ELÁSTICA, FORNECIDO E INSTALADO EM SUBCOLETOR AÉREO DE ESGOTO SANITÁRIO. AF_12/2014</v>
          </cell>
          <cell r="D3769" t="str">
            <v>UN</v>
          </cell>
          <cell r="E3769">
            <v>174.77</v>
          </cell>
        </row>
        <row r="3770">
          <cell r="B3770">
            <v>89866</v>
          </cell>
          <cell r="C3770" t="str">
            <v>JOELHO 90 GRAUS, PVC, SOLDÁVEL, DN 25MM, INSTALADO EM DRENO DE AR-CONDICIONADO - FORNECIMENTO E INSTALAÇÃO. AF_12/2014</v>
          </cell>
          <cell r="D3770" t="str">
            <v>UN</v>
          </cell>
          <cell r="E3770">
            <v>4.33</v>
          </cell>
        </row>
        <row r="3771">
          <cell r="B3771">
            <v>89867</v>
          </cell>
          <cell r="C3771" t="str">
            <v>JOELHO 45 GRAUS, PVC, SOLDÁVEL, DN 25MM, INSTALADO EM DRENO DE AR-CONDICIONADO - FORNECIMENTO E INSTALAÇÃO. AF_12/2014</v>
          </cell>
          <cell r="D3771" t="str">
            <v>UN</v>
          </cell>
          <cell r="E3771">
            <v>5.08</v>
          </cell>
        </row>
        <row r="3772">
          <cell r="B3772">
            <v>89868</v>
          </cell>
          <cell r="C3772" t="str">
            <v>LUVA, PVC, SOLDÁVEL, DN 25MM, INSTALADO EM DRENO DE AR-CONDICIONADO - FORNECIMENTO E INSTALAÇÃO. AF_12/2014</v>
          </cell>
          <cell r="D3772" t="str">
            <v>UN</v>
          </cell>
          <cell r="E3772">
            <v>3.33</v>
          </cell>
        </row>
        <row r="3773">
          <cell r="B3773">
            <v>89869</v>
          </cell>
          <cell r="C3773" t="str">
            <v>TE, PVC, SOLDÁVEL, DN 25MM, INSTALADO EM DRENO DE AR-CONDICIONADO - FORNECIMENTO E INSTALAÇÃO. AF_12/2014</v>
          </cell>
          <cell r="D3773" t="str">
            <v>UN</v>
          </cell>
          <cell r="E3773">
            <v>7.21</v>
          </cell>
        </row>
        <row r="3774">
          <cell r="B3774">
            <v>89979</v>
          </cell>
          <cell r="C3774" t="str">
            <v>LUVA COM BUCHA DE LATÃO, PVC, SOLDÁVEL, DN 32MM X 1 , INSTALADO EM RAMAL OU SUB-RAMAL DE ÁGUA   FORNECIMENTO E INSTALAÇÃO. AF_12/2014</v>
          </cell>
          <cell r="D3774" t="str">
            <v>UN</v>
          </cell>
          <cell r="E3774">
            <v>23.84</v>
          </cell>
        </row>
        <row r="3775">
          <cell r="B3775">
            <v>89980</v>
          </cell>
          <cell r="C3775" t="str">
            <v>LUVA COM BUCHA DE LATÃO, PVC, SOLDÁVEL, DN 25MM X 3/4, INSTALADO EM PRUMADA DE ÁGUA - FORNECIMENTO E INSTALAÇÃO. AF_12/2014</v>
          </cell>
          <cell r="D3775" t="str">
            <v>UN</v>
          </cell>
          <cell r="E3775">
            <v>9.16</v>
          </cell>
        </row>
        <row r="3776">
          <cell r="B3776">
            <v>89981</v>
          </cell>
          <cell r="C3776" t="str">
            <v>LUVA SOLDÁVEL E COM BUCHA DE LATÃO, PVC, SOLDÁVEL, DN 32MM X 1 , INSTALADO EM PRUMADA DE ÁGUA   FORNECIMENTO E INSTALAÇÃO. AF_12/2014</v>
          </cell>
          <cell r="D3776" t="str">
            <v>UN</v>
          </cell>
          <cell r="E3776">
            <v>21.28</v>
          </cell>
        </row>
        <row r="3777">
          <cell r="B3777">
            <v>90373</v>
          </cell>
          <cell r="C3777" t="str">
            <v>JOELHO 90 GRAUS COM BUCHA DE LATÃO, PVC, SOLDÁVEL, DN 25MM, X 1/2 INSTALADO EM RAMAL OU SUB-RAMAL DE ÁGUA - FORNECIMENTO E INSTALAÇÃO. AF_12/2014</v>
          </cell>
          <cell r="D3777" t="str">
            <v>UN</v>
          </cell>
          <cell r="E3777">
            <v>12.47</v>
          </cell>
        </row>
        <row r="3778">
          <cell r="B3778">
            <v>90374</v>
          </cell>
          <cell r="C3778" t="str">
            <v>TÊ COM BUCHA DE LATÃO NA BOLSA CENTRAL, PVC, SOLDÁVEL, DN 25MM X 3/4, INSTALADO EM RAMAL OU SUB-RAMAL DE ÁGUA - FORNECIMENTO E INSTALAÇÃO. AF_03/2015</v>
          </cell>
          <cell r="D3778" t="str">
            <v>UN</v>
          </cell>
          <cell r="E3778">
            <v>19.690000000000001</v>
          </cell>
        </row>
        <row r="3779">
          <cell r="B3779">
            <v>90375</v>
          </cell>
          <cell r="C3779" t="str">
            <v>BUCHA DE REDUÇÃO, PVC, SOLDÁVEL, DN 40MM X 32MM, INSTALADO EM RAMAL OU SUB-RAMAL DE ÁGUA - FORNECIMENTO E INSTALAÇÃO. AF_03/2015</v>
          </cell>
          <cell r="D3779" t="str">
            <v>UN</v>
          </cell>
          <cell r="E3779">
            <v>7.71</v>
          </cell>
        </row>
        <row r="3780">
          <cell r="B3780">
            <v>92287</v>
          </cell>
          <cell r="C3780" t="str">
            <v>COTOVELO EM COBRE, DN 22 MM, 90 GRAUS, SEM ANEL DE SOLDA, INSTALADO EM PRUMADA   FORNECIMENTO E INSTALAÇÃO. AF_12/2015</v>
          </cell>
          <cell r="D3780" t="str">
            <v>UN</v>
          </cell>
          <cell r="E3780">
            <v>15.31</v>
          </cell>
        </row>
        <row r="3781">
          <cell r="B3781">
            <v>92288</v>
          </cell>
          <cell r="C3781" t="str">
            <v>COTOVELO EM COBRE, DN 28 MM, 90 GRAUS, SEM ANEL DE SOLDA, INSTALADO EM PRUMADA  FORNECIMENTO E INSTALAÇÃO. AF_12/2015</v>
          </cell>
          <cell r="D3781" t="str">
            <v>UN</v>
          </cell>
          <cell r="E3781">
            <v>23.91</v>
          </cell>
        </row>
        <row r="3782">
          <cell r="B3782">
            <v>92289</v>
          </cell>
          <cell r="C3782" t="str">
            <v>COTOVELO EM COBRE, DN 35 MM, 90 GRAUS, SEM ANEL DE SOLDA, INSTALADO EM PRUMADA  FORNECIMENTO E INSTALAÇÃO. AF_12/2015</v>
          </cell>
          <cell r="D3782" t="str">
            <v>UN</v>
          </cell>
          <cell r="E3782">
            <v>42.42</v>
          </cell>
        </row>
        <row r="3783">
          <cell r="B3783">
            <v>92290</v>
          </cell>
          <cell r="C3783" t="str">
            <v>COTOVELO EM COBRE, DN 42 MM, 90 GRAUS, SEM ANEL DE SOLDA, INSTALADO EM PRUMADA  FORNECIMENTO E INSTALAÇÃO. AF_12/2015</v>
          </cell>
          <cell r="D3783" t="str">
            <v>UN</v>
          </cell>
          <cell r="E3783">
            <v>64.81</v>
          </cell>
        </row>
        <row r="3784">
          <cell r="B3784">
            <v>92291</v>
          </cell>
          <cell r="C3784" t="str">
            <v>COTOVELO EM COBRE, DN 54 MM, 90 GRAUS, SEM ANEL DE SOLDA, INSTALADO EM PRUMADA  FORNECIMENTO E INSTALAÇÃO. AF_12/2015</v>
          </cell>
          <cell r="D3784" t="str">
            <v>UN</v>
          </cell>
          <cell r="E3784">
            <v>99.62</v>
          </cell>
        </row>
        <row r="3785">
          <cell r="B3785">
            <v>92292</v>
          </cell>
          <cell r="C3785" t="str">
            <v>COTOVELO EM COBRE, DN 66 MM, 90 GRAUS, SEM ANEL DE SOLDA, INSTALADO EM PRUMADA  FORNECIMENTO E INSTALAÇÃO. AF_12/2015</v>
          </cell>
          <cell r="D3785" t="str">
            <v>UN</v>
          </cell>
          <cell r="E3785">
            <v>313.92</v>
          </cell>
        </row>
        <row r="3786">
          <cell r="B3786">
            <v>92293</v>
          </cell>
          <cell r="C3786" t="str">
            <v>LUVA EM COBRE, DN 22 MM, SEM ANEL DE SOLDA, INSTALADO EM PRUMADA  FORNECIMENTO E INSTALAÇÃO. AF_12/2015</v>
          </cell>
          <cell r="D3786" t="str">
            <v>UN</v>
          </cell>
          <cell r="E3786">
            <v>8.74</v>
          </cell>
        </row>
        <row r="3787">
          <cell r="B3787">
            <v>92294</v>
          </cell>
          <cell r="C3787" t="str">
            <v>LUVA EM COBRE, DN 28 MM, SEM ANEL DE SOLDA, INSTALADO EM PRUMADA  FORNECIMENTO E INSTALAÇÃO. AF_12/2015</v>
          </cell>
          <cell r="D3787" t="str">
            <v>UN</v>
          </cell>
          <cell r="E3787">
            <v>14.63</v>
          </cell>
        </row>
        <row r="3788">
          <cell r="B3788">
            <v>92295</v>
          </cell>
          <cell r="C3788" t="str">
            <v>LUVA EM COBRE, DN 35 MM, SEM ANEL DE SOLDA, INSTALADO EM PRUMADA  FORNECIMENTO E INSTALAÇÃO. AF_12/2015</v>
          </cell>
          <cell r="D3788" t="str">
            <v>UN</v>
          </cell>
          <cell r="E3788">
            <v>27.62</v>
          </cell>
        </row>
        <row r="3789">
          <cell r="B3789">
            <v>92296</v>
          </cell>
          <cell r="C3789" t="str">
            <v>LUVA EM COBRE, DN 42 MM, SEM ANEL DE SOLDA, INSTALADO EM PRUMADA  FORNECIMENTO E INSTALAÇÃO. AF_12/2015</v>
          </cell>
          <cell r="D3789" t="str">
            <v>UN</v>
          </cell>
          <cell r="E3789">
            <v>36.9</v>
          </cell>
        </row>
        <row r="3790">
          <cell r="B3790">
            <v>92297</v>
          </cell>
          <cell r="C3790" t="str">
            <v>LUVA EM COBRE, DN 54 MM, SEM ANEL DE SOLDA, INSTALADO EM PRUMADA  FORNECIMENTO E INSTALAÇÃO. AF_12/2015</v>
          </cell>
          <cell r="D3790" t="str">
            <v>UN</v>
          </cell>
          <cell r="E3790">
            <v>57.24</v>
          </cell>
        </row>
        <row r="3791">
          <cell r="B3791">
            <v>92298</v>
          </cell>
          <cell r="C3791" t="str">
            <v>LUVA EM COBRE, DN 66 MM, SEM ANEL DE SOLDA, INSTALADO EM PRUMADA  FORNECIMENTO E INSTALAÇÃO. AF_12/2015</v>
          </cell>
          <cell r="D3791" t="str">
            <v>UN</v>
          </cell>
          <cell r="E3791">
            <v>162.24</v>
          </cell>
        </row>
        <row r="3792">
          <cell r="B3792">
            <v>92299</v>
          </cell>
          <cell r="C3792" t="str">
            <v>TE EM COBRE, DN 22 MM, SEM ANEL DE SOLDA, INSTALADO EM PRUMADA  FORNECIMENTO E INSTALAÇÃO. AF_12/2015</v>
          </cell>
          <cell r="D3792" t="str">
            <v>UN</v>
          </cell>
          <cell r="E3792">
            <v>20.190000000000001</v>
          </cell>
        </row>
        <row r="3793">
          <cell r="B3793">
            <v>92300</v>
          </cell>
          <cell r="C3793" t="str">
            <v>TE EM COBRE, DN 28 MM, SEM ANEL DE SOLDA, INSTALADO EM PRUMADA  FORNECIMENTO E INSTALAÇÃO. AF_12/2015</v>
          </cell>
          <cell r="D3793" t="str">
            <v>UN</v>
          </cell>
          <cell r="E3793">
            <v>30.39</v>
          </cell>
        </row>
        <row r="3794">
          <cell r="B3794">
            <v>92301</v>
          </cell>
          <cell r="C3794" t="str">
            <v>TE EM COBRE, DN 35 MM, SEM ANEL DE SOLDA, INSTALADO EM PRUMADA  FORNECIMENTO E INSTALAÇÃO. AF_12/2015</v>
          </cell>
          <cell r="D3794" t="str">
            <v>UN</v>
          </cell>
          <cell r="E3794">
            <v>60.44</v>
          </cell>
        </row>
        <row r="3795">
          <cell r="B3795">
            <v>92302</v>
          </cell>
          <cell r="C3795" t="str">
            <v>TE EM COBRE, DN 42 MM, SEM ANEL DE SOLDA, INSTALADO EM PRUMADA  FORNECIMENTO E INSTALAÇÃO. AF_12/2015</v>
          </cell>
          <cell r="D3795" t="str">
            <v>UN</v>
          </cell>
          <cell r="E3795">
            <v>80.239999999999995</v>
          </cell>
        </row>
        <row r="3796">
          <cell r="B3796">
            <v>92303</v>
          </cell>
          <cell r="C3796" t="str">
            <v>TE EM COBRE, DN 54 MM, SEM ANEL DE SOLDA, INSTALADO EM PRUMADA  FORNECIMENTO E INSTALAÇÃO. AF_12/2015</v>
          </cell>
          <cell r="D3796" t="str">
            <v>UN</v>
          </cell>
          <cell r="E3796">
            <v>147.88</v>
          </cell>
        </row>
        <row r="3797">
          <cell r="B3797">
            <v>92304</v>
          </cell>
          <cell r="C3797" t="str">
            <v>TE EM COBRE, DN 66 MM, SEM ANEL DE SOLDA, INSTALADO EM PRUMADA  FORNECIMENTO E INSTALAÇÃO. AF_12/2015</v>
          </cell>
          <cell r="D3797" t="str">
            <v>UN</v>
          </cell>
          <cell r="E3797">
            <v>387.23</v>
          </cell>
        </row>
        <row r="3798">
          <cell r="B3798">
            <v>92311</v>
          </cell>
          <cell r="C3798" t="str">
            <v>COTOVELO EM COBRE, DN 15 MM, 90 GRAUS, SEM ANEL DE SOLDA, INSTALADO EM RAMAL DE DISTRIBUIÇÃO  FORNECIMENTO E INSTALAÇÃO. AF_12/2015</v>
          </cell>
          <cell r="D3798" t="str">
            <v>UN</v>
          </cell>
          <cell r="E3798">
            <v>10.35</v>
          </cell>
        </row>
        <row r="3799">
          <cell r="B3799">
            <v>92312</v>
          </cell>
          <cell r="C3799" t="str">
            <v>COTOVELO EM COBRE, DN 22 MM, 90 GRAUS, SEM ANEL DE SOLDA, INSTALADO EM RAMAL DE DISTRIBUIÇÃO  FORNECIMENTO E INSTALAÇÃO. AF_12/2015</v>
          </cell>
          <cell r="D3799" t="str">
            <v>UN</v>
          </cell>
          <cell r="E3799">
            <v>17.5</v>
          </cell>
        </row>
        <row r="3800">
          <cell r="B3800">
            <v>92313</v>
          </cell>
          <cell r="C3800" t="str">
            <v>COTOVELO EM COBRE, DN 28 MM, 90 GRAUS, SEM ANEL DE SOLDA, INSTALADO EM RAMAL DE DISTRIBUIÇÃO  FORNECIMENTO E INSTALAÇÃO. AF_12/2015</v>
          </cell>
          <cell r="D3800" t="str">
            <v>UN</v>
          </cell>
          <cell r="E3800">
            <v>26.09</v>
          </cell>
        </row>
        <row r="3801">
          <cell r="B3801">
            <v>92314</v>
          </cell>
          <cell r="C3801" t="str">
            <v>LUVA EM COBRE, DN 15 MM, SEM ANEL DE SOLDA, INSTALADO EM RAMAL DE DISTRIBUIÇÃO  FORNECIMENTO E INSTALAÇÃO. AF_12/2015</v>
          </cell>
          <cell r="D3801" t="str">
            <v>UN</v>
          </cell>
          <cell r="E3801">
            <v>6.72</v>
          </cell>
        </row>
        <row r="3802">
          <cell r="B3802">
            <v>92315</v>
          </cell>
          <cell r="C3802" t="str">
            <v>LUVA EM COBRE, DN 22 MM, SEM ANEL DE SOLDA, INSTALADO EM RAMAL DE DISTRIBUIÇÃO  FORNECIMENTO E INSTALAÇÃO. AF_12/2015</v>
          </cell>
          <cell r="D3802" t="str">
            <v>UN</v>
          </cell>
          <cell r="E3802">
            <v>10.23</v>
          </cell>
        </row>
        <row r="3803">
          <cell r="B3803">
            <v>92316</v>
          </cell>
          <cell r="C3803" t="str">
            <v>LUVA EM COBRE, DN 28 MM, SEM ANEL DE SOLDA, INSTALADO EM RAMAL DE DISTRIBUIÇÃO  FORNECIMENTO E INSTALAÇÃO. AF_12/2015</v>
          </cell>
          <cell r="D3803" t="str">
            <v>UN</v>
          </cell>
          <cell r="E3803">
            <v>16.11</v>
          </cell>
        </row>
        <row r="3804">
          <cell r="B3804">
            <v>92317</v>
          </cell>
          <cell r="C3804" t="str">
            <v>TE EM COBRE, DN 15 MM, SEM ANEL DE SOLDA, INSTALADO EM RAMAL DE DISTRIBUIÇÃO  FORNECIMENTO E INSTALAÇÃO. AF_12/2015</v>
          </cell>
          <cell r="D3804" t="str">
            <v>UN</v>
          </cell>
          <cell r="E3804">
            <v>14.11</v>
          </cell>
        </row>
        <row r="3805">
          <cell r="B3805">
            <v>92318</v>
          </cell>
          <cell r="C3805" t="str">
            <v>TE EM COBRE, DN 22 MM, SEM ANEL DE SOLDA, INSTALADO EM RAMAL DE DISTRIBUIÇÃO  FORNECIMENTO E INSTALAÇÃO. AF_12/2015</v>
          </cell>
          <cell r="D3805" t="str">
            <v>UN</v>
          </cell>
          <cell r="E3805">
            <v>23.13</v>
          </cell>
        </row>
        <row r="3806">
          <cell r="B3806">
            <v>92319</v>
          </cell>
          <cell r="C3806" t="str">
            <v>TE EM COBRE, DN 28 MM, SEM ANEL DE SOLDA, INSTALADO EM RAMAL DE DISTRIBUIÇÃO  FORNECIMENTO E INSTALAÇÃO. AF_12/2015</v>
          </cell>
          <cell r="D3806" t="str">
            <v>UN</v>
          </cell>
          <cell r="E3806">
            <v>33.33</v>
          </cell>
        </row>
        <row r="3807">
          <cell r="B3807">
            <v>92326</v>
          </cell>
          <cell r="C3807" t="str">
            <v>COTOVELO EM COBRE, DN 15 MM, 90 GRAUS, SEM ANEL DE SOLDA, INSTALADO EM RAMAL E SUB-RAMAL  FORNECIMENTO E INSTALAÇÃO. AF_12/2015</v>
          </cell>
          <cell r="D3807" t="str">
            <v>UN</v>
          </cell>
          <cell r="E3807">
            <v>11.75</v>
          </cell>
        </row>
        <row r="3808">
          <cell r="B3808">
            <v>92327</v>
          </cell>
          <cell r="C3808" t="str">
            <v>COTOVELO EM COBRE, DN 22 MM, 90 GRAUS, SEM ANEL DE SOLDA, INSTALADO EM RAMAL E SUB-RAMAL  FORNECIMENTO E INSTALAÇÃO. AF_12/2015</v>
          </cell>
          <cell r="D3808" t="str">
            <v>UN</v>
          </cell>
          <cell r="E3808">
            <v>19.54</v>
          </cell>
        </row>
        <row r="3809">
          <cell r="B3809">
            <v>92328</v>
          </cell>
          <cell r="C3809" t="str">
            <v>COTOVELO EM COBRE, DN 28 MM, 90 GRAUS, SEM ANEL DE SOLDA, INSTALADO EM RAMAL E SUB-RAMAL  FORNECIMENTO E INSTALAÇÃO. AF_12/2015</v>
          </cell>
          <cell r="D3809" t="str">
            <v>UN</v>
          </cell>
          <cell r="E3809">
            <v>29.7</v>
          </cell>
        </row>
        <row r="3810">
          <cell r="B3810">
            <v>92329</v>
          </cell>
          <cell r="C3810" t="str">
            <v>LUVA EM COBRE, DN 15 MM, SEM ANEL DE SOLDA, INSTALADO EM RAMAL E SUB-RAMAL  FORNECIMENTO E INSTALAÇÃO. AF_12/2015</v>
          </cell>
          <cell r="D3810" t="str">
            <v>UN</v>
          </cell>
          <cell r="E3810">
            <v>6.86</v>
          </cell>
        </row>
        <row r="3811">
          <cell r="B3811">
            <v>92330</v>
          </cell>
          <cell r="C3811" t="str">
            <v>LUVA EM COBRE, DN 22 MM, SEM ANEL DE SOLDA, INSTALADO EM RAMAL E SUB-RAMAL  FORNECIMENTO E INSTALAÇÃO. AF_12/2015</v>
          </cell>
          <cell r="D3811" t="str">
            <v>UN</v>
          </cell>
          <cell r="E3811">
            <v>11.56</v>
          </cell>
        </row>
        <row r="3812">
          <cell r="B3812">
            <v>92331</v>
          </cell>
          <cell r="C3812" t="str">
            <v>LUVA EM COBRE, DN 28 MM, SEM ANEL DE SOLDA, INSTALADO EM RAMAL E SUB-RAMAL  FORNECIMENTO E INSTALAÇÃO. AF_12/2015</v>
          </cell>
          <cell r="D3812" t="str">
            <v>UN</v>
          </cell>
          <cell r="E3812">
            <v>18.53</v>
          </cell>
        </row>
        <row r="3813">
          <cell r="B3813">
            <v>92332</v>
          </cell>
          <cell r="C3813" t="str">
            <v>TE EM COBRE, DN 15 MM, SEM ANEL DE SOLDA, INSTALADO EM RAMAL E SUB-RAMAL  FORNECIMENTO E INSTALAÇÃO. AF_12/2015</v>
          </cell>
          <cell r="D3813" t="str">
            <v>UN</v>
          </cell>
          <cell r="E3813">
            <v>14.33</v>
          </cell>
        </row>
        <row r="3814">
          <cell r="B3814">
            <v>92333</v>
          </cell>
          <cell r="C3814" t="str">
            <v>TE EM COBRE, DN 22 MM, SEM ANEL DE SOLDA, INSTALADO EM RAMAL E SUB-RAMAL  FORNECIMENTO E INSTALAÇÃO. AF_12/2015</v>
          </cell>
          <cell r="D3814" t="str">
            <v>UN</v>
          </cell>
          <cell r="E3814">
            <v>25.81</v>
          </cell>
        </row>
        <row r="3815">
          <cell r="B3815">
            <v>92334</v>
          </cell>
          <cell r="C3815" t="str">
            <v>TE EM COBRE, DN 28 MM, SEM ANEL DE SOLDA, INSTALADO EM RAMAL E SUB-RAMAL  FORNECIMENTO E INSTALAÇÃO. AF_12/2015</v>
          </cell>
          <cell r="D3815" t="str">
            <v>UN</v>
          </cell>
          <cell r="E3815">
            <v>38.130000000000003</v>
          </cell>
        </row>
        <row r="3816">
          <cell r="B3816">
            <v>92344</v>
          </cell>
          <cell r="C3816" t="str">
            <v>NIPLE, EM FERRO GALVANIZADO, DN 50 (2"), CONEXÃO ROSQUEADA, INSTALADO EM PRUMADAS - FORNECIMENTO E INSTALAÇÃO. AF_10/2020</v>
          </cell>
          <cell r="D3816" t="str">
            <v>UN</v>
          </cell>
          <cell r="E3816">
            <v>44.58</v>
          </cell>
        </row>
        <row r="3817">
          <cell r="B3817">
            <v>92345</v>
          </cell>
          <cell r="C3817" t="str">
            <v>LUVA, EM FERRO GALVANIZADO, DN 50 (2"), CONEXÃO ROSQUEADA, INSTALADO EM PRUMADAS - FORNECIMENTO E INSTALAÇÃO. AF_10/2020</v>
          </cell>
          <cell r="D3817" t="str">
            <v>UN</v>
          </cell>
          <cell r="E3817">
            <v>44.56</v>
          </cell>
        </row>
        <row r="3818">
          <cell r="B3818">
            <v>92346</v>
          </cell>
          <cell r="C3818" t="str">
            <v>NIPLE, EM FERRO GALVANIZADO, DN 65 (2 1/2"), CONEXÃO ROSQUEADA, INSTALADO EM PRUMADAS - FORNECIMENTO E INSTALAÇÃO. AF_10/2020</v>
          </cell>
          <cell r="D3818" t="str">
            <v>UN</v>
          </cell>
          <cell r="E3818">
            <v>58.08</v>
          </cell>
        </row>
        <row r="3819">
          <cell r="B3819">
            <v>92347</v>
          </cell>
          <cell r="C3819" t="str">
            <v>LUVA, EM FERRO GALVANIZADO, DN 65 (2 1/2"), CONEXÃO ROSQUEADA, INSTALADO EM PRUMADAS - FORNECIMENTO E INSTALAÇÃO. AF_10/2020</v>
          </cell>
          <cell r="D3819" t="str">
            <v>UN</v>
          </cell>
          <cell r="E3819">
            <v>64.34</v>
          </cell>
        </row>
        <row r="3820">
          <cell r="B3820">
            <v>92348</v>
          </cell>
          <cell r="C3820" t="str">
            <v>NIPLE, EM FERRO GALVANIZADO, DN 80 (3"), CONEXÃO ROSQUEADA, INSTALADO EM PRUMADAS - FORNECIMENTO E INSTALAÇÃO. AF_10/2020</v>
          </cell>
          <cell r="D3820" t="str">
            <v>UN</v>
          </cell>
          <cell r="E3820">
            <v>80.72</v>
          </cell>
        </row>
        <row r="3821">
          <cell r="B3821">
            <v>92349</v>
          </cell>
          <cell r="C3821" t="str">
            <v>LUVA, EM FERRO GALVANIZADO, DN 80 (3"), CONEXÃO ROSQUEADA, INSTALADO EM PRUMADAS - FORNECIMENTO E INSTALAÇÃO. AF_10/2020</v>
          </cell>
          <cell r="D3821" t="str">
            <v>UN</v>
          </cell>
          <cell r="E3821">
            <v>86.3</v>
          </cell>
        </row>
        <row r="3822">
          <cell r="B3822">
            <v>92350</v>
          </cell>
          <cell r="C3822" t="str">
            <v>JOELHO 45 GRAUS, EM FERRO GALVANIZADO, DN 50 (2"), CONEXÃO ROSQUEADA, INSTALADO EM PRUMADAS - FORNECIMENTO E INSTALAÇÃO. AF_10/2020</v>
          </cell>
          <cell r="D3822" t="str">
            <v>UN</v>
          </cell>
          <cell r="E3822">
            <v>66.239999999999995</v>
          </cell>
        </row>
        <row r="3823">
          <cell r="B3823">
            <v>92351</v>
          </cell>
          <cell r="C3823" t="str">
            <v>JOELHO 90 GRAUS, EM FERRO GALVANIZADO, DN 50 (2"), CONEXÃO ROSQUEADA, INSTALADO EM PRUMADAS - FORNECIMENTO E INSTALAÇÃO. AF_10/2020</v>
          </cell>
          <cell r="D3823" t="str">
            <v>UN</v>
          </cell>
          <cell r="E3823">
            <v>64.849999999999994</v>
          </cell>
        </row>
        <row r="3824">
          <cell r="B3824">
            <v>92352</v>
          </cell>
          <cell r="C3824" t="str">
            <v>JOELHO 45 GRAUS, EM FERRO GALVANIZADO, DN 65 (2 1/2"), CONEXÃO ROSQUEADA, INSTALADO EM PRUMADAS - FORNECIMENTO E INSTALAÇÃO. AF_10/2020</v>
          </cell>
          <cell r="D3824" t="str">
            <v>UN</v>
          </cell>
          <cell r="E3824">
            <v>99.02</v>
          </cell>
        </row>
        <row r="3825">
          <cell r="B3825">
            <v>92353</v>
          </cell>
          <cell r="C3825" t="str">
            <v>JOELHO 90 GRAUS, EM FERRO GALVANIZADO, DN 65 (2 1/2"), CONEXÃO ROSQUEADA, INSTALADO EM PRUMADAS - FORNECIMENTO E INSTALAÇÃO. AF_10/2020</v>
          </cell>
          <cell r="D3825" t="str">
            <v>UN</v>
          </cell>
          <cell r="E3825">
            <v>92.89</v>
          </cell>
        </row>
        <row r="3826">
          <cell r="B3826">
            <v>92354</v>
          </cell>
          <cell r="C3826" t="str">
            <v>JOELHO 45 GRAUS, EM FERRO GALVANIZADO, DN 80 (3"), CONEXÃO ROSQUEADA, INSTALADO EM PRUMADAS - FORNECIMENTO E INSTALAÇÃO. AF_10/2020</v>
          </cell>
          <cell r="D3826" t="str">
            <v>UN</v>
          </cell>
          <cell r="E3826">
            <v>130.53</v>
          </cell>
        </row>
        <row r="3827">
          <cell r="B3827">
            <v>92355</v>
          </cell>
          <cell r="C3827" t="str">
            <v>JOELHO 90 GRAUS, EM FERRO GALVANIZADO, DN 80 (3"), CONEXÃO ROSQUEADA, INSTALADO EM PRUMADAS - FORNECIMENTO E INSTALAÇÃO. AF_10/2020</v>
          </cell>
          <cell r="D3827" t="str">
            <v>UN</v>
          </cell>
          <cell r="E3827">
            <v>118.71</v>
          </cell>
        </row>
        <row r="3828">
          <cell r="B3828">
            <v>92356</v>
          </cell>
          <cell r="C3828" t="str">
            <v>TÊ, EM FERRO GALVANIZADO, DN 50 (2"), CONEXÃO ROSQUEADA, INSTALADO EM PRUMADAS - FORNECIMENTO E INSTALAÇÃO. AF_10/2020</v>
          </cell>
          <cell r="D3828" t="str">
            <v>UN</v>
          </cell>
          <cell r="E3828">
            <v>86.47</v>
          </cell>
        </row>
        <row r="3829">
          <cell r="B3829">
            <v>92357</v>
          </cell>
          <cell r="C3829" t="str">
            <v>TÊ, EM FERRO GALVANIZADO, DN 65 (2 1/2"), CONEXÃO ROSQUEADA, INSTALADO EM PRUMADAS - FORNECIMENTO E INSTALAÇÃO. AF_10/2020</v>
          </cell>
          <cell r="D3829" t="str">
            <v>UN</v>
          </cell>
          <cell r="E3829">
            <v>126.99</v>
          </cell>
        </row>
        <row r="3830">
          <cell r="B3830">
            <v>92358</v>
          </cell>
          <cell r="C3830" t="str">
            <v>TÊ, EM FERRO GALVANIZADO, DN 80 (3"), CONEXÃO ROSQUEADA, INSTALADO EM PRUMADAS - FORNECIMENTO E INSTALAÇÃO. AF_10/2020</v>
          </cell>
          <cell r="D3830" t="str">
            <v>UN</v>
          </cell>
          <cell r="E3830">
            <v>157.22</v>
          </cell>
        </row>
        <row r="3831">
          <cell r="B3831">
            <v>92369</v>
          </cell>
          <cell r="C3831" t="str">
            <v>NIPLE, EM FERRO GALVANIZADO, DN 25 (1"), CONEXÃO ROSQUEADA, INSTALADO EM REDE DE ALIMENTAÇÃO PARA HIDRANTE - FORNECIMENTO E INSTALAÇÃO. AF_10/2020</v>
          </cell>
          <cell r="D3831" t="str">
            <v>UN</v>
          </cell>
          <cell r="E3831">
            <v>24.49</v>
          </cell>
        </row>
        <row r="3832">
          <cell r="B3832">
            <v>92370</v>
          </cell>
          <cell r="C3832" t="str">
            <v>LUVA, EM FERRO GALVANIZADO, DN 25 (1"), CONEXÃO ROSQUEADA, INSTALADO EM REDE DE ALIMENTAÇÃO PARA HIDRANTE - FORNECIMENTO E INSTALAÇÃO. AF_10/2020</v>
          </cell>
          <cell r="D3832" t="str">
            <v>UN</v>
          </cell>
          <cell r="E3832">
            <v>25.62</v>
          </cell>
        </row>
        <row r="3833">
          <cell r="B3833">
            <v>92371</v>
          </cell>
          <cell r="C3833" t="str">
            <v>NIPLE, EM FERRO GALVANIZADO, DN 32 (1 1/4"), CONEXÃO ROSQUEADA, INSTALADO EM REDE DE ALIMENTAÇÃO PARA HIDRANTE - FORNECIMENTO E INSTALAÇÃO. AF_10/2020</v>
          </cell>
          <cell r="D3833" t="str">
            <v>UN</v>
          </cell>
          <cell r="E3833">
            <v>29.42</v>
          </cell>
        </row>
        <row r="3834">
          <cell r="B3834">
            <v>92372</v>
          </cell>
          <cell r="C3834" t="str">
            <v>LUVA, EM FERRO GALVANIZADO, DN 32 (1 1/4"), CONEXÃO ROSQUEADA, INSTALADO EM REDE DE ALIMENTAÇÃO PARA HIDRANTE - FORNECIMENTO E INSTALAÇÃO. AF_10/2020</v>
          </cell>
          <cell r="D3834" t="str">
            <v>UN</v>
          </cell>
          <cell r="E3834">
            <v>30.47</v>
          </cell>
        </row>
        <row r="3835">
          <cell r="B3835">
            <v>92373</v>
          </cell>
          <cell r="C3835" t="str">
            <v>NIPLE, EM FERRO GALVANIZADO, DN 40 (1 1/2"), CONEXÃO ROSQUEADA, INSTALADO EM REDE DE ALIMENTAÇÃO PARA HIDRANTE - FORNECIMENTO E INSTALAÇÃO. AF_10/2020</v>
          </cell>
          <cell r="D3835" t="str">
            <v>UN</v>
          </cell>
          <cell r="E3835">
            <v>34.61</v>
          </cell>
        </row>
        <row r="3836">
          <cell r="B3836">
            <v>92374</v>
          </cell>
          <cell r="C3836" t="str">
            <v>LUVA, EM FERRO GALVANIZADO, DN 40 (1 1/2"), CONEXÃO ROSQUEADA, INSTALADO EM REDE DE ALIMENTAÇÃO PARA HIDRANTE - FORNECIMENTO E INSTALAÇÃO. AF_10/2020</v>
          </cell>
          <cell r="D3836" t="str">
            <v>UN</v>
          </cell>
          <cell r="E3836">
            <v>34.81</v>
          </cell>
        </row>
        <row r="3837">
          <cell r="B3837">
            <v>92375</v>
          </cell>
          <cell r="C3837" t="str">
            <v>NIPLE, EM FERRO GALVANIZADO, DN 50 (2"), CONEXÃO ROSQUEADA, INSTALADO EM REDE DE ALIMENTAÇÃO PARA HIDRANTE - FORNECIMENTO E INSTALAÇÃO. AF_10/2020</v>
          </cell>
          <cell r="D3837" t="str">
            <v>UN</v>
          </cell>
          <cell r="E3837">
            <v>44.55</v>
          </cell>
        </row>
        <row r="3838">
          <cell r="B3838">
            <v>92376</v>
          </cell>
          <cell r="C3838" t="str">
            <v>LUVA, EM FERRO GALVANIZADO, DN 50 (2"), CONEXÃO ROSQUEADA, INSTALADO EM REDE DE ALIMENTAÇÃO PARA HIDRANTE - FORNECIMENTO E INSTALAÇÃO. AF_10/2020</v>
          </cell>
          <cell r="D3838" t="str">
            <v>UN</v>
          </cell>
          <cell r="E3838">
            <v>44.53</v>
          </cell>
        </row>
        <row r="3839">
          <cell r="B3839">
            <v>92377</v>
          </cell>
          <cell r="C3839" t="str">
            <v>NIPLE, EM FERRO GALVANIZADO, DN 65 (2 1/2"), CONEXÃO ROSQUEADA, INSTALADO EM REDE DE ALIMENTAÇÃO PARA HIDRANTE - FORNECIMENTO E INSTALAÇÃO. AF_10/2020</v>
          </cell>
          <cell r="D3839" t="str">
            <v>UN</v>
          </cell>
          <cell r="E3839">
            <v>59.27</v>
          </cell>
        </row>
        <row r="3840">
          <cell r="B3840">
            <v>92378</v>
          </cell>
          <cell r="C3840" t="str">
            <v>LUVA, EM FERRO GALVANIZADO, DN 65 (2 1/2"), CONEXÃO ROSQUEADA, INSTALADO EM REDE DE ALIMENTAÇÃO PARA HIDRANTE - FORNECIMENTO E INSTALAÇÃO. AF_10/2020</v>
          </cell>
          <cell r="D3840" t="str">
            <v>UN</v>
          </cell>
          <cell r="E3840">
            <v>65.53</v>
          </cell>
        </row>
        <row r="3841">
          <cell r="B3841">
            <v>92379</v>
          </cell>
          <cell r="C3841" t="str">
            <v>NIPLE, EM FERRO GALVANIZADO, DN 80 (3"), CONEXÃO ROSQUEADA, INSTALADO EM REDE DE ALIMENTAÇÃO PARA HIDRANTE - FORNECIMENTO E INSTALAÇÃO. AF_10/2020</v>
          </cell>
          <cell r="D3841" t="str">
            <v>UN</v>
          </cell>
          <cell r="E3841">
            <v>83.17</v>
          </cell>
        </row>
        <row r="3842">
          <cell r="B3842">
            <v>92380</v>
          </cell>
          <cell r="C3842" t="str">
            <v>LUVA, EM FERRO GALVANIZADO, DN 80 (3"), CONEXÃO ROSQUEADA, INSTALADO EM REDE DE ALIMENTAÇÃO PARA HIDRANTE - FORNECIMENTO E INSTALAÇÃO. AF_10/2020</v>
          </cell>
          <cell r="D3842" t="str">
            <v>UN</v>
          </cell>
          <cell r="E3842">
            <v>88.75</v>
          </cell>
        </row>
        <row r="3843">
          <cell r="B3843">
            <v>92381</v>
          </cell>
          <cell r="C3843" t="str">
            <v>JOELHO 45 GRAUS, EM FERRO GALVANIZADO, DN 25 (1"), CONEXÃO ROSQUEADA, INSTALADO EM REDE DE ALIMENTAÇÃO PARA HIDRANTE - FORNECIMENTO E INSTALAÇÃO. AF_10/2020</v>
          </cell>
          <cell r="D3843" t="str">
            <v>UN</v>
          </cell>
          <cell r="E3843">
            <v>37.020000000000003</v>
          </cell>
        </row>
        <row r="3844">
          <cell r="B3844">
            <v>92382</v>
          </cell>
          <cell r="C3844" t="str">
            <v>JOELHO 90 GRAUS, EM FERRO GALVANIZADO, DN 25 (1"), CONEXÃO ROSQUEADA, INSTALADO EM REDE DE ALIMENTAÇÃO PARA HIDRANTE - FORNECIMENTO E INSTALAÇÃO. AF_10/2020</v>
          </cell>
          <cell r="D3844" t="str">
            <v>UN</v>
          </cell>
          <cell r="E3844">
            <v>35.520000000000003</v>
          </cell>
        </row>
        <row r="3845">
          <cell r="B3845">
            <v>92383</v>
          </cell>
          <cell r="C3845" t="str">
            <v>JOELHO 45 GRAUS, EM FERRO GALVANIZADO, DN 32 (1 1/4"), CONEXÃO ROSQUEADA, INSTALADO EM REDE DE ALIMENTAÇÃO PARA HIDRANTE - FORNECIMENTO E INSTALAÇÃO. AF_10/2020</v>
          </cell>
          <cell r="D3845" t="str">
            <v>UN</v>
          </cell>
          <cell r="E3845">
            <v>46.22</v>
          </cell>
        </row>
        <row r="3846">
          <cell r="B3846">
            <v>92384</v>
          </cell>
          <cell r="C3846" t="str">
            <v>JOELHO 90 GRAUS, EM FERRO GALVANIZADO, DN 32 (1 1/4"), CONEXÃO ROSQUEADA, INSTALADO EM REDE DE ALIMENTAÇÃO PARA HIDRANTE - FORNECIMENTO E INSTALAÇÃO. AF_10/2020</v>
          </cell>
          <cell r="D3846" t="str">
            <v>UN</v>
          </cell>
          <cell r="E3846">
            <v>43.24</v>
          </cell>
        </row>
        <row r="3847">
          <cell r="B3847">
            <v>92385</v>
          </cell>
          <cell r="C3847" t="str">
            <v>JOELHO 45 GRAUS, EM FERRO GALVANIZADO, DN 40 (1 1/2"), CONEXÃO ROSQUEADA, INSTALADO EM REDE DE ALIMENTAÇÃO PARA HIDRANTE - FORNECIMENTO E INSTALAÇÃO. AF_10/2020</v>
          </cell>
          <cell r="D3847" t="str">
            <v>UN</v>
          </cell>
          <cell r="E3847">
            <v>52.83</v>
          </cell>
        </row>
        <row r="3848">
          <cell r="B3848">
            <v>92386</v>
          </cell>
          <cell r="C3848" t="str">
            <v>JOELHO 90 GRAUS, EM FERRO GALVANIZADO, DN 40 (1 1/2"), CONEXÃO ROSQUEADA, INSTALADO EM REDE DE ALIMENTAÇÃO PARA HIDRANTE - FORNECIMENTO E INSTALAÇÃO. AF_10/2020</v>
          </cell>
          <cell r="D3848" t="str">
            <v>UN</v>
          </cell>
          <cell r="E3848">
            <v>50.78</v>
          </cell>
        </row>
        <row r="3849">
          <cell r="B3849">
            <v>92387</v>
          </cell>
          <cell r="C3849" t="str">
            <v>JOELHO 45 GRAUS, EM FERRO GALVANIZADO, DN 50 (2"), CONEXÃO ROSQUEADA, INSTALADO EM REDE DE ALIMENTAÇÃO PARA HIDRANTE - FORNECIMENTO E INSTALAÇÃO. AF_10/2020</v>
          </cell>
          <cell r="D3849" t="str">
            <v>UN</v>
          </cell>
          <cell r="E3849">
            <v>66.17</v>
          </cell>
        </row>
        <row r="3850">
          <cell r="B3850">
            <v>92388</v>
          </cell>
          <cell r="C3850" t="str">
            <v>JOELHO 90 GRAUS, EM FERRO GALVANIZADO, DN 50 (2"), CONEXÃO ROSQUEADA, INSTALADO EM REDE DE ALIMENTAÇÃO PARA HIDRANTE - FORNECIMENTO E INSTALAÇÃO. AF_10/2020</v>
          </cell>
          <cell r="D3850" t="str">
            <v>UN</v>
          </cell>
          <cell r="E3850">
            <v>64.78</v>
          </cell>
        </row>
        <row r="3851">
          <cell r="B3851">
            <v>92389</v>
          </cell>
          <cell r="C3851" t="str">
            <v>JOELHO 45 GRAUS, EM FERRO GALVANIZADO, DN 65 (2 1/2"), CONEXÃO ROSQUEADA, INSTALADO EM REDE DE ALIMENTAÇÃO PARA HIDRANTE - FORNECIMENTO E INSTALAÇÃO. AF_10/2020</v>
          </cell>
          <cell r="D3851" t="str">
            <v>UN</v>
          </cell>
          <cell r="E3851">
            <v>100.84</v>
          </cell>
        </row>
        <row r="3852">
          <cell r="B3852">
            <v>92390</v>
          </cell>
          <cell r="C3852" t="str">
            <v>JOELHO 90 GRAUS, EM FERRO GALVANIZADO, DN 65 (2 1/2"), CONEXÃO ROSQUEADA, INSTALADO EM REDE DE ALIMENTAÇÃO PARA HIDRANTE - FORNECIMENTO E INSTALAÇÃO. AF_10/2020</v>
          </cell>
          <cell r="D3852" t="str">
            <v>UN</v>
          </cell>
          <cell r="E3852">
            <v>94.71</v>
          </cell>
        </row>
        <row r="3853">
          <cell r="B3853">
            <v>92635</v>
          </cell>
          <cell r="C3853" t="str">
            <v>JOELHO 45 GRAUS, EM FERRO GALVANIZADO, CONEXÃO ROSQUEADA, DN 80 (3"), INSTALADO EM REDE DE ALIMENTAÇÃO PARA HIDRANTE - FORNECIMENTO E INSTALAÇÃO. AF_10/2020</v>
          </cell>
          <cell r="D3853" t="str">
            <v>UN</v>
          </cell>
          <cell r="E3853">
            <v>134.21</v>
          </cell>
        </row>
        <row r="3854">
          <cell r="B3854">
            <v>92636</v>
          </cell>
          <cell r="C3854" t="str">
            <v>JOELHO 90 GRAUS, EM FERRO GALVANIZADO, CONEXÃO ROSQUEADA, DN 80 (3"), INSTALADO EM REDE DE ALIMENTAÇÃO PARA HIDRANTE - FORNECIMENTO E INSTALAÇÃO. AF_10/2020</v>
          </cell>
          <cell r="D3854" t="str">
            <v>UN</v>
          </cell>
          <cell r="E3854">
            <v>122.39</v>
          </cell>
        </row>
        <row r="3855">
          <cell r="B3855">
            <v>92637</v>
          </cell>
          <cell r="C3855" t="str">
            <v>TÊ, EM FERRO GALVANIZADO, CONEXÃO ROSQUEADA, DN 25 (1"), INSTALADO EM REDE DE ALIMENTAÇÃO PARA HIDRANTE - FORNECIMENTO E INSTALAÇÃO. AF_10/2020</v>
          </cell>
          <cell r="D3855" t="str">
            <v>UN</v>
          </cell>
          <cell r="E3855">
            <v>47.95</v>
          </cell>
        </row>
        <row r="3856">
          <cell r="B3856">
            <v>92638</v>
          </cell>
          <cell r="C3856" t="str">
            <v>TÊ, EM FERRO GALVANIZADO, CONEXÃO ROSQUEADA, DN 32 (1 1/4"), INSTALADO EM REDE DE ALIMENTAÇÃO PARA HIDRANTE - FORNECIMENTO E INSTALAÇÃO. AF_10/2020</v>
          </cell>
          <cell r="D3856" t="str">
            <v>UN</v>
          </cell>
          <cell r="E3856">
            <v>58.06</v>
          </cell>
        </row>
        <row r="3857">
          <cell r="B3857">
            <v>92639</v>
          </cell>
          <cell r="C3857" t="str">
            <v>TÊ, EM FERRO GALVANIZADO, CONEXÃO ROSQUEADA, DN 40 (1 1/2"), INSTALADO EM REDE DE ALIMENTAÇÃO PARA HIDRANTE - FORNECIMENTO E INSTALAÇÃO. AF_10/2020</v>
          </cell>
          <cell r="D3857" t="str">
            <v>UN</v>
          </cell>
          <cell r="E3857">
            <v>66.97</v>
          </cell>
        </row>
        <row r="3858">
          <cell r="B3858">
            <v>92640</v>
          </cell>
          <cell r="C3858" t="str">
            <v>TÊ, EM FERRO GALVANIZADO, CONEXÃO ROSQUEADA, DN 50 (2"), INSTALADO EM REDE DE ALIMENTAÇÃO PARA HIDRANTE - FORNECIMENTO E INSTALAÇÃO. AF_10/2020</v>
          </cell>
          <cell r="D3858" t="str">
            <v>UN</v>
          </cell>
          <cell r="E3858">
            <v>86.36</v>
          </cell>
        </row>
        <row r="3859">
          <cell r="B3859">
            <v>92642</v>
          </cell>
          <cell r="C3859" t="str">
            <v>TÊ, EM FERRO GALVANIZADO, CONEXÃO ROSQUEADA, DN 65 (2 1/2"), INSTALADO EM REDE DE ALIMENTAÇÃO PARA HIDRANTE - FORNECIMENTO E INSTALAÇÃO. AF_10/2020</v>
          </cell>
          <cell r="D3859" t="str">
            <v>UN</v>
          </cell>
          <cell r="E3859">
            <v>129.38</v>
          </cell>
        </row>
        <row r="3860">
          <cell r="B3860">
            <v>92644</v>
          </cell>
          <cell r="C3860" t="str">
            <v>TÊ, EM FERRO GALVANIZADO, CONEXÃO ROSQUEADA, DN 80 (3"), INSTALADO EM REDE DE ALIMENTAÇÃO PARA HIDRANTE - FORNECIMENTO E INSTALAÇÃO. AF_10/2020</v>
          </cell>
          <cell r="D3860" t="str">
            <v>UN</v>
          </cell>
          <cell r="E3860">
            <v>162.12</v>
          </cell>
        </row>
        <row r="3861">
          <cell r="B3861">
            <v>92657</v>
          </cell>
          <cell r="C3861" t="str">
            <v>NIPLE, EM FERRO GALVANIZADO, CONEXÃO ROSQUEADA, DN 25 (1"), INSTALADO EM REDE DE ALIMENTAÇÃO PARA SPRINKLER - FORNECIMENTO E INSTALAÇÃO. AF_10/2020</v>
          </cell>
          <cell r="D3861" t="str">
            <v>UN</v>
          </cell>
          <cell r="E3861">
            <v>17.87</v>
          </cell>
        </row>
        <row r="3862">
          <cell r="B3862">
            <v>92658</v>
          </cell>
          <cell r="C3862" t="str">
            <v>LUVA, EM FERRO GALVANIZADO, CONEXÃO ROSQUEADA, DN 25 (1"), INSTALADO EM REDE DE ALIMENTAÇÃO PARA SPRINKLER - FORNECIMENTO E INSTALAÇÃO. AF_10/2020</v>
          </cell>
          <cell r="D3862" t="str">
            <v>UN</v>
          </cell>
          <cell r="E3862">
            <v>19</v>
          </cell>
        </row>
        <row r="3863">
          <cell r="B3863">
            <v>92659</v>
          </cell>
          <cell r="C3863" t="str">
            <v>NIPLE, EM FERRO GALVANIZADO, CONEXÃO ROSQUEADA, DN 32 (1 1/4"), INSTALADO EM REDE DE ALIMENTAÇÃO PARA SPRINKLER - FORNECIMENTO E INSTALAÇÃO. AF_10/2020</v>
          </cell>
          <cell r="D3863" t="str">
            <v>UN</v>
          </cell>
          <cell r="E3863">
            <v>21.9</v>
          </cell>
        </row>
        <row r="3864">
          <cell r="B3864">
            <v>92660</v>
          </cell>
          <cell r="C3864" t="str">
            <v>LUVA, EM FERRO GALVANIZADO, CONEXÃO ROSQUEADA, DN 32 (1 1/4"), INSTALADO EM REDE DE ALIMENTAÇÃO PARA SPRINKLER - FORNECIMENTO E INSTALAÇÃO. AF_10/2020</v>
          </cell>
          <cell r="D3864" t="str">
            <v>UN</v>
          </cell>
          <cell r="E3864">
            <v>22.95</v>
          </cell>
        </row>
        <row r="3865">
          <cell r="B3865">
            <v>92661</v>
          </cell>
          <cell r="C3865" t="str">
            <v>NIPLE, EM FERRO GALVANIZADO, CONEXÃO ROSQUEADA, DN 40 (1 1/2"), INSTALADO EM REDE DE ALIMENTAÇÃO PARA SPRINKLER - FORNECIMENTO E INSTALAÇÃO. AF_10/2020</v>
          </cell>
          <cell r="D3865" t="str">
            <v>UN</v>
          </cell>
          <cell r="E3865">
            <v>26.04</v>
          </cell>
        </row>
        <row r="3866">
          <cell r="B3866">
            <v>92662</v>
          </cell>
          <cell r="C3866" t="str">
            <v>LUVA, EM FERRO GALVANIZADO, CONEXÃO ROSQUEADA, DN 40 (1 1/2"), INSTALADO EM REDE DE ALIMENTAÇÃO PARA SPRINKLER - FORNECIMENTO E INSTALAÇÃO. AF_10/2020</v>
          </cell>
          <cell r="D3866" t="str">
            <v>UN</v>
          </cell>
          <cell r="E3866">
            <v>26.24</v>
          </cell>
        </row>
        <row r="3867">
          <cell r="B3867">
            <v>92663</v>
          </cell>
          <cell r="C3867" t="str">
            <v>NIPLE, EM FERRO GALVANIZADO, CONEXÃO ROSQUEADA, DN 50 (2"), INSTALADO EM REDE DE ALIMENTAÇÃO PARA SPRINKLER - FORNECIMENTO E INSTALAÇÃO. AF_10/2020</v>
          </cell>
          <cell r="D3867" t="str">
            <v>UN</v>
          </cell>
          <cell r="E3867">
            <v>34.68</v>
          </cell>
        </row>
        <row r="3868">
          <cell r="B3868">
            <v>92664</v>
          </cell>
          <cell r="C3868" t="str">
            <v>LUVA, EM FERRO GALVANIZADO, CONEXÃO ROSQUEADA, DN 50 (2"), INSTALADO EM REDE DE ALIMENTAÇÃO PARA SPRINKLER - FORNECIMENTO E INSTALAÇÃO. AF_10/2020</v>
          </cell>
          <cell r="D3868" t="str">
            <v>UN</v>
          </cell>
          <cell r="E3868">
            <v>34.659999999999997</v>
          </cell>
        </row>
        <row r="3869">
          <cell r="B3869">
            <v>92665</v>
          </cell>
          <cell r="C3869" t="str">
            <v>NIPLE, EM FERRO GALVANIZADO, CONEXÃO ROSQUEADA, DN 65 (2 1/2"), INSTALADO EM REDE DE ALIMENTAÇÃO PARA SPRINKLER - FORNECIMENTO E INSTALAÇÃO. AF_10/2020</v>
          </cell>
          <cell r="D3869" t="str">
            <v>UN</v>
          </cell>
          <cell r="E3869">
            <v>47.44</v>
          </cell>
        </row>
        <row r="3870">
          <cell r="B3870">
            <v>92666</v>
          </cell>
          <cell r="C3870" t="str">
            <v>LUVA, EM FERRO GALVANIZADO, CONEXÃO ROSQUEADA, DN 65 (2 1/2"), INSTALADO EM REDE DE ALIMENTAÇÃO PARA SPRINKLER - FORNECIMENTO E INSTALAÇÃO. AF_10/2020</v>
          </cell>
          <cell r="D3870" t="str">
            <v>UN</v>
          </cell>
          <cell r="E3870">
            <v>53.7</v>
          </cell>
        </row>
        <row r="3871">
          <cell r="B3871">
            <v>92667</v>
          </cell>
          <cell r="C3871" t="str">
            <v>NIPLE, EM FERRO GALVANIZADO, CONEXÃO ROSQUEADA, DN 80 (3"), INSTALADO EM REDE DE ALIMENTAÇÃO PARA SPRINKLER - FORNECIMENTO E INSTALAÇÃO. AF_10/2020</v>
          </cell>
          <cell r="D3871" t="str">
            <v>UN</v>
          </cell>
          <cell r="E3871">
            <v>69.41</v>
          </cell>
        </row>
        <row r="3872">
          <cell r="B3872">
            <v>92668</v>
          </cell>
          <cell r="C3872" t="str">
            <v>LUVA, EM FERRO GALVANIZADO, CONEXÃO ROSQUEADA, DN 80 (3"), INSTALADO EM REDE DE ALIMENTAÇÃO PARA SPRINKLER - FORNECIMENTO E INSTALAÇÃO. AF_10/2020</v>
          </cell>
          <cell r="D3872" t="str">
            <v>UN</v>
          </cell>
          <cell r="E3872">
            <v>74.989999999999995</v>
          </cell>
        </row>
        <row r="3873">
          <cell r="B3873">
            <v>92669</v>
          </cell>
          <cell r="C3873" t="str">
            <v>JOELHO 45 GRAUS, EM FERRO GALVANIZADO, CONEXÃO ROSQUEADA, DN 25 (1"), INSTALADO EM REDE DE ALIMENTAÇÃO PARA SPRINKLER - FORNECIMENTO E INSTALAÇÃO. AF_10/2020</v>
          </cell>
          <cell r="D3873" t="str">
            <v>UN</v>
          </cell>
          <cell r="E3873">
            <v>27.08</v>
          </cell>
        </row>
        <row r="3874">
          <cell r="B3874">
            <v>92670</v>
          </cell>
          <cell r="C3874" t="str">
            <v>JOELHO 90 GRAUS, EM FERRO GALVANIZADO, CONEXÃO ROSQUEADA, DN 25 (1"), INSTALADO EM REDE DE ALIMENTAÇÃO PARA SPRINKLER - FORNECIMENTO E INSTALAÇÃO. AF_10/2020</v>
          </cell>
          <cell r="D3874" t="str">
            <v>UN</v>
          </cell>
          <cell r="E3874">
            <v>25.58</v>
          </cell>
        </row>
        <row r="3875">
          <cell r="B3875">
            <v>92671</v>
          </cell>
          <cell r="C3875" t="str">
            <v>JOELHO 45 GRAUS, EM FERRO GALVANIZADO, CONEXÃO ROSQUEADA, DN 32 (1 1/4"), INSTALADO EM REDE DE ALIMENTAÇÃO PARA SPRINKLER - FORNECIMENTO E INSTALAÇÃO. AF_10/2020</v>
          </cell>
          <cell r="D3875" t="str">
            <v>UN</v>
          </cell>
          <cell r="E3875">
            <v>34.96</v>
          </cell>
        </row>
        <row r="3876">
          <cell r="B3876">
            <v>92672</v>
          </cell>
          <cell r="C3876" t="str">
            <v>JOELHO 90 GRAUS, EM FERRO GALVANIZADO, CONEXÃO ROSQUEADA, DN 32 (1 1/4"), INSTALADO EM REDE DE ALIMENTAÇÃO PARA SPRINKLER - FORNECIMENTO E INSTALAÇÃO. AF_10/2020</v>
          </cell>
          <cell r="D3876" t="str">
            <v>UN</v>
          </cell>
          <cell r="E3876">
            <v>31.98</v>
          </cell>
        </row>
        <row r="3877">
          <cell r="B3877">
            <v>92673</v>
          </cell>
          <cell r="C3877" t="str">
            <v>JOELHO 45 GRAUS, EM FERRO GALVANIZADO, CONEXÃO ROSQUEADA, DN 40 (1 1/2"), INSTALADO EM REDE DE ALIMENTAÇÃO PARA SPRINKLER - FORNECIMENTO E INSTALAÇÃO. AF_10/2020</v>
          </cell>
          <cell r="D3877" t="str">
            <v>UN</v>
          </cell>
          <cell r="E3877">
            <v>39.979999999999997</v>
          </cell>
        </row>
        <row r="3878">
          <cell r="B3878">
            <v>92674</v>
          </cell>
          <cell r="C3878" t="str">
            <v>JOELHO 90 GRAUS, EM FERRO GALVANIZADO, CONEXÃO ROSQUEADA, DN 40 (1 1/2"), INSTALADO EM REDE DE ALIMENTAÇÃO PARA SPRINKLER - FORNECIMENTO E INSTALAÇÃO. AF_10/2020</v>
          </cell>
          <cell r="D3878" t="str">
            <v>UN</v>
          </cell>
          <cell r="E3878">
            <v>37.93</v>
          </cell>
        </row>
        <row r="3879">
          <cell r="B3879">
            <v>92675</v>
          </cell>
          <cell r="C3879" t="str">
            <v>JOELHO 45 GRAUS, EM FERRO GALVANIZADO, CONEXÃO ROSQUEADA, DN 50 (2"), INSTALADO EM REDE DE ALIMENTAÇÃO PARA SPRINKLER - FORNECIMENTO E INSTALAÇÃO. AF_10/2020</v>
          </cell>
          <cell r="D3879" t="str">
            <v>UN</v>
          </cell>
          <cell r="E3879">
            <v>51.39</v>
          </cell>
        </row>
        <row r="3880">
          <cell r="B3880">
            <v>92676</v>
          </cell>
          <cell r="C3880" t="str">
            <v>JOELHO 90 GRAUS, EM FERRO GALVANIZADO, CONEXÃO ROSQUEADA, DN 50 (2"), INSTALADO EM REDE DE ALIMENTAÇÃO PARA SPRINKLER - FORNECIMENTO E INSTALAÇÃO. AF_10/2020</v>
          </cell>
          <cell r="D3880" t="str">
            <v>UN</v>
          </cell>
          <cell r="E3880">
            <v>50</v>
          </cell>
        </row>
        <row r="3881">
          <cell r="B3881">
            <v>92677</v>
          </cell>
          <cell r="C3881" t="str">
            <v>JOELHO 45 GRAUS, EM FERRO GALVANIZADO, CONEXÃO ROSQUEADA, DN 65 (2 1/2"), INSTALADO EM REDE DE ALIMENTAÇÃO PARA SPRINKLER - FORNECIMENTO E INSTALAÇÃO. AF_10/2020</v>
          </cell>
          <cell r="D3881" t="str">
            <v>UN</v>
          </cell>
          <cell r="E3881">
            <v>83.13</v>
          </cell>
        </row>
        <row r="3882">
          <cell r="B3882">
            <v>92678</v>
          </cell>
          <cell r="C3882" t="str">
            <v>JOELHO 90 GRAUS, EM FERRO GALVANIZADO, CONEXÃO ROSQUEADA, DN 65 (2 1/2"), INSTALADO EM REDE DE ALIMENTAÇÃO PARA SPRINKLER - FORNECIMENTO E INSTALAÇÃO. AF_10/2020</v>
          </cell>
          <cell r="D3882" t="str">
            <v>UN</v>
          </cell>
          <cell r="E3882">
            <v>77</v>
          </cell>
        </row>
        <row r="3883">
          <cell r="B3883">
            <v>92679</v>
          </cell>
          <cell r="C3883" t="str">
            <v>JOELHO 45 GRAUS, EM FERRO GALVANIZADO, CONEXÃO ROSQUEADA, DN 80 (3"), INSTALADO EM REDE DE ALIMENTAÇÃO PARA SPRINKLER - FORNECIMENTO E INSTALAÇÃO. AF_10/2020</v>
          </cell>
          <cell r="D3883" t="str">
            <v>UN</v>
          </cell>
          <cell r="E3883">
            <v>113.59</v>
          </cell>
        </row>
        <row r="3884">
          <cell r="B3884">
            <v>92680</v>
          </cell>
          <cell r="C3884" t="str">
            <v>JOELHO 90 GRAUS, EM FERRO GALVANIZADO, CONEXÃO ROSQUEADA, DN 80 (3"), INSTALADO EM REDE DE ALIMENTAÇÃO PARA SPRINKLER - FORNECIMENTO E INSTALAÇÃO. AF_10/2020</v>
          </cell>
          <cell r="D3884" t="str">
            <v>UN</v>
          </cell>
          <cell r="E3884">
            <v>101.77</v>
          </cell>
        </row>
        <row r="3885">
          <cell r="B3885">
            <v>92681</v>
          </cell>
          <cell r="C3885" t="str">
            <v>TÊ, EM FERRO GALVANIZADO, CONEXÃO ROSQUEADA, DN 25 (1"), INSTALADO EM REDE DE ALIMENTAÇÃO PARA SPRINKLER - FORNECIMENTO E INSTALAÇÃO. AF_10/2020</v>
          </cell>
          <cell r="D3885" t="str">
            <v>UN</v>
          </cell>
          <cell r="E3885">
            <v>34.69</v>
          </cell>
        </row>
        <row r="3886">
          <cell r="B3886">
            <v>92682</v>
          </cell>
          <cell r="C3886" t="str">
            <v>TÊ, EM FERRO GALVANIZADO, CONEXÃO ROSQUEADA, DN 32 (1 1/4"), INSTALADO EM REDE DE ALIMENTAÇÃO PARA SPRINKLER - FORNECIMENTO E INSTALAÇÃO. AF_10/2020</v>
          </cell>
          <cell r="D3886" t="str">
            <v>UN</v>
          </cell>
          <cell r="E3886">
            <v>42.97</v>
          </cell>
        </row>
        <row r="3887">
          <cell r="B3887">
            <v>92683</v>
          </cell>
          <cell r="C3887" t="str">
            <v>TÊ, EM FERRO GALVANIZADO, CONEXÃO ROSQUEADA, DN 40 (1 1/2"), INSTALADO EM REDE DE ALIMENTAÇÃO PARA SPRINKLER - FORNECIMENTO E INSTALAÇÃO. AF_10/2020</v>
          </cell>
          <cell r="D3887" t="str">
            <v>UN</v>
          </cell>
          <cell r="E3887">
            <v>49.85</v>
          </cell>
        </row>
        <row r="3888">
          <cell r="B3888">
            <v>92684</v>
          </cell>
          <cell r="C3888" t="str">
            <v>TÊ, EM FERRO GALVANIZADO, CONEXÃO ROSQUEADA, DN 50 (2"), INSTALADO EM REDE DE ALIMENTAÇÃO PARA SPRINKLER - FORNECIMENTO E INSTALAÇÃO. AF_10/2020</v>
          </cell>
          <cell r="D3888" t="str">
            <v>UN</v>
          </cell>
          <cell r="E3888">
            <v>66.66</v>
          </cell>
        </row>
        <row r="3889">
          <cell r="B3889">
            <v>92685</v>
          </cell>
          <cell r="C3889" t="str">
            <v>TÊ, EM FERRO GALVANIZADO, CONEXÃO ROSQUEADA, DN 65 (2 1/2"), INSTALADO EM REDE DE ALIMENTAÇÃO PARA SPRINKLER - FORNECIMENTO E INSTALAÇÃO. AF_10/2020</v>
          </cell>
          <cell r="D3889" t="str">
            <v>UN</v>
          </cell>
          <cell r="E3889">
            <v>105.78</v>
          </cell>
        </row>
        <row r="3890">
          <cell r="B3890">
            <v>92686</v>
          </cell>
          <cell r="C3890" t="str">
            <v>TÊ, EM FERRO GALVANIZADO, CONEXÃO ROSQUEADA, DN 80 (3"), INSTALADO EM REDE DE ALIMENTAÇÃO PARA SPRINKLER - FORNECIMENTO E INSTALAÇÃO. AF_10/2020</v>
          </cell>
          <cell r="D3890" t="str">
            <v>UN</v>
          </cell>
          <cell r="E3890">
            <v>134.61000000000001</v>
          </cell>
        </row>
        <row r="3891">
          <cell r="B3891">
            <v>92692</v>
          </cell>
          <cell r="C3891" t="str">
            <v>NIPLE, EM FERRO GALVANIZADO, CONEXÃO ROSQUEADA, DN 15 (1/2"), INSTALADO EM RAMAIS E SUB-RAMAIS DE GÁS - FORNECIMENTO E INSTALAÇÃO. AF_10/2020</v>
          </cell>
          <cell r="D3891" t="str">
            <v>UN</v>
          </cell>
          <cell r="E3891">
            <v>9.67</v>
          </cell>
        </row>
        <row r="3892">
          <cell r="B3892">
            <v>92693</v>
          </cell>
          <cell r="C3892" t="str">
            <v>LUVA, EM FERRO GALVANIZADO, CONEXÃO ROSQUEADA, DN 15 (1/2"), INSTALADO EM RAMAIS E SUB-RAMAIS DE GÁS - FORNECIMENTO E INSTALAÇÃO. AF_10/2020</v>
          </cell>
          <cell r="D3892" t="str">
            <v>UN</v>
          </cell>
          <cell r="E3892">
            <v>9.92</v>
          </cell>
        </row>
        <row r="3893">
          <cell r="B3893">
            <v>92694</v>
          </cell>
          <cell r="C3893" t="str">
            <v>NIPLE, EM FERRO GALVANIZADO, CONEXÃO ROSQUEADA, DN 20 (3/4"), INSTALADO EM RAMAIS E SUB-RAMAIS DE GÁS - FORNECIMENTO E INSTALAÇÃO. AF_10/2020</v>
          </cell>
          <cell r="D3893" t="str">
            <v>UN</v>
          </cell>
          <cell r="E3893">
            <v>15.43</v>
          </cell>
        </row>
        <row r="3894">
          <cell r="B3894">
            <v>92695</v>
          </cell>
          <cell r="C3894" t="str">
            <v>LUVA, EM FERRO GALVANIZADO, CONEXÃO ROSQUEADA, DN 20 (3/4"), INSTALADO EM RAMAIS E SUB-RAMAIS DE GÁS - FORNECIMENTO E INSTALAÇÃO. AF_10/2020</v>
          </cell>
          <cell r="D3894" t="str">
            <v>UN</v>
          </cell>
          <cell r="E3894">
            <v>15.68</v>
          </cell>
        </row>
        <row r="3895">
          <cell r="B3895">
            <v>92696</v>
          </cell>
          <cell r="C3895" t="str">
            <v>NIPLE, EM FERRO GALVANIZADO, CONEXÃO ROSQUEADA, DN 25 (1"), INSTALADO EM RAMAIS E SUB-RAMAIS DE GÁS - FORNECIMENTO E INSTALAÇÃO. AF_10/2020</v>
          </cell>
          <cell r="D3895" t="str">
            <v>UN</v>
          </cell>
          <cell r="E3895">
            <v>24.21</v>
          </cell>
        </row>
        <row r="3896">
          <cell r="B3896">
            <v>92697</v>
          </cell>
          <cell r="C3896" t="str">
            <v>LUVA, EM FERRO GALVANIZADO, CONEXÃO ROSQUEADA, DN 25 (1"), INSTALADO EM RAMAIS E SUB-RAMAIS DE GÁS - FORNECIMENTO E INSTALAÇÃO. AF_10/2020</v>
          </cell>
          <cell r="D3896" t="str">
            <v>UN</v>
          </cell>
          <cell r="E3896">
            <v>25.34</v>
          </cell>
        </row>
        <row r="3897">
          <cell r="B3897">
            <v>92698</v>
          </cell>
          <cell r="C3897" t="str">
            <v>JOELHO 45 GRAUS, EM FERRO GALVANIZADO, CONEXÃO ROSQUEADA, DN 15 (1/2"), INSTALADO EM RAMAIS E SUB-RAMAIS DE GÁS - FORNECIMENTO E INSTALAÇÃO. AF_10/2020</v>
          </cell>
          <cell r="D3897" t="str">
            <v>UN</v>
          </cell>
          <cell r="E3897">
            <v>14.28</v>
          </cell>
        </row>
        <row r="3898">
          <cell r="B3898">
            <v>92699</v>
          </cell>
          <cell r="C3898" t="str">
            <v>JOELHO 90 GRAUS, EM FERRO GALVANIZADO, CONEXÃO ROSQUEADA, DN 15 (1/2"), INSTALADO EM RAMAIS E SUB-RAMAIS DE GÁS - FORNECIMENTO E INSTALAÇÃO. AF_10/2020</v>
          </cell>
          <cell r="D3898" t="str">
            <v>UN</v>
          </cell>
          <cell r="E3898">
            <v>13.46</v>
          </cell>
        </row>
        <row r="3899">
          <cell r="B3899">
            <v>92700</v>
          </cell>
          <cell r="C3899" t="str">
            <v>JOELHO 45 GRAUS, EM FERRO GALVANIZADO, CONEXÃO ROSQUEADA, DN 20 (3/4"), INSTALADO EM RAMAIS E SUB-RAMAIS DE GÁS - FORNECIMENTO E INSTALAÇÃO. AF_10/2020</v>
          </cell>
          <cell r="D3899" t="str">
            <v>UN</v>
          </cell>
          <cell r="E3899">
            <v>23.39</v>
          </cell>
        </row>
        <row r="3900">
          <cell r="B3900">
            <v>92701</v>
          </cell>
          <cell r="C3900" t="str">
            <v>JOELHO 90 GRAUS, EM FERRO GALVANIZADO, CONEXÃO ROSQUEADA, DN 20 (3/4"), INSTALADO EM RAMAIS E SUB-RAMAIS DE GÁS - FORNECIMENTO E INSTALAÇÃO. AF_10/2020</v>
          </cell>
          <cell r="D3900" t="str">
            <v>UN</v>
          </cell>
          <cell r="E3900">
            <v>22.17</v>
          </cell>
        </row>
        <row r="3901">
          <cell r="B3901">
            <v>92702</v>
          </cell>
          <cell r="C3901" t="str">
            <v>JOELHO 45 GRAUS, EM FERRO GALVANIZADO, CONEXÃO ROSQUEADA, DN 25 (1"), INSTALADO EM RAMAIS E SUB-RAMAIS DE GÁS - FORNECIMENTO E INSTALAÇÃO. AF_10/2020</v>
          </cell>
          <cell r="D3901" t="str">
            <v>UN</v>
          </cell>
          <cell r="E3901">
            <v>36.630000000000003</v>
          </cell>
        </row>
        <row r="3902">
          <cell r="B3902">
            <v>92703</v>
          </cell>
          <cell r="C3902" t="str">
            <v>JOELHO 90 GRAUS, EM FERRO GALVANIZADO, CONEXÃO ROSQUEADA, DN 25 (1"), INSTALADO EM RAMAIS E SUB-RAMAIS DE GÁS - FORNECIMENTO E INSTALAÇÃO. AF_10/2020</v>
          </cell>
          <cell r="D3902" t="str">
            <v>UN</v>
          </cell>
          <cell r="E3902">
            <v>35.130000000000003</v>
          </cell>
        </row>
        <row r="3903">
          <cell r="B3903">
            <v>92704</v>
          </cell>
          <cell r="C3903" t="str">
            <v>TÊ, EM FERRO GALVANIZADO, CONEXÃO ROSQUEADA, DN 15 (1/2"), INSTALADO EM RAMAIS E SUB-RAMAIS DE GÁS - FORNECIMENTO E INSTALAÇÃO. AF_10/2020</v>
          </cell>
          <cell r="D3903" t="str">
            <v>UN</v>
          </cell>
          <cell r="E3903">
            <v>18.149999999999999</v>
          </cell>
        </row>
        <row r="3904">
          <cell r="B3904">
            <v>92705</v>
          </cell>
          <cell r="C3904" t="str">
            <v>TÊ, EM FERRO GALVANIZADO, CONEXÃO ROSQUEADA, DN 20 (3/4"), INSTALADO EM RAMAIS E SUB-RAMAIS DE GÁS - FORNECIMENTO E INSTALAÇÃO. AF_10/2020</v>
          </cell>
          <cell r="D3904" t="str">
            <v>UN</v>
          </cell>
          <cell r="E3904">
            <v>29.32</v>
          </cell>
        </row>
        <row r="3905">
          <cell r="B3905">
            <v>92706</v>
          </cell>
          <cell r="C3905" t="str">
            <v>TÊ, EM FERRO GALVANIZADO, CONEXÃO ROSQUEADA, DN 25 (1"), INSTALADO EM RAMAIS E SUB-RAMAIS DE GÁS - FORNECIMENTO E INSTALAÇÃO. AF_10/2020</v>
          </cell>
          <cell r="D3905" t="str">
            <v>UN</v>
          </cell>
          <cell r="E3905">
            <v>47.43</v>
          </cell>
        </row>
        <row r="3906">
          <cell r="B3906">
            <v>92889</v>
          </cell>
          <cell r="C3906" t="str">
            <v>UNIÃO, EM FERRO GALVANIZADO, DN 50 (2"), CONEXÃO ROSQUEADA, INSTALADO EM PRUMADAS - FORNECIMENTO E INSTALAÇÃO. AF_10/2020</v>
          </cell>
          <cell r="D3906" t="str">
            <v>UN</v>
          </cell>
          <cell r="E3906">
            <v>85.24</v>
          </cell>
        </row>
        <row r="3907">
          <cell r="B3907">
            <v>92890</v>
          </cell>
          <cell r="C3907" t="str">
            <v>UNIÃO, EM FERRO GALVANIZADO, DN 65 (2 1/2"), CONEXÃO ROSQUEADA, INSTALADO EM PRUMADAS - FORNECIMENTO E INSTALAÇÃO. AF_10/2020</v>
          </cell>
          <cell r="D3907" t="str">
            <v>UN</v>
          </cell>
          <cell r="E3907">
            <v>128.01</v>
          </cell>
        </row>
        <row r="3908">
          <cell r="B3908">
            <v>92891</v>
          </cell>
          <cell r="C3908" t="str">
            <v>UNIÃO, EM FERRO GALVANIZADO, DN 80 (3"), CONEXÃO ROSQUEADA, INSTALADO EM PRUMADAS - FORNECIMENTO E INSTALAÇÃO. AF_10/2020</v>
          </cell>
          <cell r="D3908" t="str">
            <v>UN</v>
          </cell>
          <cell r="E3908">
            <v>186.53</v>
          </cell>
        </row>
        <row r="3909">
          <cell r="B3909">
            <v>92892</v>
          </cell>
          <cell r="C3909" t="str">
            <v>UNIÃO, EM FERRO GALVANIZADO, DN 25 (1"), CONEXÃO ROSQUEADA, INSTALADO EM REDE DE ALIMENTAÇÃO PARA HIDRANTE - FORNECIMENTO E INSTALAÇÃO. AF_10/2020</v>
          </cell>
          <cell r="D3909" t="str">
            <v>UN</v>
          </cell>
          <cell r="E3909">
            <v>37.729999999999997</v>
          </cell>
        </row>
        <row r="3910">
          <cell r="B3910">
            <v>92893</v>
          </cell>
          <cell r="C3910" t="str">
            <v>UNIÃO, EM FERRO GALVANIZADO, DN 32 (1 1/4"), CONEXÃO ROSQUEADA, INSTALADO EM REDE DE ALIMENTAÇÃO PARA HIDRANTE - FORNECIMENTO E INSTALAÇÃO. AF_10/2020</v>
          </cell>
          <cell r="D3910" t="str">
            <v>UN</v>
          </cell>
          <cell r="E3910">
            <v>52.97</v>
          </cell>
        </row>
        <row r="3911">
          <cell r="B3911">
            <v>92894</v>
          </cell>
          <cell r="C3911" t="str">
            <v>UNIÃO, EM FERRO GALVANIZADO, DN 40 (1 1/2"), CONEXÃO ROSQUEADA, INSTALADO EM REDE DE ALIMENTAÇÃO PARA HIDRANTE - FORNECIMENTO E INSTALAÇÃO. AF_10/2020</v>
          </cell>
          <cell r="D3911" t="str">
            <v>UN</v>
          </cell>
          <cell r="E3911">
            <v>63.06</v>
          </cell>
        </row>
        <row r="3912">
          <cell r="B3912">
            <v>92895</v>
          </cell>
          <cell r="C3912" t="str">
            <v>UNIÃO, EM FERRO GALVANIZADO, DN 50 (2"), CONEXÃO ROSQUEADA, INSTALADO EM REDE DE ALIMENTAÇÃO PARA HIDRANTE - FORNECIMENTO E INSTALAÇÃO. AF_10/2020</v>
          </cell>
          <cell r="D3912" t="str">
            <v>UN</v>
          </cell>
          <cell r="E3912">
            <v>85.21</v>
          </cell>
        </row>
        <row r="3913">
          <cell r="B3913">
            <v>92896</v>
          </cell>
          <cell r="C3913" t="str">
            <v>UNIÃO, EM FERRO GALVANIZADO, DN 65 (2 1/2"), CONEXÃO ROSQUEADA, INSTALADO EM REDE DE ALIMENTAÇÃO PARA HIDRANTE - FORNECIMENTO E INSTALAÇÃO. AF_10/2020</v>
          </cell>
          <cell r="D3913" t="str">
            <v>UN</v>
          </cell>
          <cell r="E3913">
            <v>129.19999999999999</v>
          </cell>
        </row>
        <row r="3914">
          <cell r="B3914">
            <v>92897</v>
          </cell>
          <cell r="C3914" t="str">
            <v>UNIÃO, EM FERRO GALVANIZADO, DN 80 (3"), CONEXÃO ROSQUEADA, INSTALADO EM REDE DE ALIMENTAÇÃO PARA HIDRANTE - FORNECIMENTO E INSTALAÇÃO. AF_10/2020</v>
          </cell>
          <cell r="D3914" t="str">
            <v>UN</v>
          </cell>
          <cell r="E3914">
            <v>188.98</v>
          </cell>
        </row>
        <row r="3915">
          <cell r="B3915">
            <v>92898</v>
          </cell>
          <cell r="C3915" t="str">
            <v>UNIÃO, EM FERRO GALVANIZADO, CONEXÃO ROSQUEADA, DN 25 (1"), INSTALADO EM REDE DE ALIMENTAÇÃO PARA SPRINKLER - FORNECIMENTO E INSTALAÇÃO. AF_10/2020</v>
          </cell>
          <cell r="D3915" t="str">
            <v>UN</v>
          </cell>
          <cell r="E3915">
            <v>31.11</v>
          </cell>
        </row>
        <row r="3916">
          <cell r="B3916">
            <v>92899</v>
          </cell>
          <cell r="C3916" t="str">
            <v>UNIÃO, EM FERRO GALVANIZADO, CONEXÃO ROSQUEADA, DN 32 (1 1/4"), INSTALADO EM REDE DE ALIMENTAÇÃO PARA SPRINKLER - FORNECIMENTO E INSTALAÇÃO. AF_10/2020</v>
          </cell>
          <cell r="D3916" t="str">
            <v>UN</v>
          </cell>
          <cell r="E3916">
            <v>45.45</v>
          </cell>
        </row>
        <row r="3917">
          <cell r="B3917">
            <v>92900</v>
          </cell>
          <cell r="C3917" t="str">
            <v>UNIÃO, EM FERRO GALVANIZADO, CONEXÃO ROSQUEADA, DN 40 (1 1/2"), INSTALADO EM REDE DE ALIMENTAÇÃO PARA SPRINKLER - FORNECIMENTO E INSTALAÇÃO. AF_10/2020</v>
          </cell>
          <cell r="D3917" t="str">
            <v>UN</v>
          </cell>
          <cell r="E3917">
            <v>54.49</v>
          </cell>
        </row>
        <row r="3918">
          <cell r="B3918">
            <v>92901</v>
          </cell>
          <cell r="C3918" t="str">
            <v>UNIÃO, EM FERRO GALVANIZADO, CONEXÃO ROSQUEADA, DN 50 (2"), INSTALADO EM REDE DE ALIMENTAÇÃO PARA SPRINKLER - FORNECIMENTO E INSTALAÇÃO. AF_10/2020</v>
          </cell>
          <cell r="D3918" t="str">
            <v>UN</v>
          </cell>
          <cell r="E3918">
            <v>75.34</v>
          </cell>
        </row>
        <row r="3919">
          <cell r="B3919">
            <v>92902</v>
          </cell>
          <cell r="C3919" t="str">
            <v>UNIÃO, EM FERRO GALVANIZADO, CONEXÃO ROSQUEADA, DN 65 (2 1/2"), INSTALADO EM REDE DE ALIMENTAÇÃO PARA SPRINKLER - FORNECIMENTO E INSTALAÇÃO. AF_10/2020</v>
          </cell>
          <cell r="D3919" t="str">
            <v>UN</v>
          </cell>
          <cell r="E3919">
            <v>117.37</v>
          </cell>
        </row>
        <row r="3920">
          <cell r="B3920">
            <v>92903</v>
          </cell>
          <cell r="C3920" t="str">
            <v>UNIÃO, EM FERRO GALVANIZADO, CONEXÃO ROSQUEADA, DN 80 (3"), INSTALADO EM REDE DE ALIMENTAÇÃO PARA SPRINKLER - FORNECIMENTO E INSTALAÇÃO. AF_10/2020</v>
          </cell>
          <cell r="D3920" t="str">
            <v>UN</v>
          </cell>
          <cell r="E3920">
            <v>175.22</v>
          </cell>
        </row>
        <row r="3921">
          <cell r="B3921">
            <v>92904</v>
          </cell>
          <cell r="C3921" t="str">
            <v>UNIÃO, EM FERRO GALVANIZADO, CONEXÃO ROSQUEADA, DN 15 (1/2"), INSTALADO EM RAMAIS E SUB-RAMAIS DE GÁS - FORNECIMENTO E INSTALAÇÃO. AF_10/2020</v>
          </cell>
          <cell r="D3921" t="str">
            <v>UN</v>
          </cell>
          <cell r="E3921">
            <v>21.03</v>
          </cell>
        </row>
        <row r="3922">
          <cell r="B3922">
            <v>92905</v>
          </cell>
          <cell r="C3922" t="str">
            <v>UNIÃO, EM FERRO GALVANIZADO, CONEXÃO ROSQUEADA, DN 20 (3/4"), INSTALADO EM RAMAIS E SUB-RAMAIS DE GÁS - FORNECIMENTO E INSTALAÇÃO. AF_10/2020</v>
          </cell>
          <cell r="D3922" t="str">
            <v>UN</v>
          </cell>
          <cell r="E3922">
            <v>30.26</v>
          </cell>
        </row>
        <row r="3923">
          <cell r="B3923">
            <v>92906</v>
          </cell>
          <cell r="C3923" t="str">
            <v>UNIÃO, EM FERRO GALVANIZADO, CONEXÃO ROSQUEADA, DN 25 (1"), INSTALADO EM RAMAIS E SUB-RAMAIS DE GÁS - FORNECIMENTO E INSTALAÇÃO. AF_10/2020</v>
          </cell>
          <cell r="D3923" t="str">
            <v>UN</v>
          </cell>
          <cell r="E3923">
            <v>37.450000000000003</v>
          </cell>
        </row>
        <row r="3924">
          <cell r="B3924">
            <v>92907</v>
          </cell>
          <cell r="C3924" t="str">
            <v>LUVA DE REDUÇÃO, EM FERRO GALVANIZADO, 2" X 1 1/2", CONEXÃO ROSQUEADA, INSTALADO EM PRUMADAS - FORNECIMENTO E INSTALAÇÃO. AF_10/2020</v>
          </cell>
          <cell r="D3924" t="str">
            <v>UN</v>
          </cell>
          <cell r="E3924">
            <v>46.93</v>
          </cell>
        </row>
        <row r="3925">
          <cell r="B3925">
            <v>92908</v>
          </cell>
          <cell r="C3925" t="str">
            <v>LUVA DE REDUÇÃO, EM FERRO GALVANIZADO, 2" X 1 1/4", CONEXÃO ROSQUEADA, INSTALADO EM PRUMADAS - FORNECIMENTO E INSTALAÇÃO. AF_10/2020</v>
          </cell>
          <cell r="D3925" t="str">
            <v>UN</v>
          </cell>
          <cell r="E3925">
            <v>46.93</v>
          </cell>
        </row>
        <row r="3926">
          <cell r="B3926">
            <v>92909</v>
          </cell>
          <cell r="C3926" t="str">
            <v>LUVA DE REDUÇÃO, EM FERRO GALVANIZADO, 2" X 1", CONEXÃO ROSQUEADA, INSTALADO EM PRUMADAS - FORNECIMENTO E INSTALAÇÃO. AF_10/2020</v>
          </cell>
          <cell r="D3926" t="str">
            <v>UN</v>
          </cell>
          <cell r="E3926">
            <v>46.93</v>
          </cell>
        </row>
        <row r="3927">
          <cell r="B3927">
            <v>92910</v>
          </cell>
          <cell r="C3927" t="str">
            <v>LUVA DE REDUÇÃO, EM FERRO GALVANIZADO, 2 1/2" X 1 1/2", CONEXÃO ROSQUEADA, INSTALADO EM PRUMADAS - FORNECIMENTO E INSTALAÇÃO. AF_10/2020</v>
          </cell>
          <cell r="D3927" t="str">
            <v>UN</v>
          </cell>
          <cell r="E3927">
            <v>66.989999999999995</v>
          </cell>
        </row>
        <row r="3928">
          <cell r="B3928">
            <v>92911</v>
          </cell>
          <cell r="C3928" t="str">
            <v>LUVA DE REDUÇÃO, EM FERRO GALVANIZADO, 2 1/2" X 2", CONEXÃO ROSQUEADA, INSTALADO EM PRUMADAS - FORNECIMENTO E INSTALAÇÃO. AF_10/2020</v>
          </cell>
          <cell r="D3928" t="str">
            <v>UN</v>
          </cell>
          <cell r="E3928">
            <v>66.989999999999995</v>
          </cell>
        </row>
        <row r="3929">
          <cell r="B3929">
            <v>92912</v>
          </cell>
          <cell r="C3929" t="str">
            <v>LUVA DE REDUÇÃO, EM FERRO GALVANIZADO, 3" X 1 1/2", CONEXÃO ROSQUEADA, INSTALADO EM PRUMADAS - FORNECIMENTO E INSTALAÇÃO. AF_10/2020</v>
          </cell>
          <cell r="D3929" t="str">
            <v>UN</v>
          </cell>
          <cell r="E3929">
            <v>88.83</v>
          </cell>
        </row>
        <row r="3930">
          <cell r="B3930">
            <v>92913</v>
          </cell>
          <cell r="C3930" t="str">
            <v>LUVA DE REDUÇÃO, EM FERRO GALVANIZADO, 3" X 2 1/2", CONEXÃO ROSQUEADA, INSTALADO EM PRUMADAS - FORNECIMENTO E INSTALAÇÃO. AF_10/2020</v>
          </cell>
          <cell r="D3930" t="str">
            <v>UN</v>
          </cell>
          <cell r="E3930">
            <v>90.92</v>
          </cell>
        </row>
        <row r="3931">
          <cell r="B3931">
            <v>92914</v>
          </cell>
          <cell r="C3931" t="str">
            <v>LUVA DE REDUÇÃO, EM FERRO GALVANIZADO, 3" X 2", CONEXÃO ROSQUEADA, INSTALADO EM PRUMADAS - FORNECIMENTO E INSTALAÇÃO. AF_10/2020</v>
          </cell>
          <cell r="D3931" t="str">
            <v>UN</v>
          </cell>
          <cell r="E3931">
            <v>90.92</v>
          </cell>
        </row>
        <row r="3932">
          <cell r="B3932">
            <v>92918</v>
          </cell>
          <cell r="C3932" t="str">
            <v>LUVA DE REDUÇÃO, EM FERRO GALVANIZADO, 1" X 1/2", CONEXÃO ROSQUEADA, INSTALADO EM REDE DE ALIMENTAÇÃO PARA HIDRANTE - FORNECIMENTO E INSTALAÇÃO. AF_10/2020</v>
          </cell>
          <cell r="D3932" t="str">
            <v>UN</v>
          </cell>
          <cell r="E3932">
            <v>25.53</v>
          </cell>
        </row>
        <row r="3933">
          <cell r="B3933">
            <v>92920</v>
          </cell>
          <cell r="C3933" t="str">
            <v>LUVA DE REDUÇÃO, EM FERRO GALVANIZADO, 1" X 3/4", CONEXÃO ROSQUEADA, INSTALADO EM REDE DE ALIMENTAÇÃO PARA HIDRANTE - FORNECIMENTO E INSTALAÇÃO. AF_10/2020</v>
          </cell>
          <cell r="D3933" t="str">
            <v>UN</v>
          </cell>
          <cell r="E3933">
            <v>25.68</v>
          </cell>
        </row>
        <row r="3934">
          <cell r="B3934">
            <v>92925</v>
          </cell>
          <cell r="C3934" t="str">
            <v>LUVA DE REDUÇÃO, EM FERRO GALVANIZADO, 1 1/4" X 1", CONEXÃO ROSQUEADA, INSTALADO EM REDE DE ALIMENTAÇÃO PARA HIDRANTE - FORNECIMENTO E INSTALAÇÃO. AF_10/2020</v>
          </cell>
          <cell r="D3934" t="str">
            <v>UN</v>
          </cell>
          <cell r="E3934">
            <v>31.31</v>
          </cell>
        </row>
        <row r="3935">
          <cell r="B3935">
            <v>92926</v>
          </cell>
          <cell r="C3935" t="str">
            <v>LUVA DE REDUÇÃO, EM FERRO GALVANIZADO, 1 1/4" X 1/2", CONEXÃO ROSQUEADA, INSTALADO EM REDE DE ALIMENTAÇÃO PARA HIDRANTE - FORNECIMENTO E INSTALAÇÃO. AF_10/2020</v>
          </cell>
          <cell r="D3935" t="str">
            <v>UN</v>
          </cell>
          <cell r="E3935">
            <v>31.3</v>
          </cell>
        </row>
        <row r="3936">
          <cell r="B3936">
            <v>92927</v>
          </cell>
          <cell r="C3936" t="str">
            <v>LUVA DE REDUÇÃO, EM FERRO GALVANIZADO, 1 1/4" X 3/4", CONEXÃO ROSQUEADA, INSTALADO EM REDE DE ALIMENTAÇÃO PARA HIDRANTE - FORNECIMENTO E INSTALAÇÃO. AF_10/2020</v>
          </cell>
          <cell r="D3936" t="str">
            <v>UN</v>
          </cell>
          <cell r="E3936">
            <v>31.3</v>
          </cell>
        </row>
        <row r="3937">
          <cell r="B3937">
            <v>92928</v>
          </cell>
          <cell r="C3937" t="str">
            <v>LUVA DE REDUÇÃO, EM FERRO GALVANIZADO, 1 1/2" X 1 1/4", CONEXÃO ROSQUEADA, INSTALADO EM REDE DE ALIMENTAÇÃO PARA HIDRANTE - FORNECIMENTO E INSTALAÇÃO. AF_10/2020</v>
          </cell>
          <cell r="D3937" t="str">
            <v>UN</v>
          </cell>
          <cell r="E3937">
            <v>35.68</v>
          </cell>
        </row>
        <row r="3938">
          <cell r="B3938">
            <v>92929</v>
          </cell>
          <cell r="C3938" t="str">
            <v>LUVA DE REDUÇÃO, EM FERRO GALVANIZADO, 1 1/2" X 1", CONEXÃO ROSQUEADA, INSTALADO EM REDE DE ALIMENTAÇÃO PARA HIDRANTE - FORNECIMENTO E INSTALAÇÃO. AF_10/2020</v>
          </cell>
          <cell r="D3938" t="str">
            <v>UN</v>
          </cell>
          <cell r="E3938">
            <v>35.68</v>
          </cell>
        </row>
        <row r="3939">
          <cell r="B3939">
            <v>92930</v>
          </cell>
          <cell r="C3939" t="str">
            <v>LUVA DE REDUÇÃO, EM FERRO GALVANIZADO, 1 1/2" X 3/4", CONEXÃO ROSQUEADA, INSTALADO EM REDE DE ALIMENTAÇÃO PARA HIDRANTE - FORNECIMENTO E INSTALAÇÃO. AF_10/2020</v>
          </cell>
          <cell r="D3939" t="str">
            <v>UN</v>
          </cell>
          <cell r="E3939">
            <v>35.68</v>
          </cell>
        </row>
        <row r="3940">
          <cell r="B3940">
            <v>92931</v>
          </cell>
          <cell r="C3940" t="str">
            <v>LUVA DE REDUÇÃO, EM FERRO GALVANIZADO, 2" X 1 1/2", CONEXÃO ROSQUEADA, INSTALADO EM REDE DE ALIMENTAÇÃO PARA HIDRANTE - FORNECIMENTO E INSTALAÇÃO. AF_10/2020</v>
          </cell>
          <cell r="D3940" t="str">
            <v>UN</v>
          </cell>
          <cell r="E3940">
            <v>46.9</v>
          </cell>
        </row>
        <row r="3941">
          <cell r="B3941">
            <v>92932</v>
          </cell>
          <cell r="C3941" t="str">
            <v>LUVA DE REDUÇÃO, EM FERRO GALVANIZADO, 2" X 1 1/4", CONEXÃO ROSQUEADA, INSTALADO EM REDE DE ALIMENTAÇÃO PARA HIDRANTE - FORNECIMENTO E INSTALAÇÃO. AF_10/2020</v>
          </cell>
          <cell r="D3941" t="str">
            <v>UN</v>
          </cell>
          <cell r="E3941">
            <v>46.9</v>
          </cell>
        </row>
        <row r="3942">
          <cell r="B3942">
            <v>92933</v>
          </cell>
          <cell r="C3942" t="str">
            <v>LUVA DE REDUÇÃO, EM FERRO GALVANIZADO, 2" X 1", CONEXÃO ROSQUEADA, INSTALADO EM REDE DE ALIMENTAÇÃO PARA HIDRANTE - FORNECIMENTO E INSTALAÇÃO. AF_10/2020</v>
          </cell>
          <cell r="D3942" t="str">
            <v>UN</v>
          </cell>
          <cell r="E3942">
            <v>46.9</v>
          </cell>
        </row>
        <row r="3943">
          <cell r="B3943">
            <v>92934</v>
          </cell>
          <cell r="C3943" t="str">
            <v>LUVA DE REDUÇÃO, EM FERRO GALVANIZADO, 2 1/2" X 1 1/2", CONEXÃO ROSQUEADA, INSTALADO EM REDE DE ALIMENTAÇÃO PARA HIDRANTE - FORNECIMENTO E INSTALAÇÃO. AF_10/2020</v>
          </cell>
          <cell r="D3943" t="str">
            <v>UN</v>
          </cell>
          <cell r="E3943">
            <v>68.180000000000007</v>
          </cell>
        </row>
        <row r="3944">
          <cell r="B3944">
            <v>92935</v>
          </cell>
          <cell r="C3944" t="str">
            <v>LUVA DE REDUÇÃO, EM FERRO GALVANIZADO, 2 1/2" X 2", CONEXÃO ROSQUEADA, INSTALADO EM REDE DE ALIMENTAÇÃO PARA HIDRANTE - FORNECIMENTO E INSTALAÇÃO. AF_10/2020</v>
          </cell>
          <cell r="D3944" t="str">
            <v>UN</v>
          </cell>
          <cell r="E3944">
            <v>68.180000000000007</v>
          </cell>
        </row>
        <row r="3945">
          <cell r="B3945">
            <v>92936</v>
          </cell>
          <cell r="C3945" t="str">
            <v>LUVA DE REDUÇÃO, EM FERRO GALVANIZADO, 3" X 2 1/2", CONEXÃO ROSQUEADA, INSTALADO EM REDE DE ALIMENTAÇÃO PARA HIDRANTE - FORNECIMENTO E INSTALAÇÃO. AF_10/2020</v>
          </cell>
          <cell r="D3945" t="str">
            <v>UN</v>
          </cell>
          <cell r="E3945">
            <v>93.37</v>
          </cell>
        </row>
        <row r="3946">
          <cell r="B3946">
            <v>92937</v>
          </cell>
          <cell r="C3946" t="str">
            <v>LUVA DE REDUÇÃO, EM FERRO GALVANIZADO, 3" X 2", CONEXÃO ROSQUEADA, INSTALADO EM REDE DE ALIMENTAÇÃO PARA HIDRANTE - FORNECIMENTO E INSTALAÇÃO. AF_10/2020</v>
          </cell>
          <cell r="D3946" t="str">
            <v>UN</v>
          </cell>
          <cell r="E3946">
            <v>93.37</v>
          </cell>
        </row>
        <row r="3947">
          <cell r="B3947">
            <v>92938</v>
          </cell>
          <cell r="C3947" t="str">
            <v>LUVA DE REDUÇÃO, EM FERRO GALVANIZADO, 1" X 1/2", CONEXÃO ROSQUEADA, INSTALADO EM REDE DE ALIMENTAÇÃO PARA SPRINKLER - FORNECIMENTO E INSTALAÇÃO. AF_10/2020</v>
          </cell>
          <cell r="D3947" t="str">
            <v>UN</v>
          </cell>
          <cell r="E3947">
            <v>18.91</v>
          </cell>
        </row>
        <row r="3948">
          <cell r="B3948">
            <v>92939</v>
          </cell>
          <cell r="C3948" t="str">
            <v>LUVA DE REDUÇÃO, EM FERRO GALVANIZADO, 1" X 3/4", CONEXÃO ROSQUEADA, INSTALADO EM REDE DE ALIMENTAÇÃO PARA SPRINKLER - FORNECIMENTO E INSTALAÇÃO. AF_10/2020</v>
          </cell>
          <cell r="D3948" t="str">
            <v>UN</v>
          </cell>
          <cell r="E3948">
            <v>19.059999999999999</v>
          </cell>
        </row>
        <row r="3949">
          <cell r="B3949">
            <v>92940</v>
          </cell>
          <cell r="C3949" t="str">
            <v>LUVA DE REDUÇÃO, EM FERRO GALVANIZADO, 1 1/4" X 1", CONEXÃO ROSQUEADA, INSTALADO EM REDE DE ALIMENTAÇÃO PARA SPRINKLER - FORNECIMENTO E INSTALAÇÃO. AF_10/2020</v>
          </cell>
          <cell r="D3949" t="str">
            <v>UN</v>
          </cell>
          <cell r="E3949">
            <v>23.79</v>
          </cell>
        </row>
        <row r="3950">
          <cell r="B3950">
            <v>92941</v>
          </cell>
          <cell r="C3950" t="str">
            <v>LUVA DE REDUÇÃO, EM FERRO GALVANIZADO, 1 1/4" X 1/2", CONEXÃO ROSQUEADA, INSTALADO EM REDE DE ALIMENTAÇÃO PARA SPRINKLER - FORNECIMENTO E INSTALAÇÃO. AF_10/2020</v>
          </cell>
          <cell r="D3950" t="str">
            <v>UN</v>
          </cell>
          <cell r="E3950">
            <v>23.78</v>
          </cell>
        </row>
        <row r="3951">
          <cell r="B3951">
            <v>92942</v>
          </cell>
          <cell r="C3951" t="str">
            <v>LUVA DE REDUÇÃO, EM FERRO GALVANIZADO, 1 1/4" X 3/4", CONEXÃO ROSQUEADA, INSTALADO EM REDE DE ALIMENTAÇÃO PARA SPRINKLER - FORNECIMENTO E INSTALAÇÃO. AF_10/2020</v>
          </cell>
          <cell r="D3951" t="str">
            <v>UN</v>
          </cell>
          <cell r="E3951">
            <v>23.78</v>
          </cell>
        </row>
        <row r="3952">
          <cell r="B3952">
            <v>92943</v>
          </cell>
          <cell r="C3952" t="str">
            <v>LUVA DE REDUÇÃO, EM FERRO GALVANIZADO, 1 1/2" X 1 1/4", CONEXÃO ROSQUEADA, INSTALADO EM REDE DE ALIMENTAÇÃO PARA SPRINKLER - FORNECIMENTO E INSTALAÇÃO. AF_10/2020</v>
          </cell>
          <cell r="D3952" t="str">
            <v>UN</v>
          </cell>
          <cell r="E3952">
            <v>27.11</v>
          </cell>
        </row>
        <row r="3953">
          <cell r="B3953">
            <v>92944</v>
          </cell>
          <cell r="C3953" t="str">
            <v>LUVA DE REDUÇÃO, EM FERRO GALVANIZADO, 1 1/2" X 1", CONEXÃO ROSQUEADA, INSTALADO EM REDE DE ALIMENTAÇÃO PARA SPRINKLER - FORNECIMENTO E INSTALAÇÃO. AF_10/2020</v>
          </cell>
          <cell r="D3953" t="str">
            <v>UN</v>
          </cell>
          <cell r="E3953">
            <v>27.11</v>
          </cell>
        </row>
        <row r="3954">
          <cell r="B3954">
            <v>92945</v>
          </cell>
          <cell r="C3954" t="str">
            <v>LUVA DE REDUÇÃO, EM FERRO GALVANIZADO, 1 1/2" X 3/4", CONEXÃO ROSQUEADA, INSTALADO EM REDE DE ALIMENTAÇÃO PARA SPRINKLER - FORNECIMENTO E INSTALAÇÃO. AF_10/2020</v>
          </cell>
          <cell r="D3954" t="str">
            <v>UN</v>
          </cell>
          <cell r="E3954">
            <v>27.11</v>
          </cell>
        </row>
        <row r="3955">
          <cell r="B3955">
            <v>92946</v>
          </cell>
          <cell r="C3955" t="str">
            <v>LUVA DE REDUÇÃO, EM FERRO GALVANIZADO, 2" X 1 1/2", CONEXÃO ROSQUEADA, INSTALADO EM REDE DE ALIMENTAÇÃO PARA SPRINKLER - FORNECIMENTO E INSTALAÇÃO. AF_10/2020</v>
          </cell>
          <cell r="D3955" t="str">
            <v>UN</v>
          </cell>
          <cell r="E3955">
            <v>37.03</v>
          </cell>
        </row>
        <row r="3956">
          <cell r="B3956">
            <v>92947</v>
          </cell>
          <cell r="C3956" t="str">
            <v>LUVA DE REDUÇÃO, EM FERRO GALVANIZADO, 2" X 1 1/4", CONEXÃO ROSQUEADA, INSTALADO EM REDE DE ALIMENTAÇÃO PARA SPRINKLER - FORNECIMENTO E INSTALAÇÃO. AF_10/2020</v>
          </cell>
          <cell r="D3956" t="str">
            <v>UN</v>
          </cell>
          <cell r="E3956">
            <v>37.03</v>
          </cell>
        </row>
        <row r="3957">
          <cell r="B3957">
            <v>92948</v>
          </cell>
          <cell r="C3957" t="str">
            <v>LUVA DE REDUÇÃO, EM FERRO GALVANIZADO, 2" X 1", CONEXÃO ROSQUEADA, INSTALADO EM REDE DE ALIMENTAÇÃO PARA SPRINKLER - FORNECIMENTO E INSTALAÇÃO. AF_10/2020</v>
          </cell>
          <cell r="D3957" t="str">
            <v>UN</v>
          </cell>
          <cell r="E3957">
            <v>37.03</v>
          </cell>
        </row>
        <row r="3958">
          <cell r="B3958">
            <v>92949</v>
          </cell>
          <cell r="C3958" t="str">
            <v>LUVA DE REDUÇÃO, EM FERRO GALVANIZADO, 2 1/2" X 1 1/2", CONEXÃO ROSQUEADA, INSTALADO EM REDE DE ALIMENTAÇÃO PARA SPRINKLER - FORNECIMENTO E INSTALAÇÃO. AF_10/2020</v>
          </cell>
          <cell r="D3958" t="str">
            <v>UN</v>
          </cell>
          <cell r="E3958">
            <v>56.35</v>
          </cell>
        </row>
        <row r="3959">
          <cell r="B3959">
            <v>92950</v>
          </cell>
          <cell r="C3959" t="str">
            <v>LUVA DE REDUÇÃO, EM FERRO GALVANIZADO, 2 1/2" X 2", CONEXÃO ROSQUEADA, INSTALADO EM REDE DE ALIMENTAÇÃO PARA SPRINKLER - FORNECIMENTO E INSTALAÇÃO. AF_10/2020</v>
          </cell>
          <cell r="D3959" t="str">
            <v>UN</v>
          </cell>
          <cell r="E3959">
            <v>56.35</v>
          </cell>
        </row>
        <row r="3960">
          <cell r="B3960">
            <v>92951</v>
          </cell>
          <cell r="C3960" t="str">
            <v>LUVA DE REDUÇÃO, EM FERRO GALVANIZADO, 3" X 2 1/2", CONEXÃO ROSQUEADA, INSTALADO EM REDE DE ALIMENTAÇÃO PARA SPRINKLER - FORNECIMENTO E INSTALAÇÃO. AF_10/2020</v>
          </cell>
          <cell r="D3960" t="str">
            <v>UN</v>
          </cell>
          <cell r="E3960">
            <v>79.61</v>
          </cell>
        </row>
        <row r="3961">
          <cell r="B3961">
            <v>92952</v>
          </cell>
          <cell r="C3961" t="str">
            <v>LUVA DE REDUÇÃO, EM FERRO GALVANIZADO, 3" X 2", CONEXÃO ROSQUEADA, INSTALADO EM REDE DE ALIMENTAÇÃO PARA SPRINKLER - FORNECIMENTO E INSTALAÇÃO. AF_10/2020</v>
          </cell>
          <cell r="D3961" t="str">
            <v>UN</v>
          </cell>
          <cell r="E3961">
            <v>79.61</v>
          </cell>
        </row>
        <row r="3962">
          <cell r="B3962">
            <v>92953</v>
          </cell>
          <cell r="C3962" t="str">
            <v>LUVA DE REDUÇÃO, EM FERRO GALVANIZADO, 3/4" X 1/2", CONEXÃO ROSQUEADA, INSTALADO EM RAMAIS E SUB-RAMAIS DE GÁS - FORNECIMENTO E INSTALAÇÃO. AF_10/2020</v>
          </cell>
          <cell r="D3962" t="str">
            <v>UN</v>
          </cell>
          <cell r="E3962">
            <v>16.5</v>
          </cell>
        </row>
        <row r="3963">
          <cell r="B3963">
            <v>93050</v>
          </cell>
          <cell r="C3963" t="str">
            <v>LUVA PASSANTE EM COBRE, DN 22 MM, SEM ANEL DE SOLDA, INSTALADO EM PRUMADA  FORNECIMENTO E INSTALAÇÃO. AF_01/2016</v>
          </cell>
          <cell r="D3963" t="str">
            <v>UN</v>
          </cell>
          <cell r="E3963">
            <v>9.92</v>
          </cell>
        </row>
        <row r="3964">
          <cell r="B3964">
            <v>93051</v>
          </cell>
          <cell r="C3964" t="str">
            <v>BUCHA DE REDUÇÃO EM COBRE, DN 22 MM X 15 MM, SEM ANEL DE SOLDA, BOLSA X BOLSA, INSTALADO EM PRUMADA  FORNECIMENTO E INSTALAÇÃO. AF_01/2016</v>
          </cell>
          <cell r="D3964" t="str">
            <v>UN</v>
          </cell>
          <cell r="E3964">
            <v>9.11</v>
          </cell>
        </row>
        <row r="3965">
          <cell r="B3965">
            <v>93052</v>
          </cell>
          <cell r="C3965" t="str">
            <v>JUNTA DE EXPANSÃO EM COBRE, DN 22 MM, PONTA X PONTA, INSTALADO EM PRUMADA  FORNECIMENTO E INSTALAÇÃO. AF_01/2016</v>
          </cell>
          <cell r="D3965" t="str">
            <v>UN</v>
          </cell>
          <cell r="E3965">
            <v>462.46</v>
          </cell>
        </row>
        <row r="3966">
          <cell r="B3966">
            <v>93054</v>
          </cell>
          <cell r="C3966" t="str">
            <v>CONECTOR EM BRONZE/LATÃO, DN 22 MM X 3/4", SEM ANEL DE SOLDA, BOLSA X ROSCA F, INSTALADO EM PRUMADA  FORNECIMENTO E INSTALAÇÃO. AF_01/2016</v>
          </cell>
          <cell r="D3966" t="str">
            <v>UN</v>
          </cell>
          <cell r="E3966">
            <v>19.350000000000001</v>
          </cell>
        </row>
        <row r="3967">
          <cell r="B3967">
            <v>93055</v>
          </cell>
          <cell r="C3967" t="str">
            <v>CURVA DE TRANSPOSIÇÃO EM BRONZE/LATÃO, DN 22 MM, SEM ANEL DE SOLDA, BOLSA X BOLSA, INSTALADO EM PRUMADA  FORNECIMENTO E INSTALAÇÃO. AF_01/2016</v>
          </cell>
          <cell r="D3967" t="str">
            <v>UN</v>
          </cell>
          <cell r="E3967">
            <v>39.89</v>
          </cell>
        </row>
        <row r="3968">
          <cell r="B3968">
            <v>93056</v>
          </cell>
          <cell r="C3968" t="str">
            <v>LUVA PASSANTE EM COBRE, DN 28 MM, SEM ANEL DE SOLDA, INSTALADO EM PRUMADA  FORNECIMENTO E INSTALAÇÃO. AF_01/2016</v>
          </cell>
          <cell r="D3968" t="str">
            <v>UN</v>
          </cell>
          <cell r="E3968">
            <v>14.63</v>
          </cell>
        </row>
        <row r="3969">
          <cell r="B3969">
            <v>93057</v>
          </cell>
          <cell r="C3969" t="str">
            <v>BUCHA DE REDUÇÃO EM COBRE, DN 28 MM X 22 MM, SEM ANEL DE SOLDA, PONTA X BOLSA, INSTALADO EM PRUMADA  FORNECIMENTO E INSTALAÇÃO. AF_01/2016</v>
          </cell>
          <cell r="D3969" t="str">
            <v>UN</v>
          </cell>
          <cell r="E3969">
            <v>12.71</v>
          </cell>
        </row>
        <row r="3970">
          <cell r="B3970">
            <v>93058</v>
          </cell>
          <cell r="C3970" t="str">
            <v>JUNTA DE EXPANSÃO EM COBRE, DN 28 MM, PONTA X PONTA, INSTALADO EM PRUMADA  FORNECIMENTO E INSTALAÇÃO. AF_01/2016</v>
          </cell>
          <cell r="D3970" t="str">
            <v>UN</v>
          </cell>
          <cell r="E3970">
            <v>508.54</v>
          </cell>
        </row>
        <row r="3971">
          <cell r="B3971">
            <v>93059</v>
          </cell>
          <cell r="C3971" t="str">
            <v>CONECTOR EM BRONZE/LATÃO, DN 28 MM X 1/2", SEM ANEL DE SOLDA, BOLSA X ROSCA F, INSTALADO EM PRUMADA  FORNECIMENTO E INSTALAÇÃO. AF_01/2016</v>
          </cell>
          <cell r="D3971" t="str">
            <v>UN</v>
          </cell>
          <cell r="E3971">
            <v>26.66</v>
          </cell>
        </row>
        <row r="3972">
          <cell r="B3972">
            <v>93060</v>
          </cell>
          <cell r="C3972" t="str">
            <v>CURVA DE TRANSPOSIÇÃO EM BRONZE/LATÃO, DN 28 MM, SEM ANEL DE SOLDA, BOLSA X BOLSA, INSTALADO EM PRUMADA  FORNECIMENTO E INSTALAÇÃO. AF_01/2016</v>
          </cell>
          <cell r="D3972" t="str">
            <v>UN</v>
          </cell>
          <cell r="E3972">
            <v>69.739999999999995</v>
          </cell>
        </row>
        <row r="3973">
          <cell r="B3973">
            <v>93061</v>
          </cell>
          <cell r="C3973" t="str">
            <v>LUVA PASSANTE EM COBRE, DN 35 MM, SEM ANEL DE SOLDA, INSTALADO EM PRUMADA  FORNECIMENTO E INSTALAÇÃO. AF_01/2016</v>
          </cell>
          <cell r="D3973" t="str">
            <v>UN</v>
          </cell>
          <cell r="E3973">
            <v>27.73</v>
          </cell>
        </row>
        <row r="3974">
          <cell r="B3974">
            <v>93062</v>
          </cell>
          <cell r="C3974" t="str">
            <v>BUCHA DE REDUÇÃO EM COBRE, DN 35 MM X 28 MM, SEM ANEL DE SOLDA, PONTA X BOLSA, INSTALADO EM PRUMADA  FORNECIMENTO E INSTALAÇÃO. AF_01/2016</v>
          </cell>
          <cell r="D3974" t="str">
            <v>UN</v>
          </cell>
          <cell r="E3974">
            <v>24</v>
          </cell>
        </row>
        <row r="3975">
          <cell r="B3975">
            <v>93063</v>
          </cell>
          <cell r="C3975" t="str">
            <v>JUNTA DE EXPANSÃO EM BRONZE/LATÃO, DN 35 MM, PONTA X PONTA, INSTALADO EM PRUMADA  FORNECIMENTO E INSTALAÇÃO. AF_01/2016</v>
          </cell>
          <cell r="D3975" t="str">
            <v>UN</v>
          </cell>
          <cell r="E3975">
            <v>582.46</v>
          </cell>
        </row>
        <row r="3976">
          <cell r="B3976">
            <v>93064</v>
          </cell>
          <cell r="C3976" t="str">
            <v>LUVA PASSANTE EM COBRE, DN 42 MM, SEM ANEL DE SOLDA, INSTALADO EM PRUMADA  FORNECIMENTO E INSTALAÇÃO. AF_01/2016</v>
          </cell>
          <cell r="D3976" t="str">
            <v>UN</v>
          </cell>
          <cell r="E3976">
            <v>43.01</v>
          </cell>
        </row>
        <row r="3977">
          <cell r="B3977">
            <v>93065</v>
          </cell>
          <cell r="C3977" t="str">
            <v>BUCHA DE REDUÇÃO EM COBRE, DN 42 MM X 35 MM, SEM ANEL DE SOLDA, PONTA X BOLSA, INSTALADO EM PRUMADA  FORNECIMENTO E INSTALAÇÃO. AF_01/2016</v>
          </cell>
          <cell r="D3977" t="str">
            <v>UN</v>
          </cell>
          <cell r="E3977">
            <v>40.25</v>
          </cell>
        </row>
        <row r="3978">
          <cell r="B3978">
            <v>93066</v>
          </cell>
          <cell r="C3978" t="str">
            <v>JUNTA DE EXPANSÃO EM BRONZE/LATÃO, DN 42 MM, PONTA X PONTA, INSTALADO EM PRUMADA  FORNECIMENTO E INSTALAÇÃO. AF_01/2016</v>
          </cell>
          <cell r="D3978" t="str">
            <v>UN</v>
          </cell>
          <cell r="E3978">
            <v>731.21</v>
          </cell>
        </row>
        <row r="3979">
          <cell r="B3979">
            <v>93067</v>
          </cell>
          <cell r="C3979" t="str">
            <v>LUVA PASSANTE EM COBRE, DN 54 MM, SEM ANEL DE SOLDA, INSTALADO EM PRUMADA  FORNECIMENTO E INSTALAÇÃO. AF_01/2016</v>
          </cell>
          <cell r="D3979" t="str">
            <v>UN</v>
          </cell>
          <cell r="E3979">
            <v>63.9</v>
          </cell>
        </row>
        <row r="3980">
          <cell r="B3980">
            <v>93068</v>
          </cell>
          <cell r="C3980" t="str">
            <v>BUCHA DE REDUÇÃO EM COBRE, DN 54 MM X 42 MM, SEM ANEL DE SOLDA, PONTA X BOLSA, INSTALADO EM PRUMADA  FORNECIMENTO E INSTALAÇÃO. AF_01/2016</v>
          </cell>
          <cell r="D3980" t="str">
            <v>UN</v>
          </cell>
          <cell r="E3980">
            <v>55.82</v>
          </cell>
        </row>
        <row r="3981">
          <cell r="B3981">
            <v>93069</v>
          </cell>
          <cell r="C3981" t="str">
            <v>JUNTA DE EXPANSÃO EM BRONZE/LATÃO, DN 54 MM, PONTA X PONTA, INSTALADO EM PRUMADA  FORNECIMENTO E INSTALAÇÃO. AF_01/2016</v>
          </cell>
          <cell r="D3981" t="str">
            <v>UN</v>
          </cell>
          <cell r="E3981">
            <v>1013.45</v>
          </cell>
        </row>
        <row r="3982">
          <cell r="B3982">
            <v>93070</v>
          </cell>
          <cell r="C3982" t="str">
            <v>LUVA PASSANTE EM COBRE, DN 66 MM, SEM ANEL DE SOLDA, INSTALADO EM PRUMADA  FORNECIMENTO E INSTALAÇÃO. AF_01/2016</v>
          </cell>
          <cell r="D3982" t="str">
            <v>UN</v>
          </cell>
          <cell r="E3982">
            <v>162.24</v>
          </cell>
        </row>
        <row r="3983">
          <cell r="B3983">
            <v>93071</v>
          </cell>
          <cell r="C3983" t="str">
            <v>BUCHA DE REDUÇÃO EM COBRE, DN 66 MM X 54 MM, SEM ANEL DE SOLDA, PONTA X BOLSA, INSTALADO EM PRUMADA  FORNECIMENTO E INSTALAÇÃO. AF_01/2016</v>
          </cell>
          <cell r="D3983" t="str">
            <v>UN</v>
          </cell>
          <cell r="E3983">
            <v>150.59</v>
          </cell>
        </row>
        <row r="3984">
          <cell r="B3984">
            <v>93072</v>
          </cell>
          <cell r="C3984" t="str">
            <v>JUNTA DE EXPANSÃO EM BRONZE/LATÃO, DN 66 MM, PONTA X PONTA, INSTALADO EM PRUMADA  FORNECIMENTO E INSTALAÇÃO. AF_01/2016</v>
          </cell>
          <cell r="D3984" t="str">
            <v>UN</v>
          </cell>
          <cell r="E3984">
            <v>1337.24</v>
          </cell>
        </row>
        <row r="3985">
          <cell r="B3985">
            <v>93073</v>
          </cell>
          <cell r="C3985" t="str">
            <v>TE DUPLA CURVA EM BRONZE/LATÃO, DN 3/4" X 22 MM X 3/4", SEM ANEL DE SOLDA, ROSCA F X BOLSA X ROSCA F, INSTALADO EM PRUMADA  FORNECIMENTO E INSTALAÇÃO. AF_01/2016</v>
          </cell>
          <cell r="D3985" t="str">
            <v>UN</v>
          </cell>
          <cell r="E3985">
            <v>72.89</v>
          </cell>
        </row>
        <row r="3986">
          <cell r="B3986">
            <v>93074</v>
          </cell>
          <cell r="C3986" t="str">
            <v>CURVA EM COBRE, DN 15 MM, 45 GRAUS, SEM ANEL DE SOLDA, BOLSA X BOLSA, INSTALADO EM RAMAL DE DISTRIBUIÇÃO  FORNECIMENTO E INSTALAÇÃO. AF_01/2016</v>
          </cell>
          <cell r="D3986" t="str">
            <v>UN</v>
          </cell>
          <cell r="E3986">
            <v>10.33</v>
          </cell>
        </row>
        <row r="3987">
          <cell r="B3987">
            <v>93075</v>
          </cell>
          <cell r="C3987" t="str">
            <v>COTOVELO EM BRONZE/LATÃO, DN 15 MM X 1/2", 90 GRAUS, SEM ANEL DE SOLDA, BOLSA X ROSCA F, INSTALADO EM RAMAL DE DISTRIBUIÇÃO  FORNECIMENTO E INSTALAÇÃO. AF_01/2016</v>
          </cell>
          <cell r="D3987" t="str">
            <v>UN</v>
          </cell>
          <cell r="E3987">
            <v>18.010000000000002</v>
          </cell>
        </row>
        <row r="3988">
          <cell r="B3988">
            <v>93076</v>
          </cell>
          <cell r="C3988" t="str">
            <v>CURVA EM COBRE, DN 22 MM, 45 GRAUS, SEM ANEL DE SOLDA, BOLSA X BOLSA, INSTALADO EM RAMAL DE DISTRIBUIÇÃO  FORNECIMENTO E INSTALAÇÃO. AF_01/2016</v>
          </cell>
          <cell r="D3988" t="str">
            <v>UN</v>
          </cell>
          <cell r="E3988">
            <v>17.239999999999998</v>
          </cell>
        </row>
        <row r="3989">
          <cell r="B3989">
            <v>93077</v>
          </cell>
          <cell r="C3989" t="str">
            <v>COTOVELO EM BRONZE/LATÃO, DN 22 MM X 1/2", 90 GRAUS, SEM ANEL DE SOLDA, BOLSA X ROSCA F, INSTALADO EM RAMAL DE DISTRIBUIÇÃO  FORNECIMENTO E INSTALAÇÃO. AF_01/2016</v>
          </cell>
          <cell r="D3989" t="str">
            <v>UN</v>
          </cell>
          <cell r="E3989">
            <v>25.87</v>
          </cell>
        </row>
        <row r="3990">
          <cell r="B3990">
            <v>93078</v>
          </cell>
          <cell r="C3990" t="str">
            <v>COTOVELO EM BRONZE/LATÃO, DN 22 MM X 3/4", 90 GRAUS, SEM ANEL DE SOLDA, BOLSA X ROSCA F, INSTALADO EM RAMAL DE DISTRIBUIÇÃO  FORNECIMENTO E INSTALAÇÃO. AF_01/2016</v>
          </cell>
          <cell r="D3990" t="str">
            <v>UN</v>
          </cell>
          <cell r="E3990">
            <v>28.14</v>
          </cell>
        </row>
        <row r="3991">
          <cell r="B3991">
            <v>93079</v>
          </cell>
          <cell r="C3991" t="str">
            <v>CURVA EM COBRE, DN 28 MM, 45 GRAUS, SEM ANEL DE SOLDA, BOLSA X BOLSA, INSTALADO EM RAMAL DE DISTRIBUIÇÃO  FORNECIMENTO E INSTALAÇÃO. AF_01/2016</v>
          </cell>
          <cell r="D3991" t="str">
            <v>UN</v>
          </cell>
          <cell r="E3991">
            <v>24.51</v>
          </cell>
        </row>
        <row r="3992">
          <cell r="B3992">
            <v>93080</v>
          </cell>
          <cell r="C3992" t="str">
            <v>LUVA PASSANTE EM COBRE, DN 15 MM, SEM ANEL DE SOLDA, INSTALADO EM RAMAL DE DISTRIBUIÇÃO  FORNECIMENTO E INSTALAÇÃO. AF_01/2016</v>
          </cell>
          <cell r="D3992" t="str">
            <v>UN</v>
          </cell>
          <cell r="E3992">
            <v>6.75</v>
          </cell>
        </row>
        <row r="3993">
          <cell r="B3993">
            <v>93081</v>
          </cell>
          <cell r="C3993" t="str">
            <v>CONECTOR EM BRONZE/LATÃO, DN 15 MM X 1/2", SEM ANEL DE SOLDA, BOLSA X ROSCA F, INSTALADO EM RAMAL DE DISTRIBUIÇÃO  FORNECIMENTO E INSTALAÇÃO. AF_01/2016</v>
          </cell>
          <cell r="D3993" t="str">
            <v>UN</v>
          </cell>
          <cell r="E3993">
            <v>16.5</v>
          </cell>
        </row>
        <row r="3994">
          <cell r="B3994">
            <v>93082</v>
          </cell>
          <cell r="C3994" t="str">
            <v>CURVA DE TRANSPOSIÇÃO EM BRONZE/LATÃO, DN 15 MM, SEM ANEL DE SOLDA, BOLSA X BOLSA, INSTALADO EM RAMAL DE DISTRIBUIÇÃO  FORNECIMENTO E INSTALAÇÃO. AF_01/2016</v>
          </cell>
          <cell r="D3994" t="str">
            <v>UN</v>
          </cell>
          <cell r="E3994">
            <v>20.38</v>
          </cell>
        </row>
        <row r="3995">
          <cell r="B3995">
            <v>93083</v>
          </cell>
          <cell r="C3995" t="str">
            <v>JUNTA DE EXPANSÃO EM COBRE, DN 15 MM, PONTA X PONTA, INSTALADO EM RAMAL DE DISTRIBUIÇÃO  FORNECIMENTO E INSTALAÇÃO. AF_01/2016</v>
          </cell>
          <cell r="D3995" t="str">
            <v>UN</v>
          </cell>
          <cell r="E3995">
            <v>399.55</v>
          </cell>
        </row>
        <row r="3996">
          <cell r="B3996">
            <v>93084</v>
          </cell>
          <cell r="C3996" t="str">
            <v>LUVA PASSANTE EM COBRE, DN 22 MM, SEM ANEL DE SOLDA, INSTALADO EM RAMAL DE DISTRIBUIÇÃO  FORNECIMENTO E INSTALAÇÃO. AF_01/2016</v>
          </cell>
          <cell r="D3996" t="str">
            <v>UN</v>
          </cell>
          <cell r="E3996">
            <v>11.41</v>
          </cell>
        </row>
        <row r="3997">
          <cell r="B3997">
            <v>93085</v>
          </cell>
          <cell r="C3997" t="str">
            <v>BUCHA DE REDUÇÃO EM COBRE, DN 22 MM X 15 MM, SEM ANEL DE SOLDA, PONTA X BOLSA, INSTALADO EM RAMAL DE DISTRIBUIÇÃO  FORNECIMENTO E INSTALAÇÃO. AF_01/2016</v>
          </cell>
          <cell r="D3997" t="str">
            <v>UN</v>
          </cell>
          <cell r="E3997">
            <v>10.6</v>
          </cell>
        </row>
        <row r="3998">
          <cell r="B3998">
            <v>93086</v>
          </cell>
          <cell r="C3998" t="str">
            <v>JUNTA DE EXPANSÃO EM COBRE, DN 22 MM, PONTA X PONTA, INSTALADO EM RAMAL DE DISTRIBUIÇÃO  FORNECIMENTO E INSTALAÇÃO. AF_01/2016</v>
          </cell>
          <cell r="D3998" t="str">
            <v>UN</v>
          </cell>
          <cell r="E3998">
            <v>463.95</v>
          </cell>
        </row>
        <row r="3999">
          <cell r="B3999">
            <v>93087</v>
          </cell>
          <cell r="C3999" t="str">
            <v>CONECTOR EM BRONZE/LATÃO, DN 22 MM X 1/2", SEM ANEL DE SOLDA, BOLSA X ROSCA F, INSTALADO EM RAMAL DE DISTRIBUIÇÃO  FORNECIMENTO E INSTALAÇÃO. AF_01/2016</v>
          </cell>
          <cell r="D3999" t="str">
            <v>UN</v>
          </cell>
          <cell r="E3999">
            <v>17.829999999999998</v>
          </cell>
        </row>
        <row r="4000">
          <cell r="B4000">
            <v>93088</v>
          </cell>
          <cell r="C4000" t="str">
            <v>CONECTOR EM BRONZE/LATÃO, DN 22 MM X 3/4", SEM ANEL DE SOLDA, BOLSA X ROSCA F, INSTALADO EM RAMAL DE DISTRIBUIÇÃO  FORNECIMENTO E INSTALAÇÃO. AF_01/2016</v>
          </cell>
          <cell r="D4000" t="str">
            <v>UN</v>
          </cell>
          <cell r="E4000">
            <v>21.02</v>
          </cell>
        </row>
        <row r="4001">
          <cell r="B4001">
            <v>93089</v>
          </cell>
          <cell r="C4001" t="str">
            <v>CURVA DE TRANSPOSIÇÃO EM BRONZE/LATÃO, DN 22 MM, SEM ANEL DE SOLDA, BOLSA X BOLSA, INSTALADO EM RAMAL DE DISTRIBUIÇÃO  FORNECIMENTO E INSTALAÇÃO. AF_01/2016</v>
          </cell>
          <cell r="D4001" t="str">
            <v>UN</v>
          </cell>
          <cell r="E4001">
            <v>41.38</v>
          </cell>
        </row>
        <row r="4002">
          <cell r="B4002">
            <v>93090</v>
          </cell>
          <cell r="C4002" t="str">
            <v>LUVA PASSANTE EM COBRE, DN 28 MM, SEM ANEL DE SOLDA, INSTALADO EM RAMAL DE DISTRIBUIÇÃO  FORNECIMENTO E INSTALAÇÃO. AF_01/2016</v>
          </cell>
          <cell r="D4002" t="str">
            <v>UN</v>
          </cell>
          <cell r="E4002">
            <v>16.11</v>
          </cell>
        </row>
        <row r="4003">
          <cell r="B4003">
            <v>93091</v>
          </cell>
          <cell r="C4003" t="str">
            <v>BUCHA DE REDUÇÃO EM COBRE, DN 28 MM X 22 MM, SEM ANEL DE SOLDA, INSTALADO EM RAMAL DE DISTRIBUIÇÃO  FORNECIMENTO E INSTALAÇÃO. AF_01/2016</v>
          </cell>
          <cell r="D4003" t="str">
            <v>UN</v>
          </cell>
          <cell r="E4003">
            <v>14.19</v>
          </cell>
        </row>
        <row r="4004">
          <cell r="B4004">
            <v>93092</v>
          </cell>
          <cell r="C4004" t="str">
            <v>JUNTA DE EXPANSÃO EM COBRE, DN 28 MM, PONTA X PONTA, INSTALADO EM RAMAL DE DISTRIBUIÇÃO  FORNECIMENTO E INSTALAÇÃO. AF_01/2016</v>
          </cell>
          <cell r="D4004" t="str">
            <v>UN</v>
          </cell>
          <cell r="E4004">
            <v>510.02</v>
          </cell>
        </row>
        <row r="4005">
          <cell r="B4005">
            <v>93093</v>
          </cell>
          <cell r="C4005" t="str">
            <v>CONECTOR EM BRONZE/LATÃO, DN 28 MM X 1/2", SEM ANEL DE SOLDA, BOLSA X ROSCA F, INSTALADO EM RAMAL DE DISTRIBUIÇÃO  FORNECIMENTO E INSTALAÇÃO. AF_01/2016</v>
          </cell>
          <cell r="D4005" t="str">
            <v>UN</v>
          </cell>
          <cell r="E4005">
            <v>28.14</v>
          </cell>
        </row>
        <row r="4006">
          <cell r="B4006">
            <v>93094</v>
          </cell>
          <cell r="C4006" t="str">
            <v>CURVA DE TRANSPOSIÇÃO EM BRONZE/LATÃO, DN 28 MM, SEM ANEL DE SOLDA, BOLSA X BOLSA, INSTALADO EM RAMAL DE DISTRIBUIÇÃO  FORNECIMENTO E INSTALAÇÃO. AF_01/2016</v>
          </cell>
          <cell r="D4006" t="str">
            <v>UN</v>
          </cell>
          <cell r="E4006">
            <v>71.22</v>
          </cell>
        </row>
        <row r="4007">
          <cell r="B4007">
            <v>93095</v>
          </cell>
          <cell r="C4007" t="str">
            <v>TE DUPLA CURVA EM BRONZE/LATÃO, DN 1/2" X 15 MM X 1/2", SEM ANEL DE SOLDA, ROSCA F X BOLSA X ROSCA F, INSTALADO EM RAMAL DE DISTRIBUIÇÃO  FORNECIMENTO E INSTALAÇÃO. AF_01/2016</v>
          </cell>
          <cell r="D4007" t="str">
            <v>UN</v>
          </cell>
          <cell r="E4007">
            <v>52.9</v>
          </cell>
        </row>
        <row r="4008">
          <cell r="B4008">
            <v>93096</v>
          </cell>
          <cell r="C4008" t="str">
            <v>TE DUPLA CURVA EM BRONZE/LATÃO, DN 3/4" X 22 MM X 3/4", SEM ANEL DE SOLDA, ROSCA F X BOLSA X ROSCA F, INSTALADO EM RAMAL DE DISTRIBUIÇÃO  FORNECIMENTO E INSTALAÇÃO. AF_01/2016</v>
          </cell>
          <cell r="D4008" t="str">
            <v>UN</v>
          </cell>
          <cell r="E4008">
            <v>75.83</v>
          </cell>
        </row>
        <row r="4009">
          <cell r="B4009">
            <v>93097</v>
          </cell>
          <cell r="C4009" t="str">
            <v>CURVA EM COBRE, DN 15 MM, 45 GRAUS, SEM ANEL DE SOLDA, BOLSA X BOLSA, INSTALADO EM RAMAL E SUB-RAMAL  FORNECIMENTO E INSTALAÇÃO. AF_01/2016</v>
          </cell>
          <cell r="D4009" t="str">
            <v>UN</v>
          </cell>
          <cell r="E4009">
            <v>10.51</v>
          </cell>
        </row>
        <row r="4010">
          <cell r="B4010">
            <v>93098</v>
          </cell>
          <cell r="C4010" t="str">
            <v>COTOVELO EM BRONZE/LATÃO, DN 15 MM X 1/2", 90 GRAUS, SEM ANEL DE SOLDA, BOLSA X ROSCA F, INSTALADO EM RAMAL E SUB-RAMAL  FORNECIMENTO E INSTALAÇÃO. AF_01/2016</v>
          </cell>
          <cell r="D4010" t="str">
            <v>UN</v>
          </cell>
          <cell r="E4010">
            <v>18.190000000000001</v>
          </cell>
        </row>
        <row r="4011">
          <cell r="B4011">
            <v>93099</v>
          </cell>
          <cell r="C4011" t="str">
            <v>CURVA EM COBRE, DN 22 MM, 45 GRAUS, SEM ANEL DE SOLDA, BOLSA X BOLSA, INSTALADO EM RAMAL E SUB-RAMAL  FORNECIMENTO E INSTALAÇÃO. AF_01/2016</v>
          </cell>
          <cell r="D4011" t="str">
            <v>UN</v>
          </cell>
          <cell r="E4011">
            <v>19.28</v>
          </cell>
        </row>
        <row r="4012">
          <cell r="B4012">
            <v>93100</v>
          </cell>
          <cell r="C4012" t="str">
            <v>COTOVELO EM BRONZE/LATÃO, DN 22 MM X 1/2", 90 GRAUS, SEM ANEL DE SOLDA, BOLSA X ROSCA F, INSTALADO EM RAMAL E SUB-RAMAL  FORNECIMENTO E INSTALAÇÃO. AF_01/2016</v>
          </cell>
          <cell r="D4012" t="str">
            <v>UN</v>
          </cell>
          <cell r="E4012">
            <v>27.91</v>
          </cell>
        </row>
        <row r="4013">
          <cell r="B4013">
            <v>93101</v>
          </cell>
          <cell r="C4013" t="str">
            <v>COTOVELO EM BRONZE/LATÃO, DN 22 MM X 3/4", 90 GRAUS, SEM ANEL DE SOLDA, BOLSA X ROSCA F, INSTALADO EM RAMAL E SUB-RAMAL  FORNECIMENTO E INSTALAÇÃO. AF_01/2016</v>
          </cell>
          <cell r="D4013" t="str">
            <v>UN</v>
          </cell>
          <cell r="E4013">
            <v>30.18</v>
          </cell>
        </row>
        <row r="4014">
          <cell r="B4014">
            <v>93102</v>
          </cell>
          <cell r="C4014" t="str">
            <v>CURVA EM COBRE, DN 28 MM, 45 GRAUS, SEM ANEL DE SOLDA, BOLSA X BOLSA, INSTALADO EM RAMAL E SUB-RAMAL  FORNECIMENTO E INSTALAÇÃO. AF_01/2016</v>
          </cell>
          <cell r="D4014" t="str">
            <v>UN</v>
          </cell>
          <cell r="E4014">
            <v>26.38</v>
          </cell>
        </row>
        <row r="4015">
          <cell r="B4015">
            <v>93103</v>
          </cell>
          <cell r="C4015" t="str">
            <v>LUVA PASSANTE EM COBRE, DN 15 MM, SEM ANEL DE SOLDA, INSTALADO EM RAMAL E SUB-RAMAL  FORNECIMENTO E INSTALAÇÃO. AF_01/2016</v>
          </cell>
          <cell r="D4015" t="str">
            <v>UN</v>
          </cell>
          <cell r="E4015">
            <v>6.89</v>
          </cell>
        </row>
        <row r="4016">
          <cell r="B4016">
            <v>93104</v>
          </cell>
          <cell r="C4016" t="str">
            <v>CONECTOR EM BRONZE/LATÃO, DN 15 MM X 1/2", SEM ANEL DE SOLDA, BOLSA X ROSCA F, INSTALADO EM RAMAL E SUB-RAMAL  FORNECIMENTO E INSTALAÇÃO. AF_01/2016</v>
          </cell>
          <cell r="D4016" t="str">
            <v>UN</v>
          </cell>
          <cell r="E4016">
            <v>16.64</v>
          </cell>
        </row>
        <row r="4017">
          <cell r="B4017">
            <v>93105</v>
          </cell>
          <cell r="C4017" t="str">
            <v>CURVA DE TRANSPOSIÇÃO EM BRONZE/LATÃO, DN 15 MM, SEM ANEL DE SOLDA, BOLSA X BOLSA, INSTALADO EM RAMAL E SUB-RAMAL  FORNECIMENTO E INSTALAÇÃO. AF_01/2016</v>
          </cell>
          <cell r="D4017" t="str">
            <v>UN</v>
          </cell>
          <cell r="E4017">
            <v>20.52</v>
          </cell>
        </row>
        <row r="4018">
          <cell r="B4018">
            <v>93106</v>
          </cell>
          <cell r="C4018" t="str">
            <v>JUNTA DE EXPANSÃO EM COBRE, DN 15 MM, PONTA X PONTA, INSTALADO EM RAMAL E SUB-RAMAL  FORNECIMENTO E INSTALAÇÃO. AF_01/2016</v>
          </cell>
          <cell r="D4018" t="str">
            <v>UN</v>
          </cell>
          <cell r="E4018">
            <v>399.69</v>
          </cell>
        </row>
        <row r="4019">
          <cell r="B4019">
            <v>93107</v>
          </cell>
          <cell r="C4019" t="str">
            <v>LUVA PASSANTE EM COBRE, DN 22 MM, SEM ANEL DE SOLDA, INSTALADO EM RAMAL E SUB-RAMAL  FORNECIMENTO E INSTALAÇÃO. AF_01/2016</v>
          </cell>
          <cell r="D4019" t="str">
            <v>UN</v>
          </cell>
          <cell r="E4019">
            <v>12.74</v>
          </cell>
        </row>
        <row r="4020">
          <cell r="B4020">
            <v>93108</v>
          </cell>
          <cell r="C4020" t="str">
            <v>BUCHA DE REDUÇÃO EM COBRE, DN 22 MM X 15 MM, SEM ANEL DE SOLDA, PONTA X BOLSA, INSTALADO EM RAMAL E SUB-RAMAL  FORNECIMENTO E INSTALAÇÃO. AF_01/2016</v>
          </cell>
          <cell r="D4020" t="str">
            <v>UN</v>
          </cell>
          <cell r="E4020">
            <v>11.93</v>
          </cell>
        </row>
        <row r="4021">
          <cell r="B4021">
            <v>93109</v>
          </cell>
          <cell r="C4021" t="str">
            <v>JUNTA DE EXPANSÃO EM COBRE, DN 22 MM, PONTA X PONTA, INSTALADO EM RAMAL E SUB-RAMAL  FORNECIMENTO E INSTALAÇÃO. AF_01/2016</v>
          </cell>
          <cell r="D4021" t="str">
            <v>UN</v>
          </cell>
          <cell r="E4021">
            <v>465.28</v>
          </cell>
        </row>
        <row r="4022">
          <cell r="B4022">
            <v>93110</v>
          </cell>
          <cell r="C4022" t="str">
            <v>CONECTOR EM BRONZE/LATÃO, DN 22 MM X 1/2", SEM ANEL DE SOLDA, BOLSA X ROSCA F, INSTALADO EM RAMAL E SUB-RAMAL  FORNECIMENTO E INSTALAÇÃO. AF_01/2016</v>
          </cell>
          <cell r="D4022" t="str">
            <v>UN</v>
          </cell>
          <cell r="E4022">
            <v>19.16</v>
          </cell>
        </row>
        <row r="4023">
          <cell r="B4023">
            <v>93111</v>
          </cell>
          <cell r="C4023" t="str">
            <v>CONECTOR EM BRONZE/LATÃO, DN 22 MM X 3/4", SEM ANEL DE SOLDA, BOLSA X ROSCA F, INSTALADO EM RAMAL E SUB-RAMAL  FORNECIMENTO E INSTALAÇÃO. AF_01/2016</v>
          </cell>
          <cell r="D4023" t="str">
            <v>UN</v>
          </cell>
          <cell r="E4023">
            <v>22.17</v>
          </cell>
        </row>
        <row r="4024">
          <cell r="B4024">
            <v>93112</v>
          </cell>
          <cell r="C4024" t="str">
            <v>CURVA DE TRANSPOSIÇÃO EM BRONZE/LATÃO, DN 22 MM, SEM ANEL DE SOLDA, BOLSA X BOLSA, INSTALADO EM RAMAL E SUB-RAMAL  FORNECIMENTO E INSTALAÇÃO. AF_01/2016</v>
          </cell>
          <cell r="D4024" t="str">
            <v>UN</v>
          </cell>
          <cell r="E4024">
            <v>42.71</v>
          </cell>
        </row>
        <row r="4025">
          <cell r="B4025">
            <v>93113</v>
          </cell>
          <cell r="C4025" t="str">
            <v>LUVA PASSANTE EM COBRE, DN 28 MM, SEM ANEL DE SOLDA, INSTALADO EM RAMAL E SUB-RAMAL  FORNECIMENTO E INSTALAÇÃO. AF_01/2016</v>
          </cell>
          <cell r="D4025" t="str">
            <v>UN</v>
          </cell>
          <cell r="E4025">
            <v>18.53</v>
          </cell>
        </row>
        <row r="4026">
          <cell r="B4026">
            <v>93114</v>
          </cell>
          <cell r="C4026" t="str">
            <v>CONECTOR EM BRONZE/LATÃO, DN 28 MM X 1/2", SEM ANEL DE SOLDA, BOLSA X ROSCA F, INSTALADO EM RAMAL E SUB-RAMAL  FORNECIMENTO E INSTALAÇÃO. AF_01/2016</v>
          </cell>
          <cell r="D4026" t="str">
            <v>UN</v>
          </cell>
          <cell r="E4026">
            <v>30.56</v>
          </cell>
        </row>
        <row r="4027">
          <cell r="B4027">
            <v>93115</v>
          </cell>
          <cell r="C4027" t="str">
            <v>CURVA DE TRANSPOSIÇÃO EM BRONZE/LATÃO, DN 28 MM, SEM ANEL DE SOLDA, BOLSA X BOLSA, INSTALADO EM RAMAL E SUB-RAMAL  FORNECIMENTO E INSTALAÇÃO. AF_01/2016</v>
          </cell>
          <cell r="D4027" t="str">
            <v>UN</v>
          </cell>
          <cell r="E4027">
            <v>73.64</v>
          </cell>
        </row>
        <row r="4028">
          <cell r="B4028">
            <v>93116</v>
          </cell>
          <cell r="C4028" t="str">
            <v>JUNTA DE EXPANSÃO EM COBRE, DN 28 MM, PONTA X PONTA, INSTALADO EM RAMAL E SUB-RAMAL  FORNECIMENTO E INSTALAÇÃO. AF_01/2016</v>
          </cell>
          <cell r="D4028" t="str">
            <v>UN</v>
          </cell>
          <cell r="E4028">
            <v>512.44000000000005</v>
          </cell>
        </row>
        <row r="4029">
          <cell r="B4029">
            <v>93117</v>
          </cell>
          <cell r="C4029" t="str">
            <v>TE DUPLA CURVA EM BRONZE/LATÃO, DN 1/2" X 15 MM X 1/2", SEM ANEL DE SOLDA, ROSCA F X BOLSA X ROSCA F, INSTALADO EM RAMAL E SUB-RAMAL  FORNECIMENTO E INSTALAÇÃO. AF_01/2016</v>
          </cell>
          <cell r="D4029" t="str">
            <v>UN</v>
          </cell>
          <cell r="E4029">
            <v>53.12</v>
          </cell>
        </row>
        <row r="4030">
          <cell r="B4030">
            <v>93118</v>
          </cell>
          <cell r="C4030" t="str">
            <v>TE DUPLA CURVA EM BRONZE/LATÃO, DN 3/4" X 22 MM X 3/4", SEM ANEL DE SOLDA, ROSCA F X BOLSA X ROSCA F, INSTALADO EM RAMAL E SUB-RAMAL  FORNECIMENTO E INSTALAÇÃO. AF_01/2016</v>
          </cell>
          <cell r="D4030" t="str">
            <v>UN</v>
          </cell>
          <cell r="E4030">
            <v>78.510000000000005</v>
          </cell>
        </row>
        <row r="4031">
          <cell r="B4031">
            <v>93119</v>
          </cell>
          <cell r="C4031" t="str">
            <v>CURVA EM COBRE, DN 22 MM, 45 GRAUS, SEM ANEL DE SOLDA, BOLSA X BOLSA, INSTALADO EM PRUMADA  FORNECIMENTO E INSTALAÇÃO. AF_01/2016</v>
          </cell>
          <cell r="D4031" t="str">
            <v>UN</v>
          </cell>
          <cell r="E4031">
            <v>15.05</v>
          </cell>
        </row>
        <row r="4032">
          <cell r="B4032">
            <v>93120</v>
          </cell>
          <cell r="C4032" t="str">
            <v>COTOVELO EM BRONZE/LATÃO, DN 22 MM X 1/2", 90 GRAUS, SEM ANEL DE SOLDA, BOLSA X ROSCA F, INSTALADO EM PRUMADA  FORNECIMENTO E INSTALAÇÃO. AF_01/2016</v>
          </cell>
          <cell r="D4032" t="str">
            <v>UN</v>
          </cell>
          <cell r="E4032">
            <v>23.68</v>
          </cell>
        </row>
        <row r="4033">
          <cell r="B4033">
            <v>93121</v>
          </cell>
          <cell r="C4033" t="str">
            <v>COTOVELO EM BRONZE/LATÃO, DN 22 MM X 3/4", 90 GRAUS, SEM ANEL DE SOLDA, BOLSA X ROSCA F, INSTALADO EM PRUMADA  FORNECIMENTO E INSTALAÇÃO. AF_01/2016</v>
          </cell>
          <cell r="D4033" t="str">
            <v>UN</v>
          </cell>
          <cell r="E4033">
            <v>25.95</v>
          </cell>
        </row>
        <row r="4034">
          <cell r="B4034">
            <v>93122</v>
          </cell>
          <cell r="C4034" t="str">
            <v>CURVA EM COBRE, DN 28 MM, 45 GRAUS, SEM ANEL DE SOLDA, BOLSA X BOLSA, INSTALADO EM PRUMADA  FORNECIMENTO E INSTALAÇÃO. AF_01/2016</v>
          </cell>
          <cell r="D4034" t="str">
            <v>UN</v>
          </cell>
          <cell r="E4034">
            <v>22.33</v>
          </cell>
        </row>
        <row r="4035">
          <cell r="B4035">
            <v>93123</v>
          </cell>
          <cell r="C4035" t="str">
            <v>CURVA EM COBRE, DN 35 MM, 45 GRAUS, SEM ANEL DE SOLDA, BOLSA X BOLSA, INSTALADO EM PRUMADA  FORNECIMENTO E INSTALAÇÃO. AF_01/2016</v>
          </cell>
          <cell r="D4035" t="str">
            <v>UN</v>
          </cell>
          <cell r="E4035">
            <v>50.15</v>
          </cell>
        </row>
        <row r="4036">
          <cell r="B4036">
            <v>93124</v>
          </cell>
          <cell r="C4036" t="str">
            <v>CURVA EM COBRE, DN 42 MM, 45 GRAUS, SEM ANEL DE SOLDA, BOLSA X BOLSA, INSTALADO EM PRUMADA  FORNECIMENTO E INSTALAÇÃO. AF_01/2016</v>
          </cell>
          <cell r="D4036" t="str">
            <v>UN</v>
          </cell>
          <cell r="E4036">
            <v>79.319999999999993</v>
          </cell>
        </row>
        <row r="4037">
          <cell r="B4037">
            <v>93125</v>
          </cell>
          <cell r="C4037" t="str">
            <v>CURVA EM COBRE, DN 54 MM, 45 GRAUS, SEM ANEL DE SOLDA, BOLSA X BOLSA, INSTALADO EM PRUMADA  FORNECIMENTO E INSTALAÇÃO. AF_01/2016</v>
          </cell>
          <cell r="D4037" t="str">
            <v>UN</v>
          </cell>
          <cell r="E4037">
            <v>115.69</v>
          </cell>
        </row>
        <row r="4038">
          <cell r="B4038">
            <v>93126</v>
          </cell>
          <cell r="C4038" t="str">
            <v>CURVA EM COBRE, DN 66 MM, 45 GRAUS, SEM ANEL DE SOLDA, BOLSA X BOLSA, INSTALADO EM PRUMADA  FORNECIMENTO E INSTALAÇÃO. AF_01/2016</v>
          </cell>
          <cell r="D4038" t="str">
            <v>UN</v>
          </cell>
          <cell r="E4038">
            <v>258.02</v>
          </cell>
        </row>
        <row r="4039">
          <cell r="B4039">
            <v>93133</v>
          </cell>
          <cell r="C4039" t="str">
            <v>BUCHA DE REDUÇÃO EM COBRE, DN 28 MM X 22 MM, SEM ANEL DE SOLDA, INSTALADO EM RAMAL E SUB-RAMAL  FORNECIMENTO E INSTALAÇÃO. AF_01/2016</v>
          </cell>
          <cell r="D4039" t="str">
            <v>UN</v>
          </cell>
          <cell r="E4039">
            <v>16.61</v>
          </cell>
        </row>
        <row r="4040">
          <cell r="B4040">
            <v>94465</v>
          </cell>
          <cell r="C4040" t="str">
            <v>LUVA, EM FERRO GALVANIZADO, CONEXÃO ROSQUEADA, DN 50 (2), INSTALADO EM RESERVAÇÃO DE ÁGUA DE EDIFICAÇÃO QUE POSSUA RESERVATÓRIO DE FIBRA/FIBROCIMENTO  FORNECIMENTO E INSTALAÇÃO. AF_06/2016</v>
          </cell>
          <cell r="D4040" t="str">
            <v>UN</v>
          </cell>
          <cell r="E4040">
            <v>34.15</v>
          </cell>
        </row>
        <row r="4041">
          <cell r="B4041">
            <v>94466</v>
          </cell>
          <cell r="C4041" t="str">
            <v>NIPLE, EM FERRO GALVANIZADO, CONEXÃO ROSQUEADA, DN 50 (2), INSTALADO EM RESERVAÇÃO DE ÁGUA DE EDIFICAÇÃO QUE POSSUA RESERVATÓRIO DE FIBRA/FIBROCIMENTO  FORNECIMENTO E INSTALAÇÃO. AF_06/2016</v>
          </cell>
          <cell r="D4041" t="str">
            <v>UN</v>
          </cell>
          <cell r="E4041">
            <v>34.17</v>
          </cell>
        </row>
        <row r="4042">
          <cell r="B4042">
            <v>94467</v>
          </cell>
          <cell r="C4042" t="str">
            <v>LUVA, EM FERRO GALVANIZADO, CONEXÃO ROSQUEADA, DN 65 (2 1/2), INSTALADO EM RESERVAÇÃO DE ÁGUA DE EDIFICAÇÃO QUE POSSUA RESERVATÓRIO DE FIBRA/FIBROCIMENTO  FORNECIMENTO E INSTALAÇÃO. AF_06/2016</v>
          </cell>
          <cell r="D4042" t="str">
            <v>UN</v>
          </cell>
          <cell r="E4042">
            <v>51.8</v>
          </cell>
        </row>
        <row r="4043">
          <cell r="B4043">
            <v>94468</v>
          </cell>
          <cell r="C4043" t="str">
            <v>NIPLE, EM FERRO GALVANIZADO, CONEXÃO ROSQUEADA, DN 65 (2 1/2), INSTALADO EM RESERVAÇÃO DE ÁGUA DE EDIFICAÇÃO QUE POSSUA RESERVATÓRIO DE FIBRA/FIBROCIMENTO  FORNECIMENTO E INSTALAÇÃO. AF_06/2016</v>
          </cell>
          <cell r="D4043" t="str">
            <v>UN</v>
          </cell>
          <cell r="E4043">
            <v>45.54</v>
          </cell>
        </row>
        <row r="4044">
          <cell r="B4044">
            <v>94469</v>
          </cell>
          <cell r="C4044" t="str">
            <v>LUVA, EM FERRO GALVANIZADO, CONEXÃO ROSQUEADA, DN 80 (3), INSTALADO EM RESERVAÇÃO DE ÁGUA DE EDIFICAÇÃO QUE POSSUA RESERVATÓRIO DE FIBRA/FIBROCIMENTO  FORNECIMENTO E INSTALAÇÃO. AF_06/2016</v>
          </cell>
          <cell r="D4044" t="str">
            <v>UN</v>
          </cell>
          <cell r="E4044">
            <v>74.88</v>
          </cell>
        </row>
        <row r="4045">
          <cell r="B4045">
            <v>94470</v>
          </cell>
          <cell r="C4045" t="str">
            <v>NIPLE, EM FERRO GALVANIZADO, CONEXÃO ROSQUEADA, DN 80 (3), INSTALADO EM RESERVAÇÃO DE ÁGUA DE EDIFICAÇÃO QUE POSSUA RESERVATÓRIO DE FIBRA/FIBROCIMENTO  FORNECIMENTO E INSTALAÇÃO. AF_06/2016</v>
          </cell>
          <cell r="D4045" t="str">
            <v>UN</v>
          </cell>
          <cell r="E4045">
            <v>69.3</v>
          </cell>
        </row>
        <row r="4046">
          <cell r="B4046">
            <v>94471</v>
          </cell>
          <cell r="C4046" t="str">
            <v>COTOVELO 90 GRAUS, EM FERRO GALVANIZADO, CONEXÃO ROSQUEADA, DN 50 (2), INSTALADO EM RESERVAÇÃO DE ÁGUA DE EDIFICAÇÃO QUE POSSUA RESERVATÓRIO DE FIBRA/FIBROCIMENTO  FORNECIMENTO E INSTALAÇÃO. AF_06/2016</v>
          </cell>
          <cell r="D4046" t="str">
            <v>UN</v>
          </cell>
          <cell r="E4046">
            <v>49.25</v>
          </cell>
        </row>
        <row r="4047">
          <cell r="B4047">
            <v>94472</v>
          </cell>
          <cell r="C4047" t="str">
            <v>COTOVELO 45 GRAUS, EM FERRO GALVANIZADO, CONEXÃO ROSQUEADA, DN 50 (2), INSTALADO EM RESERVAÇÃO DE ÁGUA DE EDIFICAÇÃO QUE POSSUA RESERVATÓRIO DE FIBRA/FIBROCIMENTO  FORNECIMENTO E INSTALAÇÃO. AF_06/2016</v>
          </cell>
          <cell r="D4047" t="str">
            <v>UN</v>
          </cell>
          <cell r="E4047">
            <v>50.64</v>
          </cell>
        </row>
        <row r="4048">
          <cell r="B4048">
            <v>94473</v>
          </cell>
          <cell r="C4048" t="str">
            <v>COTOVELO 90 GRAUS, EM FERRO GALVANIZADO, CONEXÃO ROSQUEADA, DN 65 (2 1/2), INSTALADO EM RESERVAÇÃO DE ÁGUA DE EDIFICAÇÃO QUE POSSUA RESERVATÓRIO DE FIBRA/FIBROCIMENTO  FORNECIMENTO E INSTALAÇÃO. AF_06/2016</v>
          </cell>
          <cell r="D4048" t="str">
            <v>UN</v>
          </cell>
          <cell r="E4048">
            <v>74.19</v>
          </cell>
        </row>
        <row r="4049">
          <cell r="B4049">
            <v>94474</v>
          </cell>
          <cell r="C4049" t="str">
            <v>COTOVELO 45 GRAUS, EM FERRO GALVANIZADO, CONEXÃO ROSQUEADA, DN 65 (2 1/2), INSTALADO EM RESERVAÇÃO DE ÁGUA DE EDIFICAÇÃO QUE POSSUA RESERVATÓRIO DE FIBRA/FIBROCIMENTO  FORNECIMENTO E INSTALAÇÃO. AF_06/2016</v>
          </cell>
          <cell r="D4049" t="str">
            <v>UN</v>
          </cell>
          <cell r="E4049">
            <v>80.319999999999993</v>
          </cell>
        </row>
        <row r="4050">
          <cell r="B4050">
            <v>94475</v>
          </cell>
          <cell r="C4050" t="str">
            <v>COTOVELO 90 GRAUS, EM FERRO GALVANIZADO, CONEXÃO ROSQUEADA, DN 80 (3), INSTALADO EM RESERVAÇÃO DE ÁGUA DE EDIFICAÇÃO QUE POSSUA RESERVATÓRIO DE FIBRA/FIBROCIMENTO  FORNECIMENTO E INSTALAÇÃO. AF_06/2016</v>
          </cell>
          <cell r="D4050" t="str">
            <v>UN</v>
          </cell>
          <cell r="E4050">
            <v>101.63</v>
          </cell>
        </row>
        <row r="4051">
          <cell r="B4051">
            <v>94476</v>
          </cell>
          <cell r="C4051" t="str">
            <v>COTOVELO 45 GRAUS, EM FERRO GALVANIZADO, CONEXÃO ROSQUEADA, DN 80 (3), INSTALADO EM RESERVAÇÃO DE ÁGUA DE EDIFICAÇÃO QUE POSSUA RESERVATÓRIO DE FIBRA/FIBROCIMENTO  FORNECIMENTO E INSTALAÇÃO. AF_06/2016</v>
          </cell>
          <cell r="D4051" t="str">
            <v>UN</v>
          </cell>
          <cell r="E4051">
            <v>113.45</v>
          </cell>
        </row>
        <row r="4052">
          <cell r="B4052">
            <v>94477</v>
          </cell>
          <cell r="C4052" t="str">
            <v>TÊ, EM FERRO GALVANIZADO, CONEXÃO ROSQUEADA, DN 50 (2), INSTALADO EM RESERVAÇÃO DE ÁGUA DE EDIFICAÇÃO QUE POSSUA RESERVATÓRIO DE FIBRA/FIBROCIMENTO  FORNECIMENTO E INSTALAÇÃO. AF_06/2016</v>
          </cell>
          <cell r="D4052" t="str">
            <v>UN</v>
          </cell>
          <cell r="E4052">
            <v>65.59</v>
          </cell>
        </row>
        <row r="4053">
          <cell r="B4053">
            <v>94478</v>
          </cell>
          <cell r="C4053" t="str">
            <v>TÊ, EM FERRO GALVANIZADO, CONEXÃO ROSQUEADA, DN 65 (2 1/2), INSTALADO EM RESERVAÇÃO DE ÁGUA DE EDIFICAÇÃO QUE POSSUA RESERVATÓRIO DE FIBRA/FIBROCIMENTO  FORNECIMENTO E INSTALAÇÃO. AF_06/2016</v>
          </cell>
          <cell r="D4053" t="str">
            <v>UN</v>
          </cell>
          <cell r="E4053">
            <v>101.94</v>
          </cell>
        </row>
        <row r="4054">
          <cell r="B4054">
            <v>94479</v>
          </cell>
          <cell r="C4054" t="str">
            <v>TÊ, EM FERRO GALVANIZADO, CONEXÃO ROSQUEADA, DN 80 (3), INSTALADO EM RESERVAÇÃO DE ÁGUA DE EDIFICAÇÃO QUE POSSUA RESERVATÓRIO DE FIBRA/FIBROCIMENTO  FORNECIMENTO E INSTALAÇÃO. AF_06/2016</v>
          </cell>
          <cell r="D4054" t="str">
            <v>UN</v>
          </cell>
          <cell r="E4054">
            <v>134.33000000000001</v>
          </cell>
        </row>
        <row r="4055">
          <cell r="B4055">
            <v>94606</v>
          </cell>
          <cell r="C4055" t="str">
            <v>LUVA EM COBRE, DN 54 MM, SEM ANEL DE SOLDA, INSTALADO EM RESERVAÇÃO DE ÁGUA DE EDIFICAÇÃO QUE POSSUA RESERVATÓRIO DE FIBRA/FIBROCIMENTO  FORNECIMENTO E INSTALAÇÃO. AF_06/2016</v>
          </cell>
          <cell r="D4055" t="str">
            <v>UN</v>
          </cell>
          <cell r="E4055">
            <v>67.86</v>
          </cell>
        </row>
        <row r="4056">
          <cell r="B4056">
            <v>94608</v>
          </cell>
          <cell r="C4056" t="str">
            <v>LUVA EM COBRE, DN 66 MM, SEM ANEL DE SOLDA, INSTALADO EM RESERVAÇÃO DE ÁGUA DE EDIFICAÇÃO QUE POSSUA RESERVATÓRIO DE FIBRA/FIBROCIMENTO  FORNECIMENTO E INSTALAÇÃO. AF_06/2016</v>
          </cell>
          <cell r="D4056" t="str">
            <v>UN</v>
          </cell>
          <cell r="E4056">
            <v>170.28</v>
          </cell>
        </row>
        <row r="4057">
          <cell r="B4057">
            <v>94610</v>
          </cell>
          <cell r="C4057" t="str">
            <v>LUVA EM COBRE, DN 79 MM, SEM ANEL DE SOLDA, INSTALADO EM RESERVAÇÃO DE ÁGUA DE EDIFICAÇÃO QUE POSSUA RESERVATÓRIO DE FIBRA/FIBROCIMENTO  FORNECIMENTO E INSTALAÇÃO. AF_06/2016</v>
          </cell>
          <cell r="D4057" t="str">
            <v>UN</v>
          </cell>
          <cell r="E4057">
            <v>253.9</v>
          </cell>
        </row>
        <row r="4058">
          <cell r="B4058">
            <v>94612</v>
          </cell>
          <cell r="C4058" t="str">
            <v>LUVA DE COBRE, DN 104 MM, SEM ANEL DE SOLDA, INSTALADO EM RESERVAÇÃO DE ÁGUA DE EDIFICAÇÃO QUE POSSUA RESERVATÓRIO DE FIBRA/FIBROCIMENTO  FORNECIMENTO E INSTALAÇÃO. AF_06/2016</v>
          </cell>
          <cell r="D4058" t="str">
            <v>UN</v>
          </cell>
          <cell r="E4058">
            <v>357.28</v>
          </cell>
        </row>
        <row r="4059">
          <cell r="B4059">
            <v>94614</v>
          </cell>
          <cell r="C4059" t="str">
            <v>COTOVELO EM COBRE, DN 54 MM, 90 GRAUS, SEM ANEL DE SOLDA, INSTALADO EM RESERVAÇÃO DE ÁGUA DE EDIFICAÇÃO QUE POSSUA RESERVATÓRIO DE FIBRA/FIBROCIMENTO  FORNECIMENTO E INSTALAÇÃO. AF_06/2016</v>
          </cell>
          <cell r="D4059" t="str">
            <v>UN</v>
          </cell>
          <cell r="E4059">
            <v>115.26</v>
          </cell>
        </row>
        <row r="4060">
          <cell r="B4060">
            <v>94615</v>
          </cell>
          <cell r="C4060" t="str">
            <v>CURVA EM COBRE, DN 54 MM, 45 GRAUS, SEM ANEL DE SOLDA, BOLSA X BOLSA, INSTALADO EM RESERVAÇÃO DE ÁGUA DE EDIFICAÇÃO QUE POSSUA RESERVATÓRIO DE FIBRA/FIBROCIMENTO  FORNECIMENTO E INSTALAÇÃO. AF_06/2016</v>
          </cell>
          <cell r="D4060" t="str">
            <v>UN</v>
          </cell>
          <cell r="E4060">
            <v>131.33000000000001</v>
          </cell>
        </row>
        <row r="4061">
          <cell r="B4061">
            <v>94616</v>
          </cell>
          <cell r="C4061" t="str">
            <v>COTOVELO EM COBRE, DN 66 MM, 90 GRAUS, SEM ANEL DE SOLDA, INSTALADO EM RESERVAÇÃO DE ÁGUA DE EDIFICAÇÃO QUE POSSUA RESERVATÓRIO DE FIBRA/FIBROCIMENTO  FORNECIMENTO E INSTALAÇÃO. AF_06/2016</v>
          </cell>
          <cell r="D4061" t="str">
            <v>UN</v>
          </cell>
          <cell r="E4061">
            <v>326.56</v>
          </cell>
        </row>
        <row r="4062">
          <cell r="B4062">
            <v>94617</v>
          </cell>
          <cell r="C4062" t="str">
            <v>CURVA EM COBRE, DN 66 MM, 45 GRAUS, SEM ANEL DE SOLDA, BOLSA X BOLSA, INSTALADO EM RESERVAÇÃO DE ÁGUA DE EDIFICAÇÃO QUE POSSUA RESERVATÓRIO DE FIBRA/FIBROCIMENTO  FORNECIMENTO E INSTALAÇÃO. AF_06/2016</v>
          </cell>
          <cell r="D4062" t="str">
            <v>UN</v>
          </cell>
          <cell r="E4062">
            <v>270.66000000000003</v>
          </cell>
        </row>
        <row r="4063">
          <cell r="B4063">
            <v>94618</v>
          </cell>
          <cell r="C4063" t="str">
            <v>COTOVELO EM COBRE, DN 79 MM, 90 GRAUS, SEM ANEL DE SOLDA, INSTALADO EM RESERVAÇÃO DE ÁGUA DE EDIFICAÇÃO QUE POSSUA RESERVATÓRIO DE FIBRA/FIBROCIMENTO  FORNECIMENTO E INSTALAÇÃO. AF_06/2016</v>
          </cell>
          <cell r="D4063" t="str">
            <v>UN</v>
          </cell>
          <cell r="E4063">
            <v>320.32</v>
          </cell>
        </row>
        <row r="4064">
          <cell r="B4064">
            <v>94620</v>
          </cell>
          <cell r="C4064" t="str">
            <v>COTOVELO EM COBRE, DN 104 MM, 90 GRAUS, SEM ANEL DE SOLDA, INSTALADO EM RESERVAÇÃO DE ÁGUA DE EDIFICAÇÃO QUE POSSUA RESERVATÓRIO DE FIBRA/FIBROCIMENTO  FORNECIMENTO E INSTALAÇÃO. AF_06/2016</v>
          </cell>
          <cell r="D4064" t="str">
            <v>UN</v>
          </cell>
          <cell r="E4064">
            <v>738.45</v>
          </cell>
        </row>
        <row r="4065">
          <cell r="B4065">
            <v>94622</v>
          </cell>
          <cell r="C4065" t="str">
            <v>TE EM COBRE, DN 54 MM, SEM ANEL DE SOLDA, INSTALADO EM RESERVAÇÃO DE ÁGUA DE EDIFICAÇÃO QUE POSSUA RESERVATÓRIO DE FIBRA/FIBROCIMENTO  FORNECIMENTO E INSTALAÇÃO. AF_06/2016</v>
          </cell>
          <cell r="D4065" t="str">
            <v>UN</v>
          </cell>
          <cell r="E4065">
            <v>169.09</v>
          </cell>
        </row>
        <row r="4066">
          <cell r="B4066">
            <v>94623</v>
          </cell>
          <cell r="C4066" t="str">
            <v>TE EM COBRE, DN 66 MM, SEM ANEL DE SOLDA, INSTALADO EM RESERVAÇÃO DE ÁGUA DE EDIFICAÇÃO QUE POSSUA RESERVATÓRIO DE FIBRA/FIBROCIMENTO  FORNECIMENTO E INSTALAÇÃO. AF_06/2016</v>
          </cell>
          <cell r="D4066" t="str">
            <v>UN</v>
          </cell>
          <cell r="E4066">
            <v>404.12</v>
          </cell>
        </row>
        <row r="4067">
          <cell r="B4067">
            <v>94624</v>
          </cell>
          <cell r="C4067" t="str">
            <v>TE EM COBRE, DN 79 MM, SEM ANEL DE SOLDA, INSTALADO EM RESERVAÇÃO DE ÁGUA DE EDIFICAÇÃO QUE POSSUA RESERVATÓRIO DE FIBRA/FIBROCIMENTO  FORNECIMENTO E INSTALAÇÃO. AF_06/2016</v>
          </cell>
          <cell r="D4067" t="str">
            <v>UN</v>
          </cell>
          <cell r="E4067">
            <v>617.02</v>
          </cell>
        </row>
        <row r="4068">
          <cell r="B4068">
            <v>94625</v>
          </cell>
          <cell r="C4068" t="str">
            <v>TE EM COBRE, DN 104 MM, SEM ANEL DE SOLDA, INSTALADO EM RESERVAÇÃO DE ÁGUA DE EDIFICAÇÃO QUE POSSUA RESERVATÓRIO DE FIBRA/FIBROCIMENTO  FORNECIMENTO E INSTALAÇÃO. AF_06/2016</v>
          </cell>
          <cell r="D4068" t="str">
            <v>UN</v>
          </cell>
          <cell r="E4068">
            <v>1289.56</v>
          </cell>
        </row>
        <row r="4069">
          <cell r="B4069">
            <v>94656</v>
          </cell>
          <cell r="C4069" t="str">
            <v>ADAPTADOR CURTO COM BOLSA E ROSCA PARA REGISTRO, PVC, SOLDÁVEL, DN  25 MM X 3/4 , INSTALADO EM RESERVAÇÃO DE ÁGUA DE EDIFICAÇÃO QUE POSSUA RESERVATÓRIO DE FIBRA/FIBROCIMENTO   FORNECIMENTO E INSTALAÇÃO. AF_06/2016</v>
          </cell>
          <cell r="D4069" t="str">
            <v>UN</v>
          </cell>
          <cell r="E4069">
            <v>5.39</v>
          </cell>
        </row>
        <row r="4070">
          <cell r="B4070">
            <v>94657</v>
          </cell>
          <cell r="C4070" t="str">
            <v>LUVA PVC, SOLDÁVEL, DN  25 MM, INSTALADA EM RESERVAÇÃO DE ÁGUA DE EDIFICAÇÃO QUE POSSUA RESERVATÓRIO DE FIBRA/FIBROCIMENTO   FORNECIMENTO E INSTALAÇÃO. AF_06/2016</v>
          </cell>
          <cell r="D4070" t="str">
            <v>UN</v>
          </cell>
          <cell r="E4070">
            <v>5.3</v>
          </cell>
        </row>
        <row r="4071">
          <cell r="B4071">
            <v>94658</v>
          </cell>
          <cell r="C4071" t="str">
            <v>ADAPTADOR CURTO COM BOLSA E ROSCA PARA REGISTRO, PVC, SOLDÁVEL, DN 32 MM X 1 , INSTALADO EM RESERVAÇÃO DE ÁGUA DE EDIFICAÇÃO QUE POSSUA RESERVATÓRIO DE FIBRA/FIBROCIMENTO   FORNECIMENTO E INSTALAÇÃO. AF_06/2016</v>
          </cell>
          <cell r="D4071" t="str">
            <v>UN</v>
          </cell>
          <cell r="E4071">
            <v>6.32</v>
          </cell>
        </row>
        <row r="4072">
          <cell r="B4072">
            <v>94659</v>
          </cell>
          <cell r="C4072" t="str">
            <v>LUVA PVC, SOLDÁVEL, DN 32 MM, INSTALADA EM RESERVAÇÃO DE ÁGUA DE EDIFICAÇÃO QUE POSSUA RESERVATÓRIO DE FIBRA/FIBROCIMENTO   FORNECIMENTO E INSTALAÇÃO. AF_06/2016</v>
          </cell>
          <cell r="D4072" t="str">
            <v>UN</v>
          </cell>
          <cell r="E4072">
            <v>6.42</v>
          </cell>
        </row>
        <row r="4073">
          <cell r="B4073">
            <v>94660</v>
          </cell>
          <cell r="C4073" t="str">
            <v>ADAPTADOR CURTO COM BOLSA E ROSCA PARA REGISTRO, PVC, SOLDÁVEL, DN 40 MM X 1 1/4 , INSTALADO EM RESERVAÇÃO DE ÁGUA DE EDIFICAÇÃO QUE POSSUA RESERVATÓRIO DE FIBRA/FIBROCIMENTO   FORNECIMENTO E INSTALAÇÃO. AF_06/2016</v>
          </cell>
          <cell r="D4073" t="str">
            <v>UN</v>
          </cell>
          <cell r="E4073">
            <v>10.49</v>
          </cell>
        </row>
        <row r="4074">
          <cell r="B4074">
            <v>94661</v>
          </cell>
          <cell r="C4074" t="str">
            <v>LUVA, PVC, SOLDÁVEL, DN 40 MM, INSTALADO EM RESERVAÇÃO DE ÁGUA DE EDIFICAÇÃO QUE POSSUA RESERVATÓRIO DE FIBRA/FIBROCIMENTO   FORNECIMENTO E INSTALAÇÃO. AF_06/2016</v>
          </cell>
          <cell r="D4074" t="str">
            <v>UN</v>
          </cell>
          <cell r="E4074">
            <v>10.93</v>
          </cell>
        </row>
        <row r="4075">
          <cell r="B4075">
            <v>94662</v>
          </cell>
          <cell r="C4075" t="str">
            <v>ADAPTADOR CURTO COM BOLSA E ROSCA PARA REGISTRO, PVC, SOLDÁVEL, DN 50 MM X 1 1/2 , INSTALADO EM RESERVAÇÃO DE ÁGUA DE EDIFICAÇÃO QUE POSSUA RESERVATÓRIO DE FIBRA/FIBROCIMENTO   FORNECIMENTO E INSTALAÇÃO. AF_06/2016</v>
          </cell>
          <cell r="D4075" t="str">
            <v>UN</v>
          </cell>
          <cell r="E4075">
            <v>11.42</v>
          </cell>
        </row>
        <row r="4076">
          <cell r="B4076">
            <v>94663</v>
          </cell>
          <cell r="C4076" t="str">
            <v>LUVA, PVC, SOLDÁVEL, DN 50 MM, INSTALADO EM RESERVAÇÃO DE ÁGUA DE EDIFICAÇÃO QUE POSSUA RESERVATÓRIO DE FIBRA/FIBROCIMENTO   FORNECIMENTO E INSTALAÇÃO. AF_06/2016</v>
          </cell>
          <cell r="D4076" t="str">
            <v>UN</v>
          </cell>
          <cell r="E4076">
            <v>11.6</v>
          </cell>
        </row>
        <row r="4077">
          <cell r="B4077">
            <v>94664</v>
          </cell>
          <cell r="C4077" t="str">
            <v>ADAPTADOR CURTO COM BOLSA E ROSCA PARA REGISTRO, PVC, SOLDÁVEL, DN 60 MM X 2 , INSTALADO EM RESERVAÇÃO DE ÁGUA DE EDIFICAÇÃO QUE POSSUA RESERVATÓRIO DE FIBRA/FIBROCIMENTO   FORNECIMENTO E INSTALAÇÃO. AF_06/2016</v>
          </cell>
          <cell r="D4077" t="str">
            <v>UN</v>
          </cell>
          <cell r="E4077">
            <v>25.1</v>
          </cell>
        </row>
        <row r="4078">
          <cell r="B4078">
            <v>94665</v>
          </cell>
          <cell r="C4078" t="str">
            <v>LUVA, PVC, SOLDÁVEL, DN 60 MM, INSTALADO EM RESERVAÇÃO DE ÁGUA DE EDIFICAÇÃO QUE POSSUA RESERVATÓRIO DE FIBRA/FIBROCIMENTO   FORNECIMENTO E INSTALAÇÃO. AF_06/2016</v>
          </cell>
          <cell r="D4078" t="str">
            <v>UN</v>
          </cell>
          <cell r="E4078">
            <v>25.08</v>
          </cell>
        </row>
        <row r="4079">
          <cell r="B4079">
            <v>94666</v>
          </cell>
          <cell r="C4079" t="str">
            <v>ADAPTADOR CURTO COM BOLSA E ROSCA PARA REGISTRO, PVC, SOLDÁVEL, DN 75 MM X 2 1/2 , INSTALADO EM RESERVAÇÃO DE ÁGUA DE EDIFICAÇÃO QUE POSSUA RESERVATÓRIO DE FIBRA/FIBROCIMENTO   FORNECIMENTO E INSTALAÇÃO. AF_06/2016</v>
          </cell>
          <cell r="D4079" t="str">
            <v>UN</v>
          </cell>
          <cell r="E4079">
            <v>30.45</v>
          </cell>
        </row>
        <row r="4080">
          <cell r="B4080">
            <v>94667</v>
          </cell>
          <cell r="C4080" t="str">
            <v>LUVA, PVC, SOLDÁVEL, DN 75 MM, INSTALADO EM RESERVAÇÃO DE ÁGUA DE EDIFICAÇÃO QUE POSSUA RESERVATÓRIO DE FIBRA/FIBROCIMENTO   FORNECIMENTO E INSTALAÇÃO. AF_06/2016</v>
          </cell>
          <cell r="D4080" t="str">
            <v>UN</v>
          </cell>
          <cell r="E4080">
            <v>33.79</v>
          </cell>
        </row>
        <row r="4081">
          <cell r="B4081">
            <v>94668</v>
          </cell>
          <cell r="C4081" t="str">
            <v>ADAPTADOR CURTO COM BOLSA E ROSCA PARA REGISTRO, PVC, SOLDÁVEL, DN 85 MM X 3 , INSTALADO EM RESERVAÇÃO DE ÁGUA DE EDIFICAÇÃO QUE POSSUA RESERVATÓRIO DE FIBRA/FIBROCIMENTO   FORNECIMENTO E INSTALAÇÃO. AF_06/2016</v>
          </cell>
          <cell r="D4081" t="str">
            <v>UN</v>
          </cell>
          <cell r="E4081">
            <v>52.3</v>
          </cell>
        </row>
        <row r="4082">
          <cell r="B4082">
            <v>94669</v>
          </cell>
          <cell r="C4082" t="str">
            <v>LUVA, PVC, SOLDÁVEL, DN 85 MM, INSTALADO EM RESERVAÇÃO DE ÁGUA DE EDIFICAÇÃO QUE POSSUA RESERVATÓRIO DE FIBRA/FIBROCIMENTO   FORNECIMENTO E INSTALAÇÃO. AF_06/2016</v>
          </cell>
          <cell r="D4082" t="str">
            <v>UN</v>
          </cell>
          <cell r="E4082">
            <v>71.03</v>
          </cell>
        </row>
        <row r="4083">
          <cell r="B4083">
            <v>94670</v>
          </cell>
          <cell r="C4083" t="str">
            <v>ADAPTADOR CURTO COM BOLSA E ROSCA PARA REGISTRO, PVC, SOLDÁVEL, DN 110 MM X 4 , INSTALADO EM RESERVAÇÃO DE ÁGUA DE EDIFICAÇÃO QUE POSSUA RESERVATÓRIO DE FIBRA/FIBROCIMENTO   FORNECIMENTO E INSTALAÇÃO. AF_06/2016</v>
          </cell>
          <cell r="D4083" t="str">
            <v>UN</v>
          </cell>
          <cell r="E4083">
            <v>68.97</v>
          </cell>
        </row>
        <row r="4084">
          <cell r="B4084">
            <v>94671</v>
          </cell>
          <cell r="C4084" t="str">
            <v>LUVA, PVC, SOLDÁVEL, DN 110 MM, INSTALADO EM RESERVAÇÃO DE ÁGUA DE EDIFICAÇÃO QUE POSSUA RESERVATÓRIO DE FIBRA/FIBROCIMENTO   FORNECIMENTO E INSTALAÇÃO. AF_06/2016</v>
          </cell>
          <cell r="D4084" t="str">
            <v>UN</v>
          </cell>
          <cell r="E4084">
            <v>100.19</v>
          </cell>
        </row>
        <row r="4085">
          <cell r="B4085">
            <v>94672</v>
          </cell>
          <cell r="C4085" t="str">
            <v>JOELHO 90 GRAUS COM BUCHA DE LATÃO, PVC, SOLDÁVEL, DN  25 MM, X 3/4 INSTALADO EM RESERVAÇÃO DE ÁGUA DE EDIFICAÇÃO QUE POSSUA RESERVATÓRIO DE FIBRA/FIBROCIMENTO   FORNECIMENTO E INSTALAÇÃO. AF_06/2016</v>
          </cell>
          <cell r="D4085" t="str">
            <v>UN</v>
          </cell>
          <cell r="E4085">
            <v>9.2100000000000009</v>
          </cell>
        </row>
        <row r="4086">
          <cell r="B4086">
            <v>94673</v>
          </cell>
          <cell r="C4086" t="str">
            <v>CURVA 90 GRAUS, PVC, SOLDÁVEL, DN  25 MM, INSTALADO EM RESERVAÇÃO DE ÁGUA DE EDIFICAÇÃO QUE POSSUA RESERVATÓRIO DE FIBRA/FIBROCIMENTO   FORNECIMENTO E INSTALAÇÃO. AF_06/2016</v>
          </cell>
          <cell r="D4086" t="str">
            <v>UN</v>
          </cell>
          <cell r="E4086">
            <v>8.9600000000000009</v>
          </cell>
        </row>
        <row r="4087">
          <cell r="B4087">
            <v>94674</v>
          </cell>
          <cell r="C4087" t="str">
            <v>JOELHO 90 GRAUS, PVC, SOLDÁVEL, DN 32 MM INSTALADO EM RESERVAÇÃO DE ÁGUA DE EDIFICAÇÃO QUE POSSUA RESERVATÓRIO DE FIBRA/FIBROCIMENTO   FORNECIMENTO E INSTALAÇÃO. AF_06/2016</v>
          </cell>
          <cell r="D4087" t="str">
            <v>UN</v>
          </cell>
          <cell r="E4087">
            <v>8.09</v>
          </cell>
        </row>
        <row r="4088">
          <cell r="B4088">
            <v>94675</v>
          </cell>
          <cell r="C4088" t="str">
            <v>CURVA 90 GRAUS, PVC, SOLDÁVEL, DN 32 MM, INSTALADO EM RESERVAÇÃO DE ÁGUA DE EDIFICAÇÃO QUE POSSUA RESERVATÓRIO DE FIBRA/FIBROCIMENTO   FORNECIMENTO E INSTALAÇÃO. AF_06/2016</v>
          </cell>
          <cell r="D4088" t="str">
            <v>UN</v>
          </cell>
          <cell r="E4088">
            <v>12.81</v>
          </cell>
        </row>
        <row r="4089">
          <cell r="B4089">
            <v>94676</v>
          </cell>
          <cell r="C4089" t="str">
            <v>JOELHO 90 GRAUS, PVC, SOLDÁVEL, DN 40 MM INSTALADO EM RESERVAÇÃO DE ÁGUA DE EDIFICAÇÃO QUE POSSUA RESERVATÓRIO DE FIBRA/FIBROCIMENTO   FORNECIMENTO E INSTALAÇÃO. AF_06/2016</v>
          </cell>
          <cell r="D4089" t="str">
            <v>UN</v>
          </cell>
          <cell r="E4089">
            <v>14.18</v>
          </cell>
        </row>
        <row r="4090">
          <cell r="B4090">
            <v>94677</v>
          </cell>
          <cell r="C4090" t="str">
            <v>CURVA 90 GRAUS, PVC, SOLDÁVEL, DN 40 MM, INSTALADO EM RESERVAÇÃO DE ÁGUA DE EDIFICAÇÃO QUE POSSUA RESERVATÓRIO DE FIBRA/FIBROCIMENTO   FORNECIMENTO E INSTALAÇÃO. AF_06/2016</v>
          </cell>
          <cell r="D4090" t="str">
            <v>UN</v>
          </cell>
          <cell r="E4090">
            <v>21.27</v>
          </cell>
        </row>
        <row r="4091">
          <cell r="B4091">
            <v>94678</v>
          </cell>
          <cell r="C4091" t="str">
            <v>JOELHO 90 GRAUS, PVC, SOLDÁVEL, DN 50 MM INSTALADO EM RESERVAÇÃO DE ÁGUA DE EDIFICAÇÃO QUE POSSUA RESERVATÓRIO DE FIBRA/FIBROCIMENTO   FORNECIMENTO E INSTALAÇÃO. AF_06/2016</v>
          </cell>
          <cell r="D4091" t="str">
            <v>UN</v>
          </cell>
          <cell r="E4091">
            <v>14.59</v>
          </cell>
        </row>
        <row r="4092">
          <cell r="B4092">
            <v>94679</v>
          </cell>
          <cell r="C4092" t="str">
            <v>CURVA 90 GRAUS, PVC, SOLDÁVEL, DN 50 MM, INSTALADO EM RESERVAÇÃO DE ÁGUA DE EDIFICAÇÃO QUE POSSUA RESERVATÓRIO DE FIBRA/FIBROCIMENTO   FORNECIMENTO E INSTALAÇÃO. AF_06/2016</v>
          </cell>
          <cell r="D4092" t="str">
            <v>UN</v>
          </cell>
          <cell r="E4092">
            <v>23.95</v>
          </cell>
        </row>
        <row r="4093">
          <cell r="B4093">
            <v>94680</v>
          </cell>
          <cell r="C4093" t="str">
            <v>JOELHO 90 GRAUS, PVC, SOLDÁVEL, DN 60 MM INSTALADO EM RESERVAÇÃO DE ÁGUA DE EDIFICAÇÃO QUE POSSUA RESERVATÓRIO DE FIBRA/FIBROCIMENTO   FORNECIMENTO E INSTALAÇÃO. AF_06/2016</v>
          </cell>
          <cell r="D4093" t="str">
            <v>UN</v>
          </cell>
          <cell r="E4093">
            <v>40.5</v>
          </cell>
        </row>
        <row r="4094">
          <cell r="B4094">
            <v>94681</v>
          </cell>
          <cell r="C4094" t="str">
            <v>CURVA 90 GRAUS, PVC, SOLDÁVEL, DN 60 MM, INSTALADO EM RESERVAÇÃO DE ÁGUA DE EDIFICAÇÃO QUE POSSUA RESERVATÓRIO DE FIBRA/FIBROCIMENTO   FORNECIMENTO E INSTALAÇÃO. AF_06/2016</v>
          </cell>
          <cell r="D4094" t="str">
            <v>UN</v>
          </cell>
          <cell r="E4094">
            <v>53.31</v>
          </cell>
        </row>
        <row r="4095">
          <cell r="B4095">
            <v>94682</v>
          </cell>
          <cell r="C4095" t="str">
            <v>JOELHO 90 GRAUS, PVC, SOLDÁVEL, DN 75 MM INSTALADO EM RESERVAÇÃO DE ÁGUA DE EDIFICAÇÃO QUE POSSUA RESERVATÓRIO DE FIBRA/FIBROCIMENTO   FORNECIMENTO E INSTALAÇÃO. AF_06/2016</v>
          </cell>
          <cell r="D4095" t="str">
            <v>UN</v>
          </cell>
          <cell r="E4095">
            <v>106.42</v>
          </cell>
        </row>
        <row r="4096">
          <cell r="B4096">
            <v>94683</v>
          </cell>
          <cell r="C4096" t="str">
            <v>CURVA 90 GRAUS, PVC, SOLDÁVEL, DN 75 MM, INSTALADO EM RESERVAÇÃO DE ÁGUA DE EDIFICAÇÃO QUE POSSUA RESERVATÓRIO DE FIBRA/FIBROCIMENTO   FORNECIMENTO E INSTALAÇÃO. AF_06/2016</v>
          </cell>
          <cell r="D4096" t="str">
            <v>UN</v>
          </cell>
          <cell r="E4096">
            <v>68.81</v>
          </cell>
        </row>
        <row r="4097">
          <cell r="B4097">
            <v>94684</v>
          </cell>
          <cell r="C4097" t="str">
            <v>JOELHO 90 GRAUS, PVC, SOLDÁVEL, DN 85 MM INSTALADO EM RESERVAÇÃO DE ÁGUA DE EDIFICAÇÃO QUE POSSUA RESERVATÓRIO DE FIBRA/FIBROCIMENTO   FORNECIMENTO E INSTALAÇÃO. AF_06/2016</v>
          </cell>
          <cell r="D4097" t="str">
            <v>UN</v>
          </cell>
          <cell r="E4097">
            <v>136.25</v>
          </cell>
        </row>
        <row r="4098">
          <cell r="B4098">
            <v>94685</v>
          </cell>
          <cell r="C4098" t="str">
            <v>CURVA 90 GRAUS, PVC, SOLDÁVEL, DN 85 MM, INSTALADO EM RESERVAÇÃO DE ÁGUA DE EDIFICAÇÃO QUE POSSUA RESERVATÓRIO DE FIBRA/FIBROCIMENTO   FORNECIMENTO E INSTALAÇÃO. AF_06/2016</v>
          </cell>
          <cell r="D4098" t="str">
            <v>UN</v>
          </cell>
          <cell r="E4098">
            <v>104.94</v>
          </cell>
        </row>
        <row r="4099">
          <cell r="B4099">
            <v>94686</v>
          </cell>
          <cell r="C4099" t="str">
            <v>JOELHO 90 GRAUS, PVC, SOLDÁVEL, DN 110 MM INSTALADO EM RESERVAÇÃO DE ÁGUA DE EDIFICAÇÃO QUE POSSUA RESERVATÓRIO DE FIBRA/FIBROCIMENTO   FORNECIMENTO E INSTALAÇÃO. AF_06/2016</v>
          </cell>
          <cell r="D4099" t="str">
            <v>UN</v>
          </cell>
          <cell r="E4099">
            <v>254.29</v>
          </cell>
        </row>
        <row r="4100">
          <cell r="B4100">
            <v>94687</v>
          </cell>
          <cell r="C4100" t="str">
            <v>CURVA 90 GRAUS, PVC, SOLDÁVEL, DN 110 MM, INSTALADO EM RESERVAÇÃO DE ÁGUA DE EDIFICAÇÃO QUE POSSUA RESERVATÓRIO DE FIBRA/FIBROCIMENTO   FORNECIMENTO E INSTALAÇÃO. AF_06/2016</v>
          </cell>
          <cell r="D4100" t="str">
            <v>UN</v>
          </cell>
          <cell r="E4100">
            <v>207.09</v>
          </cell>
        </row>
        <row r="4101">
          <cell r="B4101">
            <v>94688</v>
          </cell>
          <cell r="C4101" t="str">
            <v>TÊ, PVC, SOLDÁVEL, DN  25 MM INSTALADO EM RESERVAÇÃO DE ÁGUA DE EDIFICAÇÃO QUE POSSUA RESERVATÓRIO DE FIBRA/FIBROCIMENTO   FORNECIMENTO E INSTALAÇÃO. AF_06/2016</v>
          </cell>
          <cell r="D4101" t="str">
            <v>UN</v>
          </cell>
          <cell r="E4101">
            <v>9.34</v>
          </cell>
        </row>
        <row r="4102">
          <cell r="B4102">
            <v>94689</v>
          </cell>
          <cell r="C4102" t="str">
            <v>TÊ COM BUCHA DE LATÃO NA BOLSA CENTRAL, PVC, SOLDÁVEL, DN  25 MM X 3/4 , INSTALADO EM RESERVAÇÃO DE ÁGUA DE EDIFICAÇÃO QUE POSSUA RESERVATÓRIO DE FIBRA/FIBROCIMENTO   FORNECIMENTO E INSTALAÇÃO. AF_06/2016</v>
          </cell>
          <cell r="D4102" t="str">
            <v>UN</v>
          </cell>
          <cell r="E4102">
            <v>12.73</v>
          </cell>
        </row>
        <row r="4103">
          <cell r="B4103">
            <v>94690</v>
          </cell>
          <cell r="C4103" t="str">
            <v>TÊ, PVC, SOLDÁVEL, DN 32 MM INSTALADO EM RESERVAÇÃO DE ÁGUA DE EDIFICAÇÃO QUE POSSUA RESERVATÓRIO DE FIBRA/FIBROCIMENTO   FORNECIMENTO E INSTALAÇÃO. AF_06/2016</v>
          </cell>
          <cell r="D4103" t="str">
            <v>UN</v>
          </cell>
          <cell r="E4103">
            <v>12.18</v>
          </cell>
        </row>
        <row r="4104">
          <cell r="B4104">
            <v>94691</v>
          </cell>
          <cell r="C4104" t="str">
            <v>TÊ DE REDUÇÃO, PVC, SOLDÁVEL, DN 32 MM X  25 MM, INSTALADO EM RESERVAÇÃO DE ÁGUA DE EDIFICAÇÃO QUE POSSUA RESERVATÓRIO DE FIBRA/FIBROCIMENTO   FORNECIMENTO E INSTALAÇÃO. AF_06/2016</v>
          </cell>
          <cell r="D4104" t="str">
            <v>UN</v>
          </cell>
          <cell r="E4104">
            <v>14.15</v>
          </cell>
        </row>
        <row r="4105">
          <cell r="B4105">
            <v>94692</v>
          </cell>
          <cell r="C4105" t="str">
            <v>TÊ, PVC, SOLDÁVEL, DN 40 MM INSTALADO EM RESERVAÇÃO DE ÁGUA DE EDIFICAÇÃO QUE POSSUA RESERVATÓRIO DE FIBRA/FIBROCIMENTO   FORNECIMENTO E INSTALAÇÃO. AF_06/2016</v>
          </cell>
          <cell r="D4105" t="str">
            <v>UN</v>
          </cell>
          <cell r="E4105">
            <v>21.54</v>
          </cell>
        </row>
        <row r="4106">
          <cell r="B4106">
            <v>94693</v>
          </cell>
          <cell r="C4106" t="str">
            <v>TÊ DE REDUÇÃO, PVC, SOLDÁVEL, DN 40 MM X 32 MM, INSTALADO EM RESERVAÇÃO DE ÁGUA DE EDIFICAÇÃO QUE POSSUA RESERVATÓRIO DE FIBRA/FIBROCIMENTO   FORNECIMENTO E INSTALAÇÃO. AF_06/2016</v>
          </cell>
          <cell r="D4106" t="str">
            <v>UN</v>
          </cell>
          <cell r="E4106">
            <v>22.53</v>
          </cell>
        </row>
        <row r="4107">
          <cell r="B4107">
            <v>94694</v>
          </cell>
          <cell r="C4107" t="str">
            <v>TÊ, PVC, SOLDÁVEL, DN 50 MM INSTALADO EM RESERVAÇÃO DE ÁGUA DE EDIFICAÇÃO QUE POSSUA RESERVATÓRIO DE FIBRA/FIBROCIMENTO   FORNECIMENTO E INSTALAÇÃO. AF_06/2016</v>
          </cell>
          <cell r="D4107" t="str">
            <v>UN</v>
          </cell>
          <cell r="E4107">
            <v>22.59</v>
          </cell>
        </row>
        <row r="4108">
          <cell r="B4108">
            <v>94695</v>
          </cell>
          <cell r="C4108" t="str">
            <v>TÊ DE REDUÇÃO, PVC, SOLDÁVEL, DN 50 MM X 40 MM, INSTALADO EM RESERVAÇÃO DE ÁGUA DE EDIFICAÇÃO QUE POSSUA RESERVATÓRIO DE FIBRA/FIBROCIMENTO   FORNECIMENTO E INSTALAÇÃO. AF_06/2016</v>
          </cell>
          <cell r="D4108" t="str">
            <v>UN</v>
          </cell>
          <cell r="E4108">
            <v>30.23</v>
          </cell>
        </row>
        <row r="4109">
          <cell r="B4109">
            <v>94696</v>
          </cell>
          <cell r="C4109" t="str">
            <v>TÊ, PVC, SOLDÁVEL, DN 60 MM INSTALADO EM RESERVAÇÃO DE ÁGUA DE EDIFICAÇÃO QUE POSSUA RESERVATÓRIO DE FIBRA/FIBROCIMENTO   FORNECIMENTO E INSTALAÇÃO. AF_06/2016</v>
          </cell>
          <cell r="D4109" t="str">
            <v>UN</v>
          </cell>
          <cell r="E4109">
            <v>52.9</v>
          </cell>
        </row>
        <row r="4110">
          <cell r="B4110">
            <v>94697</v>
          </cell>
          <cell r="C4110" t="str">
            <v>TÊ, PVC, SOLDÁVEL, DN 75 MM INSTALADO EM RESERVAÇÃO DE ÁGUA DE EDIFICAÇÃO QUE POSSUA RESERVATÓRIO DE FIBRA/FIBROCIMENTO   FORNECIMENTO E INSTALAÇÃO. AF_06/2016</v>
          </cell>
          <cell r="D4110" t="str">
            <v>UN</v>
          </cell>
          <cell r="E4110">
            <v>82.51</v>
          </cell>
        </row>
        <row r="4111">
          <cell r="B4111">
            <v>94698</v>
          </cell>
          <cell r="C4111" t="str">
            <v>TÊ DE REDUÇÃO, PVC, SOLDÁVEL, DN 75 MM X 50 MM, INSTALADO EM RESERVAÇÃO DE ÁGUA DE EDIFICAÇÃO QUE POSSUA RESERVATÓRIO DE FIBRA/FIBROCIMENTO   FORNECIMENTO E INSTALAÇÃO. AF_06/2016</v>
          </cell>
          <cell r="D4111" t="str">
            <v>UN</v>
          </cell>
          <cell r="E4111">
            <v>72.099999999999994</v>
          </cell>
        </row>
        <row r="4112">
          <cell r="B4112">
            <v>94699</v>
          </cell>
          <cell r="C4112" t="str">
            <v>TÊ, PVC, SOLDÁVEL, DN 85 MM INSTALADO EM RESERVAÇÃO DE ÁGUA DE EDIFICAÇÃO QUE POSSUA RESERVATÓRIO DE FIBRA/FIBROCIMENTO   FORNECIMENTO E INSTALAÇÃO. AF_06/2016</v>
          </cell>
          <cell r="D4112" t="str">
            <v>UN</v>
          </cell>
          <cell r="E4112">
            <v>139.08000000000001</v>
          </cell>
        </row>
        <row r="4113">
          <cell r="B4113">
            <v>94700</v>
          </cell>
          <cell r="C4113" t="str">
            <v>TÊ DE REDUÇÃO, PVC, SOLDÁVEL, DN 85 MM X 60 MM, INSTALADO EM RESERVAÇÃO DE ÁGUA DE EDIFICAÇÃO QUE POSSUA RESERVATÓRIO DE FIBRA/FIBROCIMENTO   FORNECIMENTO E INSTALAÇÃO. AF_06/2016</v>
          </cell>
          <cell r="D4113" t="str">
            <v>UN</v>
          </cell>
          <cell r="E4113">
            <v>117.78</v>
          </cell>
        </row>
        <row r="4114">
          <cell r="B4114">
            <v>94701</v>
          </cell>
          <cell r="C4114" t="str">
            <v>TÊ, PVC, SOLDÁVEL, DN 110 MM INSTALADO EM RESERVAÇÃO DE ÁGUA DE EDIFICAÇÃO QUE POSSUA RESERVATÓRIO DE FIBRA/FIBROCIMENTO   FORNECIMENTO E INSTALAÇÃO. AF_06/2016</v>
          </cell>
          <cell r="D4114" t="str">
            <v>UN</v>
          </cell>
          <cell r="E4114">
            <v>206.65</v>
          </cell>
        </row>
        <row r="4115">
          <cell r="B4115">
            <v>94702</v>
          </cell>
          <cell r="C4115" t="str">
            <v>TÊ DE REDUÇÃO, PVC, SOLDÁVEL, DN 110 MM X 60 MM, INSTALADO EM RESERVAÇÃO DE ÁGUA DE EDIFICAÇÃO QUE POSSUA RESERVATÓRIO DE FIBRA/FIBROCIMENTO   FORNECIMENTO E INSTALAÇÃO. AF_06/2016</v>
          </cell>
          <cell r="D4115" t="str">
            <v>UN</v>
          </cell>
          <cell r="E4115">
            <v>195.75</v>
          </cell>
        </row>
        <row r="4116">
          <cell r="B4116">
            <v>94703</v>
          </cell>
          <cell r="C4116" t="str">
            <v>ADAPTADOR COM FLANGE E ANEL DE VEDAÇÃO, PVC, SOLDÁVEL, DN  25 MM X 3/4 , INSTALADO EM RESERVAÇÃO DE ÁGUA DE EDIFICAÇÃO QUE POSSUA RESERVATÓRIO DE FIBRA/FIBROCIMENTO   FORNECIMENTO E INSTALAÇÃO. AF_06/2016</v>
          </cell>
          <cell r="D4116" t="str">
            <v>UN</v>
          </cell>
          <cell r="E4116">
            <v>17.68</v>
          </cell>
        </row>
        <row r="4117">
          <cell r="B4117">
            <v>94704</v>
          </cell>
          <cell r="C4117" t="str">
            <v>ADAPTADOR COM FLANGE E ANEL DE VEDAÇÃO, PVC, SOLDÁVEL, DN 32 MM X 1 , INSTALADO EM RESERVAÇÃO DE ÁGUA DE EDIFICAÇÃO QUE POSSUA RESERVATÓRIO DE FIBRA/FIBROCIMENTO   FORNECIMENTO E INSTALAÇÃO. AF_06/2016</v>
          </cell>
          <cell r="D4117" t="str">
            <v>UN</v>
          </cell>
          <cell r="E4117">
            <v>20.96</v>
          </cell>
        </row>
        <row r="4118">
          <cell r="B4118">
            <v>94705</v>
          </cell>
          <cell r="C4118" t="str">
            <v>ADAPTADOR COM FLANGE E ANEL DE VEDAÇÃO, PVC, SOLDÁVEL, DN 40 MM X 1 1/4 , INSTALADO EM RESERVAÇÃO DE ÁGUA DE EDIFICAÇÃO QUE POSSUA RESERVATÓRIO DE FIBRA/FIBROCIMENTO   FORNECIMENTO E INSTALAÇÃO. AF_06/2016</v>
          </cell>
          <cell r="D4118" t="str">
            <v>UN</v>
          </cell>
          <cell r="E4118">
            <v>25.91</v>
          </cell>
        </row>
        <row r="4119">
          <cell r="B4119">
            <v>94706</v>
          </cell>
          <cell r="C4119" t="str">
            <v>ADAPTADOR COM FLANGE E ANEL DE VEDAÇÃO, PVC, SOLDÁVEL, DN 50 MM X 1 1/2 , INSTALADO EM RESERVAÇÃO DE ÁGUA DE EDIFICAÇÃO QUE POSSUA RESERVATÓRIO DE FIBRA/FIBROCIMENTO   FORNECIMENTO E INSTALAÇÃO. AF_06/2016</v>
          </cell>
          <cell r="D4119" t="str">
            <v>UN</v>
          </cell>
          <cell r="E4119">
            <v>38.26</v>
          </cell>
        </row>
        <row r="4120">
          <cell r="B4120">
            <v>94707</v>
          </cell>
          <cell r="C4120" t="str">
            <v>ADAPTADOR COM FLANGE E ANEL DE VEDAÇÃO, PVC, SOLDÁVEL, DN 60 MM X 2 , INSTALADO EM RESERVAÇÃO DE ÁGUA DE EDIFICAÇÃO QUE POSSUA RESERVATÓRIO DE FIBRA/FIBROCIMENTO   FORNECIMENTO E INSTALAÇÃO. AF_06/2016</v>
          </cell>
          <cell r="D4120" t="str">
            <v>UN</v>
          </cell>
          <cell r="E4120">
            <v>47.44</v>
          </cell>
        </row>
        <row r="4121">
          <cell r="B4121">
            <v>94708</v>
          </cell>
          <cell r="C4121" t="str">
            <v>ADAPTADOR COM FLANGES LIVRES, PVC, SOLDÁVEL, DN  25 MM X 3/4 , INSTALADO EM RESERVAÇÃO DE ÁGUA DE EDIFICAÇÃO QUE POSSUA RESERVATÓRIO DE FIBRA/FIBROCIMENTO   FORNECIMENTO E INSTALAÇÃO. AF_06/2016</v>
          </cell>
          <cell r="D4121" t="str">
            <v>UN</v>
          </cell>
          <cell r="E4121">
            <v>22.4</v>
          </cell>
        </row>
        <row r="4122">
          <cell r="B4122">
            <v>94709</v>
          </cell>
          <cell r="C4122" t="str">
            <v>ADAPTADOR COM FLANGES LIVRES, PVC, SOLDÁVEL, DN 32 MM X 1 , INSTALADO EM RESERVAÇÃO DE ÁGUA DE EDIFICAÇÃO QUE POSSUA RESERVATÓRIO DE FIBRA/FIBROCIMENTO   FORNECIMENTO E INSTALAÇÃO. AF_06/2016</v>
          </cell>
          <cell r="D4122" t="str">
            <v>UN</v>
          </cell>
          <cell r="E4122">
            <v>28.92</v>
          </cell>
        </row>
        <row r="4123">
          <cell r="B4123">
            <v>94710</v>
          </cell>
          <cell r="C4123" t="str">
            <v>ADAPTADOR COM FLANGES LIVRES, PVC, SOLDÁVEL, DN 40 MM X 1 1/4 , INSTALADO EM RESERVAÇÃO DE ÁGUA DE EDIFICAÇÃO QUE POSSUA RESERVATÓRIO DE FIBRA/FIBROCIMENTO   FORNECIMENTO E INSTALAÇÃO. AF_06/2016</v>
          </cell>
          <cell r="D4123" t="str">
            <v>UN</v>
          </cell>
          <cell r="E4123">
            <v>45.11</v>
          </cell>
        </row>
        <row r="4124">
          <cell r="B4124">
            <v>94711</v>
          </cell>
          <cell r="C4124" t="str">
            <v>ADAPTADOR COM FLANGES LIVRES, PVC, SOLDÁVEL, DN 50 MM X 1 1/2 , INSTALADO EM RESERVAÇÃO DE ÁGUA DE EDIFICAÇÃO QUE POSSUA RESERVATÓRIO DE FIBRA/FIBROCIMENTO   FORNECIMENTO E INSTALAÇÃO. AF_06/2016</v>
          </cell>
          <cell r="D4124" t="str">
            <v>UN</v>
          </cell>
          <cell r="E4124">
            <v>54.63</v>
          </cell>
        </row>
        <row r="4125">
          <cell r="B4125">
            <v>94712</v>
          </cell>
          <cell r="C4125" t="str">
            <v>ADAPTADOR COM FLANGES LIVRES, PVC, SOLDÁVEL, DN 60 MM X 2 , INSTALADO EM RESERVAÇÃO DE ÁGUA DE EDIFICAÇÃO QUE POSSUA RESERVATÓRIO DE FIBRA/FIBROCIMENTO   FORNECIMENTO E INSTALAÇÃO. AF_06/2016</v>
          </cell>
          <cell r="D4125" t="str">
            <v>UN</v>
          </cell>
          <cell r="E4125">
            <v>73.209999999999994</v>
          </cell>
        </row>
        <row r="4126">
          <cell r="B4126">
            <v>94713</v>
          </cell>
          <cell r="C4126" t="str">
            <v>ADAPTADOR COM FLANGES LIVRES, PVC, SOLDÁVEL, DN 75 MM X 2 1/2 , INSTALADO EM RESERVAÇÃO DE ÁGUA DE EDIFICAÇÃO QUE POSSUA RESERVATÓRIO DE FIBRA/FIBROCIMENTO   FORNECIMENTO E INSTALAÇÃO. AF_06/2016</v>
          </cell>
          <cell r="D4126" t="str">
            <v>UN</v>
          </cell>
          <cell r="E4126">
            <v>191.09</v>
          </cell>
        </row>
        <row r="4127">
          <cell r="B4127">
            <v>94714</v>
          </cell>
          <cell r="C4127" t="str">
            <v>ADAPTADOR COM FLANGES LIVRES, PVC, SOLDÁVEL, DN 85 MM X 3 , INSTALADO EM RESERVAÇÃO DE ÁGUA DE EDIFICAÇÃO QUE POSSUA RESERVATÓRIO DE FIBRA/FIBROCIMENTO   FORNECIMENTO E INSTALAÇÃO. AF_06/2016</v>
          </cell>
          <cell r="D4127" t="str">
            <v>UN</v>
          </cell>
          <cell r="E4127">
            <v>259.07</v>
          </cell>
        </row>
        <row r="4128">
          <cell r="B4128">
            <v>94715</v>
          </cell>
          <cell r="C4128" t="str">
            <v>ADAPTADOR COM FLANGES LIVRES, PVC, SOLDÁVEL, DN 110 MM X 4 , INSTALADO EM RESERVAÇÃO DE ÁGUA DE EDIFICAÇÃO QUE POSSUA RESERVATÓRIO DE FIBRA/FIBROCIMENTO   FORNECIMENTO E INSTALAÇÃO. AF_06/2016</v>
          </cell>
          <cell r="D4128" t="str">
            <v>UN</v>
          </cell>
          <cell r="E4128">
            <v>357.64</v>
          </cell>
        </row>
        <row r="4129">
          <cell r="B4129">
            <v>94724</v>
          </cell>
          <cell r="C4129" t="str">
            <v>CONECTOR, CPVC, SOLDÁVEL, DN 22 MM X 3/4, INSTALADO EM RESERVAÇÃO DE ÁGUA DE EDIFICAÇÃO QUE POSSUA RESERVATÓRIO DE FIBRA/FIBROCIMENTO  FORNECIMENTO E INSTALAÇÃO. AF_06/2016</v>
          </cell>
          <cell r="D4129" t="str">
            <v>UN</v>
          </cell>
          <cell r="E4129">
            <v>33.39</v>
          </cell>
        </row>
        <row r="4130">
          <cell r="B4130">
            <v>94725</v>
          </cell>
          <cell r="C4130" t="str">
            <v>LUVA, CPVC, SOLDÁVEL, DN 22 MM, INSTALADO EM RESERVAÇÃO DE ÁGUA DE EDIFICAÇÃO QUE POSSUA RESERVATÓRIO DE FIBRA/FIBROCIMENTO  FORNECIMENTO E INSTALAÇÃO. AF_06/2016</v>
          </cell>
          <cell r="D4130" t="str">
            <v>UN</v>
          </cell>
          <cell r="E4130">
            <v>6.69</v>
          </cell>
        </row>
        <row r="4131">
          <cell r="B4131">
            <v>94726</v>
          </cell>
          <cell r="C4131" t="str">
            <v>CONECTOR, CPVC, SOLDÁVEL, DN 28 MM X 1, INSTALADO EM RESERVAÇÃO DE ÁGUA DE EDIFICAÇÃO QUE POSSUA RESERVATÓRIO DE FIBRA/FIBROCIMENTO  FORNECIMENTO E INSTALAÇÃO. AF_06/2016</v>
          </cell>
          <cell r="D4131" t="str">
            <v>UN</v>
          </cell>
          <cell r="E4131">
            <v>52.49</v>
          </cell>
        </row>
        <row r="4132">
          <cell r="B4132">
            <v>94727</v>
          </cell>
          <cell r="C4132" t="str">
            <v>LUVA, CPVC, SOLDÁVEL, DN 28 MM, INSTALADO EM RESERVAÇÃO DE ÁGUA DE EDIFICAÇÃO QUE POSSUA RESERVATÓRIO DE FIBRA/FIBROCIMENTO  FORNECIMENTO E INSTALAÇÃO. AF_06/2016</v>
          </cell>
          <cell r="D4132" t="str">
            <v>UN</v>
          </cell>
          <cell r="E4132">
            <v>10.23</v>
          </cell>
        </row>
        <row r="4133">
          <cell r="B4133">
            <v>94728</v>
          </cell>
          <cell r="C4133" t="str">
            <v>CONECTOR, CPVC, SOLDÁVEL, DN 35 MM X 1 1/4, INSTALADO EM RESERVAÇÃO DE ÁGUA DE EDIFICAÇÃO QUE POSSUA RESERVATÓRIO DE FIBRA/FIBROCIMENTO  FORNECIMENTO E INSTALAÇÃO. AF_06/2016</v>
          </cell>
          <cell r="D4133" t="str">
            <v>UN</v>
          </cell>
          <cell r="E4133">
            <v>202.79</v>
          </cell>
        </row>
        <row r="4134">
          <cell r="B4134">
            <v>94729</v>
          </cell>
          <cell r="C4134" t="str">
            <v>LUVA, CPVC, SOLDÁVEL, DN 35 MM, INSTALADO EM RESERVAÇÃO DE ÁGUA DE EDIFICAÇÃO QUE POSSUA RESERVATÓRIO DE FIBRA/FIBROCIMENTO  FORNECIMENTO E INSTALAÇÃO. AF_06/2016</v>
          </cell>
          <cell r="D4134" t="str">
            <v>UN</v>
          </cell>
          <cell r="E4134">
            <v>18.8</v>
          </cell>
        </row>
        <row r="4135">
          <cell r="B4135">
            <v>94730</v>
          </cell>
          <cell r="C4135" t="str">
            <v>CONECTOR, CPVC, SOLDÁVEL, DN 42 MM X 1 1/2, INSTALADO EM RESERVAÇÃO DE ÁGUA DE EDIFICAÇÃO QUE POSSUA RESERVATÓRIO DE FIBRA/FIBROCIMENTO  FORNECIMENTO E INSTALAÇÃO. AF_06/2016</v>
          </cell>
          <cell r="D4135" t="str">
            <v>UN</v>
          </cell>
          <cell r="E4135">
            <v>246.84</v>
          </cell>
        </row>
        <row r="4136">
          <cell r="B4136">
            <v>94731</v>
          </cell>
          <cell r="C4136" t="str">
            <v>LUVA, CPVC, SOLDÁVEL, DN 42 MM, INSTALADO EM RESERVAÇÃO DE ÁGUA DE EDIFICAÇÃO QUE POSSUA RESERVATÓRIO DE FIBRA/FIBROCIMENTO  FORNECIMENTO E INSTALAÇÃO. AF_06/2016</v>
          </cell>
          <cell r="D4136" t="str">
            <v>UN</v>
          </cell>
          <cell r="E4136">
            <v>24.17</v>
          </cell>
        </row>
        <row r="4137">
          <cell r="B4137">
            <v>94733</v>
          </cell>
          <cell r="C4137" t="str">
            <v>LUVA, CPVC, SOLDÁVEL, DN 54 MM, INSTALADO EM RESERVAÇÃO DE ÁGUA DE EDIFICAÇÃO QUE POSSUA RESERVATÓRIO DE FIBRA/FIBROCIMENTO  FORNECIMENTO E INSTALAÇÃO. AF_06/2016</v>
          </cell>
          <cell r="D4137" t="str">
            <v>UN</v>
          </cell>
          <cell r="E4137">
            <v>47.35</v>
          </cell>
        </row>
        <row r="4138">
          <cell r="B4138">
            <v>94737</v>
          </cell>
          <cell r="C4138" t="str">
            <v>LUVA, CPVC, SOLDÁVEL, DN 89 MM, INSTALADO EM RESERVAÇÃO DE ÁGUA DE EDIFICAÇÃO QUE POSSUA RESERVATÓRIO DE FIBRA/FIBROCIMENTO  FORNECIMENTO E INSTALAÇÃO. AF_06/2016</v>
          </cell>
          <cell r="D4138" t="str">
            <v>UN</v>
          </cell>
          <cell r="E4138">
            <v>206.54</v>
          </cell>
        </row>
        <row r="4139">
          <cell r="B4139">
            <v>94740</v>
          </cell>
          <cell r="C4139" t="str">
            <v>JOELHO 90 GRAUS, CPVC, SOLDÁVEL, DN 22 MM, INSTALADO EM RESERVAÇÃO DE ÁGUA DE EDIFICAÇÃO QUE POSSUA RESERVATÓRIO DE FIBRA/FIBROCIMENTO  FORNECIMENTO E INSTALAÇÃO. AF_06/2016</v>
          </cell>
          <cell r="D4139" t="str">
            <v>UN</v>
          </cell>
          <cell r="E4139">
            <v>10.71</v>
          </cell>
        </row>
        <row r="4140">
          <cell r="B4140">
            <v>94741</v>
          </cell>
          <cell r="C4140" t="str">
            <v>CURVA 90 GRAUS, CPVC, SOLDÁVEL, DN 22 MM, INSTALADO EM RESERVAÇÃO DE ÁGUA DE EDIFICAÇÃO QUE POSSUA RESERVATÓRIO DE FIBRA/FIBROCIMENTO  FORNECIMENTO E INSTALAÇÃO. AF_06/2016</v>
          </cell>
          <cell r="D4140" t="str">
            <v>UN</v>
          </cell>
          <cell r="E4140">
            <v>13.94</v>
          </cell>
        </row>
        <row r="4141">
          <cell r="B4141">
            <v>94742</v>
          </cell>
          <cell r="C4141" t="str">
            <v>JOELHO 90 GRAUS, CPVC, SOLDÁVEL, DN 28 MM, INSTALADO EM RESERVAÇÃO DE ÁGUA DE EDIFICAÇÃO QUE POSSUA RESERVATÓRIO DE FIBRA/FIBROCIMENTO  FORNECIMENTO E INSTALAÇÃO. AF_06/2016</v>
          </cell>
          <cell r="D4141" t="str">
            <v>UN</v>
          </cell>
          <cell r="E4141">
            <v>17.55</v>
          </cell>
        </row>
        <row r="4142">
          <cell r="B4142">
            <v>94743</v>
          </cell>
          <cell r="C4142" t="str">
            <v>CURVA 90 GRAUS, CPVC, SOLDÁVEL, DN 28 MM, INSTALADO EM RESERVAÇÃO DE ÁGUA DE EDIFICAÇÃO QUE POSSUA RESERVATÓRIO DE FIBRA/FIBROCIMENTO  FORNECIMENTO E INSTALAÇÃO. AF_06/2016</v>
          </cell>
          <cell r="D4142" t="str">
            <v>UN</v>
          </cell>
          <cell r="E4142">
            <v>19.579999999999998</v>
          </cell>
        </row>
        <row r="4143">
          <cell r="B4143">
            <v>94744</v>
          </cell>
          <cell r="C4143" t="str">
            <v>JOELHO 90 GRAUS, CPVC, SOLDÁVEL, DN 35 MM, INSTALADO EM RESERVAÇÃO DE ÁGUA DE EDIFICAÇÃO QUE POSSUA RESERVATÓRIO DE FIBRA/FIBROCIMENTO  FORNECIMENTO E INSTALAÇÃO. AF_06/2016</v>
          </cell>
          <cell r="D4143" t="str">
            <v>UN</v>
          </cell>
          <cell r="E4143">
            <v>28.71</v>
          </cell>
        </row>
        <row r="4144">
          <cell r="B4144">
            <v>94746</v>
          </cell>
          <cell r="C4144" t="str">
            <v>JOELHO 90 GRAUS, CPVC, SOLDÁVEL, DN 42 MM, INSTALADO EM RESERVAÇÃO DE ÁGUA DE EDIFICAÇÃO QUE POSSUA RESERVATÓRIO DE FIBRA/FIBROCIMENTO  FORNECIMENTO E INSTALAÇÃO. AF_06/2016</v>
          </cell>
          <cell r="D4144" t="str">
            <v>UN</v>
          </cell>
          <cell r="E4144">
            <v>42.31</v>
          </cell>
        </row>
        <row r="4145">
          <cell r="B4145">
            <v>94748</v>
          </cell>
          <cell r="C4145" t="str">
            <v>JOELHO 90 GRAUS, CPVC, SOLDÁVEL, DN 54 MM, INSTALADO EM RESERVAÇÃO DE ÁGUA DE EDIFICAÇÃO QUE POSSUA RESERVATÓRIO DE FIBRA/FIBROCIMENTO  FORNECIMENTO E INSTALAÇÃO. AF_06/2016</v>
          </cell>
          <cell r="D4145" t="str">
            <v>UN</v>
          </cell>
          <cell r="E4145">
            <v>88.29</v>
          </cell>
        </row>
        <row r="4146">
          <cell r="B4146">
            <v>94750</v>
          </cell>
          <cell r="C4146" t="str">
            <v>JOELHO 90 GRAUS, CPVC, SOLDÁVEL, DN 73 MM, INSTALADO EM RESERVAÇÃO DE ÁGUA DE EDIFICAÇÃO QUE POSSUA RESERVATÓRIO DE FIBRA/FIBROCIMENTO  FORNECIMENTO E INSTALAÇÃO. AF_06/2016</v>
          </cell>
          <cell r="D4146" t="str">
            <v>UN</v>
          </cell>
          <cell r="E4146">
            <v>216.9</v>
          </cell>
        </row>
        <row r="4147">
          <cell r="B4147">
            <v>94752</v>
          </cell>
          <cell r="C4147" t="str">
            <v>JOELHO 90 GRAUS, CPVC, SOLDÁVEL, DN 89 MM, INSTALADO EM RESERVAÇÃO DE ÁGUA DE EDIFICAÇÃO QUE POSSUA RESERVATÓRIO DE FIBRA/FIBROCIMENTO  FORNECIMENTO E INSTALAÇÃO. AF_06/2016</v>
          </cell>
          <cell r="D4147" t="str">
            <v>UN</v>
          </cell>
          <cell r="E4147">
            <v>260.07</v>
          </cell>
        </row>
        <row r="4148">
          <cell r="B4148">
            <v>94756</v>
          </cell>
          <cell r="C4148" t="str">
            <v>TE, CPVC, SOLDÁVEL, DN 22 MM, INSTALADO EM RESERVAÇÃO DE ÁGUA DE EDIFICAÇÃO QUE POSSUA RESERVATÓRIO DE FIBRA/FIBROCIMENTO  FORNECIMENTO E INSTALAÇÃO. AF_06/2016</v>
          </cell>
          <cell r="D4148" t="str">
            <v>UN</v>
          </cell>
          <cell r="E4148">
            <v>13.38</v>
          </cell>
        </row>
        <row r="4149">
          <cell r="B4149">
            <v>94757</v>
          </cell>
          <cell r="C4149" t="str">
            <v>TE, CPVC, SOLDÁVEL, DN 28 MM, INSTALADO EM RESERVAÇÃO DE ÁGUA DE EDIFICAÇÃO QUE POSSUA RESERVATÓRIO DE FIBRA/FIBROCIMENTO  FORNECIMENTO E INSTALAÇÃO. AF_06/2016</v>
          </cell>
          <cell r="D4149" t="str">
            <v>UN</v>
          </cell>
          <cell r="E4149">
            <v>19.48</v>
          </cell>
        </row>
        <row r="4150">
          <cell r="B4150">
            <v>94758</v>
          </cell>
          <cell r="C4150" t="str">
            <v>TE, CPVC, SOLDÁVEL, DN 35 MM, INSTALADO EM RESERVAÇÃO DE ÁGUA DE EDIFICAÇÃO QUE POSSUA RESERVATÓRIO DE FIBRA/FIBROCIMENTO  FORNECIMENTO E INSTALAÇÃO. AF_06/2016</v>
          </cell>
          <cell r="D4150" t="str">
            <v>UN</v>
          </cell>
          <cell r="E4150">
            <v>53.87</v>
          </cell>
        </row>
        <row r="4151">
          <cell r="B4151">
            <v>94759</v>
          </cell>
          <cell r="C4151" t="str">
            <v>TE, CPVC, SOLDÁVEL, DN 42 MM, INSTALADO EM RESERVAÇÃO DE ÁGUA DE EDIFICAÇÃO QUE POSSUA RESERVATÓRIO DE FIBRA/FIBROCIMENTO  FORNECIMENTO E INSTALAÇÃO. AF_06/2016</v>
          </cell>
          <cell r="D4151" t="str">
            <v>UN</v>
          </cell>
          <cell r="E4151">
            <v>67.44</v>
          </cell>
        </row>
        <row r="4152">
          <cell r="B4152">
            <v>94760</v>
          </cell>
          <cell r="C4152" t="str">
            <v>TE, CPVC, SOLDÁVEL, DN 54 MM, INSTALADO EM RESERVAÇÃO DE ÁGUA DE EDIFICAÇÃO QUE POSSUA RESERVATÓRIO DE FIBRA/FIBROCIMENTO  FORNECIMENTO E INSTALAÇÃO. AF_06/2016</v>
          </cell>
          <cell r="D4152" t="str">
            <v>UN</v>
          </cell>
          <cell r="E4152">
            <v>110.37</v>
          </cell>
        </row>
        <row r="4153">
          <cell r="B4153">
            <v>94761</v>
          </cell>
          <cell r="C4153" t="str">
            <v>TE, CPVC, SOLDÁVEL, DN 73 MM, INSTALADO EM RESERVAÇÃO DE ÁGUA DE EDIFICAÇÃO QUE POSSUA RESERVATÓRIO DE FIBRA/FIBROCIMENTO  FORNECIMENTO E INSTALAÇÃO. AF_06/2016</v>
          </cell>
          <cell r="D4153" t="str">
            <v>UN</v>
          </cell>
          <cell r="E4153">
            <v>246.31</v>
          </cell>
        </row>
        <row r="4154">
          <cell r="B4154">
            <v>94762</v>
          </cell>
          <cell r="C4154" t="str">
            <v>TE, CPVC, SOLDÁVEL, DN 89 MM, INSTALADO EM RESERVAÇÃO DE ÁGUA DE EDIFICAÇÃO QUE POSSUA RESERVATÓRIO DE FIBRA/FIBROCIMENTO  FORNECIMENTO E INSTALAÇÃO. AF_06/2016</v>
          </cell>
          <cell r="D4154" t="str">
            <v>UN</v>
          </cell>
          <cell r="E4154">
            <v>309.7</v>
          </cell>
        </row>
        <row r="4155">
          <cell r="B4155">
            <v>94783</v>
          </cell>
          <cell r="C4155" t="str">
            <v>ADAPTADOR COM FLANGE E ANEL DE VEDAÇÃO, PVC, SOLDÁVEL, DN  20 MM X 1/2 , INSTALADO EM RESERVAÇÃO DE ÁGUA DE EDIFICAÇÃO QUE POSSUA RESERVATÓRIO DE FIBRA/FIBROCIMENTO   FORNECIMENTO E INSTALAÇÃO. AF_06/2016</v>
          </cell>
          <cell r="D4155" t="str">
            <v>UN</v>
          </cell>
          <cell r="E4155">
            <v>16.260000000000002</v>
          </cell>
        </row>
        <row r="4156">
          <cell r="B4156">
            <v>94785</v>
          </cell>
          <cell r="C4156" t="str">
            <v>ADAPTADOR COM FLANGES LIVRES, PVC, SOLDÁVEL LONGO, DN 32 MM X 1 , INSTALADO EM RESERVAÇÃO DE ÁGUA DE EDIFICAÇÃO QUE POSSUA RESERVATÓRIO DE FIBRA/FIBROCIMENTO   FORNECIMENTO E INSTALAÇÃO. AF_06/2016</v>
          </cell>
          <cell r="D4156" t="str">
            <v>UN</v>
          </cell>
          <cell r="E4156">
            <v>29.39</v>
          </cell>
        </row>
        <row r="4157">
          <cell r="B4157">
            <v>94786</v>
          </cell>
          <cell r="C4157" t="str">
            <v>ADAPTADOR COM FLANGES LIVRES, PVC, SOLDÁVEL LONGO, DN 40 MM X 1 1/4 , INSTALADO EM RESERVAÇÃO DE ÁGUA DE EDIFICAÇÃO QUE POSSUA RESERVATÓRIO DE FIBRA/FIBROCIMENTO   FORNECIMENTO E INSTALAÇÃO. AF_06/2016</v>
          </cell>
          <cell r="D4157" t="str">
            <v>UN</v>
          </cell>
          <cell r="E4157">
            <v>38.630000000000003</v>
          </cell>
        </row>
        <row r="4158">
          <cell r="B4158">
            <v>94787</v>
          </cell>
          <cell r="C4158" t="str">
            <v>ADAPTADOR COM FLANGES LIVRES, PVC, SOLDÁVEL LONGO, DN 50 MM X 1 1/2 , INSTALADO EM RESERVAÇÃO DE ÁGUA DE EDIFICAÇÃO QUE POSSUA RESERVATÓRIO DE FIBRA/FIBROCIMENTO   FORNECIMENTO E INSTALAÇÃO. AF_06/2016</v>
          </cell>
          <cell r="D4158" t="str">
            <v>UN</v>
          </cell>
          <cell r="E4158">
            <v>52.19</v>
          </cell>
        </row>
        <row r="4159">
          <cell r="B4159">
            <v>94788</v>
          </cell>
          <cell r="C4159" t="str">
            <v>ADAPTADOR COM FLANGES LIVRES, PVC, SOLDÁVEL LONGO, DN 60 MM X 2 , INSTALADO EM RESERVAÇÃO DE ÁGUA DE EDIFICAÇÃO QUE POSSUA RESERVATÓRIO DE FIBRA/FIBROCIMENTO   FORNECIMENTO E INSTALAÇÃO. AF_06/2016</v>
          </cell>
          <cell r="D4159" t="str">
            <v>UN</v>
          </cell>
          <cell r="E4159">
            <v>75.42</v>
          </cell>
        </row>
        <row r="4160">
          <cell r="B4160">
            <v>94789</v>
          </cell>
          <cell r="C4160" t="str">
            <v>ADAPTADOR COM FLANGES LIVRES, PVC, SOLDÁVEL LONGO, DN 75 MM X 2 1/2 , INSTALADO EM RESERVAÇÃO DE ÁGUA DE EDIFICAÇÃO QUE POSSUA RESERVATÓRIO DE FIBRA/FIBROCIMENTO   FORNECIMENTO E INSTALAÇÃO. AF_06/2016</v>
          </cell>
          <cell r="D4160" t="str">
            <v>UN</v>
          </cell>
          <cell r="E4160">
            <v>236.65</v>
          </cell>
        </row>
        <row r="4161">
          <cell r="B4161">
            <v>94790</v>
          </cell>
          <cell r="C4161" t="str">
            <v>ADAPTADOR COM FLANGES LIVRES, PVC, SOLDÁVEL LONGO, DN 85 MM X 3 , INSTALADO EM RESERVAÇÃO DE ÁGUA DE EDIFICAÇÃO QUE POSSUA RESERVATÓRIO DE FIBRA/FIBROCIMENTO   FORNECIMENTO E INSTALAÇÃO. AF_06/2016</v>
          </cell>
          <cell r="D4161" t="str">
            <v>UN</v>
          </cell>
          <cell r="E4161">
            <v>273.74</v>
          </cell>
        </row>
        <row r="4162">
          <cell r="B4162">
            <v>94791</v>
          </cell>
          <cell r="C4162" t="str">
            <v>ADAPTADOR COM FLANGES LIVRES, PVC, SOLDÁVEL LONGO, DN 110 MM X 4 , INSTALADO EM RESERVAÇÃO DE ÁGUA DE EDIFICAÇÃO QUE POSSUA RESERVATÓRIO DE FIBRA/FIBROCIMENTO   FORNECIMENTO E INSTALAÇÃO. AF_06/2016</v>
          </cell>
          <cell r="D4162" t="str">
            <v>UN</v>
          </cell>
          <cell r="E4162">
            <v>383.46</v>
          </cell>
        </row>
        <row r="4163">
          <cell r="B4163">
            <v>94863</v>
          </cell>
          <cell r="C4163" t="str">
            <v>LUVA, CPVC, SOLDÁVEL, DN 73 MM, INSTALADO EM RESERVAÇÃO DE ÁGUA DE EDIFICAÇÃO QUE POSSUA RESERVATÓRIO DE FIBRA/FIBROCIMENTO  FORNECIMENTO E INSTALAÇÃO. AF_06/2016</v>
          </cell>
          <cell r="D4163" t="str">
            <v>UN</v>
          </cell>
          <cell r="E4163">
            <v>178.67</v>
          </cell>
        </row>
        <row r="4164">
          <cell r="B4164">
            <v>95141</v>
          </cell>
          <cell r="C4164" t="str">
            <v>ADAPTADOR COM FLANGES LIVRES, PVC, SOLDÁVEL LONGO, DN  25 MM X 3/4 , INSTALADO EM RESERVAÇÃO DE ÁGUA DE EDIFICAÇÃO QUE POSSUA RESERVATÓRIO DE FIBRA/FIBROCIMENTO    FORNECIMENTO E INSTALAÇÃO. AF_06/2016</v>
          </cell>
          <cell r="D4164" t="str">
            <v>UN</v>
          </cell>
          <cell r="E4164">
            <v>27.38</v>
          </cell>
        </row>
        <row r="4165">
          <cell r="B4165">
            <v>95237</v>
          </cell>
          <cell r="C4165" t="str">
            <v>LUVA COM BUCHA DE LATÃO, PVC, SOLDÁVEL, DN 32MM X 1 , INSTALADO EM RAMAL DE DISTRIBUIÇÃO DE ÁGUA   FORNECIMENTO E INSTALAÇÃO. AF_12/2014</v>
          </cell>
          <cell r="D4165" t="str">
            <v>UN</v>
          </cell>
          <cell r="E4165">
            <v>22.1</v>
          </cell>
        </row>
        <row r="4166">
          <cell r="B4166">
            <v>95693</v>
          </cell>
          <cell r="C4166" t="str">
            <v>LUVA SIMPLES, PVC, SÉRIE NORMAL, ESGOTO PREDIAL, DN 150 MM, JUNTA ELÁSTICA, FORNECIDO E INSTALADO EM SUBCOLETOR AÉREO DE ESGOTO SANITÁRIO. AF_12/2014</v>
          </cell>
          <cell r="D4166" t="str">
            <v>UN</v>
          </cell>
          <cell r="E4166">
            <v>52.64</v>
          </cell>
        </row>
        <row r="4167">
          <cell r="B4167">
            <v>95694</v>
          </cell>
          <cell r="C4167" t="str">
            <v>CURVA 90 GRAUS, PVC, SERIE R, ÁGUA PLUVIAL, DN 100 MM, JUNTA ELÁSTICA, FORNECIDO E INSTALADO EM RAMAL DE ENCAMINHAMENTO. AF_12/2014</v>
          </cell>
          <cell r="D4167" t="str">
            <v>UN</v>
          </cell>
          <cell r="E4167">
            <v>63.27</v>
          </cell>
        </row>
        <row r="4168">
          <cell r="B4168">
            <v>95695</v>
          </cell>
          <cell r="C4168" t="str">
            <v>CURVA 90 GRAUS, PVC, SERIE R, ÁGUA PLUVIAL, DN 100 MM, JUNTA ELÁSTICA, FORNECIDO E INSTALADO EM CONDUTORES VERTICAIS DE ÁGUAS PLUVIAIS. AF_12/2014</v>
          </cell>
          <cell r="D4168" t="str">
            <v>UN</v>
          </cell>
          <cell r="E4168">
            <v>61.87</v>
          </cell>
        </row>
        <row r="4169">
          <cell r="B4169">
            <v>95696</v>
          </cell>
          <cell r="C4169" t="str">
            <v>SPRINKLER TIPO PENDENTE, 68 °C, UNIÃO POR ROSCA DN 15 (1/2") - FORNECIMENTO E INSTALAÇÃO. AF_10/2020</v>
          </cell>
          <cell r="D4169" t="str">
            <v>UN</v>
          </cell>
          <cell r="E4169">
            <v>38.24</v>
          </cell>
        </row>
        <row r="4170">
          <cell r="B4170">
            <v>96637</v>
          </cell>
          <cell r="C4170" t="str">
            <v>JOELHO 90 GRAUS, PPR, DN 25 MM, CLASSE PN 25, INSTALADO EM RAMAL OU SUB-RAMAL DE ÁGUA  FORNECIMENTO E INSTALAÇÃO . AF_06/2015</v>
          </cell>
          <cell r="D4170" t="str">
            <v>UN</v>
          </cell>
          <cell r="E4170">
            <v>11.48</v>
          </cell>
        </row>
        <row r="4171">
          <cell r="B4171">
            <v>96638</v>
          </cell>
          <cell r="C4171" t="str">
            <v>JOELHO 45 GRAUS, PPR, DN 25 MM, CLASSE PN 25, INSTALADO EM RAMAL OU SUB-RAMAL DE ÁGUA  FORNECIMENTO E INSTALAÇÃO . AF_06/2015</v>
          </cell>
          <cell r="D4171" t="str">
            <v>UN</v>
          </cell>
          <cell r="E4171">
            <v>10.88</v>
          </cell>
        </row>
        <row r="4172">
          <cell r="B4172">
            <v>96639</v>
          </cell>
          <cell r="C4172" t="str">
            <v>LUVA, PPR, DN 25 MM, CLASSE PN 25, INSTALADO EM RAMAL OU SUB-RAMAL DE ÁGUA  FORNECIMENTO E INSTALAÇÃO . AF_06/2015</v>
          </cell>
          <cell r="D4172" t="str">
            <v>UN</v>
          </cell>
          <cell r="E4172">
            <v>8.14</v>
          </cell>
        </row>
        <row r="4173">
          <cell r="B4173">
            <v>96640</v>
          </cell>
          <cell r="C4173" t="str">
            <v>CONECTOR MACHO, PPR, 25 X 1/2'', CLASSE PN 25, INSTALADO EM RAMAL OU SUB-RAMAL DE ÁGUA   FORNECIMENTO E INSTALAÇÃO . AF_06/2015</v>
          </cell>
          <cell r="D4173" t="str">
            <v>UN</v>
          </cell>
          <cell r="E4173">
            <v>24.71</v>
          </cell>
        </row>
        <row r="4174">
          <cell r="B4174">
            <v>96641</v>
          </cell>
          <cell r="C4174" t="str">
            <v>CONECTOR FÊMEA, PPR, 25 X 1/2'', CLASSE PN 25, INSTALADO EM RAMAL OU SUB-RAMAL DE ÁGUA   FORNECIMENTO E INSTALAÇÃO . AF_06/2015</v>
          </cell>
          <cell r="D4174" t="str">
            <v>UN</v>
          </cell>
          <cell r="E4174">
            <v>18.79</v>
          </cell>
        </row>
        <row r="4175">
          <cell r="B4175">
            <v>96642</v>
          </cell>
          <cell r="C4175" t="str">
            <v>TÊ NORMAL, PPR, DN 25 MM, CLASSE PN 25, INSTALADO EM RAMAL OU SUB-RAMAL DE ÁGUA  FORNECIMENTO E INSTALAÇÃO . AF_06/2015</v>
          </cell>
          <cell r="D4175" t="str">
            <v>UN</v>
          </cell>
          <cell r="E4175">
            <v>15.15</v>
          </cell>
        </row>
        <row r="4176">
          <cell r="B4176">
            <v>96643</v>
          </cell>
          <cell r="C4176" t="str">
            <v>TÊ MISTURADOR, PPR, 25 X 3/4'' , CLASSE PN 25, INSTALADO EM RAMAL OU SUB-RAMAL DE ÁGUA  FORNECIMENTO E INSTALAÇÃO . AF_06/2015</v>
          </cell>
          <cell r="D4176" t="str">
            <v>UN</v>
          </cell>
          <cell r="E4176">
            <v>49.86</v>
          </cell>
        </row>
        <row r="4177">
          <cell r="B4177">
            <v>96650</v>
          </cell>
          <cell r="C4177" t="str">
            <v>JOELHO 90 GRAUS, PPR, DN 25 MM, CLASSE PN 25, INSTALADO EM RAMAL DE DISTRIBUIÇÃO  FORNECIMENTO E INSTALAÇÃO . AF_06/2015</v>
          </cell>
          <cell r="D4177" t="str">
            <v>UN</v>
          </cell>
          <cell r="E4177">
            <v>8.82</v>
          </cell>
        </row>
        <row r="4178">
          <cell r="B4178">
            <v>96651</v>
          </cell>
          <cell r="C4178" t="str">
            <v>JOELHO 45 GRAUS, PPR, DN 25 MM, CLASSE PN 25, INSTALADO EM RAMAL DE DISTRIBUIÇÃO DE ÁGUA  FORNECIMENTO E INSTALAÇÃO . AF_06/2015</v>
          </cell>
          <cell r="D4178" t="str">
            <v>UN</v>
          </cell>
          <cell r="E4178">
            <v>8.2200000000000006</v>
          </cell>
        </row>
        <row r="4179">
          <cell r="B4179">
            <v>96652</v>
          </cell>
          <cell r="C4179" t="str">
            <v>JOELHO 90 GRAUS, PPR, DN 32 MM, CLASSE PN 25, INSTALADO EM RAMAL DE DISTRIBUIÇÃO  FORNECIMENTO E INSTALAÇÃO . AF_06/2015</v>
          </cell>
          <cell r="D4179" t="str">
            <v>UN</v>
          </cell>
          <cell r="E4179">
            <v>16.41</v>
          </cell>
        </row>
        <row r="4180">
          <cell r="B4180">
            <v>96653</v>
          </cell>
          <cell r="C4180" t="str">
            <v>JOELHO 45 GRAUS, PPR, DN 32 MM, CLASSE PN 25, INSTALADO EM RAMAL DE DISTRIBUIÇÃO DE ÁGUA  FORNECIMENTO E INSTALAÇÃO . AF_06/2015</v>
          </cell>
          <cell r="D4180" t="str">
            <v>UN</v>
          </cell>
          <cell r="E4180">
            <v>16.350000000000001</v>
          </cell>
        </row>
        <row r="4181">
          <cell r="B4181">
            <v>96654</v>
          </cell>
          <cell r="C4181" t="str">
            <v>JOELHO 90 GRAUS, PPR, DN 40 MM, CLASSE PN 25, INSTALADO EM RAMAL DE DISTRIBUIÇÃO  FORNECIMENTO E INSTALAÇÃO . AF_06/2015</v>
          </cell>
          <cell r="D4181" t="str">
            <v>UN</v>
          </cell>
          <cell r="E4181">
            <v>27.58</v>
          </cell>
        </row>
        <row r="4182">
          <cell r="B4182">
            <v>96655</v>
          </cell>
          <cell r="C4182" t="str">
            <v>JOELHO 45 GRAUS, PPR, DN 40 MM, CLASSE PN 25, INSTALADO EM RAMAL DE DISTRIBUIÇÃO DE ÁGUA  FORNECIMENTO E INSTALAÇÃO . AF_06/2015</v>
          </cell>
          <cell r="D4182" t="str">
            <v>UN</v>
          </cell>
          <cell r="E4182">
            <v>26.93</v>
          </cell>
        </row>
        <row r="4183">
          <cell r="B4183">
            <v>96656</v>
          </cell>
          <cell r="C4183" t="str">
            <v>LUVA, PPR, DN 25 MM, CLASSE PN 25, INSTALADO EM RAMAL DE DISTRIBUIÇÃO DE ÁGUA  FORNECIMENTO E INSTALAÇÃO . AF_06/2015</v>
          </cell>
          <cell r="D4183" t="str">
            <v>UN</v>
          </cell>
          <cell r="E4183">
            <v>6.4</v>
          </cell>
        </row>
        <row r="4184">
          <cell r="B4184">
            <v>96657</v>
          </cell>
          <cell r="C4184" t="str">
            <v>CONECTOR MACHO, PPR, 25 X 1/2, CLASSE PN 25, INSTALADO EM RAMAL DE DISTRIBUIÇÃO DE ÁGUA  FORNECIMENTO E INSTALAÇÃO . AF_06/2015</v>
          </cell>
          <cell r="D4184" t="str">
            <v>UN</v>
          </cell>
          <cell r="E4184">
            <v>22.97</v>
          </cell>
        </row>
        <row r="4185">
          <cell r="B4185">
            <v>96658</v>
          </cell>
          <cell r="C4185" t="str">
            <v>CONECTOR FÊMEA, PPR, 25 X 1/2'', CLASSE PN 25, INSTALADO EM RAMAL DE DISTRIBUIÇÃO DE ÁGUA   FORNECIMENTO E INSTALAÇÃO . AF_06/2015</v>
          </cell>
          <cell r="D4185" t="str">
            <v>UN</v>
          </cell>
          <cell r="E4185">
            <v>17.05</v>
          </cell>
        </row>
        <row r="4186">
          <cell r="B4186">
            <v>96659</v>
          </cell>
          <cell r="C4186" t="str">
            <v>LUVA, PPR, DN 32 MM, CLASSE PN 25, INSTALADO EM RAMAL DE DISTRIBUIÇÃO DE ÁGUA  FORNECIMENTO E INSTALAÇÃO. AF_06/2015</v>
          </cell>
          <cell r="D4186" t="str">
            <v>UN</v>
          </cell>
          <cell r="E4186">
            <v>11.15</v>
          </cell>
        </row>
        <row r="4187">
          <cell r="B4187">
            <v>96660</v>
          </cell>
          <cell r="C4187" t="str">
            <v>CONECTOR MACHO, PPR, 32 X 3/4'', CLASSE PN 25, INSTALADO EM RAMAL DE DISTRIBUIÇÃO DE ÁGUA   FORNECIMENTO E INSTALAÇÃO. AF_06/2015</v>
          </cell>
          <cell r="D4187" t="str">
            <v>UN</v>
          </cell>
          <cell r="E4187">
            <v>38.79</v>
          </cell>
        </row>
        <row r="4188">
          <cell r="B4188">
            <v>96661</v>
          </cell>
          <cell r="C4188" t="str">
            <v>CONECTOR FÊMEA, PPR, 32 X 3/4'', CLASSE PN 25, INSTALADO EM RAMAL DE DISTRIBUIÇÃO DE ÁGUA   FORNECIMENTO E INSTALAÇÃO . AF_06/2015</v>
          </cell>
          <cell r="D4188" t="str">
            <v>UN</v>
          </cell>
          <cell r="E4188">
            <v>29.69</v>
          </cell>
        </row>
        <row r="4189">
          <cell r="B4189">
            <v>96662</v>
          </cell>
          <cell r="C4189" t="str">
            <v>BUCHA DE REDUÇÃO, PPR, 32 X 25, CLASSE PN 25, INSTALADO EM RAMAL DE DISTRIBUIÇÃO DE ÁGUA  FORNECIMENTO E INSTALAÇÃO . AF_06/2015</v>
          </cell>
          <cell r="D4189" t="str">
            <v>UN</v>
          </cell>
          <cell r="E4189">
            <v>11.46</v>
          </cell>
        </row>
        <row r="4190">
          <cell r="B4190">
            <v>96663</v>
          </cell>
          <cell r="C4190" t="str">
            <v>LUVA, PPR, DN 40 MM, CLASSE PN 25, INSTALADO EM RAMAL DE DISTRIBUIÇÃO DE ÁGUA  FORNECIMENTO E INSTALAÇÃO. AF_06/2015</v>
          </cell>
          <cell r="D4190" t="str">
            <v>UN</v>
          </cell>
          <cell r="E4190">
            <v>21.02</v>
          </cell>
        </row>
        <row r="4191">
          <cell r="B4191">
            <v>96664</v>
          </cell>
          <cell r="C4191" t="str">
            <v>BUCHA DE REDUÇÃO, PPR, 40 X 25, CLASSE PN 25, INSTALADO EM RAMAL DE DISTRIBUIÇÃO DE ÁGUA  FORNECIMENTO E INSTALAÇÃO . AF_06/2015</v>
          </cell>
          <cell r="D4191" t="str">
            <v>UN</v>
          </cell>
          <cell r="E4191">
            <v>22.97</v>
          </cell>
        </row>
        <row r="4192">
          <cell r="B4192">
            <v>96665</v>
          </cell>
          <cell r="C4192" t="str">
            <v>TÊ NORMAL, PPR, DN 25 MM, CLASSE PN 25, INSTALADO EM RAMAL DE DISTRIBUIÇÃO DE ÁGUA  FORNECIMENTO E INSTALAÇÃO . AF_06/2015</v>
          </cell>
          <cell r="D4192" t="str">
            <v>UN</v>
          </cell>
          <cell r="E4192">
            <v>11.58</v>
          </cell>
        </row>
        <row r="4193">
          <cell r="B4193">
            <v>96666</v>
          </cell>
          <cell r="C4193" t="str">
            <v>TÊ NORMAL, PPR, DN 32 MM, CLASSE PN 25, INSTALADO EM RAMAL DE DISTRIBUIÇÃO DE ÁGUA  FORNECIMENTO E INSTALAÇÃO . AF_06/2015</v>
          </cell>
          <cell r="D4193" t="str">
            <v>UN</v>
          </cell>
          <cell r="E4193">
            <v>22.02</v>
          </cell>
        </row>
        <row r="4194">
          <cell r="B4194">
            <v>96667</v>
          </cell>
          <cell r="C4194" t="str">
            <v>TÊ NORMAL, PPR, DN 40 MM, CLASSE PN 25, INSTALADO EM RAMAL DE DISTRIBUIÇÃO DE ÁGUA  FORNECIMENTO E INSTALAÇÃO . AF_06/2015</v>
          </cell>
          <cell r="D4194" t="str">
            <v>UN</v>
          </cell>
          <cell r="E4194">
            <v>39.46</v>
          </cell>
        </row>
        <row r="4195">
          <cell r="B4195">
            <v>96684</v>
          </cell>
          <cell r="C4195" t="str">
            <v>JOELHO 90 GRAUS, PPR, DN 25 MM, CLASSE PN 25, INSTALADO EM PRUMADA DE ÁGUA  FORNECIMENTO E INSTALAÇÃO . AF_06/2015</v>
          </cell>
          <cell r="D4195" t="str">
            <v>UN</v>
          </cell>
          <cell r="E4195">
            <v>4.83</v>
          </cell>
        </row>
        <row r="4196">
          <cell r="B4196">
            <v>96685</v>
          </cell>
          <cell r="C4196" t="str">
            <v>JOELHO 45 GRAUS, PPR, DN 25 MM, CLASSE PN 25, INSTALADO EM PRUMADA DE ÁGUA  FORNECIMENTO E INSTALAÇÃO . AF_06/2015</v>
          </cell>
          <cell r="D4196" t="str">
            <v>UN</v>
          </cell>
          <cell r="E4196">
            <v>4.2300000000000004</v>
          </cell>
        </row>
        <row r="4197">
          <cell r="B4197">
            <v>96686</v>
          </cell>
          <cell r="C4197" t="str">
            <v>JOELHO 90 GRAUS, PPR, DN 32 MM, CLASSE PN 25, INSTALADO EM PRUMADA DE ÁGUA  FORNECIMENTO E INSTALAÇÃO . AF_06/2015</v>
          </cell>
          <cell r="D4197" t="str">
            <v>UN</v>
          </cell>
          <cell r="E4197">
            <v>7.28</v>
          </cell>
        </row>
        <row r="4198">
          <cell r="B4198">
            <v>96687</v>
          </cell>
          <cell r="C4198" t="str">
            <v>JOELHO 45 GRAUS, PPR, DN 32 MM, CLASSE PN 25, INSTALADO EM PRUMADA DE ÁGUA  FORNECIMENTO E INSTALAÇÃO . AF_06/2015</v>
          </cell>
          <cell r="D4198" t="str">
            <v>UN</v>
          </cell>
          <cell r="E4198">
            <v>7.22</v>
          </cell>
        </row>
        <row r="4199">
          <cell r="B4199">
            <v>96688</v>
          </cell>
          <cell r="C4199" t="str">
            <v>JOELHO 90 GRAUS, PPR, DN 40 MM, CLASSE PN 25, INSTALADO EM PRUMADA DE ÁGUA  FORNECIMENTO E INSTALAÇÃO . AF_06/2015</v>
          </cell>
          <cell r="D4199" t="str">
            <v>UN</v>
          </cell>
          <cell r="E4199">
            <v>12.81</v>
          </cell>
        </row>
        <row r="4200">
          <cell r="B4200">
            <v>96689</v>
          </cell>
          <cell r="C4200" t="str">
            <v>JOELHO 45 GRAUS, PPR, DN 40 MM, CLASSE PN 25, INSTALADO EM PRUMADA DE ÁGUA  FORNECIMENTO E INSTALAÇÃO . AF_06/2015</v>
          </cell>
          <cell r="D4200" t="str">
            <v>UN</v>
          </cell>
          <cell r="E4200">
            <v>12.16</v>
          </cell>
        </row>
        <row r="4201">
          <cell r="B4201">
            <v>96690</v>
          </cell>
          <cell r="C4201" t="str">
            <v>JOELHO 90 GRAUS, PPR, DN 50 MM, CLASSE PN 25, INSTALADO EM PRUMADA DE ÁGUA  FORNECIMENTO E INSTALAÇÃO . AF_06/2015</v>
          </cell>
          <cell r="D4201" t="str">
            <v>UN</v>
          </cell>
          <cell r="E4201">
            <v>24.47</v>
          </cell>
        </row>
        <row r="4202">
          <cell r="B4202">
            <v>96691</v>
          </cell>
          <cell r="C4202" t="str">
            <v>JOELHO 45 GRAUS, PPR, DN 50 MM, CLASSE PN 25, INSTALADO EM PRUMADA DE ÁGUA  FORNECIMENTO E INSTALAÇÃO . AF_06/2015</v>
          </cell>
          <cell r="D4202" t="str">
            <v>UN</v>
          </cell>
          <cell r="E4202">
            <v>25.35</v>
          </cell>
        </row>
        <row r="4203">
          <cell r="B4203">
            <v>96692</v>
          </cell>
          <cell r="C4203" t="str">
            <v>JOELHO 90 GRAUS, PPR, DN 63 MM, CLASSE PN 25, INSTALADO EM PRUMADA DE ÁGUA  FORNECIMENTO E INSTALAÇÃO . AF_06/2015</v>
          </cell>
          <cell r="D4203" t="str">
            <v>UN</v>
          </cell>
          <cell r="E4203">
            <v>36.94</v>
          </cell>
        </row>
        <row r="4204">
          <cell r="B4204">
            <v>96693</v>
          </cell>
          <cell r="C4204" t="str">
            <v>JOELHO 45 GRAUS, PPR, DN 63 MM, CLASSE PN 25, INSTALADO EM PRUMADA DE ÁGUA  FORNECIMENTO E INSTALAÇÃO . AF_06/2015</v>
          </cell>
          <cell r="D4204" t="str">
            <v>UN</v>
          </cell>
          <cell r="E4204">
            <v>34.770000000000003</v>
          </cell>
        </row>
        <row r="4205">
          <cell r="B4205">
            <v>96694</v>
          </cell>
          <cell r="C4205" t="str">
            <v>JOELHO 90 GRAUS, PPR, DN 75 MM, CLASSE PN 25, INSTALADO EM PRUMADA DE ÁGUA  FORNECIMENTO E INSTALAÇÃO . AF_06/2015</v>
          </cell>
          <cell r="D4205" t="str">
            <v>UN</v>
          </cell>
          <cell r="E4205">
            <v>84.48</v>
          </cell>
        </row>
        <row r="4206">
          <cell r="B4206">
            <v>96695</v>
          </cell>
          <cell r="C4206" t="str">
            <v>JOELHO 45 GRAUS, PPR, DN 75 MM, CLASSE PN 25, INSTALADO EM PRUMADA DE ÁGUA  FORNECIMENTO E INSTALAÇÃO . AF_06/2015</v>
          </cell>
          <cell r="D4206" t="str">
            <v>UN</v>
          </cell>
          <cell r="E4206">
            <v>81.92</v>
          </cell>
        </row>
        <row r="4207">
          <cell r="B4207">
            <v>96696</v>
          </cell>
          <cell r="C4207" t="str">
            <v>JOELHO 90 GRAUS, PPR, DN 90 MM, CLASSE PN 25, INSTALADO EM PRUMADA DE ÁGUA  FORNECIMENTO E INSTALAÇÃO . AF_06/2015</v>
          </cell>
          <cell r="D4207" t="str">
            <v>UN</v>
          </cell>
          <cell r="E4207">
            <v>127.67</v>
          </cell>
        </row>
        <row r="4208">
          <cell r="B4208">
            <v>96697</v>
          </cell>
          <cell r="C4208" t="str">
            <v>JOELHO 90 GRAUS, PPR, DN 110 MM, CLASSE PN 25, INSTALADO EM PRUMADA DE ÁGUA  FORNECIMENTO E INSTALAÇÃO . AF_06/2015</v>
          </cell>
          <cell r="D4208" t="str">
            <v>UN</v>
          </cell>
          <cell r="E4208">
            <v>191.14</v>
          </cell>
        </row>
        <row r="4209">
          <cell r="B4209">
            <v>96698</v>
          </cell>
          <cell r="C4209" t="str">
            <v>LUVA, PPR, DN 25 MM, CLASSE PN 25, INSTALADO EM PRUMADA DE ÁGUA  FORNECIMENTO E INSTALAÇÃO . AF_06/2015</v>
          </cell>
          <cell r="D4209" t="str">
            <v>UN</v>
          </cell>
          <cell r="E4209">
            <v>3.73</v>
          </cell>
        </row>
        <row r="4210">
          <cell r="B4210">
            <v>96699</v>
          </cell>
          <cell r="C4210" t="str">
            <v>CONECTOR MACHO, PPR, 25 X 1/2'', CLASSE PN 25, INSTALADO EM PRUMADA DE ÁGUA   FORNECIMENTO E INSTALAÇÃO . AF_06/2015</v>
          </cell>
          <cell r="D4210" t="str">
            <v>UN</v>
          </cell>
          <cell r="E4210">
            <v>20.3</v>
          </cell>
        </row>
        <row r="4211">
          <cell r="B4211">
            <v>96700</v>
          </cell>
          <cell r="C4211" t="str">
            <v>CONECTOR FÊMEA, PPR, 25 X 1/2'', CLASSE PN 25, INSTALADO EM PRUMADA DE ÁGUA   FORNECIMENTO E INSTALAÇÃO . AF_06/2015</v>
          </cell>
          <cell r="D4211" t="str">
            <v>UN</v>
          </cell>
          <cell r="E4211">
            <v>14.38</v>
          </cell>
        </row>
        <row r="4212">
          <cell r="B4212">
            <v>96701</v>
          </cell>
          <cell r="C4212" t="str">
            <v>LUVA, PPR, DN 32 MM, CLASSE PN 25, INSTALADO EM PRUMADA DE ÁGUA  FORNECIMENTO E INSTALAÇÃO. AF_06/2015</v>
          </cell>
          <cell r="D4212" t="str">
            <v>UN</v>
          </cell>
          <cell r="E4212">
            <v>5.05</v>
          </cell>
        </row>
        <row r="4213">
          <cell r="B4213">
            <v>96702</v>
          </cell>
          <cell r="C4213" t="str">
            <v>BUCHA DE REDUÇÃO, PPR, 32 X 25, CLASSE PN 25, INSTALADO EM PRUMADA DE ÁGUA  FORNECIMENTO E INSTALAÇÃO . AF_06/2015</v>
          </cell>
          <cell r="D4213" t="str">
            <v>UN</v>
          </cell>
          <cell r="E4213">
            <v>5.36</v>
          </cell>
        </row>
        <row r="4214">
          <cell r="B4214">
            <v>96703</v>
          </cell>
          <cell r="C4214" t="str">
            <v>LUVA, PPR, DN 40 MM, CLASSE PN 25, INSTALADO EM PRUMADA DE ÁGUA  FORNECIMENTO E INSTALAÇÃO. AF_06/2015</v>
          </cell>
          <cell r="D4214" t="str">
            <v>UN</v>
          </cell>
          <cell r="E4214">
            <v>11.15</v>
          </cell>
        </row>
        <row r="4215">
          <cell r="B4215">
            <v>96704</v>
          </cell>
          <cell r="C4215" t="str">
            <v>BUCHA DE REDUÇÃO, PPR, 40 X 25, CLASSE PN 25, INSTALADO EM PRUMADA DE ÁGUA  FORNECIMENTO E INSTALAÇÃO . AF_06/2015</v>
          </cell>
          <cell r="D4215" t="str">
            <v>UN</v>
          </cell>
          <cell r="E4215">
            <v>13.1</v>
          </cell>
        </row>
        <row r="4216">
          <cell r="B4216">
            <v>96705</v>
          </cell>
          <cell r="C4216" t="str">
            <v>LUVA, PPR, DN 50 MM, CLASSE PN 25, INSTALADO EM PRUMADA DE ÁGUA  FORNECIMENTO E INSTALAÇÃO. AF_06/2015</v>
          </cell>
          <cell r="D4216" t="str">
            <v>UN</v>
          </cell>
          <cell r="E4216">
            <v>16.809999999999999</v>
          </cell>
        </row>
        <row r="4217">
          <cell r="B4217">
            <v>96706</v>
          </cell>
          <cell r="C4217" t="str">
            <v>LUVA, PPR, DN 63 MM, CLASSE PN 25, INSTALADO EM PRUMADA DE ÁGUA  FORNECIMENTO E INSTALAÇÃO. AF_06/2015</v>
          </cell>
          <cell r="D4217" t="str">
            <v>UN</v>
          </cell>
          <cell r="E4217">
            <v>25.17</v>
          </cell>
        </row>
        <row r="4218">
          <cell r="B4218">
            <v>96707</v>
          </cell>
          <cell r="C4218" t="str">
            <v>LUVA, PPR, DN 75 MM, CLASSE PN 25, INSTALADO EM PRUMADA DE ÁGUA  FORNECIMENTO E INSTALAÇÃO. AF_06/2015</v>
          </cell>
          <cell r="D4218" t="str">
            <v>UN</v>
          </cell>
          <cell r="E4218">
            <v>54.16</v>
          </cell>
        </row>
        <row r="4219">
          <cell r="B4219">
            <v>96708</v>
          </cell>
          <cell r="C4219" t="str">
            <v>LUVA, PPR, DN 90 MM, CLASSE PN 25, INSTALADO EM PRUMADA DE ÁGUA  FORNECIMENTO E INSTALAÇÃO. AF_06/2015</v>
          </cell>
          <cell r="D4219" t="str">
            <v>UN</v>
          </cell>
          <cell r="E4219">
            <v>86</v>
          </cell>
        </row>
        <row r="4220">
          <cell r="B4220">
            <v>96709</v>
          </cell>
          <cell r="C4220" t="str">
            <v>LUVA, PPR, DN 110 MM, CLASSE PN 25, INSTALADO EM PRUMADA DE ÁGUA  FORNECIMENTO E INSTALAÇÃO. AF_06/2015</v>
          </cell>
          <cell r="D4220" t="str">
            <v>UN</v>
          </cell>
          <cell r="E4220">
            <v>136.37</v>
          </cell>
        </row>
        <row r="4221">
          <cell r="B4221">
            <v>96710</v>
          </cell>
          <cell r="C4221" t="str">
            <v>TÊ NORMAL, PPR, DN 25 MM, CLASSE PN 25, INSTALADO EM PRUMADA DE ÁGUA  FORNECIMENTO E INSTALAÇÃO . AF_06/2015</v>
          </cell>
          <cell r="D4221" t="str">
            <v>UN</v>
          </cell>
          <cell r="E4221">
            <v>6.29</v>
          </cell>
        </row>
        <row r="4222">
          <cell r="B4222">
            <v>96711</v>
          </cell>
          <cell r="C4222" t="str">
            <v>TÊ NORMAL, PPR, DN 32 MM, CLASSE PN 25, INSTALADO EM PRUMADA DE ÁGUA  FORNECIMENTO E INSTALAÇÃO . AF_06/2015</v>
          </cell>
          <cell r="D4222" t="str">
            <v>UN</v>
          </cell>
          <cell r="E4222">
            <v>9.8800000000000008</v>
          </cell>
        </row>
        <row r="4223">
          <cell r="B4223">
            <v>96712</v>
          </cell>
          <cell r="C4223" t="str">
            <v>TÊ NORMAL, PPR, DN 40 MM, CLASSE PN 25, INSTALADO EM PRUMADA DE ÁGUA  FORNECIMENTO E INSTALAÇÃO . AF_06/2015</v>
          </cell>
          <cell r="D4223" t="str">
            <v>UN</v>
          </cell>
          <cell r="E4223">
            <v>19.72</v>
          </cell>
        </row>
        <row r="4224">
          <cell r="B4224">
            <v>96713</v>
          </cell>
          <cell r="C4224" t="str">
            <v>TÊ NORMAL, PPR, DN 50 MM, CLASSE PN 25, INSTALADO EM PRUMADA DE ÁGUA  FORNECIMENTO E INSTALAÇÃO . AF_06/2015</v>
          </cell>
          <cell r="D4224" t="str">
            <v>UN</v>
          </cell>
          <cell r="E4224">
            <v>27.13</v>
          </cell>
        </row>
        <row r="4225">
          <cell r="B4225">
            <v>96714</v>
          </cell>
          <cell r="C4225" t="str">
            <v>TÊ NORMAL, PPR, DN 63 MM, CLASSE PN 25, INSTALADO EM PRUMADA DE ÁGUA  FORNECIMENTO E INSTALAÇÃO . AF_06/2015</v>
          </cell>
          <cell r="D4225" t="str">
            <v>UN</v>
          </cell>
          <cell r="E4225">
            <v>46.3</v>
          </cell>
        </row>
        <row r="4226">
          <cell r="B4226">
            <v>96715</v>
          </cell>
          <cell r="C4226" t="str">
            <v>TÊ NORMAL, PPR, DN 75 MM, CLASSE PN 25, INSTALADO EM PRUMADA DE ÁGUA  FORNECIMENTO E INSTALAÇÃO . AF_06/2015</v>
          </cell>
          <cell r="D4226" t="str">
            <v>UN</v>
          </cell>
          <cell r="E4226">
            <v>89.5</v>
          </cell>
        </row>
        <row r="4227">
          <cell r="B4227">
            <v>96716</v>
          </cell>
          <cell r="C4227" t="str">
            <v>TÊ NORMAL, PPR, DN 90 MM, CLASSE PN 25, INSTALADO EM PRUMADA DE ÁGUA  FORNECIMENTO E INSTALAÇÃO . AF_06/2015</v>
          </cell>
          <cell r="D4227" t="str">
            <v>UN</v>
          </cell>
          <cell r="E4227">
            <v>135.02000000000001</v>
          </cell>
        </row>
        <row r="4228">
          <cell r="B4228">
            <v>96717</v>
          </cell>
          <cell r="C4228" t="str">
            <v>TÊ NORMAL, PPR, DN 110 MM, CLASSE PN 25, INSTALADO EM PRUMADA DE ÁGUA  FORNECIMENTO E INSTALAÇÃO . AF_06/2015</v>
          </cell>
          <cell r="D4228" t="str">
            <v>UN</v>
          </cell>
          <cell r="E4228">
            <v>213.58</v>
          </cell>
        </row>
        <row r="4229">
          <cell r="B4229">
            <v>96736</v>
          </cell>
          <cell r="C4229" t="str">
            <v>LUVA, PPR, DN 20 MM, CLASSE PN 25, INSTALADO EM RESERVAÇÃO DE ÁGUA DE EDIFICAÇÃO QUE POSSUA RESERVATÓRIO DE FIBRA/FIBROCIMENTO  FORNECIMENTO E INSTALAÇÃO. AF_06/2016</v>
          </cell>
          <cell r="D4229" t="str">
            <v>UN</v>
          </cell>
          <cell r="E4229">
            <v>4.75</v>
          </cell>
        </row>
        <row r="4230">
          <cell r="B4230">
            <v>96737</v>
          </cell>
          <cell r="C4230" t="str">
            <v>LUVA, PPR, DN 25 MM, CLASSE PN 25, INSTALADO EM RESERVAÇÃO DE ÁGUA DE EDIFICAÇÃO QUE POSSUA RESERVATÓRIO DE FIBRA/FIBROCIMENTO  FORNECIMENTO E INSTALAÇÃO. AF_06/2016</v>
          </cell>
          <cell r="D4230" t="str">
            <v>UN</v>
          </cell>
          <cell r="E4230">
            <v>5.66</v>
          </cell>
        </row>
        <row r="4231">
          <cell r="B4231">
            <v>96738</v>
          </cell>
          <cell r="C4231" t="str">
            <v>CONECTOR MACHO, PPR, 25 X 1/2'', CLASSE PN 25,  INSTALADO EM RESERVAÇÃO DE ÁGUA DE EDIFICAÇÃO QUE POSSUA RESERVATÓRIO DE FIBRA/FIBROCIMENTO   FORNECIMENTO E INSTALAÇÃO. AF_06/2016</v>
          </cell>
          <cell r="D4231" t="str">
            <v>UN</v>
          </cell>
          <cell r="E4231">
            <v>22.23</v>
          </cell>
        </row>
        <row r="4232">
          <cell r="B4232">
            <v>96739</v>
          </cell>
          <cell r="C4232" t="str">
            <v>LUVA, PPR, DN 32 MM, CLASSE PN 25, INSTALADO EM RESERVAÇÃO DE ÁGUA DE EDIFICAÇÃO QUE POSSUA RESERVATÓRIO DE FIBRA/FIBROCIMENTO  FORNECIMENTO E INSTALAÇÃO. AF_06/2016</v>
          </cell>
          <cell r="D4232" t="str">
            <v>UN</v>
          </cell>
          <cell r="E4232">
            <v>7.33</v>
          </cell>
        </row>
        <row r="4233">
          <cell r="B4233">
            <v>96740</v>
          </cell>
          <cell r="C4233" t="str">
            <v>CONECTOR MACHO, PPR, 32 X 3/4'', CLASSE PN 25,  INSTALADO EM RESERVAÇÃO DE ÁGUA DE EDIFICAÇÃO QUE POSSUA RESERVATÓRIO DE FIBRA/FIBROCIMENTO   FORNECIMENTO E INSTALAÇÃO. AF_06/2016</v>
          </cell>
          <cell r="D4233" t="str">
            <v>UN</v>
          </cell>
          <cell r="E4233">
            <v>34.97</v>
          </cell>
        </row>
        <row r="4234">
          <cell r="B4234">
            <v>96741</v>
          </cell>
          <cell r="C4234" t="str">
            <v>LUVA, PPR, DN 40 MM, CLASSE PN 25, INSTALADO EM RESERVAÇÃO DE ÁGUA DE EDIFICAÇÃO QUE POSSUA RESERVATÓRIO DE FIBRA/FIBROCIMENTO  FORNECIMENTO E INSTALAÇÃO. AF_06/2016</v>
          </cell>
          <cell r="D4234" t="str">
            <v>UN</v>
          </cell>
          <cell r="E4234">
            <v>12.72</v>
          </cell>
        </row>
        <row r="4235">
          <cell r="B4235">
            <v>96742</v>
          </cell>
          <cell r="C4235" t="str">
            <v>LUVA, PPR, DN 50 MM, CLASSE PN 25, INSTALADO EM RESERVAÇÃO DE ÁGUA DE EDIFICAÇÃO QUE POSSUA RESERVATÓRIO DE FIBRA/FIBROCIMENTO  FORNECIMENTO E INSTALAÇÃO. AF_06/2016</v>
          </cell>
          <cell r="D4235" t="str">
            <v>UN</v>
          </cell>
          <cell r="E4235">
            <v>19.29</v>
          </cell>
        </row>
        <row r="4236">
          <cell r="B4236">
            <v>96743</v>
          </cell>
          <cell r="C4236" t="str">
            <v>LUVA, PPR, DN 63 MM, CLASSE PN 25, INSTALADO EM RESERVAÇÃO DE ÁGUA DE EDIFICAÇÃO QUE POSSUA RESERVATÓRIO DE FIBRA/FIBROCIMENTO  FORNECIMENTO E INSTALAÇÃO. AF_06/2016</v>
          </cell>
          <cell r="D4236" t="str">
            <v>UN</v>
          </cell>
          <cell r="E4236">
            <v>25.84</v>
          </cell>
        </row>
        <row r="4237">
          <cell r="B4237">
            <v>96744</v>
          </cell>
          <cell r="C4237" t="str">
            <v>LUVA, PPR, DN 75 MM, CLASSE PN 25, INSTALADO EM RESERVAÇÃO DE ÁGUA DE EDIFICAÇÃO QUE POSSUA RESERVATÓRIO DE FIBRA/FIBROCIMENTO  FORNECIMENTO E INSTALAÇÃO. AF_06/2016</v>
          </cell>
          <cell r="D4237" t="str">
            <v>UN</v>
          </cell>
          <cell r="E4237">
            <v>56.6</v>
          </cell>
        </row>
        <row r="4238">
          <cell r="B4238">
            <v>96745</v>
          </cell>
          <cell r="C4238" t="str">
            <v>LUVA, PPR, DN 90 MM, CLASSE PN 25, INSTALADO EM RESERVAÇÃO DE ÁGUA DE EDIFICAÇÃO QUE POSSUA RESERVATÓRIO DE FIBRA/FIBROCIMENTO  FORNECIMENTO E INSTALAÇÃO. AF_06/2016</v>
          </cell>
          <cell r="D4238" t="str">
            <v>UN</v>
          </cell>
          <cell r="E4238">
            <v>85.4</v>
          </cell>
        </row>
        <row r="4239">
          <cell r="B4239">
            <v>96746</v>
          </cell>
          <cell r="C4239" t="str">
            <v>LUVA, PPR, DN 110 MM, CLASSE PN 25, INSTALADO EM RESERVAÇÃO DE ÁGUA DE EDIFICAÇÃO QUE POSSUA RESERVATÓRIO DE FIBRA/FIBROCIMENTO  FORNECIMENTO E INSTALAÇÃO. AF_06/2016</v>
          </cell>
          <cell r="D4239" t="str">
            <v>UN</v>
          </cell>
          <cell r="E4239">
            <v>136.34</v>
          </cell>
        </row>
        <row r="4240">
          <cell r="B4240">
            <v>96747</v>
          </cell>
          <cell r="C4240" t="str">
            <v>JOELHO 90 GRAUS, PPR, DN 20 MM, CLASSE PN 25,  INSTALADO EM RESERVAÇÃO DE ÁGUA DE EDIFICAÇÃO QUE POSSUA RESERVATÓRIO DE FIBRA/FIBROCIMENTO  FORNECIMENTO E INSTALAÇÃO. AF_06/2016</v>
          </cell>
          <cell r="D4240" t="str">
            <v>UN</v>
          </cell>
          <cell r="E4240">
            <v>6.59</v>
          </cell>
        </row>
        <row r="4241">
          <cell r="B4241">
            <v>96748</v>
          </cell>
          <cell r="C4241" t="str">
            <v>JOELHO 90 GRAUS, PPR, DN 25 MM, CLASSE PN 25,  INSTALADO EM RESERVAÇÃO DE ÁGUA DE EDIFICAÇÃO QUE POSSUA RESERVATÓRIO DE FIBRA/FIBROCIMENTO  FORNECIMENTO E INSTALAÇÃO. AF_06/2016</v>
          </cell>
          <cell r="D4241" t="str">
            <v>UN</v>
          </cell>
          <cell r="E4241">
            <v>7.73</v>
          </cell>
        </row>
        <row r="4242">
          <cell r="B4242">
            <v>96749</v>
          </cell>
          <cell r="C4242" t="str">
            <v>JOELHO 90 GRAUS, PPR, DN 32 MM, CLASSE PN 25,  INSTALADO EM RESERVAÇÃO DE ÁGUA DE EDIFICAÇÃO QUE POSSUA RESERVATÓRIO DE FIBRA/FIBROCIMENTO  FORNECIMENTO E INSTALAÇÃO. AF_06/2016</v>
          </cell>
          <cell r="D4242" t="str">
            <v>UN</v>
          </cell>
          <cell r="E4242">
            <v>10.7</v>
          </cell>
        </row>
        <row r="4243">
          <cell r="B4243">
            <v>96750</v>
          </cell>
          <cell r="C4243" t="str">
            <v>JOELHO 90 GRAUS, PPR, DN 40 MM, CLASSE PN 25,  INSTALADO EM RESERVAÇÃO DE ÁGUA DE EDIFICAÇÃO QUE POSSUA RESERVATÓRIO DE FIBRA/FIBROCIMENTO  FORNECIMENTO E INSTALAÇÃO. AF_06/2016</v>
          </cell>
          <cell r="D4243" t="str">
            <v>UN</v>
          </cell>
          <cell r="E4243">
            <v>15.15</v>
          </cell>
        </row>
        <row r="4244">
          <cell r="B4244">
            <v>96751</v>
          </cell>
          <cell r="C4244" t="str">
            <v>JOELHO 90 GRAUS, PPR, DN 50 MM, CLASSE PN 25,  INSTALADO EM RESERVAÇÃO DE ÁGUA DE EDIFICAÇÃO QUE POSSUA RESERVATÓRIO DE FIBRA/FIBROCIMENTO  FORNECIMENTO E INSTALAÇÃO. AF_06/2016</v>
          </cell>
          <cell r="D4244" t="str">
            <v>UN</v>
          </cell>
          <cell r="E4244">
            <v>28.18</v>
          </cell>
        </row>
        <row r="4245">
          <cell r="B4245">
            <v>96752</v>
          </cell>
          <cell r="C4245" t="str">
            <v>JOELHO 90 GRAUS, PPR, DN 63 MM, CLASSE PN 25,  INSTALADO EM RESERVAÇÃO DE ÁGUA DE EDIFICAÇÃO QUE POSSUA RESERVATÓRIO DE FIBRA/FIBROCIMENTO  FORNECIMENTO E INSTALAÇÃO. AF_06/2016</v>
          </cell>
          <cell r="D4245" t="str">
            <v>UN</v>
          </cell>
          <cell r="E4245">
            <v>37.909999999999997</v>
          </cell>
        </row>
        <row r="4246">
          <cell r="B4246">
            <v>96753</v>
          </cell>
          <cell r="C4246" t="str">
            <v>JOELHO 90 GRAUS, PPR, DN 75 MM, CLASSE PN 25,  INSTALADO EM RESERVAÇÃO DE ÁGUA DE EDIFICAÇÃO QUE POSSUA RESERVATÓRIO DE FIBRA/FIBROCIMENTO  FORNECIMENTO E INSTALAÇÃO. AF_06/2016</v>
          </cell>
          <cell r="D4246" t="str">
            <v>UN</v>
          </cell>
          <cell r="E4246">
            <v>88.15</v>
          </cell>
        </row>
        <row r="4247">
          <cell r="B4247">
            <v>96754</v>
          </cell>
          <cell r="C4247" t="str">
            <v>JOELHO 90 GRAUS, PPR, DN 90 MM, CLASSE PN 25,  INSTALADO EM RESERVAÇÃO DE ÁGUA DE EDIFICAÇÃO QUE POSSUA RESERVATÓRIO DE FIBRA/FIBROCIMENTO  FORNECIMENTO E INSTALAÇÃO. AF_06/2016</v>
          </cell>
          <cell r="D4247" t="str">
            <v>UN</v>
          </cell>
          <cell r="E4247">
            <v>126.75</v>
          </cell>
        </row>
        <row r="4248">
          <cell r="B4248">
            <v>96755</v>
          </cell>
          <cell r="C4248" t="str">
            <v>JOELHO 90 GRAUS, PPR, DN 110 MM, CLASSE PN 25,  INSTALADO EM RESERVAÇÃO DE ÁGUA DE EDIFICAÇÃO QUE POSSUA RESERVATÓRIO DE FIBRA/FIBROCIMENTO  FORNECIMENTO E INSTALAÇÃO. AF_06/2016</v>
          </cell>
          <cell r="D4248" t="str">
            <v>UN</v>
          </cell>
          <cell r="E4248">
            <v>191.1</v>
          </cell>
        </row>
        <row r="4249">
          <cell r="B4249">
            <v>96756</v>
          </cell>
          <cell r="C4249" t="str">
            <v>TÊ MISTURADOR, PPR, DN 20 MM, CLASSE PN 25,  INSTALADO EM RESERVAÇÃO DE ÁGUA DE EDIFICAÇÃO QUE POSSUA RESERVATÓRIO DE FIBRA/FIBROCIMENTO  FORNECIMENTO E INSTALAÇÃO. AF_06/2016</v>
          </cell>
          <cell r="D4249" t="str">
            <v>UN</v>
          </cell>
          <cell r="E4249">
            <v>13.1</v>
          </cell>
        </row>
        <row r="4250">
          <cell r="B4250">
            <v>96757</v>
          </cell>
          <cell r="C4250" t="str">
            <v>TÊ MISTURADOR, PPR, DN 25 MM, CLASSE PN 25,  INSTALADO EM RESERVAÇÃO DE ÁGUA DE EDIFICAÇÃO QUE POSSUA RESERVATÓRIO DE FIBRA/FIBROCIMENTO  FORNECIMENTO E INSTALAÇÃO. AF_06/2016</v>
          </cell>
          <cell r="D4250" t="str">
            <v>UN</v>
          </cell>
          <cell r="E4250">
            <v>12.5</v>
          </cell>
        </row>
        <row r="4251">
          <cell r="B4251">
            <v>96758</v>
          </cell>
          <cell r="C4251" t="str">
            <v>TÊ, PPR, DN 32 MM, CLASSE PN 25,  INSTALADO EM RESERVAÇÃO DE ÁGUA DE EDIFICAÇÃO QUE POSSUA RESERVATÓRIO DE FIBRA/FIBROCIMENTO  FORNECIMENTO E INSTALAÇÃO. AF_06/2016</v>
          </cell>
          <cell r="D4251" t="str">
            <v>UN</v>
          </cell>
          <cell r="E4251">
            <v>14.43</v>
          </cell>
        </row>
        <row r="4252">
          <cell r="B4252">
            <v>96759</v>
          </cell>
          <cell r="C4252" t="str">
            <v>TÊ, PPR, DN 40 MM, CLASSE PN 25,  INSTALADO EM RESERVAÇÃO DE ÁGUA DE EDIFICAÇÃO QUE POSSUA RESERVATÓRIO DE FIBRA/FIBROCIMENTO  FORNECIMENTO E INSTALAÇÃO. AF_06/2016</v>
          </cell>
          <cell r="D4252" t="str">
            <v>UN</v>
          </cell>
          <cell r="E4252">
            <v>22.87</v>
          </cell>
        </row>
        <row r="4253">
          <cell r="B4253">
            <v>96760</v>
          </cell>
          <cell r="C4253" t="str">
            <v>TÊ, PPR, DN 50 MM, CLASSE PN 25,  INSTALADO EM RESERVAÇÃO DE ÁGUA DE EDIFICAÇÃO QUE POSSUA RESERVATÓRIO DE FIBRA/FIBROCIMENTO  FORNECIMENTO E INSTALAÇÃO. AF_06/2016</v>
          </cell>
          <cell r="D4253" t="str">
            <v>UN</v>
          </cell>
          <cell r="E4253">
            <v>32.07</v>
          </cell>
        </row>
        <row r="4254">
          <cell r="B4254">
            <v>96761</v>
          </cell>
          <cell r="C4254" t="str">
            <v>TÊ, PPR, DN 63 MM, CLASSE PN 25,  INSTALADO EM RESERVAÇÃO DE ÁGUA DE EDIFICAÇÃO QUE POSSUA RESERVATÓRIO DE FIBRA/FIBROCIMENTO  FORNECIMENTO E INSTALAÇÃO. AF_06/2016</v>
          </cell>
          <cell r="D4254" t="str">
            <v>UN</v>
          </cell>
          <cell r="E4254">
            <v>47.64</v>
          </cell>
        </row>
        <row r="4255">
          <cell r="B4255">
            <v>96762</v>
          </cell>
          <cell r="C4255" t="str">
            <v>TÊ, PPR, DN 75 MM, CLASSE PN 25,  INSTALADO EM RESERVAÇÃO DE ÁGUA DE EDIFICAÇÃO QUE POSSUA RESERVATÓRIO DE FIBRA/FIBROCIMENTO  FORNECIMENTO E INSTALAÇÃO. AF_06/2016</v>
          </cell>
          <cell r="D4255" t="str">
            <v>UN</v>
          </cell>
          <cell r="E4255">
            <v>94.36</v>
          </cell>
        </row>
        <row r="4256">
          <cell r="B4256">
            <v>96763</v>
          </cell>
          <cell r="C4256" t="str">
            <v>TÊ, PPR, DN 90 MM, CLASSE PN 25,  INSTALADO EM RESERVAÇÃO DE ÁGUA DE EDIFICAÇÃO QUE POSSUA RESERVATÓRIO DE FIBRA/FIBROCIMENTO  FORNECIMENTO E INSTALAÇÃO. AF_06/2016</v>
          </cell>
          <cell r="D4256" t="str">
            <v>UN</v>
          </cell>
          <cell r="E4256">
            <v>133.79</v>
          </cell>
        </row>
        <row r="4257">
          <cell r="B4257">
            <v>96764</v>
          </cell>
          <cell r="C4257" t="str">
            <v>TÊ, PPR, DN 110 MM, CLASSE PN 25,  INSTALADO EM RESERVAÇÃO DE ÁGUA DE EDIFICAÇÃO QUE POSSUA RESERVATÓRIO DE FIBRA/FIBROCIMENTO  FORNECIMENTO E INSTALAÇÃO. AF_06/2016</v>
          </cell>
          <cell r="D4257" t="str">
            <v>UN</v>
          </cell>
          <cell r="E4257">
            <v>213.51</v>
          </cell>
        </row>
        <row r="4258">
          <cell r="B4258">
            <v>96802</v>
          </cell>
          <cell r="C4258" t="str">
            <v>KIT CHASSI PEX, PRÉ-FABRICADO, PARA CHUVEIRO COM REGISTROS DE PRESSÃO E CONEXÕES POR CRIMPAGEM  FORNECIMENTO E INSTALAÇÃO. AF_06/2015</v>
          </cell>
          <cell r="D4258" t="str">
            <v>UN</v>
          </cell>
          <cell r="E4258">
            <v>272.82</v>
          </cell>
        </row>
        <row r="4259">
          <cell r="B4259">
            <v>96803</v>
          </cell>
          <cell r="C4259" t="str">
            <v>KIT CHASSI PEX, PRÉ-FABRICADO, PARA COZINHA COM CUBA SIMPLES E CONEXÕES POR CRIMPAGEM  FORNECIMENTO E INSTALAÇÃO. AF_06/2015</v>
          </cell>
          <cell r="D4259" t="str">
            <v>UN</v>
          </cell>
          <cell r="E4259">
            <v>139.13</v>
          </cell>
        </row>
        <row r="4260">
          <cell r="B4260">
            <v>96804</v>
          </cell>
          <cell r="C4260" t="str">
            <v>KIT CHASSI PEX, PRÉ-FABRICADO, PARA ÁREA DE SERVIÇO COM TANQUE E MÁQUINA DE LAVAR ROUPA, E CONEXÕES POR CRIMPAGEM  FORNECIMENTO E INSTALAÇÃO. AF_06/2015</v>
          </cell>
          <cell r="D4260" t="str">
            <v>UN</v>
          </cell>
          <cell r="E4260">
            <v>246.35</v>
          </cell>
        </row>
        <row r="4261">
          <cell r="B4261">
            <v>96805</v>
          </cell>
          <cell r="C4261" t="str">
            <v>KIT CHASSI PEX, PRÉ-FABRICADO, PARA CHUVEIRO COM REGISTROS DE PRESSÃO E CONEXÕES POR ANEL DESLIZANTE  FORNECIMENTO E INSTALAÇÃO. AF_06/2015</v>
          </cell>
          <cell r="D4261" t="str">
            <v>UN</v>
          </cell>
          <cell r="E4261">
            <v>279.83</v>
          </cell>
        </row>
        <row r="4262">
          <cell r="B4262">
            <v>96806</v>
          </cell>
          <cell r="C4262" t="str">
            <v>KIT CHASSI PEX, PRÉ-FABRICADO, PARA COZINHA COM CUBA SIMPLES E CONEXÕES POR ANEL DESLIZANTE  FORNECIMENTO E INSTALAÇÃO. AF_06/2015</v>
          </cell>
          <cell r="D4262" t="str">
            <v>UN</v>
          </cell>
          <cell r="E4262">
            <v>133.74</v>
          </cell>
        </row>
        <row r="4263">
          <cell r="B4263">
            <v>96807</v>
          </cell>
          <cell r="C4263" t="str">
            <v>KIT CHASSI PEX, PRÉ-FABRICADO, PARA ÁREA DE SERVIÇO COM TANQUE E MÁQUINA DE LAVAR ROUPA, E CONEXÕES POR ANEL DESLIZANTE  FORNECIMENTO E INSTALAÇÃO. AF_06/2015</v>
          </cell>
          <cell r="D4263" t="str">
            <v>UN</v>
          </cell>
          <cell r="E4263">
            <v>221.32</v>
          </cell>
        </row>
        <row r="4264">
          <cell r="B4264">
            <v>96808</v>
          </cell>
          <cell r="C4264" t="str">
            <v>UNIÃO METÁLICA PARA INSTALAÇÕES EM PEX, DN 16 MM, FIXAÇÃO DAS CONEXÕES POR ANEL DESLIZANTE  FORNECIMENTO E INSTALAÇÃO . AF_06/2015</v>
          </cell>
          <cell r="D4264" t="str">
            <v>UN</v>
          </cell>
          <cell r="E4264">
            <v>11.79</v>
          </cell>
        </row>
        <row r="4265">
          <cell r="B4265">
            <v>96809</v>
          </cell>
          <cell r="C4265" t="str">
            <v>CONEXÃO FIXA, ROSCA FÊMEA, METÁLICA, PARA INSTALAÇÕES EM PEX, DN 16 MM X 1/2", COM ANEL DESLIZANTE. FORNECIMENTO E INSTALAÇÃO. AF_06/2015</v>
          </cell>
          <cell r="D4265" t="str">
            <v>UN</v>
          </cell>
          <cell r="E4265">
            <v>13.66</v>
          </cell>
        </row>
        <row r="4266">
          <cell r="B4266">
            <v>96810</v>
          </cell>
          <cell r="C4266" t="str">
            <v>CONEXÃO MÓVEL, ROSCA FÊMEA, METÁLICA, PARA INSTALAÇÕES EM PEX, DN 16 MM X 3/4", COM ANEL DESLIZANTE. FORNECIMENTO E INSTALAÇÃO. AF_06/2015</v>
          </cell>
          <cell r="D4266" t="str">
            <v>UN</v>
          </cell>
          <cell r="E4266">
            <v>14.92</v>
          </cell>
        </row>
        <row r="4267">
          <cell r="B4267">
            <v>96811</v>
          </cell>
          <cell r="C4267" t="str">
            <v>UNIÃO METÁLICA PARA INSTALAÇÕES EM PEX, DN 20 MM, FIXAÇÃO DAS CONEXÕES POR ANEL DESLIZANTE  FORNECIMENTO E INSTALAÇÃO . AF_06/2015</v>
          </cell>
          <cell r="D4267" t="str">
            <v>UN</v>
          </cell>
          <cell r="E4267">
            <v>15.93</v>
          </cell>
        </row>
        <row r="4268">
          <cell r="B4268">
            <v>96812</v>
          </cell>
          <cell r="C4268" t="str">
            <v>CONEXÃO FIXA, ROSCA FÊMEA, METÁLICA, PARA INSTALAÇÕES EM PEX, DN 20 MM X 1/2", COM ANEL DESLIZANTE. FORNECIMENTO E INSTALAÇÃO. AF_06/2015</v>
          </cell>
          <cell r="D4268" t="str">
            <v>UN</v>
          </cell>
          <cell r="E4268">
            <v>15.26</v>
          </cell>
        </row>
        <row r="4269">
          <cell r="B4269">
            <v>96813</v>
          </cell>
          <cell r="C4269" t="str">
            <v>CONEXÃO FIXA, ROSCA FÊMEA, METÁLICA, PARA INSTALAÇÕES EM PEX, DN 20 MM X 3/4", COM ANEL DESLIZANTE. FORNECIMENTO E INSTALAÇÃO. AF_06/2015</v>
          </cell>
          <cell r="D4269" t="str">
            <v>UN</v>
          </cell>
          <cell r="E4269">
            <v>17.760000000000002</v>
          </cell>
        </row>
        <row r="4270">
          <cell r="B4270">
            <v>96814</v>
          </cell>
          <cell r="C4270" t="str">
            <v>UNIÃO DE REDUÇÃO, METÁLICA, PARA INSTALAÇÕES EM PEX, DN 20 X 16 MM, CONEXÃO POR ANEL DESLIZANTE  FORNECIMENTO E INSTALAÇÃO. AF_06/2015</v>
          </cell>
          <cell r="D4270" t="str">
            <v>UN</v>
          </cell>
          <cell r="E4270">
            <v>14.84</v>
          </cell>
        </row>
        <row r="4271">
          <cell r="B4271">
            <v>96815</v>
          </cell>
          <cell r="C4271" t="str">
            <v>UNIÃO METÁLICA PARA INSTALAÇÕES EM PEX, DN 25 MM, FIXAÇÃO DAS CONEXÕES POR ANEL DESLIZANTE   FORNECIMENTO E INSTALAÇÃO. AF_06/2015</v>
          </cell>
          <cell r="D4271" t="str">
            <v>UN</v>
          </cell>
          <cell r="E4271">
            <v>25.6</v>
          </cell>
        </row>
        <row r="4272">
          <cell r="B4272">
            <v>96816</v>
          </cell>
          <cell r="C4272" t="str">
            <v>CONEXÃO FIXA, ROSCA FÊMEA, METÁLICA, PARA INSTALAÇÕES EM PEX, DN 25 MM X 3/4", COM ANEL DESLIZANTE. FORNECIMENTO E INSTALAÇÃO. AF_06/2015</v>
          </cell>
          <cell r="D4272" t="str">
            <v>UN</v>
          </cell>
          <cell r="E4272">
            <v>20.82</v>
          </cell>
        </row>
        <row r="4273">
          <cell r="B4273">
            <v>96817</v>
          </cell>
          <cell r="C4273" t="str">
            <v>CONEXÃO FIXA, ROSCA FÊMEA, METÁLICA, PARA INSTALAÇÕES EM PEX, DN 25 MM X 1", COM ANEL DESLIZANTE. FORNECIMENTO E INSTALAÇÃO. AF_06/2015</v>
          </cell>
          <cell r="D4273" t="str">
            <v>UN</v>
          </cell>
          <cell r="E4273">
            <v>23.86</v>
          </cell>
        </row>
        <row r="4274">
          <cell r="B4274">
            <v>96818</v>
          </cell>
          <cell r="C4274" t="str">
            <v>UNIÃO DE REDUÇÃO, METÁLICA, PEX, DN 25 X 16 MM, CONEXÃO POR ANEL DESLIZANTE  FORNECIMENTO E INSTALAÇÃO. AF_06/2015</v>
          </cell>
          <cell r="D4274" t="str">
            <v>UN</v>
          </cell>
          <cell r="E4274">
            <v>22.13</v>
          </cell>
        </row>
        <row r="4275">
          <cell r="B4275">
            <v>96819</v>
          </cell>
          <cell r="C4275" t="str">
            <v>UNIÃO DE REDUÇÃO, METÁLICA, PEX, DN 25 X 20 MM, CONEXÃO POR ANEL DESLIZANTE  FORNECIMENTO E INSTALAÇÃO. AF_06/2015</v>
          </cell>
          <cell r="D4275" t="str">
            <v>UN</v>
          </cell>
          <cell r="E4275">
            <v>22.13</v>
          </cell>
        </row>
        <row r="4276">
          <cell r="B4276">
            <v>96820</v>
          </cell>
          <cell r="C4276" t="str">
            <v>UNIÃO METÁLICA PARA INSTALAÇÕES EM PEX, DN 32 MM, FIXAÇÃO DAS CONEXÕES POR ANEL DESLIZANTE   FORNECIMENTO E INSTALAÇÃO. AF_06/2015</v>
          </cell>
          <cell r="D4276" t="str">
            <v>UN</v>
          </cell>
          <cell r="E4276">
            <v>41.04</v>
          </cell>
        </row>
        <row r="4277">
          <cell r="B4277">
            <v>96821</v>
          </cell>
          <cell r="C4277" t="str">
            <v>CONEXÃO FIXA, ROSCA FÊMEA, METÁLICA, PARA INSTALAÇÕES EM PEX, DN 32 MM X 1", COM ANEL DESLIZANTE  FORNECIMENTO E INSTALAÇÃO. AF_06/2015</v>
          </cell>
          <cell r="D4277" t="str">
            <v>UN</v>
          </cell>
          <cell r="E4277">
            <v>34.72</v>
          </cell>
        </row>
        <row r="4278">
          <cell r="B4278">
            <v>96822</v>
          </cell>
          <cell r="C4278" t="str">
            <v>UNIÃO DE REDUÇÃO, METÁLICA, PEX, DN 32 X 25 MM, CONEXÃO POR ANEL DESLIZANTE  FORNECIMENTO E INSTALAÇÃO. AF_06/2015</v>
          </cell>
          <cell r="D4278" t="str">
            <v>UN</v>
          </cell>
          <cell r="E4278">
            <v>35.200000000000003</v>
          </cell>
        </row>
        <row r="4279">
          <cell r="B4279">
            <v>96823</v>
          </cell>
          <cell r="C4279" t="str">
            <v>LUVA PARA INSTALAÇÕES EM PEX, DN 16 MM, CONEXÃO POR CRIMPAGEM  FORNECIMENTO E INSTALAÇÃO . AF_06/2015</v>
          </cell>
          <cell r="D4279" t="str">
            <v>UN</v>
          </cell>
          <cell r="E4279">
            <v>14.48</v>
          </cell>
        </row>
        <row r="4280">
          <cell r="B4280">
            <v>96824</v>
          </cell>
          <cell r="C4280" t="str">
            <v>CONEXÃO FIXA, ROSCA FÊMEA, PARA INSTALAÇÕES EM PEX, DN 16MM X 1/2", CONEXÃO POR CRIMPAGEM  FORNECIMENTO E INSTALAÇÃO. AF_06/2015</v>
          </cell>
          <cell r="D4280" t="str">
            <v>UN</v>
          </cell>
          <cell r="E4280">
            <v>16.43</v>
          </cell>
        </row>
        <row r="4281">
          <cell r="B4281">
            <v>96825</v>
          </cell>
          <cell r="C4281" t="str">
            <v>CONEXÃO FIXA, ROSCA FÊMEA, PARA INSTALAÇÕES EM PEX, DN 16MM X 3/4", CONEXÃO POR CRIMPAGEM  FORNECIMENTO E INSTALAÇÃO. AF_06/2015</v>
          </cell>
          <cell r="D4281" t="str">
            <v>UN</v>
          </cell>
          <cell r="E4281">
            <v>22.5</v>
          </cell>
        </row>
        <row r="4282">
          <cell r="B4282">
            <v>96826</v>
          </cell>
          <cell r="C4282" t="str">
            <v>LUVA PARA INSTALAÇÕES EM PEX, DN 20 MM, CONEXÃO POR CRIMPAGEM   FORNECIMENTO E INSTALAÇÃO. AF_06/2015</v>
          </cell>
          <cell r="D4282" t="str">
            <v>UN</v>
          </cell>
          <cell r="E4282">
            <v>20.2</v>
          </cell>
        </row>
        <row r="4283">
          <cell r="B4283">
            <v>96827</v>
          </cell>
          <cell r="C4283" t="str">
            <v>CONEXÃO FIXA, ROSCA FÊMEA, PARA INSTALAÇÕES EM PEX, DN 20MM X 1/2", CONEXÃO POR CRIMPAGEM  FORNECIMENTO E INSTALAÇÃO. AF_06/2015</v>
          </cell>
          <cell r="D4283" t="str">
            <v>UN</v>
          </cell>
          <cell r="E4283">
            <v>20.99</v>
          </cell>
        </row>
        <row r="4284">
          <cell r="B4284">
            <v>96828</v>
          </cell>
          <cell r="C4284" t="str">
            <v>CONEXÃO FIXA, ROSCA FÊMEA, PARA INSTALAÇÕES EM PEX, DN 20MM X 3/4", CONEXÃO POR CRIMPAGEM  FORNECIMENTO E INSTALAÇÃO. AF_06/2015</v>
          </cell>
          <cell r="D4284" t="str">
            <v>UN</v>
          </cell>
          <cell r="E4284">
            <v>26.57</v>
          </cell>
        </row>
        <row r="4285">
          <cell r="B4285">
            <v>96829</v>
          </cell>
          <cell r="C4285" t="str">
            <v>LUVA DE REDUÇÃO PARA INSTALAÇÕES EM PEX, DN 20 X 16 MM, CONEXÃO POR CRIMPAGEM  FORNECIMENTO E INSTALAÇÃO. AF_06/2015</v>
          </cell>
          <cell r="D4285" t="str">
            <v>UN</v>
          </cell>
          <cell r="E4285">
            <v>20.170000000000002</v>
          </cell>
        </row>
        <row r="4286">
          <cell r="B4286">
            <v>96830</v>
          </cell>
          <cell r="C4286" t="str">
            <v>LUVA PARA INSTALAÇÕES EM PEX, DN 25 MM, CONEXÃO POR CRIMPAGEM   FORNECIMENTO E INSTALAÇÃO. AF_06/2015</v>
          </cell>
          <cell r="D4286" t="str">
            <v>UN</v>
          </cell>
          <cell r="E4286">
            <v>29.54</v>
          </cell>
        </row>
        <row r="4287">
          <cell r="B4287">
            <v>96831</v>
          </cell>
          <cell r="C4287" t="str">
            <v>CONEXÃO FIXA, ROSCA FÊMEA, PARA INSTALAÇÕES EM PEX, DN 25MM X 1/2", CONEXÃO POR CRIMPAGEM  FORNECIMENTO E INSTALAÇÃO. AF_06/2015</v>
          </cell>
          <cell r="D4287" t="str">
            <v>UN</v>
          </cell>
          <cell r="E4287">
            <v>23.9</v>
          </cell>
        </row>
        <row r="4288">
          <cell r="B4288">
            <v>96832</v>
          </cell>
          <cell r="C4288" t="str">
            <v>CONEXÃO FIXA, ROSCA FÊMEA, PARA INSTALAÇÕES EM PEX, DN 25MM X 3/4", CONEXÃO POR CRIMPAGEM  FORNECIMENTO E INSTALAÇÃO. AF_06/2015</v>
          </cell>
          <cell r="D4288" t="str">
            <v>UN</v>
          </cell>
          <cell r="E4288">
            <v>27.78</v>
          </cell>
        </row>
        <row r="4289">
          <cell r="B4289">
            <v>96833</v>
          </cell>
          <cell r="C4289" t="str">
            <v>LUVA DE REDUÇÃO PARA INSTALAÇÕES EM PEX, DN 25 X 16 MM, CONEXÃO POR CRIMPAGEM  FORNECIMENTO E INSTALAÇÃO. AF_06/2015</v>
          </cell>
          <cell r="D4289" t="str">
            <v>UN</v>
          </cell>
          <cell r="E4289">
            <v>25.95</v>
          </cell>
        </row>
        <row r="4290">
          <cell r="B4290">
            <v>96834</v>
          </cell>
          <cell r="C4290" t="str">
            <v>LUVA PARA INSTALAÇÕES EM PEX, DN 32 MM, CONEXÃO POR CRIMPAGEM  FORNECIMENTO E INSTALAÇÃO . AF_06/2015</v>
          </cell>
          <cell r="D4290" t="str">
            <v>UN</v>
          </cell>
          <cell r="E4290">
            <v>43.29</v>
          </cell>
        </row>
        <row r="4291">
          <cell r="B4291">
            <v>96835</v>
          </cell>
          <cell r="C4291" t="str">
            <v>CONEXÃO FIXA, ROSCA FÊMEA, PARA INSTALAÇÕES EM PEX, DN 32 MM X 3/4", CONEXÃO POR CRIMPAGEM  FORNECIMENTO E INSTALAÇÃO. AF_06/2015</v>
          </cell>
          <cell r="D4291" t="str">
            <v>UN</v>
          </cell>
          <cell r="E4291">
            <v>37.26</v>
          </cell>
        </row>
        <row r="4292">
          <cell r="B4292">
            <v>96836</v>
          </cell>
          <cell r="C4292" t="str">
            <v>LUVA DE REDUÇÃO PARA INSTALAÇÕES EM PEX, DN 32 X 25 MM, CONEXÃO POR CRIMPAGEM  FORNECIMENTO E INSTALAÇÃO. AF_06/2015</v>
          </cell>
          <cell r="D4292" t="str">
            <v>UN</v>
          </cell>
          <cell r="E4292">
            <v>39.76</v>
          </cell>
        </row>
        <row r="4293">
          <cell r="B4293">
            <v>96837</v>
          </cell>
          <cell r="C4293" t="str">
            <v>JOELHO 90 GRAUS, METÁLICO, PARA INSTALAÇÕES EM PEX, DN 16 MM, CONEXÃO POR ANEL DESLIZANTE   FORNECIMENTO E INSTALAÇÃO. AF_06/2015</v>
          </cell>
          <cell r="D4293" t="str">
            <v>UN</v>
          </cell>
          <cell r="E4293">
            <v>20.86</v>
          </cell>
        </row>
        <row r="4294">
          <cell r="B4294">
            <v>96838</v>
          </cell>
          <cell r="C4294" t="str">
            <v>JOELHO 90 GRAUS, ROSCA FÊMEA TERMINAL, METÁLICO, PARA INSTALAÇÕES EM PEX, DN 16MM X 1/2", CONEXÃO POR ANEL DESLIZANTE  FORNECIMENTO E INSTALAÇÃO. AF_06/2015</v>
          </cell>
          <cell r="D4294" t="str">
            <v>UN</v>
          </cell>
          <cell r="E4294">
            <v>19.059999999999999</v>
          </cell>
        </row>
        <row r="4295">
          <cell r="B4295">
            <v>96839</v>
          </cell>
          <cell r="C4295" t="str">
            <v>JOELHO, ROSCA FÊMEA, COM BASE FIXA, METÁLICO, PARA INSTALAÇÕES EM PEX, DN 16MM X 1/2", CONEXÃO POR ANEL DESLIZANTE  FORNECIMENTO E INSTALAÇÃO. AF_06/2015</v>
          </cell>
          <cell r="D4295" t="str">
            <v>UN</v>
          </cell>
          <cell r="E4295">
            <v>18.739999999999998</v>
          </cell>
        </row>
        <row r="4296">
          <cell r="B4296">
            <v>96840</v>
          </cell>
          <cell r="C4296" t="str">
            <v>JOELHO 90 GRAUS, METÁLICO, PARA INSTALAÇÕES EM PEX, DN 20 MM, CONEXÃO POR ANEL DESLIZANTE  FORNECIMENTO E INSTALAÇÃO . AF_06/2015</v>
          </cell>
          <cell r="D4296" t="str">
            <v>UN</v>
          </cell>
          <cell r="E4296">
            <v>24.34</v>
          </cell>
        </row>
        <row r="4297">
          <cell r="B4297">
            <v>96841</v>
          </cell>
          <cell r="C4297" t="str">
            <v>JOELHO 90 GRAUS, ROSCA FÊMEA TERMINAL, METÁLICO, PARA INSTALAÇÕES EM PEX, DN 20 MM X 1/2", CONEXÃO POR ANEL DESLIZANTE  FORNECIMENTO E INSTALAÇÃO. AF_06/2015</v>
          </cell>
          <cell r="D4297" t="str">
            <v>UN</v>
          </cell>
          <cell r="E4297">
            <v>21.1</v>
          </cell>
        </row>
        <row r="4298">
          <cell r="B4298">
            <v>96842</v>
          </cell>
          <cell r="C4298" t="str">
            <v>JOELHO 90 GRAUS, ROSCA FÊMEA TERMINAL, METÁLICO, PARA INSTALAÇÕES EM PEX, DN 20 MM X 3/4", CONEXÃO POR ANEL DESLIZANTE  FORNECIMENTO E INSTALAÇÃO. AF_06/2015</v>
          </cell>
          <cell r="D4298" t="str">
            <v>UN</v>
          </cell>
          <cell r="E4298">
            <v>27.3</v>
          </cell>
        </row>
        <row r="4299">
          <cell r="B4299">
            <v>96843</v>
          </cell>
          <cell r="C4299" t="str">
            <v>JOELHO ROSCA FÊMEA, COM BASE FIXA, METÁLICO, PARA INSTALAÇÕES EM PEX, DN 20MM X 1/2", CONEXÃO POR ANEL DESLIZANTE  FORNECIMENTO E INSTALAÇÃO. AF_06/2015</v>
          </cell>
          <cell r="D4299" t="str">
            <v>UN</v>
          </cell>
          <cell r="E4299">
            <v>26.19</v>
          </cell>
        </row>
        <row r="4300">
          <cell r="B4300">
            <v>96844</v>
          </cell>
          <cell r="C4300" t="str">
            <v>JOELHO ROSCA FÊMEA, MÓVEL, METÁLICO, PARA INSTALAÇÕES EM PEX, DN 20MM X 3/4", CONEXÃO POR ANEL DESLIZANTE  FORNECIMENTO E INSTALAÇÃO. AF_06/2015</v>
          </cell>
          <cell r="D4300" t="str">
            <v>UN</v>
          </cell>
          <cell r="E4300">
            <v>36.299999999999997</v>
          </cell>
        </row>
        <row r="4301">
          <cell r="B4301">
            <v>96845</v>
          </cell>
          <cell r="C4301" t="str">
            <v>JOELHO 90 GRAUS, METÁLICO, PARA INSTALAÇÕES EM PEX, DN 25 MM, CONEXÃO POR ANEL DESLIZANTE   FORNECIMENTO E INSTALAÇÃO. AF_06/2015</v>
          </cell>
          <cell r="D4301" t="str">
            <v>UN</v>
          </cell>
          <cell r="E4301">
            <v>38.67</v>
          </cell>
        </row>
        <row r="4302">
          <cell r="B4302">
            <v>96846</v>
          </cell>
          <cell r="C4302" t="str">
            <v>JOELHO 90 GRAUS, ROSCA FÊMEA TERMINAL, METÁLICO, PARA INSTALAÇÕES EM PEX, DN 25 MM X 3/4", CONEXÃO POR ANEL DESLIZANTE  FORNECIMENTO E INSTALAÇÃO. AF_06/2015</v>
          </cell>
          <cell r="D4302" t="str">
            <v>UN</v>
          </cell>
          <cell r="E4302">
            <v>30.03</v>
          </cell>
        </row>
        <row r="4303">
          <cell r="B4303">
            <v>96847</v>
          </cell>
          <cell r="C4303" t="str">
            <v>JOELHO ROSCA FÊMEA, COM BASE FIXA, METÁLICO, PARA INSTALAÇÕES EM PEX, DN 25MM X 3/4", CONEXÃO POR ANEL DESLIZANTE  FORNECIMENTO E INSTALAÇÃO. AF_06/2015</v>
          </cell>
          <cell r="D4303" t="str">
            <v>UN</v>
          </cell>
          <cell r="E4303">
            <v>33.19</v>
          </cell>
        </row>
        <row r="4304">
          <cell r="B4304">
            <v>96848</v>
          </cell>
          <cell r="C4304" t="str">
            <v>JOELHO 90 GRAUS, METÁLICO, PARA INSTALAÇÕES EM PEX, DN 32 MM, CONEXÃO POR ANEL DESLIZANTE  FORNECIMENTO E INSTALAÇÃO . AF_06/2015</v>
          </cell>
          <cell r="D4304" t="str">
            <v>UN</v>
          </cell>
          <cell r="E4304">
            <v>50.28</v>
          </cell>
        </row>
        <row r="4305">
          <cell r="B4305">
            <v>96849</v>
          </cell>
          <cell r="C4305" t="str">
            <v>JOELHO 90 GRAUS, PARA INSTALAÇÕES EM PEX, DN 16 MM, CONEXÃO POR CRIMPAGEM   FORNECIMENTO E INSTALAÇÃO. AF_06/2015</v>
          </cell>
          <cell r="D4305" t="str">
            <v>UN</v>
          </cell>
          <cell r="E4305">
            <v>18.059999999999999</v>
          </cell>
        </row>
        <row r="4306">
          <cell r="B4306">
            <v>96850</v>
          </cell>
          <cell r="C4306" t="str">
            <v>JOELHO 90 GRAUS, ROSCA FÊMEA TERMINAL, PARA INSTALAÇÕES EM PEX, DN 16MM X 1/2", CONEXÃO POR CRIMPAGEM  FORNECIMENTO E INSTALAÇÃO. AF_06/2015</v>
          </cell>
          <cell r="D4306" t="str">
            <v>UN</v>
          </cell>
          <cell r="E4306">
            <v>21.3</v>
          </cell>
        </row>
        <row r="4307">
          <cell r="B4307">
            <v>96851</v>
          </cell>
          <cell r="C4307" t="str">
            <v>JOELHO 90 GRAUS, ROSCA FÊMEA TERMINAL, PARA INSTALAÇÕES EM PEX, DN 16MM X 3/4", CONEXÃO POR CRIMPAGEM  FORNECIMENTO E INSTALAÇÃO. AF_06/2015</v>
          </cell>
          <cell r="D4307" t="str">
            <v>UN</v>
          </cell>
          <cell r="E4307">
            <v>28.54</v>
          </cell>
        </row>
        <row r="4308">
          <cell r="B4308">
            <v>96852</v>
          </cell>
          <cell r="C4308" t="str">
            <v>JOELHO 90 GRAUS, PARA INSTALAÇÕES EM PEX, DN 20 MM, CONEXÃO POR CRIMPAGEM   FORNECIMENTO E INSTALAÇÃO. AF_06/2015</v>
          </cell>
          <cell r="D4308" t="str">
            <v>UN</v>
          </cell>
          <cell r="E4308">
            <v>24.2</v>
          </cell>
        </row>
        <row r="4309">
          <cell r="B4309">
            <v>96853</v>
          </cell>
          <cell r="C4309" t="str">
            <v>JOELHO 90 GRAUS, ROSCA FÊMEA TERMINAL, PARA INSTALAÇÕES EM PEX, DN 20MM X 1/2", CONEXÃO POR CRIMPAGEM  FORNECIMENTO E INSTALAÇÃO. AF_06/2015</v>
          </cell>
          <cell r="D4309" t="str">
            <v>UN</v>
          </cell>
          <cell r="E4309">
            <v>27.36</v>
          </cell>
        </row>
        <row r="4310">
          <cell r="B4310">
            <v>96854</v>
          </cell>
          <cell r="C4310" t="str">
            <v>JOELHO 90 GRAUS, ROSCA FÊMEA TERMINAL, PARA INSTALAÇÕES EM PEX, DN 20MM X 3/4", CONEXÃO POR CRIMPAGEM  FORNECIMENTO E INSTALAÇÃO. AF_06/2015</v>
          </cell>
          <cell r="D4310" t="str">
            <v>UN</v>
          </cell>
          <cell r="E4310">
            <v>32.96</v>
          </cell>
        </row>
        <row r="4311">
          <cell r="B4311">
            <v>96855</v>
          </cell>
          <cell r="C4311" t="str">
            <v>JOELHO 90 GRAUS, PARA INSTALAÇÕES EM PEX, DN 25 MM, CONEXÃO POR CRIMPAGEM   FORNECIMENTO E INSTALAÇÃO. AF_06/2015</v>
          </cell>
          <cell r="D4311" t="str">
            <v>UN</v>
          </cell>
          <cell r="E4311">
            <v>30.11</v>
          </cell>
        </row>
        <row r="4312">
          <cell r="B4312">
            <v>96856</v>
          </cell>
          <cell r="C4312" t="str">
            <v>JOELHO 90 GRAUS, ROSCA FÊMEA TERMINAL, PARA INSTALAÇÕES EM PEX, DN 25MM X 1/2", CONEXÃO POR CRIMPAGEM  FORNECIMENTO E INSTALAÇÃO. AF_06/2015</v>
          </cell>
          <cell r="D4312" t="str">
            <v>UN</v>
          </cell>
          <cell r="E4312">
            <v>30.56</v>
          </cell>
        </row>
        <row r="4313">
          <cell r="B4313">
            <v>96857</v>
          </cell>
          <cell r="C4313" t="str">
            <v>JOELHO 90 GRAUS, ROSCA FÊMEA TERMINAL, PARA INSTALAÇÕES EM PEX, DN 25MM X 1, CONEXÃO POR CRIMPAGEM  FORNECIMENTO E INSTALAÇÃO. AF_06/2015</v>
          </cell>
          <cell r="D4313" t="str">
            <v>UN</v>
          </cell>
          <cell r="E4313">
            <v>49.51</v>
          </cell>
        </row>
        <row r="4314">
          <cell r="B4314">
            <v>96858</v>
          </cell>
          <cell r="C4314" t="str">
            <v>JOELHO 90 GRAUS, PARA INSTALAÇÕES EM PEX, DN 32 MM, CONEXÃO POR CRIMPAGEM   FORNECIMENTO E INSTALAÇÃO. AF_06/2015</v>
          </cell>
          <cell r="D4314" t="str">
            <v>UN</v>
          </cell>
          <cell r="E4314">
            <v>49.73</v>
          </cell>
        </row>
        <row r="4315">
          <cell r="B4315">
            <v>96859</v>
          </cell>
          <cell r="C4315" t="str">
            <v>JOELHO 90 GRAUS, ROSCA FÊMEA TERMINAL, PARA INSTALAÇÕES EM PEX, DN 32 MM X 1", CONEXÃO POR CRIMPAGEM  FORNECIMENTO E INSTALAÇÃO. AF_06/2015</v>
          </cell>
          <cell r="D4315" t="str">
            <v>UN</v>
          </cell>
          <cell r="E4315">
            <v>62.03</v>
          </cell>
        </row>
        <row r="4316">
          <cell r="B4316">
            <v>96860</v>
          </cell>
          <cell r="C4316" t="str">
            <v>TÊ, METÁLICO, PARA INSTALAÇÕES EM PEX, DN 16 MM, CONEXÃO POR ANEL DESLIZANTE  FORNECIMENTO E INSTALAÇÃO. AF_06/2015</v>
          </cell>
          <cell r="D4316" t="str">
            <v>UN</v>
          </cell>
          <cell r="E4316">
            <v>23.97</v>
          </cell>
        </row>
        <row r="4317">
          <cell r="B4317">
            <v>96861</v>
          </cell>
          <cell r="C4317" t="str">
            <v>TÊ, ROSCA FÊMEA, METÁLICO, PARA INSTALAÇÕES EM PEX, DN 16 MM X ½, CONEXÃO POR ANEL DESLIZANTE   FORNECIMENTO E INSTALAÇÃO. AF_06/2015</v>
          </cell>
          <cell r="D4317" t="str">
            <v>UN</v>
          </cell>
          <cell r="E4317">
            <v>26.02</v>
          </cell>
        </row>
        <row r="4318">
          <cell r="B4318">
            <v>96862</v>
          </cell>
          <cell r="C4318" t="str">
            <v>TÊ, METÁLICO, PARA INSTALAÇÕES EM PEX, DN 20 MM, CONEXÃO POR ANEL DESLIZANTE  FORNECIMENTO E INSTALAÇÃO. AF_06/2015</v>
          </cell>
          <cell r="D4318" t="str">
            <v>UN</v>
          </cell>
          <cell r="E4318">
            <v>28.93</v>
          </cell>
        </row>
        <row r="4319">
          <cell r="B4319">
            <v>96863</v>
          </cell>
          <cell r="C4319" t="str">
            <v>TÊ, ROSCA FÊMEA, METÁLICO, PARA INSTALAÇÕES EM PEX, DN 20 MM X ½, CONEXÃO POR ANEL DESLIZANTE   FORNECIMENTO E INSTALAÇÃO. AF_06/2015</v>
          </cell>
          <cell r="D4319" t="str">
            <v>UN</v>
          </cell>
          <cell r="E4319">
            <v>28.59</v>
          </cell>
        </row>
        <row r="4320">
          <cell r="B4320">
            <v>96864</v>
          </cell>
          <cell r="C4320" t="str">
            <v>TÊ, METÁLICO, PARA INSTALAÇÕES EM PEX, DN 25 MM, CONEXÃO POR ANEL DESLIZANTE  FORNECIMENTO E INSTALAÇÃO. AF_06/2015</v>
          </cell>
          <cell r="D4320" t="str">
            <v>UN</v>
          </cell>
          <cell r="E4320">
            <v>46.07</v>
          </cell>
        </row>
        <row r="4321">
          <cell r="B4321">
            <v>96865</v>
          </cell>
          <cell r="C4321" t="str">
            <v>TÊ, ROSCA FÊMEA, METÁLICO, PARA INSTALAÇÕES EM PEX, DN 25 MM X 3/4", CONEXÃO POR ANEL DESLIZANTE  FORNECIMENTO E INSTALAÇÃO. AF_06/2015</v>
          </cell>
          <cell r="D4321" t="str">
            <v>UN</v>
          </cell>
          <cell r="E4321">
            <v>45.07</v>
          </cell>
        </row>
        <row r="4322">
          <cell r="B4322">
            <v>96866</v>
          </cell>
          <cell r="C4322" t="str">
            <v>TÊ, METÁLICO, PARA INSTALAÇÕES EM PEX, DN 32 MM, CONEXÃO POR ANEL DESLIZANTE  FORNECIMENTO E INSTALAÇÃO. AF_06/2015</v>
          </cell>
          <cell r="D4322" t="str">
            <v>UN</v>
          </cell>
          <cell r="E4322">
            <v>60.77</v>
          </cell>
        </row>
        <row r="4323">
          <cell r="B4323">
            <v>96867</v>
          </cell>
          <cell r="C4323" t="str">
            <v>TÊ, ROSCA MACHO, METÁLICO, PARA INSTALAÇÕES EM PEX, DN 32 MM X 1", CONEXÃO POR ANEL DESLIZANTE  FORNECIMENTO E INSTALAÇÃO. AF_06/2015</v>
          </cell>
          <cell r="D4323" t="str">
            <v>UN</v>
          </cell>
          <cell r="E4323">
            <v>71.09</v>
          </cell>
        </row>
        <row r="4324">
          <cell r="B4324">
            <v>96868</v>
          </cell>
          <cell r="C4324" t="str">
            <v>TÊ, PARA INSTALAÇÕES EM PEX, DN 16 MM, CONEXÃO POR CRIMPAGEM  FORNECIMENTO E INSTALAÇÃO. AF_06/2015</v>
          </cell>
          <cell r="D4324" t="str">
            <v>UN</v>
          </cell>
          <cell r="E4324">
            <v>28.22</v>
          </cell>
        </row>
        <row r="4325">
          <cell r="B4325">
            <v>96869</v>
          </cell>
          <cell r="C4325" t="str">
            <v>TÊ, PARA INSTALAÇÕES EM PEX, DN 20 MM, CONEXÃO POR CRIMPAGEM  FORNECIMENTO E INSTALAÇÃO. AF_06/2015</v>
          </cell>
          <cell r="D4325" t="str">
            <v>UN</v>
          </cell>
          <cell r="E4325">
            <v>33.72</v>
          </cell>
        </row>
        <row r="4326">
          <cell r="B4326">
            <v>96870</v>
          </cell>
          <cell r="C4326" t="str">
            <v>TÊ, PEX, DN 25 MM, CONEXÃO POR CRIMPAGEM  FORNECIMENTO E INSTALAÇÃO. AF_06/2015</v>
          </cell>
          <cell r="D4326" t="str">
            <v>UN</v>
          </cell>
          <cell r="E4326">
            <v>53.86</v>
          </cell>
        </row>
        <row r="4327">
          <cell r="B4327">
            <v>96871</v>
          </cell>
          <cell r="C4327" t="str">
            <v>TÊ, PARA INSTALAÇÕES EM PEX, DN 32 MM, CONEXÃO POR CRIMPAGEM  FORNECIMENTO E INSTALAÇÃO. AF_06/2015</v>
          </cell>
          <cell r="D4327" t="str">
            <v>UN</v>
          </cell>
          <cell r="E4327">
            <v>78.48</v>
          </cell>
        </row>
        <row r="4328">
          <cell r="B4328">
            <v>96872</v>
          </cell>
          <cell r="C4328" t="str">
            <v>DISTRIBUIDOR 2 SAÍDAS, METÁLICO, PARA INSTALAÇÕES EM PEX, ENTRADA DE 3/4" X 2 SAÍDAS DE 1/2", CONEXÃO POR ANEL DESLIZANTE  FORNECIMENTO E INSTALAÇÃO. AF_06/2015</v>
          </cell>
          <cell r="D4328" t="str">
            <v>UN</v>
          </cell>
          <cell r="E4328">
            <v>72.010000000000005</v>
          </cell>
        </row>
        <row r="4329">
          <cell r="B4329">
            <v>96873</v>
          </cell>
          <cell r="C4329" t="str">
            <v>DISTRIBUIDOR 2 SAÍDAS, METÁLICO, PARA INSTALAÇÕES EM PEX, ENTRADA DE 1" X 2 SAÍDAS DE 1/2", CONEXÃO POR ANEL DESLIZANTE  FORNECIMENTO E INSTALAÇÃO. AF_06/2015</v>
          </cell>
          <cell r="D4329" t="str">
            <v>UN</v>
          </cell>
          <cell r="E4329">
            <v>83.4</v>
          </cell>
        </row>
        <row r="4330">
          <cell r="B4330">
            <v>96874</v>
          </cell>
          <cell r="C4330" t="str">
            <v>DISTRIBUIDOR 3 SAÍDAS, METÁLICO, PARA INSTALAÇÕES EM PEX, ENTRADA DE 3/4" X 3 SAÍDAS DE 1/2", CONEXÃO POR ANEL DESLIZANTE  FORNECIMENTO E INSTALAÇÃO . AF_06/2015</v>
          </cell>
          <cell r="D4330" t="str">
            <v>UN</v>
          </cell>
          <cell r="E4330">
            <v>87.03</v>
          </cell>
        </row>
        <row r="4331">
          <cell r="B4331">
            <v>96875</v>
          </cell>
          <cell r="C4331" t="str">
            <v>DISTRIBUIDOR 3 SAÍDAS, METÁLICO, PARA INSTALAÇÕES EM PEX, ENTRADA DE 1 X 3 SAÍDAS DE 1/2, CONEXÃO POR ANEL DESLIZANTE   FORNECIMENTO E INSTALAÇÃO. AF_06/2015</v>
          </cell>
          <cell r="D4331" t="str">
            <v>UN</v>
          </cell>
          <cell r="E4331">
            <v>105.35</v>
          </cell>
        </row>
        <row r="4332">
          <cell r="B4332">
            <v>96876</v>
          </cell>
          <cell r="C4332" t="str">
            <v>DISTRIBUIDOR 2 SAÍDAS, PARA INSTALAÇÕES EM PEX, ENTRADA DE 32 MM X 2 SAÍDAS DE 16 MM, CONEXÃO POR CRIMPAGEM FORNECIMENTO E INSTALAÇÃO. AF_06/2015</v>
          </cell>
          <cell r="D4332" t="str">
            <v>UN</v>
          </cell>
          <cell r="E4332">
            <v>188.44</v>
          </cell>
        </row>
        <row r="4333">
          <cell r="B4333">
            <v>96877</v>
          </cell>
          <cell r="C4333" t="str">
            <v>DISTRIBUIDOR 2 SAÍDAS, PARA INSTALAÇÕES EM PEX, ENTRADA DE 32 MM X 2 SAÍDAS DE 20 MM, CONEXÃO POR CRIMPAGEM  FORNECIMENTO E INSTALAÇÃO. AF_06/2015</v>
          </cell>
          <cell r="D4333" t="str">
            <v>UN</v>
          </cell>
          <cell r="E4333">
            <v>201.75</v>
          </cell>
        </row>
        <row r="4334">
          <cell r="B4334">
            <v>96878</v>
          </cell>
          <cell r="C4334" t="str">
            <v>DISTRIBUIDOR 2 SAÍDAS, PARA INSTALAÇÕES EM PEX, ENTRADA DE 32 MM X 2 SAÍDAS DE 25 MM, CONEXÃO POR CRIMPAGEM  FORNECIMENTO E INSTALAÇÃO. AF_06/2015</v>
          </cell>
          <cell r="D4334" t="str">
            <v>UN</v>
          </cell>
          <cell r="E4334">
            <v>204.23</v>
          </cell>
        </row>
        <row r="4335">
          <cell r="B4335">
            <v>96879</v>
          </cell>
          <cell r="C4335" t="str">
            <v>DISTRIBUIDOR 3 SAÍDAS, PARA INSTALAÇÕES EM PEX, ENTRADA DE 32 MM X 3 SAÍDAS DE 16 MM, CONEXÃO POR CRIMPAGEM  FORNECIMENTO E INSTALAÇÃO. AF_06/2015</v>
          </cell>
          <cell r="D4335" t="str">
            <v>UN</v>
          </cell>
          <cell r="E4335">
            <v>204.19</v>
          </cell>
        </row>
        <row r="4336">
          <cell r="B4336">
            <v>96880</v>
          </cell>
          <cell r="C4336" t="str">
            <v>DISTRIBUIDOR 3 SAÍDAS, PARA INSTALAÇÕES EM PEX, ENTRADA DE 32 MM X 3 SAÍDAS DE 20 MM, CONEXÃO POR CRIMPAGEM  FORNECIMENTO E INSTALAÇÃO. AF_06/2015</v>
          </cell>
          <cell r="D4336" t="str">
            <v>UN</v>
          </cell>
          <cell r="E4336">
            <v>233.98</v>
          </cell>
        </row>
        <row r="4337">
          <cell r="B4337">
            <v>96881</v>
          </cell>
          <cell r="C4337" t="str">
            <v>DISTRIBUIDOR 3 SAÍDAS, PARA INSTALAÇÕES EM PEX, ENTRADA DE 32 MM X 3 SAÍDAS DE 25 MM, CONEXÃO POR CRIMPAGEM  FORNECIMENTO E INSTALAÇÃO. AF_06/2015</v>
          </cell>
          <cell r="D4337" t="str">
            <v>UN</v>
          </cell>
          <cell r="E4337">
            <v>247.48</v>
          </cell>
        </row>
        <row r="4338">
          <cell r="B4338">
            <v>97425</v>
          </cell>
          <cell r="C4338" t="str">
            <v>FLANGE EM AÇO, DN 15 MM X 1/2'', INSTALADO EM RESERVAÇÃO DE ÁGUA DE EDIFICAÇÃO QUE POSSUA RESERVATÓRIO DE FIBRA/FIBROCIMENTO - FORNECIMENTO E INSTALAÇÃO. AF_06/2016</v>
          </cell>
          <cell r="D4338" t="str">
            <v>UN</v>
          </cell>
          <cell r="E4338">
            <v>20.65</v>
          </cell>
        </row>
        <row r="4339">
          <cell r="B4339">
            <v>97426</v>
          </cell>
          <cell r="C4339" t="str">
            <v>FLANGE EM AÇO, DN 20 MM X 3/4'', INSTALADO EM RESERVAÇÃO DE ÁGUA DE EDIFICAÇÃO QUE POSSUA RESERVATÓRIO DE FIBRA/FIBROCIMENTO - FORNECIMENTO E INSTALAÇÃO. AF_06/2016</v>
          </cell>
          <cell r="D4339" t="str">
            <v>UN</v>
          </cell>
          <cell r="E4339">
            <v>24.75</v>
          </cell>
        </row>
        <row r="4340">
          <cell r="B4340">
            <v>97427</v>
          </cell>
          <cell r="C4340" t="str">
            <v>FLANGE EM AÇO, DN 25 MM X 1'', INSTALADO EM RESERVAÇÃO DE ÁGUA DE EDIFICAÇÃO QUE POSSUA RESERVATÓRIO DE FIBRA/FIBROCIMENTO - FORNECIMENTO E INSTALAÇÃO. AF_06/2016</v>
          </cell>
          <cell r="D4340" t="str">
            <v>UN</v>
          </cell>
          <cell r="E4340">
            <v>27.85</v>
          </cell>
        </row>
        <row r="4341">
          <cell r="B4341">
            <v>97428</v>
          </cell>
          <cell r="C4341" t="str">
            <v>FLANGE EM AÇO, DN 32 MM X 1 1/4'', INSTALADO EM RESERVAÇÃO DE ÁGUA DE EDIFICAÇÃO QUE POSSUA RESERVATÓRIO DE FIBRA/FIBROCIMENTO - FORNECIMENTO E INSTALAÇÃO. AF_06/2016</v>
          </cell>
          <cell r="D4341" t="str">
            <v>UN</v>
          </cell>
          <cell r="E4341">
            <v>35.049999999999997</v>
          </cell>
        </row>
        <row r="4342">
          <cell r="B4342">
            <v>97429</v>
          </cell>
          <cell r="C4342" t="str">
            <v>FLANGE EM AÇO, DN 40 MM X 1 1/2'', INSTALADO EM RESERVAÇÃO DE ÁGUA DE EDIFICAÇÃO QUE POSSUA RESERVATÓRIO DE FIBRA/FIBROCIMENTO - FORNECIMENTO E INSTALAÇÃO. AF_06/2016</v>
          </cell>
          <cell r="D4342" t="str">
            <v>UN</v>
          </cell>
          <cell r="E4342">
            <v>41.67</v>
          </cell>
        </row>
        <row r="4343">
          <cell r="B4343">
            <v>97430</v>
          </cell>
          <cell r="C4343" t="str">
            <v>ACOPLAMENTO RÍGIDO EM AÇO, CONEXÃO RANHURADA, DN 50 (2"), INSTALADO EM PRUMADAS - FORNECIMENTO E INSTALAÇÃO. AF_10/2020</v>
          </cell>
          <cell r="D4343" t="str">
            <v>UN</v>
          </cell>
          <cell r="E4343">
            <v>36.630000000000003</v>
          </cell>
        </row>
        <row r="4344">
          <cell r="B4344">
            <v>97431</v>
          </cell>
          <cell r="C4344" t="str">
            <v>ACOPLAMENTO RÍGIDO EM AÇO, CONEXÃO RANHURADA, DN 65 (2 1/2"), INSTALADO EM PRUMADAS - FORNECIMENTO E INSTALAÇÃO. AF_10/2020</v>
          </cell>
          <cell r="D4344" t="str">
            <v>UN</v>
          </cell>
          <cell r="E4344">
            <v>40.65</v>
          </cell>
        </row>
        <row r="4345">
          <cell r="B4345">
            <v>97432</v>
          </cell>
          <cell r="C4345" t="str">
            <v>ACOPLAMENTO RÍGIDO EM AÇO, CONEXÃO RANHURADA, DN 80 (3"), INSTALADO EM PRUMADAS - FORNECIMENTO E INSTALAÇÃO. AF_10/2020</v>
          </cell>
          <cell r="D4345" t="str">
            <v>UN</v>
          </cell>
          <cell r="E4345">
            <v>45.86</v>
          </cell>
        </row>
        <row r="4346">
          <cell r="B4346">
            <v>97433</v>
          </cell>
          <cell r="C4346" t="str">
            <v>CURVA 45 GRAUS, EM AÇO, CONEXÃO RANHURADA, DN 50 (2"), INSTALADO EM PRUMADAS - FORNECIMENTO E INSTALAÇÃO. AF_10/2020</v>
          </cell>
          <cell r="D4346" t="str">
            <v>UN</v>
          </cell>
          <cell r="E4346">
            <v>87.93</v>
          </cell>
        </row>
        <row r="4347">
          <cell r="B4347">
            <v>97434</v>
          </cell>
          <cell r="C4347" t="str">
            <v>CURVA 90 GRAUS, EM AÇO, CONEXÃO RANHURADA, DN 50 (2"), INSTALADO EM PRUMADAS - FORNECIMENTO E INSTALAÇÃO. AF_10/2020</v>
          </cell>
          <cell r="D4347" t="str">
            <v>UN</v>
          </cell>
          <cell r="E4347">
            <v>89.74</v>
          </cell>
        </row>
        <row r="4348">
          <cell r="B4348">
            <v>97435</v>
          </cell>
          <cell r="C4348" t="str">
            <v>CURVA 45 GRAUS, EM AÇO, CONEXÃO RANHURADA, DN 65 (2 1/2"), INSTALADO EM PRUMADAS - FORNECIMENTO E INSTALAÇÃO. AF_10/2020</v>
          </cell>
          <cell r="D4348" t="str">
            <v>UN</v>
          </cell>
          <cell r="E4348">
            <v>103.02</v>
          </cell>
        </row>
        <row r="4349">
          <cell r="B4349">
            <v>97436</v>
          </cell>
          <cell r="C4349" t="str">
            <v>CURVA 90 GRAUS, EM AÇO, CONEXÃO RANHURADA, DN 65 (2 1/2"), INSTALADO EM PRUMADAS - FORNECIMENTO E INSTALAÇÃO. AF_10/2020</v>
          </cell>
          <cell r="D4349" t="str">
            <v>UN</v>
          </cell>
          <cell r="E4349">
            <v>106.49</v>
          </cell>
        </row>
        <row r="4350">
          <cell r="B4350">
            <v>97437</v>
          </cell>
          <cell r="C4350" t="str">
            <v>CURVA 45 GRAUS, EM AÇO, CONEXÃO RANHURADA, DN 80 (3), INSTALADO EM PRUMADAS - FORNECIMENTO E INSTALAÇÃO. AF_10/2020</v>
          </cell>
          <cell r="D4350" t="str">
            <v>UN</v>
          </cell>
          <cell r="E4350">
            <v>118.01</v>
          </cell>
        </row>
        <row r="4351">
          <cell r="B4351">
            <v>97438</v>
          </cell>
          <cell r="C4351" t="str">
            <v>CURVA 90 GRAUS, EM AÇO, CONEXÃO RANHURADA, DN 80 (3"), INSTALADO EM PRUMADAS - FORNECIMENTO E INSTALAÇÃO. AF_10/2020</v>
          </cell>
          <cell r="D4351" t="str">
            <v>UN</v>
          </cell>
          <cell r="E4351">
            <v>121.72</v>
          </cell>
        </row>
        <row r="4352">
          <cell r="B4352">
            <v>97439</v>
          </cell>
          <cell r="C4352" t="str">
            <v>TÊ, EM AÇO, CONEXÃO RANHURADA, DN 50 (2"), INSTALADO EM PRUMADAS - FORNECIMENTO E INSTALAÇÃO. AF_10/2020</v>
          </cell>
          <cell r="D4352" t="str">
            <v>UN</v>
          </cell>
          <cell r="E4352">
            <v>134.55000000000001</v>
          </cell>
        </row>
        <row r="4353">
          <cell r="B4353">
            <v>97440</v>
          </cell>
          <cell r="C4353" t="str">
            <v>TÊ, EM AÇO, CONEXÃO RANHURADA, DN 65 (2 1/2"), INSTALADO EM PRUMADAS - FORNECIMENTO E INSTALAÇÃO. AF_10/2020</v>
          </cell>
          <cell r="D4353" t="str">
            <v>UN</v>
          </cell>
          <cell r="E4353">
            <v>161.86000000000001</v>
          </cell>
        </row>
        <row r="4354">
          <cell r="B4354">
            <v>97442</v>
          </cell>
          <cell r="C4354" t="str">
            <v>TÊ, EM AÇO, CONEXÃO RANHURADA, DN 80 (3"), INSTALADO EM PRUMADAS - FORNECIMENTO E INSTALAÇÃO. AF_10/2020</v>
          </cell>
          <cell r="D4354" t="str">
            <v>UN</v>
          </cell>
          <cell r="E4354">
            <v>178.39</v>
          </cell>
        </row>
        <row r="4355">
          <cell r="B4355">
            <v>97443</v>
          </cell>
          <cell r="C4355" t="str">
            <v>LUVA, EM AÇO, CONEXÃO SOLDADA, DN 50 (2"), INSTALADO EM PRUMADAS - FORNECIMENTO E INSTALAÇÃO. AF_10/2020</v>
          </cell>
          <cell r="D4355" t="str">
            <v>UN</v>
          </cell>
          <cell r="E4355">
            <v>77.19</v>
          </cell>
        </row>
        <row r="4356">
          <cell r="B4356">
            <v>97444</v>
          </cell>
          <cell r="C4356" t="str">
            <v>LUVA COM REDUÇÃO, EM AÇO, CONEXÃO SOLDADA, DN 50 X 40 MM (2  X 1 1/2"), INSTALADO EM PRUMADAS - FORNECIMENTO E INSTALAÇÃO. AF_10/2020</v>
          </cell>
          <cell r="D4356" t="str">
            <v>UN</v>
          </cell>
          <cell r="E4356">
            <v>90.85</v>
          </cell>
        </row>
        <row r="4357">
          <cell r="B4357">
            <v>97446</v>
          </cell>
          <cell r="C4357" t="str">
            <v>LUVA, EM AÇO, CONEXÃO SOLDADA, DN 65 (2 1/2"), INSTALADO EM PRUMADAS - FORNECIMENTO E INSTALAÇÃO. AF_10/2020</v>
          </cell>
          <cell r="D4357" t="str">
            <v>UN</v>
          </cell>
          <cell r="E4357">
            <v>156.97999999999999</v>
          </cell>
        </row>
        <row r="4358">
          <cell r="B4358">
            <v>97447</v>
          </cell>
          <cell r="C4358" t="str">
            <v>LUVA COM REDUÇÃO, EM AÇO, CONEXÃO SOLDADA, DN 65 X 50 MM (2 1/2" X 2"), INSTALADO EM PRUMADAS - FORNECIMENTO E INSTALAÇÃO. AF_10/2020</v>
          </cell>
          <cell r="D4358" t="str">
            <v>UN</v>
          </cell>
          <cell r="E4358">
            <v>156.97999999999999</v>
          </cell>
        </row>
        <row r="4359">
          <cell r="B4359">
            <v>97449</v>
          </cell>
          <cell r="C4359" t="str">
            <v>LUVA, EM AÇO, CONEXÃO SOLDADA, DN 80 (3"), INSTALADO EM PRUMADAS - FORNECIMENTO E INSTALAÇÃO. AF_10/2020</v>
          </cell>
          <cell r="D4359" t="str">
            <v>UN</v>
          </cell>
          <cell r="E4359">
            <v>167.09</v>
          </cell>
        </row>
        <row r="4360">
          <cell r="B4360">
            <v>97450</v>
          </cell>
          <cell r="C4360" t="str">
            <v>LUVA COM REDUÇÃO, EM AÇO, CONEXÃO SOLDADA, DN 80 X 65 MM (3" X 2 1/2"), INSTALADO EM PRUMADAS - FORNECIMENTO E INSTALAÇÃO. AF_10/2020</v>
          </cell>
          <cell r="D4360" t="str">
            <v>UN</v>
          </cell>
          <cell r="E4360">
            <v>204.27</v>
          </cell>
        </row>
        <row r="4361">
          <cell r="B4361">
            <v>97452</v>
          </cell>
          <cell r="C4361" t="str">
            <v>CURVA 45 GRAUS, EM AÇO, CONEXÃO SOLDADA, DN 50 (2"), INSTALADO EM PRUMADAS - FORNECIMENTO E INSTALAÇÃO. AF_10/2020</v>
          </cell>
          <cell r="D4361" t="str">
            <v>UN</v>
          </cell>
          <cell r="E4361">
            <v>127.12</v>
          </cell>
        </row>
        <row r="4362">
          <cell r="B4362">
            <v>97453</v>
          </cell>
          <cell r="C4362" t="str">
            <v>CURVA 90 GRAUS, EM AÇO, CONEXÃO SOLDADA, DN 50 (2"), INSTALADO EM PRUMADAS - FORNECIMENTO E INSTALAÇÃO. AF_10/2020</v>
          </cell>
          <cell r="D4362" t="str">
            <v>UN</v>
          </cell>
          <cell r="E4362">
            <v>134.91</v>
          </cell>
        </row>
        <row r="4363">
          <cell r="B4363">
            <v>97454</v>
          </cell>
          <cell r="C4363" t="str">
            <v>CURVA 45 GRAUS, EM AÇO, CONEXÃO SOLDADA, DN 65 (2 1/2"), INSTALADO EM PRUMADAS - FORNECIMENTO E INSTALAÇÃO. AF_10/2020</v>
          </cell>
          <cell r="D4363" t="str">
            <v>UN</v>
          </cell>
          <cell r="E4363">
            <v>215.99</v>
          </cell>
        </row>
        <row r="4364">
          <cell r="B4364">
            <v>97455</v>
          </cell>
          <cell r="C4364" t="str">
            <v>CURVA 90 GRAUS, EM AÇO, CONEXÃO SOLDADA, DN 65 (2 1/2"), INSTALADO EM PRUMADAS - FORNECIMENTO E INSTALAÇÃO. AF_10/2020</v>
          </cell>
          <cell r="D4364" t="str">
            <v>UN</v>
          </cell>
          <cell r="E4364">
            <v>228.46</v>
          </cell>
        </row>
        <row r="4365">
          <cell r="B4365">
            <v>97456</v>
          </cell>
          <cell r="C4365" t="str">
            <v>CURVA 45 GRAUS, EM AÇO, CONEXÃO SOLDADA, DN 80 (3"), INSTALADO EM PRUMADAS - FORNECIMENTO E INSTALAÇÃO. AF_10/2020</v>
          </cell>
          <cell r="D4365" t="str">
            <v>UN</v>
          </cell>
          <cell r="E4365">
            <v>488.84</v>
          </cell>
        </row>
        <row r="4366">
          <cell r="B4366">
            <v>97457</v>
          </cell>
          <cell r="C4366" t="str">
            <v>CURVA 90 GRAUS, EM AÇO, CONEXÃO SOLDADA, DN 80 (3"), INSTALADO EM PRUMADAS - FORNECIMENTO E INSTALAÇÃO. AF_10/2020</v>
          </cell>
          <cell r="D4366" t="str">
            <v>UN</v>
          </cell>
          <cell r="E4366">
            <v>432.91</v>
          </cell>
        </row>
        <row r="4367">
          <cell r="B4367">
            <v>97458</v>
          </cell>
          <cell r="C4367" t="str">
            <v>TÊ, EM AÇO, CONEXÃO SOLDADA, DN 50 (2"), INSTALADO EM PRUMADAS - FORNECIMENTO E INSTALAÇÃO. AF_10/2020</v>
          </cell>
          <cell r="D4367" t="str">
            <v>UN</v>
          </cell>
          <cell r="E4367">
            <v>200.77</v>
          </cell>
        </row>
        <row r="4368">
          <cell r="B4368">
            <v>97459</v>
          </cell>
          <cell r="C4368" t="str">
            <v>TÊ, EM AÇO, CONEXÃO SOLDADA, DN 65 (2 1/2"), INSTALADO EM PRUMADAS - FORNECIMENTO E INSTALAÇÃO. AF_10/2020</v>
          </cell>
          <cell r="D4368" t="str">
            <v>UN</v>
          </cell>
          <cell r="E4368">
            <v>343.91</v>
          </cell>
        </row>
        <row r="4369">
          <cell r="B4369">
            <v>97460</v>
          </cell>
          <cell r="C4369" t="str">
            <v>TÊ, EM AÇO, CONEXÃO SOLDADA, DN 80 (3"), INSTALADO EM PRUMADAS - FORNECIMENTO E INSTALAÇÃO. AF_10/2020</v>
          </cell>
          <cell r="D4369" t="str">
            <v>UN</v>
          </cell>
          <cell r="E4369">
            <v>528.30999999999995</v>
          </cell>
        </row>
        <row r="4370">
          <cell r="B4370">
            <v>97461</v>
          </cell>
          <cell r="C4370" t="str">
            <v>LUVA, EM AÇO, CONEXÃO SOLDADA, DN 25 (1"), INSTALADO EM REDE DE ALIMENTAÇÃO PARA HIDRANTE - FORNECIMENTO E INSTALAÇÃO. AF_10/2020</v>
          </cell>
          <cell r="D4370" t="str">
            <v>UN</v>
          </cell>
          <cell r="E4370">
            <v>24.29</v>
          </cell>
        </row>
        <row r="4371">
          <cell r="B4371">
            <v>97462</v>
          </cell>
          <cell r="C4371" t="str">
            <v>LUVA COM REDUÇÃO, EM AÇO, CONEXÃO SOLDADA, DN 25 X 20 MM (1  X 3/4"), INSTALADO EM REDE DE ALIMENTAÇÃO PARA HIDRANTE - FORNECIMENTO E INSTALAÇÃO. AF_10/2020</v>
          </cell>
          <cell r="D4371" t="str">
            <v>UN</v>
          </cell>
          <cell r="E4371">
            <v>20.29</v>
          </cell>
        </row>
        <row r="4372">
          <cell r="B4372">
            <v>97464</v>
          </cell>
          <cell r="C4372" t="str">
            <v>LUVA, EM AÇO, CONEXÃO SOLDADA, DN 32 (1 1/4"), INSTALADO EM REDE DE ALIMENTAÇÃO PARA HIDRANTE - FORNECIMENTO E INSTALAÇÃO. AF_10/2020</v>
          </cell>
          <cell r="D4372" t="str">
            <v>UN</v>
          </cell>
          <cell r="E4372">
            <v>34.97</v>
          </cell>
        </row>
        <row r="4373">
          <cell r="B4373">
            <v>97465</v>
          </cell>
          <cell r="C4373" t="str">
            <v>LUVA COM REDUÇÃO, EM AÇO, CONEXÃO SOLDADA, DN 32 X 25 MM (1 1/4"  X 1"), INSTALADO EM REDE DE ALIMENTAÇÃO PARA HIDRANTE - FORNECIMENTO E INSTALAÇÃO. AF_10/2020</v>
          </cell>
          <cell r="D4373" t="str">
            <v>UN</v>
          </cell>
          <cell r="E4373">
            <v>41.71</v>
          </cell>
        </row>
        <row r="4374">
          <cell r="B4374">
            <v>97467</v>
          </cell>
          <cell r="C4374" t="str">
            <v>LUVA, EM AÇO, CONEXÃO SOLDADA, DN 40 (1 1/2"), INSTALADO EM REDE DE ALIMENTAÇÃO PARA HIDRANTE - FORNECIMENTO E INSTALAÇÃO. AF_10/2020</v>
          </cell>
          <cell r="D4374" t="str">
            <v>UN</v>
          </cell>
          <cell r="E4374">
            <v>44.38</v>
          </cell>
        </row>
        <row r="4375">
          <cell r="B4375">
            <v>97468</v>
          </cell>
          <cell r="C4375" t="str">
            <v>LUVA COM REDUÇÃO, EM AÇO, CONEXÃO SOLDADA, DN 40  X 32 MM (1 1/2" X 1 1/4"), INSTALADO EM REDE DE ALIMENTAÇÃO PARA HIDRANTE - FORNECIMENTO E INSTALAÇÃO. AF_10/2020</v>
          </cell>
          <cell r="D4375" t="str">
            <v>UN</v>
          </cell>
          <cell r="E4375">
            <v>53.01</v>
          </cell>
        </row>
        <row r="4376">
          <cell r="B4376">
            <v>97470</v>
          </cell>
          <cell r="C4376" t="str">
            <v>LUVA, EM AÇO, CONEXÃO SOLDADA, DN 50 (2"), INSTALADO EM REDE DE ALIMENTAÇÃO PARA HIDRANTE - FORNECIMENTO E INSTALAÇÃO. AF_10/2020</v>
          </cell>
          <cell r="D4376" t="str">
            <v>UN</v>
          </cell>
          <cell r="E4376">
            <v>65.510000000000005</v>
          </cell>
        </row>
        <row r="4377">
          <cell r="B4377">
            <v>97471</v>
          </cell>
          <cell r="C4377" t="str">
            <v>LUVA COM REDUÇÃO, EM AÇO, CONEXÃO SOLDADA, DN 50 X 40 MM (2" X 1 1/2"), INSTALADO EM REDE DE ALIMENTAÇÃO PARA HIDRANTE - FORNECIMENTO E INSTALAÇÃO. AF_10/2020</v>
          </cell>
          <cell r="D4377" t="str">
            <v>UN</v>
          </cell>
          <cell r="E4377">
            <v>79.17</v>
          </cell>
        </row>
        <row r="4378">
          <cell r="B4378">
            <v>97474</v>
          </cell>
          <cell r="C4378" t="str">
            <v>LUVA, EM AÇO, CONEXÃO SOLDADA, DN 65 (2 1/2"), INSTALADO EM REDE DE ALIMENTAÇÃO PARA HIDRANTE - FORNECIMENTO E INSTALAÇÃO. AF_10/2020</v>
          </cell>
          <cell r="D4378" t="str">
            <v>UN</v>
          </cell>
          <cell r="E4378">
            <v>119.67</v>
          </cell>
        </row>
        <row r="4379">
          <cell r="B4379">
            <v>97475</v>
          </cell>
          <cell r="C4379" t="str">
            <v>LUVA COM REDUÇÃO, EM AÇO, CONEXÃO SOLDADA, DN 65 X 50 MM (2 1/2" X 2"), INSTALADO EM REDE DE ALIMENTAÇÃO PARA HIDRANTE - FORNECIMENTO E INSTALAÇÃO. AF_10/2020</v>
          </cell>
          <cell r="D4379" t="str">
            <v>UN</v>
          </cell>
          <cell r="E4379">
            <v>147.27000000000001</v>
          </cell>
        </row>
        <row r="4380">
          <cell r="B4380">
            <v>97477</v>
          </cell>
          <cell r="C4380" t="str">
            <v>LUVA, EM AÇO, CONEXÃO SOLDADA, DN 80 (3"), INSTALADO EM REDE DE ALIMENTAÇÃO PARA HIDRANTE - FORNECIMENTO E INSTALAÇÃO. AF_10/2020</v>
          </cell>
          <cell r="D4380" t="str">
            <v>UN</v>
          </cell>
          <cell r="E4380">
            <v>159.38999999999999</v>
          </cell>
        </row>
        <row r="4381">
          <cell r="B4381">
            <v>97478</v>
          </cell>
          <cell r="C4381" t="str">
            <v>LUVA COM REDUÇÃO, EM AÇO, CONEXÃO SOLDADA, DN 80 X 65 MM (3" X 2 1/2"), INSTALADO EM REDE DE ALIMENTAÇÃO PARA HIDRANTE - FORNECIMENTO E INSTALAÇÃO. AF_10/2020</v>
          </cell>
          <cell r="D4381" t="str">
            <v>UN</v>
          </cell>
          <cell r="E4381">
            <v>196.57</v>
          </cell>
        </row>
        <row r="4382">
          <cell r="B4382">
            <v>97479</v>
          </cell>
          <cell r="C4382" t="str">
            <v>CURVA 45 GRAUS, EM AÇO, CONEXÃO SOLDADA, DN 25 (1"), INSTALADO EM REDE DE ALIMENTAÇÃO PARA HIDRANTE - FORNECIMENTO E INSTALAÇÃO. AF_10/2020</v>
          </cell>
          <cell r="D4382" t="str">
            <v>UN</v>
          </cell>
          <cell r="E4382">
            <v>39.229999999999997</v>
          </cell>
        </row>
        <row r="4383">
          <cell r="B4383">
            <v>97480</v>
          </cell>
          <cell r="C4383" t="str">
            <v>CURVA 90 GRAUS, EM AÇO, CONEXÃO SOLDADA, DN 25 (1"), INSTALADO EM REDE DE ALIMENTAÇÃO PARA HIDRANTE - FORNECIMENTO E INSTALAÇÃO. AF_10/2020</v>
          </cell>
          <cell r="D4383" t="str">
            <v>UN</v>
          </cell>
          <cell r="E4383">
            <v>39.229999999999997</v>
          </cell>
        </row>
        <row r="4384">
          <cell r="B4384">
            <v>97481</v>
          </cell>
          <cell r="C4384" t="str">
            <v>CURVA 45 GRAUS, EM AÇO, CONEXÃO SOLDADA, DN 32 (1 1/4"), INSTALADO EM REDE DE ALIMENTAÇÃO PARA HIDRANTE - FORNECIMENTO E INSTALAÇÃO. AF_10/2020</v>
          </cell>
          <cell r="D4384" t="str">
            <v>UN</v>
          </cell>
          <cell r="E4384">
            <v>56.8</v>
          </cell>
        </row>
        <row r="4385">
          <cell r="B4385">
            <v>97482</v>
          </cell>
          <cell r="C4385" t="str">
            <v>CURVA 90 GRAUS, EM AÇO, CONEXÃO SOLDADA, DN 32 (1 1/4"), INSTALADO EM REDE DE ALIMENTAÇÃO PARA HIDRANTE - FORNECIMENTO E INSTALAÇÃO. AF_10/2020</v>
          </cell>
          <cell r="D4385" t="str">
            <v>UN</v>
          </cell>
          <cell r="E4385">
            <v>56.8</v>
          </cell>
        </row>
        <row r="4386">
          <cell r="B4386">
            <v>97483</v>
          </cell>
          <cell r="C4386" t="str">
            <v>CURVA 45 GRAUS, EM AÇO, CONEXÃO SOLDADA, DN 40 (1 1/2"), INSTALADO EM REDE DE ALIMENTAÇÃO PARA HIDRANTE - FORNECIMENTO E INSTALAÇÃO. AF_10/2020</v>
          </cell>
          <cell r="D4386" t="str">
            <v>UN</v>
          </cell>
          <cell r="E4386">
            <v>79.52</v>
          </cell>
        </row>
        <row r="4387">
          <cell r="B4387">
            <v>97484</v>
          </cell>
          <cell r="C4387" t="str">
            <v>CURVA 90 GRAUS, EM AÇO, CONEXÃO SOLDADA, DN 40 (1 1/2"), INSTALADO EM REDE DE ALIMENTAÇÃO PARA HIDRANTE - FORNECIMENTO E INSTALAÇÃO. AF_10/2020</v>
          </cell>
          <cell r="D4387" t="str">
            <v>UN</v>
          </cell>
          <cell r="E4387">
            <v>79.52</v>
          </cell>
        </row>
        <row r="4388">
          <cell r="B4388">
            <v>97485</v>
          </cell>
          <cell r="C4388" t="str">
            <v>CURVA 45 GRAUS, EM AÇO, CONEXÃO SOLDADA, DN 50 (2"), INSTALADO EM REDE DE ALIMENTAÇÃO PARA HIDRANTE - FORNECIMENTO E INSTALAÇÃO. AF_10/2020</v>
          </cell>
          <cell r="D4388" t="str">
            <v>UN</v>
          </cell>
          <cell r="E4388">
            <v>109.61</v>
          </cell>
        </row>
        <row r="4389">
          <cell r="B4389">
            <v>97486</v>
          </cell>
          <cell r="C4389" t="str">
            <v>CURVA 90 GRAUS, EM AÇO, CONEXÃO SOLDADA, DN 50 (2"), INSTALADO EM REDE DE ALIMENTAÇÃO PARA HIDRANTE - FORNECIMENTO E INSTALAÇÃO. AF_10/2020</v>
          </cell>
          <cell r="D4389" t="str">
            <v>UN</v>
          </cell>
          <cell r="E4389">
            <v>117.4</v>
          </cell>
        </row>
        <row r="4390">
          <cell r="B4390">
            <v>97487</v>
          </cell>
          <cell r="C4390" t="str">
            <v>CURVA 45 GRAUS, EM AÇO, CONEXÃO SOLDADA, DN 65 (2 1/2"), INSTALADO EM REDE DE ALIMENTAÇÃO PARA HIDRANTE - FORNECIMENTO E INSTALAÇÃO. AF_10/2020</v>
          </cell>
          <cell r="D4390" t="str">
            <v>UN</v>
          </cell>
          <cell r="E4390">
            <v>201.48</v>
          </cell>
        </row>
        <row r="4391">
          <cell r="B4391">
            <v>97488</v>
          </cell>
          <cell r="C4391" t="str">
            <v>CURVA 90 GRAUS, EM AÇO, CONEXÃO SOLDADA, DN 65 (2 1/2"), INSTALADO EM REDE DE ALIMENTAÇÃO PARA HIDRANTE - FORNECIMENTO E INSTALAÇÃO. AF_10/2020</v>
          </cell>
          <cell r="D4391" t="str">
            <v>UN</v>
          </cell>
          <cell r="E4391">
            <v>213.95</v>
          </cell>
        </row>
        <row r="4392">
          <cell r="B4392">
            <v>97489</v>
          </cell>
          <cell r="C4392" t="str">
            <v>CURVA 45 GRAUS, EM AÇO, CONEXÃO SOLDADA, DN 80 (3"), INSTALADO EM REDE DE ALIMENTAÇÃO PARA HIDRANTE - FORNECIMENTO E INSTALAÇÃO. AF_10/2020</v>
          </cell>
          <cell r="D4392" t="str">
            <v>UN</v>
          </cell>
          <cell r="E4392">
            <v>477.26</v>
          </cell>
        </row>
        <row r="4393">
          <cell r="B4393">
            <v>97490</v>
          </cell>
          <cell r="C4393" t="str">
            <v>CURVA 90 GRAUS, EM AÇO, CONEXÃO SOLDADA, DN 80 (3"), INSTALADO EM REDE DE ALIMENTAÇÃO PARA HIDRANTE - FORNECIMENTO E INSTALAÇÃO. AF_10/2020</v>
          </cell>
          <cell r="D4393" t="str">
            <v>UN</v>
          </cell>
          <cell r="E4393">
            <v>421.33</v>
          </cell>
        </row>
        <row r="4394">
          <cell r="B4394">
            <v>97491</v>
          </cell>
          <cell r="C4394" t="str">
            <v>TÊ, EM AÇO, CONEXÃO SOLDADA, DN 25 (1"), INSTALADO EM REDE DE ALIMENTAÇÃO PARA HIDRANTE - FORNECIMENTO E INSTALAÇÃO. AF_10/2020</v>
          </cell>
          <cell r="D4394" t="str">
            <v>UN</v>
          </cell>
          <cell r="E4394">
            <v>60.54</v>
          </cell>
        </row>
        <row r="4395">
          <cell r="B4395">
            <v>97492</v>
          </cell>
          <cell r="C4395" t="str">
            <v>TÊ, EM AÇO, CONEXÃO SOLDADA, DN 32 (1 1/4"), INSTALADO EM REDE DE ALIMENTAÇÃO PARA HIDRANTE - FORNECIMENTO E INSTALAÇÃO. AF_10/2020</v>
          </cell>
          <cell r="D4395" t="str">
            <v>UN</v>
          </cell>
          <cell r="E4395">
            <v>88.75</v>
          </cell>
        </row>
        <row r="4396">
          <cell r="B4396">
            <v>97493</v>
          </cell>
          <cell r="C4396" t="str">
            <v>TÊ, EM AÇO, CONEXÃO SOLDADA, DN 40 (1 1/2"), INSTALADO EM REDE DE ALIMENTAÇÃO PARA HIDRANTE - FORNECIMENTO E INSTALAÇÃO. AF_10/2020</v>
          </cell>
          <cell r="D4396" t="str">
            <v>UN</v>
          </cell>
          <cell r="E4396">
            <v>114.45</v>
          </cell>
        </row>
        <row r="4397">
          <cell r="B4397">
            <v>97494</v>
          </cell>
          <cell r="C4397" t="str">
            <v>TÊ, EM AÇO, CONEXÃO SOLDADA, DN 50 (2"), INSTALADO EM REDE DE ALIMENTAÇÃO PARA HIDRANTE - FORNECIMENTO E INSTALAÇÃO. AF_10/2020</v>
          </cell>
          <cell r="D4397" t="str">
            <v>UN</v>
          </cell>
          <cell r="E4397">
            <v>177.39</v>
          </cell>
        </row>
        <row r="4398">
          <cell r="B4398">
            <v>97495</v>
          </cell>
          <cell r="C4398" t="str">
            <v>TÊ, EM AÇO, CONEXÃO SOLDADA, DN 65 (2 1/2"), INSTALADO EM REDE DE ALIMENTAÇÃO PARA HIDRANTE - FORNECIMENTO E INSTALAÇÃO. AF_10/2020</v>
          </cell>
          <cell r="D4398" t="str">
            <v>UN</v>
          </cell>
          <cell r="E4398">
            <v>324.52</v>
          </cell>
        </row>
        <row r="4399">
          <cell r="B4399">
            <v>97496</v>
          </cell>
          <cell r="C4399" t="str">
            <v>TÊ, EM AÇO, CONEXÃO SOLDADA, DN 80 (3"), INSTALADO EM REDE DE ALIMENTAÇÃO PARA HIDRANTE - FORNECIMENTO E INSTALAÇÃO. AF_10/2020</v>
          </cell>
          <cell r="D4399" t="str">
            <v>UN</v>
          </cell>
          <cell r="E4399">
            <v>512.91</v>
          </cell>
        </row>
        <row r="4400">
          <cell r="B4400">
            <v>97499</v>
          </cell>
          <cell r="C4400" t="str">
            <v>LUVA, EM AÇO, CONEXÃO SOLDADA, DN 25 (1"), INSTALADO EM REDE DE ALIMENTAÇÃO PARA SPRINKLER - FORNECIMENTO E INSTALAÇÃO. AF_10/2020</v>
          </cell>
          <cell r="D4400" t="str">
            <v>UN</v>
          </cell>
          <cell r="E4400">
            <v>22.4</v>
          </cell>
        </row>
        <row r="4401">
          <cell r="B4401">
            <v>97500</v>
          </cell>
          <cell r="C4401" t="str">
            <v>LUVA COM REDUÇÃO, EM AÇO, CONEXÃO SOLDADA, DN 25 X 20 MM (1" X 3/4"), INSTALADO EM REDE DE ALIMENTAÇÃO PARA SPRINKLER - FORNECIMENTO E INSTALAÇÃO. AF_10/2020</v>
          </cell>
          <cell r="D4401" t="str">
            <v>UN</v>
          </cell>
          <cell r="E4401">
            <v>18.399999999999999</v>
          </cell>
        </row>
        <row r="4402">
          <cell r="B4402">
            <v>97502</v>
          </cell>
          <cell r="C4402" t="str">
            <v>LUVA, EM AÇO, CONEXÃO SOLDADA, DN 32 (1 1/4"), INSTALADO EM REDE DE ALIMENTAÇÃO PARA SPRINKLER - FORNECIMENTO E INSTALAÇÃO. AF_10/2020</v>
          </cell>
          <cell r="D4402" t="str">
            <v>UN</v>
          </cell>
          <cell r="E4402">
            <v>31.48</v>
          </cell>
        </row>
        <row r="4403">
          <cell r="B4403">
            <v>97503</v>
          </cell>
          <cell r="C4403" t="str">
            <v>LUVA COM REDUÇÃO, EM AÇO, CONEXÃO SOLDADA, DN 32 X 25 MM (1 1/4"  X 1"), INSTALADO EM REDE DE ALIMENTAÇÃO PARA SPRINKLER - FORNECIMENTO E INSTALAÇÃO. AF_10/2020</v>
          </cell>
          <cell r="D4403" t="str">
            <v>UN</v>
          </cell>
          <cell r="E4403">
            <v>38.39</v>
          </cell>
        </row>
        <row r="4404">
          <cell r="B4404">
            <v>97505</v>
          </cell>
          <cell r="C4404" t="str">
            <v>LUVA, EM AÇO, CONEXÃO SOLDADA, DN 40 (1 1/2"), INSTALADO EM REDE DE ALIMENTAÇÃO PARA SPRINKLER - FORNECIMENTO E INSTALAÇÃO. AF_10/2020</v>
          </cell>
          <cell r="D4404" t="str">
            <v>UN</v>
          </cell>
          <cell r="E4404">
            <v>39.450000000000003</v>
          </cell>
        </row>
        <row r="4405">
          <cell r="B4405">
            <v>97506</v>
          </cell>
          <cell r="C4405" t="str">
            <v>LUVA COM REDUÇÃO, EM AÇO, CONEXÃO SOLDADA, DN 40  X 32 MM (1 1/2" X 1 1/4"), INSTALADO EM REDE DE ALIMENTAÇÃO PARA SPRINKLER - FORNECIMENTO E INSTALAÇÃO. AF_10/2020</v>
          </cell>
          <cell r="D4405" t="str">
            <v>UN</v>
          </cell>
          <cell r="E4405">
            <v>48.08</v>
          </cell>
        </row>
        <row r="4406">
          <cell r="B4406">
            <v>97508</v>
          </cell>
          <cell r="C4406" t="str">
            <v>LUVA, EM AÇO, CONEXÃO SOLDADA, DN 50 (2"), INSTALADO EM REDE DE ALIMENTAÇÃO PARA SPRINKLER - FORNECIMENTO E INSTALAÇÃO. AF_10/2020</v>
          </cell>
          <cell r="D4406" t="str">
            <v>UN</v>
          </cell>
          <cell r="E4406">
            <v>58.53</v>
          </cell>
        </row>
        <row r="4407">
          <cell r="B4407">
            <v>97509</v>
          </cell>
          <cell r="C4407" t="str">
            <v>LUVA COM REDUÇÃO, EM AÇO, CONEXÃO SOLDADA, DN 50 X 40 MM (2" X 1 1/2"), INSTALADO EM REDE DE ALIMENTAÇÃO PARA SPRINKLER - FORNECIMENTO E INSTALAÇÃO. AF_10/2020</v>
          </cell>
          <cell r="D4407" t="str">
            <v>UN</v>
          </cell>
          <cell r="E4407">
            <v>72.19</v>
          </cell>
        </row>
        <row r="4408">
          <cell r="B4408">
            <v>97511</v>
          </cell>
          <cell r="C4408" t="str">
            <v>LUVA, EM AÇO, CONEXÃO SOLDADA, DN 65 (2 1/2"), INSTALADO EM REDE DE ALIMENTAÇÃO PARA SPRINKLER - FORNECIMENTO E INSTALAÇÃO. AF_10/2020</v>
          </cell>
          <cell r="D4408" t="str">
            <v>UN</v>
          </cell>
          <cell r="E4408">
            <v>109.65</v>
          </cell>
        </row>
        <row r="4409">
          <cell r="B4409">
            <v>97512</v>
          </cell>
          <cell r="C4409" t="str">
            <v>LUVA COM REDUÇÃO, EM AÇO, CONEXÃO SOLDADA, DN 65 X 50 MM (2 1/2" X 2"), INSTALADO EM REDE DE ALIMENTAÇÃO PARA SPRINKLER - FORNECIMENTO E INSTALAÇÃO. AF_10/2020</v>
          </cell>
          <cell r="D4409" t="str">
            <v>UN</v>
          </cell>
          <cell r="E4409">
            <v>137.25</v>
          </cell>
        </row>
        <row r="4410">
          <cell r="B4410">
            <v>97514</v>
          </cell>
          <cell r="C4410" t="str">
            <v>LUVA, EM AÇO, CONEXÃO SOLDADA, DN 80 (3"), INSTALADO EM REDE DE ALIMENTAÇÃO PARA SPRINKLER - FORNECIMENTO E INSTALAÇÃO. AF_10/2020</v>
          </cell>
          <cell r="D4410" t="str">
            <v>UN</v>
          </cell>
          <cell r="E4410">
            <v>146.19999999999999</v>
          </cell>
        </row>
        <row r="4411">
          <cell r="B4411">
            <v>97515</v>
          </cell>
          <cell r="C4411" t="str">
            <v>LUVA COM REDUÇÃO, EM AÇO, CONEXÃO SOLDADA, DN 80 X 65 MM (3" X 2 1/2"), INSTALADO EM REDE DE ALIMENTAÇÃO PARA SPRINKLER - FORNECIMENTO E INSTALAÇÃO. AF_10/2020</v>
          </cell>
          <cell r="D4411" t="str">
            <v>UN</v>
          </cell>
          <cell r="E4411">
            <v>183.38</v>
          </cell>
        </row>
        <row r="4412">
          <cell r="B4412">
            <v>97517</v>
          </cell>
          <cell r="C4412" t="str">
            <v>CURVA 45 GRAUS, EM AÇO, CONEXÃO SOLDADA, DN 25 (1"), INSTALADO EM REDE DE ALIMENTAÇÃO PARA SPRINKLER - FORNECIMENTO E INSTALAÇÃO. AF_10/2020</v>
          </cell>
          <cell r="D4412" t="str">
            <v>UN</v>
          </cell>
          <cell r="E4412">
            <v>36.4</v>
          </cell>
        </row>
        <row r="4413">
          <cell r="B4413">
            <v>97518</v>
          </cell>
          <cell r="C4413" t="str">
            <v>CURVA 90 GRAUS, EM AÇO, CONEXÃO SOLDADA, DN 25 (1"), INSTALADO EM REDE DE ALIMENTAÇÃO PARA SPRINKLER - FORNECIMENTO E INSTALAÇÃO. AF_10/2020</v>
          </cell>
          <cell r="D4413" t="str">
            <v>UN</v>
          </cell>
          <cell r="E4413">
            <v>36.4</v>
          </cell>
        </row>
        <row r="4414">
          <cell r="B4414">
            <v>97519</v>
          </cell>
          <cell r="C4414" t="str">
            <v>CURVA 45 GRAUS, EM AÇO, CONEXÃO SOLDADA, DN 32 (1 1/4"), INSTALADO EM REDE DE ALIMENTAÇÃO PARA SPRINKLER - FORNECIMENTO E INSTALAÇÃO. AF_10/2020</v>
          </cell>
          <cell r="D4414" t="str">
            <v>UN</v>
          </cell>
          <cell r="E4414">
            <v>51.82</v>
          </cell>
        </row>
        <row r="4415">
          <cell r="B4415">
            <v>97520</v>
          </cell>
          <cell r="C4415" t="str">
            <v>CURVA 90 GRAUS, EM AÇO, CONEXÃO SOLDADA, DN 32 (1 1/4"), INSTALADO EM REDE DE ALIMENTAÇÃO PARA SPRINKLER - FORNECIMENTO E INSTALAÇÃO. AF_10/2020</v>
          </cell>
          <cell r="D4415" t="str">
            <v>UN</v>
          </cell>
          <cell r="E4415">
            <v>51.82</v>
          </cell>
        </row>
        <row r="4416">
          <cell r="B4416">
            <v>97521</v>
          </cell>
          <cell r="C4416" t="str">
            <v>CURVA 45 GRAUS, EM AÇO, CONEXÃO SOLDADA, DN 40 (1 1/2"), INSTALADO EM REDE DE ALIMENTAÇÃO PARA SPRINKLER - FORNECIMENTO E INSTALAÇÃO. AF_10/2020</v>
          </cell>
          <cell r="D4416" t="str">
            <v>UN</v>
          </cell>
          <cell r="E4416">
            <v>72.099999999999994</v>
          </cell>
        </row>
        <row r="4417">
          <cell r="B4417">
            <v>97522</v>
          </cell>
          <cell r="C4417" t="str">
            <v>CURVA 90 GRAUS, EM AÇO, CONEXÃO SOLDADA, DN 40 (1 1/2"), INSTALADO EM REDE DE ALIMENTAÇÃO PARA SPRINKLER - FORNECIMENTO E INSTALAÇÃO. AF_10/2020</v>
          </cell>
          <cell r="D4417" t="str">
            <v>UN</v>
          </cell>
          <cell r="E4417">
            <v>72.099999999999994</v>
          </cell>
        </row>
        <row r="4418">
          <cell r="B4418">
            <v>97523</v>
          </cell>
          <cell r="C4418" t="str">
            <v>CURVA 45 GRAUS, EM AÇO, CONEXÃO SOLDADA, DN 50 (2"), INSTALADO EM REDE DE ALIMENTAÇÃO PARA SPRINKLER - FORNECIMENTO E INSTALAÇÃO. AF_10/2020</v>
          </cell>
          <cell r="D4418" t="str">
            <v>UN</v>
          </cell>
          <cell r="E4418">
            <v>99.13</v>
          </cell>
        </row>
        <row r="4419">
          <cell r="B4419">
            <v>97524</v>
          </cell>
          <cell r="C4419" t="str">
            <v>CURVA 90 GRAUS, EM AÇO, CONEXÃO SOLDADA, DN 50 (2"), INSTALADO EM REDE DE ALIMENTAÇÃO PARA SPRINKLER - FORNECIMENTO E INSTALAÇÃO. AF_10/2020</v>
          </cell>
          <cell r="D4419" t="str">
            <v>UN</v>
          </cell>
          <cell r="E4419">
            <v>106.92</v>
          </cell>
        </row>
        <row r="4420">
          <cell r="B4420">
            <v>97525</v>
          </cell>
          <cell r="C4420" t="str">
            <v>CURVA 45 GRAUS, EM AÇO, CONEXÃO SOLDADA, DN 65 (2 1/2"), INSTALADO EM REDE DE ALIMENTAÇÃO PARA SPRINKLER - FORNECIMENTO E INSTALAÇÃO. AF_10/2020</v>
          </cell>
          <cell r="D4420" t="str">
            <v>UN</v>
          </cell>
          <cell r="E4420">
            <v>186.35</v>
          </cell>
        </row>
        <row r="4421">
          <cell r="B4421">
            <v>97526</v>
          </cell>
          <cell r="C4421" t="str">
            <v>CURVA 90 GRAUS, EM AÇO, CONEXÃO SOLDADA, DN 65 (2 1/2"), INSTALADO EM REDE DE ALIMENTAÇÃO PARA SPRINKLER - FORNECIMENTO E INSTALAÇÃO. AF_10/2020</v>
          </cell>
          <cell r="D4421" t="str">
            <v>UN</v>
          </cell>
          <cell r="E4421">
            <v>198.82</v>
          </cell>
        </row>
        <row r="4422">
          <cell r="B4422">
            <v>97527</v>
          </cell>
          <cell r="C4422" t="str">
            <v>CURVA 45 GRAUS, EM AÇO, CONEXÃO SOLDADA, DN 80 (3"), INSTALADO EM REDE DE ALIMENTAÇÃO PARA SPRINKLER - FORNECIMENTO E INSTALAÇÃO. AF_10/2020</v>
          </cell>
          <cell r="D4422" t="str">
            <v>UN</v>
          </cell>
          <cell r="E4422">
            <v>457.53</v>
          </cell>
        </row>
        <row r="4423">
          <cell r="B4423">
            <v>97528</v>
          </cell>
          <cell r="C4423" t="str">
            <v>CURVA 90 GRAUS, EM AÇO, CONEXÃO SOLDADA, DN 80 (3"), INSTALADO EM REDE DE ALIMENTAÇÃO PARA SPRINKLER - FORNECIMENTO E INSTALAÇÃO. AF_10/2020</v>
          </cell>
          <cell r="D4423" t="str">
            <v>UN</v>
          </cell>
          <cell r="E4423">
            <v>401.6</v>
          </cell>
        </row>
        <row r="4424">
          <cell r="B4424">
            <v>97529</v>
          </cell>
          <cell r="C4424" t="str">
            <v>TÊ, EM AÇO, CONEXÃO SOLDADA, DN 25 (1"), INSTALADO EM REDE DE ALIMENTAÇÃO PARA SPRINKLER - FORNECIMENTO E INSTALAÇÃO. AF_10/2020</v>
          </cell>
          <cell r="D4424" t="str">
            <v>UN</v>
          </cell>
          <cell r="E4424">
            <v>56.83</v>
          </cell>
        </row>
        <row r="4425">
          <cell r="B4425">
            <v>97530</v>
          </cell>
          <cell r="C4425" t="str">
            <v>TÊ, EM AÇO, CONEXÃO SOLDADA, DN 32 (1 1/4"), INSTALADO EM REDE DE ALIMENTAÇÃO PARA SPRINKLER - FORNECIMENTO E INSTALAÇÃO. AF_10/2020</v>
          </cell>
          <cell r="D4425" t="str">
            <v>UN</v>
          </cell>
          <cell r="E4425">
            <v>82.1</v>
          </cell>
        </row>
        <row r="4426">
          <cell r="B4426">
            <v>97531</v>
          </cell>
          <cell r="C4426" t="str">
            <v>TÊ, EM AÇO, CONEXÃO SOLDADA, DN 40 (1 1/2"), INSTALADO EM REDE DE ALIMENTAÇÃO PARA SPRINKLER - FORNECIMENTO E INSTALAÇÃO. AF_10/2020</v>
          </cell>
          <cell r="D4426" t="str">
            <v>UN</v>
          </cell>
          <cell r="E4426">
            <v>104.53</v>
          </cell>
        </row>
        <row r="4427">
          <cell r="B4427">
            <v>97532</v>
          </cell>
          <cell r="C4427" t="str">
            <v>TÊ, EM AÇO, CONEXÃO SOLDADA, DN 50 (2"), INSTALADO EM REDE DE ALIMENTAÇÃO PARA SPRINKLER - FORNECIMENTO E INSTALAÇÃO. AF_10/2020</v>
          </cell>
          <cell r="D4427" t="str">
            <v>UN</v>
          </cell>
          <cell r="E4427">
            <v>163.43</v>
          </cell>
        </row>
        <row r="4428">
          <cell r="B4428">
            <v>97533</v>
          </cell>
          <cell r="C4428" t="str">
            <v>TÊ, EM AÇO, CONEXÃO SOLDADA, DN 65 (2 1/2"), INSTALADO EM REDE DE ALIMENTAÇÃO PARA SPRINKLER - FORNECIMENTO E INSTALAÇÃO. AF_10/2020</v>
          </cell>
          <cell r="D4428" t="str">
            <v>UN</v>
          </cell>
          <cell r="E4428">
            <v>307.35000000000002</v>
          </cell>
        </row>
        <row r="4429">
          <cell r="B4429">
            <v>97534</v>
          </cell>
          <cell r="C4429" t="str">
            <v>TÊ, EM AÇO, CONEXÃO SOLDADA, DN 80 (3"), INSTALADO EM REDE DE ALIMENTAÇÃO PARA SPRINKLER - FORNECIMENTO E INSTALAÇÃO. AF_10/2020</v>
          </cell>
          <cell r="D4429" t="str">
            <v>UN</v>
          </cell>
          <cell r="E4429">
            <v>486.59</v>
          </cell>
        </row>
        <row r="4430">
          <cell r="B4430">
            <v>97537</v>
          </cell>
          <cell r="C4430" t="str">
            <v>LUVA, EM AÇO, CONEXÃO SOLDADA, DN 15 (1/2"), INSTALADO EM RAMAIS E SUB-RAMAIS DE GÁS - FORNECIMENTO E INSTALAÇÃO. AF_10/2020</v>
          </cell>
          <cell r="D4430" t="str">
            <v>UN</v>
          </cell>
          <cell r="E4430">
            <v>16.87</v>
          </cell>
        </row>
        <row r="4431">
          <cell r="B4431">
            <v>97540</v>
          </cell>
          <cell r="C4431" t="str">
            <v>LUVA, EM AÇO, CONEXÃO SOLDADA, DN 20 (3/4"), INSTALADO EM RAMAIS E SUB-RAMAIS DE GÁS - FORNECIMENTO E INSTALAÇÃO. AF_10/2020</v>
          </cell>
          <cell r="D4431" t="str">
            <v>UN</v>
          </cell>
          <cell r="E4431">
            <v>22.74</v>
          </cell>
        </row>
        <row r="4432">
          <cell r="B4432">
            <v>97541</v>
          </cell>
          <cell r="C4432" t="str">
            <v>LUVA COM REDUÇÃO, EM AÇO, CONEXÃO SOLDADA, DN 20 X 15 MM (3/4" X 1/2"), INSTALADO EM RAMAIS E SUB-RAMAIS DE GÁS - FORNECIMENTO E INSTALAÇÃO. AF_10/2020</v>
          </cell>
          <cell r="D4432" t="str">
            <v>UN</v>
          </cell>
          <cell r="E4432">
            <v>19.420000000000002</v>
          </cell>
        </row>
        <row r="4433">
          <cell r="B4433">
            <v>97543</v>
          </cell>
          <cell r="C4433" t="str">
            <v>LUVA, EM AÇO, CONEXÃO SOLDADA, DN 25 (1"), INSTALADO EM RAMAIS E SUB-RAMAIS DE GÁS - FORNECIMENTO E INSTALAÇÃO. AF_10/2020</v>
          </cell>
          <cell r="D4433" t="str">
            <v>UN</v>
          </cell>
          <cell r="E4433">
            <v>37.08</v>
          </cell>
        </row>
        <row r="4434">
          <cell r="B4434">
            <v>97544</v>
          </cell>
          <cell r="C4434" t="str">
            <v>LUVA COM REDUÇÃO, EM AÇO, CONEXÃO SOLDADA, DN 25 X 20 MM (1" X 3/4"), INSTALADO EM RAMAIS E SUB-RAMAIS DE GÁS - FORNECIMENTO E INSTALAÇÃO. AF_10/2020</v>
          </cell>
          <cell r="D4434" t="str">
            <v>UN</v>
          </cell>
          <cell r="E4434">
            <v>33.08</v>
          </cell>
        </row>
        <row r="4435">
          <cell r="B4435">
            <v>97546</v>
          </cell>
          <cell r="C4435" t="str">
            <v>CURVA 45 GRAUS, EM AÇO, CONEXÃO SOLDADA, DN 15 (1/2"), INSTALADO EM RAMAIS E SUB-RAMAIS DE GÁS - FORNECIMENTO E INSTALAÇÃO. AF_10/2020</v>
          </cell>
          <cell r="D4435" t="str">
            <v>UN</v>
          </cell>
          <cell r="E4435">
            <v>23.65</v>
          </cell>
        </row>
        <row r="4436">
          <cell r="B4436">
            <v>97547</v>
          </cell>
          <cell r="C4436" t="str">
            <v>CURVA 90 GRAUS, EM AÇO, CONEXÃO SOLDADA, DN 15 (1/2"), INSTALADO EM RAMAIS E SUB-RAMAIS DE GÁS - FORNECIMENTO E INSTALAÇÃO. AF_10/2020</v>
          </cell>
          <cell r="D4436" t="str">
            <v>UN</v>
          </cell>
          <cell r="E4436">
            <v>23.65</v>
          </cell>
        </row>
        <row r="4437">
          <cell r="B4437">
            <v>97548</v>
          </cell>
          <cell r="C4437" t="str">
            <v>CURVA 45 GRAUS, EM AÇO, CONEXÃO SOLDADA, DN 20 (3/4"), INSTALADO EM RAMAIS E SUB-RAMAIS DE GÁS - FORNECIMENTO E INSTALAÇÃO. AF_10/2020</v>
          </cell>
          <cell r="D4437" t="str">
            <v>UN</v>
          </cell>
          <cell r="E4437">
            <v>35.130000000000003</v>
          </cell>
        </row>
        <row r="4438">
          <cell r="B4438">
            <v>97549</v>
          </cell>
          <cell r="C4438" t="str">
            <v>CURVA 90 GRAUS, EM AÇO, CONEXÃO SOLDADA, DN 20 (3/4"), INSTALADO EM RAMAIS E SUB-RAMAIS DE GÁS - FORNECIMENTO E INSTALAÇÃO. AF_10/2020</v>
          </cell>
          <cell r="D4438" t="str">
            <v>UN</v>
          </cell>
          <cell r="E4438">
            <v>35.130000000000003</v>
          </cell>
        </row>
        <row r="4439">
          <cell r="B4439">
            <v>97550</v>
          </cell>
          <cell r="C4439" t="str">
            <v>CURVA 45 GRAUS, EM AÇO, CONEXÃO SOLDADA, DN 25 (1"), INSTALADO EM RAMAIS E SUB-RAMAIS DE GÁS - FORNECIMENTO E INSTALAÇÃO. AF_10/2020</v>
          </cell>
          <cell r="D4439" t="str">
            <v>UN</v>
          </cell>
          <cell r="E4439">
            <v>58.45</v>
          </cell>
        </row>
        <row r="4440">
          <cell r="B4440">
            <v>97551</v>
          </cell>
          <cell r="C4440" t="str">
            <v>CURVA 90 GRAUS, EM AÇO, CONEXÃO SOLDADA, DN 25 (1"), INSTALADO EM RAMAIS E SUB-RAMAIS DE GÁS - FORNECIMENTO E INSTALAÇÃO. AF_10/2020</v>
          </cell>
          <cell r="D4440" t="str">
            <v>UN</v>
          </cell>
          <cell r="E4440">
            <v>58.45</v>
          </cell>
        </row>
        <row r="4441">
          <cell r="B4441">
            <v>97552</v>
          </cell>
          <cell r="C4441" t="str">
            <v>TÊ, EM AÇO, CONEXÃO SOLDADA, DN 15 (1/2"), INSTALADO EM RAMAIS E SUB-RAMAIS DE GÁS - FORNECIMENTO E INSTALAÇÃO. AF_10/2020</v>
          </cell>
          <cell r="D4441" t="str">
            <v>UN</v>
          </cell>
          <cell r="E4441">
            <v>34.42</v>
          </cell>
        </row>
        <row r="4442">
          <cell r="B4442">
            <v>97553</v>
          </cell>
          <cell r="C4442" t="str">
            <v>TÊ, EM AÇO, CONEXÃO SOLDADA, DN 20 (3/4"), INSTALADO EM RAMAIS E SUB-RAMAIS DE GÁS - FORNECIMENTO E INSTALAÇÃO. AF_10/2020</v>
          </cell>
          <cell r="D4442" t="str">
            <v>UN</v>
          </cell>
          <cell r="E4442">
            <v>49.72</v>
          </cell>
        </row>
        <row r="4443">
          <cell r="B4443">
            <v>97554</v>
          </cell>
          <cell r="C4443" t="str">
            <v>TÊ, EM AÇO, CONEXÃO SOLDADA, DN 25 (1"), INSTALADO EM RAMAIS E SUB-RAMAIS DE GÁS - FORNECIMENTO E INSTALAÇÃO. AF_10/2020</v>
          </cell>
          <cell r="D4443" t="str">
            <v>UN</v>
          </cell>
          <cell r="E4443">
            <v>86.25</v>
          </cell>
        </row>
        <row r="4444">
          <cell r="B4444">
            <v>98602</v>
          </cell>
          <cell r="C4444" t="str">
            <v>CONECTOR EM BRONZE/LATÃO, DN 22 MM X 1/2", SEM ANEL DE SOLDA, BOLSA X ROSCA F, INSTALADO EM PRUMADA  FORNECIMENTO E INSTALAÇÃO. AF_01/2016</v>
          </cell>
          <cell r="D4444" t="str">
            <v>UN</v>
          </cell>
          <cell r="E4444">
            <v>16.34</v>
          </cell>
        </row>
        <row r="4445">
          <cell r="B4445">
            <v>88503</v>
          </cell>
          <cell r="C4445" t="str">
            <v>CAIXA D´ÁGUA EM POLIETILENO, 1000 LITROS, COM ACESSÓRIOS</v>
          </cell>
          <cell r="D4445" t="str">
            <v>UN</v>
          </cell>
          <cell r="E4445">
            <v>797.63</v>
          </cell>
        </row>
        <row r="4446">
          <cell r="B4446">
            <v>88504</v>
          </cell>
          <cell r="C4446" t="str">
            <v>CAIXA D´AGUA EM POLIETILENO, 500 LITROS, COM ACESSÓRIOS</v>
          </cell>
          <cell r="D4446" t="str">
            <v>UN</v>
          </cell>
          <cell r="E4446">
            <v>631.59</v>
          </cell>
        </row>
        <row r="4447">
          <cell r="B4447">
            <v>97895</v>
          </cell>
          <cell r="C4447" t="str">
            <v>CAIXA ENTERRADA HIDRÁULICA RETANGULAR, EM CONCRETO PRÉ-MOLDADO, DIMENSÕES INTERNAS: 0,3X0,3X0,3 M. AF_12/2020</v>
          </cell>
          <cell r="D4447" t="str">
            <v>UN</v>
          </cell>
          <cell r="E4447">
            <v>177.72</v>
          </cell>
        </row>
        <row r="4448">
          <cell r="B4448">
            <v>97896</v>
          </cell>
          <cell r="C4448" t="str">
            <v>CAIXA ENTERRADA HIDRÁULICA RETANGULAR, EM CONCRETO PRÉ-MOLDADO, DIMENSÕES INTERNAS: 0,4X0,4X0,4 M. AF_12/2020</v>
          </cell>
          <cell r="D4448" t="str">
            <v>UN</v>
          </cell>
          <cell r="E4448">
            <v>315.66000000000003</v>
          </cell>
        </row>
        <row r="4449">
          <cell r="B4449">
            <v>97897</v>
          </cell>
          <cell r="C4449" t="str">
            <v>CAIXA ENTERRADA HIDRÁULICA RETANGULAR, EM CONCRETO PRÉ-MOLDADO, DIMENSÕES INTERNAS: 0,6X0,6X0,5 M. AF_12/2020</v>
          </cell>
          <cell r="D4449" t="str">
            <v>UN</v>
          </cell>
          <cell r="E4449">
            <v>427.91</v>
          </cell>
        </row>
        <row r="4450">
          <cell r="B4450">
            <v>97898</v>
          </cell>
          <cell r="C4450" t="str">
            <v>CAIXA ENTERRADA HIDRÁULICA RETANGULAR, EM CONCRETO PRÉ-MOLDADO, DIMENSÕES INTERNAS: 0,8X0,8X0,5 M. AF_12/2020</v>
          </cell>
          <cell r="D4450" t="str">
            <v>UN</v>
          </cell>
          <cell r="E4450">
            <v>698.92</v>
          </cell>
        </row>
        <row r="4451">
          <cell r="B4451">
            <v>97900</v>
          </cell>
          <cell r="C4451" t="str">
            <v>CAIXA ENTERRADA HIDRÁULICA RETANGULAR EM ALVENARIA COM TIJOLOS CERÂMICOS MACIÇOS, DIMENSÕES INTERNAS: 0,3X0,3X0,3 M PARA REDE DE ESGOTO. AF_12/2020</v>
          </cell>
          <cell r="D4451" t="str">
            <v>UN</v>
          </cell>
          <cell r="E4451">
            <v>165.71</v>
          </cell>
        </row>
        <row r="4452">
          <cell r="B4452">
            <v>97901</v>
          </cell>
          <cell r="C4452" t="str">
            <v>CAIXA ENTERRADA HIDRÁULICA RETANGULAR EM ALVENARIA COM TIJOLOS CERÂMICOS MACIÇOS, DIMENSÕES INTERNAS: 0,4X0,4X0,4 M PARA REDE DE ESGOTO. AF_12/2020</v>
          </cell>
          <cell r="D4452" t="str">
            <v>UN</v>
          </cell>
          <cell r="E4452">
            <v>263.77999999999997</v>
          </cell>
        </row>
        <row r="4453">
          <cell r="B4453">
            <v>97902</v>
          </cell>
          <cell r="C4453" t="str">
            <v>CAIXA ENTERRADA HIDRÁULICA RETANGULAR EM ALVENARIA COM TIJOLOS CERÂMICOS MACIÇOS, DIMENSÕES INTERNAS: 0,6X0,6X0,6 M PARA REDE DE ESGOTO. AF_12/2020</v>
          </cell>
          <cell r="D4453" t="str">
            <v>UN</v>
          </cell>
          <cell r="E4453">
            <v>525.03</v>
          </cell>
        </row>
        <row r="4454">
          <cell r="B4454">
            <v>97903</v>
          </cell>
          <cell r="C4454" t="str">
            <v>CAIXA ENTERRADA HIDRÁULICA RETANGULAR EM ALVENARIA COM TIJOLOS CERÂMICOS MACIÇOS, DIMENSÕES INTERNAS: 0,8X0,8X0,6 M PARA REDE DE ESGOTO. AF_12/2020</v>
          </cell>
          <cell r="D4454" t="str">
            <v>UN</v>
          </cell>
          <cell r="E4454">
            <v>720.61</v>
          </cell>
        </row>
        <row r="4455">
          <cell r="B4455">
            <v>97904</v>
          </cell>
          <cell r="C4455" t="str">
            <v>CAIXA ENTERRADA HIDRÁULICA RETANGULAR EM ALVENARIA COM TIJOLOS CERÂMICOS MACIÇOS, DIMENSÕES INTERNAS: 1X1X0,6 M PARA REDE DE ESGOTO. AF_12/2020</v>
          </cell>
          <cell r="D4455" t="str">
            <v>UN</v>
          </cell>
          <cell r="E4455">
            <v>861.42</v>
          </cell>
        </row>
        <row r="4456">
          <cell r="B4456">
            <v>97905</v>
          </cell>
          <cell r="C4456" t="str">
            <v>CAIXA ENTERRADA HIDRÁULICA RETANGULAR, EM ALVENARIA COM BLOCOS DE CONCRETO, DIMENSÕES INTERNAS: 0,4X0,4X0,4 M PARA REDE DE ESGOTO. AF_12/2020</v>
          </cell>
          <cell r="D4456" t="str">
            <v>UN</v>
          </cell>
          <cell r="E4456">
            <v>193.23</v>
          </cell>
        </row>
        <row r="4457">
          <cell r="B4457">
            <v>97906</v>
          </cell>
          <cell r="C4457" t="str">
            <v>CAIXA ENTERRADA HIDRÁULICA RETANGULAR, EM ALVENARIA COM BLOCOS DE CONCRETO, DIMENSÕES INTERNAS: 0,6X0,6X0,6 M PARA REDE DE ESGOTO. AF_12/2020</v>
          </cell>
          <cell r="D4457" t="str">
            <v>UN</v>
          </cell>
          <cell r="E4457">
            <v>361.32</v>
          </cell>
        </row>
        <row r="4458">
          <cell r="B4458">
            <v>97907</v>
          </cell>
          <cell r="C4458" t="str">
            <v>CAIXA ENTERRADA HIDRÁULICA RETANGULAR, EM ALVENARIA COM BLOCOS DE CONCRETO, DIMENSÕES INTERNAS: 0,8X0,8X0,6 M PARA REDE DE ESGOTO. AF_12/2020</v>
          </cell>
          <cell r="D4458" t="str">
            <v>UN</v>
          </cell>
          <cell r="E4458">
            <v>511.73</v>
          </cell>
        </row>
        <row r="4459">
          <cell r="B4459">
            <v>97908</v>
          </cell>
          <cell r="C4459" t="str">
            <v>CAIXA ENTERRADA HIDRÁULICA RETANGULAR, EM ALVENARIA COM BLOCOS DE CONCRETO, DIMENSÕES INTERNAS: 1X1X0,6 M PARA REDE DE ESGOTO. AF_12/2020</v>
          </cell>
          <cell r="D4459" t="str">
            <v>UN</v>
          </cell>
          <cell r="E4459">
            <v>614.24</v>
          </cell>
        </row>
        <row r="4460">
          <cell r="B4460">
            <v>98102</v>
          </cell>
          <cell r="C4460" t="str">
            <v>CAIXA DE GORDURA SIMPLES, CIRCULAR, EM CONCRETO PRÉ-MOLDADO, DIÂMETRO INTERNO = 0,4 M, ALTURA INTERNA = 0,4 M. AF_12/2020</v>
          </cell>
          <cell r="D4460" t="str">
            <v>UN</v>
          </cell>
          <cell r="E4460">
            <v>143.57</v>
          </cell>
        </row>
        <row r="4461">
          <cell r="B4461">
            <v>98104</v>
          </cell>
          <cell r="C4461" t="str">
            <v>CAIXA DE GORDURA SIMPLES (CAPACIDADE: 36L), RETANGULAR, EM ALVENARIA COM TIJOLOS CERÂMICOS MACIÇOS, DIMENSÕES INTERNAS = 0,2X0,4 M, ALTURA INTERNA = 0,8 M. AF_12/2020</v>
          </cell>
          <cell r="D4461" t="str">
            <v>UN</v>
          </cell>
          <cell r="E4461">
            <v>357.23</v>
          </cell>
        </row>
        <row r="4462">
          <cell r="B4462">
            <v>98105</v>
          </cell>
          <cell r="C4462" t="str">
            <v>CAIXA DE GORDURA DUPLA (CAPACIDADE: 126 L), RETANGULAR, EM ALVENARIA COM TIJOLOS CERÂMICOS MACIÇOS, DIMENSÕES INTERNAS = 0,4X0,7 M, ALTURA INTERNA = 0,8 M. AF_12/2020</v>
          </cell>
          <cell r="D4462" t="str">
            <v>UN</v>
          </cell>
          <cell r="E4462">
            <v>612.72</v>
          </cell>
        </row>
        <row r="4463">
          <cell r="B4463">
            <v>98106</v>
          </cell>
          <cell r="C4463" t="str">
            <v>CAIXA DE GORDURA ESPECIAL (CAPACIDADE: 312 L - PARA ATÉ 146 PESSOAS SERVIDAS NO PICO), RETANGULAR, EM ALVENARIA COM TIJOLOS CERÂMICOS MACIÇOS, DIMENSÕES INTERNAS = 0,4X1,2 M, ALTURA INTERNA = 1 M. AF_12/2020</v>
          </cell>
          <cell r="D4463" t="str">
            <v>UN</v>
          </cell>
          <cell r="E4463">
            <v>1016.28</v>
          </cell>
        </row>
        <row r="4464">
          <cell r="B4464">
            <v>98107</v>
          </cell>
          <cell r="C4464" t="str">
            <v>CAIXA DE GORDURA SIMPLES (CAPACIDADE: 36 L), RETANGULAR, EM ALVENARIA COM BLOCOS DE CONCRETO, DIMENSÕES INTERNAS = 0,2X0,4 M, ALTURA INTERNA = 0,8 M. AF_12/2020</v>
          </cell>
          <cell r="D4464" t="str">
            <v>UN</v>
          </cell>
          <cell r="E4464">
            <v>229.83</v>
          </cell>
        </row>
        <row r="4465">
          <cell r="B4465">
            <v>98108</v>
          </cell>
          <cell r="C4465" t="str">
            <v>CAIXA DE GORDURA DUPLA (CAPACIDADE: 126 L), RETANGULAR, EM ALVENARIA COM BLOCOS DE CONCRETO, DIMENSÕES INTERNAS = 0,4X0,7 M, ALTURA INTERNA = 0,8 M. AF_12/2020</v>
          </cell>
          <cell r="D4465" t="str">
            <v>UN</v>
          </cell>
          <cell r="E4465">
            <v>407.36</v>
          </cell>
        </row>
        <row r="4466">
          <cell r="B4466">
            <v>99250</v>
          </cell>
          <cell r="C4466" t="str">
            <v>CAIXA ENTERRADA HIDRÁULICA RETANGULAR EM ALVENARIA COM TIJOLOS CERÂMICOS MACIÇOS, DIMENSÕES INTERNAS: 0,3X0,3X0,3 M PARA REDE DE DRENAGEM. AF_12/2020</v>
          </cell>
          <cell r="D4466" t="str">
            <v>UN</v>
          </cell>
          <cell r="E4466">
            <v>162.32</v>
          </cell>
        </row>
        <row r="4467">
          <cell r="B4467">
            <v>99251</v>
          </cell>
          <cell r="C4467" t="str">
            <v>CAIXA ENTERRADA HIDRÁULICA RETANGULAR EM ALVENARIA COM TIJOLOS CERÂMICOS MACIÇOS, DIMENSÕES INTERNAS: 0,4X0,4X0,4 M PARA REDE DE DRENAGEM. AF_12/2020</v>
          </cell>
          <cell r="D4467" t="str">
            <v>UN</v>
          </cell>
          <cell r="E4467">
            <v>257.95</v>
          </cell>
        </row>
        <row r="4468">
          <cell r="B4468">
            <v>99253</v>
          </cell>
          <cell r="C4468" t="str">
            <v>CAIXA ENTERRADA HIDRÁULICA RETANGULAR EM ALVENARIA COM TIJOLOS CERÂMICOS MACIÇOS, DIMENSÕES INTERNAS: 0,6X0,6X0,6 M PARA REDE DE DRENAGEM. AF_12/2020</v>
          </cell>
          <cell r="D4468" t="str">
            <v>UN</v>
          </cell>
          <cell r="E4468">
            <v>511.95</v>
          </cell>
        </row>
        <row r="4469">
          <cell r="B4469">
            <v>99255</v>
          </cell>
          <cell r="C4469" t="str">
            <v>CAIXA ENTERRADA HIDRÁULICA RETANGULAR EM ALVENARIA COM TIJOLOS CERÂMICOS MACIÇOS, DIMENSÕES INTERNAS: 0,8X0,8X0,6 M PARA REDE DE DRENAGEM. AF_12/2020</v>
          </cell>
          <cell r="D4469" t="str">
            <v>UN</v>
          </cell>
          <cell r="E4469">
            <v>702.67</v>
          </cell>
        </row>
        <row r="4470">
          <cell r="B4470">
            <v>99257</v>
          </cell>
          <cell r="C4470" t="str">
            <v>CAIXA ENTERRADA HIDRÁULICA RETANGULAR EM ALVENARIA COM TIJOLOS CERÂMICOS MACIÇOS, DIMENSÕES INTERNAS: 1X1X0,6 M PARA REDE DE DRENAGEM. AF_12/2020</v>
          </cell>
          <cell r="D4470" t="str">
            <v>UN</v>
          </cell>
          <cell r="E4470">
            <v>838.23</v>
          </cell>
        </row>
        <row r="4471">
          <cell r="B4471">
            <v>99258</v>
          </cell>
          <cell r="C4471" t="str">
            <v>CAIXA ENTERRADA HIDRÁULICA RETANGULAR, EM ALVENARIA COM BLOCOS DE CONCRETO, DIMENSÕES INTERNAS: 0,4X0,4X0,4 M PARA REDE DE DRENAGEM. AF_12/2020</v>
          </cell>
          <cell r="D4471" t="str">
            <v>UN</v>
          </cell>
          <cell r="E4471">
            <v>188.42</v>
          </cell>
        </row>
        <row r="4472">
          <cell r="B4472">
            <v>99260</v>
          </cell>
          <cell r="C4472" t="str">
            <v>CAIXA ENTERRADA HIDRÁULICA RETANGULAR, EM ALVENARIA COM BLOCOS DE CONCRETO, DIMENSÕES INTERNAS: 0,6X0,6X0,6 M PARA REDE DE DRENAGEM. AF_12/2020</v>
          </cell>
          <cell r="D4472" t="str">
            <v>UN</v>
          </cell>
          <cell r="E4472">
            <v>353.08</v>
          </cell>
        </row>
        <row r="4473">
          <cell r="B4473">
            <v>99262</v>
          </cell>
          <cell r="C4473" t="str">
            <v>CAIXA ENTERRADA HIDRÁULICA RETANGULAR, EM ALVENARIA COM BLOCOS DE CONCRETO, DIMENSÕES INTERNAS: 0,8X0,8X0,6 M PARA REDE DE DRENAGEM. AF_12/2020</v>
          </cell>
          <cell r="D4473" t="str">
            <v>UN</v>
          </cell>
          <cell r="E4473">
            <v>499.97</v>
          </cell>
        </row>
        <row r="4474">
          <cell r="B4474">
            <v>99264</v>
          </cell>
          <cell r="C4474" t="str">
            <v>CAIXA ENTERRADA HIDRÁULICA RETANGULAR, EM ALVENARIA COM BLOCOS DE CONCRETO, DIMENSÕES INTERNAS: 1X1X0,6 M PARA REDE DE DRENAGEM. AF_12/2020</v>
          </cell>
          <cell r="D4474" t="str">
            <v>UN</v>
          </cell>
          <cell r="E4474">
            <v>598.35</v>
          </cell>
        </row>
        <row r="4475">
          <cell r="B4475">
            <v>89482</v>
          </cell>
          <cell r="C4475" t="str">
            <v>CAIXA SIFONADA, PVC, DN 100 X 100 X 50 MM, FORNECIDA E INSTALADA EM RAMAIS DE ENCAMINHAMENTO DE ÁGUA PLUVIAL. AF_12/2014</v>
          </cell>
          <cell r="D4475" t="str">
            <v>UN</v>
          </cell>
          <cell r="E4475">
            <v>25.34</v>
          </cell>
        </row>
        <row r="4476">
          <cell r="B4476">
            <v>89491</v>
          </cell>
          <cell r="C4476" t="str">
            <v>CAIXA SIFONADA, PVC, DN 150 X 185 X 75 MM, FORNECIDA E INSTALADA EM RAMAIS DE ENCAMINHAMENTO DE ÁGUA PLUVIAL. AF_12/2014</v>
          </cell>
          <cell r="D4476" t="str">
            <v>UN</v>
          </cell>
          <cell r="E4476">
            <v>62.03</v>
          </cell>
        </row>
        <row r="4477">
          <cell r="B4477">
            <v>89495</v>
          </cell>
          <cell r="C4477" t="str">
            <v>RALO SIFONADO, PVC, DN 100 X 40 MM, JUNTA SOLDÁVEL, FORNECIDO E INSTALADO EM RAMAIS DE ENCAMINHAMENTO DE ÁGUA PLUVIAL. AF_12/2014</v>
          </cell>
          <cell r="D4477" t="str">
            <v>UN</v>
          </cell>
          <cell r="E4477">
            <v>9.77</v>
          </cell>
        </row>
        <row r="4478">
          <cell r="B4478">
            <v>89707</v>
          </cell>
          <cell r="C4478" t="str">
            <v>CAIXA SIFONADA, PVC, DN 100 X 100 X 50 MM, JUNTA ELÁSTICA, FORNECIDA E INSTALADA EM RAMAL DE DESCARGA OU EM RAMAL DE ESGOTO SANITÁRIO. AF_12/2014</v>
          </cell>
          <cell r="D4478" t="str">
            <v>UN</v>
          </cell>
          <cell r="E4478">
            <v>29.74</v>
          </cell>
        </row>
        <row r="4479">
          <cell r="B4479">
            <v>89708</v>
          </cell>
          <cell r="C4479" t="str">
            <v>CAIXA SIFONADA, PVC, DN 150 X 185 X 75 MM, JUNTA ELÁSTICA, FORNECIDA E INSTALADA EM RAMAL DE DESCARGA OU EM RAMAL DE ESGOTO SANITÁRIO. AF_12/2014</v>
          </cell>
          <cell r="D4479" t="str">
            <v>UN</v>
          </cell>
          <cell r="E4479">
            <v>67.48</v>
          </cell>
        </row>
        <row r="4480">
          <cell r="B4480">
            <v>89709</v>
          </cell>
          <cell r="C4480" t="str">
            <v>RALO SIFONADO, PVC, DN 100 X 40 MM, JUNTA SOLDÁVEL, FORNECIDO E INSTALADO EM RAMAL DE DESCARGA OU EM RAMAL DE ESGOTO SANITÁRIO. AF_12/2014</v>
          </cell>
          <cell r="D4480" t="str">
            <v>UN</v>
          </cell>
          <cell r="E4480">
            <v>11.01</v>
          </cell>
        </row>
        <row r="4481">
          <cell r="B4481">
            <v>89710</v>
          </cell>
          <cell r="C4481" t="str">
            <v>RALO SECO, PVC, DN 100 X 40 MM, JUNTA SOLDÁVEL, FORNECIDO E INSTALADO EM RAMAL DE DESCARGA OU EM RAMAL DE ESGOTO SANITÁRIO. AF_12/2014</v>
          </cell>
          <cell r="D4481" t="str">
            <v>UN</v>
          </cell>
          <cell r="E4481">
            <v>10.78</v>
          </cell>
        </row>
        <row r="4482">
          <cell r="B4482">
            <v>86872</v>
          </cell>
          <cell r="C4482" t="str">
            <v>TANQUE DE LOUÇA BRANCA COM COLUNA, 30L OU EQUIVALENTE - FORNECIMENTO E INSTALAÇÃO. AF_01/2020</v>
          </cell>
          <cell r="D4482" t="str">
            <v>UN</v>
          </cell>
          <cell r="E4482">
            <v>618.71</v>
          </cell>
        </row>
        <row r="4483">
          <cell r="B4483">
            <v>86874</v>
          </cell>
          <cell r="C4483" t="str">
            <v>TANQUE DE LOUÇA BRANCA SUSPENSO, 18L OU EQUIVALENTE - FORNECIMENTO E INSTALAÇÃO. AF_01/2020</v>
          </cell>
          <cell r="D4483" t="str">
            <v>UN</v>
          </cell>
          <cell r="E4483">
            <v>378.69</v>
          </cell>
        </row>
        <row r="4484">
          <cell r="B4484">
            <v>86875</v>
          </cell>
          <cell r="C4484" t="str">
            <v>TANQUE DE MÁRMORE SINTÉTICO COM COLUNA, 22L OU EQUIVALENTE   FORNECIMENTO E INSTALAÇÃO. AF_01/2020</v>
          </cell>
          <cell r="D4484" t="str">
            <v>UN</v>
          </cell>
          <cell r="E4484">
            <v>375.29</v>
          </cell>
        </row>
        <row r="4485">
          <cell r="B4485">
            <v>86876</v>
          </cell>
          <cell r="C4485" t="str">
            <v>TANQUE DE MÁRMORE SINTÉTICO SUSPENSO, 22L OU EQUIVALENTE - FORNECIMENTO E INSTALAÇÃO. AF_01/2020</v>
          </cell>
          <cell r="D4485" t="str">
            <v>UN</v>
          </cell>
          <cell r="E4485">
            <v>212.06</v>
          </cell>
        </row>
        <row r="4486">
          <cell r="B4486">
            <v>86877</v>
          </cell>
          <cell r="C4486" t="str">
            <v>VÁLVULA EM METAL CROMADO 1.1/2 X 1.1/2 PARA TANQUE OU LAVATÓRIO, COM OU SEM LADRÃO - FORNECIMENTO E INSTALAÇÃO. AF_01/2020</v>
          </cell>
          <cell r="D4486" t="str">
            <v>UN</v>
          </cell>
          <cell r="E4486">
            <v>26.68</v>
          </cell>
        </row>
        <row r="4487">
          <cell r="B4487">
            <v>86878</v>
          </cell>
          <cell r="C4487" t="str">
            <v>VÁLVULA EM METAL CROMADO TIPO AMERICANA 3.1/2 X 1.1/2 PARA PIA - FORNECIMENTO E INSTALAÇÃO. AF_01/2020</v>
          </cell>
          <cell r="D4487" t="str">
            <v>UN</v>
          </cell>
          <cell r="E4487">
            <v>58.84</v>
          </cell>
        </row>
        <row r="4488">
          <cell r="B4488">
            <v>86879</v>
          </cell>
          <cell r="C4488" t="str">
            <v>VÁLVULA EM PLÁSTICO 1 PARA PIA, TANQUE OU LAVATÓRIO, COM OU SEM LADRÃO - FORNECIMENTO E INSTALAÇÃO. AF_01/2020</v>
          </cell>
          <cell r="D4488" t="str">
            <v>UN</v>
          </cell>
          <cell r="E4488">
            <v>6.31</v>
          </cell>
        </row>
        <row r="4489">
          <cell r="B4489">
            <v>86880</v>
          </cell>
          <cell r="C4489" t="str">
            <v>VÁLVULA EM PLÁSTICO CROMADO TIPO AMERICANA 3.1/2 X 1.1/2 SEM ADAPTADOR PARA PIA - FORNECIMENTO E INSTALAÇÃO. AF_01/2020</v>
          </cell>
          <cell r="D4489" t="str">
            <v>UN</v>
          </cell>
          <cell r="E4489">
            <v>18.559999999999999</v>
          </cell>
        </row>
        <row r="4490">
          <cell r="B4490">
            <v>86881</v>
          </cell>
          <cell r="C4490" t="str">
            <v>SIFÃO DO TIPO GARRAFA EM METAL CROMADO 1 X 1.1/2 - FORNECIMENTO E INSTALAÇÃO. AF_01/2020</v>
          </cell>
          <cell r="D4490" t="str">
            <v>UN</v>
          </cell>
          <cell r="E4490">
            <v>165.94</v>
          </cell>
        </row>
        <row r="4491">
          <cell r="B4491">
            <v>86882</v>
          </cell>
          <cell r="C4491" t="str">
            <v>SIFÃO DO TIPO GARRAFA/COPO EM PVC 1.1/4  X 1.1/2 - FORNECIMENTO E INSTALAÇÃO. AF_01/2020</v>
          </cell>
          <cell r="D4491" t="str">
            <v>UN</v>
          </cell>
          <cell r="E4491">
            <v>18.989999999999998</v>
          </cell>
        </row>
        <row r="4492">
          <cell r="B4492">
            <v>86883</v>
          </cell>
          <cell r="C4492" t="str">
            <v>SIFÃO DO TIPO FLEXÍVEL EM PVC 1  X 1.1/2  - FORNECIMENTO E INSTALAÇÃO. AF_01/2020</v>
          </cell>
          <cell r="D4492" t="str">
            <v>UN</v>
          </cell>
          <cell r="E4492">
            <v>10.85</v>
          </cell>
        </row>
        <row r="4493">
          <cell r="B4493">
            <v>86884</v>
          </cell>
          <cell r="C4493" t="str">
            <v>ENGATE FLEXÍVEL EM PLÁSTICO BRANCO, 1/2 X 30CM - FORNECIMENTO E INSTALAÇÃO. AF_01/2020</v>
          </cell>
          <cell r="D4493" t="str">
            <v>UN</v>
          </cell>
          <cell r="E4493">
            <v>7.75</v>
          </cell>
        </row>
        <row r="4494">
          <cell r="B4494">
            <v>86885</v>
          </cell>
          <cell r="C4494" t="str">
            <v>ENGATE FLEXÍVEL EM PLÁSTICO BRANCO, 1/2 X 40CM - FORNECIMENTO E INSTALAÇÃO. AF_01/2020</v>
          </cell>
          <cell r="D4494" t="str">
            <v>UN</v>
          </cell>
          <cell r="E4494">
            <v>10.35</v>
          </cell>
        </row>
        <row r="4495">
          <cell r="B4495">
            <v>86886</v>
          </cell>
          <cell r="C4495" t="str">
            <v>ENGATE FLEXÍVEL EM INOX, 1/2  X 30CM - FORNECIMENTO E INSTALAÇÃO. AF_01/2020</v>
          </cell>
          <cell r="D4495" t="str">
            <v>UN</v>
          </cell>
          <cell r="E4495">
            <v>40.340000000000003</v>
          </cell>
        </row>
        <row r="4496">
          <cell r="B4496">
            <v>86887</v>
          </cell>
          <cell r="C4496" t="str">
            <v>ENGATE FLEXÍVEL EM INOX, 1/2  X 40CM - FORNECIMENTO E INSTALAÇÃO. AF_01/2020</v>
          </cell>
          <cell r="D4496" t="str">
            <v>UN</v>
          </cell>
          <cell r="E4496">
            <v>43.79</v>
          </cell>
        </row>
        <row r="4497">
          <cell r="B4497">
            <v>86888</v>
          </cell>
          <cell r="C4497" t="str">
            <v>VASO SANITÁRIO SIFONADO COM CAIXA ACOPLADA LOUÇA BRANCA - FORNECIMENTO E INSTALAÇÃO. AF_01/2020</v>
          </cell>
          <cell r="D4497" t="str">
            <v>UN</v>
          </cell>
          <cell r="E4497">
            <v>370.44</v>
          </cell>
        </row>
        <row r="4498">
          <cell r="B4498">
            <v>86889</v>
          </cell>
          <cell r="C4498" t="str">
            <v>BANCADA DE GRANITO CINZA POLIDO, DE 1,50 X 0,60 M, PARA PIA DE COZINHA - FORNECIMENTO E INSTALAÇÃO. AF_01/2020</v>
          </cell>
          <cell r="D4498" t="str">
            <v>UN</v>
          </cell>
          <cell r="E4498">
            <v>539.98</v>
          </cell>
        </row>
        <row r="4499">
          <cell r="B4499">
            <v>86893</v>
          </cell>
          <cell r="C4499" t="str">
            <v>BANCADA DE MÁRMORE BRANCO POLIDO, DE 1,50 X 0,60 M, PARA PIA DE COZINHA - FORNECIMENTO E INSTALAÇÃO. AF_01/2020</v>
          </cell>
          <cell r="D4499" t="str">
            <v>UN</v>
          </cell>
          <cell r="E4499">
            <v>532.28</v>
          </cell>
        </row>
        <row r="4500">
          <cell r="B4500">
            <v>86894</v>
          </cell>
          <cell r="C4500" t="str">
            <v>BANCADA DE MÁRMORE SINTÉTICO, DE 120 X 60CM, COM CUBA INTEGRADA - FORNECIMENTO E INSTALAÇÃO. AF_01/2020</v>
          </cell>
          <cell r="D4500" t="str">
            <v>UN</v>
          </cell>
          <cell r="E4500">
            <v>241.96</v>
          </cell>
        </row>
        <row r="4501">
          <cell r="B4501">
            <v>86895</v>
          </cell>
          <cell r="C4501" t="str">
            <v>BANCADA DE GRANITO CINZA POLIDO, DE 0,50 X 0,60 M, PARA LAVATÓRIO - FORNECIMENTO E INSTALAÇÃO. AF_01/2020</v>
          </cell>
          <cell r="D4501" t="str">
            <v>UN</v>
          </cell>
          <cell r="E4501">
            <v>269.91000000000003</v>
          </cell>
        </row>
        <row r="4502">
          <cell r="B4502">
            <v>86899</v>
          </cell>
          <cell r="C4502" t="str">
            <v>BANCADA DE MÁRMORE BRANCO POLIDO, DE 0,50 X 0,60 M, PARA LAVATÓRIO - FORNECIMENTO E INSTALAÇÃO. AF_01/2020</v>
          </cell>
          <cell r="D4502" t="str">
            <v>UN</v>
          </cell>
          <cell r="E4502">
            <v>267.02</v>
          </cell>
        </row>
        <row r="4503">
          <cell r="B4503">
            <v>86900</v>
          </cell>
          <cell r="C4503" t="str">
            <v>CUBA DE EMBUTIR RETANGULAR DE AÇO INOXIDÁVEL, 46 X 30 X 12 CM - FORNECIMENTO E INSTALAÇÃO. AF_01/2020</v>
          </cell>
          <cell r="D4503" t="str">
            <v>UN</v>
          </cell>
          <cell r="E4503">
            <v>203.61</v>
          </cell>
        </row>
        <row r="4504">
          <cell r="B4504">
            <v>86901</v>
          </cell>
          <cell r="C4504" t="str">
            <v>CUBA DE EMBUTIR OVAL EM LOUÇA BRANCA, 35 X 50CM OU EQUIVALENTE - FORNECIMENTO E INSTALAÇÃO. AF_01/2020</v>
          </cell>
          <cell r="D4504" t="str">
            <v>UN</v>
          </cell>
          <cell r="E4504">
            <v>116.84</v>
          </cell>
        </row>
        <row r="4505">
          <cell r="B4505">
            <v>86902</v>
          </cell>
          <cell r="C4505" t="str">
            <v>LAVATÓRIO LOUÇA BRANCA COM COLUNA, *44 X 35,5* CM, PADRÃO POPULAR - FORNECIMENTO E INSTALAÇÃO. AF_01/2020</v>
          </cell>
          <cell r="D4505" t="str">
            <v>UN</v>
          </cell>
          <cell r="E4505">
            <v>204.29</v>
          </cell>
        </row>
        <row r="4506">
          <cell r="B4506">
            <v>86903</v>
          </cell>
          <cell r="C4506" t="str">
            <v>LAVATÓRIO LOUÇA BRANCA COM COLUNA, 45 X 55CM OU EQUIVALENTE, PADRÃO MÉDIO - FORNECIMENTO E INSTALAÇÃO. AF_01/2020</v>
          </cell>
          <cell r="D4506" t="str">
            <v>UN</v>
          </cell>
          <cell r="E4506">
            <v>273.51</v>
          </cell>
        </row>
        <row r="4507">
          <cell r="B4507">
            <v>86904</v>
          </cell>
          <cell r="C4507" t="str">
            <v>LAVATÓRIO LOUÇA BRANCA SUSPENSO, 29,5 X 39CM OU EQUIVALENTE, PADRÃO POPULAR - FORNECIMENTO E INSTALAÇÃO. AF_01/2020</v>
          </cell>
          <cell r="D4507" t="str">
            <v>UN</v>
          </cell>
          <cell r="E4507">
            <v>107.59</v>
          </cell>
        </row>
        <row r="4508">
          <cell r="B4508">
            <v>86905</v>
          </cell>
          <cell r="C4508" t="str">
            <v>APARELHO MISTURADOR DE MESA PARA LAVATÓRIO, PADRÃO MÉDIO - FORNECIMENTO E INSTALAÇÃO. AF_01/2020</v>
          </cell>
          <cell r="D4508" t="str">
            <v>UN</v>
          </cell>
          <cell r="E4508">
            <v>220.41</v>
          </cell>
        </row>
        <row r="4509">
          <cell r="B4509">
            <v>86906</v>
          </cell>
          <cell r="C4509" t="str">
            <v>TORNEIRA CROMADA DE MESA, 1/2 OU 3/4, PARA LAVATÓRIO, PADRÃO POPULAR - FORNECIMENTO E INSTALAÇÃO. AF_01/2020</v>
          </cell>
          <cell r="D4509" t="str">
            <v>UN</v>
          </cell>
          <cell r="E4509">
            <v>51.48</v>
          </cell>
        </row>
        <row r="4510">
          <cell r="B4510">
            <v>86908</v>
          </cell>
          <cell r="C4510" t="str">
            <v>APARELHO MISTURADOR DE MESA PARA PIA DE COZINHA, PADRÃO MÉDIO - FORNECIMENTO E INSTALAÇÃO. AF_01/2020</v>
          </cell>
          <cell r="D4510" t="str">
            <v>UN</v>
          </cell>
          <cell r="E4510">
            <v>264.7</v>
          </cell>
        </row>
        <row r="4511">
          <cell r="B4511">
            <v>86909</v>
          </cell>
          <cell r="C4511" t="str">
            <v>TORNEIRA CROMADA TUBO MÓVEL, DE MESA, 1/2 OU 3/4, PARA PIA DE COZINHA, PADRÃO ALTO - FORNECIMENTO E INSTALAÇÃO. AF_01/2020</v>
          </cell>
          <cell r="D4511" t="str">
            <v>UN</v>
          </cell>
          <cell r="E4511">
            <v>103.04</v>
          </cell>
        </row>
        <row r="4512">
          <cell r="B4512">
            <v>86910</v>
          </cell>
          <cell r="C4512" t="str">
            <v>TORNEIRA CROMADA TUBO MÓVEL, DE PAREDE, 1/2 OU 3/4, PARA PIA DE COZINHA, PADRÃO MÉDIO - FORNECIMENTO E INSTALAÇÃO. AF_01/2020</v>
          </cell>
          <cell r="D4512" t="str">
            <v>UN</v>
          </cell>
          <cell r="E4512">
            <v>97.3</v>
          </cell>
        </row>
        <row r="4513">
          <cell r="B4513">
            <v>86911</v>
          </cell>
          <cell r="C4513" t="str">
            <v>TORNEIRA CROMADA LONGA, DE PAREDE, 1/2 OU 3/4, PARA PIA DE COZINHA, PADRÃO POPULAR - FORNECIMENTO E INSTALAÇÃO. AF_01/2020</v>
          </cell>
          <cell r="D4513" t="str">
            <v>UN</v>
          </cell>
          <cell r="E4513">
            <v>43.56</v>
          </cell>
        </row>
        <row r="4514">
          <cell r="B4514">
            <v>86913</v>
          </cell>
          <cell r="C4514" t="str">
            <v>TORNEIRA CROMADA 1/2 OU 3/4 PARA TANQUE, PADRÃO POPULAR - FORNECIMENTO E INSTALAÇÃO. AF_01/2020</v>
          </cell>
          <cell r="D4514" t="str">
            <v>UN</v>
          </cell>
          <cell r="E4514">
            <v>19.38</v>
          </cell>
        </row>
        <row r="4515">
          <cell r="B4515">
            <v>86914</v>
          </cell>
          <cell r="C4515" t="str">
            <v>TORNEIRA CROMADA 1/2 OU 3/4 PARA TANQUE, PADRÃO MÉDIO - FORNECIMENTO E INSTALAÇÃO. AF_01/2020</v>
          </cell>
          <cell r="D4515" t="str">
            <v>UN</v>
          </cell>
          <cell r="E4515">
            <v>39.67</v>
          </cell>
        </row>
        <row r="4516">
          <cell r="B4516">
            <v>86915</v>
          </cell>
          <cell r="C4516" t="str">
            <v>TORNEIRA CROMADA DE MESA, 1/2 OU 3/4, PARA LAVATÓRIO, PADRÃO MÉDIO - FORNECIMENTO E INSTALAÇÃO. AF_01/2020</v>
          </cell>
          <cell r="D4516" t="str">
            <v>UN</v>
          </cell>
          <cell r="E4516">
            <v>86.77</v>
          </cell>
        </row>
        <row r="4517">
          <cell r="B4517">
            <v>86916</v>
          </cell>
          <cell r="C4517" t="str">
            <v>TORNEIRA PLÁSTICA 3/4 PARA TANQUE - FORNECIMENTO E INSTALAÇÃO. AF_01/2020</v>
          </cell>
          <cell r="D4517" t="str">
            <v>UN</v>
          </cell>
          <cell r="E4517">
            <v>32.590000000000003</v>
          </cell>
        </row>
        <row r="4518">
          <cell r="B4518">
            <v>86919</v>
          </cell>
          <cell r="C4518" t="str">
            <v>TANQUE DE LOUÇA BRANCA COM COLUNA, 30L OU EQUIVALENTE, INCLUSO SIFÃO FLEXÍVEL EM PVC, VÁLVULA METÁLICA E TORNEIRA DE METAL CROMADO PADRÃO MÉDIO - FORNECIMENTO E INSTALAÇÃO. AF_01/2020</v>
          </cell>
          <cell r="D4518" t="str">
            <v>UN</v>
          </cell>
          <cell r="E4518">
            <v>695.91</v>
          </cell>
        </row>
        <row r="4519">
          <cell r="B4519">
            <v>86920</v>
          </cell>
          <cell r="C4519" t="str">
            <v>TANQUE DE LOUÇA BRANCA COM COLUNA, 30L OU EQUIVALENTE, INCLUSO SIFÃO FLEXÍVEL EM PVC, VÁLVULA PLÁSTICA E TORNEIRA DE METAL CROMADO PADRÃO POPULAR - FORNECIMENTO E INSTALAÇÃO. AF_01/2020</v>
          </cell>
          <cell r="D4519" t="str">
            <v>UN</v>
          </cell>
          <cell r="E4519">
            <v>655.25</v>
          </cell>
        </row>
        <row r="4520">
          <cell r="B4520">
            <v>86921</v>
          </cell>
          <cell r="C4520" t="str">
            <v>TANQUE DE LOUÇA BRANCA COM COLUNA, 30L OU EQUIVALENTE, INCLUSO SIFÃO FLEXÍVEL EM PVC, VÁLVULA PLÁSTICA E TORNEIRA DE PLÁSTICO - FORNECIMENTO E INSTALAÇÃO. AF_01/2020</v>
          </cell>
          <cell r="D4520" t="str">
            <v>UN</v>
          </cell>
          <cell r="E4520">
            <v>668.46</v>
          </cell>
        </row>
        <row r="4521">
          <cell r="B4521">
            <v>86922</v>
          </cell>
          <cell r="C4521" t="str">
            <v>TANQUE DE LOUÇA BRANCA SUSPENSO, 18L OU EQUIVALENTE, INCLUSO SIFÃO TIPO GARRAFA EM METAL CROMADO, VÁLVULA METÁLICA E TORNEIRA DE METAL CROMADO PADRÃO MÉDIO - FORNECIMENTO E INSTALAÇÃO. AF_01/2020</v>
          </cell>
          <cell r="D4521" t="str">
            <v>UN</v>
          </cell>
          <cell r="E4521">
            <v>610.98</v>
          </cell>
        </row>
        <row r="4522">
          <cell r="B4522">
            <v>86923</v>
          </cell>
          <cell r="C4522" t="str">
            <v>TANQUE DE LOUÇA BRANCA SUSPENSO, 18L OU EQUIVALENTE, INCLUSO SIFÃO TIPO GARRAFA EM PVC, VÁLVULA PLÁSTICA E TORNEIRA DE METAL CROMADO PADRÃO POPULAR - FORNECIMENTO E INSTALAÇÃO. AF_01/2020</v>
          </cell>
          <cell r="D4522" t="str">
            <v>UN</v>
          </cell>
          <cell r="E4522">
            <v>423.37</v>
          </cell>
        </row>
        <row r="4523">
          <cell r="B4523">
            <v>86924</v>
          </cell>
          <cell r="C4523" t="str">
            <v>TANQUE DE LOUÇA BRANCA SUSPENSO, 18L OU EQUIVALENTE, INCLUSO SIFÃO TIPO GARRAFA EM PVC, VÁLVULA PLÁSTICA E TORNEIRA DE PLÁSTICO - FORNECIMENTO E INSTALAÇÃO. AF_01/2020</v>
          </cell>
          <cell r="D4523" t="str">
            <v>UN</v>
          </cell>
          <cell r="E4523">
            <v>436.58</v>
          </cell>
        </row>
        <row r="4524">
          <cell r="B4524">
            <v>86925</v>
          </cell>
          <cell r="C4524" t="str">
            <v>TANQUE DE MÁRMORE SINTÉTICO COM COLUNA, 22L OU EQUIVALENTE, INCLUSO SIFÃO FLEXÍVEL EM PVC, VÁLVULA PLÁSTICA E TORNEIRA DE METAL CROMADO PADRÃO POPULAR - FORNECIMENTO E INSTALAÇÃO. AF_01/2020</v>
          </cell>
          <cell r="D4524" t="str">
            <v>UN</v>
          </cell>
          <cell r="E4524">
            <v>411.83</v>
          </cell>
        </row>
        <row r="4525">
          <cell r="B4525">
            <v>86926</v>
          </cell>
          <cell r="C4525" t="str">
            <v>TANQUE DE MÁRMORE SINTÉTICO COM COLUNA, 22L OU EQUIVALENTE, INCLUSO SIFÃO FLEXÍVEL EM PVC, VÁLVULA PLÁSTICA E TORNEIRA DE PLÁSTICO - FORNECIMENTO E INSTALAÇÃO. AF_01/2020</v>
          </cell>
          <cell r="D4525" t="str">
            <v>UN</v>
          </cell>
          <cell r="E4525">
            <v>425.04</v>
          </cell>
        </row>
        <row r="4526">
          <cell r="B4526">
            <v>86927</v>
          </cell>
          <cell r="C4526" t="str">
            <v>TANQUE DE MÁRMORE SINTÉTICO SUSPENSO, 22L OU EQUIVALENTE, INCLUSO SIFÃO TIPO GARRAFA EM PVC, VÁLVULA PLÁSTICA E TORNEIRA DE METAL CROMADO PADRÃO POPULAR - FORNEC. E INSTALAÇÃO. AF_01/2020</v>
          </cell>
          <cell r="D4526" t="str">
            <v>UN</v>
          </cell>
          <cell r="E4526">
            <v>256.74</v>
          </cell>
        </row>
        <row r="4527">
          <cell r="B4527">
            <v>86928</v>
          </cell>
          <cell r="C4527" t="str">
            <v>TANQUE DE MÁRMORE SINTÉTICO SUSPENSO, 22L OU EQUIVALENTE, INCLUSO SIFÃO TIPO GARRAFA EM PVC, VÁLVULA PLÁSTICA E TORNEIRA DE PLÁSTICO - FORNECIMENTO E INSTALAÇÃO. AF_01/2020</v>
          </cell>
          <cell r="D4527" t="str">
            <v>UN</v>
          </cell>
          <cell r="E4527">
            <v>269.95</v>
          </cell>
        </row>
        <row r="4528">
          <cell r="B4528">
            <v>86929</v>
          </cell>
          <cell r="C4528" t="str">
            <v>TANQUE DE MÁRMORE SINTÉTICO SUSPENSO, 22L OU EQUIVALENTE, INCLUSO SIFÃO FLEXÍVEL EM PVC, VÁLVULA PLÁSTICA E TORNEIRA DE METAL CROMADO PADRÃO POPULAR - FORNECIMENTO E INSTALAÇÃO. AF_01/2020</v>
          </cell>
          <cell r="D4528" t="str">
            <v>UN</v>
          </cell>
          <cell r="E4528">
            <v>248.6</v>
          </cell>
        </row>
        <row r="4529">
          <cell r="B4529">
            <v>86930</v>
          </cell>
          <cell r="C4529" t="str">
            <v>TANQUE DE MÁRMORE SINTÉTICO SUSPENSO, 22L OU EQUIVALENTE, INCLUSO SIFÃO FLEXÍVEL EM PVC, VÁLVULA PLÁSTICA E TORNEIRA DE PLÁSTICO - FORNECIMENTO E INSTALAÇÃO. AF_01/2020</v>
          </cell>
          <cell r="D4529" t="str">
            <v>UN</v>
          </cell>
          <cell r="E4529">
            <v>261.81</v>
          </cell>
        </row>
        <row r="4530">
          <cell r="B4530">
            <v>86931</v>
          </cell>
          <cell r="C4530" t="str">
            <v>VASO SANITÁRIO SIFONADO COM CAIXA ACOPLADA LOUÇA BRANCA, INCLUSO ENGATE FLEXÍVEL EM PLÁSTICO BRANCO, 1/2  X 40CM - FORNECIMENTO E INSTALAÇÃO. AF_01/2020</v>
          </cell>
          <cell r="D4530" t="str">
            <v>UN</v>
          </cell>
          <cell r="E4530">
            <v>380.79</v>
          </cell>
        </row>
        <row r="4531">
          <cell r="B4531">
            <v>86932</v>
          </cell>
          <cell r="C4531" t="str">
            <v>VASO SANITÁRIO SIFONADO COM CAIXA ACOPLADA LOUÇA BRANCA - PADRÃO MÉDIO, INCLUSO ENGATE FLEXÍVEL EM METAL CROMADO, 1/2  X 40CM - FORNECIMENTO E INSTALAÇÃO. AF_01/2020</v>
          </cell>
          <cell r="D4531" t="str">
            <v>UN</v>
          </cell>
          <cell r="E4531">
            <v>414.23</v>
          </cell>
        </row>
        <row r="4532">
          <cell r="B4532">
            <v>86933</v>
          </cell>
          <cell r="C4532" t="str">
            <v>BANCADA DE MÁRMORE SINTÉTICO 120 X 60CM, COM CUBA INTEGRADA, INCLUSO SIFÃO TIPO GARRAFA EM PVC, VÁLVULA EM PLÁSTICO CROMADO TIPO AMERICANA E TORNEIRA CROMADA LONGA, DE PAREDE, PADRÃO POPULAR - FORNECIMENTO E INSTALAÇÃO. AF_01/2020</v>
          </cell>
          <cell r="D4532" t="str">
            <v>UN</v>
          </cell>
          <cell r="E4532">
            <v>323.07</v>
          </cell>
        </row>
        <row r="4533">
          <cell r="B4533">
            <v>86934</v>
          </cell>
          <cell r="C4533" t="str">
            <v>BANCADA DE MÁRMORE SINTÉTICO 120 X 60CM, COM CUBA INTEGRADA, INCLUSO SIFÃO TIPO FLEXÍVEL EM PVC, VÁLVULA EM PLÁSTICO CROMADO TIPO AMERICANA E TORNEIRA CROMADA LONGA, DE PAREDE, PADRÃO POPULAR - FORNECIMENTO E INSTALAÇÃO. AF_01/2020</v>
          </cell>
          <cell r="D4533" t="str">
            <v>UN</v>
          </cell>
          <cell r="E4533">
            <v>314.93</v>
          </cell>
        </row>
        <row r="4534">
          <cell r="B4534">
            <v>86935</v>
          </cell>
          <cell r="C4534" t="str">
            <v>CUBA DE EMBUTIR DE AÇO INOXIDÁVEL MÉDIA, INCLUSO VÁLVULA TIPO AMERICANA EM METAL CROMADO E SIFÃO FLEXÍVEL EM PVC - FORNECIMENTO E INSTALAÇÃO. AF_01/2020</v>
          </cell>
          <cell r="D4534" t="str">
            <v>UN</v>
          </cell>
          <cell r="E4534">
            <v>273.3</v>
          </cell>
        </row>
        <row r="4535">
          <cell r="B4535">
            <v>86936</v>
          </cell>
          <cell r="C4535" t="str">
            <v>CUBA DE EMBUTIR DE AÇO INOXIDÁVEL MÉDIA, INCLUSO VÁLVULA TIPO AMERICANA E SIFÃO TIPO GARRAFA EM METAL CROMADO - FORNECIMENTO E INSTALAÇÃO. AF_01/2020</v>
          </cell>
          <cell r="D4535" t="str">
            <v>UN</v>
          </cell>
          <cell r="E4535">
            <v>428.39</v>
          </cell>
        </row>
        <row r="4536">
          <cell r="B4536">
            <v>86937</v>
          </cell>
          <cell r="C4536" t="str">
            <v>CUBA DE EMBUTIR OVAL EM LOUÇA BRANCA, 35 X 50CM OU EQUIVALENTE, INCLUSO VÁLVULA EM METAL CROMADO E SIFÃO FLEXÍVEL EM PVC - FORNECIMENTO E INSTALAÇÃO. AF_01/2020</v>
          </cell>
          <cell r="D4536" t="str">
            <v>UN</v>
          </cell>
          <cell r="E4536">
            <v>154.37</v>
          </cell>
        </row>
        <row r="4537">
          <cell r="B4537">
            <v>86938</v>
          </cell>
          <cell r="C4537" t="str">
            <v>CUBA DE EMBUTIR OVAL EM LOUÇA BRANCA, 35 X 50CM OU EQUIVALENTE, INCLUSO VÁLVULA E SIFÃO TIPO GARRAFA EM METAL CROMADO - FORNECIMENTO E INSTALAÇÃO. AF_01/2020</v>
          </cell>
          <cell r="D4537" t="str">
            <v>UN</v>
          </cell>
          <cell r="E4537">
            <v>309.45999999999998</v>
          </cell>
        </row>
        <row r="4538">
          <cell r="B4538">
            <v>86939</v>
          </cell>
          <cell r="C4538" t="str">
            <v>LAVATÓRIO LOUÇA BRANCA COM COLUNA, *44 X 35,5* CM, PADRÃO POPULAR, INCLUSO SIFÃO FLEXÍVEL EM PVC, VÁLVULA E ENGATE FLEXÍVEL 30CM EM PLÁSTICO E COM TORNEIRA CROMADA PADRÃO POPULAR - FORNECIMENTO E INSTALAÇÃO. AF_01/2020</v>
          </cell>
          <cell r="D4538" t="str">
            <v>UN</v>
          </cell>
          <cell r="E4538">
            <v>280.68</v>
          </cell>
        </row>
        <row r="4539">
          <cell r="B4539">
            <v>86940</v>
          </cell>
          <cell r="C4539" t="str">
            <v>LAVATÓRIO LOUÇA BRANCA COM COLUNA, 45 X 55CM OU EQUIVALENTE, PADRÃO MÉDIO, INCLUSO SIFÃO TIPO GARRAFA, VÁLVULA E ENGATE FLEXÍVEL DE 40CM EM METAL CROMADO, COM APARELHO MISTURADOR PADRÃO MÉDIO - FORNECIMENTO E INSTALAÇÃO. AF_01/2020</v>
          </cell>
          <cell r="D4539" t="str">
            <v>UN</v>
          </cell>
          <cell r="E4539">
            <v>774.12</v>
          </cell>
        </row>
        <row r="4540">
          <cell r="B4540">
            <v>86941</v>
          </cell>
          <cell r="C4540" t="str">
            <v>LAVATÓRIO LOUÇA BRANCA COM COLUNA, 45 X 55CM OU EQUIVALENTE, PADRÃO MÉDIO, INCLUSO SIFÃO TIPO GARRAFA, VÁLVULA E ENGATE FLEXÍVEL DE 40CM EM METAL CROMADO, COM TORNEIRA CROMADA DE MESA, PADRÃO MÉDIO - FORNECIMENTO E INSTALAÇÃO. AF_01/2020</v>
          </cell>
          <cell r="D4540" t="str">
            <v>UN</v>
          </cell>
          <cell r="E4540">
            <v>596.69000000000005</v>
          </cell>
        </row>
        <row r="4541">
          <cell r="B4541">
            <v>86942</v>
          </cell>
          <cell r="C4541" t="str">
            <v>LAVATÓRIO LOUÇA BRANCA SUSPENSO, 29,5 X 39CM OU EQUIVALENTE, PADRÃO POPULAR, INCLUSO SIFÃO TIPO GARRAFA EM PVC, VÁLVULA E ENGATE FLEXÍVEL 30CM EM PLÁSTICO E TORNEIRA CROMADA DE MESA, PADRÃO POPULAR - FORNECIMENTO E INSTALAÇÃO. AF_01/2020</v>
          </cell>
          <cell r="D4541" t="str">
            <v>UN</v>
          </cell>
          <cell r="E4541">
            <v>192.12</v>
          </cell>
        </row>
        <row r="4542">
          <cell r="B4542">
            <v>86943</v>
          </cell>
          <cell r="C4542" t="str">
            <v>LAVATÓRIO LOUÇA BRANCA SUSPENSO, 29,5 X 39CM OU EQUIVALENTE, PADRÃO POPULAR, INCLUSO SIFÃO FLEXÍVEL EM PVC, VÁLVULA E ENGATE FLEXÍVEL 30CM EM PLÁSTICO E TORNEIRA CROMADA DE MESA, PADRÃO POPULAR - FORNECIMENTO E INSTALAÇÃO. AF_01/2020</v>
          </cell>
          <cell r="D4542" t="str">
            <v>UN</v>
          </cell>
          <cell r="E4542">
            <v>183.98</v>
          </cell>
        </row>
        <row r="4543">
          <cell r="B4543">
            <v>86947</v>
          </cell>
          <cell r="C4543" t="str">
            <v>BANCADA MÁRMORE BRANCO, 50 X 60 CM, INCLUSO CUBA DE EMBUTIR OVAL EM LOUÇA BRANCA 35 X 50 CM, VÁLVULA, SIFÃO TIPO GARRAFA E ENGATE FLEXÍVEL 40 CM EM METAL CROMADO E APARELHO MISTURADOR DE MESA, PADRÃO MÉDIO - FORNEC. E INSTALAÇÃO. AF_01/2020</v>
          </cell>
          <cell r="D4543" t="str">
            <v>UN</v>
          </cell>
          <cell r="E4543">
            <v>884.47</v>
          </cell>
        </row>
        <row r="4544">
          <cell r="B4544">
            <v>93396</v>
          </cell>
          <cell r="C4544" t="str">
            <v>BANCADA GRANITO CINZA,  50 X 60 CM, INCL. CUBA DE EMBUTIR OVAL LOUÇA BRANCA 35 X 50 CM, VÁLVULA METAL CROMADO, SIFÃO FLEXÍVEL PVC, ENGATE 30 CM FLEXÍVEL PLÁSTICO E TORNEIRA CROMADA DE MESA, PADRÃO POPULAR - FORNEC. E INSTALAÇÃO. AF_01/2020</v>
          </cell>
          <cell r="D4544" t="str">
            <v>UN</v>
          </cell>
          <cell r="E4544">
            <v>483.51</v>
          </cell>
        </row>
        <row r="4545">
          <cell r="B4545">
            <v>93441</v>
          </cell>
          <cell r="C4545" t="str">
            <v>BANCADA GRANITO CINZA  150 X 60 CM, COM CUBA DE EMBUTIR DE AÇO, VÁLVULA AMERICANA EM METAL, SIFÃO FLEXÍVEL EM PVC, ENGATE FLEXÍVEL 30 CM, TORNEIRA CROMADA LONGA, DE PAREDE, 1/2 OU 3/4, P/ COZINHA, PADRÃO POPULAR - FORNEC. E INSTALAÇÃO. AF_01/2020</v>
          </cell>
          <cell r="D4545" t="str">
            <v>UN</v>
          </cell>
          <cell r="E4545">
            <v>864.59</v>
          </cell>
        </row>
        <row r="4546">
          <cell r="B4546">
            <v>93442</v>
          </cell>
          <cell r="C4546" t="str">
            <v>BANCADA MÁRMORE BRANCO 150 X 60 CM, COM CUBA DE EMBUTIR DE AÇO, VÁLVULA AMERICANA E SIFÃO TIPO GARRAFA EM METAL , ENGATE FLEXÍVEL 30 CM, TORNEIRA CROMADA, DE MESA, 1/2 OU 3/4, PARA PIA COZINHA, PADRÃO ALTO - FORNEC. E INSTALAÇÃO. AF_01/2020</v>
          </cell>
          <cell r="D4546" t="str">
            <v>UN</v>
          </cell>
          <cell r="E4546">
            <v>1071.46</v>
          </cell>
        </row>
        <row r="4547">
          <cell r="B4547">
            <v>95469</v>
          </cell>
          <cell r="C4547" t="str">
            <v>VASO SANITARIO SIFONADO CONVENCIONAL COM  LOUÇA BRANCA - FORNECIMENTO E INSTALAÇÃO. AF_01/2020</v>
          </cell>
          <cell r="D4547" t="str">
            <v>UN</v>
          </cell>
          <cell r="E4547">
            <v>167.21</v>
          </cell>
        </row>
        <row r="4548">
          <cell r="B4548">
            <v>95470</v>
          </cell>
          <cell r="C4548" t="str">
            <v>VASO SANITARIO SIFONADO CONVENCIONAL COM LOUÇA BRANCA, INCLUSO CONJUNTO DE LIGAÇÃO PARA BACIA SANITÁRIA AJUSTÁVEL - FORNECIMENTO E INSTALAÇÃO. AF_10/2016</v>
          </cell>
          <cell r="D4548" t="str">
            <v>UN</v>
          </cell>
          <cell r="E4548">
            <v>174.77</v>
          </cell>
        </row>
        <row r="4549">
          <cell r="B4549">
            <v>95471</v>
          </cell>
          <cell r="C4549" t="str">
            <v>VASO SANITARIO SIFONADO CONVENCIONAL PARA PCD SEM FURO FRONTAL COM  LOUÇA BRANCA SEM ASSENTO -  FORNECIMENTO E INSTALAÇÃO. AF_01/2020</v>
          </cell>
          <cell r="D4549" t="str">
            <v>UN</v>
          </cell>
          <cell r="E4549">
            <v>652.42999999999995</v>
          </cell>
        </row>
        <row r="4550">
          <cell r="B4550">
            <v>95472</v>
          </cell>
          <cell r="C4550" t="str">
            <v>VASO SANITARIO SIFONADO CONVENCIONAL PARA PCD SEM FURO FRONTAL COM LOUÇA BRANCA SEM ASSENTO, INCLUSO CONJUNTO DE LIGAÇÃO PARA BACIA SANITÁRIA AJUSTÁVEL - FORNECIMENTO E INSTALAÇÃO. AF_01/2020</v>
          </cell>
          <cell r="D4550" t="str">
            <v>UN</v>
          </cell>
          <cell r="E4550">
            <v>659.99</v>
          </cell>
        </row>
        <row r="4551">
          <cell r="B4551">
            <v>95542</v>
          </cell>
          <cell r="C4551" t="str">
            <v>PORTA TOALHA ROSTO EM METAL CROMADO, TIPO ARGOLA, INCLUSO FIXAÇÃO. AF_01/2020</v>
          </cell>
          <cell r="D4551" t="str">
            <v>UN</v>
          </cell>
          <cell r="E4551">
            <v>28.6</v>
          </cell>
        </row>
        <row r="4552">
          <cell r="B4552">
            <v>95543</v>
          </cell>
          <cell r="C4552" t="str">
            <v>PORTA TOALHA BANHO EM METAL CROMADO, TIPO BARRA, INCLUSO FIXAÇÃO. AF_01/2020</v>
          </cell>
          <cell r="D4552" t="str">
            <v>UN</v>
          </cell>
          <cell r="E4552">
            <v>48.04</v>
          </cell>
        </row>
        <row r="4553">
          <cell r="B4553">
            <v>95544</v>
          </cell>
          <cell r="C4553" t="str">
            <v>PAPELEIRA DE PAREDE EM METAL CROMADO SEM TAMPA, INCLUSO FIXAÇÃO. AF_01/2020</v>
          </cell>
          <cell r="D4553" t="str">
            <v>UN</v>
          </cell>
          <cell r="E4553">
            <v>35.020000000000003</v>
          </cell>
        </row>
        <row r="4554">
          <cell r="B4554">
            <v>95545</v>
          </cell>
          <cell r="C4554" t="str">
            <v>SABONETEIRA DE PAREDE EM METAL CROMADO, INCLUSO FIXAÇÃO. AF_01/2020</v>
          </cell>
          <cell r="D4554" t="str">
            <v>UN</v>
          </cell>
          <cell r="E4554">
            <v>34.340000000000003</v>
          </cell>
        </row>
        <row r="4555">
          <cell r="B4555">
            <v>95546</v>
          </cell>
          <cell r="C4555" t="str">
            <v>KIT DE ACESSORIOS PARA BANHEIRO EM METAL CROMADO, 5 PECAS, INCLUSO FIXAÇÃO. AF_01/2020</v>
          </cell>
          <cell r="D4555" t="str">
            <v>UN</v>
          </cell>
          <cell r="E4555">
            <v>116.99</v>
          </cell>
        </row>
        <row r="4556">
          <cell r="B4556">
            <v>95547</v>
          </cell>
          <cell r="C4556" t="str">
            <v>SABONETEIRA PLASTICA TIPO DISPENSER PARA SABONETE LIQUIDO COM RESERVATORIO 800 A 1500 ML, INCLUSO FIXAÇÃO. AF_01/2020</v>
          </cell>
          <cell r="D4556" t="str">
            <v>UN</v>
          </cell>
          <cell r="E4556">
            <v>90.29</v>
          </cell>
        </row>
        <row r="4557">
          <cell r="B4557">
            <v>100848</v>
          </cell>
          <cell r="C4557" t="str">
            <v>VASO SANITÁRIO INFANTIL LOUÇA BRANCA - FORNECIMENTO E INSTALACAO. AF_01/2020</v>
          </cell>
          <cell r="D4557" t="str">
            <v>UN</v>
          </cell>
          <cell r="E4557">
            <v>314.67</v>
          </cell>
        </row>
        <row r="4558">
          <cell r="B4558">
            <v>100849</v>
          </cell>
          <cell r="C4558" t="str">
            <v>ASSENTO SANITÁRIO CONVENCIONAL - FORNECIMENTO E INSTALACAO. AF_01/2020</v>
          </cell>
          <cell r="D4558" t="str">
            <v>UN</v>
          </cell>
          <cell r="E4558">
            <v>36.75</v>
          </cell>
        </row>
        <row r="4559">
          <cell r="B4559">
            <v>100851</v>
          </cell>
          <cell r="C4559" t="str">
            <v>ASSENTO SANITÁRIO INFANTIL - FORNECIMENTO E INSTALACAO. AF_01/2020</v>
          </cell>
          <cell r="D4559" t="str">
            <v>UN</v>
          </cell>
          <cell r="E4559">
            <v>73.92</v>
          </cell>
        </row>
        <row r="4560">
          <cell r="B4560">
            <v>100852</v>
          </cell>
          <cell r="C4560" t="str">
            <v>CUBA DE EMBUTIR RETANGULAR DE AÇO INOXIDÁVEL, 56 X 33 X 12 CM - FORNECIMENTO E INSTALAÇÃO. AF_01/2020</v>
          </cell>
          <cell r="D4560" t="str">
            <v>UN</v>
          </cell>
          <cell r="E4560">
            <v>223.39</v>
          </cell>
        </row>
        <row r="4561">
          <cell r="B4561">
            <v>100854</v>
          </cell>
          <cell r="C4561" t="str">
            <v>TORNEIRA CROMADA DE MESA PARA LAVATÓRIO COM SENSOR DE PRESENCA. AF_01/2020</v>
          </cell>
          <cell r="D4561" t="str">
            <v>UN</v>
          </cell>
          <cell r="E4561">
            <v>651.58000000000004</v>
          </cell>
        </row>
        <row r="4562">
          <cell r="B4562">
            <v>100855</v>
          </cell>
          <cell r="C4562" t="str">
            <v>SABONETEIRA DE PAREDE EM PLASTICO ABS COM ACABAMENTO CROMADO E ACRILICO, INCLUSO FIXAÇÃO. AF_01/2020</v>
          </cell>
          <cell r="D4562" t="str">
            <v>UN</v>
          </cell>
          <cell r="E4562">
            <v>34.340000000000003</v>
          </cell>
        </row>
        <row r="4563">
          <cell r="B4563">
            <v>100856</v>
          </cell>
          <cell r="C4563" t="str">
            <v>MANOPLA E CANOPLA CROMADA  FORNECIMENTO E INSTALAÇÃO. AF_01/2020</v>
          </cell>
          <cell r="D4563" t="str">
            <v>UN</v>
          </cell>
          <cell r="E4563">
            <v>24.5</v>
          </cell>
        </row>
        <row r="4564">
          <cell r="B4564">
            <v>100857</v>
          </cell>
          <cell r="C4564" t="str">
            <v>ACABAMENTO MONOCOMANDO PARA CHUVEIRO  FORNECIMENTO E INSTALAÇÃO. AF_01/2020</v>
          </cell>
          <cell r="D4564" t="str">
            <v>UN</v>
          </cell>
          <cell r="E4564">
            <v>244.01</v>
          </cell>
        </row>
        <row r="4565">
          <cell r="B4565">
            <v>100858</v>
          </cell>
          <cell r="C4565" t="str">
            <v>MICTÓRIO SIFONADO LOUÇA BRANCA  PADRÃO MÉDIO  FORNECIMENTO E INSTALAÇÃO. AF_01/2020</v>
          </cell>
          <cell r="D4565" t="str">
            <v>UN</v>
          </cell>
          <cell r="E4565">
            <v>441.49</v>
          </cell>
        </row>
        <row r="4566">
          <cell r="B4566">
            <v>100860</v>
          </cell>
          <cell r="C4566" t="str">
            <v>CHUVEIRO ELÉTRICO COMUM CORPO PLÁSTICO, TIPO DUCHA  FORNECIMENTO E INSTALAÇÃO. AF_01/2020</v>
          </cell>
          <cell r="D4566" t="str">
            <v>UN</v>
          </cell>
          <cell r="E4566">
            <v>81.14</v>
          </cell>
        </row>
        <row r="4567">
          <cell r="B4567">
            <v>100861</v>
          </cell>
          <cell r="C4567" t="str">
            <v>SUPORTE MÃO FRANCESA EM AÇO, ABAS IGUAIS 30 CM, CAPACIDADE MINIMA 60 KG, BRANCO - FORNECIMENTO E INSTALAÇÃO. AF_01/2020</v>
          </cell>
          <cell r="D4567" t="str">
            <v>UN</v>
          </cell>
          <cell r="E4567">
            <v>31.96</v>
          </cell>
        </row>
        <row r="4568">
          <cell r="B4568">
            <v>100862</v>
          </cell>
          <cell r="C4568" t="str">
            <v>SUPORTE MÃO FRANCESA EM ACO, ABAS IGUAIS 40 CM, CAPACIDADE MINIMA 70 KG, BRANCO - FORNECIMENTO E INSTALAÇÃO. AF_01/2020</v>
          </cell>
          <cell r="D4568" t="str">
            <v>UN</v>
          </cell>
          <cell r="E4568">
            <v>35.630000000000003</v>
          </cell>
        </row>
        <row r="4569">
          <cell r="B4569">
            <v>100863</v>
          </cell>
          <cell r="C4569" t="str">
            <v>BARRA DE APOIO EM "L", EM ACO INOX POLIDO 70 X 70 CM, FIXADA NA PAREDE - FORNECIMENTO E INSTALACAO. AF_01/2020</v>
          </cell>
          <cell r="D4569" t="str">
            <v>UN</v>
          </cell>
          <cell r="E4569">
            <v>549.6</v>
          </cell>
        </row>
        <row r="4570">
          <cell r="B4570">
            <v>100864</v>
          </cell>
          <cell r="C4570" t="str">
            <v>BARRA DE APOIO EM "L", EM ACO INOX POLIDO 80 X 80 CM, FIXADA NA PAREDE - FORNECIMENTO E INSTALACAO. AF_01/2020</v>
          </cell>
          <cell r="D4570" t="str">
            <v>UN</v>
          </cell>
          <cell r="E4570">
            <v>614.16999999999996</v>
          </cell>
        </row>
        <row r="4571">
          <cell r="B4571">
            <v>100865</v>
          </cell>
          <cell r="C4571" t="str">
            <v>BARRA DE APOIO LATERAL ARTICULADA, COM TRAVA, EM ACO INOX POLIDO, FIXADA NA PAREDE - FORNECIMENTO E INSTALAÇÃO. AF_01/2020</v>
          </cell>
          <cell r="D4571" t="str">
            <v>UN</v>
          </cell>
          <cell r="E4571">
            <v>592.91</v>
          </cell>
        </row>
        <row r="4572">
          <cell r="B4572">
            <v>100866</v>
          </cell>
          <cell r="C4572" t="str">
            <v>BARRA DE APOIO RETA, EM ACO INOX POLIDO, COMPRIMENTO 60CM, FIXADA NA PAREDE - FORNECIMENTO E INSTALAÇÃO. AF_01/2020</v>
          </cell>
          <cell r="D4572" t="str">
            <v>UN</v>
          </cell>
          <cell r="E4572">
            <v>267.39</v>
          </cell>
        </row>
        <row r="4573">
          <cell r="B4573">
            <v>100867</v>
          </cell>
          <cell r="C4573" t="str">
            <v>BARRA DE APOIO RETA, EM ACO INOX POLIDO, COMPRIMENTO 70 CM,  FIXADA NA PAREDE - FORNECIMENTO E INSTALAÇÃO. AF_01/2020</v>
          </cell>
          <cell r="D4573" t="str">
            <v>UN</v>
          </cell>
          <cell r="E4573">
            <v>288.68</v>
          </cell>
        </row>
        <row r="4574">
          <cell r="B4574">
            <v>100868</v>
          </cell>
          <cell r="C4574" t="str">
            <v>BARRA DE APOIO RETA, EM ACO INOX POLIDO, COMPRIMENTO 80 CM,  FIXADA NA PAREDE - FORNECIMENTO E INSTALAÇÃO. AF_01/2020</v>
          </cell>
          <cell r="D4574" t="str">
            <v>UN</v>
          </cell>
          <cell r="E4574">
            <v>302.85000000000002</v>
          </cell>
        </row>
        <row r="4575">
          <cell r="B4575">
            <v>100869</v>
          </cell>
          <cell r="C4575" t="str">
            <v>BARRA DE APOIO RETA, EM ACO INOX POLIDO, COMPRIMENTO 90 CM,  FIXADA NA PAREDE - FORNECIMENTO E INSTALAÇÃO. AF_01/2020</v>
          </cell>
          <cell r="D4575" t="str">
            <v>UN</v>
          </cell>
          <cell r="E4575">
            <v>313.72000000000003</v>
          </cell>
        </row>
        <row r="4576">
          <cell r="B4576">
            <v>100870</v>
          </cell>
          <cell r="C4576" t="str">
            <v>BARRA DE APOIO RETA, EM ALUMINIO, COMPRIMENTO 60 CM,  FIXADA NA PAREDE - FORNECIMENTO E INSTALAÇÃO. AF_01/2020</v>
          </cell>
          <cell r="D4576" t="str">
            <v>UN</v>
          </cell>
          <cell r="E4576">
            <v>194.95</v>
          </cell>
        </row>
        <row r="4577">
          <cell r="B4577">
            <v>100871</v>
          </cell>
          <cell r="C4577" t="str">
            <v>BARRA DE APOIO RETA, EM ALUMINIO, COMPRIMENTO 70 CM,  FIXADA NA PAREDE - FORNECIMENTO E INSTALAÇÃO. AF_01/2020</v>
          </cell>
          <cell r="D4577" t="str">
            <v>UN</v>
          </cell>
          <cell r="E4577">
            <v>212.56</v>
          </cell>
        </row>
        <row r="4578">
          <cell r="B4578">
            <v>100872</v>
          </cell>
          <cell r="C4578" t="str">
            <v>BARRA DE APOIO RETA, EM ALUMINIO, COMPRIMENTO 80 CM,  FIXADA NA PAREDE - FORNECIMENTO E INSTALAÇÃO. AF_01/2020</v>
          </cell>
          <cell r="D4578" t="str">
            <v>UN</v>
          </cell>
          <cell r="E4578">
            <v>223.81</v>
          </cell>
        </row>
        <row r="4579">
          <cell r="B4579">
            <v>100873</v>
          </cell>
          <cell r="C4579" t="str">
            <v>BARRA DE APOIO RETA, EM ALUMINIO, COMPRIMENTO 90 CM,  FIXADA NA PAREDE - FORNECIMENTO E INSTALAÇÃO. AF_01/2020</v>
          </cell>
          <cell r="D4579" t="str">
            <v>UN</v>
          </cell>
          <cell r="E4579">
            <v>230.83</v>
          </cell>
        </row>
        <row r="4580">
          <cell r="B4580">
            <v>100874</v>
          </cell>
          <cell r="C4580" t="str">
            <v>PUXADOR PARA PCD, FIXADO NA PORTA - FORNECIMENTO E INSTALAÇÃO. AF_01/2020</v>
          </cell>
          <cell r="D4580" t="str">
            <v>UN</v>
          </cell>
          <cell r="E4580">
            <v>267.39</v>
          </cell>
        </row>
        <row r="4581">
          <cell r="B4581">
            <v>100875</v>
          </cell>
          <cell r="C4581" t="str">
            <v>BANCO ARTICULADO, EM ACO INOX, PARA PCD, FIXADO NA PAREDE - FORNECIMENTO E INSTALAÇÃO. AF_01/2020</v>
          </cell>
          <cell r="D4581" t="str">
            <v>UN</v>
          </cell>
          <cell r="E4581">
            <v>1087.1199999999999</v>
          </cell>
        </row>
        <row r="4582">
          <cell r="B4582">
            <v>98052</v>
          </cell>
          <cell r="C4582" t="str">
            <v>TANQUE SÉPTICO CIRCULAR, EM CONCRETO PRÉ-MOLDADO, DIÂMETRO INTERNO = 1,10 M, ALTURA INTERNA = 2,50 M, VOLUME ÚTIL: 2138,2 L (PARA 5 CONTRIBUINTES). AF_12/2020</v>
          </cell>
          <cell r="D4582" t="str">
            <v>UN</v>
          </cell>
          <cell r="E4582">
            <v>1769.54</v>
          </cell>
        </row>
        <row r="4583">
          <cell r="B4583">
            <v>98053</v>
          </cell>
          <cell r="C4583" t="str">
            <v>TANQUE SÉPTICO CIRCULAR, EM CONCRETO PRÉ-MOLDADO, DIÂMETRO INTERNO = 1,40 M, ALTURA INTERNA = 2,50 M, VOLUME ÚTIL: 3463,6 L (PARA 13 CONTRIBUINTES). AF_12/2020</v>
          </cell>
          <cell r="D4583" t="str">
            <v>UN</v>
          </cell>
          <cell r="E4583">
            <v>2425.73</v>
          </cell>
        </row>
        <row r="4584">
          <cell r="B4584">
            <v>98054</v>
          </cell>
          <cell r="C4584" t="str">
            <v>TANQUE SÉPTICO CIRCULAR, EM CONCRETO PRÉ-MOLDADO, DIÂMETRO INTERNO = 1,88 M, ALTURA INTERNA = 2,50 M, VOLUME ÚTIL: 6245,8 L (PARA 32 CONTRIBUINTES). AF_12/2020</v>
          </cell>
          <cell r="D4584" t="str">
            <v>UN</v>
          </cell>
          <cell r="E4584">
            <v>3947.92</v>
          </cell>
        </row>
        <row r="4585">
          <cell r="B4585">
            <v>98055</v>
          </cell>
          <cell r="C4585" t="str">
            <v>TANQUE SÉPTICO CIRCULAR, EM CONCRETO PRÉ-MOLDADO, DIÂMETRO INTERNO = 2,38 M, ALTURA INTERNA = 2,50 M, VOLUME ÚTIL: 10009,8 L (PARA 69 CONTRIBUINTES). AF_12/2020</v>
          </cell>
          <cell r="D4585" t="str">
            <v>UN</v>
          </cell>
          <cell r="E4585">
            <v>5346.15</v>
          </cell>
        </row>
        <row r="4586">
          <cell r="B4586">
            <v>98056</v>
          </cell>
          <cell r="C4586" t="str">
            <v>TANQUE SÉPTICO CIRCULAR, EM CONCRETO PRÉ-MOLDADO, DIÂMETRO INTERNO = 2,38 M, ALTURA INTERNA = 3,0 M, VOLUME ÚTIL: 12234,2 L (PARA 86 CONTRIBUINTES). AF_12/2020</v>
          </cell>
          <cell r="D4586" t="str">
            <v>UN</v>
          </cell>
          <cell r="E4586">
            <v>6245.32</v>
          </cell>
        </row>
        <row r="4587">
          <cell r="B4587">
            <v>98057</v>
          </cell>
          <cell r="C4587" t="str">
            <v>TANQUE SÉPTICO CIRCULAR, EM CONCRETO PRÉ-MOLDADO, DIÂMETRO INTERNO = 2,88 M, ALTURA INTERNA = 2,50 M, VOLUME ÚTIL: 14657,4 L (PARA 105 CONTRIBUINTES). AF_12/2020</v>
          </cell>
          <cell r="D4587" t="str">
            <v>UN</v>
          </cell>
          <cell r="E4587">
            <v>7380.57</v>
          </cell>
        </row>
        <row r="4588">
          <cell r="B4588">
            <v>98058</v>
          </cell>
          <cell r="C4588" t="str">
            <v>FILTRO ANAERÓBIO CIRCULAR, EM CONCRETO PRÉ-MOLDADO, DIÂMETRO INTERNO = 1,10 M, ALTURA INTERNA = 1,50 M, VOLUME ÚTIL: 1140,4 L (PARA 5 CONTRIBUINTES). AF_12/2020</v>
          </cell>
          <cell r="D4588" t="str">
            <v>UN</v>
          </cell>
          <cell r="E4588">
            <v>1490.43</v>
          </cell>
        </row>
        <row r="4589">
          <cell r="B4589">
            <v>98059</v>
          </cell>
          <cell r="C4589" t="str">
            <v>FILTRO ANAERÓBIO CIRCULAR, EM CONCRETO PRÉ-MOLDADO, DIÂMETRO INTERNO = 1,88 M, ALTURA INTERNA = 1,50 M, VOLUME ÚTIL: 3331,1 L (PARA 19 CONTRIBUINTES). AF_12/2020</v>
          </cell>
          <cell r="D4589" t="str">
            <v>UN</v>
          </cell>
          <cell r="E4589">
            <v>3225.99</v>
          </cell>
        </row>
        <row r="4590">
          <cell r="B4590">
            <v>98060</v>
          </cell>
          <cell r="C4590" t="str">
            <v>FILTRO ANAERÓBIO CIRCULAR, EM CONCRETO PRÉ-MOLDADO, DIÂMETRO INTERNO = 2,38 M, ALTURA INTERNA = 1,50 M, VOLUME ÚTIL: 5338,6 L (PARA 34 CONTRIBUINTES). AF_12/2020</v>
          </cell>
          <cell r="D4590" t="str">
            <v>UN</v>
          </cell>
          <cell r="E4590">
            <v>4480.1099999999997</v>
          </cell>
        </row>
        <row r="4591">
          <cell r="B4591">
            <v>98061</v>
          </cell>
          <cell r="C4591" t="str">
            <v>FILTRO ANAERÓBIO CIRCULAR, EM CONCRETO PRÉ-MOLDADO, DIÂMETRO INTERNO = 2,88 M, ALTURA INTERNA = 1,50 M, VOLUME ÚTIL: 7817,3 L (PARA 75 CONTRIBUINTES). AF_12/2020</v>
          </cell>
          <cell r="D4591" t="str">
            <v>UN</v>
          </cell>
          <cell r="E4591">
            <v>6210.43</v>
          </cell>
        </row>
        <row r="4592">
          <cell r="B4592">
            <v>98062</v>
          </cell>
          <cell r="C4592" t="str">
            <v>SUMIDOURO CIRCULAR, EM CONCRETO PRÉ-MOLDADO, DIÂMETRO INTERNO = 1,88 M, ALTURA INTERNA = 2,00 M, ÁREA DE INFILTRAÇÃO: 13,1 M² (PARA 5 CONTRIBUINTES). AF_12/2020</v>
          </cell>
          <cell r="D4592" t="str">
            <v>UN</v>
          </cell>
          <cell r="E4592">
            <v>2497.9299999999998</v>
          </cell>
        </row>
        <row r="4593">
          <cell r="B4593">
            <v>98063</v>
          </cell>
          <cell r="C4593" t="str">
            <v>SUMIDOURO CIRCULAR, EM CONCRETO PRÉ-MOLDADO, DIÂMETRO INTERNO = 2,38 M, ALTURA INTERNA = 2,50 M, ÁREA DE INFILTRAÇÃO: 21,3 M² (PARA 8 CONTRIBUINTES). AF_12/2020</v>
          </cell>
          <cell r="D4593" t="str">
            <v>UN</v>
          </cell>
          <cell r="E4593">
            <v>3809.81</v>
          </cell>
        </row>
        <row r="4594">
          <cell r="B4594">
            <v>98064</v>
          </cell>
          <cell r="C4594" t="str">
            <v>SUMIDOURO CIRCULAR, EM CONCRETO PRÉ-MOLDADO, DIÂMETRO INTERNO = 2,38 M, ALTURA INTERNA = 3,0 M, ÁREA DE INFILTRAÇÃO: 25 M² (PARA 10 CONTRIBUINTES). AF_12/2020</v>
          </cell>
          <cell r="D4594" t="str">
            <v>UN</v>
          </cell>
          <cell r="E4594">
            <v>4404.9399999999996</v>
          </cell>
        </row>
        <row r="4595">
          <cell r="B4595">
            <v>98065</v>
          </cell>
          <cell r="C4595" t="str">
            <v>SUMIDOURO CIRCULAR, EM CONCRETO PRÉ-MOLDADO, DIÂMETRO INTERNO = 2,88 M, ALTURA INTERNA = 3,0 M, ÁREA DE INFILTRAÇÃO: 31,4 M² (PARA 12 CONTRIBUINTES). AF_12/2020</v>
          </cell>
          <cell r="D4595" t="str">
            <v>UN</v>
          </cell>
          <cell r="E4595">
            <v>6114.56</v>
          </cell>
        </row>
        <row r="4596">
          <cell r="B4596">
            <v>98066</v>
          </cell>
          <cell r="C4596" t="str">
            <v>TANQUE SÉPTICO RETANGULAR, EM ALVENARIA COM TIJOLOS CERÂMICOS MACIÇOS, DIMENSÕES INTERNAS: 1,0 X 2,0 X 1,4 M, VOLUME ÚTIL: 2000 L (PARA 5 CONTRIBUINTES). AF_12/2020</v>
          </cell>
          <cell r="D4596" t="str">
            <v>UN</v>
          </cell>
          <cell r="E4596">
            <v>4844.49</v>
          </cell>
        </row>
        <row r="4597">
          <cell r="B4597">
            <v>98067</v>
          </cell>
          <cell r="C4597" t="str">
            <v>TANQUE SÉPTICO RETANGULAR, EM ALVENARIA COM TIJOLOS CERÂMICOS MACIÇOS, DIMENSÕES INTERNAS: 1,2 X 2,4 X 1,6 M, VOLUME ÚTIL: 3456 L (PARA 13 CONTRIBUINTES). AF_12/2020</v>
          </cell>
          <cell r="D4597" t="str">
            <v>UN</v>
          </cell>
          <cell r="E4597">
            <v>6476.28</v>
          </cell>
        </row>
        <row r="4598">
          <cell r="B4598">
            <v>98068</v>
          </cell>
          <cell r="C4598" t="str">
            <v>TANQUE SÉPTICO RETANGULAR, EM ALVENARIA COM TIJOLOS CERÂMICOS MACIÇOS, DIMENSÕES INTERNAS: 1,4 X 3,2 X 1,8 M, VOLUME ÚTIL: 6272 L (PARA 32 CONTRIBUINTES). AF_12/2020</v>
          </cell>
          <cell r="D4598" t="str">
            <v>UN</v>
          </cell>
          <cell r="E4598">
            <v>9151.81</v>
          </cell>
        </row>
        <row r="4599">
          <cell r="B4599">
            <v>98069</v>
          </cell>
          <cell r="C4599" t="str">
            <v>TANQUE SÉPTICO RETANGULAR, EM ALVENARIA COM TIJOLOS CERÂMICOS MACIÇOS, DIMENSÕES INTERNAS: 1,6 X 4,4 X 1,8 M, VOLUME ÚTIL: 9856 L (PARA 68 CONTRIBUINTES). AF_12/2020</v>
          </cell>
          <cell r="D4599" t="str">
            <v>UN</v>
          </cell>
          <cell r="E4599">
            <v>12210.41</v>
          </cell>
        </row>
        <row r="4600">
          <cell r="B4600">
            <v>98070</v>
          </cell>
          <cell r="C4600" t="str">
            <v>TANQUE SÉPTICO RETANGULAR, EM ALVENARIA COM TIJOLOS CERÂMICOS MACIÇOS, DIMENSÕES INTERNAS: 1,6 X 4,8 X 2,0 M, VOLUME ÚTIL: 12288 L (PARA 86 CONTRIBUINTES). AF_12/2020</v>
          </cell>
          <cell r="D4600" t="str">
            <v>UN</v>
          </cell>
          <cell r="E4600">
            <v>14035.09</v>
          </cell>
        </row>
        <row r="4601">
          <cell r="B4601">
            <v>98071</v>
          </cell>
          <cell r="C4601" t="str">
            <v>TANQUE SÉPTICO RETANGULAR, EM ALVENARIA COM TIJOLOS CERÂMICOS MACIÇOS, DIMENSÕES INTERNAS: 1,6 X 4,6 X 2,4 M, VOLUME ÚTIL: 14720 L (PARA 105 CONTRIBUINTES). AF_12/2020</v>
          </cell>
          <cell r="D4601" t="str">
            <v>UN</v>
          </cell>
          <cell r="E4601">
            <v>15500.9</v>
          </cell>
        </row>
        <row r="4602">
          <cell r="B4602">
            <v>98072</v>
          </cell>
          <cell r="C4602" t="str">
            <v>FILTRO ANAERÓBIO RETANGULAR, EM ALVENARIA COM TIJOLOS CERÂMICOS MACIÇOS, DIMENSÕES INTERNAS: 0,8 X 1,2 X 1,67 M, VOLUME ÚTIL: 1152 L (PARA 5 CONTRIBUINTES). AF_12/2020</v>
          </cell>
          <cell r="D4602" t="str">
            <v>UN</v>
          </cell>
          <cell r="E4602">
            <v>3983.67</v>
          </cell>
        </row>
        <row r="4603">
          <cell r="B4603">
            <v>98073</v>
          </cell>
          <cell r="C4603" t="str">
            <v>FILTRO ANAERÓBIO RETANGULAR, EM ALVENARIA COM TIJOLOS CERÂMICOS MACIÇOS, DIMENSÕES INTERNAS: 1,2 X 1,8 X 1,67 M, VOLUME ÚTIL: 2592 L (PARA 13 CONTRIBUINTES). AF_12/2020</v>
          </cell>
          <cell r="D4603" t="str">
            <v>UN</v>
          </cell>
          <cell r="E4603">
            <v>6146.4</v>
          </cell>
        </row>
        <row r="4604">
          <cell r="B4604">
            <v>98074</v>
          </cell>
          <cell r="C4604" t="str">
            <v>FILTRO ANAERÓBIO RETANGULAR, EM ALVENARIA COM TIJOLOS CERÂMICOS MACIÇOS, DIMENSÕES INTERNAS: 1,4 X 3,0 X 1,67 M, VOLUME ÚTIL: 5040 L (PARA 32 CONTRIBUINTES). AF_12/2020</v>
          </cell>
          <cell r="D4604" t="str">
            <v>UN</v>
          </cell>
          <cell r="E4604">
            <v>9430.67</v>
          </cell>
        </row>
        <row r="4605">
          <cell r="B4605">
            <v>98075</v>
          </cell>
          <cell r="C4605" t="str">
            <v>FILTRO ANAERÓBIO RETANGULAR, EM ALVENARIA COM TIJOLOS CERÂMICOS MACIÇOS, DIMENSÕES INTERNAS: 1,4 X 4,2 X 1,67 M, VOLUME ÚTIL: 7056 L (PARA 67 CONTRIBUINTES). AF_12/2020</v>
          </cell>
          <cell r="D4605" t="str">
            <v>UN</v>
          </cell>
          <cell r="E4605">
            <v>12205.09</v>
          </cell>
        </row>
        <row r="4606">
          <cell r="B4606">
            <v>98076</v>
          </cell>
          <cell r="C4606" t="str">
            <v>FILTRO ANAERÓBIO RETANGULAR, EM ALVENARIA COM TIJOLOS CERÂMICOS MACIÇOS, DIMENSÕES INTERNAS: 1,6 X 4,6 X 1,67 M, VOLUME ÚTIL: 8832 L (PARA 84 CONTRIBUINTES). AF_12/2020</v>
          </cell>
          <cell r="D4606" t="str">
            <v>UN</v>
          </cell>
          <cell r="E4606">
            <v>13995.04</v>
          </cell>
        </row>
        <row r="4607">
          <cell r="B4607">
            <v>98077</v>
          </cell>
          <cell r="C4607" t="str">
            <v>FILTRO ANAERÓBIO RETANGULAR, EM ALVENARIA COM TIJOLOS CERÂMICOS MACIÇOS, DIMENSÕES INTERNAS: 1,6 X 5,6 X 1,67 M, VOLUME ÚTIL: 10752 L (PARA 103 CONTRIBUINTES). AF_12/2020</v>
          </cell>
          <cell r="D4607" t="str">
            <v>UN</v>
          </cell>
          <cell r="E4607">
            <v>16436.009999999998</v>
          </cell>
        </row>
        <row r="4608">
          <cell r="B4608">
            <v>98078</v>
          </cell>
          <cell r="C4608" t="str">
            <v>SUMIDOURO RETANGULAR, EM ALVENARIA COM TIJOLOS CERÂMICOS MACIÇOS, DIMENSÕES INTERNAS: 0,8 X 1,4 X 3,0 M, ÁREA DE INFILTRAÇÃO: 13,2 M² (PARA 5 CONTRIBUINTES). AF_12/2020</v>
          </cell>
          <cell r="D4608" t="str">
            <v>UN</v>
          </cell>
          <cell r="E4608">
            <v>4328.1499999999996</v>
          </cell>
        </row>
        <row r="4609">
          <cell r="B4609">
            <v>98079</v>
          </cell>
          <cell r="C4609" t="str">
            <v>SUMIDOURO RETANGULAR, EM ALVENARIA COM TIJOLOS CERÂMICOS MACIÇOS, DIMENSÕES INTERNAS: 1,0 X 3,0 X 3,0 M, ÁREA DE INFILTRAÇÃO: 25 M² (PARA 10 CONTRIBUINTES). AF_12/2020</v>
          </cell>
          <cell r="D4609" t="str">
            <v>UN</v>
          </cell>
          <cell r="E4609">
            <v>7537.51</v>
          </cell>
        </row>
        <row r="4610">
          <cell r="B4610">
            <v>98080</v>
          </cell>
          <cell r="C4610" t="str">
            <v>SUMIDOURO RETANGULAR, EM ALVENARIA COM TIJOLOS CERÂMICOS MACIÇOS, DIMENSÕES INTERNAS: 1,6 X 3,4 X 3,0 M, ÁREA DE INFILTRAÇÃO: 32,9 M² (PARA 13 CONTRIBUINTES). AF_12/2020</v>
          </cell>
          <cell r="D4610" t="str">
            <v>UN</v>
          </cell>
          <cell r="E4610">
            <v>9612.99</v>
          </cell>
        </row>
        <row r="4611">
          <cell r="B4611">
            <v>98081</v>
          </cell>
          <cell r="C4611" t="str">
            <v>SUMIDOURO RETANGULAR, EM ALVENARIA COM TIJOLOS CERÂMICOS MACIÇOS, DIMENSÕES INTERNAS: 1,6 X 5,8 X 3,0 M, ÁREA DE INFILTRAÇÃO: 50 M² (PARA 20 CONTRIBUINTES). AF_12/2020</v>
          </cell>
          <cell r="D4611" t="str">
            <v>UN</v>
          </cell>
          <cell r="E4611">
            <v>14179.49</v>
          </cell>
        </row>
        <row r="4612">
          <cell r="B4612">
            <v>98082</v>
          </cell>
          <cell r="C4612" t="str">
            <v>TANQUE SÉPTICO RETANGULAR, EM ALVENARIA COM BLOCOS DE CONCRETO, DIMENSÕES INTERNAS: 1,0 X 2,0 X 1,4 M, VOLUME ÚTIL: 2000 L (PARA 5 CONTRIBUINTES). AF_12/2020</v>
          </cell>
          <cell r="D4612" t="str">
            <v>UN</v>
          </cell>
          <cell r="E4612">
            <v>3335.66</v>
          </cell>
        </row>
        <row r="4613">
          <cell r="B4613">
            <v>98083</v>
          </cell>
          <cell r="C4613" t="str">
            <v>TANQUE SÉPTICO RETANGULAR, EM ALVENARIA COM BLOCOS DE CONCRETO, DIMENSÕES INTERNAS: 1,2 X 2,4 X 1,6 M, VOLUME ÚTIL: 3456 L (PARA 13 CONTRIBUINTES). AF_12/2020</v>
          </cell>
          <cell r="D4613" t="str">
            <v>UN</v>
          </cell>
          <cell r="E4613">
            <v>4399.6499999999996</v>
          </cell>
        </row>
        <row r="4614">
          <cell r="B4614">
            <v>98084</v>
          </cell>
          <cell r="C4614" t="str">
            <v>TANQUE SÉPTICO RETANGULAR, EM ALVENARIA COM BLOCOS DE CONCRETO, DIMENSÕES INTERNAS: 1,4 X 3,2 X 1,8 M, VOLUME ÚTIL: 6272 L (PARA 32 CONTRIBUINTES). AF_12/2020</v>
          </cell>
          <cell r="D4614" t="str">
            <v>UN</v>
          </cell>
          <cell r="E4614">
            <v>6168.48</v>
          </cell>
        </row>
        <row r="4615">
          <cell r="B4615">
            <v>98085</v>
          </cell>
          <cell r="C4615" t="str">
            <v>TANQUE SÉPTICO RETANGULAR, EM ALVENARIA COM BLOCOS DE CONCRETO, DIMENSÕES INTERNAS: 1,6 X 4,4 X 1,8 M, VOLUME ÚTIL: 9856 L (PARA 68 CONTRIBUINTES). AF_12/2020</v>
          </cell>
          <cell r="D4615" t="str">
            <v>UN</v>
          </cell>
          <cell r="E4615">
            <v>8358.36</v>
          </cell>
        </row>
        <row r="4616">
          <cell r="B4616">
            <v>98086</v>
          </cell>
          <cell r="C4616" t="str">
            <v>TANQUE SÉPTICO RETANGULAR, EM ALVENARIA COM BLOCOS DE CONCRETO, DIMENSÕES INTERNAS: 1,6 X 4,8 X 2,0 M, VOLUME ÚTIL: 12288 L (PARA 86 CONTRIBUINTES). AF_12/2020</v>
          </cell>
          <cell r="D4616" t="str">
            <v>UN</v>
          </cell>
          <cell r="E4616">
            <v>9438.76</v>
          </cell>
        </row>
        <row r="4617">
          <cell r="B4617">
            <v>98087</v>
          </cell>
          <cell r="C4617" t="str">
            <v>TANQUE SÉPTICO RETANGULAR, EM ALVENARIA COM BLOCOS DE CONCRETO, DIMENSÕES INTERNAS: 1,6 X 4,6 X 2,4 M, VOLUME ÚTIL: 14720 L (PARA 105 CONTRIBUINTES). AF_12/2020</v>
          </cell>
          <cell r="D4617" t="str">
            <v>UN</v>
          </cell>
          <cell r="E4617">
            <v>10083.34</v>
          </cell>
        </row>
        <row r="4618">
          <cell r="B4618">
            <v>98088</v>
          </cell>
          <cell r="C4618" t="str">
            <v>FILTRO ANAERÓBIO RETANGULAR, EM ALVENARIA COM BLOCOS DE CONCRETO, DIMENSÕES INTERNAS: 0,8 X 1,2 X 1,67 M, VOLUME ÚTIL: 1152 L (PARA 5 CONTRIBUINTES). AF_12/2020</v>
          </cell>
          <cell r="D4618" t="str">
            <v>UN</v>
          </cell>
          <cell r="E4618">
            <v>2844.13</v>
          </cell>
        </row>
        <row r="4619">
          <cell r="B4619">
            <v>98089</v>
          </cell>
          <cell r="C4619" t="str">
            <v>FILTRO ANAERÓBIO RETANGULAR, EM ALVENARIA COM BLOCOS DE CONCRETO, DIMENSÕES INTERNAS: 1,2 X 1,8 X 1,67 M, VOLUME ÚTIL: 2592 L (PARA 13 CONTRIBUINTES). AF_12/2020</v>
          </cell>
          <cell r="D4619" t="str">
            <v>UN</v>
          </cell>
          <cell r="E4619">
            <v>4477.87</v>
          </cell>
        </row>
        <row r="4620">
          <cell r="B4620">
            <v>98090</v>
          </cell>
          <cell r="C4620" t="str">
            <v>FILTRO ANAERÓBIO RETANGULAR, EM ALVENARIA COM BLOCOS DE CONCRETO, DIMENSÕES INTERNAS: 1,4 X 3,0 X 1,67 M, VOLUME ÚTIL: 5040 L (PARA 32 CONTRIBUINTES). AF_12/2020</v>
          </cell>
          <cell r="D4620" t="str">
            <v>UN</v>
          </cell>
          <cell r="E4620">
            <v>7010.38</v>
          </cell>
        </row>
        <row r="4621">
          <cell r="B4621">
            <v>98091</v>
          </cell>
          <cell r="C4621" t="str">
            <v>FILTRO ANAERÓBIO RETANGULAR, EM ALVENARIA COM BLOCOS DE CONCRETO, DIMENSÕES INTERNAS: 1,4 X 4,2 X 1,67 M, VOLUME ÚTIL: 7056 L (PARA 67 CONTRIBUINTES). AF_12/2020</v>
          </cell>
          <cell r="D4621" t="str">
            <v>UN</v>
          </cell>
          <cell r="E4621">
            <v>9055.07</v>
          </cell>
        </row>
        <row r="4622">
          <cell r="B4622">
            <v>98092</v>
          </cell>
          <cell r="C4622" t="str">
            <v>FILTRO ANAERÓBIO RETANGULAR, EM ALVENARIA COM BLOCOS DE CONCRETO, DIMENSÕES INTERNAS: 1,6 X 4,6 X 1,67 M, VOLUME ÚTIL: 8832 L (PARA 84 CONTRIBUINTES). AF_12/2020</v>
          </cell>
          <cell r="D4622" t="str">
            <v>UN</v>
          </cell>
          <cell r="E4622">
            <v>10608.64</v>
          </cell>
        </row>
        <row r="4623">
          <cell r="B4623">
            <v>98093</v>
          </cell>
          <cell r="C4623" t="str">
            <v>FILTRO ANAERÓBIO RETANGULAR, EM ALVENARIA COM BLOCOS DE CONCRETO, DIMENSÕES INTERNAS: 1,6 X 5,6 X 1,67 M, VOLUME ÚTIL: 10752 L (PARA 103 CONTRIBUINTES). AF_12/2020</v>
          </cell>
          <cell r="D4623" t="str">
            <v>UN</v>
          </cell>
          <cell r="E4623">
            <v>12514.14</v>
          </cell>
        </row>
        <row r="4624">
          <cell r="B4624">
            <v>98094</v>
          </cell>
          <cell r="C4624" t="str">
            <v>SUMIDOURO RETANGULAR, EM ALVENARIA COM BLOCOS DE CONCRETO, DIMENSÕES INTERNAS: 0,8 X 1,4 X 3,0 M, ÁREA DE INFILTRAÇÃO: 13,2 M² (PARA 5 CONTRIBUINTES). AF_12/2020</v>
          </cell>
          <cell r="D4624" t="str">
            <v>UN</v>
          </cell>
          <cell r="E4624">
            <v>2330.75</v>
          </cell>
        </row>
        <row r="4625">
          <cell r="B4625">
            <v>98099</v>
          </cell>
          <cell r="C4625" t="str">
            <v>SUMIDOURO RETANGULAR, EM ALVENARIA COM BLOCOS DE CONCRETO, DIMENSÕES INTERNAS: 1,0 X 3,0 X 3,0 M, ÁREA DE INFILTRAÇÃO: 25 M² (PARA 10 CONTRIBUINTES). AF_12/2020</v>
          </cell>
          <cell r="D4625" t="str">
            <v>UN</v>
          </cell>
          <cell r="E4625">
            <v>3977.88</v>
          </cell>
        </row>
        <row r="4626">
          <cell r="B4626">
            <v>98100</v>
          </cell>
          <cell r="C4626" t="str">
            <v>SUMIDOURO RETANGULAR, EM ALVENARIA COM BLOCOS DE CONCRETO, DIMENSÕES INTERNAS: 1,6 X 3,4 X 3,0 M, ÁREA DE INFILTRAÇÃO: 32,9 M² (PARA 13 CONTRIBUINTES). . AF_12/2020</v>
          </cell>
          <cell r="D4626" t="str">
            <v>UN</v>
          </cell>
          <cell r="E4626">
            <v>5185.38</v>
          </cell>
        </row>
        <row r="4627">
          <cell r="B4627">
            <v>98101</v>
          </cell>
          <cell r="C4627" t="str">
            <v>SUMIDOURO RETANGULAR, EM ALVENARIA COM BLOCOS DE CONCRETO, DIMENSÕES INTERNAS: 1,6 X 5,8 X 3,0 M, ÁREA DE INFILTRAÇÃO: 50 M² (PARA 20 CONTRIBUINTES). . AF_12/2020</v>
          </cell>
          <cell r="D4627" t="str">
            <v>UN</v>
          </cell>
          <cell r="E4627">
            <v>7651.47</v>
          </cell>
        </row>
        <row r="4628">
          <cell r="B4628">
            <v>98109</v>
          </cell>
          <cell r="C4628" t="str">
            <v>CAIXA DE GORDURA ESPECIAL (CAPACIDADE: 312 L - PARA ATÉ 146 PESSOAS SERVIDAS NO PICO), RETANGULAR, EM ALVENARIA COM BLOCOS DE CONCRETO, DIMENSÕES INTERNAS = 0,4X1,2 M, ALTURA INTERNA = 1 M. AF_12/2020</v>
          </cell>
          <cell r="D4628" t="str">
            <v>UN</v>
          </cell>
          <cell r="E4628">
            <v>661.94</v>
          </cell>
        </row>
        <row r="4629">
          <cell r="B4629">
            <v>98110</v>
          </cell>
          <cell r="C4629" t="str">
            <v>CAIXA DE GORDURA PEQUENA (CAPACIDADE: 19 L), CIRCULAR, EM PVC, DIÂMETRO INTERNO= 0,3 M. AF_12/2020</v>
          </cell>
          <cell r="D4629" t="str">
            <v>UN</v>
          </cell>
          <cell r="E4629">
            <v>501.65</v>
          </cell>
        </row>
        <row r="4630">
          <cell r="B4630">
            <v>98111</v>
          </cell>
          <cell r="C4630" t="str">
            <v>CAIXA DE INSPEÇÃO PARA ATERRAMENTO, CIRCULAR, EM POLIETILENO, DIÂMETRO INTERNO = 0,3 M. AF_12/2020</v>
          </cell>
          <cell r="D4630" t="str">
            <v>UN</v>
          </cell>
          <cell r="E4630">
            <v>24.18</v>
          </cell>
        </row>
        <row r="4631">
          <cell r="B4631">
            <v>98112</v>
          </cell>
          <cell r="C4631" t="str">
            <v>TIL (TUBO DE INSPEÇÃO E LIMPEZA) CONDOMINIAL PARA ESGOTO, EM PVC, DN 100 X 100 MM. AF_12/2020</v>
          </cell>
          <cell r="D4631" t="str">
            <v>UN</v>
          </cell>
          <cell r="E4631">
            <v>113.02</v>
          </cell>
        </row>
        <row r="4632">
          <cell r="B4632">
            <v>98114</v>
          </cell>
          <cell r="C4632" t="str">
            <v>TAMPA CIRCULAR PARA ESGOTO E DRENAGEM, EM FERRO FUNDIDO, DIÂMETRO INTERNO = 0,6 M. AF_12/2020</v>
          </cell>
          <cell r="D4632" t="str">
            <v>UN</v>
          </cell>
          <cell r="E4632">
            <v>720.18</v>
          </cell>
        </row>
        <row r="4633">
          <cell r="B4633">
            <v>98115</v>
          </cell>
          <cell r="C4633" t="str">
            <v>TAMPA CIRCULAR PARA ESGOTO E DRENAGEM, EM CONCRETO PRÉ-MOLDADO, DIÂMETRO INTERNO = 0,6 M. AF_12/2020</v>
          </cell>
          <cell r="D4633" t="str">
            <v>UN</v>
          </cell>
          <cell r="E4633">
            <v>93.56</v>
          </cell>
        </row>
        <row r="4634">
          <cell r="B4634">
            <v>89957</v>
          </cell>
          <cell r="C4634" t="str">
            <v>PONTO DE CONSUMO TERMINAL DE ÁGUA FRIA (SUBRAMAL) COM TUBULAÇÃO DE PVC, DN 25 MM, INSTALADO EM RAMAL DE ÁGUA, INCLUSOS RASGO E CHUMBAMENTO EM ALVENARIA. AF_12/2014</v>
          </cell>
          <cell r="D4634" t="str">
            <v>UN</v>
          </cell>
          <cell r="E4634">
            <v>110.47</v>
          </cell>
        </row>
        <row r="4635">
          <cell r="B4635">
            <v>89959</v>
          </cell>
          <cell r="C4635" t="str">
            <v>PONTO DE CONSUMO TERMINAL DE ÁGUA QUENTE (SUBRAMAL) COM TUBULAÇÃO DE CPVC, DN 22 MM, INSTALADO EM RAMAL DE ÁGUA, INCLUSOS RASGO E CHUMBAMENTO EM ALVENARIA. AF_12/2014</v>
          </cell>
          <cell r="D4635" t="str">
            <v>UN</v>
          </cell>
          <cell r="E4635">
            <v>201.97</v>
          </cell>
        </row>
        <row r="4636">
          <cell r="B4636">
            <v>89349</v>
          </cell>
          <cell r="C4636" t="str">
            <v>REGISTRO DE PRESSÃO BRUTO, LATÃO, ROSCÁVEL, 1/2", FORNECIDO E INSTALADO EM RAMAL DE ÁGUA. AF_12/2014</v>
          </cell>
          <cell r="D4636" t="str">
            <v>UN</v>
          </cell>
          <cell r="E4636">
            <v>18.899999999999999</v>
          </cell>
        </row>
        <row r="4637">
          <cell r="B4637">
            <v>89351</v>
          </cell>
          <cell r="C4637" t="str">
            <v>REGISTRO DE PRESSÃO BRUTO, LATÃO,  ROSCÁVEL, 3/4, FORNECIDO E INSTALADO EM RAMAL DE ÁGUA. AF_12/2014</v>
          </cell>
          <cell r="D4637" t="str">
            <v>UN</v>
          </cell>
          <cell r="E4637">
            <v>21.16</v>
          </cell>
        </row>
        <row r="4638">
          <cell r="B4638">
            <v>89352</v>
          </cell>
          <cell r="C4638" t="str">
            <v>REGISTRO DE GAVETA BRUTO, LATÃO, ROSCÁVEL, 1/2", FORNECIDO E INSTALADO EM RAMAL DE ÁGUA. AF_12/2014</v>
          </cell>
          <cell r="D4638" t="str">
            <v>UN</v>
          </cell>
          <cell r="E4638">
            <v>23.7</v>
          </cell>
        </row>
        <row r="4639">
          <cell r="B4639">
            <v>89353</v>
          </cell>
          <cell r="C4639" t="str">
            <v>REGISTRO DE GAVETA BRUTO, LATÃO, ROSCÁVEL, 3/4", FORNECIDO E INSTALADO EM RAMAL DE ÁGUA. AF_12/2014</v>
          </cell>
          <cell r="D4639" t="str">
            <v>UN</v>
          </cell>
          <cell r="E4639">
            <v>24.6</v>
          </cell>
        </row>
        <row r="4640">
          <cell r="B4640">
            <v>89354</v>
          </cell>
          <cell r="C4640" t="str">
            <v>MISTURADOR MONOCOMANDO PARA CHUVEIRO, BASE BRUTA E ACABAMENTO CROMADO, FORNECIDO E INSTALADO EM RAMAL DE ÁGUA. AF_12/2014</v>
          </cell>
          <cell r="D4640" t="str">
            <v>UN</v>
          </cell>
          <cell r="E4640">
            <v>249.81</v>
          </cell>
        </row>
        <row r="4641">
          <cell r="B4641">
            <v>89969</v>
          </cell>
          <cell r="C4641" t="str">
            <v>KIT DE REGISTRO DE PRESSÃO BRUTO DE LATÃO ½", INCLUSIVE CONEXÕES,  ROSCÁVEL, INSTALADO EM RAMAL DE ÁGUA FRIA - FORNECIMENTO E INSTALAÇÃO. AF_12/2014</v>
          </cell>
          <cell r="D4641" t="str">
            <v>UN</v>
          </cell>
          <cell r="E4641">
            <v>31.38</v>
          </cell>
        </row>
        <row r="4642">
          <cell r="B4642">
            <v>89970</v>
          </cell>
          <cell r="C4642" t="str">
            <v>KIT DE REGISTRO DE PRESSÃO BRUTO DE LATÃO ¾", INCLUSIVE CONEXÕES, ROSCÁVEL, INSTALADO EM RAMAL DE ÁGUA FRIA - FORNECIMENTO E INSTALAÇÃO. AF_12/2014</v>
          </cell>
          <cell r="D4642" t="str">
            <v>UN</v>
          </cell>
          <cell r="E4642">
            <v>33.04</v>
          </cell>
        </row>
        <row r="4643">
          <cell r="B4643">
            <v>89971</v>
          </cell>
          <cell r="C4643" t="str">
            <v>KIT DE REGISTRO DE GAVETA BRUTO DE LATÃO ½", INCLUSIVE CONEXÕES, ROSCÁVEL, INSTALADO EM RAMAL DE ÁGUA FRIA - FORNECIMENTO E INSTALAÇÃO. AF_12/2014</v>
          </cell>
          <cell r="D4643" t="str">
            <v>UN</v>
          </cell>
          <cell r="E4643">
            <v>33.08</v>
          </cell>
        </row>
        <row r="4644">
          <cell r="B4644">
            <v>89972</v>
          </cell>
          <cell r="C4644" t="str">
            <v>KIT DE REGISTRO DE GAVETA BRUTO DE LATÃO ¾", INCLUSIVE CONEXÕES, ROSCÁVEL, INSTALADO EM RAMAL DE ÁGUA FRIA - FORNECIMENTO E INSTALAÇÃO. AF_12/2014</v>
          </cell>
          <cell r="D4644" t="str">
            <v>UN</v>
          </cell>
          <cell r="E4644">
            <v>35.74</v>
          </cell>
        </row>
        <row r="4645">
          <cell r="B4645">
            <v>89973</v>
          </cell>
          <cell r="C4645" t="str">
            <v>KIT DE MISTURADOR BASE BRUTA DE LATÃO ¾" MONOCOMANDO PARA CHUVEIRO, INCLUSIVE CONEXÕES, INSTALADO EM RAMAL DE ÁGUA - FORNECIMENTO E INSTALAÇÃO. AF_12/2014</v>
          </cell>
          <cell r="D4645" t="str">
            <v>UN</v>
          </cell>
          <cell r="E4645">
            <v>468.75</v>
          </cell>
        </row>
        <row r="4646">
          <cell r="B4646">
            <v>89974</v>
          </cell>
          <cell r="C4646" t="str">
            <v>KIT DE TÊ MISTURADOR EM CPVC ¾" COM DUPLO COMANDO PARA CHUVEIRO, INCLUSIVE CONEXÕES, INSTALADO EM RAMAL DE ÁGUA - FORNECIMENTO E INSTALAÇÃO. AF_12/2014</v>
          </cell>
          <cell r="D4646" t="str">
            <v>UN</v>
          </cell>
          <cell r="E4646">
            <v>281.12</v>
          </cell>
        </row>
        <row r="4647">
          <cell r="B4647">
            <v>89984</v>
          </cell>
          <cell r="C4647" t="str">
            <v>REGISTRO DE PRESSÃO BRUTO, LATÃO, ROSCÁVEL, 1/2", COM ACABAMENTO E CANOPLA CROMADOS. FORNECIDO E INSTALADO EM RAMAL DE ÁGUA. AF_12/2014</v>
          </cell>
          <cell r="D4647" t="str">
            <v>UN</v>
          </cell>
          <cell r="E4647">
            <v>48.36</v>
          </cell>
        </row>
        <row r="4648">
          <cell r="B4648">
            <v>89985</v>
          </cell>
          <cell r="C4648" t="str">
            <v>REGISTRO DE PRESSÃO BRUTO, LATÃO, ROSCÁVEL, 3/4", COM ACABAMENTO E CANOPLA CROMADOS. FORNECIDO E INSTALADO EM RAMAL DE ÁGUA. AF_12/2014</v>
          </cell>
          <cell r="D4648" t="str">
            <v>UN</v>
          </cell>
          <cell r="E4648">
            <v>49.67</v>
          </cell>
        </row>
        <row r="4649">
          <cell r="B4649">
            <v>89986</v>
          </cell>
          <cell r="C4649" t="str">
            <v>REGISTRO DE GAVETA BRUTO, LATÃO, ROSCÁVEL, 1/2", COM ACABAMENTO E CANOPLA CROMADOS. FORNECIDO E INSTALADO EM RAMAL DE ÁGUA. AF_12/2014</v>
          </cell>
          <cell r="D4649" t="str">
            <v>UN</v>
          </cell>
          <cell r="E4649">
            <v>47.26</v>
          </cell>
        </row>
        <row r="4650">
          <cell r="B4650">
            <v>89987</v>
          </cell>
          <cell r="C4650" t="str">
            <v>REGISTRO DE GAVETA BRUTO, LATÃO, ROSCÁVEL, 3/4", COM ACABAMENTO E CANOPLA CROMADOS. FORNECIDO E INSTALADO EM RAMAL DE ÁGUA. AF_12/2014</v>
          </cell>
          <cell r="D4650" t="str">
            <v>UN</v>
          </cell>
          <cell r="E4650">
            <v>52.08</v>
          </cell>
        </row>
        <row r="4651">
          <cell r="B4651">
            <v>90371</v>
          </cell>
          <cell r="C4651" t="str">
            <v>REGISTRO DE ESFERA, PVC, ROSCÁVEL, 3/4", FORNECIDO E INSTALADO EM RAMAL DE ÁGUA. AF_03/2015</v>
          </cell>
          <cell r="D4651" t="str">
            <v>UN</v>
          </cell>
          <cell r="E4651">
            <v>18.239999999999998</v>
          </cell>
        </row>
        <row r="4652">
          <cell r="B4652">
            <v>94489</v>
          </cell>
          <cell r="C4652" t="str">
            <v>REGISTRO DE ESFERA, PVC, SOLDÁVEL, DN  25 MM, INSTALADO EM RESERVAÇÃO DE ÁGUA DE EDIFICAÇÃO QUE POSSUA RESERVATÓRIO DE FIBRA/FIBROCIMENTO   FORNECIMENTO E INSTALAÇÃO. AF_06/2016</v>
          </cell>
          <cell r="D4652" t="str">
            <v>UN</v>
          </cell>
          <cell r="E4652">
            <v>15.57</v>
          </cell>
        </row>
        <row r="4653">
          <cell r="B4653">
            <v>94490</v>
          </cell>
          <cell r="C4653" t="str">
            <v>REGISTRO DE ESFERA, PVC, SOLDÁVEL, DN  32 MM, INSTALADO EM RESERVAÇÃO DE ÁGUA DE EDIFICAÇÃO QUE POSSUA RESERVATÓRIO DE FIBRA/FIBROCIMENTO   FORNECIMENTO E INSTALAÇÃO. AF_06/2016</v>
          </cell>
          <cell r="D4653" t="str">
            <v>UN</v>
          </cell>
          <cell r="E4653">
            <v>25.86</v>
          </cell>
        </row>
        <row r="4654">
          <cell r="B4654">
            <v>94491</v>
          </cell>
          <cell r="C4654" t="str">
            <v>REGISTRO DE ESFERA, PVC, SOLDÁVEL, DN  40 MM, INSTALADO EM RESERVAÇÃO DE ÁGUA DE EDIFICAÇÃO QUE POSSUA RESERVATÓRIO DE FIBRA/FIBROCIMENTO   FORNECIMENTO E INSTALAÇÃO. AF_06/2016</v>
          </cell>
          <cell r="D4654" t="str">
            <v>UN</v>
          </cell>
          <cell r="E4654">
            <v>36.380000000000003</v>
          </cell>
        </row>
        <row r="4655">
          <cell r="B4655">
            <v>94492</v>
          </cell>
          <cell r="C4655" t="str">
            <v>REGISTRO DE ESFERA, PVC, SOLDÁVEL, DN  50 MM, INSTALADO EM RESERVAÇÃO DE ÁGUA DE EDIFICAÇÃO QUE POSSUA RESERVATÓRIO DE FIBRA/FIBROCIMENTO   FORNECIMENTO E INSTALAÇÃO. AF_06/2016</v>
          </cell>
          <cell r="D4655" t="str">
            <v>UN</v>
          </cell>
          <cell r="E4655">
            <v>37.159999999999997</v>
          </cell>
        </row>
        <row r="4656">
          <cell r="B4656">
            <v>94493</v>
          </cell>
          <cell r="C4656" t="str">
            <v>REGISTRO DE ESFERA, PVC, SOLDÁVEL, DN  60 MM, INSTALADO EM RESERVAÇÃO DE ÁGUA DE EDIFICAÇÃO QUE POSSUA RESERVATÓRIO DE FIBRA/FIBROCIMENTO   FORNECIMENTO E INSTALAÇÃO. AF_06/2016</v>
          </cell>
          <cell r="D4656" t="str">
            <v>UN</v>
          </cell>
          <cell r="E4656">
            <v>68.180000000000007</v>
          </cell>
        </row>
        <row r="4657">
          <cell r="B4657">
            <v>94494</v>
          </cell>
          <cell r="C4657" t="str">
            <v>REGISTRO DE GAVETA BRUTO, LATÃO, ROSCÁVEL, 3/4, INSTALADO EM RESERVAÇÃO DE ÁGUA DE EDIFICAÇÃO QUE POSSUA RESERVATÓRIO DE FIBRA/FIBROCIMENTO  FORNECIMENTO E INSTALAÇÃO. AF_06/2016</v>
          </cell>
          <cell r="D4657" t="str">
            <v>UN</v>
          </cell>
          <cell r="E4657">
            <v>44.64</v>
          </cell>
        </row>
        <row r="4658">
          <cell r="B4658">
            <v>94495</v>
          </cell>
          <cell r="C4658" t="str">
            <v>REGISTRO DE GAVETA BRUTO, LATÃO, ROSCÁVEL, 1, INSTALADO EM RESERVAÇÃO DE ÁGUA DE EDIFICAÇÃO QUE POSSUA RESERVATÓRIO DE FIBRA/FIBROCIMENTO  FORNECIMENTO E INSTALAÇÃO. AF_06/2016</v>
          </cell>
          <cell r="D4658" t="str">
            <v>UN</v>
          </cell>
          <cell r="E4658">
            <v>54.7</v>
          </cell>
        </row>
        <row r="4659">
          <cell r="B4659">
            <v>94496</v>
          </cell>
          <cell r="C4659" t="str">
            <v>REGISTRO DE GAVETA BRUTO, LATÃO, ROSCÁVEL, 1 1/4, INSTALADO EM RESERVAÇÃO DE ÁGUA DE EDIFICAÇÃO QUE POSSUA RESERVATÓRIO DE FIBRA/FIBROCIMENTO  FORNECIMENTO E INSTALAÇÃO. AF_06/2016</v>
          </cell>
          <cell r="D4659" t="str">
            <v>UN</v>
          </cell>
          <cell r="E4659">
            <v>65.34</v>
          </cell>
        </row>
        <row r="4660">
          <cell r="B4660">
            <v>94497</v>
          </cell>
          <cell r="C4660" t="str">
            <v>REGISTRO DE GAVETA BRUTO, LATÃO, ROSCÁVEL, 1 1/2, INSTALADO EM RESERVAÇÃO DE ÁGUA DE EDIFICAÇÃO QUE POSSUA RESERVATÓRIO DE FIBRA/FIBROCIMENTO  FORNECIMENTO E INSTALAÇÃO. AF_06/2016</v>
          </cell>
          <cell r="D4660" t="str">
            <v>UN</v>
          </cell>
          <cell r="E4660">
            <v>75.16</v>
          </cell>
        </row>
        <row r="4661">
          <cell r="B4661">
            <v>94498</v>
          </cell>
          <cell r="C4661" t="str">
            <v>REGISTRO DE GAVETA BRUTO, LATÃO, ROSCÁVEL, 2, INSTALADO EM RESERVAÇÃO DE ÁGUA DE EDIFICAÇÃO QUE POSSUA RESERVATÓRIO DE FIBRA/FIBROCIMENTO  FORNECIMENTO E INSTALAÇÃO. AF_06/2016</v>
          </cell>
          <cell r="D4661" t="str">
            <v>UN</v>
          </cell>
          <cell r="E4661">
            <v>95.08</v>
          </cell>
        </row>
        <row r="4662">
          <cell r="B4662">
            <v>94499</v>
          </cell>
          <cell r="C4662" t="str">
            <v>REGISTRO DE GAVETA BRUTO, LATÃO, ROSCÁVEL, 2 1/2, INSTALADO EM RESERVAÇÃO DE ÁGUA DE EDIFICAÇÃO QUE POSSUA RESERVATÓRIO DE FIBRA/FIBROCIMENTO  FORNECIMENTO E INSTALAÇÃO. AF_06/2016</v>
          </cell>
          <cell r="D4662" t="str">
            <v>UN</v>
          </cell>
          <cell r="E4662">
            <v>165.72</v>
          </cell>
        </row>
        <row r="4663">
          <cell r="B4663">
            <v>94500</v>
          </cell>
          <cell r="C4663" t="str">
            <v>REGISTRO DE GAVETA BRUTO, LATÃO, ROSCÁVEL, 3, INSTALADO EM RESERVAÇÃO DE ÁGUA DE EDIFICAÇÃO QUE POSSUA RESERVATÓRIO DE FIBRA/FIBROCIMENTO  FORNECIMENTO E INSTALAÇÃO. AF_06/2016</v>
          </cell>
          <cell r="D4663" t="str">
            <v>UN</v>
          </cell>
          <cell r="E4663">
            <v>195.83</v>
          </cell>
        </row>
        <row r="4664">
          <cell r="B4664">
            <v>94501</v>
          </cell>
          <cell r="C4664" t="str">
            <v>REGISTRO DE GAVETA BRUTO, LATÃO, ROSCÁVEL, 4, INSTALADO EM RESERVAÇÃO DE ÁGUA DE EDIFICAÇÃO QUE POSSUA RESERVATÓRIO DE FIBRA/FIBROCIMENTO  FORNECIMENTO E INSTALAÇÃO. AF_06/2016</v>
          </cell>
          <cell r="D4664" t="str">
            <v>UN</v>
          </cell>
          <cell r="E4664">
            <v>374.8</v>
          </cell>
        </row>
        <row r="4665">
          <cell r="B4665">
            <v>94792</v>
          </cell>
          <cell r="C4665" t="str">
            <v>REGISTRO DE GAVETA BRUTO, LATÃO, ROSCÁVEL, 1, COM ACABAMENTO E CANOPLA CROMADOS, INSTALADO EM RESERVAÇÃO DE ÁGUA DE EDIFICAÇÃO QUE POSSUA RESERVATÓRIO DE FIBRA/FIBROCIMENTO  FORNECIMENTO E INSTALAÇÃO. AF_06/2016</v>
          </cell>
          <cell r="D4665" t="str">
            <v>UN</v>
          </cell>
          <cell r="E4665">
            <v>79.180000000000007</v>
          </cell>
        </row>
        <row r="4666">
          <cell r="B4666">
            <v>94793</v>
          </cell>
          <cell r="C4666" t="str">
            <v>REGISTRO DE GAVETA BRUTO, LATÃO, ROSCÁVEL, 1 1/4, COM ACABAMENTO E CANOPLA CROMADOS, INSTALADO EM RESERVAÇÃO DE ÁGUA DE EDIFICAÇÃO QUE POSSUA RESERVATÓRIO DE FIBRA/FIBROCIMENTO  FORNECIMENTO E INSTALAÇÃO. AF_06/2016</v>
          </cell>
          <cell r="D4666" t="str">
            <v>UN</v>
          </cell>
          <cell r="E4666">
            <v>100.13</v>
          </cell>
        </row>
        <row r="4667">
          <cell r="B4667">
            <v>94794</v>
          </cell>
          <cell r="C4667" t="str">
            <v>REGISTRO DE GAVETA BRUTO, LATÃO, ROSCÁVEL, 1 1/2, COM ACABAMENTO E CANOPLA CROMADOS, INSTALADO EM RESERVAÇÃO DE ÁGUA DE EDIFICAÇÃO QUE POSSUA RESERVATÓRIO DE FIBRA/FIBROCIMENTO  FORNECIMENTO E INSTALAÇÃO. AF_06/2016</v>
          </cell>
          <cell r="D4667" t="str">
            <v>UN</v>
          </cell>
          <cell r="E4667">
            <v>103.45</v>
          </cell>
        </row>
        <row r="4668">
          <cell r="B4668">
            <v>94795</v>
          </cell>
          <cell r="C4668" t="str">
            <v>TORNEIRA DE BOIA, ROSCÁVEL, 1/2 , FORNECIDA E INSTALADA EM RESERVAÇÃO DE ÁGUA. AF_06/2016</v>
          </cell>
          <cell r="D4668" t="str">
            <v>UN</v>
          </cell>
          <cell r="E4668">
            <v>26.19</v>
          </cell>
        </row>
        <row r="4669">
          <cell r="B4669">
            <v>94796</v>
          </cell>
          <cell r="C4669" t="str">
            <v>TORNEIRA DE BOIA, ROSCÁVEL, 3/4 , FORNECIDA E INSTALADA EM RESERVAÇÃO DE ÁGUA. AF_06/2016</v>
          </cell>
          <cell r="D4669" t="str">
            <v>UN</v>
          </cell>
          <cell r="E4669">
            <v>30.31</v>
          </cell>
        </row>
        <row r="4670">
          <cell r="B4670">
            <v>94797</v>
          </cell>
          <cell r="C4670" t="str">
            <v>TORNEIRA DE BOIA, ROSCÁVEL, 1, FORNECIDA E INSTALADA EM RESERVAÇÃO DE ÁGUA. AF_06/2016</v>
          </cell>
          <cell r="D4670" t="str">
            <v>UN</v>
          </cell>
          <cell r="E4670">
            <v>46.29</v>
          </cell>
        </row>
        <row r="4671">
          <cell r="B4671">
            <v>94798</v>
          </cell>
          <cell r="C4671" t="str">
            <v>TORNEIRA DE BOIA, ROSCÁVEL, 1 1/4 , FORNECIDA E INSTALADA EM RESERVAÇÃO DE ÁGUA. AF_06/2016</v>
          </cell>
          <cell r="D4671" t="str">
            <v>UN</v>
          </cell>
          <cell r="E4671">
            <v>101.29</v>
          </cell>
        </row>
        <row r="4672">
          <cell r="B4672">
            <v>94799</v>
          </cell>
          <cell r="C4672" t="str">
            <v>TORNEIRA DE BOIA, ROSCÁVEL, 1 1/2 , FORNECIDA E INSTALADA EM RESERVAÇÃO DE ÁGUA. AF_06/2016</v>
          </cell>
          <cell r="D4672" t="str">
            <v>UN</v>
          </cell>
          <cell r="E4672">
            <v>97.99</v>
          </cell>
        </row>
        <row r="4673">
          <cell r="B4673">
            <v>94800</v>
          </cell>
          <cell r="C4673" t="str">
            <v>TORNEIRA DE BOIA, ROSCÁVEL, 2, FORNECIDA E INSTALADA EM RESERVAÇÃO DE ÁGUA. AF_06/2016</v>
          </cell>
          <cell r="D4673" t="str">
            <v>UN</v>
          </cell>
          <cell r="E4673">
            <v>167.43</v>
          </cell>
        </row>
        <row r="4674">
          <cell r="B4674">
            <v>95248</v>
          </cell>
          <cell r="C4674" t="str">
            <v>VÁLVULA DE ESFERA BRUTA, BRONZE, ROSCÁVEL, 1/2  , INSTALADO EM RESERVAÇÃO DE ÁGUA DE EDIFICAÇÃO QUE POSSUA RESERVATÓRIO DE FIBRA/FIBROCIMENTO - FORNECIMENTO E INSTALAÇÃO. AF_06/2016</v>
          </cell>
          <cell r="D4674" t="str">
            <v>UN</v>
          </cell>
          <cell r="E4674">
            <v>51.97</v>
          </cell>
        </row>
        <row r="4675">
          <cell r="B4675">
            <v>95249</v>
          </cell>
          <cell r="C4675" t="str">
            <v>VÁLVULA DE ESFERA BRUTA, BRONZE, ROSCÁVEL, 3/4'', INSTALADO EM RESERVAÇÃO DE ÁGUA DE EDIFICAÇÃO QUE POSSUA RESERVATÓRIO DE FIBRA/FIBROCIMENTO - FORNECIMENTO E INSTALAÇÃO. AF_06/2016</v>
          </cell>
          <cell r="D4675" t="str">
            <v>UN</v>
          </cell>
          <cell r="E4675">
            <v>55.78</v>
          </cell>
        </row>
        <row r="4676">
          <cell r="B4676">
            <v>95250</v>
          </cell>
          <cell r="C4676" t="str">
            <v>VÁLVULA DE ESFERA BRUTA, BRONZE, ROSCÁVEL, 1'', INSTALADO EM RESERVAÇÃO DE ÁGUA DE EDIFICAÇÃO QUE POSSUA RESERVATÓRIO DE FIBRA/FIBROCIMENTO -   FORNECIMENTO E INSTALAÇÃO. AF_06/2016</v>
          </cell>
          <cell r="D4676" t="str">
            <v>UN</v>
          </cell>
          <cell r="E4676">
            <v>65.760000000000005</v>
          </cell>
        </row>
        <row r="4677">
          <cell r="B4677">
            <v>95251</v>
          </cell>
          <cell r="C4677" t="str">
            <v>VÁLVULA DE ESFERA BRUTA, BRONZE, ROSCÁVEL, 1 1/4'', INSTALADO EM RESERVAÇÃO DE ÁGUA DE EDIFICAÇÃO QUE POSSUA RESERVATÓRIO DE FIBRA/FIBROCIMENTO -   FORNECIMENTO E INSTALAÇÃO. AF_06/2016</v>
          </cell>
          <cell r="D4677" t="str">
            <v>UN</v>
          </cell>
          <cell r="E4677">
            <v>85.33</v>
          </cell>
        </row>
        <row r="4678">
          <cell r="B4678">
            <v>95252</v>
          </cell>
          <cell r="C4678" t="str">
            <v>VÁLVULA DE ESFERA BRUTA, BRONZE, ROSCÁVEL, 1 1/2'', INSTALADO EM RESERVAÇÃO DE ÁGUA DE EDIFICAÇÃO QUE POSSUA RESERVATÓRIO DE FIBRA/FIBROCIMENTO -   FORNECIMENTO E INSTALAÇÃO. AF_06/2016</v>
          </cell>
          <cell r="D4678" t="str">
            <v>UN</v>
          </cell>
          <cell r="E4678">
            <v>97.1</v>
          </cell>
        </row>
        <row r="4679">
          <cell r="B4679">
            <v>95253</v>
          </cell>
          <cell r="C4679" t="str">
            <v>VÁLVULA DE ESFERA BRUTA, BRONZE, ROSCÁVEL, 2'', INSTALADO EM RESERVAÇÃO DE ÁGUA DE EDIFICAÇÃO QUE POSSUA RESERVATÓRIO DE FIBRA/FIBROCIMENTO - FORNECIMENTO E INSTALAÇÃO. AF_06/2016</v>
          </cell>
          <cell r="D4679" t="str">
            <v>UN</v>
          </cell>
          <cell r="E4679">
            <v>135.94999999999999</v>
          </cell>
        </row>
        <row r="4680">
          <cell r="B4680">
            <v>99619</v>
          </cell>
          <cell r="C4680" t="str">
            <v>VÁLVULA DE RETENÇÃO HORIZONTAL, DE BRONZE, ROSCÁVEL, 3/4" - FORNECIMENTO E INSTALAÇÃO. AF_01/2019</v>
          </cell>
          <cell r="D4680" t="str">
            <v>UN</v>
          </cell>
          <cell r="E4680">
            <v>75.48</v>
          </cell>
        </row>
        <row r="4681">
          <cell r="B4681">
            <v>99620</v>
          </cell>
          <cell r="C4681" t="str">
            <v>VÁLVULA DE RETENÇÃO HORIZONTAL, DE BRONZE, ROSCÁVEL, 1" - FORNECIMENTO E INSTALAÇÃO. AF_01/2019</v>
          </cell>
          <cell r="D4681" t="str">
            <v>UN</v>
          </cell>
          <cell r="E4681">
            <v>120.04</v>
          </cell>
        </row>
        <row r="4682">
          <cell r="B4682">
            <v>99621</v>
          </cell>
          <cell r="C4682" t="str">
            <v>VÁLVULA DE RETENÇÃO HORIZONTAL, DE BRONZE, ROSCÁVEL, 1 1/4" - FORNECIMENTO E INSTALAÇÃO. AF_01/2019</v>
          </cell>
          <cell r="D4682" t="str">
            <v>UN</v>
          </cell>
          <cell r="E4682">
            <v>166.83</v>
          </cell>
        </row>
        <row r="4683">
          <cell r="B4683">
            <v>99622</v>
          </cell>
          <cell r="C4683" t="str">
            <v>VÁLVULA DE RETENÇÃO HORIZONTAL, DE BRONZE, ROSCÁVEL, 1 1/2"  - FORNECIMENTO E INSTALAÇÃO. AF_01/2019</v>
          </cell>
          <cell r="D4683" t="str">
            <v>UN</v>
          </cell>
          <cell r="E4683">
            <v>183.16</v>
          </cell>
        </row>
        <row r="4684">
          <cell r="B4684">
            <v>99623</v>
          </cell>
          <cell r="C4684" t="str">
            <v>VÁLVULA DE RETENÇÃO HORIZONTAL, DE BRONZE, ROSCÁVEL, 2"  - FORNECIMENTO E INSTALAÇÃO. AF_01/2019</v>
          </cell>
          <cell r="D4684" t="str">
            <v>UN</v>
          </cell>
          <cell r="E4684">
            <v>246.78</v>
          </cell>
        </row>
        <row r="4685">
          <cell r="B4685">
            <v>99624</v>
          </cell>
          <cell r="C4685" t="str">
            <v>VÁLVULA DE RETENÇÃO HORIZONTAL, DE BRONZE, ROSCÁVEL, 2 1/2" - FORNECIMENTO E INSTALAÇÃO. AF_01/2019</v>
          </cell>
          <cell r="D4685" t="str">
            <v>UN</v>
          </cell>
          <cell r="E4685">
            <v>340.3</v>
          </cell>
        </row>
        <row r="4686">
          <cell r="B4686">
            <v>99625</v>
          </cell>
          <cell r="C4686" t="str">
            <v>VÁLVULA DE RETENÇÃO HORIZONTAL, DE BRONZE, ROSCÁVEL, 3" - FORNECIMENTO E INSTALAÇÃO. AF_01/2019</v>
          </cell>
          <cell r="D4686" t="str">
            <v>UN</v>
          </cell>
          <cell r="E4686">
            <v>460.23</v>
          </cell>
        </row>
        <row r="4687">
          <cell r="B4687">
            <v>99626</v>
          </cell>
          <cell r="C4687" t="str">
            <v>VÁLVULA DE RETENÇÃO HORIZONTAL, DE BRONZE, ROSCÁVEL, 4" - FORNECIMENTO E INSTALAÇÃO. AF_01/2019</v>
          </cell>
          <cell r="D4687" t="str">
            <v>UN</v>
          </cell>
          <cell r="E4687">
            <v>696.91</v>
          </cell>
        </row>
        <row r="4688">
          <cell r="B4688">
            <v>99627</v>
          </cell>
          <cell r="C4688" t="str">
            <v>VÁLVULA DE RETENÇÃO VERTICAL, DE BRONZE, ROSCÁVEL, 1/2" - FORNECIMENTO E INSTALAÇÃO. AF_01/2019</v>
          </cell>
          <cell r="D4688" t="str">
            <v>UN</v>
          </cell>
          <cell r="E4688">
            <v>68.95</v>
          </cell>
        </row>
        <row r="4689">
          <cell r="B4689">
            <v>99628</v>
          </cell>
          <cell r="C4689" t="str">
            <v>VÁLVULA DE RETENÇÃO VERTICAL, DE BRONZE, ROSCÁVEL, 3/4" - FORNECIMENTO E INSTALAÇÃO. AF_01/2019</v>
          </cell>
          <cell r="D4689" t="str">
            <v>UN</v>
          </cell>
          <cell r="E4689">
            <v>50.98</v>
          </cell>
        </row>
        <row r="4690">
          <cell r="B4690">
            <v>99629</v>
          </cell>
          <cell r="C4690" t="str">
            <v>VÁLVULA DE RETENÇÃO VERTICAL, DE BRONZE, ROSCÁVEL, 1" - FORNECIMENTO E INSTALAÇÃO. AF_01/2019</v>
          </cell>
          <cell r="D4690" t="str">
            <v>UN</v>
          </cell>
          <cell r="E4690">
            <v>75.069999999999993</v>
          </cell>
        </row>
        <row r="4691">
          <cell r="B4691">
            <v>99630</v>
          </cell>
          <cell r="C4691" t="str">
            <v>VÁLVULA DE RETENÇÃO VERTICAL, DE BRONZE, ROSCÁVEL, 1 1/4" - FORNECIMENTO E INSTALAÇÃO. AF_01/2019</v>
          </cell>
          <cell r="D4691" t="str">
            <v>UN</v>
          </cell>
          <cell r="E4691">
            <v>99.67</v>
          </cell>
        </row>
        <row r="4692">
          <cell r="B4692">
            <v>99631</v>
          </cell>
          <cell r="C4692" t="str">
            <v>VÁLVULA DE RETENÇÃO VERTICAL, DE BRONZE, ROSCÁVEL, 1 1/2" - FORNECIMENTO E INSTALAÇÃO. AF_01/2019</v>
          </cell>
          <cell r="D4692" t="str">
            <v>UN</v>
          </cell>
          <cell r="E4692">
            <v>110.58</v>
          </cell>
        </row>
        <row r="4693">
          <cell r="B4693">
            <v>99632</v>
          </cell>
          <cell r="C4693" t="str">
            <v>VÁLVULA DE RETENÇÃO VERTICAL, DE BRONZE, ROSCÁVEL, 2" - FORNECIMENTO E INSTALAÇÃO. AF_01/2019</v>
          </cell>
          <cell r="D4693" t="str">
            <v>UN</v>
          </cell>
          <cell r="E4693">
            <v>149.72</v>
          </cell>
        </row>
        <row r="4694">
          <cell r="B4694">
            <v>99633</v>
          </cell>
          <cell r="C4694" t="str">
            <v>VÁLVULA DE RETENÇÃO VERTICAL, DE BRONZE, ROSCÁVEL, 3" - FORNECIMENTO E INSTALAÇÃO. AF_01/2019</v>
          </cell>
          <cell r="D4694" t="str">
            <v>UN</v>
          </cell>
          <cell r="E4694">
            <v>294.14999999999998</v>
          </cell>
        </row>
        <row r="4695">
          <cell r="B4695">
            <v>99634</v>
          </cell>
          <cell r="C4695" t="str">
            <v>VÁLVULA DE RETENÇÃO VERTICAL, DE BRONZE, ROSCÁVEL, 4" - FORNECIMENTO E INSTALAÇÃO. AF_01/2019</v>
          </cell>
          <cell r="D4695" t="str">
            <v>UN</v>
          </cell>
          <cell r="E4695">
            <v>487.96</v>
          </cell>
        </row>
        <row r="4696">
          <cell r="B4696">
            <v>99635</v>
          </cell>
          <cell r="C4696" t="str">
            <v>VÁLVULA DE DESCARGA METÁLICA, BASE 1 1/2 ", ACABAMENTO METALICO CROMADO - FORNECIMENTO E INSTALAÇÃO. AF_01/2019</v>
          </cell>
          <cell r="D4696" t="str">
            <v>UN</v>
          </cell>
          <cell r="E4696">
            <v>171.88</v>
          </cell>
        </row>
        <row r="4697">
          <cell r="B4697">
            <v>95634</v>
          </cell>
          <cell r="C4697" t="str">
            <v>KIT CAVALETE PARA MEDIÇÃO DE ÁGUA - ENTRADA PRINCIPAL, EM PVC SOLDÁVEL DN 20 (½")   FORNECIMENTO E INSTALAÇÃO (EXCLUSIVE HIDRÔMETRO). AF_11/2016</v>
          </cell>
          <cell r="D4697" t="str">
            <v>UN</v>
          </cell>
          <cell r="E4697">
            <v>138.94</v>
          </cell>
        </row>
        <row r="4698">
          <cell r="B4698">
            <v>95635</v>
          </cell>
          <cell r="C4698" t="str">
            <v>KIT CAVALETE PARA MEDIÇÃO DE ÁGUA - ENTRADA PRINCIPAL, EM PVC SOLDÁVEL DN 25 (¾")   FORNECIMENTO E INSTALAÇÃO (EXCLUSIVE HIDRÔMETRO). AF_11/2016</v>
          </cell>
          <cell r="D4698" t="str">
            <v>UN</v>
          </cell>
          <cell r="E4698">
            <v>149.59</v>
          </cell>
        </row>
        <row r="4699">
          <cell r="B4699">
            <v>95636</v>
          </cell>
          <cell r="C4699" t="str">
            <v>KIT CAVALETE PARA MEDIÇÃO DE ÁGUA - ENTRADA PRINCIPAL, EM AÇO GALVANIZADO DN 25 (1 )   FORNECIMENTO E INSTALAÇÃO (EXCLUSIVE HIDRÔMETRO). AF_11/2016</v>
          </cell>
          <cell r="D4699" t="str">
            <v>UN</v>
          </cell>
          <cell r="E4699">
            <v>258.62</v>
          </cell>
        </row>
        <row r="4700">
          <cell r="B4700">
            <v>95637</v>
          </cell>
          <cell r="C4700" t="str">
            <v>KIT CAVALETE PARA MEDIÇÃO DE ÁGUA - ENTRADA PRINCIPAL, EM AÇO GALVANIZADO DN 32 (1 ¼)  FORNECIMENTO E INSTALAÇÃO (EXCLUSIVE HIDRÔMETRO). AF_11/2016</v>
          </cell>
          <cell r="D4700" t="str">
            <v>UN</v>
          </cell>
          <cell r="E4700">
            <v>398.91</v>
          </cell>
        </row>
        <row r="4701">
          <cell r="B4701">
            <v>95638</v>
          </cell>
          <cell r="C4701" t="str">
            <v>KIT CAVALETE PARA MEDIÇÃO DE ÁGUA - ENTRADA PRINCIPAL, EM AÇO GALVANIZADO DN 40 (1 ½)  FORNECIMENTO E INSTALAÇÃO (EXCLUSIVE HIDRÔMETRO). AF_11/2016</v>
          </cell>
          <cell r="D4701" t="str">
            <v>UN</v>
          </cell>
          <cell r="E4701">
            <v>481.13</v>
          </cell>
        </row>
        <row r="4702">
          <cell r="B4702">
            <v>95639</v>
          </cell>
          <cell r="C4702" t="str">
            <v>KIT CAVALETE PARA MEDIÇÃO DE ÁGUA - ENTRADA PRINCIPAL, EM AÇO GALVANIZADO DN 50 (2)  FORNECIMENTO E INSTALAÇÃO (EXCLUSIVE HIDRÔMETRO). AF_11/2016</v>
          </cell>
          <cell r="D4702" t="str">
            <v>UN</v>
          </cell>
          <cell r="E4702">
            <v>611.25</v>
          </cell>
        </row>
        <row r="4703">
          <cell r="B4703">
            <v>95641</v>
          </cell>
          <cell r="C4703" t="str">
            <v>KIT CAVALETE PARA MEDIÇÃO DE ÁGUA - ENTRADA INDIVIDUALIZADA, EM PVC DN 25 (¾), PARA 2 MEDIDORES  FORNECIMENTO E INSTALAÇÃO (EXCLUSIVE HIDRÔMETRO). AF_11/2016</v>
          </cell>
          <cell r="D4703" t="str">
            <v>UN</v>
          </cell>
          <cell r="E4703">
            <v>232.31</v>
          </cell>
        </row>
        <row r="4704">
          <cell r="B4704">
            <v>95642</v>
          </cell>
          <cell r="C4704" t="str">
            <v>KIT CAVALETE PARA MEDIÇÃO DE ÁGUA - ENTRADA INDIVIDUALIZADA, EM PVC DN 25 (¾), PARA 3 MEDIDORES  FORNECIMENTO E INSTALAÇÃO (EXCLUSIVE HIDRÔMETRO). AF_11/2016</v>
          </cell>
          <cell r="D4704" t="str">
            <v>UN</v>
          </cell>
          <cell r="E4704">
            <v>342.91</v>
          </cell>
        </row>
        <row r="4705">
          <cell r="B4705">
            <v>95643</v>
          </cell>
          <cell r="C4705" t="str">
            <v>KIT CAVALETE PARA MEDIÇÃO DE ÁGUA - ENTRADA INDIVIDUALIZADA, EM PVC DN 25 (¾), PARA 4 MEDIDORES  FORNECIMENTO E INSTALAÇÃO (EXCLUSIVE HIDRÔMETRO). AF_11/2016</v>
          </cell>
          <cell r="D4705" t="str">
            <v>UN</v>
          </cell>
          <cell r="E4705">
            <v>448.34</v>
          </cell>
        </row>
        <row r="4706">
          <cell r="B4706">
            <v>95644</v>
          </cell>
          <cell r="C4706" t="str">
            <v>KIT CAVALETE PARA MEDIÇÃO DE ÁGUA - ENTRADA INDIVIDUALIZADA, EM PVC DN 32 (1), PARA 1 MEDIDOR  FORNECIMENTO E INSTALAÇÃO (EXCLUSIVE HIDRÔMETRO). AF_11/2016</v>
          </cell>
          <cell r="D4706" t="str">
            <v>UN</v>
          </cell>
          <cell r="E4706">
            <v>168.91</v>
          </cell>
        </row>
        <row r="4707">
          <cell r="B4707">
            <v>95645</v>
          </cell>
          <cell r="C4707" t="str">
            <v>KIT CAVALETE PARA MEDIÇÃO DE ÁGUA - ENTRADA INDIVIDUALIZADA, EM PVC DN 32 (1), PARA 2 MEDIDORES  FORNECIMENTO E INSTALAÇÃO (EXCLUSIVE HIDRÔMETRO). AF_11/2016</v>
          </cell>
          <cell r="D4707" t="str">
            <v>UN</v>
          </cell>
          <cell r="E4707">
            <v>307.86</v>
          </cell>
        </row>
        <row r="4708">
          <cell r="B4708">
            <v>95646</v>
          </cell>
          <cell r="C4708" t="str">
            <v>KIT CAVALETE PARA MEDIÇÃO DE ÁGUA - ENTRADA INDIVIDUALIZADA, EM PVC DN 32 (1), PARA 3 MEDIDORES  FORNECIMENTO E INSTALAÇÃO (EXCLUSIVE HIDRÔMETRO). AF_11/2016</v>
          </cell>
          <cell r="D4708" t="str">
            <v>UN</v>
          </cell>
          <cell r="E4708">
            <v>458.42</v>
          </cell>
        </row>
        <row r="4709">
          <cell r="B4709">
            <v>95647</v>
          </cell>
          <cell r="C4709" t="str">
            <v>KIT CAVALETE PARA MEDIÇÃO DE ÁGUA - ENTRADA INDIVIDUALIZADA, EM PVC DN 32 (1), PARA 4 MEDIDORES  FORNECIMENTO E INSTALAÇÃO (EXCLUSIVE HIDRÔMETRO). AF_11/2016</v>
          </cell>
          <cell r="D4709" t="str">
            <v>UN</v>
          </cell>
          <cell r="E4709">
            <v>600.58000000000004</v>
          </cell>
        </row>
        <row r="4710">
          <cell r="B4710">
            <v>95673</v>
          </cell>
          <cell r="C4710" t="str">
            <v>HIDRÔMETRO DN 20 (½), 1,5 M³/H  FORNECIMENTO E INSTALAÇÃO. AF_11/2016</v>
          </cell>
          <cell r="D4710" t="str">
            <v>UN</v>
          </cell>
          <cell r="E4710">
            <v>100.51</v>
          </cell>
        </row>
        <row r="4711">
          <cell r="B4711">
            <v>95674</v>
          </cell>
          <cell r="C4711" t="str">
            <v>HIDRÔMETRO DN 20 (½), 3,0 M³/H  FORNECIMENTO E INSTALAÇÃO. AF_11/2016</v>
          </cell>
          <cell r="D4711" t="str">
            <v>UN</v>
          </cell>
          <cell r="E4711">
            <v>106.7</v>
          </cell>
        </row>
        <row r="4712">
          <cell r="B4712">
            <v>95675</v>
          </cell>
          <cell r="C4712" t="str">
            <v>HIDRÔMETRO DN 25 (¾ ), 5,0 M³/H FORNECIMENTO E INSTALAÇÃO. AF_11/2016</v>
          </cell>
          <cell r="D4712" t="str">
            <v>UN</v>
          </cell>
          <cell r="E4712">
            <v>130.35</v>
          </cell>
        </row>
        <row r="4713">
          <cell r="B4713">
            <v>95676</v>
          </cell>
          <cell r="C4713" t="str">
            <v>CAIXA EM CONCRETO PRÉ-MOLDADO PARA ABRIGO DE HIDRÔMETRO COM DN 20 (½)  FORNECIMENTO E INSTALAÇÃO. AF_11/2016</v>
          </cell>
          <cell r="D4713" t="str">
            <v>UN</v>
          </cell>
          <cell r="E4713">
            <v>104.47</v>
          </cell>
        </row>
        <row r="4714">
          <cell r="B4714">
            <v>97741</v>
          </cell>
          <cell r="C4714" t="str">
            <v>KIT CAVALETE PARA MEDIÇÃO DE ÁGUA - ENTRADA INDIVIDUALIZADA, EM PVC DN 25 (¾), PARA 1 MEDIDOR  FORNECIMENTO E INSTALAÇÃO (EXCLUSIVE HIDRÔMETRO). AF_11/2016</v>
          </cell>
          <cell r="D4714" t="str">
            <v>UN</v>
          </cell>
          <cell r="E4714">
            <v>130.71</v>
          </cell>
        </row>
        <row r="4715">
          <cell r="B4715">
            <v>90436</v>
          </cell>
          <cell r="C4715" t="str">
            <v>FURO EM ALVENARIA PARA DIÂMETROS MENORES OU IGUAIS A 40 MM. AF_05/2015</v>
          </cell>
          <cell r="D4715" t="str">
            <v>UN</v>
          </cell>
          <cell r="E4715">
            <v>11</v>
          </cell>
        </row>
        <row r="4716">
          <cell r="B4716">
            <v>90437</v>
          </cell>
          <cell r="C4716" t="str">
            <v>FURO EM ALVENARIA PARA DIÂMETROS MAIORES QUE 40 MM E MENORES OU IGUAIS A 75 MM. AF_05/2015</v>
          </cell>
          <cell r="D4716" t="str">
            <v>UN</v>
          </cell>
          <cell r="E4716">
            <v>26.71</v>
          </cell>
        </row>
        <row r="4717">
          <cell r="B4717">
            <v>90438</v>
          </cell>
          <cell r="C4717" t="str">
            <v>FURO EM ALVENARIA PARA DIÂMETROS MAIORES QUE 75 MM. AF_05/2015</v>
          </cell>
          <cell r="D4717" t="str">
            <v>UN</v>
          </cell>
          <cell r="E4717">
            <v>38.29</v>
          </cell>
        </row>
        <row r="4718">
          <cell r="B4718">
            <v>90439</v>
          </cell>
          <cell r="C4718" t="str">
            <v>FURO EM CONCRETO PARA DIÂMETROS MENORES OU IGUAIS A 40 MM. AF_05/2015</v>
          </cell>
          <cell r="D4718" t="str">
            <v>UN</v>
          </cell>
          <cell r="E4718">
            <v>43.46</v>
          </cell>
        </row>
        <row r="4719">
          <cell r="B4719">
            <v>90440</v>
          </cell>
          <cell r="C4719" t="str">
            <v>FURO EM CONCRETO PARA DIÂMETROS MAIORES QUE 40 MM E MENORES OU IGUAIS A 75 MM. AF_05/2015</v>
          </cell>
          <cell r="D4719" t="str">
            <v>UN</v>
          </cell>
          <cell r="E4719">
            <v>69.62</v>
          </cell>
        </row>
        <row r="4720">
          <cell r="B4720">
            <v>90441</v>
          </cell>
          <cell r="C4720" t="str">
            <v>FURO EM CONCRETO PARA DIÂMETROS MAIORES QUE 75 MM. AF_05/2015</v>
          </cell>
          <cell r="D4720" t="str">
            <v>UN</v>
          </cell>
          <cell r="E4720">
            <v>88.94</v>
          </cell>
        </row>
        <row r="4721">
          <cell r="B4721">
            <v>90443</v>
          </cell>
          <cell r="C4721" t="str">
            <v>RASGO EM ALVENARIA PARA RAMAIS/ DISTRIBUIÇÃO COM DIAMETROS MENORES OU IGUAIS A 40 MM. AF_05/2015</v>
          </cell>
          <cell r="D4721" t="str">
            <v>M</v>
          </cell>
          <cell r="E4721">
            <v>9.99</v>
          </cell>
        </row>
        <row r="4722">
          <cell r="B4722">
            <v>90444</v>
          </cell>
          <cell r="C4722" t="str">
            <v>RASGO EM CONTRAPISO PARA RAMAIS/ DISTRIBUIÇÃO COM DIÂMETROS MENORES OU IGUAIS A 40 MM. AF_05/2015</v>
          </cell>
          <cell r="D4722" t="str">
            <v>M</v>
          </cell>
          <cell r="E4722">
            <v>18.66</v>
          </cell>
        </row>
        <row r="4723">
          <cell r="B4723">
            <v>90445</v>
          </cell>
          <cell r="C4723" t="str">
            <v>RASGO EM CONTRAPISO PARA RAMAIS/ DISTRIBUIÇÃO COM DIÂMETROS MAIORES QUE 40 MM E MENORES OU IGUAIS A 75 MM. AF_05/2015</v>
          </cell>
          <cell r="D4723" t="str">
            <v>M</v>
          </cell>
          <cell r="E4723">
            <v>19.899999999999999</v>
          </cell>
        </row>
        <row r="4724">
          <cell r="B4724">
            <v>90446</v>
          </cell>
          <cell r="C4724" t="str">
            <v>RASGO EM CONTRAPISO PARA RAMAIS/ DISTRIBUIÇÃO COM DIÂMETROS MAIORES QUE 75 MM. AF_05/2015</v>
          </cell>
          <cell r="D4724" t="str">
            <v>M</v>
          </cell>
          <cell r="E4724">
            <v>21.64</v>
          </cell>
        </row>
        <row r="4725">
          <cell r="B4725">
            <v>90447</v>
          </cell>
          <cell r="C4725" t="str">
            <v>RASGO EM ALVENARIA PARA ELETRODUTOS COM DIAMETROS MENORES OU IGUAIS A 40 MM. AF_05/2015</v>
          </cell>
          <cell r="D4725" t="str">
            <v>M</v>
          </cell>
          <cell r="E4725">
            <v>4.97</v>
          </cell>
        </row>
        <row r="4726">
          <cell r="B4726">
            <v>90451</v>
          </cell>
          <cell r="C4726" t="str">
            <v>PASSANTE TIPO PEÇA EM POLIESTIRENO PARA ABERTURA PARA PASSAGEM DE 1 TUBO, FIXADO EM LAJE. AF_05/2015</v>
          </cell>
          <cell r="D4726" t="str">
            <v>UN</v>
          </cell>
          <cell r="E4726">
            <v>3.58</v>
          </cell>
        </row>
        <row r="4727">
          <cell r="B4727">
            <v>90452</v>
          </cell>
          <cell r="C4727" t="str">
            <v>PASSANTE TIPO PEÇA EM POLIESTIRENO PARA ABERTURA PARA PASSAGEM DE MAIS DE 1 TUBO, FIXADO EM LAJE. AF_05/2015</v>
          </cell>
          <cell r="D4727" t="str">
            <v>UN</v>
          </cell>
          <cell r="E4727">
            <v>17.07</v>
          </cell>
        </row>
        <row r="4728">
          <cell r="B4728">
            <v>90453</v>
          </cell>
          <cell r="C4728" t="str">
            <v>PASSANTE TIPO TUBO DE DIÂMETRO MENOR OU IGUAL A 40 MM, FIXADO EM LAJE. AF_05/2015</v>
          </cell>
          <cell r="D4728" t="str">
            <v>UN</v>
          </cell>
          <cell r="E4728">
            <v>2.27</v>
          </cell>
        </row>
        <row r="4729">
          <cell r="B4729">
            <v>90454</v>
          </cell>
          <cell r="C4729" t="str">
            <v>PASSANTE TIPO TUBO DE DIÂMETRO MAIORES QUE 40 MM E MENORES OU IGUAIS A 75 MM, FIXADO EM LAJE. AF_05/2015</v>
          </cell>
          <cell r="D4729" t="str">
            <v>UN</v>
          </cell>
          <cell r="E4729">
            <v>4.1100000000000003</v>
          </cell>
        </row>
        <row r="4730">
          <cell r="B4730">
            <v>90455</v>
          </cell>
          <cell r="C4730" t="str">
            <v>PASSANTE TIPO TUBO DE DIÂMETRO MAIOR QUE 75 MM, FIXADO EM LAJE. AF_05/2015</v>
          </cell>
          <cell r="D4730" t="str">
            <v>UN</v>
          </cell>
          <cell r="E4730">
            <v>5.34</v>
          </cell>
        </row>
        <row r="4731">
          <cell r="B4731">
            <v>90456</v>
          </cell>
          <cell r="C4731" t="str">
            <v>QUEBRA EM ALVENARIA PARA INSTALAÇÃO DE CAIXA DE TOMADA (4X4 OU 4X2). AF_05/2015</v>
          </cell>
          <cell r="D4731" t="str">
            <v>UN</v>
          </cell>
          <cell r="E4731">
            <v>3.2</v>
          </cell>
        </row>
        <row r="4732">
          <cell r="B4732">
            <v>90457</v>
          </cell>
          <cell r="C4732" t="str">
            <v>QUEBRA EM ALVENARIA PARA INSTALAÇÃO DE QUADRO DISTRIBUIÇÃO PEQUENO (19X25 CM). AF_05/2015</v>
          </cell>
          <cell r="D4732" t="str">
            <v>UN</v>
          </cell>
          <cell r="E4732">
            <v>7.31</v>
          </cell>
        </row>
        <row r="4733">
          <cell r="B4733">
            <v>90458</v>
          </cell>
          <cell r="C4733" t="str">
            <v>QUEBRA EM ALVENARIA PARA INSTALAÇÃO DE QUADRO DISTRIBUIÇÃO GRANDE (76X40 CM). AF_05/2015</v>
          </cell>
          <cell r="D4733" t="str">
            <v>UN</v>
          </cell>
          <cell r="E4733">
            <v>20.76</v>
          </cell>
        </row>
        <row r="4734">
          <cell r="B4734">
            <v>90459</v>
          </cell>
          <cell r="C4734" t="str">
            <v>QUEBRA EM ALVENARIA PARA INSTALAÇÃO DE ABRIGO PARA MANGUEIRAS (90X60 CM). AF_05/2015</v>
          </cell>
          <cell r="D4734" t="str">
            <v>UN</v>
          </cell>
          <cell r="E4734">
            <v>29.28</v>
          </cell>
        </row>
        <row r="4735">
          <cell r="B4735">
            <v>90460</v>
          </cell>
          <cell r="C4735" t="str">
            <v>SUPORTE PARA ATÉ 3 TUBOS HORIZONTAIS, ESPAÇADO A CADA 1 M, EM PERFILADO DE SEÇÃO 38X76 MM, POR METRO DE TUBULAÇÃO FIXADA. AF_05/2015</v>
          </cell>
          <cell r="D4735" t="str">
            <v>M</v>
          </cell>
          <cell r="E4735">
            <v>7.17</v>
          </cell>
        </row>
        <row r="4736">
          <cell r="B4736">
            <v>90461</v>
          </cell>
          <cell r="C4736" t="str">
            <v>SUPORTE PARA MAIS DE 3 TUBOS HORIZONTAIS, ESPAÇADO A CADA 1 M, EM PERFILADO DE SEÇÃO 38X76 MM, POR METRO DE TUBULAÇÃO FIXADA. AF_05/2015</v>
          </cell>
          <cell r="D4736" t="str">
            <v>M</v>
          </cell>
          <cell r="E4736">
            <v>4.78</v>
          </cell>
        </row>
        <row r="4737">
          <cell r="B4737">
            <v>90462</v>
          </cell>
          <cell r="C4737" t="str">
            <v>SUPORTE PARA ATÉ 3 TUBOS VERTICAIS, ESPAÇADO A CADA 3 M, EM PERFILADO DE SEÇÃO 38X38 MM, POR METRO DE TUBULAÇÃO FIXADA. AF_05/2015</v>
          </cell>
          <cell r="D4737" t="str">
            <v>M</v>
          </cell>
          <cell r="E4737">
            <v>0.98</v>
          </cell>
        </row>
        <row r="4738">
          <cell r="B4738">
            <v>90463</v>
          </cell>
          <cell r="C4738" t="str">
            <v>SUPORTE PARA MAIS DE 3 TUBOS VERTICAIS, ESPAÇADO A CADA 3 M, EM PERFILADO DE SEÇÃO 38X38 MM, POR METRO DE TUBULAÇÃO FIXADA. AF_05/2015</v>
          </cell>
          <cell r="D4738" t="str">
            <v>M</v>
          </cell>
          <cell r="E4738">
            <v>0.88</v>
          </cell>
        </row>
        <row r="4739">
          <cell r="B4739">
            <v>90466</v>
          </cell>
          <cell r="C4739" t="str">
            <v>CHUMBAMENTO LINEAR EM ALVENARIA PARA RAMAIS/DISTRIBUIÇÃO COM DIÂMETROS MENORES OU IGUAIS A 40 MM. AF_05/2015</v>
          </cell>
          <cell r="D4739" t="str">
            <v>M</v>
          </cell>
          <cell r="E4739">
            <v>10.1</v>
          </cell>
        </row>
        <row r="4740">
          <cell r="B4740">
            <v>90467</v>
          </cell>
          <cell r="C4740" t="str">
            <v>CHUMBAMENTO LINEAR EM ALVENARIA PARA RAMAIS/DISTRIBUIÇÃO COM DIÂMETROS MAIORES QUE 40 MM E MENORES OU IGUAIS A 75 MM. AF_05/2015</v>
          </cell>
          <cell r="D4740" t="str">
            <v>M</v>
          </cell>
          <cell r="E4740">
            <v>16.010000000000002</v>
          </cell>
        </row>
        <row r="4741">
          <cell r="B4741">
            <v>90468</v>
          </cell>
          <cell r="C4741" t="str">
            <v>CHUMBAMENTO LINEAR EM CONTRAPISO PARA RAMAIS/DISTRIBUIÇÃO COM DIÂMETROS MENORES OU IGUAIS A 40 MM. AF_05/2015</v>
          </cell>
          <cell r="D4741" t="str">
            <v>M</v>
          </cell>
          <cell r="E4741">
            <v>4.5</v>
          </cell>
        </row>
        <row r="4742">
          <cell r="B4742">
            <v>90469</v>
          </cell>
          <cell r="C4742" t="str">
            <v>CHUMBAMENTO LINEAR EM CONTRAPISO PARA RAMAIS/DISTRIBUIÇÃO COM DIÂMETROS MAIORES QUE 40 MM E MENORES OU IGUAIS A 75 MM. AF_05/2015</v>
          </cell>
          <cell r="D4742" t="str">
            <v>M</v>
          </cell>
          <cell r="E4742">
            <v>7.24</v>
          </cell>
        </row>
        <row r="4743">
          <cell r="B4743">
            <v>90470</v>
          </cell>
          <cell r="C4743" t="str">
            <v>CHUMBAMENTO LINEAR EM CONTRAPISO PARA RAMAIS/DISTRIBUIÇÃO COM DIÂMETROS MAIORES QUE 75 MM. AF_05/2015</v>
          </cell>
          <cell r="D4743" t="str">
            <v>M</v>
          </cell>
          <cell r="E4743">
            <v>10</v>
          </cell>
        </row>
        <row r="4744">
          <cell r="B4744">
            <v>91166</v>
          </cell>
          <cell r="C4744" t="str">
            <v>FIXAÇÃO DE TUBOS HORIZONTAIS DE PEX DIAMETROS IGUAIS OU INFERIORES A 40 MM COM ABRAÇADEIRA PLÁSTICA 390 MM, FIXADA EM LAJE. AF_05/2015</v>
          </cell>
          <cell r="D4744" t="str">
            <v>M</v>
          </cell>
          <cell r="E4744">
            <v>3.4</v>
          </cell>
        </row>
        <row r="4745">
          <cell r="B4745">
            <v>91167</v>
          </cell>
          <cell r="C4745" t="str">
            <v>FIXAÇÃO DE TUBOS HORIZONTAIS DE PPR DIÂMETROS MENORES OU IGUAIS A 40 MM COM ABRAÇADEIRA METÁLICA RÍGIDA TIPO D 1/2", FIXADA EM PERFILADO EM LAJE. AF_05/2015</v>
          </cell>
          <cell r="D4745" t="str">
            <v>M</v>
          </cell>
          <cell r="E4745">
            <v>9.64</v>
          </cell>
        </row>
        <row r="4746">
          <cell r="B4746">
            <v>91168</v>
          </cell>
          <cell r="C4746" t="str">
            <v>FIXAÇÃO DE TUBOS HORIZONTAIS DE PPR DIÂMETROS MAIORES QUE 40 MM E MENORES OU IGUAIS A 75 MM COM ABRAÇADEIRA METÁLICA RÍGIDA TIPO D 1 1/2", FIXADA EM PERFILADO EM LAJE. AF_05/2015</v>
          </cell>
          <cell r="D4746" t="str">
            <v>M</v>
          </cell>
          <cell r="E4746">
            <v>7.33</v>
          </cell>
        </row>
        <row r="4747">
          <cell r="B4747">
            <v>91169</v>
          </cell>
          <cell r="C4747" t="str">
            <v>FIXAÇÃO DE TUBOS HORIZONTAIS DE PPR DIÂMETROS MAIORES QUE 75 MM COM ABRAÇADEIRA METÁLICA RÍGIDA TIPO D 3", FIXADA EM PERFILADO EM LAJE. AF_05/2015</v>
          </cell>
          <cell r="D4747" t="str">
            <v>M</v>
          </cell>
          <cell r="E4747">
            <v>8.68</v>
          </cell>
        </row>
        <row r="4748">
          <cell r="B4748">
            <v>91170</v>
          </cell>
          <cell r="C4748" t="str">
            <v>FIXAÇÃO DE TUBOS HORIZONTAIS DE PVC, CPVC OU COBRE DIÂMETROS MENORES OU IGUAIS A 40 MM OU ELETROCALHAS ATÉ 150MM DE LARGURA, COM ABRAÇADEIRA METÁLICA RÍGIDA TIPO D 1/2, FIXADA EM PERFILADO EM LAJE. AF_05/2015</v>
          </cell>
          <cell r="D4748" t="str">
            <v>M</v>
          </cell>
          <cell r="E4748">
            <v>2.48</v>
          </cell>
        </row>
        <row r="4749">
          <cell r="B4749">
            <v>91171</v>
          </cell>
          <cell r="C4749" t="str">
            <v>FIXAÇÃO DE TUBOS HORIZONTAIS DE PVC, CPVC OU COBRE DIÂMETROS MAIORES QUE 40 MM E MENORES OU IGUAIS A 75 MM COM ABRAÇADEIRA METÁLICA RÍGIDA TIPO D 1 1/2", FIXADA EM PERFILADO EM LAJE. AF_05/2015</v>
          </cell>
          <cell r="D4749" t="str">
            <v>M</v>
          </cell>
          <cell r="E4749">
            <v>3.12</v>
          </cell>
        </row>
        <row r="4750">
          <cell r="B4750">
            <v>91172</v>
          </cell>
          <cell r="C4750" t="str">
            <v>FIXAÇÃO DE TUBOS HORIZONTAIS DE PVC, CPVC OU COBRE DIÂMETROS MAIORES QUE 75 MM COM ABRAÇADEIRA METÁLICA RÍGIDA TIPO D 3", FIXADA EM PERFILADO EM LAJE. AF_05/2015</v>
          </cell>
          <cell r="D4750" t="str">
            <v>M</v>
          </cell>
          <cell r="E4750">
            <v>4.58</v>
          </cell>
        </row>
        <row r="4751">
          <cell r="B4751">
            <v>91173</v>
          </cell>
          <cell r="C4751" t="str">
            <v>FIXAÇÃO DE TUBOS VERTICAIS DE PPR DIÂMETROS MENORES OU IGUAIS A 40 MM COM ABRAÇADEIRA METÁLICA RÍGIDA TIPO D 1/2", FIXADA EM PERFILADO EM ALVENARIA. AF_05/2015</v>
          </cell>
          <cell r="D4751" t="str">
            <v>M</v>
          </cell>
          <cell r="E4751">
            <v>1.25</v>
          </cell>
        </row>
        <row r="4752">
          <cell r="B4752">
            <v>91174</v>
          </cell>
          <cell r="C4752" t="str">
            <v>FIXAÇÃO DE TUBOS VERTICAIS DE PPR DIÂMETROS MAIORES QUE 40 MM E MENORES OU IGUAIS A 75 MM COM ABRAÇADEIRA METÁLICA RÍGIDA TIPO D 1 1/2", FIXADA EM PERFILADO EM ALVENARIA. AF_05/2015</v>
          </cell>
          <cell r="D4752" t="str">
            <v>M</v>
          </cell>
          <cell r="E4752">
            <v>2.4700000000000002</v>
          </cell>
        </row>
        <row r="4753">
          <cell r="B4753">
            <v>91175</v>
          </cell>
          <cell r="C4753" t="str">
            <v>FIXAÇÃO DE TUBOS VERTICAIS DE PPR DIÂMETROS MAIORES QUE 75 MM COM ABRAÇADEIRA METÁLICA RÍGIDA TIPO D 3", FIXADA EM PERFILADO EM ALVENARIA. AF_05/2015</v>
          </cell>
          <cell r="D4753" t="str">
            <v>M</v>
          </cell>
          <cell r="E4753">
            <v>4.03</v>
          </cell>
        </row>
        <row r="4754">
          <cell r="B4754">
            <v>91176</v>
          </cell>
          <cell r="C4754" t="str">
            <v>FIXAÇÃO DE TUBOS HORIZONTAIS DE PPR DIÂMETROS MENORES OU IGUAIS A 40 MM COM ABRAÇADEIRA METÁLICA RÍGIDA TIPO  D  1/2" , FIXADA DIRETAMENTE NA LAJE. AF_05/2015</v>
          </cell>
          <cell r="D4754" t="str">
            <v>M</v>
          </cell>
          <cell r="E4754">
            <v>20.12</v>
          </cell>
        </row>
        <row r="4755">
          <cell r="B4755">
            <v>91177</v>
          </cell>
          <cell r="C4755" t="str">
            <v>FIXAÇÃO DE TUBOS HORIZONTAIS DE PPR DIÂMETROS MAIORES QUE 40 MM E MENORES OU IGUAIS A 75 MM COM ABRAÇADEIRA METÁLICA RÍGIDA TIPO  D  1 1/2" , FIXADA DIRETAMENTE NA LAJE. AF_05/2015</v>
          </cell>
          <cell r="D4755" t="str">
            <v>M</v>
          </cell>
          <cell r="E4755">
            <v>9.83</v>
          </cell>
        </row>
        <row r="4756">
          <cell r="B4756">
            <v>91178</v>
          </cell>
          <cell r="C4756" t="str">
            <v>FIXAÇÃO DE TUBOS HORIZONTAIS DE PPR DIÂMETROS MAIORES QUE 75 MM COM ABRAÇADEIRA METÁLICA RÍGIDA TIPO  D  3" , FIXADA DIRETAMENTE NA LAJE. AF_05/2015</v>
          </cell>
          <cell r="D4756" t="str">
            <v>M</v>
          </cell>
          <cell r="E4756">
            <v>11.62</v>
          </cell>
        </row>
        <row r="4757">
          <cell r="B4757">
            <v>91179</v>
          </cell>
          <cell r="C4757" t="str">
            <v>FIXAÇÃO DE TUBOS HORIZONTAIS DE PVC, CPVC OU COBRE DIÂMETROS MENORES OU IGUAIS A 40 MM COM ABRAÇADEIRA METÁLICA RÍGIDA TIPO  D  1/2" , FIXADA DIRETAMENTE NA LAJE. AF_05/2015</v>
          </cell>
          <cell r="D4757" t="str">
            <v>M</v>
          </cell>
          <cell r="E4757">
            <v>5.15</v>
          </cell>
        </row>
        <row r="4758">
          <cell r="B4758">
            <v>91180</v>
          </cell>
          <cell r="C4758" t="str">
            <v>FIXAÇÃO DE TUBOS HORIZONTAIS DE PVC, CPVC OU COBRE DIÂMETROS MAIORES QUE 40 MM E MENORES OU IGUAIS A 75 MM COM ABRAÇADEIRA METÁLICA RÍGIDA TIPO D 1 1/2, FIXADA DIRETAMENTE NA LAJE. AF_05/2015</v>
          </cell>
          <cell r="D4758" t="str">
            <v>M</v>
          </cell>
          <cell r="E4758">
            <v>4.82</v>
          </cell>
        </row>
        <row r="4759">
          <cell r="B4759">
            <v>91181</v>
          </cell>
          <cell r="C4759" t="str">
            <v>FIXAÇÃO DE TUBOS HORIZONTAIS DE PVC, CPVC OU COBRE DIÂMETROS MAIORES QUE 75 MM COM ABRAÇADEIRA METÁLICA RÍGIDA TIPO  D  3" , FIXADA DIRETAMENTE NA LAJE. AF_05/2015</v>
          </cell>
          <cell r="D4759" t="str">
            <v>M</v>
          </cell>
          <cell r="E4759">
            <v>5.44</v>
          </cell>
        </row>
        <row r="4760">
          <cell r="B4760">
            <v>91182</v>
          </cell>
          <cell r="C4760" t="str">
            <v>FIXAÇÃO DE TUBOS HORIZONTAIS DE PPR DIÂMETROS MENORES OU IGUAIS A 40 MM COM ABRAÇADEIRA METÁLICA FLEXÍVEL 18 MM, FIXADA DIRETAMENTE NA LAJE. AF_05/2015</v>
          </cell>
          <cell r="D4760" t="str">
            <v>M</v>
          </cell>
          <cell r="E4760">
            <v>20.67</v>
          </cell>
        </row>
        <row r="4761">
          <cell r="B4761">
            <v>91183</v>
          </cell>
          <cell r="C4761" t="str">
            <v>FIXAÇÃO DE TUBOS HORIZONTAIS DE PPR DIÂMETROS MAIORES QUE 40 MM E MENORES OU IGUAIS A 75 MM COM ABRAÇADEIRA METÁLICA FLEXÍVEL 18 MM, FIXADA DIRETAMENTE NA LAJE. AF_05/2015</v>
          </cell>
          <cell r="D4761" t="str">
            <v>M</v>
          </cell>
          <cell r="E4761">
            <v>10.25</v>
          </cell>
        </row>
        <row r="4762">
          <cell r="B4762">
            <v>91184</v>
          </cell>
          <cell r="C4762" t="str">
            <v>FIXAÇÃO DE TUBOS HORIZONTAIS DE PPR DIÂMETROS MAIORES QUE 75 MM COM ABRAÇADEIRA METÁLICA FLEXÍVEL 18 MM, FIXADA DIRETAMENTE NA LAJE. AF_05/2015</v>
          </cell>
          <cell r="D4762" t="str">
            <v>M</v>
          </cell>
          <cell r="E4762">
            <v>9.59</v>
          </cell>
        </row>
        <row r="4763">
          <cell r="B4763">
            <v>91185</v>
          </cell>
          <cell r="C4763" t="str">
            <v>FIXAÇÃO DE TUBOS HORIZONTAIS DE PVC, CPVC OU COBRE DIÂMETROS MENORES OU IGUAIS A 40 MM COM ABRAÇADEIRA METÁLICA FLEXÍVEL 18 MM, FIXADA DIRETAMENTE NA LAJE. AF_05/2015</v>
          </cell>
          <cell r="D4763" t="str">
            <v>M</v>
          </cell>
          <cell r="E4763">
            <v>5.3</v>
          </cell>
        </row>
        <row r="4764">
          <cell r="B4764">
            <v>91186</v>
          </cell>
          <cell r="C4764" t="str">
            <v>FIXAÇÃO DE TUBOS HORIZONTAIS DE PVC, CPVC OU COBRE DIÂMETROS MAIORES QUE 40 MM E MENORES OU IGUAIS A 75 MM COM ABRAÇADEIRA METÁLICA FLEXÍVEL 18 MM, FIXADA DIRETAMENTE NA LAJE. AF_05/2015</v>
          </cell>
          <cell r="D4764" t="str">
            <v>M</v>
          </cell>
          <cell r="E4764">
            <v>4.37</v>
          </cell>
        </row>
        <row r="4765">
          <cell r="B4765">
            <v>91187</v>
          </cell>
          <cell r="C4765" t="str">
            <v>FIXAÇÃO DE TUBOS HORIZONTAIS DE PVC, CPVC OU COBRE DIÂMETROS MAIORES QUE 75 MM COM ABRAÇADEIRA METÁLICA FLEXÍVEL 18 MM, FIXADA DIRETAMENTE NA LAJE. AF_05/2015</v>
          </cell>
          <cell r="D4765" t="str">
            <v>M</v>
          </cell>
          <cell r="E4765">
            <v>5.07</v>
          </cell>
        </row>
        <row r="4766">
          <cell r="B4766">
            <v>91188</v>
          </cell>
          <cell r="C4766" t="str">
            <v>CHUMBAMENTO PONTUAL DE ABERTURA EM LAJE COM PASSAGEM DE 1 TUBO DE DIAMETRO EQUIVALENTE IGUAL À  50 MM. AF_05/2015</v>
          </cell>
          <cell r="D4766" t="str">
            <v>UN</v>
          </cell>
          <cell r="E4766">
            <v>5.46</v>
          </cell>
        </row>
        <row r="4767">
          <cell r="B4767">
            <v>91189</v>
          </cell>
          <cell r="C4767" t="str">
            <v>CHUMBAMENTO PONTUAL DE ABERTURA EM LAJE COM PASSAGEM DE MAIS DE 1 TUBO DE  DIAMETRO EQUIVALENTE IGUAL À  50 MM. AF_05/2015</v>
          </cell>
          <cell r="D4767" t="str">
            <v>UN</v>
          </cell>
          <cell r="E4767">
            <v>37.619999999999997</v>
          </cell>
        </row>
        <row r="4768">
          <cell r="B4768">
            <v>91190</v>
          </cell>
          <cell r="C4768" t="str">
            <v>CHUMBAMENTO PONTUAL EM PASSAGEM DE TUBO COM DIÂMETRO MENOR OU IGUAL A 40 MM. AF_05/2015</v>
          </cell>
          <cell r="D4768" t="str">
            <v>UN</v>
          </cell>
          <cell r="E4768">
            <v>3.91</v>
          </cell>
        </row>
        <row r="4769">
          <cell r="B4769">
            <v>91191</v>
          </cell>
          <cell r="C4769" t="str">
            <v>CHUMBAMENTO PONTUAL EM PASSAGEM DE TUBO COM DIÂMETROS ENTRE 40 MM E 75 MM. AF_05/2015</v>
          </cell>
          <cell r="D4769" t="str">
            <v>UN</v>
          </cell>
          <cell r="E4769">
            <v>4.1399999999999997</v>
          </cell>
        </row>
        <row r="4770">
          <cell r="B4770">
            <v>91192</v>
          </cell>
          <cell r="C4770" t="str">
            <v>CHUMBAMENTO PONTUAL EM PASSAGEM DE TUBO COM DIÂMETRO MAIOR QUE 75 MM. AF_05/2015</v>
          </cell>
          <cell r="D4770" t="str">
            <v>UN</v>
          </cell>
          <cell r="E4770">
            <v>4.59</v>
          </cell>
        </row>
        <row r="4771">
          <cell r="B4771">
            <v>91222</v>
          </cell>
          <cell r="C4771" t="str">
            <v>RASGO EM ALVENARIA PARA RAMAIS/ DISTRIBUIÇÃO COM DIÂMETROS MAIORES QUE 40 MM E MENORES OU IGUAIS A 75 MM. AF_05/2015</v>
          </cell>
          <cell r="D4771" t="str">
            <v>M</v>
          </cell>
          <cell r="E4771">
            <v>10.76</v>
          </cell>
        </row>
        <row r="4772">
          <cell r="B4772">
            <v>94480</v>
          </cell>
          <cell r="C4772" t="str">
            <v>CONJUNTO HIDRÁULICO PARA INSTALAÇÃO DE BOMBA EM AÇO ROSCÁVEL, DN SUCÇÃO 65 (2½) E DN RECALQUE 50 (2), PARA EDIFICAÇÃO ENTRE 12 E 18 PAVIMENTOS  FORNECIMENTO E INSTALAÇÃO. AF_06/2016</v>
          </cell>
          <cell r="D4772" t="str">
            <v>UN</v>
          </cell>
          <cell r="E4772">
            <v>1807.01</v>
          </cell>
        </row>
        <row r="4773">
          <cell r="B4773">
            <v>94481</v>
          </cell>
          <cell r="C4773" t="str">
            <v>CONJUNTO HIDRÁULICO PARA INSTALAÇÃO DE BOMBA EM AÇO ROSCÁVEL, DN SUCÇÃO 50 (2) E DN RECALQUE 40 (1 1/2), PARA EDIFICAÇÃO ENTRE 8 E 12 PAVIMENTOS  FORNECIMENTO E INSTALAÇÃO. AF_06/2016</v>
          </cell>
          <cell r="D4773" t="str">
            <v>UN</v>
          </cell>
          <cell r="E4773">
            <v>1293.05</v>
          </cell>
        </row>
        <row r="4774">
          <cell r="B4774">
            <v>94482</v>
          </cell>
          <cell r="C4774" t="str">
            <v>CONJUNTO HIDRÁULICO PARA INSTALAÇÃO DE BOMBA EM AÇO ROSCÁVEL, DN SUCÇÃO 40 (1 1/2) E DN RECALQUE 32 (1 1/4), PARA EDIFICAÇÃO ENTRE 4 E 8 PAVIMENTOS  FORNECIMENTO E INSTALAÇÃO. AF_06/2016</v>
          </cell>
          <cell r="D4774" t="str">
            <v>UN</v>
          </cell>
          <cell r="E4774">
            <v>1031.46</v>
          </cell>
        </row>
        <row r="4775">
          <cell r="B4775">
            <v>94483</v>
          </cell>
          <cell r="C4775" t="str">
            <v>CONJUNTO HIDRÁULICO PARA INSTALAÇÃO DE BOMBA EM AÇO ROSCÁVEL, DN SUCÇÃO 32 (1 1/4) E DN RECALQUE 25 (1), PARA EDIFICAÇÃO ATÉ 4 PAVIMENTOS  FORNECIMENTO E INSTALAÇÃO. AF_06/2016</v>
          </cell>
          <cell r="D4775" t="str">
            <v>UN</v>
          </cell>
          <cell r="E4775">
            <v>874.73</v>
          </cell>
        </row>
        <row r="4776">
          <cell r="B4776">
            <v>95541</v>
          </cell>
          <cell r="C4776" t="str">
            <v>FIXAÇÃO UTILIZANDO PARAFUSO E BUCHA DE NYLON, SOMENTE MÃO DE OBRA. AF_10/2016</v>
          </cell>
          <cell r="D4776" t="str">
            <v>UN</v>
          </cell>
          <cell r="E4776">
            <v>3.56</v>
          </cell>
        </row>
        <row r="4777">
          <cell r="B4777">
            <v>96559</v>
          </cell>
          <cell r="C4777" t="str">
            <v>SUPORTE PARA DUTO EM CHAPA GALVANIZADA BITOLA 26, ESPAÇADO A CADA 1 M, EM PERFILADO DE SEÇÃO 38X76 MM, POR ÁREA DE DUTO FIXADO. AF_07/2017</v>
          </cell>
          <cell r="D4777" t="str">
            <v>M2</v>
          </cell>
          <cell r="E4777">
            <v>19.88</v>
          </cell>
        </row>
        <row r="4778">
          <cell r="B4778">
            <v>96560</v>
          </cell>
          <cell r="C4778" t="str">
            <v>SUPORTE PARA DUTO EM CHAPA GALVANIZADA BITOLA 24, ESPAÇADO A CADA 1 M, EM PERFILADO DE SEÇÃO 38X76 MM, POR ÁREA DE DUTO FIXADO. AF_07/2017</v>
          </cell>
          <cell r="D4778" t="str">
            <v>M2</v>
          </cell>
          <cell r="E4778">
            <v>14</v>
          </cell>
        </row>
        <row r="4779">
          <cell r="B4779">
            <v>96561</v>
          </cell>
          <cell r="C4779" t="str">
            <v>SUPORTE PARA DUTO EM CHAPA GALVANIZADA BITOLA 22, ESPAÇADO A CADA 1 M, EM PERFILADO DE SEÇÃO 38X76 MM, POR ÁREA DE DUTO FIXADO. AF_07/2017</v>
          </cell>
          <cell r="D4779" t="str">
            <v>M2</v>
          </cell>
          <cell r="E4779">
            <v>10.44</v>
          </cell>
        </row>
        <row r="4780">
          <cell r="B4780">
            <v>96562</v>
          </cell>
          <cell r="C4780" t="str">
            <v>SUPORTE PARA ELETROCALHA LISA OU PERFURADA EM AÇO GALVANIZADO, LARGURA 200 OU 400 MM E ALTURA 50 MM, ESPAÇADO A CADA 1,5 M, EM PERFILADO DE SEÇÃO 38X76 MM, POR METRO DE ELETRECOLHA FIXADA. AF_07/2017</v>
          </cell>
          <cell r="D4780" t="str">
            <v>M</v>
          </cell>
          <cell r="E4780">
            <v>12.91</v>
          </cell>
        </row>
        <row r="4781">
          <cell r="B4781">
            <v>96563</v>
          </cell>
          <cell r="C4781" t="str">
            <v>SUPORTE PARA ELETROCALHA LISA OU PERFURADA EM AÇO GALVANIZADO, LARGURA 500 OU 800 MM E ALTURA 50 MM, ESPAÇADO A CADA 1,5 M, EM PERFILADO DE SEÇÃO 38X76 MM, POR METRO DE ELETRECOLHA FIXADA. AF_07/2017</v>
          </cell>
          <cell r="D4781" t="str">
            <v>M</v>
          </cell>
          <cell r="E4781">
            <v>16.52</v>
          </cell>
        </row>
        <row r="4782">
          <cell r="B4782">
            <v>101802</v>
          </cell>
          <cell r="C4782" t="str">
            <v>CAIXA ENTERRADA RETENTORA DE AREIA RETANGULAR, EM ALVENARIA COM BLOCOS DE CONCRETO, DIMENSÕES INTERNAS: 1,00 X 1,00 X 1,20 M, EXCLUINDO TAMPÃO. AF_12/2020</v>
          </cell>
          <cell r="D4782" t="str">
            <v>UN</v>
          </cell>
          <cell r="E4782">
            <v>1268.4000000000001</v>
          </cell>
        </row>
        <row r="4783">
          <cell r="B4783">
            <v>101803</v>
          </cell>
          <cell r="C4783" t="str">
            <v>CAIXA ENTERRADA SEPARADORA DE ÓLEO RETANGULAR, EM ALVENARIA COM BLOCOS DE CONCRETO, DIMENSÕES INTERNAS: 0,6 X 0,6 X 1,00 M, EXCLUINDO TAMPÃO. AF_12/2020</v>
          </cell>
          <cell r="D4783" t="str">
            <v>UN</v>
          </cell>
          <cell r="E4783">
            <v>776.64</v>
          </cell>
        </row>
        <row r="4784">
          <cell r="B4784">
            <v>101804</v>
          </cell>
          <cell r="C4784" t="str">
            <v>CAIXA ENTERRADA SEPARADORA DE ÓLEO RETANGULAR, EM ALVENARIA COM BLOCOS DE CONCRETO, DIMENSÕES INTERNAS: 0,8 X 0,8 X 1,00 M, EXCLUINDO TAMPÃO. AF_12/2020</v>
          </cell>
          <cell r="D4784" t="str">
            <v>UN</v>
          </cell>
          <cell r="E4784">
            <v>984.58</v>
          </cell>
        </row>
        <row r="4785">
          <cell r="B4785">
            <v>101805</v>
          </cell>
          <cell r="C4785" t="str">
            <v>CAIXA ENTERRADA SEPARADORA DE ÓLEO RETANGULAR, EM ALVENARIA COM BLOCOS DE CONCRETO, DIMENSÕES INTERNAS: 1,00 X 1,00 X 1,00 M, EXCLUINDO TAMPÃO. AF_12/2020</v>
          </cell>
          <cell r="D4785" t="str">
            <v>UN</v>
          </cell>
          <cell r="E4785">
            <v>1258.49</v>
          </cell>
        </row>
        <row r="4786">
          <cell r="B4786">
            <v>102111</v>
          </cell>
          <cell r="C4786" t="str">
            <v>BOMBA CENTRÍFUGA, MONOFÁSICA, 0,5 CV OU 0,49 HP, HM 6 A 20 M, Q 1,2 A 8,3 M3/H - FORNECIMENTO E INSTALAÇÃO. AF_12/2020</v>
          </cell>
          <cell r="D4786" t="str">
            <v>UN</v>
          </cell>
          <cell r="E4786">
            <v>798.93</v>
          </cell>
        </row>
        <row r="4787">
          <cell r="B4787">
            <v>102112</v>
          </cell>
          <cell r="C4787" t="str">
            <v>BOMBA CENTRÍFUGA, MONOFÁSICA, 0,5 CV OU 0,49 HP, HM 6 A 20 M, Q 1,2 A 8,3 M3/H (NÃO INCLUI O FORNECIMENTO DA BOMBA). AF_12/2020</v>
          </cell>
          <cell r="D4787" t="str">
            <v>UN</v>
          </cell>
          <cell r="E4787">
            <v>98.19</v>
          </cell>
        </row>
        <row r="4788">
          <cell r="B4788">
            <v>102113</v>
          </cell>
          <cell r="C4788" t="str">
            <v>BOMBA CENTRÍFUGA, TRIFÁSICA, 1 CV OU 0,99 HP, HM 14 A 40 M, Q 0,6 A 8,4 M3/H - FORNECIMENTO E INSTALAÇÃO. AF_12/2020</v>
          </cell>
          <cell r="D4788" t="str">
            <v>UN</v>
          </cell>
          <cell r="E4788">
            <v>1281.92</v>
          </cell>
        </row>
        <row r="4789">
          <cell r="B4789">
            <v>102114</v>
          </cell>
          <cell r="C4789" t="str">
            <v>BOMBA CENTRÍFUGA, TRIFÁSICA, 1 CV OU 0,99 HP, HM 14 A 40 M, Q 0,6 A 8,4 M3/H (NÃO INCLUI O FORNECIMENTO DA BOMBA). AF_12/2020</v>
          </cell>
          <cell r="D4789" t="str">
            <v>UN</v>
          </cell>
          <cell r="E4789">
            <v>100.71</v>
          </cell>
        </row>
        <row r="4790">
          <cell r="B4790">
            <v>102115</v>
          </cell>
          <cell r="C4790" t="str">
            <v>BOMBA CENTRÍFUGA, TRIFÁSICA, 1,5 CV OU 1,48 HP, HM 10 A 70 M, Q 1,8 A 5,3 M3/H - FORNECIMENTO E INSTALAÇÃO. AF_12/2020</v>
          </cell>
          <cell r="D4790" t="str">
            <v>UN</v>
          </cell>
          <cell r="E4790">
            <v>2243.12</v>
          </cell>
        </row>
        <row r="4791">
          <cell r="B4791">
            <v>102116</v>
          </cell>
          <cell r="C4791" t="str">
            <v>BOMBA CENTRÍFUGA, TRIFÁSICA, 1,5 CV OU 1,48 HP, HM 10 A 24 M, Q 6,1 A 21,9 M3/H - FORNECIMENTO E INSTALAÇÃO. AF_12/2020</v>
          </cell>
          <cell r="D4791" t="str">
            <v>UN</v>
          </cell>
          <cell r="E4791">
            <v>1370.02</v>
          </cell>
        </row>
        <row r="4792">
          <cell r="B4792">
            <v>102117</v>
          </cell>
          <cell r="C4792" t="str">
            <v>BOMBA CENTRÍFUGA, TRIFÁSICA, 1,5 CV OU 1,48 HP (NÃO INCLUI O FORNECIMENTO DA BOMBA). AF_12/2020</v>
          </cell>
          <cell r="D4792" t="str">
            <v>UN</v>
          </cell>
          <cell r="E4792">
            <v>103.77</v>
          </cell>
        </row>
        <row r="4793">
          <cell r="B4793">
            <v>102118</v>
          </cell>
          <cell r="C4793" t="str">
            <v>BOMBA CENTRÍFUGA, TRIFÁSICA, 3 CV OU 2,96 HP, HM 34 A 40 M, Q 8,6 A 14,8 M3/H - FORNECIMENTO E INSTALAÇÃO. AF_12/2020</v>
          </cell>
          <cell r="D4793" t="str">
            <v>UN</v>
          </cell>
          <cell r="E4793">
            <v>1873.23</v>
          </cell>
        </row>
        <row r="4794">
          <cell r="B4794">
            <v>102119</v>
          </cell>
          <cell r="C4794" t="str">
            <v>BOMBA CENTRÍFUGA, TRIFÁSICA, 3 CV OU 2,96 HP, HM 34 A 40 M, Q 8,6 A 14,8 M3/H (NÃO INCLUI O FORNECIMENTO DA BOMBA). AF_12/2020</v>
          </cell>
          <cell r="D4794" t="str">
            <v>UN</v>
          </cell>
          <cell r="E4794">
            <v>106.41</v>
          </cell>
        </row>
        <row r="4795">
          <cell r="B4795">
            <v>102121</v>
          </cell>
          <cell r="C4795" t="str">
            <v>MOTO BOMBA HORIZONTAL ATÉ 10 CV, HM 75 A 80 M, Q 25,4 A 48 (NÃO INCLUI O FORNECIMENTO DA BOMBA). AF_12/2020</v>
          </cell>
          <cell r="D4795" t="str">
            <v>UN</v>
          </cell>
          <cell r="E4795">
            <v>133.96</v>
          </cell>
        </row>
        <row r="4796">
          <cell r="B4796">
            <v>102122</v>
          </cell>
          <cell r="C4796" t="str">
            <v>BOMBA CENTRÍFUGA, TRIFÁSICA, 10 CV OU 9,86 HP, HM 85 A 140 M, Q 4,2 A 14,9 M3/H - FORNECIMENTO E INSTALAÇÃO. AF_12/2020</v>
          </cell>
          <cell r="D4796" t="str">
            <v>UN</v>
          </cell>
          <cell r="E4796">
            <v>6373.14</v>
          </cell>
        </row>
        <row r="4797">
          <cell r="B4797">
            <v>102123</v>
          </cell>
          <cell r="C4797" t="str">
            <v>BOMBA CENTRÍFUGA, TRIFÁSICA, 10 CV OU 9,86 HP, HM 85 A 140 M, Q 4,2 A 14,9 M3/H (NÃO INCLUI O FORNECIMENTO DA BOMBA). AF_12/2020</v>
          </cell>
          <cell r="D4797" t="str">
            <v>UN</v>
          </cell>
          <cell r="E4797">
            <v>141.81</v>
          </cell>
        </row>
        <row r="4798">
          <cell r="B4798">
            <v>102136</v>
          </cell>
          <cell r="C4798" t="str">
            <v>INSTALAÇÃO DE QUADRO ELÉTRICO PARA BOMBAS TRIFÁSICAS ATÉ 25 CV (NÃO INCLUI O FORNECIMENTO DO QUADRO). AF_12/2020</v>
          </cell>
          <cell r="D4798" t="str">
            <v>UN</v>
          </cell>
          <cell r="E4798">
            <v>51.7</v>
          </cell>
        </row>
        <row r="4799">
          <cell r="B4799">
            <v>102137</v>
          </cell>
          <cell r="C4799" t="str">
            <v>CHAVE DE BOIA AUTOMÁTICA SUPERIOR/INFERIOR 15A/250V - FORNECIMENTO E INSTALAÇÃO. AF_12/2020</v>
          </cell>
          <cell r="D4799" t="str">
            <v>UN</v>
          </cell>
          <cell r="E4799">
            <v>61.81</v>
          </cell>
        </row>
        <row r="4800">
          <cell r="B4800">
            <v>102138</v>
          </cell>
          <cell r="C4800" t="str">
            <v>MOTO BOMBA HORIZONTAL DE 12,5 A 25 CV, HM 140 M (NÃO INCLUI O FORNECIMENTO DA BOMBA). AF_12/2020</v>
          </cell>
          <cell r="D4800" t="str">
            <v>UN</v>
          </cell>
          <cell r="E4800">
            <v>154.59</v>
          </cell>
        </row>
        <row r="4801">
          <cell r="B4801">
            <v>93350</v>
          </cell>
          <cell r="C480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D4801" t="str">
            <v>UN</v>
          </cell>
          <cell r="E4801">
            <v>976.84</v>
          </cell>
        </row>
        <row r="4802">
          <cell r="B4802">
            <v>93351</v>
          </cell>
          <cell r="C480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D4802" t="str">
            <v>UN</v>
          </cell>
          <cell r="E4802">
            <v>800.93</v>
          </cell>
        </row>
        <row r="4803">
          <cell r="B4803">
            <v>93352</v>
          </cell>
          <cell r="C480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D4803" t="str">
            <v>UN</v>
          </cell>
          <cell r="E4803">
            <v>625.29999999999995</v>
          </cell>
        </row>
        <row r="4804">
          <cell r="B4804">
            <v>93353</v>
          </cell>
          <cell r="C480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D4804" t="str">
            <v>UN</v>
          </cell>
          <cell r="E4804">
            <v>453.72</v>
          </cell>
        </row>
        <row r="4805">
          <cell r="B4805">
            <v>93354</v>
          </cell>
          <cell r="C480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805" t="str">
            <v>UN</v>
          </cell>
          <cell r="E4805">
            <v>702.06</v>
          </cell>
        </row>
        <row r="4806">
          <cell r="B4806">
            <v>93355</v>
          </cell>
          <cell r="C480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D4806" t="str">
            <v>UN</v>
          </cell>
          <cell r="E4806">
            <v>584.32000000000005</v>
          </cell>
        </row>
        <row r="4807">
          <cell r="B4807">
            <v>93356</v>
          </cell>
          <cell r="C480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D4807" t="str">
            <v>UN</v>
          </cell>
          <cell r="E4807">
            <v>465.26</v>
          </cell>
        </row>
        <row r="4808">
          <cell r="B4808">
            <v>93357</v>
          </cell>
          <cell r="C48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D4808" t="str">
            <v>UN</v>
          </cell>
          <cell r="E4808">
            <v>348.64</v>
          </cell>
        </row>
        <row r="4809">
          <cell r="B4809">
            <v>96520</v>
          </cell>
          <cell r="C4809" t="str">
            <v>ESCAVAÇÃO MECANIZADA PARA BLOCO DE COROAMENTO OU SAPATA, SEM PREVISÃO DE FÔRMA, COM RETROESCAVADEIRA. AF_06/2017</v>
          </cell>
          <cell r="D4809" t="str">
            <v>M3</v>
          </cell>
          <cell r="E4809">
            <v>72.37</v>
          </cell>
        </row>
        <row r="4810">
          <cell r="B4810">
            <v>96521</v>
          </cell>
          <cell r="C4810" t="str">
            <v>ESCAVAÇÃO MECANIZADA PARA BLOCO DE COROAMENTO OU SAPATA, COM PREVISÃO DE FÔRMA, COM RETROESCAVADEIRA. AF_06/2017</v>
          </cell>
          <cell r="D4810" t="str">
            <v>M3</v>
          </cell>
          <cell r="E4810">
            <v>30.8</v>
          </cell>
        </row>
        <row r="4811">
          <cell r="B4811">
            <v>96522</v>
          </cell>
          <cell r="C4811" t="str">
            <v>ESCAVAÇÃO MANUAL PARA BLOCO DE COROAMENTO OU SAPATA, SEM PREVISÃO DE FÔRMA. AF_06/2017</v>
          </cell>
          <cell r="D4811" t="str">
            <v>M3</v>
          </cell>
          <cell r="E4811">
            <v>111.78</v>
          </cell>
        </row>
        <row r="4812">
          <cell r="B4812">
            <v>96523</v>
          </cell>
          <cell r="C4812" t="str">
            <v>ESCAVAÇÃO MANUAL PARA BLOCO DE COROAMENTO OU SAPATA, COM PREVISÃO DE FÔRMA. AF_06/2017</v>
          </cell>
          <cell r="D4812" t="str">
            <v>M3</v>
          </cell>
          <cell r="E4812">
            <v>71.38</v>
          </cell>
        </row>
        <row r="4813">
          <cell r="B4813">
            <v>96524</v>
          </cell>
          <cell r="C4813" t="str">
            <v>ESCAVAÇÃO MECANIZADA PARA VIGA BALDRAME, SEM PREVISÃO DE FÔRMA, COM MINI-ESCAVADEIRA. AF_06/2017</v>
          </cell>
          <cell r="D4813" t="str">
            <v>M3</v>
          </cell>
          <cell r="E4813">
            <v>131.63</v>
          </cell>
        </row>
        <row r="4814">
          <cell r="B4814">
            <v>96525</v>
          </cell>
          <cell r="C4814" t="str">
            <v>ESCAVAÇÃO MECANIZADA PARA VIGA BALDRAME, COM PREVISÃO DE FÔRMA, COM MINI-ESCAVADEIRA. AF_06/2017</v>
          </cell>
          <cell r="D4814" t="str">
            <v>M3</v>
          </cell>
          <cell r="E4814">
            <v>27.41</v>
          </cell>
        </row>
        <row r="4815">
          <cell r="B4815">
            <v>96526</v>
          </cell>
          <cell r="C4815" t="str">
            <v>ESCAVAÇÃO MANUAL DE VALA PARA VIGA BALDRAME, SEM PREVISÃO DE FÔRMA. AF_06/2017</v>
          </cell>
          <cell r="D4815" t="str">
            <v>M3</v>
          </cell>
          <cell r="E4815">
            <v>225.67</v>
          </cell>
        </row>
        <row r="4816">
          <cell r="B4816">
            <v>96527</v>
          </cell>
          <cell r="C4816" t="str">
            <v>ESCAVAÇÃO MANUAL DE VALA PARA VIGA BALDRAME, COM PREVISÃO DE FÔRMA. AF_06/2017</v>
          </cell>
          <cell r="D4816" t="str">
            <v>M3</v>
          </cell>
          <cell r="E4816">
            <v>93.72</v>
          </cell>
        </row>
        <row r="4817">
          <cell r="B4817">
            <v>96528</v>
          </cell>
          <cell r="C4817" t="str">
            <v>FABRICAÇÃO, MONTAGEM E DESMONTAGEM DE FÔRMA PARA BLOCO DE COROAMENTO, EM MADEIRA SERRADA, E=25 MM, 1 UTILIZAÇÃO. AF_06/2017</v>
          </cell>
          <cell r="D4817" t="str">
            <v>M2</v>
          </cell>
          <cell r="E4817">
            <v>125.69</v>
          </cell>
        </row>
        <row r="4818">
          <cell r="B4818">
            <v>101114</v>
          </cell>
          <cell r="C4818" t="str">
            <v>ESCAVAÇÃO HORIZONTAL EM SOLO DE 1A CATEGORIA COM TRATOR DE ESTEIRAS (100HP/LÂMINA: 2,19M3). AF_07/2020</v>
          </cell>
          <cell r="D4818" t="str">
            <v>M3</v>
          </cell>
          <cell r="E4818">
            <v>2.8</v>
          </cell>
        </row>
        <row r="4819">
          <cell r="B4819">
            <v>101115</v>
          </cell>
          <cell r="C4819" t="str">
            <v>ESCAVAÇÃO HORIZONTAL EM SOLO DE 1A CATEGORIA COM TRATOR DE ESTEIRAS (150HP/LÂMINA: 3,18M3). AF_07/2020</v>
          </cell>
          <cell r="D4819" t="str">
            <v>M3</v>
          </cell>
          <cell r="E4819">
            <v>2.38</v>
          </cell>
        </row>
        <row r="4820">
          <cell r="B4820">
            <v>101116</v>
          </cell>
          <cell r="C4820" t="str">
            <v>ESCAVAÇÃO HORIZONTAL EM SOLO DE 1A CATEGORIA COM TRATOR DE ESTEIRAS (170HP/LÂMINA: 5,20M3). AF_07/2020</v>
          </cell>
          <cell r="D4820" t="str">
            <v>M3</v>
          </cell>
          <cell r="E4820">
            <v>1.48</v>
          </cell>
        </row>
        <row r="4821">
          <cell r="B4821">
            <v>101117</v>
          </cell>
          <cell r="C4821" t="str">
            <v>ESCAVAÇÃO HORIZONTAL EM SOLO DE 1A CATEGORIA COM TRATOR DE ESTEIRAS (347HP/LÂMINA: 8,70M3). AF_07/2020</v>
          </cell>
          <cell r="D4821" t="str">
            <v>M3</v>
          </cell>
          <cell r="E4821">
            <v>2.12</v>
          </cell>
        </row>
        <row r="4822">
          <cell r="B4822">
            <v>101118</v>
          </cell>
          <cell r="C4822" t="str">
            <v>ESCAVAÇÃO HORIZONTAL EM SOLO DE 1A CATEGORIA COM TRATOR DE ESTEIRAS (125HP/LÂMINA: 2,70M3). AF_07/2020</v>
          </cell>
          <cell r="D4822" t="str">
            <v>M3</v>
          </cell>
          <cell r="E4822">
            <v>2.42</v>
          </cell>
        </row>
        <row r="4823">
          <cell r="B4823">
            <v>101119</v>
          </cell>
          <cell r="C4823" t="str">
            <v>ESCAVAÇÃO HORIZONTAL, INCLUINDO ESCARIFICAÇÃO EM SOLO DE 2A CATEGORIA COM TRATOR DE ESTEIRAS (100HP/LÂMINA: 2,19M3). AF_07/2020</v>
          </cell>
          <cell r="D4823" t="str">
            <v>M3</v>
          </cell>
          <cell r="E4823">
            <v>5.35</v>
          </cell>
        </row>
        <row r="4824">
          <cell r="B4824">
            <v>101120</v>
          </cell>
          <cell r="C4824" t="str">
            <v>ESCAVAÇÃO HORIZONTAL, INCLUINDO ESCARIFICAÇÃO EM SOLO DE 2A CATEGORIA COM TRATOR DE ESTEIRAS (150HP/LÂMINA: 3,18M3). AF_07/2020</v>
          </cell>
          <cell r="D4824" t="str">
            <v>M3</v>
          </cell>
          <cell r="E4824">
            <v>4.55</v>
          </cell>
        </row>
        <row r="4825">
          <cell r="B4825">
            <v>101121</v>
          </cell>
          <cell r="C4825" t="str">
            <v>ESCAVAÇÃO HORIZONTAL, INCLUINDO ESCARIFICAÇÃO EM SOLO DE 2A CATEGORIA COM TRATOR DE ESTEIRAS (170HP/LÂMINA: 5,20M3). AF_07/2020</v>
          </cell>
          <cell r="D4825" t="str">
            <v>M3</v>
          </cell>
          <cell r="E4825">
            <v>2.84</v>
          </cell>
        </row>
        <row r="4826">
          <cell r="B4826">
            <v>101122</v>
          </cell>
          <cell r="C4826" t="str">
            <v>ESCAVAÇÃO HORIZONTAL, INCLUINDO ESCARIFICAÇÃO EM SOLO DE 2A CATEGORIA COM TRATOR DE ESTEIRAS (347HP/LÂMINA: 8,70M3). AF_07/2020</v>
          </cell>
          <cell r="D4826" t="str">
            <v>M3</v>
          </cell>
          <cell r="E4826">
            <v>4.03</v>
          </cell>
        </row>
        <row r="4827">
          <cell r="B4827">
            <v>101123</v>
          </cell>
          <cell r="C4827" t="str">
            <v>ESCAVAÇÃO HORIZONTAL, INCLUINDO ESCARIFICAÇÃO EM SOLO DE 2A CATEGORIA COM TRATOR DE ESTEIRAS (125HP/LÂMINA: 2,70M3). AF_07/2020</v>
          </cell>
          <cell r="D4827" t="str">
            <v>M3</v>
          </cell>
          <cell r="E4827">
            <v>4.63</v>
          </cell>
        </row>
        <row r="4828">
          <cell r="B4828">
            <v>101124</v>
          </cell>
          <cell r="C4828" t="str">
            <v>ESCAVAÇÃO HORIZONTAL, INCLUINDO CARGA E DESCARGA EM SOLO DE 1A CATEGORIA COM TRATOR DE ESTEIRAS (100HP/LÂMINA: 2,19M3). AF_07/2020</v>
          </cell>
          <cell r="D4828" t="str">
            <v>M3</v>
          </cell>
          <cell r="E4828">
            <v>9.7200000000000006</v>
          </cell>
        </row>
        <row r="4829">
          <cell r="B4829">
            <v>101125</v>
          </cell>
          <cell r="C4829" t="str">
            <v>ESCAVAÇÃO HORIZONTAL, INCLUINDO CARGA E DESCARGA EM SOLO DE 1A CATEGORIA COM TRATOR DE ESTEIRAS (150HP/LÂMINA: 3,18M3). AF_07/2020</v>
          </cell>
          <cell r="D4829" t="str">
            <v>M3</v>
          </cell>
          <cell r="E4829">
            <v>9.3000000000000007</v>
          </cell>
        </row>
        <row r="4830">
          <cell r="B4830">
            <v>101126</v>
          </cell>
          <cell r="C4830" t="str">
            <v>ESCAVAÇÃO HORIZONTAL, INCLUINDO CARGA E DESCARGA EM SOLO DE 1A CATEGORIA COM TRATOR DE ESTEIRAS (170HP/LÂMINA: 5,20M3). AF_07/2020</v>
          </cell>
          <cell r="D4830" t="str">
            <v>M3</v>
          </cell>
          <cell r="E4830">
            <v>8.4</v>
          </cell>
        </row>
        <row r="4831">
          <cell r="B4831">
            <v>101127</v>
          </cell>
          <cell r="C4831" t="str">
            <v>ESCAVAÇÃO HORIZONTAL, INCLUINDO CARGA E DESCARGA EM SOLO DE 1A CATEGORIA COM TRATOR DE ESTEIRAS (347HP/LÂMINA: 8,70M3). AF_07/2020</v>
          </cell>
          <cell r="D4831" t="str">
            <v>M3</v>
          </cell>
          <cell r="E4831">
            <v>9.0399999999999991</v>
          </cell>
        </row>
        <row r="4832">
          <cell r="B4832">
            <v>101128</v>
          </cell>
          <cell r="C4832" t="str">
            <v>ESCAVAÇÃO HORIZONTAL, INCLUINDO CARGA E DESCARGA EM SOLO DE 1A CATEGORIA COM TRATOR DE ESTEIRAS (125HP/LÂMINA: 2,70M3). AF_07/2020</v>
          </cell>
          <cell r="D4832" t="str">
            <v>M3</v>
          </cell>
          <cell r="E4832">
            <v>9.34</v>
          </cell>
        </row>
        <row r="4833">
          <cell r="B4833">
            <v>101129</v>
          </cell>
          <cell r="C4833" t="str">
            <v>ESCAVAÇÃO HORIZONTAL, INCLUINDO ESCARIFICAÇÃO, CARGA E DESCARGA EM SOLO DE 2A CATEGORIA COM TRATOR DE ESTEIRAS (100HP/LÂMINA: 2,19M3). AF_07/2020</v>
          </cell>
          <cell r="D4833" t="str">
            <v>M3</v>
          </cell>
          <cell r="E4833">
            <v>12.55</v>
          </cell>
        </row>
        <row r="4834">
          <cell r="B4834">
            <v>101130</v>
          </cell>
          <cell r="C4834" t="str">
            <v>ESCAVAÇÃO HORIZONTAL, INCLUINDO ESCARIFICAÇÃO, CARGA E DESCARGA EM SOLO DE 2A CATEGORIA COM TRATOR DE ESTEIRAS (150HP/LÂMINA: 3,18M3). AF_07/2020</v>
          </cell>
          <cell r="D4834" t="str">
            <v>M3</v>
          </cell>
          <cell r="E4834">
            <v>11.75</v>
          </cell>
        </row>
        <row r="4835">
          <cell r="B4835">
            <v>101131</v>
          </cell>
          <cell r="C4835" t="str">
            <v>ESCAVAÇÃO HORIZONTAL, INCLUINDO ESCARIFICAÇÃO, CARGA E DESCARGA EM SOLO DE 2A CATEGORIA COM TRATOR DE ESTEIRAS (170HP/LÂMINA: 5,20M3). AF_07/2020</v>
          </cell>
          <cell r="D4835" t="str">
            <v>M3</v>
          </cell>
          <cell r="E4835">
            <v>10.039999999999999</v>
          </cell>
        </row>
        <row r="4836">
          <cell r="B4836">
            <v>101132</v>
          </cell>
          <cell r="C4836" t="str">
            <v>ESCAVAÇÃO HORIZONTAL, INCLUINDO ESCARIFICAÇÃO, CARGA E DESCARGA EM SOLO DE 2A CATEGORIA COM TRATOR DE ESTEIRAS (347HP/LÂMINA: 8,70M3). AF_07/2020</v>
          </cell>
          <cell r="D4836" t="str">
            <v>M3</v>
          </cell>
          <cell r="E4836">
            <v>11.23</v>
          </cell>
        </row>
        <row r="4837">
          <cell r="B4837">
            <v>101133</v>
          </cell>
          <cell r="C4837" t="str">
            <v>ESCAVAÇÃO HORIZONTAL, INCLUINDO ESCARIFICAÇÃO, CARGA E DESCARGA EM SOLO DE 2A CATEGORIA COM TRATOR DE ESTEIRAS (125HP/LÂMINA: 2,70M3). AF_07/2020</v>
          </cell>
          <cell r="D4837" t="str">
            <v>M3</v>
          </cell>
          <cell r="E4837">
            <v>11.83</v>
          </cell>
        </row>
        <row r="4838">
          <cell r="B4838">
            <v>101134</v>
          </cell>
          <cell r="C4838" t="str">
            <v>ESCAVAÇÃO HORIZONTAL, INCLUINDO CARGA, DESCARGA E TRANSPORTE EM SOLO DE 1A CATEGORIA COM TRATOR DE ESTEIRAS (100HP/LÂMINA: 2,19M3) E CAMINHÃO BASCULANTE DE 10M3, DMT ATÉ 200M. AF_07/2020</v>
          </cell>
          <cell r="D4838" t="str">
            <v>M3</v>
          </cell>
          <cell r="E4838">
            <v>10.15</v>
          </cell>
        </row>
        <row r="4839">
          <cell r="B4839">
            <v>101135</v>
          </cell>
          <cell r="C4839" t="str">
            <v>ESCAVAÇÃO HORIZONTAL, INCLUINDO CARGA, DESCARGA E TRANSPORTE EM SOLO DE 1A CATEGORIA COM TRATOR DE ESTEIRAS (150HP/LÂMINA: 3,18M3) E CAMINHÃO BASCULANTE DE 10M3, DMT ATÉ 200M AF_07/2020</v>
          </cell>
          <cell r="D4839" t="str">
            <v>M3</v>
          </cell>
          <cell r="E4839">
            <v>9.73</v>
          </cell>
        </row>
        <row r="4840">
          <cell r="B4840">
            <v>101136</v>
          </cell>
          <cell r="C4840" t="str">
            <v>ESCAVAÇÃO HORIZONTAL, INCLUINDO CARGA, DESCARGA E TRANSPORTE EM SOLO DE 1A CATEGORIA COM TRATOR DE ESTEIRAS (170HP/LÂMINA: 5,20M3) E CAMINHÃO BASCULANTE DE 10M3, DMT ATÉ 200M. AF_07/2020</v>
          </cell>
          <cell r="D4840" t="str">
            <v>M3</v>
          </cell>
          <cell r="E4840">
            <v>8.83</v>
          </cell>
        </row>
        <row r="4841">
          <cell r="B4841">
            <v>101137</v>
          </cell>
          <cell r="C4841" t="str">
            <v>ESCAVAÇÃO HORIZONTAL, INCLUINDO CARGA, DESCARGA E TRANSPORTE EM SOLO DE 1A CATEGORIA COM TRATOR DE ESTEIRAS (347HP/LÂMINA: 8,70M3) E CAMINHÃO BASCULANTE DE 10M3, DMT ATÉ 200M. AF_07/2020</v>
          </cell>
          <cell r="D4841" t="str">
            <v>M3</v>
          </cell>
          <cell r="E4841">
            <v>9.4700000000000006</v>
          </cell>
        </row>
        <row r="4842">
          <cell r="B4842">
            <v>101138</v>
          </cell>
          <cell r="C4842" t="str">
            <v>ESCAVAÇÃO HORIZONTAL, INCLUINDO CARGA, DESCARGA E TRANSPORTE EM SOLO DE 1A CATEGORIA COM TRATOR DE ESTEIRAS (125HP/LÂMINA: 2,70M3) E CAMINHÃO BASCULANTE DE 10M3, DMT ATÉ 200M. AF_07/2020</v>
          </cell>
          <cell r="D4842" t="str">
            <v>M3</v>
          </cell>
          <cell r="E4842">
            <v>9.77</v>
          </cell>
        </row>
        <row r="4843">
          <cell r="B4843">
            <v>101139</v>
          </cell>
          <cell r="C4843" t="str">
            <v>ESCAVAÇÃO HORIZONTAL, INCLUINDO  ESCARIFICAÇÃO, CARGA, DESCARGA E TRANSPORTE EM SOLO DE 2A CATEGORIA COM TRATOR DE ESTEIRAS (100HP/LÂMINA: 2,19M3) E CAMINHÃO BASCULANTE DE 10M3, DMT ATÉ 200M. AF_07/2020</v>
          </cell>
          <cell r="D4843" t="str">
            <v>M3</v>
          </cell>
          <cell r="E4843">
            <v>12.99</v>
          </cell>
        </row>
        <row r="4844">
          <cell r="B4844">
            <v>101140</v>
          </cell>
          <cell r="C4844" t="str">
            <v>ESCAVAÇÃO HORIZONTAL, INCLUINDO ESCARIFICAÇÃO, CARGA, DESCARGA E TRANSPORTE EM SOLO DE 2A CATEGORIA COM TRATOR DE ESTEIRAS (150HP/LÂMINA: 3,18M3) E CAMINHÃO BASCULANTE DE 10M3, DMT ATÉ 200M. AF_07/2020</v>
          </cell>
          <cell r="D4844" t="str">
            <v>M3</v>
          </cell>
          <cell r="E4844">
            <v>12.19</v>
          </cell>
        </row>
        <row r="4845">
          <cell r="B4845">
            <v>101141</v>
          </cell>
          <cell r="C4845" t="str">
            <v>ESCAVAÇÃO HORIZONTAL, INCLUINDO ESCARIFICAÇÃO, CARGA, DESCARGA E TRANSPORTE EM SOLO DE 2A CATEGORIA COM TRATOR DE ESTEIRAS (170HP/LÂMINA: 5,20M3) E CAMINHÃO BASCULANTE DE 10M3, DMT ATÉ 200M. AF_07/2020</v>
          </cell>
          <cell r="D4845" t="str">
            <v>M3</v>
          </cell>
          <cell r="E4845">
            <v>10.48</v>
          </cell>
        </row>
        <row r="4846">
          <cell r="B4846">
            <v>101142</v>
          </cell>
          <cell r="C4846" t="str">
            <v>ESCAVAÇÃO HORIZONTAL, INCLUINDO ESCARIFICAÇÃO, CARGA, DESCARGA E TRANSPORTE EM SOLO DE 2A CATEGORIA COM TRATOR DE ESTEIRAS (347HP/LÂMINA: 8,70M3) E CAMINHÃO BASCULANTE DE 10M3, DMT ATÉ 200M. AF_07/2020</v>
          </cell>
          <cell r="D4846" t="str">
            <v>M3</v>
          </cell>
          <cell r="E4846">
            <v>11.67</v>
          </cell>
        </row>
        <row r="4847">
          <cell r="B4847">
            <v>101143</v>
          </cell>
          <cell r="C4847" t="str">
            <v>ESCAVAÇÃO HORIZONTAL, INCLUINDO ESCARIFICAÇÃO, CARGA, DESCARGA E TRANSPORTE EM SOLO DE 2A CATEGORIA COM TRATOR DE ESTEIRAS (125HP/LÂMINA: 2,70M3) E CAMINHÃO BASCULANTE DE 10M3, DMT ATÉ 200M. AF_07/2020</v>
          </cell>
          <cell r="D4847" t="str">
            <v>M3</v>
          </cell>
          <cell r="E4847">
            <v>12.27</v>
          </cell>
        </row>
        <row r="4848">
          <cell r="B4848">
            <v>101144</v>
          </cell>
          <cell r="C4848" t="str">
            <v>ESCAVAÇÃO HORIZONTAL, INCLUINDO CARGA, DESCARGA E TRANSPORTE EM SOLO DE 1A CATEGORIA COM TRATOR DE ESTEIRAS (100HP/LÂMINA: 2,19M3) E CAMINHÃO BASCULANTE DE 14M3, DMT ATÉ 200M. AF_07/2020</v>
          </cell>
          <cell r="D4848" t="str">
            <v>M3</v>
          </cell>
          <cell r="E4848">
            <v>10.39</v>
          </cell>
        </row>
        <row r="4849">
          <cell r="B4849">
            <v>101145</v>
          </cell>
          <cell r="C4849" t="str">
            <v>ESCAVAÇÃO HORIZONTAL, INCLUINDO CARGA, DESCARGA E TRANSPORTE EM SOLO DE 1A CATEGORIA COM TRATOR DE ESTEIRAS (150HP/LÂMINA: 3,18M3) E CAMINHÃO BASCULANTE DE 14M3, DMT ATÉ 200M. AF_07/2020</v>
          </cell>
          <cell r="D4849" t="str">
            <v>M3</v>
          </cell>
          <cell r="E4849">
            <v>9.9700000000000006</v>
          </cell>
        </row>
        <row r="4850">
          <cell r="B4850">
            <v>101146</v>
          </cell>
          <cell r="C4850" t="str">
            <v>ESCAVAÇÃO HORIZONTAL, INCLUINDO CARGA, DESCARGA E TRANSPORTE EM SOLO DE 1A CATEGORIA COM TRATOR DE ESTEIRAS (170HP/LÂMINA: 5,20M3) E CAMINHÃO BASCULANTE DE 14M3, DMT ATÉ 200M. AF_07/2020</v>
          </cell>
          <cell r="D4850" t="str">
            <v>M3</v>
          </cell>
          <cell r="E4850">
            <v>9.07</v>
          </cell>
        </row>
        <row r="4851">
          <cell r="B4851">
            <v>101147</v>
          </cell>
          <cell r="C4851" t="str">
            <v>ESCAVAÇÃO HORIZONTAL, INCLUINDO CARGA, DESCARGA E TRANSPORTE EM SOLO DE 1A CATEGORIA COM TRATOR DE ESTEIRAS (347HP/LÂMINA: 8,70M3) E CAMINHÃO BASCULANTE DE 14M3, DMT ATÉ 200M. AF_07/2020</v>
          </cell>
          <cell r="D4851" t="str">
            <v>M3</v>
          </cell>
          <cell r="E4851">
            <v>9.7100000000000009</v>
          </cell>
        </row>
        <row r="4852">
          <cell r="B4852">
            <v>101148</v>
          </cell>
          <cell r="C4852" t="str">
            <v>ESCAVAÇÃO HORIZONTAL, INCLUINDO CARGA, DESCARGA E TRANSPORTE EM SOLO DE 1A CATEGORIA COM TRATOR DE ESTEIRAS (125HP/LÂMINA: 2,70M3) E CAMINHÃO BASCULANTE DE 14M3, DMT ATÉ 200M. AF_07/2020</v>
          </cell>
          <cell r="D4852" t="str">
            <v>M3</v>
          </cell>
          <cell r="E4852">
            <v>10.01</v>
          </cell>
        </row>
        <row r="4853">
          <cell r="B4853">
            <v>101149</v>
          </cell>
          <cell r="C4853" t="str">
            <v>ESCAVAÇÃO HORIZONTAL, INCLUINDO ESCARIFICAÇÃO, CARGA, DESCARGA E TRANSPORTE EM SOLO DE 2A CATEGORIA COM TRATOR DE ESTEIRAS (100HP/LÂMINA: 2,19M3) E CAMINHÃO BASCULANTE DE 14M3, DMT ATÉ 200M. AF_07/2020</v>
          </cell>
          <cell r="D4853" t="str">
            <v>M3</v>
          </cell>
          <cell r="E4853">
            <v>13.24</v>
          </cell>
        </row>
        <row r="4854">
          <cell r="B4854">
            <v>101150</v>
          </cell>
          <cell r="C4854" t="str">
            <v>ESCAVAÇÃO HORIZONTAL, INCLUINDO ESCARIFICAÇÃO, CARGA, DESCARGA E TRANSPORTE EM SOLO DE 2A CATEGORIA COM TRATOR DE ESTEIRAS (150HP/LÂMINA: 3,18M3) E CAMINHÃO BASCULANTE DE 14M3, DMT ATÉ 200M. AF_07/2020</v>
          </cell>
          <cell r="D4854" t="str">
            <v>M3</v>
          </cell>
          <cell r="E4854">
            <v>12.44</v>
          </cell>
        </row>
        <row r="4855">
          <cell r="B4855">
            <v>101151</v>
          </cell>
          <cell r="C4855" t="str">
            <v>ESCAVAÇÃO HORIZONTAL, INCLUINDO ESCARIFICAÇÃO, CARGA, DESCARGA E TRANSPORTE EM SOLO DE 2A CATEGORIA COM TRATOR DE ESTEIRAS (170HP/LÂMINA: 5,20M3) E CAMINHÃO BASCULANTE DE 14M3, DMT ATÉ 200M. AF_07/2020</v>
          </cell>
          <cell r="D4855" t="str">
            <v>M3</v>
          </cell>
          <cell r="E4855">
            <v>10.73</v>
          </cell>
        </row>
        <row r="4856">
          <cell r="B4856">
            <v>101152</v>
          </cell>
          <cell r="C4856" t="str">
            <v>ESCAVAÇÃO HORIZONTAL, INCLUINDO ESCARIFICAÇÃO, CARGA, DESCARGA E TRANSPORTE EM SOLO DE 2A CATEGORIA COM TRATOR DE ESTEIRAS (347HP/LÂMINA: 8,70M3) E CAMINHÃO BASCULANTE DE 14M3, DMT ATÉ 200M. AF_07/2020</v>
          </cell>
          <cell r="D4856" t="str">
            <v>M3</v>
          </cell>
          <cell r="E4856">
            <v>11.92</v>
          </cell>
        </row>
        <row r="4857">
          <cell r="B4857">
            <v>101153</v>
          </cell>
          <cell r="C4857" t="str">
            <v>ESCAVAÇÃO HORIZONTAL, INCLUINDO ESCARIFICAÇÃO, CARGA, DESCARGA E TRANSPORTE EM SOLO DE 2A CATEGORIA COM TRATOR DE ESTEIRAS (125HP/LÂMINA: 2,70M3) E CAMINHÃO BASCULANTE DE 14M3, DMT ATÉ 200M. AF_07/2020</v>
          </cell>
          <cell r="D4857" t="str">
            <v>M3</v>
          </cell>
          <cell r="E4857">
            <v>12.52</v>
          </cell>
        </row>
        <row r="4858">
          <cell r="B4858">
            <v>101206</v>
          </cell>
          <cell r="C4858"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D4858" t="str">
            <v>M3</v>
          </cell>
          <cell r="E4858">
            <v>8.26</v>
          </cell>
        </row>
        <row r="4859">
          <cell r="B4859">
            <v>101207</v>
          </cell>
          <cell r="C4859"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D4859" t="str">
            <v>M3</v>
          </cell>
          <cell r="E4859">
            <v>7.26</v>
          </cell>
        </row>
        <row r="4860">
          <cell r="B4860">
            <v>101208</v>
          </cell>
          <cell r="C4860"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D4860" t="str">
            <v>M3</v>
          </cell>
          <cell r="E4860">
            <v>7.03</v>
          </cell>
        </row>
        <row r="4861">
          <cell r="B4861">
            <v>101209</v>
          </cell>
          <cell r="C4861"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D4861" t="str">
            <v>M3</v>
          </cell>
          <cell r="E4861">
            <v>6.54</v>
          </cell>
        </row>
        <row r="4862">
          <cell r="B4862">
            <v>101210</v>
          </cell>
          <cell r="C4862"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D4862" t="str">
            <v>M3</v>
          </cell>
          <cell r="E4862">
            <v>11.77</v>
          </cell>
        </row>
        <row r="4863">
          <cell r="B4863">
            <v>101211</v>
          </cell>
          <cell r="C4863"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D4863" t="str">
            <v>M3</v>
          </cell>
          <cell r="E4863">
            <v>12.65</v>
          </cell>
        </row>
        <row r="4864">
          <cell r="B4864">
            <v>101212</v>
          </cell>
          <cell r="C4864"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D4864" t="str">
            <v>M3</v>
          </cell>
          <cell r="E4864">
            <v>14.74</v>
          </cell>
        </row>
        <row r="4865">
          <cell r="B4865">
            <v>101213</v>
          </cell>
          <cell r="C486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D4865" t="str">
            <v>M3</v>
          </cell>
          <cell r="E4865">
            <v>16.43</v>
          </cell>
        </row>
        <row r="4866">
          <cell r="B4866">
            <v>101214</v>
          </cell>
          <cell r="C4866"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D4866" t="str">
            <v>M3</v>
          </cell>
          <cell r="E4866">
            <v>19.989999999999998</v>
          </cell>
        </row>
        <row r="4867">
          <cell r="B4867">
            <v>101215</v>
          </cell>
          <cell r="C4867"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D4867" t="str">
            <v>M3</v>
          </cell>
          <cell r="E4867">
            <v>11.24</v>
          </cell>
        </row>
        <row r="4868">
          <cell r="B4868">
            <v>101216</v>
          </cell>
          <cell r="C4868"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D4868" t="str">
            <v>M3</v>
          </cell>
          <cell r="E4868">
            <v>11.84</v>
          </cell>
        </row>
        <row r="4869">
          <cell r="B4869">
            <v>101217</v>
          </cell>
          <cell r="C4869"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D4869" t="str">
            <v>M3</v>
          </cell>
          <cell r="E4869">
            <v>13.77</v>
          </cell>
        </row>
        <row r="4870">
          <cell r="B4870">
            <v>101218</v>
          </cell>
          <cell r="C4870"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D4870" t="str">
            <v>M3</v>
          </cell>
          <cell r="E4870">
            <v>14.65</v>
          </cell>
        </row>
        <row r="4871">
          <cell r="B4871">
            <v>101219</v>
          </cell>
          <cell r="C4871"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D4871" t="str">
            <v>M3</v>
          </cell>
          <cell r="E4871">
            <v>17.84</v>
          </cell>
        </row>
        <row r="4872">
          <cell r="B4872">
            <v>101220</v>
          </cell>
          <cell r="C4872"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D4872" t="str">
            <v>M3</v>
          </cell>
          <cell r="E4872">
            <v>11.07</v>
          </cell>
        </row>
        <row r="4873">
          <cell r="B4873">
            <v>101221</v>
          </cell>
          <cell r="C4873"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D4873" t="str">
            <v>M3</v>
          </cell>
          <cell r="E4873">
            <v>11.77</v>
          </cell>
        </row>
        <row r="4874">
          <cell r="B4874">
            <v>101222</v>
          </cell>
          <cell r="C4874"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D4874" t="str">
            <v>M3</v>
          </cell>
          <cell r="E4874">
            <v>13.7</v>
          </cell>
        </row>
        <row r="4875">
          <cell r="B4875">
            <v>101223</v>
          </cell>
          <cell r="C4875"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D4875" t="str">
            <v>M3</v>
          </cell>
          <cell r="E4875">
            <v>15.22</v>
          </cell>
        </row>
        <row r="4876">
          <cell r="B4876">
            <v>101224</v>
          </cell>
          <cell r="C4876"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D4876" t="str">
            <v>M3</v>
          </cell>
          <cell r="E4876">
            <v>19.12</v>
          </cell>
        </row>
        <row r="4877">
          <cell r="B4877">
            <v>101225</v>
          </cell>
          <cell r="C4877"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D4877" t="str">
            <v>M3</v>
          </cell>
          <cell r="E4877">
            <v>10.17</v>
          </cell>
        </row>
        <row r="4878">
          <cell r="B4878">
            <v>101226</v>
          </cell>
          <cell r="C4878"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D4878" t="str">
            <v>M3</v>
          </cell>
          <cell r="E4878">
            <v>10.77</v>
          </cell>
        </row>
        <row r="4879">
          <cell r="B4879">
            <v>101227</v>
          </cell>
          <cell r="C4879"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D4879" t="str">
            <v>M3</v>
          </cell>
          <cell r="E4879">
            <v>12.49</v>
          </cell>
        </row>
        <row r="4880">
          <cell r="B4880">
            <v>101228</v>
          </cell>
          <cell r="C4880"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D4880" t="str">
            <v>M3</v>
          </cell>
          <cell r="E4880">
            <v>13.4</v>
          </cell>
        </row>
        <row r="4881">
          <cell r="B4881">
            <v>101229</v>
          </cell>
          <cell r="C4881"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D4881" t="str">
            <v>M3</v>
          </cell>
          <cell r="E4881">
            <v>16.89</v>
          </cell>
        </row>
        <row r="4882">
          <cell r="B4882">
            <v>101230</v>
          </cell>
          <cell r="C488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D4882" t="str">
            <v>M3</v>
          </cell>
          <cell r="E4882">
            <v>7.32</v>
          </cell>
        </row>
        <row r="4883">
          <cell r="B4883">
            <v>101231</v>
          </cell>
          <cell r="C488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D4883" t="str">
            <v>M3</v>
          </cell>
          <cell r="E4883">
            <v>6.96</v>
          </cell>
        </row>
        <row r="4884">
          <cell r="B4884">
            <v>101232</v>
          </cell>
          <cell r="C4884"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D4884" t="str">
            <v>M3</v>
          </cell>
          <cell r="E4884">
            <v>6.33</v>
          </cell>
        </row>
        <row r="4885">
          <cell r="B4885">
            <v>101233</v>
          </cell>
          <cell r="C4885"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D4885" t="str">
            <v>M3</v>
          </cell>
          <cell r="E4885">
            <v>5.82</v>
          </cell>
        </row>
        <row r="4886">
          <cell r="B4886">
            <v>101234</v>
          </cell>
          <cell r="C4886"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D4886" t="str">
            <v>M3</v>
          </cell>
          <cell r="E4886">
            <v>11.47</v>
          </cell>
        </row>
        <row r="4887">
          <cell r="B4887">
            <v>101235</v>
          </cell>
          <cell r="C4887"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D4887" t="str">
            <v>M3</v>
          </cell>
          <cell r="E4887">
            <v>12.15</v>
          </cell>
        </row>
        <row r="4888">
          <cell r="B4888">
            <v>101236</v>
          </cell>
          <cell r="C4888"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D4888" t="str">
            <v>M3</v>
          </cell>
          <cell r="E4888">
            <v>14.15</v>
          </cell>
        </row>
        <row r="4889">
          <cell r="B4889">
            <v>101237</v>
          </cell>
          <cell r="C4889"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D4889" t="str">
            <v>M3</v>
          </cell>
          <cell r="E4889">
            <v>15.17</v>
          </cell>
        </row>
        <row r="4890">
          <cell r="B4890">
            <v>101238</v>
          </cell>
          <cell r="C4890"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D4890" t="str">
            <v>M3</v>
          </cell>
          <cell r="E4890">
            <v>19.18</v>
          </cell>
        </row>
        <row r="4891">
          <cell r="B4891">
            <v>101239</v>
          </cell>
          <cell r="C4891"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D4891" t="str">
            <v>M3</v>
          </cell>
          <cell r="E4891">
            <v>10.16</v>
          </cell>
        </row>
        <row r="4892">
          <cell r="B4892">
            <v>101240</v>
          </cell>
          <cell r="C4892"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D4892" t="str">
            <v>M3</v>
          </cell>
          <cell r="E4892">
            <v>10.79</v>
          </cell>
        </row>
        <row r="4893">
          <cell r="B4893">
            <v>101241</v>
          </cell>
          <cell r="C4893"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D4893" t="str">
            <v>M3</v>
          </cell>
          <cell r="E4893">
            <v>12.58</v>
          </cell>
        </row>
        <row r="4894">
          <cell r="B4894">
            <v>101242</v>
          </cell>
          <cell r="C4894"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D4894" t="str">
            <v>M3</v>
          </cell>
          <cell r="E4894">
            <v>14.01</v>
          </cell>
        </row>
        <row r="4895">
          <cell r="B4895">
            <v>101243</v>
          </cell>
          <cell r="C4895"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D4895" t="str">
            <v>M3</v>
          </cell>
          <cell r="E4895">
            <v>17.09</v>
          </cell>
        </row>
        <row r="4896">
          <cell r="B4896">
            <v>101244</v>
          </cell>
          <cell r="C4896"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D4896" t="str">
            <v>M3</v>
          </cell>
          <cell r="E4896">
            <v>10.63</v>
          </cell>
        </row>
        <row r="4897">
          <cell r="B4897">
            <v>101245</v>
          </cell>
          <cell r="C489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D4897" t="str">
            <v>M3</v>
          </cell>
          <cell r="E4897">
            <v>11.32</v>
          </cell>
        </row>
        <row r="4898">
          <cell r="B4898">
            <v>101246</v>
          </cell>
          <cell r="C4898"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D4898" t="str">
            <v>M3</v>
          </cell>
          <cell r="E4898">
            <v>13.18</v>
          </cell>
        </row>
        <row r="4899">
          <cell r="B4899">
            <v>101247</v>
          </cell>
          <cell r="C4899"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D4899" t="str">
            <v>M3</v>
          </cell>
          <cell r="E4899">
            <v>14.62</v>
          </cell>
        </row>
        <row r="4900">
          <cell r="B4900">
            <v>101248</v>
          </cell>
          <cell r="C4900"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D4900" t="str">
            <v>M3</v>
          </cell>
          <cell r="E4900">
            <v>18.37</v>
          </cell>
        </row>
        <row r="4901">
          <cell r="B4901">
            <v>101249</v>
          </cell>
          <cell r="C4901"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D4901" t="str">
            <v>M3</v>
          </cell>
          <cell r="E4901">
            <v>9.31</v>
          </cell>
        </row>
        <row r="4902">
          <cell r="B4902">
            <v>101250</v>
          </cell>
          <cell r="C4902"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D4902" t="str">
            <v>M3</v>
          </cell>
          <cell r="E4902">
            <v>10.3</v>
          </cell>
        </row>
        <row r="4903">
          <cell r="B4903">
            <v>101251</v>
          </cell>
          <cell r="C4903"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D4903" t="str">
            <v>M3</v>
          </cell>
          <cell r="E4903">
            <v>11.79</v>
          </cell>
        </row>
        <row r="4904">
          <cell r="B4904">
            <v>101252</v>
          </cell>
          <cell r="C4904"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D4904" t="str">
            <v>M3</v>
          </cell>
          <cell r="E4904">
            <v>12.84</v>
          </cell>
        </row>
        <row r="4905">
          <cell r="B4905">
            <v>101253</v>
          </cell>
          <cell r="C4905"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D4905" t="str">
            <v>M3</v>
          </cell>
          <cell r="E4905">
            <v>16.2</v>
          </cell>
        </row>
        <row r="4906">
          <cell r="B4906">
            <v>101254</v>
          </cell>
          <cell r="C4906"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D4906" t="str">
            <v>M3</v>
          </cell>
          <cell r="E4906">
            <v>8.2200000000000006</v>
          </cell>
        </row>
        <row r="4907">
          <cell r="B4907">
            <v>101255</v>
          </cell>
          <cell r="C490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D4907" t="str">
            <v>M3</v>
          </cell>
          <cell r="E4907">
            <v>7.32</v>
          </cell>
        </row>
        <row r="4908">
          <cell r="B4908">
            <v>101256</v>
          </cell>
          <cell r="C4908"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D4908" t="str">
            <v>M3</v>
          </cell>
          <cell r="E4908">
            <v>12.75</v>
          </cell>
        </row>
        <row r="4909">
          <cell r="B4909">
            <v>101257</v>
          </cell>
          <cell r="C4909"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D4909" t="str">
            <v>M3</v>
          </cell>
          <cell r="E4909">
            <v>13.52</v>
          </cell>
        </row>
        <row r="4910">
          <cell r="B4910">
            <v>101258</v>
          </cell>
          <cell r="C4910"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D4910" t="str">
            <v>M3</v>
          </cell>
          <cell r="E4910">
            <v>15.68</v>
          </cell>
        </row>
        <row r="4911">
          <cell r="B4911">
            <v>101259</v>
          </cell>
          <cell r="C4911"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D4911" t="str">
            <v>M3</v>
          </cell>
          <cell r="E4911">
            <v>17.37</v>
          </cell>
        </row>
        <row r="4912">
          <cell r="B4912">
            <v>101260</v>
          </cell>
          <cell r="C4912"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D4912" t="str">
            <v>M3</v>
          </cell>
          <cell r="E4912">
            <v>21.74</v>
          </cell>
        </row>
        <row r="4913">
          <cell r="B4913">
            <v>101261</v>
          </cell>
          <cell r="C4913"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D4913" t="str">
            <v>M3</v>
          </cell>
          <cell r="E4913">
            <v>12.09</v>
          </cell>
        </row>
        <row r="4914">
          <cell r="B4914">
            <v>101262</v>
          </cell>
          <cell r="C4914"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D4914" t="str">
            <v>M3</v>
          </cell>
          <cell r="E4914">
            <v>12.83</v>
          </cell>
        </row>
        <row r="4915">
          <cell r="B4915">
            <v>101263</v>
          </cell>
          <cell r="C4915"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D4915" t="str">
            <v>M3</v>
          </cell>
          <cell r="E4915">
            <v>14.87</v>
          </cell>
        </row>
        <row r="4916">
          <cell r="B4916">
            <v>101264</v>
          </cell>
          <cell r="C4916"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D4916" t="str">
            <v>M3</v>
          </cell>
          <cell r="E4916">
            <v>16.46</v>
          </cell>
        </row>
        <row r="4917">
          <cell r="B4917">
            <v>101265</v>
          </cell>
          <cell r="C4917"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D4917" t="str">
            <v>M3</v>
          </cell>
          <cell r="E4917">
            <v>20.57</v>
          </cell>
        </row>
        <row r="4918">
          <cell r="B4918">
            <v>101266</v>
          </cell>
          <cell r="C4918"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D4918" t="str">
            <v>M3</v>
          </cell>
          <cell r="E4918">
            <v>7.34</v>
          </cell>
        </row>
        <row r="4919">
          <cell r="B4919">
            <v>101267</v>
          </cell>
          <cell r="C4919"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D4919" t="str">
            <v>M3</v>
          </cell>
          <cell r="E4919">
            <v>7.02</v>
          </cell>
        </row>
        <row r="4920">
          <cell r="B4920">
            <v>101268</v>
          </cell>
          <cell r="C4920"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D4920" t="str">
            <v>M3</v>
          </cell>
          <cell r="E4920">
            <v>11.67</v>
          </cell>
        </row>
        <row r="4921">
          <cell r="B4921">
            <v>101269</v>
          </cell>
          <cell r="C4921"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D4921" t="str">
            <v>M3</v>
          </cell>
          <cell r="E4921">
            <v>12.94</v>
          </cell>
        </row>
        <row r="4922">
          <cell r="B4922">
            <v>101270</v>
          </cell>
          <cell r="C4922"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D4922" t="str">
            <v>M3</v>
          </cell>
          <cell r="E4922">
            <v>15.01</v>
          </cell>
        </row>
        <row r="4923">
          <cell r="B4923">
            <v>101271</v>
          </cell>
          <cell r="C4923"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D4923" t="str">
            <v>M3</v>
          </cell>
          <cell r="E4923">
            <v>16.63</v>
          </cell>
        </row>
        <row r="4924">
          <cell r="B4924">
            <v>101272</v>
          </cell>
          <cell r="C492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D4924" t="str">
            <v>M3</v>
          </cell>
          <cell r="E4924">
            <v>20.81</v>
          </cell>
        </row>
        <row r="4925">
          <cell r="B4925">
            <v>101273</v>
          </cell>
          <cell r="C4925"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D4925" t="str">
            <v>M3</v>
          </cell>
          <cell r="E4925">
            <v>11.17</v>
          </cell>
        </row>
        <row r="4926">
          <cell r="B4926">
            <v>101274</v>
          </cell>
          <cell r="C4926"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D4926" t="str">
            <v>M3</v>
          </cell>
          <cell r="E4926">
            <v>12.32</v>
          </cell>
        </row>
        <row r="4927">
          <cell r="B4927">
            <v>101275</v>
          </cell>
          <cell r="C4927"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D4927" t="str">
            <v>M3</v>
          </cell>
          <cell r="E4927">
            <v>14.31</v>
          </cell>
        </row>
        <row r="4928">
          <cell r="B4928">
            <v>101276</v>
          </cell>
          <cell r="C4928"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D4928" t="str">
            <v>M3</v>
          </cell>
          <cell r="E4928">
            <v>15.81</v>
          </cell>
        </row>
        <row r="4929">
          <cell r="B4929">
            <v>101277</v>
          </cell>
          <cell r="C4929"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D4929" t="str">
            <v>M3</v>
          </cell>
          <cell r="E4929">
            <v>20.190000000000001</v>
          </cell>
        </row>
        <row r="4930">
          <cell r="B4930">
            <v>102354</v>
          </cell>
          <cell r="C4930" t="str">
            <v>DESMONTE DE MATERIAL DE 3ª CATEGORIA (BLOCOS DE ROCHAS OU MATACOS), COM MARTELETE PNEUMÁTICO MANUAL  EXCLUSIVE CARGA E TRANSPORTE. AF_03/2021</v>
          </cell>
          <cell r="D4930" t="str">
            <v>M3</v>
          </cell>
          <cell r="E4930">
            <v>99.04</v>
          </cell>
        </row>
        <row r="4931">
          <cell r="B4931">
            <v>102355</v>
          </cell>
          <cell r="C4931" t="str">
            <v>DESMONTE DE MATERIAL DE 3ª CATEGORIA (BLOCOS DE ROCHAS OU MATACOS), EM VALA, COM MARTELETE PNEUMÁTICO MANUAL   EXCLUSIVE RETIRADA, CARGA E TRANSPORTE. AF_03/2021</v>
          </cell>
          <cell r="D4931" t="str">
            <v>M3</v>
          </cell>
          <cell r="E4931">
            <v>113.81</v>
          </cell>
        </row>
        <row r="4932">
          <cell r="B4932">
            <v>102360</v>
          </cell>
          <cell r="C4932" t="str">
            <v>RETIRADA DE MATERIAL DE 3ª CATEGORIA (APÓS ESCAVAÇÃO/DESMONTE) EM VALAS, COM ESCAVADEIRA HIDRÁULICA - EXCLUSIVE CARGA E TRANSPORTE. AF_03/2021</v>
          </cell>
          <cell r="D4932" t="str">
            <v>M3</v>
          </cell>
          <cell r="E4932">
            <v>14.19</v>
          </cell>
        </row>
        <row r="4933">
          <cell r="B4933">
            <v>102361</v>
          </cell>
          <cell r="C4933" t="str">
            <v>RETIRADA DE MATERIAL DE 3ª CATEGORIA (APÓS ESCAVAÇÃO/DESMONTE) EM VALAS, COM RETROESCAVADEIRA - EXCLUSIVE CARGA E TRANSPORTE. AF_03/2021</v>
          </cell>
          <cell r="D4933" t="str">
            <v>M3</v>
          </cell>
          <cell r="E4933">
            <v>22.61</v>
          </cell>
        </row>
        <row r="4934">
          <cell r="B4934">
            <v>90082</v>
          </cell>
          <cell r="C4934" t="str">
            <v>ESCAVAÇÃO MECANIZADA DE VALA COM PROF. ATÉ 1,5 M (MÉDIA ENTRE MONTANTE E JUSANTE/UMA COMPOSIÇÃO POR TRECHO), COM ESCAVADEIRA HIDRÁULICA (0,8 M3), LARG. DE 1,5 M A 2,5 M, EM SOLO DE 1A CATEGORIA, EM LOCAIS COM ALTO NÍVEL DE INTERFERÊNCIA. AF_02/2021</v>
          </cell>
          <cell r="D4934" t="str">
            <v>M3</v>
          </cell>
          <cell r="E4934">
            <v>7.13</v>
          </cell>
        </row>
        <row r="4935">
          <cell r="B4935">
            <v>90084</v>
          </cell>
          <cell r="C4935" t="str">
            <v>ESCAVAÇÃO MECANIZADA DE VALA COM PROF. MAIOR QUE 1,5 M ATÉ 3,0 M (MÉDIA ENTRE MONTANTE E JUSANTE/UMA COMPOSIÇÃO POR TRECHO), COM ESCAVADEIRA HIDRÁULICA (0,8 M3/111 HP), LARGURA ATÉ 1,5 M, EM SOLO DE 1A CATEGORIA, EM LOCAIS COM ALTO NÍVEL DE INTERFERÊNCIA. AF_02/2021</v>
          </cell>
          <cell r="D4935" t="str">
            <v>M3</v>
          </cell>
          <cell r="E4935">
            <v>6.89</v>
          </cell>
        </row>
        <row r="4936">
          <cell r="B4936">
            <v>90086</v>
          </cell>
          <cell r="C4936"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D4936" t="str">
            <v>M3</v>
          </cell>
          <cell r="E4936">
            <v>6.53</v>
          </cell>
        </row>
        <row r="4937">
          <cell r="B4937">
            <v>90087</v>
          </cell>
          <cell r="C4937" t="str">
            <v>ESCAVAÇÃO MECANIZADA DE VALA COM PROF. DE 3,0 M ATÉ 4,5 M(MÉDIA ENTRE MONTANTE E JUSANTE/UMA COMPOSIÇÃO POR TRECHO), COM ESCAVADEIRA HIDRÁULICA (1,2 M3/155 HP), LARG. DE 1,5 M A 2,5 M, EM SOLO DE 1A CATEGORIA, EM LOCAIS COM ALTO NÍVEL DE INTERFERÊNCIA. AF_02/2021</v>
          </cell>
          <cell r="D4937" t="str">
            <v>M3</v>
          </cell>
          <cell r="E4937">
            <v>5.98</v>
          </cell>
        </row>
        <row r="4938">
          <cell r="B4938">
            <v>90090</v>
          </cell>
          <cell r="C4938"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D4938" t="str">
            <v>M3</v>
          </cell>
          <cell r="E4938">
            <v>5.86</v>
          </cell>
        </row>
        <row r="4939">
          <cell r="B4939">
            <v>90091</v>
          </cell>
          <cell r="C4939" t="str">
            <v>ESCAVAÇÃO MECANIZADA DE VALA COM PROF. ATÉ 1,5 M(MÉDIA ENTRE MONTANTE E JUSANTE/UMA COMPOSIÇÃO POR TRECHO), COM ESCAVADEIRA HIDRÁULICA (0,8 M3), LARG. DE 1,5M A 2,5 M, EM SOLO DE 1A CATEGORIA, LOCAIS COM BAIXO NÍVEL DE INTERFERÊNCIA. AF_02/2021</v>
          </cell>
          <cell r="D4939" t="str">
            <v>M3</v>
          </cell>
          <cell r="E4939">
            <v>3.85</v>
          </cell>
        </row>
        <row r="4940">
          <cell r="B4940">
            <v>90092</v>
          </cell>
          <cell r="C4940"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D4940" t="str">
            <v>M3</v>
          </cell>
          <cell r="E4940">
            <v>3.8</v>
          </cell>
        </row>
        <row r="4941">
          <cell r="B4941">
            <v>90094</v>
          </cell>
          <cell r="C4941" t="str">
            <v>ESCAVAÇÃO MECANIZADA DE VALA COM PROF. MAIOR QUE 3,0 M ATÉ 4,5 M (MÉDIA ENTRE MONTANTE E JUSANTE/UMA COMPOSIÇÃO POR TRECHO), COM ESCAVADEIRA HIDRÁULICA (0,8 M3/111 HP), LARG. MENOR QUE 1,5 M, EM SOLO DE 1A CATEGORIA, LOCAIS COM BAIXO NÍVEL DE INTERFERÊNCIA. AF_02/2021</v>
          </cell>
          <cell r="D4941" t="str">
            <v>M3</v>
          </cell>
          <cell r="E4941">
            <v>3.6</v>
          </cell>
        </row>
        <row r="4942">
          <cell r="B4942">
            <v>90095</v>
          </cell>
          <cell r="C4942" t="str">
            <v>ESCAVAÇÃO MECANIZADA DE VALA COM PROF. MAIOR QUE 3,0 M ATÉ 4,5 M (MÉDIA ENTRE MONTANTE E JUSANTE/UMA COMPOSIÇÃO POR TRECHO), COM ESCAVADEIRA HIDRÁULICA (1,2 M3/155 HP), LARG. DE 1,5 M A 2,5 M, EM SOLO DE 1A CATEGORIA, LOCAIS COM BAIXO NÍVEL DE INTERFERÊNCIA. AF_02/2021</v>
          </cell>
          <cell r="D4942" t="str">
            <v>M3</v>
          </cell>
          <cell r="E4942">
            <v>3.29</v>
          </cell>
        </row>
        <row r="4943">
          <cell r="B4943">
            <v>90098</v>
          </cell>
          <cell r="C4943" t="str">
            <v>ESCAVAÇÃO MECANIZADA DE VALA COM PROF. MAIOR QUE 4,5 M ATÉ 6,0 M (MÉDIA ENTRE MONTANTE E JUSANTE/UMA COMPOSIÇÃO POR TRECHO), COM ESCAVADEIRA HIDRÁULICA (1,2 M3/155 HP), LARG. DE 1,5 M A 2,5 M, EM SOLO DE 1A CATEGORIA, LOCAIS COM BAIXO NÍVEL DE INTERFERÊNCIA. AF_02/2021</v>
          </cell>
          <cell r="D4943" t="str">
            <v>M3</v>
          </cell>
          <cell r="E4943">
            <v>3.24</v>
          </cell>
        </row>
        <row r="4944">
          <cell r="B4944">
            <v>90099</v>
          </cell>
          <cell r="C4944" t="str">
            <v>ESCAVAÇÃO MECANIZADA DE VALA COM PROF. ATÉ 1,5 M (MÉDIA ENTRE MONTANTE E JUSANTE/UMA COMPOSIÇÃO POR TRECHO), COM RETROESCAVADEIRA (0,26 M3/88 HP), LARG. MENOR QUE 0,8 M, EM SOLO DE 1A CATEGORIA, EM LOCAIS COM ALTO NÍVEL DE INTERFERÊNCIA. AF_02/2021</v>
          </cell>
          <cell r="D4944" t="str">
            <v>M3</v>
          </cell>
          <cell r="E4944">
            <v>10.54</v>
          </cell>
        </row>
        <row r="4945">
          <cell r="B4945">
            <v>90100</v>
          </cell>
          <cell r="C4945" t="str">
            <v>ESCAVAÇÃO MECANIZADA DE VALA COM PROF. ATÉ 1,5 M (MÉDIA ENTRE MONTANTE E JUSANTE/UMA COMPOSIÇÃO POR TRECHO), COM RETROESCAVADEIRA (0,26 M3/88 HP), LARG. DE 0,8 M A 1,5 M, EM SOLO DE 1A CATEGORIA, EM LOCAIS COM ALTO NÍVEL DE INTERFERÊNCIA. AF_02/2021</v>
          </cell>
          <cell r="D4945" t="str">
            <v>M3</v>
          </cell>
          <cell r="E4945">
            <v>8.9499999999999993</v>
          </cell>
        </row>
        <row r="4946">
          <cell r="B4946">
            <v>90101</v>
          </cell>
          <cell r="C4946" t="str">
            <v>ESCAVAÇÃO MECANIZADA DE VALA COM PROF. MAIOR QUE 1,5 M ATÉ 3,0 M (MÉDIA ENTRE MONTANTE E JUSANTE/UMA COMPOSIÇÃO POR TRECHO), COM RETROESCAVADEIRA (0,26 M3/88 HP), LARG. MENOR QUE 0,8 M, EM SOLO DE 1A CATEGORIA, EM LOCAIS COM ALTO NÍVEL DE INTERFERÊNCIA.AF_02/2021</v>
          </cell>
          <cell r="D4946" t="str">
            <v>M3</v>
          </cell>
          <cell r="E4946">
            <v>8.84</v>
          </cell>
        </row>
        <row r="4947">
          <cell r="B4947">
            <v>90102</v>
          </cell>
          <cell r="C4947"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D4947" t="str">
            <v>M3</v>
          </cell>
          <cell r="E4947">
            <v>8.0399999999999991</v>
          </cell>
        </row>
        <row r="4948">
          <cell r="B4948">
            <v>90105</v>
          </cell>
          <cell r="C494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D4948" t="str">
            <v>M3</v>
          </cell>
          <cell r="E4948">
            <v>5.8</v>
          </cell>
        </row>
        <row r="4949">
          <cell r="B4949">
            <v>90106</v>
          </cell>
          <cell r="C494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D4949" t="str">
            <v>M3</v>
          </cell>
          <cell r="E4949">
            <v>4.9400000000000004</v>
          </cell>
        </row>
        <row r="4950">
          <cell r="B4950">
            <v>90107</v>
          </cell>
          <cell r="C495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D4950" t="str">
            <v>M3</v>
          </cell>
          <cell r="E4950">
            <v>4.88</v>
          </cell>
        </row>
        <row r="4951">
          <cell r="B4951">
            <v>90108</v>
          </cell>
          <cell r="C495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D4951" t="str">
            <v>M3</v>
          </cell>
          <cell r="E4951">
            <v>4.43</v>
          </cell>
        </row>
        <row r="4952">
          <cell r="B4952">
            <v>93358</v>
          </cell>
          <cell r="C4952" t="str">
            <v>ESCAVAÇÃO MANUAL DE VALA COM PROFUNDIDADE MENOR OU IGUAL A 1,30 M. AF_02/2021</v>
          </cell>
          <cell r="D4952" t="str">
            <v>M3</v>
          </cell>
          <cell r="E4952">
            <v>61.91</v>
          </cell>
        </row>
        <row r="4953">
          <cell r="B4953">
            <v>102276</v>
          </cell>
          <cell r="C4953" t="str">
            <v>ESCAVAÇÃO MECANIZADA DE VALA COM PROF. ATÉ 1,5 M (MÉDIA ENTRE MONTANTE E JUSANTE/UMA COMPOSIÇÃO POR TRECHO), COM ESCAVADEIRA HIDRÁULICA (0,8 M3/111 HP), LARG. MENOR QUE  1,5 M, EM SOLO DE 1A CATEGORIA, EM LOCAIS COM ALTO NÍVEL DE INTERFERÊNCIA. AF_02/2021</v>
          </cell>
          <cell r="D4953" t="str">
            <v>M3</v>
          </cell>
          <cell r="E4953">
            <v>8.01</v>
          </cell>
        </row>
        <row r="4954">
          <cell r="B4954">
            <v>102277</v>
          </cell>
          <cell r="C4954"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D4954" t="str">
            <v>M3</v>
          </cell>
          <cell r="E4954">
            <v>6.32</v>
          </cell>
        </row>
        <row r="4955">
          <cell r="B4955">
            <v>102278</v>
          </cell>
          <cell r="C4955"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D4955" t="str">
            <v>M3</v>
          </cell>
          <cell r="E4955">
            <v>6.25</v>
          </cell>
        </row>
        <row r="4956">
          <cell r="B4956">
            <v>102279</v>
          </cell>
          <cell r="C4956" t="str">
            <v>ESCAVAÇÃO MECANIZADA DE VALA COM PROF. ATÉ 1,5 M (MÉDIA ENTRE MONTANTE E JUSANTE/UMA COMPOSIÇÃO POR TRECHO), COM ESCAVADEIRA HIDRÁULICA (0,8 M3/111 HP),LARG. MENOR QUE 1,5 M, EM SOLO DE 1A CATEGORIA, LOCAIS COM BAIXO NÍVEL DE INTERFERÊNCIA. AF_02/2021</v>
          </cell>
          <cell r="D4956" t="str">
            <v>M3</v>
          </cell>
          <cell r="E4956">
            <v>4.41</v>
          </cell>
        </row>
        <row r="4957">
          <cell r="B4957">
            <v>102280</v>
          </cell>
          <cell r="C4957" t="str">
            <v>ESCAVAÇÃO MECANIZADA DE VALA COM PROF. MAIOR QUE 4,5 M ATÉ 6,0 M (MÉDIA ENTRE MONTANTE E JUSANTE/UMA COMPOSIÇÃO POR TRECHO),COM ESCAVADEIRA HIDRÁULICA (0,8 M3/111 HP), LARG. MENOR QUE 1,5 M, EM SOLO DE 1A CATEGORIA, LOCAIS COM BAIXO NÍVEL DE INTERFERÊNCIA. AF_02/2021</v>
          </cell>
          <cell r="D4957" t="str">
            <v>M3</v>
          </cell>
          <cell r="E4957">
            <v>3.49</v>
          </cell>
        </row>
        <row r="4958">
          <cell r="B4958">
            <v>102281</v>
          </cell>
          <cell r="C4958" t="str">
            <v>ESCAVAÇÃO MECANIZADA DE VALA COM PROF. MAIOR QUE 1,5 M ATÉ 3,0 M (MÉDIA ENTRE MONTANTE E JUSANTE/UMA COMPOSIÇÃO POR TRECHO),COM ESCAVADEIRA HIDRÁULICA (1,2 M3/155 HP),LARG. DE 1,5 M A 2,5 M, EM SOLO DE 1A CATEGORIA, LOCAIS COM BAIXO NÍVEL DE INTERFERÊNCIA. AF_02/2021</v>
          </cell>
          <cell r="D4958" t="str">
            <v>M3</v>
          </cell>
          <cell r="E4958">
            <v>3.43</v>
          </cell>
        </row>
        <row r="4959">
          <cell r="B4959">
            <v>102282</v>
          </cell>
          <cell r="C4959" t="str">
            <v>ESCAVAÇÃO MECANIZADA DE VALA COM PROF. ATÉ 1,5 M (MÉDIA ENTRE MONTANTE E JUSANTE/UMA COMPOSIÇÃO POR TRECHO), COM ESCAVADEIRA HIDRÁULICA (0,8 M3/111 HP),LARG. MENOR QUE 1,5 M, EM SOLO DE MOLE, EM LOCAIS COM ALTO NÍVEL DE INTERFERÊNCIA. AF_02/2021</v>
          </cell>
          <cell r="D4959" t="str">
            <v>M3</v>
          </cell>
          <cell r="E4959">
            <v>8.9</v>
          </cell>
        </row>
        <row r="4960">
          <cell r="B4960">
            <v>102283</v>
          </cell>
          <cell r="C4960" t="str">
            <v>ESCAVAÇÃO MECANIZADA DE VALA COM PROF. ATÉ 1,5 M (MÉDIA ENTRE MONTANTE E JUSANTE/UMA COMPOSIÇÃO POR TRECHO), COM ESCAVADEIRA HIDRÁULICA (0,8 M3/111 HP), LARG. DE 1,5 M A 2,5 M, EM SOLO MOLE, EM LOCAIS COM ALTO NÍVEL DE INTERFERÊNCIA. AF_02/2021</v>
          </cell>
          <cell r="D4960" t="str">
            <v>M3</v>
          </cell>
          <cell r="E4960">
            <v>7.91</v>
          </cell>
        </row>
        <row r="4961">
          <cell r="B4961">
            <v>102284</v>
          </cell>
          <cell r="C4961" t="str">
            <v>ESCAVAÇÃO MECANIZADA DE VALA COM PROF. MAIOR QUE 1,5 M ATÉ 3,0 M (MÉDIA ENTRE MONTANTE E JUSANTE/UMA COMPOSIÇÃO POR TRECHO), COM ESCAVADEIRA HIDRÁULICA (0,8 M3/111 HP), LARGURA ATÉ 1,5 M, EM SOLO MOLE, EM LOCAIS COM ALTO NÍVEL DE INTERFERÊNCIA. AF_02/2021</v>
          </cell>
          <cell r="D4961" t="str">
            <v>M3</v>
          </cell>
          <cell r="E4961">
            <v>7.66</v>
          </cell>
        </row>
        <row r="4962">
          <cell r="B4962">
            <v>102285</v>
          </cell>
          <cell r="C4962" t="str">
            <v>ESCAVAÇÃO MECANIZADA DE VALA COM PROF. MAIOR QUE 3,0 M ATÉ 4,5 M (MÉDIA ENTRE MONTANTE E JUSANTE/UMA COMPOSIÇÃO POR TRECHO), COM ESCAVADEIRA HIDRÁULICA (0,8 M3/111 HP), LARG. MENOR QUE 1,5 M, EM SOLO  MOLE, EM LOCAIS COM ALTO NÍVEL DE INTERFERÊNCIA. AF_02/2021</v>
          </cell>
          <cell r="D4962" t="str">
            <v>M3</v>
          </cell>
          <cell r="E4962">
            <v>7.23</v>
          </cell>
        </row>
        <row r="4963">
          <cell r="B4963">
            <v>102286</v>
          </cell>
          <cell r="C4963" t="str">
            <v>ESCAVAÇÃO MECANIZADA DE VALA COM PROF. MAIOR QUE 4,5 M ATÉ 6,0 M (MÉDIA ENTRE MONTANTE E JUSANTE/UMA COMPOSIÇÃO POR TRECHO), COM ESCAVADEIRA HIDRÁULICA (0,8 M3/111 HP),LARG. MENOR QUE 1,5 M, EM SOLO DE MOLE, EM LOCAIS COM ALTO NÍVEL DE INTERFERÊNCIA. AF_02/2021</v>
          </cell>
          <cell r="D4963" t="str">
            <v>M3</v>
          </cell>
          <cell r="E4963">
            <v>7.03</v>
          </cell>
        </row>
        <row r="4964">
          <cell r="B4964">
            <v>102287</v>
          </cell>
          <cell r="C4964" t="str">
            <v>ESCAVAÇÃO MECANIZADA DE VALA COM PROF. MAIOR QUE 1,5 M ATÉ 3,0 M (MÉDIA ENTRE MONTANTE E JUSANTE/UMA COMPOSIÇÃO POR TRECHO),COM ESCAVADEIRA HIDRÁULICA (1,2 M3/155 HP),LARG. DE 1,5 M A 2,5 M, EM SOLO MOLE, EM LOCAIS COM ALTO NÍVEL DE INTERFERÊNCIA. AF_02/2021</v>
          </cell>
          <cell r="D4964" t="str">
            <v>M3</v>
          </cell>
          <cell r="E4964">
            <v>6.94</v>
          </cell>
        </row>
        <row r="4965">
          <cell r="B4965">
            <v>102288</v>
          </cell>
          <cell r="C4965" t="str">
            <v>ESCAVAÇÃO MECANIZADA DE VALA COM PROF. DE 3,0 M ATÉ 4,5 M (MÉDIA ENTRE MONTANTE E JUSANTE/UMA COMPOSIÇÃO POR TRECHO), COM ESCAVADEIRA HIDRÁULICA (1,2 M3/155 HP), LARG. DE 1,5 M A 2,5 M, EM SOLO MOLE, EM LOCAIS COM ALTO NÍVEL DE INTERFERÊNCIA. AF_02/2021</v>
          </cell>
          <cell r="D4965" t="str">
            <v>M3</v>
          </cell>
          <cell r="E4965">
            <v>6.67</v>
          </cell>
        </row>
        <row r="4966">
          <cell r="B4966">
            <v>102289</v>
          </cell>
          <cell r="C4966" t="str">
            <v>ESCAVAÇÃO MECANIZADA DE VALA COM PROF. MAIOR QUE 4,5 M ATÉ 6,0 M (MÉDIA ENTRE MONTANTE E JUSANTE/UMA COMPOSIÇÃO POR TRECHO), COM ESCAVADEIRA HIDRÁULICA (1,2 M3/155 HP), LARG. DE 1,5 M A 2,5 M, EM SOLO MOLE , EM LOCAIS COM ALTO NÍVEL DE INTERFERÊNCIA. AF_02/2021</v>
          </cell>
          <cell r="D4966" t="str">
            <v>M3</v>
          </cell>
          <cell r="E4966">
            <v>6.51</v>
          </cell>
        </row>
        <row r="4967">
          <cell r="B4967">
            <v>102290</v>
          </cell>
          <cell r="C4967" t="str">
            <v>ESCAVAÇÃO MECANIZADA DE VALA COM PROF. ATÉ 1,5 M (MÉDIA ENTRE MONTANTE E JUSANTE/UMA COMPOSIÇÃO POR TRECHO), COM ESCAVADEIRA HIDRÁULICA (0,8 M3/111 HP),LARG. MENOR QUE 1,5 M, EM SOLO MOLE, LOCAIS COM BAIXO NÍVEL DE INTERFERÊNCIA. AF_02/2021</v>
          </cell>
          <cell r="D4967" t="str">
            <v>M3</v>
          </cell>
          <cell r="E4967">
            <v>4.91</v>
          </cell>
        </row>
        <row r="4968">
          <cell r="B4968">
            <v>102291</v>
          </cell>
          <cell r="C4968" t="str">
            <v>ESCAVAÇÃO MECANIZADA DE VALA COM PROF. ATÉ 1,5 M (MÉDIA ENTRE MONTANTE E JUSANTE/UMA COMPOSIÇÃO POR TRECHO), COM ESCAVADEIRA HIDRÁULICA (0,8 M3/111 HP), LARG. DE 1,5 M A 2,5 M, EM SOLO MOLE, LOCAIS COM BAIXO NÍVEL DE INTERFERÊNCIA. AF_02/2021</v>
          </cell>
          <cell r="D4968" t="str">
            <v>M3</v>
          </cell>
          <cell r="E4968">
            <v>4.3499999999999996</v>
          </cell>
        </row>
        <row r="4969">
          <cell r="B4969">
            <v>102292</v>
          </cell>
          <cell r="C4969" t="str">
            <v>ESCAVAÇÃO MECANIZADA DE VALA COM PROF. MAIOR QUE 1,5 M E ATÉ 3,0 M (MÉDIA ENTRE MONTANTE E JUSANTE/UMA COMPOSIÇÃO POR TRECHO), COM ESCAVADEIRA HIDRÁULICA (0,8 M3/111 HP), LARG. MENOR QUE 1,5 M, EM SOLO MOLE, LOCAIS COM BAIXO NÍVEL DE INTERFERÊNCIA. AF_02/2021</v>
          </cell>
          <cell r="D4969" t="str">
            <v>M3</v>
          </cell>
          <cell r="E4969">
            <v>4.22</v>
          </cell>
        </row>
        <row r="4970">
          <cell r="B4970">
            <v>102293</v>
          </cell>
          <cell r="C4970" t="str">
            <v>ESCAVAÇÃO MECANIZADA DE VALA COM PROF.MAIOR QUE 3,0 M ATÉ 4,5 M (MÉDIA ENTRE MONTANTE E JUSANTE/UMA COMPOSIÇÃO POR TRECHO), COM ESCAVADEIRA HIDRÁULICA (0,8 M3/111 HP), LARG. MENOR QUE 1,5 M, EM SOLO MOLE, LOCAIS COM BAIXO NÍVEL DE INTERFERÊNCIA. AF_02/2021</v>
          </cell>
          <cell r="D4970" t="str">
            <v>M3</v>
          </cell>
          <cell r="E4970">
            <v>4</v>
          </cell>
        </row>
        <row r="4971">
          <cell r="B4971">
            <v>102294</v>
          </cell>
          <cell r="C4971" t="str">
            <v>ESCAVAÇÃO MECANIZADA DE VALA COM PROF. MAIOR QUE 4,5 M ATÉ 6,0 M (MÉDIA ENTRE MONTANTE E JUSANTE/UMA COMPOSIÇÃO POR TRECHO),COM ESCAVADEIRA HIDRÁULICA (0,8 M3/111 HP), LARG. MENOR QUE 1,5 M, EM SOLO MOLE, LOCAIS COM BAIXO NÍVEL DE INTERFERÊNCIA. AF_02/2021</v>
          </cell>
          <cell r="D4971" t="str">
            <v>M3</v>
          </cell>
          <cell r="E4971">
            <v>3.88</v>
          </cell>
        </row>
        <row r="4972">
          <cell r="B4972">
            <v>102295</v>
          </cell>
          <cell r="C4972" t="str">
            <v>ESCAVAÇÃO MECANIZADA DE VALA COM PROF. MAIOR QUE 1,5 M ATÉ 3,0 M (MÉDIA ENTRE MONTANTE E JUSANTE/UMA COMPOSIÇÃO POR TRECHO),COM ESCAVADEIRA HIDRÁULICA (1,2 M3/155 HP), LARG. DE 1,5 M A 2,5 M, EM SOLO MOLE, LOCAIS COM BAIXO NÍVEL DE INTERFERÊNCIA. AF_02/2021</v>
          </cell>
          <cell r="D4972" t="str">
            <v>M3</v>
          </cell>
          <cell r="E4972">
            <v>3.82</v>
          </cell>
        </row>
        <row r="4973">
          <cell r="B4973">
            <v>102296</v>
          </cell>
          <cell r="C4973" t="str">
            <v>ESCAVAÇÃO MECANIZADA DE VALA COM PROF. MAIOR QUE 3,0 M ATÉ 4,5 M (MÉDIA ENTRE MONTANTE E JUSANTE/UMA COMPOSIÇÃO POR TRECHO), COM ESCAVADEIRA HIDRÁULICA (1,2 M3/155 HP), LARG. DE 1,5 M A 2,5 M, EM SOLO MOLE, LOCAIS COM BAIXO NÍVEL DE INTERFERÊNCIA. AF_02/2021</v>
          </cell>
          <cell r="D4973" t="str">
            <v>M3</v>
          </cell>
          <cell r="E4973">
            <v>3.67</v>
          </cell>
        </row>
        <row r="4974">
          <cell r="B4974">
            <v>102297</v>
          </cell>
          <cell r="C4974" t="str">
            <v>ESCAVAÇÃO MECANIZADA DE VALA COM PROF. MAIOR QUE 4,5 M ATÉ 6,0 M (MÉDIA ENTRE MONTANTE E JUSANTE/UMA COMPOSIÇÃO POR TRECHO), COM ESCAVADEIRA HIDRÁULICA (1,2 M3/155 HP), LARG. DE 1,5 M A 2,5 M, EM SOLO MOLE, LOCAIS COM BAIXO NÍVEL DE INTERFERÊNCIA. AF_02/2021</v>
          </cell>
          <cell r="D4974" t="str">
            <v>M3</v>
          </cell>
          <cell r="E4974">
            <v>3.59</v>
          </cell>
        </row>
        <row r="4975">
          <cell r="B4975">
            <v>102298</v>
          </cell>
          <cell r="C4975" t="str">
            <v>ESCAVAÇÃO MECANIZADA DE VALA COM PROF. ATÉ 1,5 M (MÉDIA ENTRE MONTANTE E JUSANTE/UMA COMPOSIÇÃO POR TRECHO), COM RETROESCAVADEIRA (0,26 M3/88 HP), LARG. MENOR QUE 0,8 M, EM SOLO MOLE, EM LOCAIS COM ALTO NÍVEL DE INTERFERÊNCIA. AF_02/2021</v>
          </cell>
          <cell r="D4975" t="str">
            <v>M3</v>
          </cell>
          <cell r="E4975">
            <v>11.7</v>
          </cell>
        </row>
        <row r="4976">
          <cell r="B4976">
            <v>102299</v>
          </cell>
          <cell r="C4976" t="str">
            <v>ESCAVAÇÃO MECANIZADA DE VALA COM PROF. ATÉ 1,5 M (MÉDIA ENTRE MONTANTE E JUSANTE/UMA COMPOSIÇÃO POR TRECHO), COM RETROESCAVADEIRA (0,26 M3/88 HP), LARG. DE 0,8 M A 1,5 M, EM SOLO MOLE, EM LOCAIS COM ALTO NÍVEL DE INTERFERÊNCIA. AF_02/2021</v>
          </cell>
          <cell r="D4976" t="str">
            <v>M3</v>
          </cell>
          <cell r="E4976">
            <v>9.94</v>
          </cell>
        </row>
        <row r="4977">
          <cell r="B4977">
            <v>102300</v>
          </cell>
          <cell r="C4977" t="str">
            <v>ESCAVAÇÃO MECANIZADA DE VALA COM PROF. MAIOR QUE 1,5 M ATÉ 3,0 M (MÉDIA ENTRE MONTANTE E JUSANTE/UMA COMPOSIÇÃO POR TRECHO), COM RETROESCAVADEIRA (0,26 M3/88 HP), LARG. MENOR QUE 0,8 M, EM SOLO MOLE, EM LOCAIS COM ALTO NÍVEL DE INTERFERÊNCIA. AF_02/2021</v>
          </cell>
          <cell r="D4977" t="str">
            <v>M3</v>
          </cell>
          <cell r="E4977">
            <v>58.67</v>
          </cell>
        </row>
        <row r="4978">
          <cell r="B4978">
            <v>102301</v>
          </cell>
          <cell r="C4978" t="str">
            <v>ESCAVAÇÃO MECANIZADA DE VALA COM PROF. MAIOR QUE 1,5 M ATÉ 3,0 M (MÉDIA ENTRE MONTANTE E JUSANTE/UMA COMPOSIÇÃO POR TRECHO), COM RETROESCAVADEIRA (0,26 M3/ 88 HP), LARG. DE 0,8 M A 1,5 M, EM SOLO MOLE, EM LOCAIS COM ALTO NÍVEL DE INTERFERÊNCIA. AF_02/2021</v>
          </cell>
          <cell r="D4978" t="str">
            <v>M3</v>
          </cell>
          <cell r="E4978">
            <v>8.93</v>
          </cell>
        </row>
        <row r="4979">
          <cell r="B4979">
            <v>102302</v>
          </cell>
          <cell r="C4979" t="str">
            <v>ESCAVAÇÃO MECANIZADA DE VALA COM PROF. ATÉ 1,5 M (MÉDIA ENTRE MONTANTE E JUSANTE/UMA COMPOSIÇÃO POR TRECHO) COM RETROESCAVADEIRA (0,26 M3 /88 HP), LARG. MENOR  QUE 0,8 M, EM SOLO MOLE, LOCAIS COM BAIXO NÍVEL DE NTERFERÊNCIA.  AF_02/2021</v>
          </cell>
          <cell r="D4979" t="str">
            <v>M3</v>
          </cell>
          <cell r="E4979">
            <v>6.45</v>
          </cell>
        </row>
        <row r="4980">
          <cell r="B4980">
            <v>102303</v>
          </cell>
          <cell r="C4980" t="str">
            <v>ESCAVAÇÃO MECANIZADA DE VALA COM PROF. ATÉ 1,5 M (MÉDIA ENTRE MONTANTE E JUSANTE/UMA COMPOSIÇÃO POR TRECHO) COM RETROESCAVADEIRA (0,26 M3 / 88 HP), LARG. DE 0,8 M A 1,5 M, EM SOLO MOLE, LOCAIS COM BAIXO NÍVEL DE INTERFERÊNCIA. AF_02/2021</v>
          </cell>
          <cell r="D4980" t="str">
            <v>M3</v>
          </cell>
          <cell r="E4980">
            <v>5.48</v>
          </cell>
        </row>
        <row r="4981">
          <cell r="B4981">
            <v>102304</v>
          </cell>
          <cell r="C4981" t="str">
            <v>ESCAVAÇÃO MECANIZADA DE VALA COM PROF. MAIOR QUE 1,5 M ATÉ 3,0 M (MÉDIA ENTRE MONTANTE E JUSANTE/UMA COMPOSIÇÃO POR TRECHO) COM RETROESCAVADEIRA (0,26 M3 /88 HP),LARG. MENOR QUE 0,8 M, EM SOLO MOLE, LOCAIS COM BAIXO NÍVEL DE INTERFERÊNCIA. AF_02/2021</v>
          </cell>
          <cell r="D4981" t="str">
            <v>M3</v>
          </cell>
          <cell r="E4981">
            <v>5.41</v>
          </cell>
        </row>
        <row r="4982">
          <cell r="B4982">
            <v>102305</v>
          </cell>
          <cell r="C4982" t="str">
            <v>ESCAVAÇÃO MECANIZADA DE VALA COM PROF. MAIOR QUE 1,5 M ATÉ 3,0 M (MÉDIA ENTRE MONTANTE E JUSANTE/UMA COMPOSIÇÃO POR TRECHO) COM RETROESCAVADEIRA (0,26 M3 / 88 HP), LARG. DE 0,8 M A 1,5 M, EM SOLO MOLE, LOCAIS COM BAIXO NÍVEL DE INTERFERÊNCIA. AF_02/2021</v>
          </cell>
          <cell r="D4982" t="str">
            <v>M3</v>
          </cell>
          <cell r="E4982">
            <v>4.93</v>
          </cell>
        </row>
        <row r="4983">
          <cell r="B4983">
            <v>102306</v>
          </cell>
          <cell r="C4983" t="str">
            <v>ESCAVAÇÃO MECANIZADA DE VALA COM PROF. ATÉ 1,5 M (MÉDIA ENTRE MONTANTE E JUSANTE/UMA COMPOSIÇÃO POR TRECHO), COM ESCAVADEIRA HIDRÁULICA (0,8 M3/111 HP),LARG. ATÉ 1,5 M, EM SOLO DE 2A CATEGORIA, EM LOCAIS COM ALTO NÍVEL DE INTERFERÊNCIA.  AF_02/2021</v>
          </cell>
          <cell r="D4983" t="str">
            <v>M3</v>
          </cell>
          <cell r="E4983">
            <v>10.02</v>
          </cell>
        </row>
        <row r="4984">
          <cell r="B4984">
            <v>102307</v>
          </cell>
          <cell r="C4984" t="str">
            <v>ESCAVAÇÃO MECANIZADA DE VALA COM PROF. ATÉ 1,5 M (MÉDIA ENTRE MONTANTE E JUSANTE/UMA COMPOSIÇÃO POR TRECHO), COM ESCAVADEIRA HIDRÁULICA (0,8 M3/111 HP), LARG. DE 1,5 M A 2,5 M, EM SOLO DE 2A CATEGORIA, EM LOCAIS COM ALTO NÍVEL DE INTERFERÊNCIA.  AF_02/2021</v>
          </cell>
          <cell r="D4984" t="str">
            <v>M3</v>
          </cell>
          <cell r="E4984">
            <v>8.9</v>
          </cell>
        </row>
        <row r="4985">
          <cell r="B4985">
            <v>102308</v>
          </cell>
          <cell r="C4985" t="str">
            <v>ESCAVAÇÃO MECANIZADA DE VALA COM PROF. MAIOR QUE 1,5 M ATÉ 3,0 M (MÉDIA ENTRE MONTANTE E JUSANTE/UMA COMPOSIÇÃO POR TRECHO), COM ESCAVADEIRA HIDRÁULICA (0,8 M3/111 HP), LARG. ATÉ 1,5 M, EM SOLO DE 2A CATEGORIA, EM LOCAIS COM ALTO NÍVEL DE INTERFERÊNCIA.AF_02/2021</v>
          </cell>
          <cell r="D4985" t="str">
            <v>M3</v>
          </cell>
          <cell r="E4985">
            <v>8.6300000000000008</v>
          </cell>
        </row>
        <row r="4986">
          <cell r="B4986">
            <v>102309</v>
          </cell>
          <cell r="C4986"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D4986" t="str">
            <v>M3</v>
          </cell>
          <cell r="E4986">
            <v>8.17</v>
          </cell>
        </row>
        <row r="4987">
          <cell r="B4987">
            <v>102310</v>
          </cell>
          <cell r="C4987" t="str">
            <v>ESCAVAÇÃO MECANIZADA DE VALA COM PROF.MAIOR QUE 4,5 M ATÉ 6,0 M (MÉDIA ENTRE MONTANTE E JUSANTE/UMA COMPOSIÇÃO POR TRECHO),COM ESCAVADEIRA HIDRÁULICA (0,8 M3/111 HP), LARG. MENOR QUE 1,5 M, EM SOLO DE 2A CATEGORIA, EM LOCAIS COM ALTO NÍVEL DE INTERFERÊNCIA. AF_02/2021</v>
          </cell>
          <cell r="D4987" t="str">
            <v>M3</v>
          </cell>
          <cell r="E4987">
            <v>7.92</v>
          </cell>
        </row>
        <row r="4988">
          <cell r="B4988">
            <v>102311</v>
          </cell>
          <cell r="C4988" t="str">
            <v>ESCAVAÇÃO MECANIZADA DE VALA COM PROF. MAIOR QUE 1,5 M ATÉ 3,0 M (MÉDIA ENTRE MONTANTE E JUSANTE/UMA COMPOSIÇÃO POR TRECHO),COM ESCAVADEIRA HIDRÁULICA (1,2 M3/155 HP),LARG. DE 1,5 M A 2,5 M, EM SOLO DE 2A CATEGORIA, EM LOCAIS COM ALTO NÍVEL DE INTERFERÊNCIA.  AF_02/2021</v>
          </cell>
          <cell r="D4988" t="str">
            <v>M3</v>
          </cell>
          <cell r="E4988">
            <v>7.8</v>
          </cell>
        </row>
        <row r="4989">
          <cell r="B4989">
            <v>102312</v>
          </cell>
          <cell r="C4989" t="str">
            <v>ESCAVAÇÃO MECANIZADA DE VALA COM PROF. DE 3,0 M ATÉ 4,5 M (MÉDIA ENTRE MONTANTE E JUSANTE/UMA COMPOSIÇÃO POR TRECHO), COM ESCAVADEIRA HIDRÁULICA (1,2 M3/155 HP), LARG. DE 1,5 M A 2,5 M, EM SOLO DE 2A CATEGORIA, EM LOCAIS COM ALTO NÍVEL DE INTERFERÊNCIA.AF_02/2021</v>
          </cell>
          <cell r="D4989" t="str">
            <v>M3</v>
          </cell>
          <cell r="E4989">
            <v>7.5</v>
          </cell>
        </row>
        <row r="4990">
          <cell r="B4990">
            <v>102313</v>
          </cell>
          <cell r="C4990"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D4990" t="str">
            <v>M3</v>
          </cell>
          <cell r="E4990">
            <v>7.33</v>
          </cell>
        </row>
        <row r="4991">
          <cell r="B4991">
            <v>102314</v>
          </cell>
          <cell r="C4991" t="str">
            <v>ESCAVAÇÃO MECANIZADA DE VALA COM PROF. ATÉ 1,5 M (MÉDIA ENTRE MONTANTE E JUSANTE/UMA COMPOSIÇÃO POR TRECHO),COM ESCAVADEIRA HIDRÁULICA (0,8 M3/111 HP), LARG. MENOR QUE 1,5 M, EM SOLO DE 2A CATEGORIA, LOCAIS COM BAIXO NÍVEL DE INTERFERÊNCIA. AF_02/2021</v>
          </cell>
          <cell r="D4991" t="str">
            <v>M3</v>
          </cell>
          <cell r="E4991">
            <v>5.52</v>
          </cell>
        </row>
        <row r="4992">
          <cell r="B4992">
            <v>102315</v>
          </cell>
          <cell r="C4992" t="str">
            <v>ESCAVAÇÃO MECANIZADA DE VALA COM PROF. ATÉ 1,5 M (MÉDIA ENTRE MONTANTE E JUSANTE/UMA COMPOSIÇÃO POR TRECHO), COM ESCAVADEIRA HIDRÁULICA (0,8 M3/111 HP), LARG. DE 1,5 M A 2,5 M, EM SOLO DE 2A CATEGORIA, LOCAIS COM BAIXO NÍVEL DE INTERFERÊNCIA. AF_02/2021</v>
          </cell>
          <cell r="D4992" t="str">
            <v>M3</v>
          </cell>
          <cell r="E4992">
            <v>4.91</v>
          </cell>
        </row>
        <row r="4993">
          <cell r="B4993">
            <v>102316</v>
          </cell>
          <cell r="C4993"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D4993" t="str">
            <v>M3</v>
          </cell>
          <cell r="E4993">
            <v>4.75</v>
          </cell>
        </row>
        <row r="4994">
          <cell r="B4994">
            <v>102317</v>
          </cell>
          <cell r="C4994" t="str">
            <v>ESCAVAÇÃO MECANIZADA DE VALA COM PROF.MAIOR QUE 3,0 M ATÉ 4,5 M (MÉDIA ENTRE MONTANTE E JUSANTE/UMA COMPOSIÇÃO POR TRECHO), COM ESCAVADEIRA HIDRÁULICA (0,8 M3/111 HP), LARG. MENOR QUE 1,5 M, EM SOLO DE 2A CATEGORIA, LOCAIS COM BAIXO NÍVEL DE INTERFERÊNCIA. AF_02/2021</v>
          </cell>
          <cell r="D4994" t="str">
            <v>M3</v>
          </cell>
          <cell r="E4994">
            <v>4.4800000000000004</v>
          </cell>
        </row>
        <row r="4995">
          <cell r="B4995">
            <v>102318</v>
          </cell>
          <cell r="C4995"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D4995" t="str">
            <v>M3</v>
          </cell>
          <cell r="E4995">
            <v>4.37</v>
          </cell>
        </row>
        <row r="4996">
          <cell r="B4996">
            <v>102319</v>
          </cell>
          <cell r="C4996" t="str">
            <v>ESCAVAÇÃO MECANIZADA DE VALA COM PROF. MAIOR QUE 1,5 M ATÉ 3,0 M (MÉDIA ENTRE MONTANTE E JUSANTE/UMA COMPOSIÇÃO POR TRECHO),COM ESCAVADEIRA HIDRÁULICA (1,2 M3/155 HP),LARG. DE 1,5 M A 2,5 M, EM SOLO DE 2A CATEGORIA, LOCAIS COM BAIXO NÍVEL DE INTERFERÊNCIA. AF_02/2021</v>
          </cell>
          <cell r="D4996" t="str">
            <v>M3</v>
          </cell>
          <cell r="E4996">
            <v>4.3</v>
          </cell>
        </row>
        <row r="4997">
          <cell r="B4997">
            <v>102320</v>
          </cell>
          <cell r="C4997" t="str">
            <v>ESCAVAÇÃO MECANIZADA DE VALA COM PROF. MAIOR QUE 3,0 M ATÉ 4,5 M (MÉDIA ENTRE MONTANTE E JUSANTE/UMA COMPOSIÇÃO POR TRECHO), COM ESCAVADEIRA HIDRÁULICA (1,2 M3/155 HP), LARG. DE 1,5 M A 2,5 M, EM SOLO DE 2A CATEGORIA, LOCAIS COM BAIXO NÍVEL DE INTERFERÊNCIA. AF_02/2021</v>
          </cell>
          <cell r="D4997" t="str">
            <v>M3</v>
          </cell>
          <cell r="E4997">
            <v>4.13</v>
          </cell>
        </row>
        <row r="4998">
          <cell r="B4998">
            <v>102321</v>
          </cell>
          <cell r="C4998" t="str">
            <v>ESCAVAÇÃO MECANIZADA DE VALA COM PROF. MAIOR QUE 4,5 M ATÉ 6,0 M (MÉDIA ENTRE MONTANTE E JUSANTE/UMA COMPOSIÇÃO POR TRECHO), COM ESCAVADEIRA HIDRÁULICA (1,2 M3/155 HP), LARG. DE 1,5 M A 2,5 M, EM SOLO DE 2A CATEGORIA, LOCAIS COM BAIXO NÍVEL DE INTERFERÊNCIA. AF_02/2021</v>
          </cell>
          <cell r="D4998" t="str">
            <v>M3</v>
          </cell>
          <cell r="E4998">
            <v>4.04</v>
          </cell>
        </row>
        <row r="4999">
          <cell r="B4999">
            <v>102322</v>
          </cell>
          <cell r="C4999" t="str">
            <v>ESCAVAÇÃO MECANIZADA DE VALA COM PROF. ATÉ 1,5 M (MÉDIA ENTRE MONTANTE E JUSANTE/UMA COMPOSIÇÃO POR TRECHO), COM RETROESCAVADEIRA (0,26 M3/88 HP), LARG. MENOR QUE 0,8 M, EM SOLO DE 2A CATEGORIA, EM LOCAIS COM ALTO NÍVEL DE INTERFERÊNCIA. AF_02/2021</v>
          </cell>
          <cell r="D4999" t="str">
            <v>M3</v>
          </cell>
          <cell r="E4999">
            <v>13.17</v>
          </cell>
        </row>
        <row r="5000">
          <cell r="B5000">
            <v>102323</v>
          </cell>
          <cell r="C5000" t="str">
            <v>ESCAVAÇÃO MECANIZADA DE VALA COM PROF. ATÉ 1,5 M (MÉDIA ENTRE MONTANTE E JUSANTE/UMA COMPOSIÇÃO POR TRECHO), COM RETROESCAVADEIRA (0,26 M3/88 HP), LARG. DE 0,8 M A 1,5 M, EM SOLO DE 2A CATEGORIA, EM LOCAIS COM ALTO NÍVEL DE INTERFERÊNCIA. AF_02/2021</v>
          </cell>
          <cell r="D5000" t="str">
            <v>M3</v>
          </cell>
          <cell r="E5000">
            <v>11.19</v>
          </cell>
        </row>
        <row r="5001">
          <cell r="B5001">
            <v>102324</v>
          </cell>
          <cell r="C5001" t="str">
            <v>ESCAVAÇÃO MECANIZADA DE VALA COM PROF. MAIOR QUE 1,5 M ATÉ 3,0 M (MÉDIA ENTRE MONTANTE E JUSANTE/UMA COMPOSIÇÃO POR TRECHO), COM RETROESCAVADEIRA (0,26 M3/88 HP), LARG. MENOR QUE 0,8 M, EM SOLO DE 2A CATEGORIA, EM LOCAIS COM ALTO NÍVEL DE INTERFERÊNCIA.AF_02/2021</v>
          </cell>
          <cell r="D5001" t="str">
            <v>M3</v>
          </cell>
          <cell r="E5001">
            <v>11.05</v>
          </cell>
        </row>
        <row r="5002">
          <cell r="B5002">
            <v>102325</v>
          </cell>
          <cell r="C5002" t="str">
            <v>ESCAVAÇÃO MECANIZADA DE VALA COM PROF. MAIOR QUE 1,5 M ATÉ 3,0 M (MÉDIA ENTRE MONTANTE E JUSANTE/UMA COMPOSIÇÃO POR TRECHO), COM RETROESCAVADEIRA (0,26 M3/88 HP), LARG. DE 0,8 M A 1,5 M, EM SOLO DE 2ª CATEGORIA, EM LOCAIS COM ALTO NÍVEL DE INTERFERÊNCIA.AF_02/2021</v>
          </cell>
          <cell r="D5002" t="str">
            <v>M3</v>
          </cell>
          <cell r="E5002">
            <v>10.050000000000001</v>
          </cell>
        </row>
        <row r="5003">
          <cell r="B5003">
            <v>102326</v>
          </cell>
          <cell r="C5003" t="str">
            <v>ESCAVAÇÃO MECANIZADA DE VALA COM PROF. ATÉ 1,5 M (MÉDIA ENTRE MONTANTE E JUSANTE/UMA COMPOSIÇÃO POR TRECHO) COM RETROESCAVADEIRA (0,26 M3/88 HP), LARGURA MENOR  QUE 0,8 M, EM SOLO DE 2A CATEGORIA, EM LOCAIS COM BAIXO NÍVEL DE NTERFERÊNCIA. AF_02/2021</v>
          </cell>
          <cell r="D5003" t="str">
            <v>M3</v>
          </cell>
          <cell r="E5003">
            <v>7.28</v>
          </cell>
        </row>
        <row r="5004">
          <cell r="B5004">
            <v>102327</v>
          </cell>
          <cell r="C5004" t="str">
            <v>ESCAVAÇÃO MECANIZADA DE VALA COM PROF. ATÉ 1,5 M (MÉDIA ENTRE MONTANTE E JUSANTE/UMA COMPOSIÇÃO POR TRECHO) COM RETROESCAVADEIRA (0,26 M3 /88 HP), LARG. DE 0,8 M A 1,5 M, EM SOLO DE 2A CATEGORIA, EM LOCAIS COM BAIXO NÍVEL DE INTERFERÊNCIA. AF_02/2021</v>
          </cell>
          <cell r="D5004" t="str">
            <v>M3</v>
          </cell>
          <cell r="E5004">
            <v>6.18</v>
          </cell>
        </row>
        <row r="5005">
          <cell r="B5005">
            <v>102328</v>
          </cell>
          <cell r="C5005" t="str">
            <v>ESCAVAÇÃO MECANIZADA DE VALA COM PROF. MAIOR QUE 1,5 M ATÉ 3,0 M (MÉDIA ENTRE MONTANTE E JUSANTE/UMA COMPOSIÇÃO POR TRECHO) COM RETROESCAVADEIRA (0,26 M3/ 88 HP),LARG. MENOR QUE 0,8 M, EM SOLO DE 2ª CATEGORIA, EM LOCAIS COM BAIXO NÍVEL DE INTERFERÊNCIA.AF_02/2021</v>
          </cell>
          <cell r="D5005" t="str">
            <v>M3</v>
          </cell>
          <cell r="E5005">
            <v>6.09</v>
          </cell>
        </row>
        <row r="5006">
          <cell r="B5006">
            <v>102329</v>
          </cell>
          <cell r="C5006" t="str">
            <v>ESCAVAÇÃO MECANIZADA DE VALA COM PROF. MAIOR QUE 1,5 M ATÉ 3,0 M (MÉDIA ENTRE MONTANTE E JUSANTE/UMA COMPOSIÇÃO POR TRECHO) COM RETROESCAVADEIRA (0,26 M3 / 88 HP), LARG. DE 0,8 M A 1,5 M, EM SOLO DE 2ª CATEGORIA, EM LOCAIS COM BAIXO NÍVEL DE INTERFERÊNCIA. AF_02/2021</v>
          </cell>
          <cell r="D5006" t="str">
            <v>M3</v>
          </cell>
          <cell r="E5006">
            <v>5.56</v>
          </cell>
        </row>
        <row r="5007">
          <cell r="B5007">
            <v>94304</v>
          </cell>
          <cell r="C5007" t="str">
            <v>ATERRO MECANIZADO DE VALA COM ESCAVADEIRA HIDRÁULICA (CAPACIDADE DA CAÇAMBA: 0,8 M³ / POTÊNCIA: 111 HP), LARGURA DE 1,5 A 2,5 M, PROFUNDIDADE ATÉ 1,5 M, COM SOLO ARGILO-ARENOSO. AF_05/2016</v>
          </cell>
          <cell r="D5007" t="str">
            <v>M3</v>
          </cell>
          <cell r="E5007">
            <v>25.1</v>
          </cell>
        </row>
        <row r="5008">
          <cell r="B5008">
            <v>94305</v>
          </cell>
          <cell r="C5008" t="str">
            <v>ATERRO MECANIZADO DE VALA COM ESCAVADEIRA HIDRÁULICA (CAPACIDADE DA CAÇAMBA: 0,8 M³ / POTÊNCIA: 111 HP), LARGURA ATÉ 1,5 M, PROFUNDIDADE DE 1,5 A 3,0 M, COM SOLO ARGILO-ARENOSO. AF_05/2016</v>
          </cell>
          <cell r="D5008" t="str">
            <v>M3</v>
          </cell>
          <cell r="E5008">
            <v>22.61</v>
          </cell>
        </row>
        <row r="5009">
          <cell r="B5009">
            <v>94306</v>
          </cell>
          <cell r="C5009" t="str">
            <v>ATERRO MECANIZADO DE VALA COM ESCAVADEIRA HIDRÁULICA (CAPACIDADE DA CAÇAMBA: 0,8 M³ / POTÊNCIA: 111 HP), LARGURA DE 1,5 A 2,5 M, PROFUNDIDADE DE 1,5 A 3,0 M, COM SOLO ARGILO-ARENOSO. AF_05/2016</v>
          </cell>
          <cell r="D5009" t="str">
            <v>M3</v>
          </cell>
          <cell r="E5009">
            <v>19.5</v>
          </cell>
        </row>
        <row r="5010">
          <cell r="B5010">
            <v>94307</v>
          </cell>
          <cell r="C5010" t="str">
            <v>ATERRO MECANIZADO DE VALA COM ESCAVADEIRA HIDRÁULICA (CAPACIDADE DA CAÇAMBA: 0,8 M³ / POTÊNCIA: 111 HP), LARGURA ATÉ 1,5 M, PROFUNDIDADE DE 3,0 A 4,5 M, COM SOLO ARGILO-ARENOSO. AF_05/2016</v>
          </cell>
          <cell r="D5010" t="str">
            <v>M3</v>
          </cell>
          <cell r="E5010">
            <v>20.21</v>
          </cell>
        </row>
        <row r="5011">
          <cell r="B5011">
            <v>94308</v>
          </cell>
          <cell r="C5011" t="str">
            <v>ATERRO MECANIZADO DE VALA COM ESCAVADEIRA HIDRÁULICA (CAPACIDADE DA CAÇAMBA: 0,8 M³ / POTÊNCIA: 111 HP), LARGURA DE 1,5 A 2,5 M, PROFUNDIDADE DE 3,0 A 4,5 M, COM SOLO ARGILO-ARENOSO. AF_05/2016</v>
          </cell>
          <cell r="D5011" t="str">
            <v>M3</v>
          </cell>
          <cell r="E5011">
            <v>18.27</v>
          </cell>
        </row>
        <row r="5012">
          <cell r="B5012">
            <v>94309</v>
          </cell>
          <cell r="C5012" t="str">
            <v>ATERRO MECANIZADO DE VALA COM ESCAVADEIRA HIDRÁULICA (CAPACIDADE DA CAÇAMBA: 0,8 M³ / POTÊNCIA: 111 HP), LARGURA ATÉ 1,5 M, PROFUNDIDADE DE 4,5 A 6,0 M, COM SOLO ARGILO-ARENOSO. AF_05/2016</v>
          </cell>
          <cell r="D5012" t="str">
            <v>M3</v>
          </cell>
          <cell r="E5012">
            <v>19.149999999999999</v>
          </cell>
        </row>
        <row r="5013">
          <cell r="B5013">
            <v>94310</v>
          </cell>
          <cell r="C5013" t="str">
            <v>ATERRO MECANIZADO DE VALA COM ESCAVADEIRA HIDRÁULICA (CAPACIDADE DA CAÇAMBA: 0,8 M³ / POTÊNCIA: 111 HP), LARGURA DE 1,5 A 2,5 M, PROFUNDIDADE DE 4,5 A 6,0 M, COM SOLO ARGILO-ARENOSO. AF_05/2016</v>
          </cell>
          <cell r="D5013" t="str">
            <v>M3</v>
          </cell>
          <cell r="E5013">
            <v>17.649999999999999</v>
          </cell>
        </row>
        <row r="5014">
          <cell r="B5014">
            <v>94315</v>
          </cell>
          <cell r="C5014" t="str">
            <v>ATERRO MECANIZADO DE VALA COM RETROESCAVADEIRA (CAPACIDADE DA CAÇAMBA DA RETRO: 0,26 M³ / POTÊNCIA: 88 HP), LARGURA ATÉ 0,8 M, PROFUNDIDADE ATÉ 1,5 M, COM SOLO ARGILO-ARENOSO. AF_05/2016</v>
          </cell>
          <cell r="D5014" t="str">
            <v>M3</v>
          </cell>
          <cell r="E5014">
            <v>30.11</v>
          </cell>
        </row>
        <row r="5015">
          <cell r="B5015">
            <v>94316</v>
          </cell>
          <cell r="C5015" t="str">
            <v>ATERRO MECANIZADO DE VALA COM RETROESCAVADEIRA (CAPACIDADE DA CAÇAMBA DA RETRO: 0,26 M³ / POTÊNCIA: 88 HP), LARGURA DE 0,8 A 1,5 M, PROFUNDIDADE ATÉ 1,5 M, COM SOLO ARGILO-ARENOSO. AF_05/2016</v>
          </cell>
          <cell r="D5015" t="str">
            <v>M3</v>
          </cell>
          <cell r="E5015">
            <v>24.34</v>
          </cell>
        </row>
        <row r="5016">
          <cell r="B5016">
            <v>94317</v>
          </cell>
          <cell r="C5016" t="str">
            <v>ATERRO MECANIZADO DE VALA COM RETROESCAVADEIRA (CAPACIDADE DA CAÇAMBA DA RETRO: 0,26 M³ / POTÊNCIA: 88 HP), LARGURA ATÉ 0,8 M, PROFUNDIDADE DE 1,5 A 3,0 M, COM SOLO ARGILO-ARENOSO. AF_05/2016</v>
          </cell>
          <cell r="D5016" t="str">
            <v>M3</v>
          </cell>
          <cell r="E5016">
            <v>21.79</v>
          </cell>
        </row>
        <row r="5017">
          <cell r="B5017">
            <v>94318</v>
          </cell>
          <cell r="C5017" t="str">
            <v>ATERRO MECANIZADO DE VALA COM RETROESCAVADEIRA (CAPACIDADE DA CAÇAMBA DA RETRO: 0,26 M³ / POTÊNCIA: 88 HP), LARGURA DE 0,8 A 1,5 M, PROFUNDIDADE DE 1,5 A 3,0 M, COM SOLO ARGILO-ARENOSO. AF_05/2016</v>
          </cell>
          <cell r="D5017" t="str">
            <v>M3</v>
          </cell>
          <cell r="E5017">
            <v>18.510000000000002</v>
          </cell>
        </row>
        <row r="5018">
          <cell r="B5018">
            <v>94319</v>
          </cell>
          <cell r="C5018" t="str">
            <v>ATERRO MANUAL DE VALAS COM SOLO ARGILO-ARENOSO E COMPACTAÇÃO MECANIZADA. AF_05/2016</v>
          </cell>
          <cell r="D5018" t="str">
            <v>M3</v>
          </cell>
          <cell r="E5018">
            <v>33.5</v>
          </cell>
        </row>
        <row r="5019">
          <cell r="B5019">
            <v>94327</v>
          </cell>
          <cell r="C5019" t="str">
            <v>ATERRO MECANIZADO DE VALA COM ESCAVADEIRA HIDRÁULICA (CAPACIDADE DA CAÇAMBA: 0,8 M³ / POTÊNCIA: 111 HP), LARGURA DE 1,5 A 2,5 M, PROFUNDIDADE ATÉ 1,5 M, COM AREIA PARA ATERRO. AF_05/2016</v>
          </cell>
          <cell r="D5019" t="str">
            <v>M3</v>
          </cell>
          <cell r="E5019">
            <v>85.08</v>
          </cell>
        </row>
        <row r="5020">
          <cell r="B5020">
            <v>94328</v>
          </cell>
          <cell r="C5020" t="str">
            <v>ATERRO MECANIZADO DE VALA COM ESCAVADEIRA HIDRÁULICA (CAPACIDADE DA CAÇAMBA: 0,8 M³ / POTÊNCIA: 111 HP), LARGURA ATÉ 1,5 M, PROFUNDIDADE DE 1,5 A 3,0 M, COM AREIA PARA ATERRO. AF_05/2016</v>
          </cell>
          <cell r="D5020" t="str">
            <v>M3</v>
          </cell>
          <cell r="E5020">
            <v>82.59</v>
          </cell>
        </row>
        <row r="5021">
          <cell r="B5021">
            <v>94329</v>
          </cell>
          <cell r="C5021" t="str">
            <v>ATERRO MECANIZADO DE VALA COM ESCAVADEIRA HIDRÁULICA (CAPACIDADE DA CAÇAMBA: 0,8 M³ / POTÊNCIA: 111 HP), LARGURA DE 1,5 A 2,5 M, PROFUNDIDADE DE 1,5 A 3,0 M, COM AREIA PARA ATERRO. AF_05/2016</v>
          </cell>
          <cell r="D5021" t="str">
            <v>M3</v>
          </cell>
          <cell r="E5021">
            <v>79.48</v>
          </cell>
        </row>
        <row r="5022">
          <cell r="B5022">
            <v>94330</v>
          </cell>
          <cell r="C5022" t="str">
            <v>ATERRO MECANIZADO DE VALA COM ESCAVADEIRA HIDRÁULICA (CAPACIDADE DA CAÇAMBA: 0,8 M³ / POTÊNCIA: 111 HP), LARGURA ATÉ 1,5 M, PROFUNDIDADE DE 3,0 A 4,5 M, COM AREIA PARA ATERRO. AF_05/2016</v>
          </cell>
          <cell r="D5022" t="str">
            <v>M3</v>
          </cell>
          <cell r="E5022">
            <v>80.19</v>
          </cell>
        </row>
        <row r="5023">
          <cell r="B5023">
            <v>94331</v>
          </cell>
          <cell r="C5023" t="str">
            <v>ATERRO MECANIZADO DE VALA COM ESCAVADEIRA HIDRÁULICA (CAPACIDADE DA CAÇAMBA: 0,8 M³ / POTÊNCIA: 111 HP), LARGURA DE 1,5 A 2,5 M, PROFUNDIDADE DE 3,0 A 4,5 M, COM AREIA PARA ATERRO. AF_05/2016</v>
          </cell>
          <cell r="D5023" t="str">
            <v>M3</v>
          </cell>
          <cell r="E5023">
            <v>78.25</v>
          </cell>
        </row>
        <row r="5024">
          <cell r="B5024">
            <v>94332</v>
          </cell>
          <cell r="C5024" t="str">
            <v>ATERRO MECANIZADO DE VALA COM ESCAVADEIRA HIDRÁULICA (CAPACIDADE DA CAÇAMBA: 0,8 M³ / POTÊNCIA: 111 HP), LARGURA ATÉ 1,5 M, PROFUNDIDADE DE 4,5 A 6,0 M, COM AREIA PARA ATERRO. AF_05/2016</v>
          </cell>
          <cell r="D5024" t="str">
            <v>M3</v>
          </cell>
          <cell r="E5024">
            <v>79.13</v>
          </cell>
        </row>
        <row r="5025">
          <cell r="B5025">
            <v>94333</v>
          </cell>
          <cell r="C5025" t="str">
            <v>ATERRO MECANIZADO DE VALA COM ESCAVADEIRA HIDRÁULICA (CAPACIDADE DA CAÇAMBA: 0,8 M³ / POTÊNCIA: 111 HP), LARGURA DE 1,5 A 2,5 M, PROFUNDIDADE DE 4,5 A 6,0 M, COM AREIA PARA ATERRO. AF_05/2016</v>
          </cell>
          <cell r="D5025" t="str">
            <v>M3</v>
          </cell>
          <cell r="E5025">
            <v>77.63</v>
          </cell>
        </row>
        <row r="5026">
          <cell r="B5026">
            <v>94338</v>
          </cell>
          <cell r="C5026" t="str">
            <v>ATERRO MECANIZADO DE VALA COM RETROESCAVADEIRA (CAPACIDADE DA CAÇAMBA DA RETRO: 0,26 M³ / POTÊNCIA: 88 HP), LARGURA ATÉ 0,8 M, PROFUNDIDADE ATÉ 1,5 M, COM AREIA PARA ATERRO. AF_05/2016</v>
          </cell>
          <cell r="D5026" t="str">
            <v>M3</v>
          </cell>
          <cell r="E5026">
            <v>90.09</v>
          </cell>
        </row>
        <row r="5027">
          <cell r="B5027">
            <v>94339</v>
          </cell>
          <cell r="C5027" t="str">
            <v>ATERRO MECANIZADO DE VALA COM RETROESCAVADEIRA (CAPACIDADE DA CAÇAMBA DA RETRO: 0,26 M³ / POTÊNCIA: 88 HP), LARGURA DE 0,8 A 1,5 M, PROFUNDIDADE ATÉ 1,5 M, COM AREIA PARA ATERRO. AF_05/2016</v>
          </cell>
          <cell r="D5027" t="str">
            <v>M3</v>
          </cell>
          <cell r="E5027">
            <v>84.32</v>
          </cell>
        </row>
        <row r="5028">
          <cell r="B5028">
            <v>94340</v>
          </cell>
          <cell r="C5028" t="str">
            <v>ATERRO MECANIZADO DE VALA COM RETROESCAVADEIRA (CAPACIDADE DA CAÇAMBA DA RETRO: 0,26 M³ / POTÊNCIA: 88 HP), LARGURA ATÉ 0,8 M, PROFUNDIDADE DE 1,5 A 3,0 M, COM AREIA PARA ATERRO. AF_05/2016</v>
          </cell>
          <cell r="D5028" t="str">
            <v>M3</v>
          </cell>
          <cell r="E5028">
            <v>81.77</v>
          </cell>
        </row>
        <row r="5029">
          <cell r="B5029">
            <v>94341</v>
          </cell>
          <cell r="C5029" t="str">
            <v>ATERRO MECANIZADO DE VALA COM RETROESCAVADEIRA (CAPACIDADE DA CAÇAMBA DA RETRO: 0,26 M³ / POTÊNCIA: 88 HP), LARGURA DE 0,8 A 1,5 M, PROFUNDIDADE DE 1,5 A 3,0 M, COM AREIA PARA ATERRO. AF_05/2016</v>
          </cell>
          <cell r="D5029" t="str">
            <v>M3</v>
          </cell>
          <cell r="E5029">
            <v>78.489999999999995</v>
          </cell>
        </row>
        <row r="5030">
          <cell r="B5030">
            <v>94342</v>
          </cell>
          <cell r="C5030" t="str">
            <v>ATERRO MANUAL DE VALAS COM AREIA PARA ATERRO E COMPACTAÇÃO MECANIZADA. AF_05/2016</v>
          </cell>
          <cell r="D5030" t="str">
            <v>M3</v>
          </cell>
          <cell r="E5030">
            <v>93.48</v>
          </cell>
        </row>
        <row r="5031">
          <cell r="B5031">
            <v>96385</v>
          </cell>
          <cell r="C5031" t="str">
            <v>EXECUÇÃO E COMPACTAÇÃO DE ATERRO COM SOLO PREDOMINANTEMENTE ARGILOSO - EXCLUSIVE SOLO, ESCAVAÇÃO, CARGA E TRANSPORTE. AF_11/2019</v>
          </cell>
          <cell r="D5031" t="str">
            <v>M3</v>
          </cell>
          <cell r="E5031">
            <v>7.04</v>
          </cell>
        </row>
        <row r="5032">
          <cell r="B5032">
            <v>96386</v>
          </cell>
          <cell r="C5032" t="str">
            <v>EXECUÇÃO E COMPACTAÇÃO DE ATERRO COM SOLO PREDOMINANTEMENTE ARENOSO - EXCLUSIVE SOLO, ESCAVAÇÃO, CARGA E TRANSPORTE. AF_11/2019</v>
          </cell>
          <cell r="D5032" t="str">
            <v>M3</v>
          </cell>
          <cell r="E5032">
            <v>5.07</v>
          </cell>
        </row>
        <row r="5033">
          <cell r="B5033">
            <v>93360</v>
          </cell>
          <cell r="C5033" t="str">
            <v>REATERRO MECANIZADO DE VALA COM ESCAVADEIRA HIDRÁULICA (CAPACIDADE DA CAÇAMBA: 0,8 M³ / POTÊNCIA: 111 HP), LARGURA DE 1,5 A 2,5 M, PROFUNDIDADE ATÉ 1,5 M, COM SOLO DE 1ª CATEGORIA EM LOCAIS COM ALTO NÍVEL DE INTERFERÊNCIA. AF_04/2016</v>
          </cell>
          <cell r="D5033" t="str">
            <v>M3</v>
          </cell>
          <cell r="E5033">
            <v>14.28</v>
          </cell>
        </row>
        <row r="5034">
          <cell r="B5034">
            <v>93361</v>
          </cell>
          <cell r="C5034" t="str">
            <v>REATERRO MECANIZADO DE VALA COM ESCAVADEIRA HIDRÁULICA (CAPACIDADE DA CAÇAMBA: 0,8 M³ / POTÊNCIA: 111 HP), LARGURA ATÉ 1,5 M, PROFUNDIDADE DE 1,5 A 3,0 M, COM SOLO DE 1ª CATEGORIA EM LOCAIS COM ALTO NÍVEL DE INTERFERÊNCIA. AF_04/2016</v>
          </cell>
          <cell r="D5034" t="str">
            <v>M3</v>
          </cell>
          <cell r="E5034">
            <v>11.89</v>
          </cell>
        </row>
        <row r="5035">
          <cell r="B5035">
            <v>93362</v>
          </cell>
          <cell r="C5035" t="str">
            <v>REATERRO MECANIZADO DE VALA COM ESCAVADEIRA HIDRÁULICA (CAPACIDADE DA CAÇAMBA: 0,8 M³ / POTÊNCIA: 111 HP), LARGURA DE 1,5 A 2,5 M, PROFUNDIDADE DE 1,5 A 3,0 M, COM SOLO DE 1ª CATEGORIA EM LOCAIS COM ALTO NÍVEL DE INTERFERÊNCIA. AF_04/2016</v>
          </cell>
          <cell r="D5035" t="str">
            <v>M3</v>
          </cell>
          <cell r="E5035">
            <v>8.69</v>
          </cell>
        </row>
        <row r="5036">
          <cell r="B5036">
            <v>93363</v>
          </cell>
          <cell r="C5036" t="str">
            <v>REATERRO MECANIZADO DE VALA COM ESCAVADEIRA HIDRÁULICA (CAPACIDADE DA CAÇAMBA: 0,8 M³ / POTÊNCIA: 111 HP), LARGURA ATÉ 1,5 M, PROFUNDIDADE DE 3,0 A 4,5 M COM SOLO DE 1ª CATEGORIA EM LOCAIS COM ALTO NÍVEL DE INTERFERÊNCIA. AF_04/2016</v>
          </cell>
          <cell r="D5036" t="str">
            <v>M3</v>
          </cell>
          <cell r="E5036">
            <v>9.4</v>
          </cell>
        </row>
        <row r="5037">
          <cell r="B5037">
            <v>93364</v>
          </cell>
          <cell r="C5037" t="str">
            <v>REATERRO MECANIZADO DE VALA COM ESCAVADEIRA HIDRÁULICA (CAPACIDADE DA CAÇAMBA: 0,8 M³ / POTÊNCIA: 111 HP), LARGURA DE 1,5 A 2,5 M, PROFUNDIDADE DE 3,0  A 4,5 M, COM SOLO (SEM SUBSTITUIÇÃO) DE 1ª CATEGORIA EM LOCAIS COM ALTO NÍVEL DE INTERFERÊNCIA. AF_04/2016</v>
          </cell>
          <cell r="D5037" t="str">
            <v>M3</v>
          </cell>
          <cell r="E5037">
            <v>7.47</v>
          </cell>
        </row>
        <row r="5038">
          <cell r="B5038">
            <v>93365</v>
          </cell>
          <cell r="C5038" t="str">
            <v>REATERRO MECANIZADO DE VALA COM ESCAVADEIRA HIDRÁULICA (CAPACIDADE DA CAÇAMBA: 0,8 M³ / POTÊNCIA: 111 HP), LARGURA ATÉ 1,5 M, PROFUNDIDADE DE 4,5 A 6,0 M, COM SOLO DE 1ª CATEGORIA EM LOCAIS COM ALTO NÍVEL DE INTERFERÊNCIA. AF_04/2016</v>
          </cell>
          <cell r="D5038" t="str">
            <v>M3</v>
          </cell>
          <cell r="E5038">
            <v>8.2899999999999991</v>
          </cell>
        </row>
        <row r="5039">
          <cell r="B5039">
            <v>93366</v>
          </cell>
          <cell r="C5039" t="str">
            <v>REATERRO MECANIZADO DE VALA COM ESCAVADEIRA HIDRÁULICA (CAPACIDADE DA CAÇAMBA: 0,8 M³ / POTÊNCIA: 111 HP), LARGURA DE 1,5 A 2,5 M, PROFUNDIDADE DE 4,5 A 6,0 M, COM SOLO DE 1ª CATEGORIA EM LOCAIS COM ALTO NÍVEL DE INTERFERÊNCIA. AF_04/2016</v>
          </cell>
          <cell r="D5039" t="str">
            <v>M3</v>
          </cell>
          <cell r="E5039">
            <v>6.86</v>
          </cell>
        </row>
        <row r="5040">
          <cell r="B5040">
            <v>93367</v>
          </cell>
          <cell r="C5040" t="str">
            <v>REATERRO MECANIZADO DE VALA COM ESCAVADEIRA HIDRÁULICA (CAPACIDADE DA CAÇAMBA: 0,8 M³ / POTÊNCIA: 111 HP), LARGURA DE 1,5 A 2,5 M, PROFUNDIDADE ATÉ 1,5 M, COM SOLO DE 1ª CATEGORIA EM LOCAIS COM BAIXO NÍVEL DE INTERFERÊNCIA. AF_04/2016</v>
          </cell>
          <cell r="D5040" t="str">
            <v>M3</v>
          </cell>
          <cell r="E5040">
            <v>13.36</v>
          </cell>
        </row>
        <row r="5041">
          <cell r="B5041">
            <v>93368</v>
          </cell>
          <cell r="C5041" t="str">
            <v>REATERRO MECANIZADO DE VALA COM ESCAVADEIRA HIDRÁULICA (CAPACIDADE DA CAÇAMBA: 0,8 M³ / POTÊNCIA: 111 HP), LARGURA ATÉ 1,5 M, PROFUNDIDADE DE 1,5 A 3,0 M, COM SOLO DE 1ª CATEGORIA EM LOCAIS COM BAIXO NÍVEL DE INTERFERÊNCIA. AF_04/2016</v>
          </cell>
          <cell r="D5041" t="str">
            <v>M3</v>
          </cell>
          <cell r="E5041">
            <v>10.88</v>
          </cell>
        </row>
        <row r="5042">
          <cell r="B5042">
            <v>93369</v>
          </cell>
          <cell r="C5042" t="str">
            <v>REATERRO MECANIZADO DE VALA COM ESCAVADEIRA HIDRÁULICA (CAPACIDADE DA CAÇAMBA: 0,8 M³ / POTÊNCIA: 111 HP), LARGURA DE 1,5 A 2,5 M, PROFUNDIDADE DE 1,5 A 3,0 M, COM SOLO (SEM SUBSTITUIÇÃO) DE 1ª CATEGORIA EM LOCAIS COM BAIXO NÍVEL DE INTERFERÊNCIA. AF_04/2016</v>
          </cell>
          <cell r="D5042" t="str">
            <v>M3</v>
          </cell>
          <cell r="E5042">
            <v>7.76</v>
          </cell>
        </row>
        <row r="5043">
          <cell r="B5043">
            <v>93370</v>
          </cell>
          <cell r="C5043" t="str">
            <v>REATERRO MECANIZADO DE VALA COM ESCAVADEIRA HIDRÁULICA (CAPACIDADE DA CAÇAMBA: 0,8 M³ / POTÊNCIA: 111 HP), LARGURA ATÉ 1,5 M, PROFUNDIDADE DE 3,0 A 4,5 M, COM SOLO DE 1ª CATEGORIA EM LOCAIS COM BAIXO NÍVEL DE INTERFERÊNCIA. AF_04/2016</v>
          </cell>
          <cell r="D5043" t="str">
            <v>M3</v>
          </cell>
          <cell r="E5043">
            <v>8.48</v>
          </cell>
        </row>
        <row r="5044">
          <cell r="B5044">
            <v>93371</v>
          </cell>
          <cell r="C5044" t="str">
            <v>REATERRO MECANIZADO DE VALA COM ESCAVADEIRA HIDRÁULICA (CAPACIDADE DA CAÇAMBA: 0,8 M³ / POTÊNCIA: 111 HP), LARGURA DE 1,5 A 2,5 M, PROFUNDIDADE DE 3,0 A 4,5 M, COM SOLO (SEM SUBSTITUIÇÃO) DE 1ª CATEGORIA EM LOCAIS COM BAIXO NÍVEL DE INTERFERÊNCIA. AF_04/2016</v>
          </cell>
          <cell r="D5044" t="str">
            <v>M3</v>
          </cell>
          <cell r="E5044">
            <v>6.54</v>
          </cell>
        </row>
        <row r="5045">
          <cell r="B5045">
            <v>93372</v>
          </cell>
          <cell r="C5045" t="str">
            <v>REATERRO MECANIZADO DE VALA COM ESCAVADEIRA HIDRÁULICA (CAPACIDADE DA CAÇAMBA: 0,8 M³ / POTÊNCIA: 111 HP), LARGURA ATÉ 1,5 M, PROFUNDIDADE DE 4,5 A 6,0 M, COM SOLO DE 1ª CATEGORIA EM LOCAIS COM BAIXO NÍVEL DE INTERFERÊNCIA. AF_04/2016</v>
          </cell>
          <cell r="D5045" t="str">
            <v>M3</v>
          </cell>
          <cell r="E5045">
            <v>7.42</v>
          </cell>
        </row>
        <row r="5046">
          <cell r="B5046">
            <v>93373</v>
          </cell>
          <cell r="C5046" t="str">
            <v>REATERRO MECANIZADO DE VALA COM ESCAVADEIRA HIDRÁULICA (CAPACIDADE DA CAÇAMBA: 0,8 M³ / POTÊNCIA: 111 HP), LARGURA DE 1,5 A 2,5 M, PROFUNDIDADE DE 4,5 A 6,0 M, COM SOLO (SEM SUBSTITUIÇÃO) DE 1ª CATEGORIA EM LOCAIS COM BAIXO NÍVEL DE INTERFERÊNCIA. AF_04/2016</v>
          </cell>
          <cell r="D5046" t="str">
            <v>M3</v>
          </cell>
          <cell r="E5046">
            <v>5.94</v>
          </cell>
        </row>
        <row r="5047">
          <cell r="B5047">
            <v>93374</v>
          </cell>
          <cell r="C5047" t="str">
            <v>REATERRO MECANIZADO DE VALA COM RETROESCAVADEIRA (CAPACIDADE DA CAÇAMBA DA RETRO: 0,26 M³ / POTÊNCIA: 88 HP), LARGURA ATÉ 0,8 M, PROFUNDIDADE ATÉ 1,5 M, COM SOLO (SEM SUBSTITUIÇÃO) DE 1ª CATEGORIA EM LOCAIS COM ALTO NÍVEL DE INTERFERÊNCIA. AF_04/2016</v>
          </cell>
          <cell r="D5047" t="str">
            <v>M3</v>
          </cell>
          <cell r="E5047">
            <v>16.93</v>
          </cell>
        </row>
        <row r="5048">
          <cell r="B5048">
            <v>93375</v>
          </cell>
          <cell r="C5048" t="str">
            <v>REATERRO MECANIZADO DE VALA COM RETROESCAVADEIRA (CAPACIDADE DA CAÇAMBA DA RETRO: 0,26 M³ / POTÊNCIA: 88 HP), LARGURA DE 0,8 A 1,5 M, PROFUNDIDADE ATÉ 1,5 M, COM SOLO DE 1ª CATEGORIA EM LOCAIS COM ALTO NÍVEL DE INTERFERÊNCIA. AF_04/2016</v>
          </cell>
          <cell r="D5048" t="str">
            <v>M3</v>
          </cell>
          <cell r="E5048">
            <v>13.05</v>
          </cell>
        </row>
        <row r="5049">
          <cell r="B5049">
            <v>93376</v>
          </cell>
          <cell r="C5049" t="str">
            <v>REATERRO MECANIZADO DE VALA COM RETROESCAVADEIRA (CAPACIDADE DA CAÇAMBA DA RETRO: 0,26 M³ / POTÊNCIA: 88 HP), LARGURA ATÉ 0,8 M, PROFUNDIDADE DE 1,5 A 3,0 M, COM SOLO DE 1ª CATEGORIA EM LOCAIS COM ALTO NÍVEL DE INTERFERÊNCIA. AF_04/2016</v>
          </cell>
          <cell r="D5049" t="str">
            <v>M3</v>
          </cell>
          <cell r="E5049">
            <v>10.71</v>
          </cell>
        </row>
        <row r="5050">
          <cell r="B5050">
            <v>93377</v>
          </cell>
          <cell r="C5050" t="str">
            <v>REATERRO MECANIZADO DE VALA COM RETROESCAVADEIRA (CAPACIDADE DA CAÇAMBA DA RETRO: 0,26 M³ / POTÊNCIA: 88 HP), LARGURA DE 0,8 A 1,5 M, PROFUNDIDADE DE 1,5 A 3,0 M, COM SOLO (SEM SUBSTITUIÇÃO) DE 1ª CATEGORIA EM LOCAIS COM ALTO NÍVEL DE INTERFERÊNCIA. AF_04/2016</v>
          </cell>
          <cell r="D5050" t="str">
            <v>M3</v>
          </cell>
          <cell r="E5050">
            <v>7.25</v>
          </cell>
        </row>
        <row r="5051">
          <cell r="B5051">
            <v>93378</v>
          </cell>
          <cell r="C5051" t="str">
            <v>REATERRO MECANIZADO DE VALA COM RETROESCAVADEIRA (CAPACIDADE DA CAÇAMBA DA RETRO: 0,26 M³ / POTÊNCIA: 88 HP), LARGURA ATÉ 0,8 M, PROFUNDIDADE ATÉ 1,5 M, COM SOLO DE 1ª CATEGORIA EM LOCAIS COM BAIXO NÍVEL DE INTERFERÊNCIA. AF_04/2016</v>
          </cell>
          <cell r="D5051" t="str">
            <v>M3</v>
          </cell>
          <cell r="E5051">
            <v>15.81</v>
          </cell>
        </row>
        <row r="5052">
          <cell r="B5052">
            <v>93379</v>
          </cell>
          <cell r="C5052" t="str">
            <v>REATERRO MECANIZADO DE VALA COM RETROESCAVADEIRA (CAPACIDADE DA CAÇAMBA DA RETRO: 0,26 M³ / POTÊNCIA: 88 HP), LARGURA DE 0,8 A 1,5 M, PROFUNDIDADE ATÉ 1,5 M, COM SOLO DE 1ª CATEGORIA EM LOCAIS COM BAIXO NÍVEL DE INTERFERÊNCIA. AF_04/2016</v>
          </cell>
          <cell r="D5052" t="str">
            <v>M3</v>
          </cell>
          <cell r="E5052">
            <v>12.2</v>
          </cell>
        </row>
        <row r="5053">
          <cell r="B5053">
            <v>93380</v>
          </cell>
          <cell r="C5053" t="str">
            <v>REATERRO MECANIZADO DE VALA COM RETROESCAVADEIRA (CAPACIDADE DA CAÇAMBA DA RETRO: 0,26 M³ / POTÊNCIA: 88 HP), LARGURA ATÉ 0,8 M, PROFUNDIDADE DE 1,5 A 3,0 M, COM SOLO DE 1ª CATEGORIA EM LOCAIS COM BAIXO NÍVEL DE INTERFERÊNCIA. AF_04/2016</v>
          </cell>
          <cell r="D5053" t="str">
            <v>M3</v>
          </cell>
          <cell r="E5053">
            <v>10.039999999999999</v>
          </cell>
        </row>
        <row r="5054">
          <cell r="B5054">
            <v>93381</v>
          </cell>
          <cell r="C5054" t="str">
            <v>REATERRO MECANIZADO DE VALA COM RETROESCAVADEIRA (CAPACIDADE DA CAÇAMBA DA RETRO: 0,26 M³ / POTÊNCIA: 88 HP), LARGURA DE 0,8 A 1,5 M, PROFUNDIDADE DE 1,5 A 3,0 M, COM SOLO (SEM SUBSTITUIÇÃO) DE 1ª CATEGORIA EM LOCAIS COM BAIXO NÍVEL DE INTERFERÊNCIA. AF_04/2016</v>
          </cell>
          <cell r="D5054" t="str">
            <v>M3</v>
          </cell>
          <cell r="E5054">
            <v>6.78</v>
          </cell>
        </row>
        <row r="5055">
          <cell r="B5055">
            <v>93382</v>
          </cell>
          <cell r="C5055" t="str">
            <v>REATERRO MANUAL DE VALAS COM COMPACTAÇÃO MECANIZADA. AF_04/2016</v>
          </cell>
          <cell r="D5055" t="str">
            <v>M3</v>
          </cell>
          <cell r="E5055">
            <v>21.77</v>
          </cell>
        </row>
        <row r="5056">
          <cell r="B5056">
            <v>96995</v>
          </cell>
          <cell r="C5056" t="str">
            <v>REATERRO MANUAL APILOADO COM SOQUETE. AF_10/2017</v>
          </cell>
          <cell r="D5056" t="str">
            <v>M3</v>
          </cell>
          <cell r="E5056">
            <v>37.53</v>
          </cell>
        </row>
        <row r="5057">
          <cell r="B5057">
            <v>97916</v>
          </cell>
          <cell r="C5057" t="str">
            <v>TRANSPORTE COM CAMINHÃO BASCULANTE DE 6 M³, EM VIA URBANA EM LEITO NATURAL (UNIDADE: TXKM). AF_07/2020</v>
          </cell>
          <cell r="D5057" t="str">
            <v>TXKM</v>
          </cell>
          <cell r="E5057">
            <v>1.61</v>
          </cell>
        </row>
        <row r="5058">
          <cell r="B5058">
            <v>97917</v>
          </cell>
          <cell r="C5058" t="str">
            <v>TRANSPORTE COM CAMINHÃO BASCULANTE DE 6 M³, EM VIA URBANA EM REVESTIMENTO PRIMÁRIO (UNIDADE: TXKM). AF_07/2020</v>
          </cell>
          <cell r="D5058" t="str">
            <v>TXKM</v>
          </cell>
          <cell r="E5058">
            <v>1.38</v>
          </cell>
        </row>
        <row r="5059">
          <cell r="B5059">
            <v>97918</v>
          </cell>
          <cell r="C5059" t="str">
            <v>TRANSPORTE COM CAMINHÃO BASCULANTE DE 6 M³, EM VIA URBANA PAVIMENTADA, DMT ATÉ 30 KM (UNIDADE: TXKM). AF_07/2020</v>
          </cell>
          <cell r="D5059" t="str">
            <v>TXKM</v>
          </cell>
          <cell r="E5059">
            <v>1.27</v>
          </cell>
        </row>
        <row r="5060">
          <cell r="B5060">
            <v>97919</v>
          </cell>
          <cell r="C5060" t="str">
            <v>TRANSPORTE COM CAMINHÃO BASCULANTE DE 6 M³, EM VIA URBANA PAVIMENTADA, ADICIONAL PARA DMT EXCEDENTE A 30 KM (UNIDADE: TXKM). AF_07/2020</v>
          </cell>
          <cell r="D5060" t="str">
            <v>TXKM</v>
          </cell>
          <cell r="E5060">
            <v>0.5</v>
          </cell>
        </row>
        <row r="5061">
          <cell r="B5061">
            <v>101616</v>
          </cell>
          <cell r="C5061" t="str">
            <v>PREPARO DE FUNDO DE VALA COM LARGURA MENOR QUE 1,5 M (ACERTO DO SOLO NATURAL). AF_08/2020</v>
          </cell>
          <cell r="D5061" t="str">
            <v>M2</v>
          </cell>
          <cell r="E5061">
            <v>4.54</v>
          </cell>
        </row>
        <row r="5062">
          <cell r="B5062">
            <v>101617</v>
          </cell>
          <cell r="C5062" t="str">
            <v>PREPARO DE FUNDO DE VALA COM LARGURA MAIOR OU IGUAL A 1,5 M E MENOR QUE 2,5 M (ACERTO DO SOLO NATURAL). AF_08/2020</v>
          </cell>
          <cell r="D5062" t="str">
            <v>M2</v>
          </cell>
          <cell r="E5062">
            <v>2.23</v>
          </cell>
        </row>
        <row r="5063">
          <cell r="B5063">
            <v>101618</v>
          </cell>
          <cell r="C5063" t="str">
            <v>PREPARO DE FUNDO DE VALA COM LARGURA MENOR QUE 1,5 M, COM CAMADA DE AREIA, LANÇAMENTO MANUAL. AF_08/2020</v>
          </cell>
          <cell r="D5063" t="str">
            <v>M3</v>
          </cell>
          <cell r="E5063">
            <v>171.83</v>
          </cell>
        </row>
        <row r="5064">
          <cell r="B5064">
            <v>101619</v>
          </cell>
          <cell r="C5064" t="str">
            <v>PREPARO DE FUNDO DE VALA COM LARGURA MENOR QUE 1,5 M, COM CAMADA DE BRITA, LANÇAMENTO MANUAL. AF_08/2020</v>
          </cell>
          <cell r="D5064" t="str">
            <v>M3</v>
          </cell>
          <cell r="E5064">
            <v>208.41</v>
          </cell>
        </row>
        <row r="5065">
          <cell r="B5065">
            <v>101620</v>
          </cell>
          <cell r="C5065" t="str">
            <v>PREPARO DE FUNDO DE VALA COM LARGURA MAIOR OU IGUAL A 1,5 M E MENOR QUE 2,5 M, COM CAMADA DE AREIA, LANÇAMENTO MANUAL. AF_08/2020</v>
          </cell>
          <cell r="D5065" t="str">
            <v>M3</v>
          </cell>
          <cell r="E5065">
            <v>153.71</v>
          </cell>
        </row>
        <row r="5066">
          <cell r="B5066">
            <v>101621</v>
          </cell>
          <cell r="C5066" t="str">
            <v>PREPARO DE FUNDO DE VALA COM LARGURA MAIOR OU IGUAL A 1,5 M E MENOR QUE 2,5 M, COM CAMADA DE BRITA, LANÇAMENTO MANUAL. AF_08/2020</v>
          </cell>
          <cell r="D5066" t="str">
            <v>M3</v>
          </cell>
          <cell r="E5066">
            <v>190.29</v>
          </cell>
        </row>
        <row r="5067">
          <cell r="B5067">
            <v>101622</v>
          </cell>
          <cell r="C5067" t="str">
            <v>PREPARO DE FUNDO DE VALA COM LARGURA MENOR QUE 1,5 M, COM CAMADA DE AREIA, LANÇAMENTO MECANIZADO. AF_08/2020</v>
          </cell>
          <cell r="D5067" t="str">
            <v>M3</v>
          </cell>
          <cell r="E5067">
            <v>146.56</v>
          </cell>
        </row>
        <row r="5068">
          <cell r="B5068">
            <v>101623</v>
          </cell>
          <cell r="C5068" t="str">
            <v>PREPARO DE FUNDO DE VALA COM LARGURA MENOR QUE 1,5 M, COM CAMADA DE BRITA, LANÇAMENTO MECANIZADO. AF_08/2020</v>
          </cell>
          <cell r="D5068" t="str">
            <v>M3</v>
          </cell>
          <cell r="E5068">
            <v>177.24</v>
          </cell>
        </row>
        <row r="5069">
          <cell r="B5069">
            <v>101624</v>
          </cell>
          <cell r="C5069" t="str">
            <v>PREPARO DE FUNDO DE VALA COM LARGURA MAIOR OU IGUAL A 1,5 M E MENOR QUE 2,5 M, COM CAMADA DE BRITA, LANÇAMENTO MECANIZADO. AF_08/2020</v>
          </cell>
          <cell r="D5069" t="str">
            <v>M3</v>
          </cell>
          <cell r="E5069">
            <v>146.62</v>
          </cell>
        </row>
        <row r="5070">
          <cell r="B5070">
            <v>101625</v>
          </cell>
          <cell r="C5070" t="str">
            <v>PREPARO DE FUNDO DE VALA COM LARGURA MAIOR OU IGUAL A 1,5 M E MENOR QUE 2,5 M, COM CAMADA DE AREIA, LANÇAMENTO MECANIZADO. AF_08/2020</v>
          </cell>
          <cell r="D5070" t="str">
            <v>M3</v>
          </cell>
          <cell r="E5070">
            <v>119.82</v>
          </cell>
        </row>
        <row r="5071">
          <cell r="B5071">
            <v>95606</v>
          </cell>
          <cell r="C5071" t="str">
            <v>UMIDIFICAÇÃO DE MATERIAL PARA VALAS COM CAMINHÃO PIPA 10000L. AF_11/2016</v>
          </cell>
          <cell r="D5071" t="str">
            <v>M3</v>
          </cell>
          <cell r="E5071">
            <v>1.49</v>
          </cell>
        </row>
        <row r="5072">
          <cell r="B5072">
            <v>87471</v>
          </cell>
          <cell r="C5072" t="str">
            <v>ALVENARIA DE VEDAÇÃO DE BLOCOS CERÂMICOS FURADOS NA VERTICAL DE 9X19X39CM (ESPESSURA 9CM) DE PAREDES COM ÁREA LÍQUIDA MENOR QUE 6M² SEM VÃOS E ARGAMASSA DE ASSENTAMENTO COM PREPARO EM BETONEIRA. AF_06/2014</v>
          </cell>
          <cell r="D5072" t="str">
            <v>M2</v>
          </cell>
          <cell r="E5072">
            <v>53.36</v>
          </cell>
        </row>
        <row r="5073">
          <cell r="B5073">
            <v>87472</v>
          </cell>
          <cell r="C5073" t="str">
            <v>ALVENARIA DE VEDAÇÃO DE BLOCOS CERÂMICOS FURADOS NA VERTICAL DE 9X19X39CM (ESPESSURA 9CM) DE PAREDES COM ÁREA LÍQUIDA MENOR QUE 6M² SEM VÃOS E ARGAMASSA DE ASSENTAMENTO COM PREPARO MANUAL. AF_06/2014</v>
          </cell>
          <cell r="D5073" t="str">
            <v>M2</v>
          </cell>
          <cell r="E5073">
            <v>54.41</v>
          </cell>
        </row>
        <row r="5074">
          <cell r="B5074">
            <v>87473</v>
          </cell>
          <cell r="C5074" t="str">
            <v>ALVENARIA DE VEDAÇÃO DE BLOCOS CERÂMICOS FURADOS NA VERTICAL DE 14X19X39CM (ESPESSURA 14CM) DE PAREDES COM ÁREA LÍQUIDA MENOR QUE 6M² SEM VÃOS E ARGAMASSA DE ASSENTAMENTO COM PREPARO EM BETONEIRA. AF_06/2014</v>
          </cell>
          <cell r="D5074" t="str">
            <v>M2</v>
          </cell>
          <cell r="E5074">
            <v>71.19</v>
          </cell>
        </row>
        <row r="5075">
          <cell r="B5075">
            <v>87474</v>
          </cell>
          <cell r="C5075" t="str">
            <v>ALVENARIA DE VEDAÇÃO DE BLOCOS CERÂMICOS FURADOS NA VERTICAL DE 14X19X39CM (ESPESSURA 14CM) DE PAREDES COM ÁREA LÍQUIDA MENOR QUE 6M² SEM VÃOS E ARGAMASSA DE ASSENTAMENTO COM PREPARO MANUAL. AF_06/2014</v>
          </cell>
          <cell r="D5075" t="str">
            <v>M2</v>
          </cell>
          <cell r="E5075">
            <v>72.38</v>
          </cell>
        </row>
        <row r="5076">
          <cell r="B5076">
            <v>87475</v>
          </cell>
          <cell r="C5076" t="str">
            <v>ALVENARIA DE VEDAÇÃO DE BLOCOS CERÂMICOS FURADOS NA VERTICAL DE 19X19X39CM (ESPESSURA 19CM) DE PAREDES COM ÁREA LÍQUIDA MENOR QUE 6M² SEM VÃOS E ARGAMASSA DE ASSENTAMENTO COM PREPARO EM BETONEIRA. AF_06/2014</v>
          </cell>
          <cell r="D5076" t="str">
            <v>M2</v>
          </cell>
          <cell r="E5076">
            <v>87.46</v>
          </cell>
        </row>
        <row r="5077">
          <cell r="B5077">
            <v>87476</v>
          </cell>
          <cell r="C5077" t="str">
            <v>ALVENARIA DE VEDAÇÃO DE BLOCOS CERÂMICOS FURADOS NA VERTICAL DE 19X19X39CM (ESPESSURA 19CM) DE PAREDES COM ÁREA LÍQUIDA MENOR QUE 6M² SEM VÃOS E ARGAMASSA DE ASSENTAMENTO COM PREPARO MANUAL. AF_06/2014</v>
          </cell>
          <cell r="D5077" t="str">
            <v>M2</v>
          </cell>
          <cell r="E5077">
            <v>88.85</v>
          </cell>
        </row>
        <row r="5078">
          <cell r="B5078">
            <v>87477</v>
          </cell>
          <cell r="C5078" t="str">
            <v>ALVENARIA DE VEDAÇÃO DE BLOCOS CERÂMICOS FURADOS NA VERTICAL DE 9X19X39CM (ESPESSURA 9CM) DE PAREDES COM ÁREA LÍQUIDA MAIOR OU IGUAL A 6M² SEM VÃOS E ARGAMASSA DE ASSENTAMENTO COM PREPARO EM BETONEIRA. AF_06/2014</v>
          </cell>
          <cell r="D5078" t="str">
            <v>M2</v>
          </cell>
          <cell r="E5078">
            <v>48.99</v>
          </cell>
        </row>
        <row r="5079">
          <cell r="B5079">
            <v>87478</v>
          </cell>
          <cell r="C5079" t="str">
            <v>ALVENARIA DE VEDAÇÃO DE BLOCOS CERÂMICOS FURADOS NA VERTICAL DE 9X19X39CM (ESPESSURA 9CM) DE PAREDES COM ÁREA LÍQUIDA MAIOR OU IGUAL A 6M² SEM VÃOS E ARGAMASSA DE ASSENTAMENTO COM PREPARO MANUAL. AF_06/2014</v>
          </cell>
          <cell r="D5079" t="str">
            <v>M2</v>
          </cell>
          <cell r="E5079">
            <v>50.04</v>
          </cell>
        </row>
        <row r="5080">
          <cell r="B5080">
            <v>87479</v>
          </cell>
          <cell r="C5080" t="str">
            <v>ALVENARIA DE VEDAÇÃO DE BLOCOS CERÂMICOS FURADOS NA VERTICAL DE 14X19X39CM (ESPESSURA 14CM) DE PAREDES COM ÁREA LÍQUIDA MAIOR OU IGUAL A 6M² SEM VÃOS E ARGAMASSA DE ASSENTAMENTO COM PREPARO EM BETONEIRA. AF_06/2014</v>
          </cell>
          <cell r="D5080" t="str">
            <v>M2</v>
          </cell>
          <cell r="E5080">
            <v>65.989999999999995</v>
          </cell>
        </row>
        <row r="5081">
          <cell r="B5081">
            <v>87480</v>
          </cell>
          <cell r="C5081" t="str">
            <v>ALVENARIA DE VEDAÇÃO DE BLOCOS CERÂMICOS FURADOS NA VERTICAL DE 14X19X39CM (ESPESSURA 14CM) DE PAREDES COM ÁREA LÍQUIDA MAIOR OU IGUAL A 6M² SEM VÃOS E ARGAMASSA DE ASSENTAMENTO COM PREPARO MANUAL. AF_06/2014</v>
          </cell>
          <cell r="D5081" t="str">
            <v>M2</v>
          </cell>
          <cell r="E5081">
            <v>67.180000000000007</v>
          </cell>
        </row>
        <row r="5082">
          <cell r="B5082">
            <v>87481</v>
          </cell>
          <cell r="C5082" t="str">
            <v>ALVENARIA DE VEDAÇÃO DE BLOCOS CERÂMICOS FURADOS NA VERTICAL DE 19X19X39CM (ESPESSURA 19CM) DE PAREDES COM ÁREA LÍQUIDA MAIOR OU IGUAL A 6M² SEM VÃOS E ARGAMASSA DE ASSENTAMENTO COM PREPARO EM BETONEIRA. AF_06/2014</v>
          </cell>
          <cell r="D5082" t="str">
            <v>M2</v>
          </cell>
          <cell r="E5082">
            <v>81.08</v>
          </cell>
        </row>
        <row r="5083">
          <cell r="B5083">
            <v>87482</v>
          </cell>
          <cell r="C5083" t="str">
            <v>ALVENARIA DE VEDAÇÃO DE BLOCOS CERÂMICOS FURADOS NA VERTICAL DE 19X19X39CM (ESPESSURA 19CM) DE PAREDES COM ÁREA LÍQUIDA MAIOR OU IGUAL A 6M² SEM VÃOS E ARGAMASSA DE ASSENTAMENTO COM PREPARO MANUAL. AF_06/2014</v>
          </cell>
          <cell r="D5083" t="str">
            <v>M2</v>
          </cell>
          <cell r="E5083">
            <v>82.47</v>
          </cell>
        </row>
        <row r="5084">
          <cell r="B5084">
            <v>87483</v>
          </cell>
          <cell r="C5084" t="str">
            <v>ALVENARIA DE VEDAÇÃO DE BLOCOS CERÂMICOS FURADOS NA VERTICAL DE 9X19X39CM (ESPESSURA 9CM) DE PAREDES COM ÁREA LÍQUIDA MENOR QUE 6M² COM VÃOS E ARGAMASSA DE ASSENTAMENTO COM PREPARO EM BETONEIRA. AF_06/2014</v>
          </cell>
          <cell r="D5084" t="str">
            <v>M2</v>
          </cell>
          <cell r="E5084">
            <v>59.47</v>
          </cell>
        </row>
        <row r="5085">
          <cell r="B5085">
            <v>87484</v>
          </cell>
          <cell r="C5085" t="str">
            <v>ALVENARIA DE VEDAÇÃO DE BLOCOS CERÂMICOS FURADOS NA VERTICAL DE 9X19X39CM (ESPESSURA 9CM) DE PAREDES COM ÁREA LÍQUIDA MENOR QUE 6M² COM VÃOS E ARGAMASSA DE ASSENTAMENTO COM PREPARO MANUAL. AF_06/2014</v>
          </cell>
          <cell r="D5085" t="str">
            <v>M2</v>
          </cell>
          <cell r="E5085">
            <v>60.52</v>
          </cell>
        </row>
        <row r="5086">
          <cell r="B5086">
            <v>87485</v>
          </cell>
          <cell r="C5086" t="str">
            <v>ALVENARIA DE VEDAÇÃO DE BLOCOS CERÂMICOS FURADOS NA VERTICAL DE 14X19X39CM (ESPESSURA 14CM) DE PAREDES COM ÁREA LÍQUIDA MENOR QUE 6M² COM VÃOS E ARGAMASSA DE ASSENTAMENTO COM PREPARO EM BETONEIRA. AF_06/2014</v>
          </cell>
          <cell r="D5086" t="str">
            <v>M2</v>
          </cell>
          <cell r="E5086">
            <v>77.459999999999994</v>
          </cell>
        </row>
        <row r="5087">
          <cell r="B5087">
            <v>87487</v>
          </cell>
          <cell r="C5087" t="str">
            <v>ALVENARIA DE VEDAÇÃO DE BLOCOS CERÂMICOS FURADOS NA VERTICAL DE 19X19X39CM (ESPESSURA 19CM) DE PAREDES COM ÁREA LÍQUIDA MENOR QUE 6M² COM VÃOS E ARGAMASSA DE ASSENTAMENTO COM PREPARO EM BETONEIRA. AF_06/2014</v>
          </cell>
          <cell r="D5087" t="str">
            <v>M2</v>
          </cell>
          <cell r="E5087">
            <v>93.61</v>
          </cell>
        </row>
        <row r="5088">
          <cell r="B5088">
            <v>87488</v>
          </cell>
          <cell r="C5088" t="str">
            <v>ALVENARIA DE VEDAÇÃO DE BLOCOS CERÂMICOS FURADOS NA VERTICAL DE 19X19X39CM (ESPESSURA 19CM) DE PAREDES COM ÁREA LÍQUIDA MENOR QUE 6M² COM VÃOS E ARGAMASSA DE ASSENTAMENTO COM PREPARO MANUAL. AF_06/2014</v>
          </cell>
          <cell r="D5088" t="str">
            <v>M2</v>
          </cell>
          <cell r="E5088">
            <v>95</v>
          </cell>
        </row>
        <row r="5089">
          <cell r="B5089">
            <v>87489</v>
          </cell>
          <cell r="C5089" t="str">
            <v>ALVENARIA DE VEDAÇÃO DE BLOCOS CERÂMICOS FURADOS NA VERTICAL DE 9X19X39CM (ESPESSURA 9CM) DE PAREDES COM ÁREA LÍQUIDA MAIOR OU IGUAL A 6M² COM VÃOS E ARGAMASSA DE ASSENTAMENTO COM PREPARO EM BETONEIRA. AF_06/2014</v>
          </cell>
          <cell r="D5089" t="str">
            <v>M2</v>
          </cell>
          <cell r="E5089">
            <v>52.6</v>
          </cell>
        </row>
        <row r="5090">
          <cell r="B5090">
            <v>87490</v>
          </cell>
          <cell r="C5090" t="str">
            <v>ALVENARIA DE VEDAÇÃO DE BLOCOS CERÂMICOS FURADOS NA VERTICAL DE 9X19X39CM (ESPESSURA 9CM) DE PAREDES COM ÁREA LÍQUIDA MAIOR OU IGUAL A 6M² COM VÃOS E ARGAMASSA DE ASSENTAMENTO COM PREPARO MANUAL. AF_06/2014</v>
          </cell>
          <cell r="D5090" t="str">
            <v>M2</v>
          </cell>
          <cell r="E5090">
            <v>53.65</v>
          </cell>
        </row>
        <row r="5091">
          <cell r="B5091">
            <v>87491</v>
          </cell>
          <cell r="C5091" t="str">
            <v>ALVENARIA DE VEDAÇÃO DE BLOCOS CERÂMICOS FURADOS NA VERTICAL DE 14X19X39CM (ESPESSURA 14CM) DE PAREDES COM ÁREA LÍQUIDA MAIOR OU IGUAL A 6M² COM VÃOS E ARGAMASSA DE ASSENTAMENTO COM PREPARO EM BETONEIRA. AF_06/2014</v>
          </cell>
          <cell r="D5091" t="str">
            <v>M2</v>
          </cell>
          <cell r="E5091">
            <v>69.75</v>
          </cell>
        </row>
        <row r="5092">
          <cell r="B5092">
            <v>87492</v>
          </cell>
          <cell r="C5092" t="str">
            <v>ALVENARIA DE VEDAÇÃO DE BLOCOS CERÂMICOS FURADOS NA VERTICAL DE 14X19X39CM (ESPESSURA 14CM) DE PAREDES COM ÁREA LÍQUIDA MAIOR OU IGUAL A 6M² COM VÃOS E ARGAMASSA DE ASSENTAMENTO COM PREPARO MANUAL. AF_06/2014</v>
          </cell>
          <cell r="D5092" t="str">
            <v>M2</v>
          </cell>
          <cell r="E5092">
            <v>70.94</v>
          </cell>
        </row>
        <row r="5093">
          <cell r="B5093">
            <v>87493</v>
          </cell>
          <cell r="C5093" t="str">
            <v>ALVENARIA DE VEDAÇÃO DE BLOCOS CERÂMICOS FURADOS NA VERTICAL DE 19X19X39CM (ESPESSURA 19CM) DE PAREDES COM ÁREA LÍQUIDA MAIOR OU IGUAL A 6M² COM VÃOS E ARGAMASSA DE ASSENTAMENTO COM PREPARO EM BETONEIRA. AF_06/2014</v>
          </cell>
          <cell r="D5093" t="str">
            <v>M2</v>
          </cell>
          <cell r="E5093">
            <v>85.02</v>
          </cell>
        </row>
        <row r="5094">
          <cell r="B5094">
            <v>87494</v>
          </cell>
          <cell r="C5094" t="str">
            <v>ALVENARIA DE VEDAÇÃO DE BLOCOS CERÂMICOS FURADOS NA VERTICAL DE 19X19X39CM (ESPESSURA 19CM) DE PAREDES COM ÁREA LÍQUIDA MAIOR OU IGUAL A 6M² COM VÃOS E ARGAMASSA DE ASSENTAMENTO COM PREPARO MANUAL. AF_06/2014</v>
          </cell>
          <cell r="D5094" t="str">
            <v>M2</v>
          </cell>
          <cell r="E5094">
            <v>86.41</v>
          </cell>
        </row>
        <row r="5095">
          <cell r="B5095">
            <v>87495</v>
          </cell>
          <cell r="C5095" t="str">
            <v>ALVENARIA DE VEDAÇÃO DE BLOCOS CERÂMICOS FURADOS NA HORIZONTAL DE 9X19X19CM (ESPESSURA 9CM) DE PAREDES COM ÁREA LÍQUIDA MENOR QUE 6M² SEM VÃOS E ARGAMASSA DE ASSENTAMENTO COM PREPARO EM BETONEIRA. AF_06/2014</v>
          </cell>
          <cell r="D5095" t="str">
            <v>M2</v>
          </cell>
          <cell r="E5095">
            <v>77.78</v>
          </cell>
        </row>
        <row r="5096">
          <cell r="B5096">
            <v>87496</v>
          </cell>
          <cell r="C5096" t="str">
            <v>ALVENARIA DE VEDAÇÃO DE BLOCOS CERÂMICOS FURADOS NA HORIZONTAL DE 9X19X19CM (ESPESSURA 9CM) DE PAREDES COM ÁREA LÍQUIDA MENOR QUE 6M² SEM VÃOS E ARGAMASSA DE ASSENTAMENTO COM PREPARO MANUAL. AF_06/2014</v>
          </cell>
          <cell r="D5096" t="str">
            <v>M2</v>
          </cell>
          <cell r="E5096">
            <v>78.77</v>
          </cell>
        </row>
        <row r="5097">
          <cell r="B5097">
            <v>87497</v>
          </cell>
          <cell r="C5097" t="str">
            <v>ALVENARIA DE VEDAÇÃO DE BLOCOS CERÂMICOS FURADOS NA HORIZONTAL DE 11,5X19X19CM (ESPESSURA 11,5CM) DE PAREDES COM ÁREA LÍQUIDA MENOR QUE 6M² SEM VÃOS E ARGAMASSA DE ASSENTAMENTO COM PREPARO EM BETONEIRA. AF_06/2014</v>
          </cell>
          <cell r="D5097" t="str">
            <v>M2</v>
          </cell>
          <cell r="E5097">
            <v>80.61</v>
          </cell>
        </row>
        <row r="5098">
          <cell r="B5098">
            <v>87498</v>
          </cell>
          <cell r="C5098" t="str">
            <v>ALVENARIA DE VEDAÇÃO DE BLOCOS CERÂMICOS FURADOS NA HORIZONTAL DE 11,5X19X19CM (ESPESSURA 11,5CM) DE PAREDES COM ÁREA LÍQUIDA MENOR QUE 6M² SEM VÃOS E ARGAMASSA DE ASSENTAMENTO COM PREPARO MANUAL. AF_06/2014</v>
          </cell>
          <cell r="D5098" t="str">
            <v>M2</v>
          </cell>
          <cell r="E5098">
            <v>81.87</v>
          </cell>
        </row>
        <row r="5099">
          <cell r="B5099">
            <v>87499</v>
          </cell>
          <cell r="C5099" t="str">
            <v>ALVENARIA DE VEDAÇÃO DE BLOCOS CERÂMICOS FURADOS NA HORIZONTAL DE 9X14X19CM (ESPESSURA 9CM) DE PAREDES COM ÁREA LÍQUIDA MENOR QUE 6M² SEM VÃOS E ARGAMASSA DE ASSENTAMENTO COM PREPARO EM BETONEIRA. AF_06/2014</v>
          </cell>
          <cell r="D5099" t="str">
            <v>M2</v>
          </cell>
          <cell r="E5099">
            <v>90.58</v>
          </cell>
        </row>
        <row r="5100">
          <cell r="B5100">
            <v>87500</v>
          </cell>
          <cell r="C5100" t="str">
            <v>ALVENARIA DE VEDAÇÃO DE BLOCOS CERÂMICOS FURADOS NA HORIZONTAL DE 9X14X19CM (ESPESSURA 9CM) DE PAREDES COM ÁREA LÍQUIDA MENOR QUE 6M² SEM VÃOS E ARGAMASSA DE ASSENTAMENTO COM PREPARO MANUAL. AF_06/2014</v>
          </cell>
          <cell r="D5100" t="str">
            <v>M2</v>
          </cell>
          <cell r="E5100">
            <v>91.65</v>
          </cell>
        </row>
        <row r="5101">
          <cell r="B5101">
            <v>87501</v>
          </cell>
          <cell r="C5101" t="str">
            <v>ALVENARIA DE VEDAÇÃO DE BLOCOS CERÂMICOS FURADOS NA HORIZONTAL DE 14X9X19CM (ESPESSURA 14CM, BLOCO DEITADO) DE PAREDES COM ÁREA LÍQUIDA MENOR QUE 6M² SEM VÃOS E ARGAMASSA DE ASSENTAMENTO COM PREPARO EM BETONEIRA. AF_06/2014</v>
          </cell>
          <cell r="D5101" t="str">
            <v>M2</v>
          </cell>
          <cell r="E5101">
            <v>140.88</v>
          </cell>
        </row>
        <row r="5102">
          <cell r="B5102">
            <v>87502</v>
          </cell>
          <cell r="C5102" t="str">
            <v>ALVENARIA DE VEDAÇÃO DE BLOCOS CERÂMICOS FURADOS NA HORIZONTAL DE 14X9X19CM (ESPESSURA 14CM, BLOCO DEITADO) DE PAREDES COM ÁREA LÍQUIDA MENOR QUE 6M² SEM VÃOS E ARGAMASSA DE ASSENTAMENTO COM PREPARO MANUAL. AF_06/2014</v>
          </cell>
          <cell r="D5102" t="str">
            <v>M2</v>
          </cell>
          <cell r="E5102">
            <v>142.24</v>
          </cell>
        </row>
        <row r="5103">
          <cell r="B5103">
            <v>87503</v>
          </cell>
          <cell r="C5103" t="str">
            <v>ALVENARIA DE VEDAÇÃO DE BLOCOS CERÂMICOS FURADOS NA HORIZONTAL DE 9X19X19CM (ESPESSURA 9CM) DE PAREDES COM ÁREA LÍQUIDA MAIOR OU IGUAL A 6M² SEM VÃOS E ARGAMASSA DE ASSENTAMENTO COM PREPARO EM BETONEIRA. AF_06/2014</v>
          </cell>
          <cell r="D5103" t="str">
            <v>M2</v>
          </cell>
          <cell r="E5103">
            <v>67.59</v>
          </cell>
        </row>
        <row r="5104">
          <cell r="B5104">
            <v>87504</v>
          </cell>
          <cell r="C5104" t="str">
            <v>ALVENARIA DE VEDAÇÃO DE BLOCOS CERÂMICOS FURADOS NA HORIZONTAL DE 9X19X19CM (ESPESSURA 9CM) DE PAREDES COM ÁREA LÍQUIDA MAIOR OU IGUAL A 6M² SEM VÃOS E ARGAMASSA DE ASSENTAMENTO COM PREPARO MANUAL. AF_06/2014</v>
          </cell>
          <cell r="D5104" t="str">
            <v>M2</v>
          </cell>
          <cell r="E5104">
            <v>68.58</v>
          </cell>
        </row>
        <row r="5105">
          <cell r="B5105">
            <v>87505</v>
          </cell>
          <cell r="C5105" t="str">
            <v>ALVENARIA DE VEDAÇÃO DE BLOCOS CERÂMICOS FURADOS NA HORIZONTAL DE 11,5X19X19CM (ESPESSURA 11,5M) DE PAREDES COM ÁREA LÍQUIDA MAIOR OU IGUAL A 6M² SEM VÃOS E ARGAMASSA DE ASSENTAMENTO COM PREPARO EM BETONEIRA. AF_06/2014</v>
          </cell>
          <cell r="D5105" t="str">
            <v>M2</v>
          </cell>
          <cell r="E5105">
            <v>70.2</v>
          </cell>
        </row>
        <row r="5106">
          <cell r="B5106">
            <v>87506</v>
          </cell>
          <cell r="C5106" t="str">
            <v>ALVENARIA DE VEDAÇÃO DE BLOCOS CERÂMICOS FURADOS NA HORIZONTAL DE 11,5X19X19CM (ESPESSURA 11,5M) DE PAREDES COM ÁREA LÍQUIDA MAIOR OU IGUAL A 6M² SEM VÃOS E ARGAMASSA DE ASSENTAMENTO COM PREPARO MANUAL. AF_06/2014</v>
          </cell>
          <cell r="D5106" t="str">
            <v>M2</v>
          </cell>
          <cell r="E5106">
            <v>71.459999999999994</v>
          </cell>
        </row>
        <row r="5107">
          <cell r="B5107">
            <v>87507</v>
          </cell>
          <cell r="C5107" t="str">
            <v>ALVENARIA DE VEDAÇÃO DE BLOCOS CERÂMICOS FURADOS NA HORIZONTAL DE 9X14X19CM (ESPESSURA 9CM) DE PAREDES COM ÁREA LÍQUIDA MAIOR OU IGUAL A 6M² SEM VÃOS E ARGAMASSA DE ASSENTAMENTO COM PREPARO EM BETONEIRA. AF_06/2014</v>
          </cell>
          <cell r="D5107" t="str">
            <v>M2</v>
          </cell>
          <cell r="E5107">
            <v>77.06</v>
          </cell>
        </row>
        <row r="5108">
          <cell r="B5108">
            <v>87508</v>
          </cell>
          <cell r="C5108" t="str">
            <v>ALVENARIA DE VEDAÇÃO DE BLOCOS CERÂMICOS FURADOS NA HORIZONTAL DE 9X14X19CM (ESPESSURA 9CM) DE PAREDES COM ÁREA LÍQUIDA MAIOR OU IGUAL A 6M² SEM VÃOS E ARGAMASSA DE ASSENTAMENTO COM PREPARO MANUAL. AF_06/2014</v>
          </cell>
          <cell r="D5108" t="str">
            <v>M2</v>
          </cell>
          <cell r="E5108">
            <v>78.13</v>
          </cell>
        </row>
        <row r="5109">
          <cell r="B5109">
            <v>87509</v>
          </cell>
          <cell r="C5109" t="str">
            <v>ALVENARIA DE VEDAÇÃO DE BLOCOS CERÂMICOS FURADOS NA HORIZONTAL DE 14X9X19CM (ESPESSURA 14CM, BLOCO DEITADO) DE PAREDES COM ÁREA LÍQUIDA MAIOR OU IGUAL A 6M² SEM VÃOS E ARGAMASSA DE ASSENTAMENTO COM PREPARO EM BETONEIRA. AF_06/2014</v>
          </cell>
          <cell r="D5109" t="str">
            <v>M2</v>
          </cell>
          <cell r="E5109">
            <v>118.59</v>
          </cell>
        </row>
        <row r="5110">
          <cell r="B5110">
            <v>87510</v>
          </cell>
          <cell r="C5110" t="str">
            <v>ALVENARIA DE VEDAÇÃO DE BLOCOS CERÂMICOS FURADOS NA HORIZONTAL DE 14X9X19CM (ESPESSURA 14CM, BLOCO DEITADO) DE PAREDES COM ÁREA LÍQUIDA MAIOR OU IGUAL A 6M² SEM VÃOS E ARGAMASSA DE ASSENTAMENTO COM PREPARO MANUAL. AF_06/2014</v>
          </cell>
          <cell r="D5110" t="str">
            <v>M2</v>
          </cell>
          <cell r="E5110">
            <v>119.95</v>
          </cell>
        </row>
        <row r="5111">
          <cell r="B5111">
            <v>87511</v>
          </cell>
          <cell r="C5111" t="str">
            <v>ALVENARIA DE VEDAÇÃO DE BLOCOS CERÂMICOS FURADOS NA HORIZONTAL DE 9X19X19CM (ESPESSURA 9CM) DE PAREDES COM ÁREA LÍQUIDA MENOR QUE 6M² COM VÃOS E ARGAMASSA DE ASSENTAMENTO COM PREPARO EM BETONEIRA. AF_06/2014</v>
          </cell>
          <cell r="D5111" t="str">
            <v>M2</v>
          </cell>
          <cell r="E5111">
            <v>86.14</v>
          </cell>
        </row>
        <row r="5112">
          <cell r="B5112">
            <v>87512</v>
          </cell>
          <cell r="C5112" t="str">
            <v>ALVENARIA DE VEDAÇÃO DE BLOCOS CERÂMICOS FURADOS NA HORIZONTAL DE 9X19X19CM (ESPESSURA 9CM) DE PAREDES COM ÁREA LÍQUIDA MENOR QUE 6M² COM VÃOS E ARGAMASSA DE ASSENTAMENTO COM PREPARO MANUAL. AF_06/2014</v>
          </cell>
          <cell r="D5112" t="str">
            <v>M2</v>
          </cell>
          <cell r="E5112">
            <v>87.13</v>
          </cell>
        </row>
        <row r="5113">
          <cell r="B5113">
            <v>87513</v>
          </cell>
          <cell r="C5113" t="str">
            <v>ALVENARIA DE VEDAÇÃO DE BLOCOS CERÂMICOS FURADOS NA HORIZONTAL DE 11,5X19X19CM (ESPESSURA 11,5CM) DE PAREDES COM ÁREA LÍQUIDA MENOR QUE 6M² COM VÃOS E ARGAMASSA DE ASSENTAMENTO COM PREPARO EM BETONEIRA. AF_06/2014</v>
          </cell>
          <cell r="D5113" t="str">
            <v>M2</v>
          </cell>
          <cell r="E5113">
            <v>89.34</v>
          </cell>
        </row>
        <row r="5114">
          <cell r="B5114">
            <v>87514</v>
          </cell>
          <cell r="C5114" t="str">
            <v>ALVENARIA DE VEDAÇÃO DE BLOCOS CERÂMICOS FURADOS NA HORIZONTAL DE 11,5X19X19CM (ESPESSURA 11,5CM) DE PAREDES COM ÁREA LÍQUIDA MENOR QUE 6M² COM VÃOS E ARGAMASSA DE ASSENTAMENTO COM PREPARO MANUAL. AF_06/2014</v>
          </cell>
          <cell r="D5114" t="str">
            <v>M2</v>
          </cell>
          <cell r="E5114">
            <v>90.6</v>
          </cell>
        </row>
        <row r="5115">
          <cell r="B5115">
            <v>87515</v>
          </cell>
          <cell r="C5115" t="str">
            <v>ALVENARIA DE VEDAÇÃO DE BLOCOS CERÂMICOS FURADOS NA HORIZONTAL DE 9X14X19CM (ESPESSURA 9CM) DE PAREDES COM ÁREA LÍQUIDA MENOR QUE 6M² COM VÃOS E ARGAMASSA DE ASSENTAMENTO COM PREPARO EM BETONEIRA. AF_06/2014</v>
          </cell>
          <cell r="D5115" t="str">
            <v>M2</v>
          </cell>
          <cell r="E5115">
            <v>102.23</v>
          </cell>
        </row>
        <row r="5116">
          <cell r="B5116">
            <v>87516</v>
          </cell>
          <cell r="C5116" t="str">
            <v>ALVENARIA DE VEDAÇÃO DE BLOCOS CERÂMICOS FURADOS NA HORIZONTAL DE 9X14X19CM (ESPESSURA 9CM) DE PAREDES COM ÁREA LÍQUIDA MENOR QUE 6M² COM VÃOS E ARGAMASSA DE ASSENTAMENTO COM PREPARO MANUAL. AF_06/2014</v>
          </cell>
          <cell r="D5116" t="str">
            <v>M2</v>
          </cell>
          <cell r="E5116">
            <v>103.3</v>
          </cell>
        </row>
        <row r="5117">
          <cell r="B5117">
            <v>87517</v>
          </cell>
          <cell r="C5117" t="str">
            <v>ALVENARIA DE VEDAÇÃO DE BLOCOS CERÂMICOS FURADOS NA HORIZONTAL DE 14X9X19CM (ESPESSURA 14CM, BLOCO DEITADO) DE PAREDES COM ÁREA LÍQUIDA MENOR QUE 6M² COM VÃOS E ARGAMASSA DE ASSENTAMENTO COM PREPARO EM BETONEIRA. AF_06/2014</v>
          </cell>
          <cell r="D5117" t="str">
            <v>M2</v>
          </cell>
          <cell r="E5117">
            <v>159.02000000000001</v>
          </cell>
        </row>
        <row r="5118">
          <cell r="B5118">
            <v>87518</v>
          </cell>
          <cell r="C5118" t="str">
            <v>ALVENARIA DE VEDAÇÃO DE BLOCOS CERÂMICOS FURADOS NA HORIZONTAL DE 14X9X19CM (ESPESSURA 14CM, BLOCO DEITADO) DE PAREDES COM ÁREA LÍQUIDA MENOR QUE 6M² COM VÃOS E ARGAMASSA DE ASSENTAMENTO COM PREPARO MANUAL. AF_06/2014</v>
          </cell>
          <cell r="D5118" t="str">
            <v>M2</v>
          </cell>
          <cell r="E5118">
            <v>160.38</v>
          </cell>
        </row>
        <row r="5119">
          <cell r="B5119">
            <v>87519</v>
          </cell>
          <cell r="C5119" t="str">
            <v>ALVENARIA DE VEDAÇÃO DE BLOCOS CERÂMICOS FURADOS NA HORIZONTAL DE 9X19X19CM (ESPESSURA 9CM) DE PAREDES COM ÁREA LÍQUIDA MAIOR OU IGUAL A 6M² COM VÃOS E ARGAMASSA DE ASSENTAMENTO COM PREPARO EM BETONEIRA. AF_06/2014</v>
          </cell>
          <cell r="D5119" t="str">
            <v>M2</v>
          </cell>
          <cell r="E5119">
            <v>72.900000000000006</v>
          </cell>
        </row>
        <row r="5120">
          <cell r="B5120">
            <v>87520</v>
          </cell>
          <cell r="C5120" t="str">
            <v>ALVENARIA DE VEDAÇÃO DE BLOCOS CERÂMICOS FURADOS NA HORIZONTAL DE 9X19X19CM (ESPESSURA 9CM) DE PAREDES COM ÁREA LÍQUIDA MAIOR OU IGUAL A 6M² COM VÃOS E ARGAMASSA DE ASSENTAMENTO COM PREPARO MANUAL. AF_06/2014</v>
          </cell>
          <cell r="D5120" t="str">
            <v>M2</v>
          </cell>
          <cell r="E5120">
            <v>73.89</v>
          </cell>
        </row>
        <row r="5121">
          <cell r="B5121">
            <v>87521</v>
          </cell>
          <cell r="C5121" t="str">
            <v>ALVENARIA DE VEDAÇÃO DE BLOCOS CERÂMICOS FURADOS NA HORIZONTAL DE 11,5X19X19CM (ESPESSURA 11,5CM) DE PAREDES COM ÁREA LÍQUIDA MAIOR OU IGUAL A 6M² COM VÃOS E ARGAMASSA DE ASSENTAMENTO COM PREPARO EM BETONEIRA. AF_06/2014</v>
          </cell>
          <cell r="D5121" t="str">
            <v>M2</v>
          </cell>
          <cell r="E5121">
            <v>75.62</v>
          </cell>
        </row>
        <row r="5122">
          <cell r="B5122">
            <v>87522</v>
          </cell>
          <cell r="C5122" t="str">
            <v>ALVENARIA DE VEDAÇÃO DE BLOCOS CERÂMICOS FURADOS NA HORIZONTAL DE 11,5X19X19CM (ESPESSURA 11,5CM) DE PAREDES COM ÁREA LÍQUIDA MAIOR OU IGUAL A 6M² COM VÃOS E ARGAMASSA DE ASSENTAMENTO COM PREPARO MANUAL. AF_06/2014</v>
          </cell>
          <cell r="D5122" t="str">
            <v>M2</v>
          </cell>
          <cell r="E5122">
            <v>76.88</v>
          </cell>
        </row>
        <row r="5123">
          <cell r="B5123">
            <v>87523</v>
          </cell>
          <cell r="C5123" t="str">
            <v>ALVENARIA DE VEDAÇÃO DE BLOCOS CERÂMICOS FURADOS NA HORIZONTAL DE 9X14X19CM (ESPESSURA 9CM) DE PAREDES COM ÁREA LÍQUIDA MAIOR OU IGUAL A 6M² COM VÃOS E ARGAMASSA DE ASSENTAMENTO COM PREPARO EM BETONEIRA. AF_06/2014</v>
          </cell>
          <cell r="D5123" t="str">
            <v>M2</v>
          </cell>
          <cell r="E5123">
            <v>84.24</v>
          </cell>
        </row>
        <row r="5124">
          <cell r="B5124">
            <v>87524</v>
          </cell>
          <cell r="C5124" t="str">
            <v>ALVENARIA DE VEDAÇÃO DE BLOCOS CERÂMICOS FURADOS NA HORIZONTAL DE 9X14X19CM (ESPESSURA 9CM) DE PAREDES COM ÁREA LÍQUIDA MAIOR OU IGUAL A 6M² COM VÃOS E ARGAMASSA DE ASSENTAMENTO COM PREPARO MANUAL. AF_06/2014</v>
          </cell>
          <cell r="D5124" t="str">
            <v>M2</v>
          </cell>
          <cell r="E5124">
            <v>85.31</v>
          </cell>
        </row>
        <row r="5125">
          <cell r="B5125">
            <v>87525</v>
          </cell>
          <cell r="C5125" t="str">
            <v>ALVENARIA DE VEDAÇÃO DE BLOCOS CERÂMICOS FURADOS NA HORIZONTAL DE 14X9X19CM (ESPESSURA 14CM, BLOCO DEITADO) DE PAREDES COM ÁREA LÍQUIDA MAIOR OU IGUAL A 6M² COM VÃOS E ARGAMASSA DE ASSENTAMENTO COM PREPARO EM BETONEIRA. AF_06/2014</v>
          </cell>
          <cell r="D5125" t="str">
            <v>M2</v>
          </cell>
          <cell r="E5125">
            <v>129.69999999999999</v>
          </cell>
        </row>
        <row r="5126">
          <cell r="B5126">
            <v>87526</v>
          </cell>
          <cell r="C5126" t="str">
            <v>ALVENARIA DE VEDAÇÃO DE BLOCOS CERÂMICOS FURADOS NA HORIZONTAL DE 14X9X19CM (ESPESSURA 14CM, BLOCO DEITADO) DE PAREDES COM ÁREA LÍQUIDA MAIOR OU IGUAL A 6M² COM VÃOS E ARGAMASSA DE ASSENTAMENTO COM PREPARO MANUAL. AF_06/2014</v>
          </cell>
          <cell r="D5126" t="str">
            <v>M2</v>
          </cell>
          <cell r="E5126">
            <v>131.06</v>
          </cell>
        </row>
        <row r="5127">
          <cell r="B5127">
            <v>89043</v>
          </cell>
          <cell r="C5127" t="str">
            <v>(COMPOSIÇÃO REPRESENTATIVA) DO SERVIÇO DE ALVENARIA DE VEDAÇÃO DE BLOCOS VAZADOS DE CERÂMICA DE 9X19X19CM (ESPESSURA 9CM), PARA EDIFICAÇÃO HABITACIONAL MULTIFAMILIAR (PRÉDIO). AF_11/2014</v>
          </cell>
          <cell r="D5127" t="str">
            <v>M2</v>
          </cell>
          <cell r="E5127">
            <v>74.23</v>
          </cell>
        </row>
        <row r="5128">
          <cell r="B5128">
            <v>89168</v>
          </cell>
          <cell r="C5128" t="str">
            <v>(COMPOSIÇÃO REPRESENTATIVA) DO SERVIÇO DE ALVENARIA DE VEDAÇÃO DE BLOCOS VAZADOS DE CERÂMICA DE 9X19X19CM (ESPESSURA 9CM), PARA EDIFICAÇÃO HABITACIONAL UNIFAMILIAR (CASA) E EDIFICAÇÃO PÚBLICA PADRÃO. AF_11/2014</v>
          </cell>
          <cell r="D5128" t="str">
            <v>M2</v>
          </cell>
          <cell r="E5128">
            <v>76.209999999999994</v>
          </cell>
        </row>
        <row r="5129">
          <cell r="B5129">
            <v>89977</v>
          </cell>
          <cell r="C5129" t="str">
            <v>(COMPOSIÇÃO REPRESENTATIVA) DO SERVIÇO DE ALVENARIA DE VEDAÇÃO DE BLOCOS VAZADOS DE CERÂMICA DE 14X9X19CM (ESPESSURA 14CM, BLOCO DEITADO), PARA EDIFICAÇÃO HABITACIONAL UNIFAMILIAR (CASA) E EDIFICAÇÃO PÚBLICA PADRÃO. AF_12/2014</v>
          </cell>
          <cell r="D5129" t="str">
            <v>M2</v>
          </cell>
          <cell r="E5129">
            <v>137.28</v>
          </cell>
        </row>
        <row r="5130">
          <cell r="B5130">
            <v>90112</v>
          </cell>
          <cell r="C5130" t="str">
            <v>ALVENARIA DE VEDAÇÃO DE BLOCOS CERÂMICOS FURADOS NA VERTICAL DE 14X19X39CM (ESPESSURA 14CM) DE PAREDES COM ÁREA LÍQUIDA MENOR QUE 6M2 COM VÃOS E ARGAMASSA DE ASSENTAMENTO COM PREPARO MANUAL. AF_06/2014</v>
          </cell>
          <cell r="D5130" t="str">
            <v>M2</v>
          </cell>
          <cell r="E5130">
            <v>78.650000000000006</v>
          </cell>
        </row>
        <row r="5131">
          <cell r="B5131">
            <v>101159</v>
          </cell>
          <cell r="C5131" t="str">
            <v>ALVENARIA DE VEDAÇÃO DE BLOCOS CERÂMICOS MACIÇOS DE 5X10X20CM (ESPESSURA 10CM) E ARGAMASSA DE ASSENTAMENTO COM PREPARO EM BETONEIRA. AF_05/2020</v>
          </cell>
          <cell r="D5131" t="str">
            <v>M2</v>
          </cell>
          <cell r="E5131">
            <v>120.01</v>
          </cell>
        </row>
        <row r="5132">
          <cell r="B5132">
            <v>89282</v>
          </cell>
          <cell r="C5132" t="str">
            <v>ALVENARIA ESTRUTURAL DE BLOCOS CERÂMICOS 14X19X39, (ESPESSURA DE 14 CM), PARA PAREDES COM ÁREA LÍQUIDA MENOR QUE 6M², SEM VÃOS, UTILIZANDO PALHETA E ARGAMASSA DE ASSENTAMENTO COM PREPARO EM BETONEIRA. AF_12/2014</v>
          </cell>
          <cell r="D5132" t="str">
            <v>M2</v>
          </cell>
          <cell r="E5132">
            <v>70.239999999999995</v>
          </cell>
        </row>
        <row r="5133">
          <cell r="B5133">
            <v>89283</v>
          </cell>
          <cell r="C5133" t="str">
            <v>ALVENARIA ESTRUTURAL DE BLOCOS CERÂMICOS 14X19X39, (ESPESSURA DE 14 CM), PARA PAREDES COM ÁREA LÍQUIDA MENOR QUE 6M², SEM VÃOS, UTILIZANDO PALHETA E ARGAMASSA DE ASSENTAMENTO COM PREPARO MANUAL. AF_12/2014</v>
          </cell>
          <cell r="D5133" t="str">
            <v>M2</v>
          </cell>
          <cell r="E5133">
            <v>71.459999999999994</v>
          </cell>
        </row>
        <row r="5134">
          <cell r="B5134">
            <v>89284</v>
          </cell>
          <cell r="C5134" t="str">
            <v>ALVENARIA ESTRUTURAL DE BLOCOS CERÂMICOS 14X19X39, (ESPESSURA DE 14 CM), PARA PAREDES COM ÁREA LÍQUIDA MAIOR OU IGUAL QUE 6M², SEM VÃOS, UTILIZANDO PALHETA E ARGAMASSA DE ASSENTAMENTO COM PREPARO EM BETONEIRA. AF_12/2014</v>
          </cell>
          <cell r="D5134" t="str">
            <v>M2</v>
          </cell>
          <cell r="E5134">
            <v>64.5</v>
          </cell>
        </row>
        <row r="5135">
          <cell r="B5135">
            <v>89285</v>
          </cell>
          <cell r="C5135" t="str">
            <v>ALVENARIA ESTRUTURAL DE BLOCOS CERÂMICOS 14X19X39, (ESPESSURA DE 14 CM), PARA PAREDES COM ÁREA LÍQUIDA MAIOR OU IGUAL QUE 6M², SEM VÃOS, UTILIZANDO PALHETA E ARGAMASSA DE ASSENTAMENTO COM PREPARO MANUAL. AF_12/2014</v>
          </cell>
          <cell r="D5135" t="str">
            <v>M2</v>
          </cell>
          <cell r="E5135">
            <v>65.72</v>
          </cell>
        </row>
        <row r="5136">
          <cell r="B5136">
            <v>89286</v>
          </cell>
          <cell r="C5136" t="str">
            <v>ALVENARIA ESTRUTURAL DE BLOCOS CERÂMICOS 14X19X39, (ESPESSURA DE 14 CM), PARA PAREDES COM ÁREA LÍQUIDA MENOR QUE 6M², COM VÃOS, UTILIZANDO PALHETA E ARGAMASSA DE ASSENTAMENTO COM PREPARO EM BETONEIRA. AF_12/2014</v>
          </cell>
          <cell r="D5136" t="str">
            <v>M2</v>
          </cell>
          <cell r="E5136">
            <v>74.59</v>
          </cell>
        </row>
        <row r="5137">
          <cell r="B5137">
            <v>89287</v>
          </cell>
          <cell r="C5137" t="str">
            <v>ALVENARIA ESTRUTURAL DE BLOCOS CERÂMICOS 14X19X39, (ESPESSURA DE 14 CM), PARA PAREDES COM ÁREA LÍQUIDA MENOR QUE 6M², COM VÃOS, UTILIZANDO PALHETA E ARGAMASSA DE ASSENTAMENTO COM PREPARO MANUAL. AF_12/2014</v>
          </cell>
          <cell r="D5137" t="str">
            <v>M2</v>
          </cell>
          <cell r="E5137">
            <v>75.81</v>
          </cell>
        </row>
        <row r="5138">
          <cell r="B5138">
            <v>89288</v>
          </cell>
          <cell r="C5138" t="str">
            <v>ALVENARIA ESTRUTURAL DE BLOCOS CERÂMICOS 14X19X39, (ESPESSURA DE 14 CM), PARA PAREDES COM ÁREA LÍQUIDA MAIOR OU IGUAL A 6M², COM VÃOS, UTILIZANDO PALHETA E ARGAMASSA DE ASSENTAMENTO COM PREPARO EM BETONEIRA. AF_12/2014</v>
          </cell>
          <cell r="D5138" t="str">
            <v>M2</v>
          </cell>
          <cell r="E5138">
            <v>66.930000000000007</v>
          </cell>
        </row>
        <row r="5139">
          <cell r="B5139">
            <v>89289</v>
          </cell>
          <cell r="C5139" t="str">
            <v>ALVENARIA ESTRUTURAL DE BLOCOS CERÂMICOS 14X19X39, (ESPESSURA DE 14 CM), PARA PAREDES COM ÁREA LÍQUIDA MAIOR OU IGUAL A 6M², COM VÃOS, UTILIZANDO PALHETA E ARGAMASSA DE ASSENTAMENTO COM PREPARO MANUAL. AF_12/2014</v>
          </cell>
          <cell r="D5139" t="str">
            <v>M2</v>
          </cell>
          <cell r="E5139">
            <v>68.150000000000006</v>
          </cell>
        </row>
        <row r="5140">
          <cell r="B5140">
            <v>89290</v>
          </cell>
          <cell r="C5140" t="str">
            <v>ALVENARIA ESTRUTURAL DE BLOCOS CERÂMICOS 14X19X29, (ESPESSURA DE 14 CM), PARA PAREDES COM ÁREA LÍQUIDA MENOR QUE 6M², SEM VÃOS, UTILIZANDO PALHETA E ARGAMASSA DE ASSENTAMENTO COM PREPARO EM BETONEIRA. AF_12/2014</v>
          </cell>
          <cell r="D5140" t="str">
            <v>M2</v>
          </cell>
          <cell r="E5140">
            <v>78.77</v>
          </cell>
        </row>
        <row r="5141">
          <cell r="B5141">
            <v>89291</v>
          </cell>
          <cell r="C5141" t="str">
            <v>ALVENARIA ESTRUTURAL DE BLOCOS CERÂMICOS 14X19X29, (ESPESSURA DE 14 CM), PARA PAREDES COM ÁREA LÍQUIDA MENOR QUE 6M², SEM VÃOS, UTILIZANDO PALHETA E ARGAMASSA DE ASSENTAMENTO COM PREPARO MANUAL. AF_12/2014</v>
          </cell>
          <cell r="D5141" t="str">
            <v>M2</v>
          </cell>
          <cell r="E5141">
            <v>80.13</v>
          </cell>
        </row>
        <row r="5142">
          <cell r="B5142">
            <v>89292</v>
          </cell>
          <cell r="C5142" t="str">
            <v>ALVENARIA ESTRUTURAL DE BLOCOS CERÂMICOS 14X19X29, (ESPESSURA DE 14 CM), PARA PAREDES COM ÁREA LÍQUIDA MAIOR OU IGUAL A 6M², SEM VÃOS, UTILIZANDO PALHETA E ARGAMASSA DE ASSENTAMENTO COM PREPARO EM BETONEIRA. AF_12/2014</v>
          </cell>
          <cell r="D5142" t="str">
            <v>M2</v>
          </cell>
          <cell r="E5142">
            <v>72.97</v>
          </cell>
        </row>
        <row r="5143">
          <cell r="B5143">
            <v>89293</v>
          </cell>
          <cell r="C5143" t="str">
            <v>ALVENARIA ESTRUTURAL DE BLOCOS CERÂMICOS 14X19X29, (ESPESSURA DE 14 CM), PARA PAREDES COM ÁREA LÍQUIDA MAIOR OU IGUAL A 6M2, SEM VÃOS, UTILIZANDO PALHETA E ARGAMASSA DE ASSENTAMENTO COM PREPARO MANUAL. AF_12/2014</v>
          </cell>
          <cell r="D5143" t="str">
            <v>M2</v>
          </cell>
          <cell r="E5143">
            <v>74.33</v>
          </cell>
        </row>
        <row r="5144">
          <cell r="B5144">
            <v>89294</v>
          </cell>
          <cell r="C5144" t="str">
            <v>ALVENARIA ESTRUTURAL DE BLOCOS CERÂMICOS 14X19X29, (ESPESSURA DE 14 CM), PARA PAREDES COM ÁREA LÍQUIDA MENOR QUE 6M², COM VÃOS, UTILIZANDO PALHETA E ARGAMASSA DE ASSENTAMENTO COM PREPARO EM BETONEIRA. AF_12/2014</v>
          </cell>
          <cell r="D5144" t="str">
            <v>M2</v>
          </cell>
          <cell r="E5144">
            <v>84.99</v>
          </cell>
        </row>
        <row r="5145">
          <cell r="B5145">
            <v>89295</v>
          </cell>
          <cell r="C5145" t="str">
            <v>ALVENARIA ESTRUTURAL DE BLOCOS CERÂMICOS 14X19X29, (ESPESSURA DE 14 CM), PARA PAREDES COM ÁREA LÍQUIDA MENOR QUE 6M², COM VÃOS, UTILIZANDO PALHETA E ARGAMASSA DE ASSENTAMENTO COM PREPARO MANUAL. AF_12/2014</v>
          </cell>
          <cell r="D5145" t="str">
            <v>M2</v>
          </cell>
          <cell r="E5145">
            <v>86.35</v>
          </cell>
        </row>
        <row r="5146">
          <cell r="B5146">
            <v>89296</v>
          </cell>
          <cell r="C5146" t="str">
            <v>ALVENARIA ESTRUTURAL DE BLOCOS CERÂMICOS 14X19X29, (ESPESSURA DE 14 CM), PARA PAREDES COM ÁREA LÍQUIDA MAIOR OU IGUAL A 6M², COM VÃOS, UTILIZANDO PALHETA E ARGAMASSA DE ASSENTAMENTO COM PREPARO EM BETONEIRA. AF_12/2014</v>
          </cell>
          <cell r="D5146" t="str">
            <v>M2</v>
          </cell>
          <cell r="E5146">
            <v>76.319999999999993</v>
          </cell>
        </row>
        <row r="5147">
          <cell r="B5147">
            <v>89297</v>
          </cell>
          <cell r="C5147" t="str">
            <v>ALVENARIA ESTRUTURAL DE BLOCOS CERÂMICOS 14X19X29, (ESPESSURA DE 14 CM), PARA PAREDES COM ÁREA LÍQUIDA MAIOR OU IGUAL A 6M², COM VÃOS, UTILIZANDO PALHETA E ARGAMASSA DE ASSENTAMENTO COM PREPARO MANUAL. AF_12/2014</v>
          </cell>
          <cell r="D5147" t="str">
            <v>M2</v>
          </cell>
          <cell r="E5147">
            <v>77.680000000000007</v>
          </cell>
        </row>
        <row r="5148">
          <cell r="B5148">
            <v>89298</v>
          </cell>
          <cell r="C5148" t="str">
            <v>ALVENARIA ESTRUTURAL DE BLOCOS CERÂMICOS 14X19X39, (ESPESSURA DE 14 CM), PARA PAREDES COM ÁREA LÍQUIDA MENOR QUE 6M², SEM VÃOS, UTILIZANDO COLHER DE PEDREIRO E ARGAMASSA DE ASSENTAMENTO COM PREPARO EM BETONEIRA. AF_12/2014</v>
          </cell>
          <cell r="D5148" t="str">
            <v>M2</v>
          </cell>
          <cell r="E5148">
            <v>80.36</v>
          </cell>
        </row>
        <row r="5149">
          <cell r="B5149">
            <v>89299</v>
          </cell>
          <cell r="C5149" t="str">
            <v>ALVENARIA ESTRUTURAL DE BLOCOS CERÂMICOS 14X19X39, (ESPESSURA DE 14 CM), PARA PAREDES COM ÁREA LÍQUIDA MENOR QUE 6M², SEM VÃOS, UTILIZANDO COLHER DE PEDREIRO E ARGAMASSA DE ASSENTAMENTO COM PREPARO MANUAL. AF_12/2014</v>
          </cell>
          <cell r="D5149" t="str">
            <v>M2</v>
          </cell>
          <cell r="E5149">
            <v>82.1</v>
          </cell>
        </row>
        <row r="5150">
          <cell r="B5150">
            <v>89300</v>
          </cell>
          <cell r="C5150" t="str">
            <v>ALVENARIA ESTRUTURAL DE BLOCOS CERÂMICOS 14X19X39, (ESPESSURA DE 14 CM), PARA PAREDES COM ÁREA LÍQUIDA MAIOR OU IGUAL A 6M², SEM VÃOS, UTILIZANDO COLHER DE PEDREIRO E ARGAMASSA DE ASSENTAMENTO COM PREPARO EM BETONEIRA. AF_12/2014</v>
          </cell>
          <cell r="D5150" t="str">
            <v>M2</v>
          </cell>
          <cell r="E5150">
            <v>74.62</v>
          </cell>
        </row>
        <row r="5151">
          <cell r="B5151">
            <v>89301</v>
          </cell>
          <cell r="C5151" t="str">
            <v>ALVENARIA ESTRUTURAL DE BLOCOS CERÂMICOS 14X19X39, (ESPESSURA DE 14 CM), PARA PAREDES COM ÁREA LÍQUIDA MAIOR OU IGUAL A 6M², SEM VÃOS, UTILIZANDO COLHER DE PEDREIRO E ARGAMASSA DE ASSENTAMENTO COM PREPARO MANUAL. AF_12/2014</v>
          </cell>
          <cell r="D5151" t="str">
            <v>M2</v>
          </cell>
          <cell r="E5151">
            <v>76.36</v>
          </cell>
        </row>
        <row r="5152">
          <cell r="B5152">
            <v>89302</v>
          </cell>
          <cell r="C5152" t="str">
            <v>ALVENARIA ESTRUTURAL DE BLOCOS CERÂMICOS 14X19X39, (ESPESSURA DE 14 CM), PARA PAREDES COM ÁREA LÍQUIDA MENOR QUE 6M², COM VÃOS, UTILIZANDO COLHER DE PEDREIRO E ARGAMASSA DE ASSENTAMENTO COM PREPARO EM BETONEIRA. AF_12/2014</v>
          </cell>
          <cell r="D5152" t="str">
            <v>M2</v>
          </cell>
          <cell r="E5152">
            <v>87.63</v>
          </cell>
        </row>
        <row r="5153">
          <cell r="B5153">
            <v>89303</v>
          </cell>
          <cell r="C5153" t="str">
            <v>ALVENARIA ESTRUTURAL DE BLOCOS CERÂMICOS 14X19X39, (ESPESSURA DE 14 CM), PARA PAREDES COM ÁREA LÍQUIDA MENOR QUE 6M², COM VÃOS, UTILIZANDO COLHER DE PEDREIRO E ARGAMASSA DE ASSENTAMENTO COM PREPARO MANUAL. AF_12/2014</v>
          </cell>
          <cell r="D5153" t="str">
            <v>M2</v>
          </cell>
          <cell r="E5153">
            <v>89.37</v>
          </cell>
        </row>
        <row r="5154">
          <cell r="B5154">
            <v>89304</v>
          </cell>
          <cell r="C5154" t="str">
            <v>ALVENARIA ESTRUTURAL DE BLOCOS CERÂMICOS 14X19X39, (ESPESSURA DE 14 CM), PARA PAREDES COM ÁREA LÍQUIDA MAIOR OU IGUAL A 6M², COM VÃOS, UTILIZANDO COLHER DE PEDREIRO E ARGAMASSA DE ASSENTAMENTO COM PREPARO EM BETONEIRA. AF_12/2014</v>
          </cell>
          <cell r="D5154" t="str">
            <v>M2</v>
          </cell>
          <cell r="E5154">
            <v>78.87</v>
          </cell>
        </row>
        <row r="5155">
          <cell r="B5155">
            <v>89305</v>
          </cell>
          <cell r="C5155" t="str">
            <v>ALVENARIA ESTRUTURAL DE BLOCOS CERÂMICOS 14X19X39, (ESPESSURA DE 14 CM), PARA PAREDES COM ÁREA LÍQUIDA MAIOR OU IGUAL A 6M², COM VÃOS, UTILIZANDO COLHER DE PEDREIRO E ARGAMASSA DE ASSENTAMENTO COM PREPARO MANUAL. AF_12/2014</v>
          </cell>
          <cell r="D5155" t="str">
            <v>M2</v>
          </cell>
          <cell r="E5155">
            <v>80.61</v>
          </cell>
        </row>
        <row r="5156">
          <cell r="B5156">
            <v>89306</v>
          </cell>
          <cell r="C5156" t="str">
            <v>ALVENARIA ESTRUTURAL DE BLOCOS CERÂMICOS 14X19X29, (ESPESSURA DE 14 CM), PARA PAREDES COM ÁREA LÍQUIDA MENOR QUE 6M², SEM VÃOS, UTILIZANDO COLHER DE PEDREIRO E ARGAMASSA DE ASSENTAMENTO COM PREPARO EM BETONEIRA. AF_12/2014</v>
          </cell>
          <cell r="D5156" t="str">
            <v>M2</v>
          </cell>
          <cell r="E5156">
            <v>89.15</v>
          </cell>
        </row>
        <row r="5157">
          <cell r="B5157">
            <v>89307</v>
          </cell>
          <cell r="C5157" t="str">
            <v>ALVENARIA ESTRUTURAL DE BLOCOS CERÂMICOS 14X19X29, (ESPESSURA DE 14 CM), PARA PAREDES COM ÁREA LÍQUIDA MENOR QUE 6M², SEM VÃOS, UTILIZANDO COLHER DE PEDREIRO E ARGAMASSA DE ASSENTAMENTO COM PREPARO MANUAL. AF_12/2014</v>
          </cell>
          <cell r="D5157" t="str">
            <v>M2</v>
          </cell>
          <cell r="E5157">
            <v>91.08</v>
          </cell>
        </row>
        <row r="5158">
          <cell r="B5158">
            <v>89308</v>
          </cell>
          <cell r="C5158" t="str">
            <v>ALVENARIA ESTRUTURAL DE BLOCOS CERÂMICOS 14X19X29, (ESPESSURA DE 14 CM), PARA PAREDES COM ÁREA LÍQUIDA MAIOR OU IGUAL A 6M², SEM VÃOS, UTILIZANDO COLHER DE PEDREIRO E ARGAMASSA DE ASSENTAMENTO COM PREPARO EM BETONEIRA. AF_12/2014</v>
          </cell>
          <cell r="D5158" t="str">
            <v>M2</v>
          </cell>
          <cell r="E5158">
            <v>83.34</v>
          </cell>
        </row>
        <row r="5159">
          <cell r="B5159">
            <v>89309</v>
          </cell>
          <cell r="C5159" t="str">
            <v>ALVENARIA ESTRUTURAL DE BLOCOS CERÂMICOS 14X19X29, (ESPESSURA DE 14 CM), PARA PAREDES COM ÁREA LÍQUIDA MAIOR OU IGUAL A 6M², SEM VÃOS, UTILIZANDO COLHER DE PEDREIRO E ARGAMASSA DE ASSENTAMENTO COM PREPARO MANUAL. AF_12/2014</v>
          </cell>
          <cell r="D5159" t="str">
            <v>M2</v>
          </cell>
          <cell r="E5159">
            <v>85.27</v>
          </cell>
        </row>
        <row r="5160">
          <cell r="B5160">
            <v>89310</v>
          </cell>
          <cell r="C5160" t="str">
            <v>ALVENARIA ESTRUTURAL DE BLOCOS CERÂMICOS 14X19X29, (ESPESSURA DE 14 CM), PARA PAREDES COM ÁREA LÍQUIDA MENOR QUE 6M², COM VÃOS, UTILIZANDO COLHER DE PEDREIRO E ARGAMASSA DE ASSENTAMENTO COM PREPARO EM BETONEIRA. AF_12/2014</v>
          </cell>
          <cell r="D5160" t="str">
            <v>M2</v>
          </cell>
          <cell r="E5160">
            <v>101.06</v>
          </cell>
        </row>
        <row r="5161">
          <cell r="B5161">
            <v>89311</v>
          </cell>
          <cell r="C5161" t="str">
            <v>ALVENARIA ESTRUTURAL DE BLOCOS CERÂMICOS 14X19X29, (ESPESSURA DE 14 CM), PARA PAREDES COM ÁREA LÍQUIDA MENOR QUE 6M², COM VÃOS, UTILIZANDO COLHER DE PEDREIRO E ARGAMASSA DE ASSENTAMENTO COM PREPARO MANUAL. AF_12/2014</v>
          </cell>
          <cell r="D5161" t="str">
            <v>M2</v>
          </cell>
          <cell r="E5161">
            <v>102.99</v>
          </cell>
        </row>
        <row r="5162">
          <cell r="B5162">
            <v>89312</v>
          </cell>
          <cell r="C5162" t="str">
            <v>ALVENARIA ESTRUTURAL DE BLOCOS CERÂMICOS 14X19X29, (ESPESSURA DE 14 CM), PARA PAREDES COM ÁREA LÍQUIDA MAIOR OU IGUAL A 6M², COM VÃOS, UTILIZANDO COLHER DE PEDREIRO E ARGAMASSA DE ASSENTAMENTO COM PREPARO EM BETONEIRA. AF_12/2014</v>
          </cell>
          <cell r="D5162" t="str">
            <v>M2</v>
          </cell>
          <cell r="E5162">
            <v>88.5</v>
          </cell>
        </row>
        <row r="5163">
          <cell r="B5163">
            <v>89313</v>
          </cell>
          <cell r="C5163" t="str">
            <v>ALVENARIA ESTRUTURAL DE BLOCOS CERÂMICOS 14X19X29, (ESPESSURA DE 14 CM), PARA PAREDES COM ÁREA LÍQUIDA MAIOR OU IGUAL A 6M², COM VÃOS, UTILIZANDO COLHER DE PEDREIRO E ARGAMASSA DE ASSENTAMENTO COM PREPARO MANUAL. AF_12/2014</v>
          </cell>
          <cell r="D5163" t="str">
            <v>M2</v>
          </cell>
          <cell r="E5163">
            <v>90.43</v>
          </cell>
        </row>
        <row r="5164">
          <cell r="B5164">
            <v>101162</v>
          </cell>
          <cell r="C5164" t="str">
            <v>ALVENARIA DE VEDAÇÃO COM ELEMENTO VAZADO DE CERÂMICA (COBOGÓ) DE 7X20X20CM E ARGAMASSA DE ASSENTAMENTO COM PREPARO EM BETONEIRA. AF_05/2020</v>
          </cell>
          <cell r="D5164" t="str">
            <v>M2</v>
          </cell>
          <cell r="E5164">
            <v>134.69999999999999</v>
          </cell>
        </row>
        <row r="5165">
          <cell r="B5165">
            <v>87447</v>
          </cell>
          <cell r="C5165" t="str">
            <v>ALVENARIA DE VEDAÇÃO DE BLOCOS VAZADOS DE CONCRETO DE 9X19X39CM (ESPESSURA 9CM) DE PAREDES COM ÁREA LÍQUIDA MENOR QUE 6M² SEM VÃOS E ARGAMASSA DE ASSENTAMENTO COM PREPARO EM BETONEIRA. AF_06/2014</v>
          </cell>
          <cell r="D5165" t="str">
            <v>M2</v>
          </cell>
          <cell r="E5165">
            <v>56.38</v>
          </cell>
        </row>
        <row r="5166">
          <cell r="B5166">
            <v>87448</v>
          </cell>
          <cell r="C5166" t="str">
            <v>ALVENARIA DE VEDAÇÃO DE BLOCOS VAZADOS DE CONCRETO DE 9X19X39CM (ESPESSURA 9CM) DE PAREDES COM ÁREA LÍQUIDA MENOR QUE 6M² SEM VÃOS E ARGAMASSA DE ASSENTAMENTO COM PREPARO MANUAL. AF_06/2014</v>
          </cell>
          <cell r="D5166" t="str">
            <v>M2</v>
          </cell>
          <cell r="E5166">
            <v>56.87</v>
          </cell>
        </row>
        <row r="5167">
          <cell r="B5167">
            <v>87449</v>
          </cell>
          <cell r="C5167" t="str">
            <v>ALVENARIA DE VEDAÇÃO DE BLOCOS VAZADOS DE CONCRETO DE 14X19X39CM (ESPESSURA 14CM) DE PAREDES COM ÁREA LÍQUIDA MENOR QUE 6M² SEM VÃOS E ARGAMASSA DE ASSENTAMENTO COM PREPARO EM BETONEIRA. AF_06/2014</v>
          </cell>
          <cell r="D5167" t="str">
            <v>M2</v>
          </cell>
          <cell r="E5167">
            <v>73.819999999999993</v>
          </cell>
        </row>
        <row r="5168">
          <cell r="B5168">
            <v>87450</v>
          </cell>
          <cell r="C5168" t="str">
            <v>ALVENARIA DE VEDAÇÃO DE BLOCOS VAZADOS DE CONCRETO DE 14X19X39CM (ESPESSURA 14CM) DE PAREDES COM ÁREA LÍQUIDA MENOR QUE 6M² SEM VÃOS E ARGAMASSA DE ASSENTAMENTO COM PREPARO MANUAL. AF_06/2014</v>
          </cell>
          <cell r="D5168" t="str">
            <v>M2</v>
          </cell>
          <cell r="E5168">
            <v>74.86</v>
          </cell>
        </row>
        <row r="5169">
          <cell r="B5169">
            <v>87451</v>
          </cell>
          <cell r="C5169" t="str">
            <v>ALVENARIA DE VEDAÇÃO DE BLOCOS VAZADOS DE CONCRETO DE 19X19X39CM (ESPESSURA 19CM) DE PAREDES COM ÁREA LÍQUIDA MENOR QUE 6M² SEM VÃOS E ARGAMASSA DE ASSENTAMENTO COM PREPARO EM BETONEIRA. AF_06/2014</v>
          </cell>
          <cell r="D5169" t="str">
            <v>M2</v>
          </cell>
          <cell r="E5169">
            <v>90.66</v>
          </cell>
        </row>
        <row r="5170">
          <cell r="B5170">
            <v>87452</v>
          </cell>
          <cell r="C5170" t="str">
            <v>ALVENARIA DE VEDAÇÃO DE BLOCOS VAZADOS DE CONCRETO DE 19X19X39CM (ESPESSURA 19CM) DE PAREDES COM ÁREA LÍQUIDA MENOR QUE 6M² SEM VÃOS E ARGAMASSA DE ASSENTAMENTO COM PREPARO MANUAL. AF_06/2014</v>
          </cell>
          <cell r="D5170" t="str">
            <v>M2</v>
          </cell>
          <cell r="E5170">
            <v>91.18</v>
          </cell>
        </row>
        <row r="5171">
          <cell r="B5171">
            <v>87453</v>
          </cell>
          <cell r="C5171" t="str">
            <v>ALVENARIA DE VEDAÇÃO DE BLOCOS VAZADOS DE CONCRETO DE 9X19X39CM (ESPESSURA 9CM) DE PAREDES COM ÁREA LÍQUIDA MAIOR OU IGUAL A 6M² SEM VÃOS E ARGAMASSA DE ASSENTAMENTO COM PREPARO EM BETONEIRA. AF_06/2014</v>
          </cell>
          <cell r="D5171" t="str">
            <v>M2</v>
          </cell>
          <cell r="E5171">
            <v>52.29</v>
          </cell>
        </row>
        <row r="5172">
          <cell r="B5172">
            <v>87454</v>
          </cell>
          <cell r="C5172" t="str">
            <v>ALVENARIA DE VEDAÇÃO DE BLOCOS VAZADOS DE CONCRETO DE 9X19X39CM (ESPESSURA 9CM) DE PAREDES COM ÁREA LÍQUIDA MAIOR OU IGUAL A 6M² SEM VÃOS E ARGAMASSA DE ASSENTAMENTO COM PREPARO MANUAL. AF_06/2014</v>
          </cell>
          <cell r="D5172" t="str">
            <v>M2</v>
          </cell>
          <cell r="E5172">
            <v>53.18</v>
          </cell>
        </row>
        <row r="5173">
          <cell r="B5173">
            <v>87455</v>
          </cell>
          <cell r="C5173" t="str">
            <v>ALVENARIA DE VEDAÇÃO DE BLOCOS VAZADOS DE CONCRETO DE 14X19X39CM (ESPESSURA 14CM) DE PAREDES COM ÁREA LÍQUIDA MAIOR OU IGUAL A 6M² SEM VÃOS E ARGAMASSA DE ASSENTAMENTO COM PREPARO EM BETONEIRA. AF_06/2014</v>
          </cell>
          <cell r="D5173" t="str">
            <v>M2</v>
          </cell>
          <cell r="E5173">
            <v>68.47</v>
          </cell>
        </row>
        <row r="5174">
          <cell r="B5174">
            <v>87456</v>
          </cell>
          <cell r="C5174" t="str">
            <v>ALVENARIA DE VEDAÇÃO DE BLOCOS VAZADOS DE CONCRETO DE 14X19X39CM (ESPESSURA 14CM) DE PAREDES COM ÁREA LÍQUIDA MAIOR OU IGUAL A 6M² SEM VÃOS E ARGAMASSA DE ASSENTAMENTO COM PREPARO MANUAL. AF_06/2014</v>
          </cell>
          <cell r="D5174" t="str">
            <v>M2</v>
          </cell>
          <cell r="E5174">
            <v>69.930000000000007</v>
          </cell>
        </row>
        <row r="5175">
          <cell r="B5175">
            <v>87457</v>
          </cell>
          <cell r="C5175" t="str">
            <v>ALVENARIA DE VEDAÇÃO DE BLOCOS VAZADOS DE CONCRETO DE 19X19X39CM (ESPESSURA 19CM) DE PAREDES COM ÁREA LÍQUIDA MAIOR OU IGUAL A 6M² SEM VÃOS E ARGAMASSA DE ASSENTAMENTO COM PREPARO EM BETONEIRA. AF_06/2014</v>
          </cell>
          <cell r="D5175" t="str">
            <v>M2</v>
          </cell>
          <cell r="E5175">
            <v>83.26</v>
          </cell>
        </row>
        <row r="5176">
          <cell r="B5176">
            <v>87458</v>
          </cell>
          <cell r="C5176" t="str">
            <v>ALVENARIA DE VEDAÇÃO DE BLOCOS VAZADOS DE CONCRETO DE 19X19X39CM (ESPESSURA 19CM) DE PAREDES COM ÁREA LÍQUIDA MAIOR OU IGUAL A 6M² SEM VÃOS E ARGAMASSA DE ASSENTAMENTO COM PREPARO MANUAL. AF_06/2014</v>
          </cell>
          <cell r="D5176" t="str">
            <v>M2</v>
          </cell>
          <cell r="E5176">
            <v>84.56</v>
          </cell>
        </row>
        <row r="5177">
          <cell r="B5177">
            <v>87459</v>
          </cell>
          <cell r="C5177" t="str">
            <v>ALVENARIA DE VEDAÇÃO DE BLOCOS VAZADOS DE CONCRETO DE 9X19X39CM (ESPESSURA 9CM) DE PAREDES COM ÁREA LÍQUIDA MENOR QUE 6M² COM VÃOS E ARGAMASSA DE ASSENTAMENTO COM PREPARO EM BETONEIRA. AF_06/2014</v>
          </cell>
          <cell r="D5177" t="str">
            <v>M2</v>
          </cell>
          <cell r="E5177">
            <v>62.14</v>
          </cell>
        </row>
        <row r="5178">
          <cell r="B5178">
            <v>87460</v>
          </cell>
          <cell r="C5178" t="str">
            <v>ALVENARIA DE VEDAÇÃO DE BLOCOS VAZADOS DE CONCRETO DE 9X19X39CM (ESPESSURA 9CM) DE PAREDES COM ÁREA LÍQUIDA MENOR QUE 6M² COM VÃOS E ARGAMASSA DE ASSENTAMENTO COM PREPARO MANUAL. AF_06/2014</v>
          </cell>
          <cell r="D5178" t="str">
            <v>M2</v>
          </cell>
          <cell r="E5178">
            <v>63.03</v>
          </cell>
        </row>
        <row r="5179">
          <cell r="B5179">
            <v>87461</v>
          </cell>
          <cell r="C5179" t="str">
            <v>ALVENARIA DE VEDAÇÃO DE BLOCOS VAZADOS DE CONCRETO DE 14X19X39CM (ESPESSURA 14CM) DE PAREDES COM ÁREA LÍQUIDA MENOR QUE 6M² COM VÃOS E ARGAMASSA DE ASSENTAMENTO COM PREPARO EM BETONEIRA. AF_06/2014</v>
          </cell>
          <cell r="D5179" t="str">
            <v>M2</v>
          </cell>
          <cell r="E5179">
            <v>79.64</v>
          </cell>
        </row>
        <row r="5180">
          <cell r="B5180">
            <v>87462</v>
          </cell>
          <cell r="C5180" t="str">
            <v>ALVENARIA DE VEDAÇÃO DE BLOCOS VAZADOS DE CONCRETO DE 14X19X39CM (ESPESSURA 14CM) DE PAREDES COM ÁREA LÍQUIDA MENOR QUE 6M² COM VÃOS E ARGAMASSA DE ASSENTAMENTO COM PREPARO MANUAL. AF_06/2014</v>
          </cell>
          <cell r="D5180" t="str">
            <v>M2</v>
          </cell>
          <cell r="E5180">
            <v>80.680000000000007</v>
          </cell>
        </row>
        <row r="5181">
          <cell r="B5181">
            <v>87463</v>
          </cell>
          <cell r="C5181" t="str">
            <v>ALVENARIA DE VEDAÇÃO DE BLOCOS VAZADOS DE CONCRETO DE 19X19X39CM (ESPESSURA 19CM) DE PAREDES COM ÁREA LÍQUIDA MENOR QUE 6M² COM VÃOS E ARGAMASSA DE ASSENTAMENTO COM PREPARO EM BETONEIRA. AF_06/2014</v>
          </cell>
          <cell r="D5181" t="str">
            <v>M2</v>
          </cell>
          <cell r="E5181">
            <v>95.76</v>
          </cell>
        </row>
        <row r="5182">
          <cell r="B5182">
            <v>87464</v>
          </cell>
          <cell r="C5182" t="str">
            <v>ALVENARIA DE VEDAÇÃO DE BLOCOS VAZADOS DE CONCRETO DE 19X19X39CM (ESPESSURA 19CM) DE PAREDES COM ÁREA LÍQUIDA MENOR QUE 6M² COM VÃOS E ARGAMASSA DE ASSENTAMENTO COM PREPARO MANUAL. AF_06/2014</v>
          </cell>
          <cell r="D5182" t="str">
            <v>M2</v>
          </cell>
          <cell r="E5182">
            <v>97.06</v>
          </cell>
        </row>
        <row r="5183">
          <cell r="B5183">
            <v>87465</v>
          </cell>
          <cell r="C5183" t="str">
            <v>ALVENARIA DE VEDAÇÃO DE BLOCOS VAZADOS DE CONCRETO DE 9X19X39CM (ESPESSURA 9CM) DE PAREDES COM ÁREA LÍQUIDA MAIOR OU IGUAL A 6M² COM VÃOS E ARGAMASSA DE ASSENTAMENTO COM PREPARO EM BETONEIRA. AF_06/2014</v>
          </cell>
          <cell r="D5183" t="str">
            <v>M2</v>
          </cell>
          <cell r="E5183">
            <v>55.55</v>
          </cell>
        </row>
        <row r="5184">
          <cell r="B5184">
            <v>87466</v>
          </cell>
          <cell r="C5184" t="str">
            <v>ALVENARIA DE VEDAÇÃO DE BLOCOS VAZADOS DE CONCRETO DE 9X19X39CM (ESPESSURA 9CM) DE PAREDES COM ÁREA LÍQUIDA MAIOR OU IGUAL A 6M² COM VÃOS E ARGAMASSA DE ASSENTAMENTO COM PREPARO MANUAL. AF_06/2014</v>
          </cell>
          <cell r="D5184" t="str">
            <v>M2</v>
          </cell>
          <cell r="E5184">
            <v>56.44</v>
          </cell>
        </row>
        <row r="5185">
          <cell r="B5185">
            <v>87467</v>
          </cell>
          <cell r="C5185" t="str">
            <v>ALVENARIA DE VEDAÇÃO DE BLOCOS VAZADOS DE CONCRETO DE 14X19X39CM (ESPESSURA 14CM) DE PAREDES COM ÁREA LÍQUIDA MAIOR OU IGUAL A 6M² COM VÃOS E ARGAMASSA DE ASSENTAMENTO COM PREPARO EM BETONEIRA. AF_06/2014</v>
          </cell>
          <cell r="D5185" t="str">
            <v>M2</v>
          </cell>
          <cell r="E5185">
            <v>72.22</v>
          </cell>
        </row>
        <row r="5186">
          <cell r="B5186">
            <v>87468</v>
          </cell>
          <cell r="C5186" t="str">
            <v>ALVENARIA DE VEDAÇÃO DE BLOCOS VAZADOS DE CONCRETO DE 14X19X39CM (ESPESSURA 14CM) DE PAREDES COM ÁREA LÍQUIDA MAIOR OU IGUAL A 6M² COM VÃOS E ARGAMASSA DE ASSENTAMENTO COM PREPARO MANUAL. AF_06/2014</v>
          </cell>
          <cell r="D5186" t="str">
            <v>M2</v>
          </cell>
          <cell r="E5186">
            <v>73.260000000000005</v>
          </cell>
        </row>
        <row r="5187">
          <cell r="B5187">
            <v>87469</v>
          </cell>
          <cell r="C5187" t="str">
            <v>ALVENARIA DE VEDAÇÃO DE BLOCOS VAZADOS DE CONCRETO DE 19X19X39CM (ESPESSURA 19CM) DE PAREDES COM ÁREA LÍQUIDA MAIOR OU IGUAL A 6M² COM VÃOS E ARGAMASSA DE ASSENTAMENTO COM PREPARO EM BETONEIRA. AF_06/2014</v>
          </cell>
          <cell r="D5187" t="str">
            <v>M2</v>
          </cell>
          <cell r="E5187">
            <v>87.18</v>
          </cell>
        </row>
        <row r="5188">
          <cell r="B5188">
            <v>87470</v>
          </cell>
          <cell r="C5188" t="str">
            <v>ALVENARIA DE VEDAÇÃO DE BLOCOS VAZADOS DE CONCRETO DE 19X19X39CM (ESPESSURA 19CM) DE PAREDES COM ÁREA LÍQUIDA MAIOR OU IGUAL A 6M² COM VÃOS E ARGAMASSA DE ASSENTAMENTO COM PREPARO MANUAL. AF_06/2014</v>
          </cell>
          <cell r="D5188" t="str">
            <v>M2</v>
          </cell>
          <cell r="E5188">
            <v>88.48</v>
          </cell>
        </row>
        <row r="5189">
          <cell r="B5189">
            <v>89044</v>
          </cell>
          <cell r="C5189" t="str">
            <v>(COMPOSIÇÃO REPRESENTATIVA) DO SERVIÇO DE ALVENARIA DE VEDAÇÃO DE BLOCOS VAZADOS DE CONCRETO DE 9X19X39CM (ESPESSURA 9CM), PARA EDIFICAÇÃO HABITACIONAL MULTIFAMILIAR (PRÉDIO). AF_11/2014</v>
          </cell>
          <cell r="D5189" t="str">
            <v>M2</v>
          </cell>
          <cell r="E5189">
            <v>55.84</v>
          </cell>
        </row>
        <row r="5190">
          <cell r="B5190">
            <v>89169</v>
          </cell>
          <cell r="C5190" t="str">
            <v>(COMPOSIÇÃO REPRESENTATIVA) DO SERVIÇO DE ALVENARIA DE VEDAÇÃO DE BLOCOS VAZADOS DE CONCRETO DE 9X19X39CM (ESPESSURA 9CM), PARA EDIFICAÇÃO HABITACIONAL UNIFAMILIAR (CASA) E EDIFICAÇÃO PÚBLICA PADRÃO. AF_11/2014</v>
          </cell>
          <cell r="D5190" t="str">
            <v>M2</v>
          </cell>
          <cell r="E5190">
            <v>56.68</v>
          </cell>
        </row>
        <row r="5191">
          <cell r="B5191">
            <v>89978</v>
          </cell>
          <cell r="C5191" t="str">
            <v>(COMPOSIÇÃO REPRESENTATIVA) DO SERVIÇO DE ALVENARIA DE VEDAÇÃO DE BLOCOS VAZADOS DE CONCRETO DE 14X19X39CM (ESPESSURA 14CM), PARA EDIFICAÇÃO HABITACIONAL UNIFAMILIAR (CASA) E EDIFICAÇÃO PÚBLICA PADRÃO. AF_12/2014</v>
          </cell>
          <cell r="D5191" t="str">
            <v>M2</v>
          </cell>
          <cell r="E5191">
            <v>73.64</v>
          </cell>
        </row>
        <row r="5192">
          <cell r="B5192">
            <v>89453</v>
          </cell>
          <cell r="C5192" t="str">
            <v>ALVENARIA DE BLOCOS DE CONCRETO ESTRUTURAL 14X19X39 CM, (ESPESSURA 14 CM), FBK = 4,5 MPA, PARA PAREDES COM ÁREA LÍQUIDA MENOR QUE 6M², SEM VÃOS, UTILIZANDO PALHETA. AF_12/2014</v>
          </cell>
          <cell r="D5192" t="str">
            <v>M2</v>
          </cell>
          <cell r="E5192">
            <v>66.64</v>
          </cell>
        </row>
        <row r="5193">
          <cell r="B5193">
            <v>89454</v>
          </cell>
          <cell r="C5193" t="str">
            <v>ALVENARIA DE BLOCOS DE CONCRETO ESTRUTURAL 14X19X39 CM, (ESPESSURA 14 CM), FBK = 4,5 MPA, PARA PAREDES COM ÁREA LÍQUIDA MAIOR OU IGUAL A 6M², SEM VÃOS, UTILIZANDO PALHETA. AF_12/2014</v>
          </cell>
          <cell r="D5193" t="str">
            <v>M2</v>
          </cell>
          <cell r="E5193">
            <v>63.01</v>
          </cell>
        </row>
        <row r="5194">
          <cell r="B5194">
            <v>89455</v>
          </cell>
          <cell r="C5194" t="str">
            <v>ALVENARIA DE BLOCOS DE CONCRETO ESTRUTURAL 14X19X39 CM, (ESPESSURA 14 CM) FBK = 14,0 MPA, PARA PAREDES COM ÁREA LÍQUIDA MENOR QUE 6M², SEM VÃOS, UTILIZANDO PALHETA. AF_12/2014</v>
          </cell>
          <cell r="D5194" t="str">
            <v>M2</v>
          </cell>
          <cell r="E5194">
            <v>82.56</v>
          </cell>
        </row>
        <row r="5195">
          <cell r="B5195">
            <v>89456</v>
          </cell>
          <cell r="C5195" t="str">
            <v>ALVENARIA DE BLOCOS DE CONCRETO ESTRUTURAL 14X19X39 CM, (ESPESSURA 14 CM) FBK = 14,0 MPA, PARA PAREDES COM ÁREA LÍQUIDA MAIOR OU IGUAL A 6M², SEM VÃOS, UTILIZANDO PALHETA. AF_12/2014</v>
          </cell>
          <cell r="D5195" t="str">
            <v>M2</v>
          </cell>
          <cell r="E5195">
            <v>78.52</v>
          </cell>
        </row>
        <row r="5196">
          <cell r="B5196">
            <v>89457</v>
          </cell>
          <cell r="C5196" t="str">
            <v>ALVENARIA DE BLOCOS DE CONCRETO ESTRUTURAL 14X19X39 CM, (ESPESSURA 14 CM), FBK = 4,5 MPA, PARA PAREDES COM ÁREA LÍQUIDA MENOR QUE 6M², COM VÃOS, UTILIZANDO PALHETA. AF_12/2014</v>
          </cell>
          <cell r="D5196" t="str">
            <v>M2</v>
          </cell>
          <cell r="E5196">
            <v>70.38</v>
          </cell>
        </row>
        <row r="5197">
          <cell r="B5197">
            <v>89458</v>
          </cell>
          <cell r="C5197" t="str">
            <v>ALVENARIA DE BLOCOS DE CONCRETO ESTRUTURAL 14X19X39 CM, (ESPESSURA 14 CM), FBK = 4,5 MPA, PARA PAREDES COM ÁREA LÍQUIDA MAIOR OU IGUAL A 6M², COM VÃOS, UTILIZANDO PALHETA. AF_12/2014</v>
          </cell>
          <cell r="D5197" t="str">
            <v>M2</v>
          </cell>
          <cell r="E5197">
            <v>65.17</v>
          </cell>
        </row>
        <row r="5198">
          <cell r="B5198">
            <v>89459</v>
          </cell>
          <cell r="C5198" t="str">
            <v>ALVENARIA DE BLOCOS DE CONCRETO ESTRUTURAL 14X19X39 CM, (ESPESSURA 14 CM) FBK = 14,0 MPA, PARA PAREDES COM ÁREA LÍQUIDA MENOR QUE 6M², COM VÃOS, UTILIZANDO PALHETA. AF_12/2014</v>
          </cell>
          <cell r="D5198" t="str">
            <v>M2</v>
          </cell>
          <cell r="E5198">
            <v>86.62</v>
          </cell>
        </row>
        <row r="5199">
          <cell r="B5199">
            <v>89460</v>
          </cell>
          <cell r="C5199" t="str">
            <v>ALVENARIA DE BLOCOS DE CONCRETO ESTRUTURAL 14X19X39 CM, (ESPESSURA 14 CM) FBK = 14,0 MPA, PARA PAREDES COM ÁREA LÍQUIDA MAIOR OU IGUAL A 6M², COM VÃOS, UTILIZANDO PALHETA. AF_12/2014</v>
          </cell>
          <cell r="D5199" t="str">
            <v>M2</v>
          </cell>
          <cell r="E5199">
            <v>80.959999999999994</v>
          </cell>
        </row>
        <row r="5200">
          <cell r="B5200">
            <v>89462</v>
          </cell>
          <cell r="C5200" t="str">
            <v>ALVENARIA DE BLOCOS DE CONCRETO ESTRUTURAL 14X19X29 CM, (ESPESSURA 14 CM), FBK = 4,5 MPA, PARA PAREDES COM ÁREA LÍQUIDA MENOR QUE 6M², SEM VÃOS, UTILIZANDO PALHETA. AF_12/2014</v>
          </cell>
          <cell r="D5200" t="str">
            <v>M2</v>
          </cell>
          <cell r="E5200">
            <v>79.69</v>
          </cell>
        </row>
        <row r="5201">
          <cell r="B5201">
            <v>89463</v>
          </cell>
          <cell r="C5201" t="str">
            <v>ALVENARIA DE BLOCOS DE CONCRETO ESTRUTURAL 14X19X29 CM, (ESPESSURA 14 CM), FBK = 4,5 MPA, PARA PAREDES COM ÁREA LÍQUIDA MAIOR OU IGUAL A 6M², SEM VÃOS, UTILIZANDO PALHETA. AF_12/2014</v>
          </cell>
          <cell r="D5201" t="str">
            <v>M2</v>
          </cell>
          <cell r="E5201">
            <v>76.02</v>
          </cell>
        </row>
        <row r="5202">
          <cell r="B5202">
            <v>89464</v>
          </cell>
          <cell r="C5202" t="str">
            <v>ALVENARIA DE BLOCOS DE CONCRETO ESTRUTURAL 14X19X29 CM, (ESPESSURA 14 CM) FBK = 14,0 MPA, PARA PAREDES COM ÁREA LÍQUIDA MENOR QUE 6M², SEM VÃOS, UTILIZANDO PALHETA. AF_12/2014</v>
          </cell>
          <cell r="D5202" t="str">
            <v>M2</v>
          </cell>
          <cell r="E5202">
            <v>95.69</v>
          </cell>
        </row>
        <row r="5203">
          <cell r="B5203">
            <v>89465</v>
          </cell>
          <cell r="C5203" t="str">
            <v>ALVENARIA DE BLOCOS DE CONCRETO ESTRUTURAL 14X19X29 CM, (ESPESSURA 14 CM) FBK = 14,0 MPA, PARA PAREDES COM ÁREA LÍQUIDA MAIOR OU IGUAL A 6M², SEM VÃOS, UTILIZANDO PALHETA. AF_12/2014</v>
          </cell>
          <cell r="D5203" t="str">
            <v>M2</v>
          </cell>
          <cell r="E5203">
            <v>91.73</v>
          </cell>
        </row>
        <row r="5204">
          <cell r="B5204">
            <v>89466</v>
          </cell>
          <cell r="C5204" t="str">
            <v>ALVENARIA DE BLOCOS DE CONCRETO ESTRUTURAL 14X19X29 CM, (ESPESSURA 14 CM), FBK = 4,5 MPA, PARA PAREDES COM ÁREA LÍQUIDA MENOR QUE 6M², COM VÃOS, UTILIZANDO PALHETA. AF_12/2014</v>
          </cell>
          <cell r="D5204" t="str">
            <v>M2</v>
          </cell>
          <cell r="E5204">
            <v>84.89</v>
          </cell>
        </row>
        <row r="5205">
          <cell r="B5205">
            <v>89467</v>
          </cell>
          <cell r="C5205" t="str">
            <v>ALVENARIA DE BLOCOS DE CONCRETO ESTRUTURAL 14X19X29 CM, (ESPESSURA 14 CM), FBK = 4,5 MPA, PARA PAREDES COM ÁREA LÍQUIDA MAIOR OU IGUAL A 6M², COM VÃOS, UTILIZANDO PALHETA. AF_12/2014</v>
          </cell>
          <cell r="D5205" t="str">
            <v>M2</v>
          </cell>
          <cell r="E5205">
            <v>79.09</v>
          </cell>
        </row>
        <row r="5206">
          <cell r="B5206">
            <v>89468</v>
          </cell>
          <cell r="C5206" t="str">
            <v>ALVENARIA DE BLOCOS DE CONCRETO ESTRUTURAL 14X19X29 CM, (ESPESSURA 14 CM) FBK = 14,0 MPA, PARA PAREDES COM ÁREA LÍQUIDA MENOR QUE 6M², COM VÃOS, UTILIZANDO PALHETA. AF_12/2014</v>
          </cell>
          <cell r="D5206" t="str">
            <v>M2</v>
          </cell>
          <cell r="E5206">
            <v>101.14</v>
          </cell>
        </row>
        <row r="5207">
          <cell r="B5207">
            <v>89469</v>
          </cell>
          <cell r="C5207" t="str">
            <v>ALVENARIA DE BLOCOS DE CONCRETO ESTRUTURAL 14X19X29 CM, (ESPESSURA 14 CM) FBK = 14,0 MPA, PARA PAREDES COM ÁREA LÍQUIDA MAIOR OU IGUAL A 6M², COM VÃOS, UTILIZANDO PALHETA. AF_12/2014</v>
          </cell>
          <cell r="D5207" t="str">
            <v>M2</v>
          </cell>
          <cell r="E5207">
            <v>95.02</v>
          </cell>
        </row>
        <row r="5208">
          <cell r="B5208">
            <v>89470</v>
          </cell>
          <cell r="C5208" t="str">
            <v>ALVENARIA DE BLOCOS DE CONCRETO ESTRUTURAL 14X19X39 CM, (ESPESSURA 14 CM), FBK = 4,5 MPA, PARA PAREDES COM ÁREA LÍQUIDA MENOR QUE 6M², SEM VÃOS, UTILIZANDO COLHER DE PEDREIRO. AF_12/2014</v>
          </cell>
          <cell r="D5208" t="str">
            <v>M2</v>
          </cell>
          <cell r="E5208">
            <v>78.3</v>
          </cell>
        </row>
        <row r="5209">
          <cell r="B5209">
            <v>89471</v>
          </cell>
          <cell r="C5209" t="str">
            <v>ALVENARIA DE BLOCOS DE CONCRETO ESTRUTURAL 14X19X39 CM, (ESPESSURA 14 CM), FBK = 4,5 MPA, PARA PAREDES COM ÁREA LÍQUIDA MAIOR OU IGUAL A 6M², SEM VÃOS, UTILIZANDO COLHER DE PEDREIRO. AF_12/2014</v>
          </cell>
          <cell r="D5209" t="str">
            <v>M2</v>
          </cell>
          <cell r="E5209">
            <v>74.69</v>
          </cell>
        </row>
        <row r="5210">
          <cell r="B5210">
            <v>89472</v>
          </cell>
          <cell r="C5210" t="str">
            <v>ALVENARIA DE BLOCOS DE CONCRETO ESTRUTURAL 14X19X39 CM, (ESPESSURA 14 CM) FBK = 14,0 MPA, PARA PAREDES COM ÁREA LÍQUIDA MENOR QUE 6M², SEM VÃOS, UTILIZANDO COLHER DE PEDREIRO. AF_12/2014</v>
          </cell>
          <cell r="D5210" t="str">
            <v>M2</v>
          </cell>
          <cell r="E5210">
            <v>94.18</v>
          </cell>
        </row>
        <row r="5211">
          <cell r="B5211">
            <v>89473</v>
          </cell>
          <cell r="C5211" t="str">
            <v>ALVENARIA DE BLOCOS DE CONCRETO ESTRUTURAL 14X19X39 CM, (ESPESSURA 14 CM) FBK = 14,0 MPA, PARA PAREDES COM ÁREA LÍQUIDA MAIOR OU IGUAL A 6M², SEM VÃOS, UTILIZANDO COLHER DE PEDREIRO. AF_12/2014</v>
          </cell>
          <cell r="D5211" t="str">
            <v>M2</v>
          </cell>
          <cell r="E5211">
            <v>90.33</v>
          </cell>
        </row>
        <row r="5212">
          <cell r="B5212">
            <v>89474</v>
          </cell>
          <cell r="C5212" t="str">
            <v>ALVENARIA DE BLOCOS DE CONCRETO ESTRUTURAL 14X19X39 CM, (ESPESSURA 14 CM), FBK = 4,5 MPA, PARA PAREDES COM ÁREA LÍQUIDA MENOR QUE 6M², COM VÃOS, UTILIZANDO COLHER DE PEDREIRO. AF_12/2014</v>
          </cell>
          <cell r="D5212" t="str">
            <v>M2</v>
          </cell>
          <cell r="E5212">
            <v>85.29</v>
          </cell>
        </row>
        <row r="5213">
          <cell r="B5213">
            <v>89475</v>
          </cell>
          <cell r="C5213" t="str">
            <v>ALVENARIA DE BLOCOS DE CONCRETO ESTRUTURAL 14X19X39 CM, (ESPESSURA 14 CM), FBK = 4,5 MPA, PARA PAREDES COM ÁREA LÍQUIDA MAIOR OU IGUAL A 6M², COM VÃOS, UTILIZANDO COLHER DE PEDREIRO. AF_12/2014</v>
          </cell>
          <cell r="D5213" t="str">
            <v>M2</v>
          </cell>
          <cell r="E5213">
            <v>78.62</v>
          </cell>
        </row>
        <row r="5214">
          <cell r="B5214">
            <v>89476</v>
          </cell>
          <cell r="C5214" t="str">
            <v>ALVENARIA DE BLOCOS DE CONCRETO ESTRUTURAL 14X19X39 CM, (ESPESSURA 14 CM) FBK = 14,0 MPA, PARA PAREDES COM ÁREA LÍQUIDA MENOR QUE 6M², COM VÃOS, UTILIZANDO COLHER DE PEDREIRO. AF_12/2014</v>
          </cell>
          <cell r="D5214" t="str">
            <v>M2</v>
          </cell>
          <cell r="E5214">
            <v>101.68</v>
          </cell>
        </row>
        <row r="5215">
          <cell r="B5215">
            <v>89477</v>
          </cell>
          <cell r="C5215" t="str">
            <v>ALVENARIA DE BLOCOS DE CONCRETO ESTRUTURAL 14X19X39 CM, (ESPESSURA 14 CM) FBK = 14,0 MPA, PARA PAREDES COM ÁREA LÍQUIDA MAIOR OU IGUAL A 6M², COM VÃOS, UTILIZANDO COLHER DE PEDREIRO. AF_12/2014</v>
          </cell>
          <cell r="D5215" t="str">
            <v>M2</v>
          </cell>
          <cell r="E5215">
            <v>94.76</v>
          </cell>
        </row>
        <row r="5216">
          <cell r="B5216">
            <v>89478</v>
          </cell>
          <cell r="C5216" t="str">
            <v>ALVENARIA DE BLOCOS DE CONCRETO ESTRUTURAL 14X19X29 CM, (ESPESSURA 14 CM), FBK = 4,5 MPA, PARA PAREDES COM ÁREA LÍQUIDA MENOR QUE 6M², SEM VÃOS, UTILIZANDO COLHER DE PEDREIRO. AF_12/2014</v>
          </cell>
          <cell r="D5216" t="str">
            <v>M2</v>
          </cell>
          <cell r="E5216">
            <v>91.59</v>
          </cell>
        </row>
        <row r="5217">
          <cell r="B5217">
            <v>89479</v>
          </cell>
          <cell r="C5217" t="str">
            <v>ALVENARIA DE BLOCOS DE CONCRETO ESTRUTURAL 14X19X29 CM, (ESPESSURA 14 CM), FBK = 4,5 MPA, PARA PAREDES COM ÁREA LÍQUIDA MAIOR OU IGUAL A 6M², SEM VÃOS, UTILIZANDO COLHER DE PEDREIRO. AF_12/2014</v>
          </cell>
          <cell r="D5217" t="str">
            <v>M2</v>
          </cell>
          <cell r="E5217">
            <v>87.92</v>
          </cell>
        </row>
        <row r="5218">
          <cell r="B5218">
            <v>89480</v>
          </cell>
          <cell r="C5218" t="str">
            <v>ALVENARIA DE BLOCOS DE CONCRETO ESTRUTURAL 14X19X29 CM, (ESPESSURA 14 CM) FBK = 14,0 MPA, PARA PAREDES COM ÁREA LÍQUIDA MENOR QUE 6M², SEM VÃOS, UTILIZANDO COLHER DE PEDREIRO. AF_12/2014</v>
          </cell>
          <cell r="D5218" t="str">
            <v>M2</v>
          </cell>
          <cell r="E5218">
            <v>107.54</v>
          </cell>
        </row>
        <row r="5219">
          <cell r="B5219">
            <v>89483</v>
          </cell>
          <cell r="C5219" t="str">
            <v>ALVENARIA DE BLOCOS DE CONCRETO ESTRUTURAL 14X19X29 CM, (ESPESSURA 14 CM) FBK = 14,0 MPA, PARA PAREDES COM ÁREA LÍQUIDA MAIOR OU IGUAL A 6M², SEM VÃOS, UTILIZANDO COLHER DE PEDREIRO. AF_12/2014</v>
          </cell>
          <cell r="D5219" t="str">
            <v>M2</v>
          </cell>
          <cell r="E5219">
            <v>103.78</v>
          </cell>
        </row>
        <row r="5220">
          <cell r="B5220">
            <v>89484</v>
          </cell>
          <cell r="C5220" t="str">
            <v>ALVENARIA DE BLOCOS DE CONCRETO ESTRUTURAL 14X19X29 CM, (ESPESSURA 14 CM), FBK = 4,5 MPA, PARA PAREDES COM ÁREA LÍQUIDA MENOR QUE 6M², COM VÃOS, UTILIZANDO COLHER DE PEDREIRO. AF_12/2014</v>
          </cell>
          <cell r="D5220" t="str">
            <v>M2</v>
          </cell>
          <cell r="E5220">
            <v>100.02</v>
          </cell>
        </row>
        <row r="5221">
          <cell r="B5221">
            <v>89486</v>
          </cell>
          <cell r="C5221" t="str">
            <v>ALVENARIA DE BLOCOS DE CONCRETO ESTRUTURAL 14X19X29 CM, (ESPESSURA 14 CM), FBK = 4,5 MPA, PARA PAREDES COM ÁREA LÍQUIDA MAIOR OU IGUAL A 6M², COM VÃOS, UTILIZANDO COLHER DE PEDREIRO. AF_12/2014</v>
          </cell>
          <cell r="D5221" t="str">
            <v>M2</v>
          </cell>
          <cell r="E5221">
            <v>92.97</v>
          </cell>
        </row>
        <row r="5222">
          <cell r="B5222">
            <v>89487</v>
          </cell>
          <cell r="C5222" t="str">
            <v>ALVENARIA DE BLOCOS DE CONCRETO ESTRUTURAL 14X19X29 CM, (ESPESSURA 14 CM) FBK = 14,0 MPA, PARA PAREDES COM ÁREA LÍQUIDA MENOR QUE 6M², COM VÃOS, UTILIZANDO COLHER DE PEDREIRO. AF_12/2014</v>
          </cell>
          <cell r="D5222" t="str">
            <v>M2</v>
          </cell>
          <cell r="E5222">
            <v>116.42</v>
          </cell>
        </row>
        <row r="5223">
          <cell r="B5223">
            <v>89488</v>
          </cell>
          <cell r="C5223" t="str">
            <v>ALVENARIA DE BLOCOS DE CONCRETO ESTRUTURAL 14X19X29 CM, (ESPESSURA 14 CM) FBK = 14,0 MPA, PARA PAREDES COM ÁREA LÍQUIDA MAIOR OU IGUAL A 6M², COM VÃOS, UTILIZANDO COLHER DE PEDREIRO. AF_12/2014</v>
          </cell>
          <cell r="D5223" t="str">
            <v>M2</v>
          </cell>
          <cell r="E5223">
            <v>109.04</v>
          </cell>
        </row>
        <row r="5224">
          <cell r="B5224">
            <v>91815</v>
          </cell>
          <cell r="C5224" t="str">
            <v>(COMPOSIÇÃO REPRESENTATIVA) DE ALVENARIA DE BLOCOS DE CONCRETO ESTRUTURAL 14X19X39 CM, (ESPESSURA 14 CM), FBK = 4,5 MPA, UTILIZANDO PALHETA, PARA EDIFICAÇÃO HABITACIONAL. AF_10/2015</v>
          </cell>
          <cell r="D5224" t="str">
            <v>M2</v>
          </cell>
          <cell r="E5224">
            <v>66.22</v>
          </cell>
        </row>
        <row r="5225">
          <cell r="B5225">
            <v>91816</v>
          </cell>
          <cell r="C5225" t="str">
            <v>COMPOSIÇÃO REPRESENTATIVA DE SERVIÇOS DE ALVENARIA DE BLOCOS DE CONCRETO ESTRUTURAL 14X19X29 CM, (ESPESSURA 14 CM), FBK = 4,5 MPA, UTILIZANDO PALHETA, PARA EDIFICAÇÃO HABITACIONAL. AF_10/2015</v>
          </cell>
          <cell r="D5225" t="str">
            <v>M2</v>
          </cell>
          <cell r="E5225">
            <v>79.75</v>
          </cell>
        </row>
        <row r="5226">
          <cell r="B5226">
            <v>101161</v>
          </cell>
          <cell r="C5226" t="str">
            <v>ALVENARIA DE VEDAÇÃO COM ELEMENTO VAZADO DE CONCRETO (COBOGÓ) DE 7X50X50CM E ARGAMASSA DE ASSENTAMENTO COM PREPARO EM BETONEIRA. AF_05/2020</v>
          </cell>
          <cell r="D5226" t="str">
            <v>M2</v>
          </cell>
          <cell r="E5226">
            <v>164.42</v>
          </cell>
        </row>
        <row r="5227">
          <cell r="B5227">
            <v>101163</v>
          </cell>
          <cell r="C5227" t="str">
            <v>ALVENARIA DE VEDAÇÃO COM BLOCO DE VIDRO VAZADO, TIPO VENEZIANA, DE 6X20X20CM E ARGAMASSA DE ASSENTAMENTO COM PREPARO EM BETONEIRA. AF_05/2020</v>
          </cell>
          <cell r="D5227" t="str">
            <v>M2</v>
          </cell>
          <cell r="E5227">
            <v>985.64</v>
          </cell>
        </row>
        <row r="5228">
          <cell r="B5228">
            <v>101164</v>
          </cell>
          <cell r="C5228" t="str">
            <v>ALVENARIA DE VEDAÇÃO COM BLOCO DE VIDRO, TIPO CANELADO, DE 8X19X19CM E ARGAMASSA DE ASSENTAMENTO COM PREPARO EM BETONEIRA. AF_05/2020</v>
          </cell>
          <cell r="D5228" t="str">
            <v>M2</v>
          </cell>
          <cell r="E5228">
            <v>705.96</v>
          </cell>
        </row>
        <row r="5229">
          <cell r="B5229">
            <v>96358</v>
          </cell>
          <cell r="C5229" t="str">
            <v>PAREDE COM PLACAS DE GESSO ACARTONADO (DRYWALL), PARA USO INTERNO, COM DUAS FACES SIMPLES E ESTRUTURA METÁLICA COM GUIAS SIMPLES, SEM VÃOS. AF_06/2017_P</v>
          </cell>
          <cell r="D5229" t="str">
            <v>M2</v>
          </cell>
          <cell r="E5229">
            <v>77.349999999999994</v>
          </cell>
        </row>
        <row r="5230">
          <cell r="B5230">
            <v>96359</v>
          </cell>
          <cell r="C5230" t="str">
            <v>PAREDE COM PLACAS DE GESSO ACARTONADO (DRYWALL), PARA USO INTERNO, COM DUAS FACES SIMPLES E ESTRUTURA METÁLICA COM GUIAS SIMPLES, COM VÃOS AF_06/2017_P</v>
          </cell>
          <cell r="D5230" t="str">
            <v>M2</v>
          </cell>
          <cell r="E5230">
            <v>86.83</v>
          </cell>
        </row>
        <row r="5231">
          <cell r="B5231">
            <v>96360</v>
          </cell>
          <cell r="C5231" t="str">
            <v>PAREDE COM PLACAS DE GESSO ACARTONADO (DRYWALL), PARA USO INTERNO, COM DUAS FACES SIMPLES E ESTRUTURA METÁLICA COM GUIAS DUPLAS, SEM VÃOS. AF_06/2017_P</v>
          </cell>
          <cell r="D5231" t="str">
            <v>M2</v>
          </cell>
          <cell r="E5231">
            <v>102.61</v>
          </cell>
        </row>
        <row r="5232">
          <cell r="B5232">
            <v>96361</v>
          </cell>
          <cell r="C5232" t="str">
            <v>PAREDE COM PLACAS DE GESSO ACARTONADO (DRYWALL), PARA USO INTERNO, COM DUAS FACES SIMPLES E ESTRUTURA METÁLICA COM GUIAS DUPLAS, COM VÃOS. AF_06/2017_P</v>
          </cell>
          <cell r="D5232" t="str">
            <v>M2</v>
          </cell>
          <cell r="E5232">
            <v>121.22</v>
          </cell>
        </row>
        <row r="5233">
          <cell r="B5233">
            <v>96362</v>
          </cell>
          <cell r="C5233" t="str">
            <v>PAREDE COM PLACAS DE GESSO ACARTONADO (DRYWALL), PARA USO INTERNO, COM UMA FACE SIMPLES E OUTRA FACE DUPLA E ESTRUTURA METÁLICA COM GUIAS SIMPLES, SEM VÃOS. AF_06/2017_P</v>
          </cell>
          <cell r="D5233" t="str">
            <v>M2</v>
          </cell>
          <cell r="E5233">
            <v>99.88</v>
          </cell>
        </row>
        <row r="5234">
          <cell r="B5234">
            <v>96363</v>
          </cell>
          <cell r="C5234" t="str">
            <v>PAREDE COM PLACAS DE GESSO ACARTONADO (DRYWALL), PARA USO INTERNO, COM UMA FACE SIMPLES E OUTRA FACE DUPLA E ESTRUTURA METÁLICA COM GUIAS SIMPLES, COM VÃOS. AF_06/2017_P</v>
          </cell>
          <cell r="D5234" t="str">
            <v>M2</v>
          </cell>
          <cell r="E5234">
            <v>109.64</v>
          </cell>
        </row>
        <row r="5235">
          <cell r="B5235">
            <v>96364</v>
          </cell>
          <cell r="C5235" t="str">
            <v>PAREDE COM PLACAS DE GESSO ACARTONADO (DRYWALL), PARA USO INTERNO COM UMA FACE SIMPLES E OUTRA FACE DUPLA E ESTRUTURA METÁLICA COM GUIAS DUPLAS, SEM VÃOS. AF_06/2017_P</v>
          </cell>
          <cell r="D5235" t="str">
            <v>M2</v>
          </cell>
          <cell r="E5235">
            <v>125.15</v>
          </cell>
        </row>
        <row r="5236">
          <cell r="B5236">
            <v>96365</v>
          </cell>
          <cell r="C5236" t="str">
            <v>PAREDE COM PLACAS DE GESSO ACARTONADO (DRYWALL), PARA USO INTERNO, COM UMA FACE SIMPLES E OUTRA FACE DUPLA E   ESTRUTURA METÁLICA COM GUIAS DUPLAS, COM VÃOS. AF_06/2017_P</v>
          </cell>
          <cell r="D5236" t="str">
            <v>M2</v>
          </cell>
          <cell r="E5236">
            <v>144.01</v>
          </cell>
        </row>
        <row r="5237">
          <cell r="B5237">
            <v>96366</v>
          </cell>
          <cell r="C5237" t="str">
            <v>PAREDE COM PLACAS DE GESSO ACARTONADO (DRYWALL), PARA USO INTERNO, COM DUAS FACES DUPLAS E ESTRUTURA METÁLICA COM GUIAS SIMPLES, SEM VÃOS. AF_06/2017_P</v>
          </cell>
          <cell r="D5237" t="str">
            <v>M2</v>
          </cell>
          <cell r="E5237">
            <v>122.42</v>
          </cell>
        </row>
        <row r="5238">
          <cell r="B5238">
            <v>96367</v>
          </cell>
          <cell r="C5238" t="str">
            <v>PAREDE COM PLACAS DE GESSO ACARTONADO (DRYWALL), PARA USO INTERNO, COM DUAS FACES DUPLAS E ESTRUTURA METÁLICA COM GUIAS SIMPLES, COM VÃOS. AF_06/2017_P</v>
          </cell>
          <cell r="D5238" t="str">
            <v>M2</v>
          </cell>
          <cell r="E5238">
            <v>132.41</v>
          </cell>
        </row>
        <row r="5239">
          <cell r="B5239">
            <v>96368</v>
          </cell>
          <cell r="C5239" t="str">
            <v>PAREDE COM PLACAS DE GESSO ACARTONADO (DRYWALL), PARA USO INTERNO COM DUAS FACES DUPLAS E ESTRUTURA METÁLICA COM GUIAS DUPLAS, SEM VÃOS. AF_06/2017</v>
          </cell>
          <cell r="D5239" t="str">
            <v>M2</v>
          </cell>
          <cell r="E5239">
            <v>147.69999999999999</v>
          </cell>
        </row>
        <row r="5240">
          <cell r="B5240">
            <v>96369</v>
          </cell>
          <cell r="C5240" t="str">
            <v>PAREDE COM PLACAS DE GESSO ACARTONADO (DRYWALL), PARA USO INTERNO, COM DUAS FACES DUPLAS E ESTRUTURA METÁLICA COM GUIAS DUPLAS, COM VÃOS. AF_06/2017_P</v>
          </cell>
          <cell r="D5240" t="str">
            <v>M2</v>
          </cell>
          <cell r="E5240">
            <v>166.8</v>
          </cell>
        </row>
        <row r="5241">
          <cell r="B5241">
            <v>96370</v>
          </cell>
          <cell r="C5241" t="str">
            <v>PAREDE COM PLACAS DE GESSO ACARTONADO (DRYWALL), PARA USO INTERNO, COM UMA FACE SIMPLES E ESTRUTURA METÁLICA COM GUIAS SIMPLES, SEM VÃOS. AF_06/2017_P</v>
          </cell>
          <cell r="D5241" t="str">
            <v>M2</v>
          </cell>
          <cell r="E5241">
            <v>51.68</v>
          </cell>
        </row>
        <row r="5242">
          <cell r="B5242">
            <v>96371</v>
          </cell>
          <cell r="C5242" t="str">
            <v>PAREDE COM PLACAS DE GESSO ACARTONADO (DRYWALL), PARA USO INTERNO, COM UMA FACE SIMPLES E ESTRUTURA METÁLICA COM GUIAS SIMPLES, COM VÃOS. AF_06/2017_P</v>
          </cell>
          <cell r="D5242" t="str">
            <v>M2</v>
          </cell>
          <cell r="E5242">
            <v>61.02</v>
          </cell>
        </row>
        <row r="5243">
          <cell r="B5243">
            <v>96372</v>
          </cell>
          <cell r="C5243" t="str">
            <v>INSTALAÇÃO DE ISOLAMENTO COM LÃ DE ROCHA EM PAREDES DRYWALL. AF_06/2017</v>
          </cell>
          <cell r="D5243" t="str">
            <v>M2</v>
          </cell>
          <cell r="E5243">
            <v>30.48</v>
          </cell>
        </row>
        <row r="5244">
          <cell r="B5244">
            <v>96373</v>
          </cell>
          <cell r="C5244" t="str">
            <v>INSTALAÇÃO DE REFORÇO METÁLICO EM PAREDE DRYWALL. AF_06/2017</v>
          </cell>
          <cell r="D5244" t="str">
            <v>M</v>
          </cell>
          <cell r="E5244">
            <v>8.67</v>
          </cell>
        </row>
        <row r="5245">
          <cell r="B5245">
            <v>96374</v>
          </cell>
          <cell r="C5245" t="str">
            <v>INSTALAÇÃO DE REFORÇO DE MADEIRA EM PAREDE DRYWALL. AF_06/2017</v>
          </cell>
          <cell r="D5245" t="str">
            <v>M</v>
          </cell>
          <cell r="E5245">
            <v>13.96</v>
          </cell>
        </row>
        <row r="5246">
          <cell r="B5246">
            <v>102235</v>
          </cell>
          <cell r="C5246" t="str">
            <v>DIVISÓRIA FIXA EM VIDRO TEMPERADO 10 MM, SEM ABERTURA. AF_01/2021</v>
          </cell>
          <cell r="D5246" t="str">
            <v>M2</v>
          </cell>
          <cell r="E5246">
            <v>390.94</v>
          </cell>
        </row>
        <row r="5247">
          <cell r="B5247">
            <v>102253</v>
          </cell>
          <cell r="C5247" t="str">
            <v>DIVISORIA SANITÁRIA, TIPO CABINE, EM GRANITO CINZA POLIDO, ESP = 3CM, ASSENTADO COM ARGAMASSA COLANTE AC III-E, EXCLUSIVE FERRAGENS. AF_01/2021</v>
          </cell>
          <cell r="D5247" t="str">
            <v>M2</v>
          </cell>
          <cell r="E5247">
            <v>573.69000000000005</v>
          </cell>
        </row>
        <row r="5248">
          <cell r="B5248">
            <v>102254</v>
          </cell>
          <cell r="C5248" t="str">
            <v>DIVISORIA SANITÁRIA, TIPO CABINE, EM MÁRMORE BRANCO POLIDO, ESP = 3CM, ASSENTADO COM ARGAMASSA COLANTE AC III-E, EXCLUSIVE FERRAGENS. AF_01/2021</v>
          </cell>
          <cell r="D5248" t="str">
            <v>M2</v>
          </cell>
          <cell r="E5248">
            <v>634.02</v>
          </cell>
        </row>
        <row r="5249">
          <cell r="B5249">
            <v>102255</v>
          </cell>
          <cell r="C5249" t="str">
            <v>TAPA VISTA DE MICTÓRIO EM GRANITO CINZA POLIDO, ESP = 3CM, ASSENTADO COM ARGAMASSA COLANTE AC III-E . AF_01/2021</v>
          </cell>
          <cell r="D5249" t="str">
            <v>M2</v>
          </cell>
          <cell r="E5249">
            <v>588.53</v>
          </cell>
        </row>
        <row r="5250">
          <cell r="B5250">
            <v>102256</v>
          </cell>
          <cell r="C5250" t="str">
            <v>TAPA VISTA DE MICTÓRIO EM MÁRMORE BRANCO POLIDO, ESP = 3CM, ASSENTADO COM ARGAMASSA COLANTE AC III-E . AF_01/2021</v>
          </cell>
          <cell r="D5250" t="str">
            <v>M2</v>
          </cell>
          <cell r="E5250">
            <v>737.2</v>
          </cell>
        </row>
        <row r="5251">
          <cell r="B5251">
            <v>102257</v>
          </cell>
          <cell r="C5251" t="str">
            <v>DIVISORIA SANITÁRIA, TIPO CABINE, EM PAINEL DE GRANILITE, ESP = 3CM, ASSENTADO COM ARGAMASSA COLANTE AC III-E, EXCLUSIVE FERRAGENS. AF_01/2021</v>
          </cell>
          <cell r="D5251" t="str">
            <v>M2</v>
          </cell>
          <cell r="E5251">
            <v>250.45</v>
          </cell>
        </row>
        <row r="5252">
          <cell r="B5252">
            <v>102258</v>
          </cell>
          <cell r="C5252" t="str">
            <v>TAPA VISTA DE MICTÓRIO EM PAINEL DE GRANILITE, ESP = 3CM, ASSENTADO COM ARGAMASSA COLANTE AC III-E . AF_01/2021</v>
          </cell>
          <cell r="D5252" t="str">
            <v>M2</v>
          </cell>
          <cell r="E5252">
            <v>275.61</v>
          </cell>
        </row>
        <row r="5253">
          <cell r="B5253">
            <v>101154</v>
          </cell>
          <cell r="C5253" t="str">
            <v>ALVENARIA DE VEDAÇÃO DE BLOCOS DE CONCRETO CELULAR DE 10X30X60CM (ESPESSURA 10CM) E ARGAMASSA DE ASSENTAMENTO COM PREPARO EM BETONEIRA. AF_05/2020</v>
          </cell>
          <cell r="D5253" t="str">
            <v>M2</v>
          </cell>
          <cell r="E5253">
            <v>93.01</v>
          </cell>
        </row>
        <row r="5254">
          <cell r="B5254">
            <v>101155</v>
          </cell>
          <cell r="C5254" t="str">
            <v>ALVENARIA DE VEDAÇÃO DE BLOCOS DE CONCRETO CELULAR DE 15X30X60CM (ESPESSURA 15CM) E ARGAMASSA DE ASSENTAMENTO COM PREPARO EM BETONEIRA. AF_05/2020</v>
          </cell>
          <cell r="D5254" t="str">
            <v>M2</v>
          </cell>
          <cell r="E5254">
            <v>130.88</v>
          </cell>
        </row>
        <row r="5255">
          <cell r="B5255">
            <v>101156</v>
          </cell>
          <cell r="C5255" t="str">
            <v>ALVENARIA DE VEDAÇÃO DE BLOCOS DE CONCRETO CELULAR DE 20X30X60CM (ESPESSURA 20CM) E ARGAMASSA DE ASSENTAMENTO COM PREPARO EM BETONEIRA. AF_05/2020</v>
          </cell>
          <cell r="D5255" t="str">
            <v>M2</v>
          </cell>
          <cell r="E5255">
            <v>192.48</v>
          </cell>
        </row>
        <row r="5256">
          <cell r="B5256">
            <v>101810</v>
          </cell>
          <cell r="C5256" t="str">
            <v>EXECUÇÃO DE TAPA BURACO COM APLICAÇÃO DE CONCRETO ASFÁLTICO (USINAGEM PRÓPRIA) E PINTURA DE LIGAÇÃO. AF_12/2020</v>
          </cell>
          <cell r="D5256" t="str">
            <v>M3</v>
          </cell>
          <cell r="E5256">
            <v>1154.21</v>
          </cell>
        </row>
        <row r="5257">
          <cell r="B5257">
            <v>101811</v>
          </cell>
          <cell r="C5257" t="str">
            <v>EXECUÇÃO DE TAPA BURACO COM APLICAÇÃO DE PRÉ MISTURADO A FRIO (USINAGEM PRÓPRIA) E PINTURA DE LIGAÇÃO. AF_12/2020</v>
          </cell>
          <cell r="D5257" t="str">
            <v>M3</v>
          </cell>
          <cell r="E5257">
            <v>1117.8</v>
          </cell>
        </row>
        <row r="5258">
          <cell r="B5258">
            <v>101812</v>
          </cell>
          <cell r="C5258" t="str">
            <v>RECOMPOSIÇÃO DE REVESTIMENTO EM CONCRETO ASFÁLTICO (USINAGEM PRÓPRIA), PARA O FECHAMENTO DE VALAS. AF_12/2020</v>
          </cell>
          <cell r="D5258" t="str">
            <v>M3</v>
          </cell>
          <cell r="E5258">
            <v>1206.43</v>
          </cell>
        </row>
        <row r="5259">
          <cell r="B5259">
            <v>101813</v>
          </cell>
          <cell r="C5259" t="str">
            <v>RECOMPOSIÇÃO DE REVESTIMENTO EM PRÉ MISTURADO A FRIO (USINAGEM PRÓPRIA), PARA FECHAMENTO DE VALAS. AF_12/2020</v>
          </cell>
          <cell r="D5259" t="str">
            <v>M3</v>
          </cell>
          <cell r="E5259">
            <v>1170.02</v>
          </cell>
        </row>
        <row r="5260">
          <cell r="B5260">
            <v>101814</v>
          </cell>
          <cell r="C5260" t="str">
            <v>RECOMPOSIÇÃO DE PAVIMENTOS EM PEDRA POLIÉDRICA, REJUNTAMENTO COM PÓ DE PEDRA, COM REAPROVEITAMENTO DAS PEDRAS POLIÉDRICAS PARA O FECHAMENTO DE VALAS. AF_12/2020</v>
          </cell>
          <cell r="D5260" t="str">
            <v>M2</v>
          </cell>
          <cell r="E5260">
            <v>34</v>
          </cell>
        </row>
        <row r="5261">
          <cell r="B5261">
            <v>101815</v>
          </cell>
          <cell r="C5261" t="str">
            <v>RECOMPOSIÇÃO DE PAVIMENTO EM PEDRAS POLIÉDRICAS, REJUNTAMENTO COM PEDRISCO E EMULSÃO ASFÁLTICA COM REAPROVEITAMENTO DAS PEDRAS POLIÉDRICAS, PARA O FECHAMENTO DE VALAS. AF_12/2020</v>
          </cell>
          <cell r="D5261" t="str">
            <v>M2</v>
          </cell>
          <cell r="E5261">
            <v>59.25</v>
          </cell>
        </row>
        <row r="5262">
          <cell r="B5262">
            <v>101816</v>
          </cell>
          <cell r="C5262" t="str">
            <v>RECOMPOSIÇÃO DE PAVIMENTO EM PEDRAS POLIÉDRICAS, REJUNTAMENTO COM ARGAMASSA, COM REAPROVEITAMENTO DAS PEDRAS POLIÉDRICAS, PARA O FECHAMENTO DE VALAS. AF_12/2020</v>
          </cell>
          <cell r="D5262" t="str">
            <v>M2</v>
          </cell>
          <cell r="E5262">
            <v>52.51</v>
          </cell>
        </row>
        <row r="5263">
          <cell r="B5263">
            <v>101817</v>
          </cell>
          <cell r="C5263" t="str">
            <v>RECOMPOSIÇÃO DE PAVIMENTO EM PARALELEPÍPEDOS, REJUNTAMENTO COM PÓ DE PEDRA, COM REAPROVEITAMENTO DOS PARALELEPÍPEDOS, PARA O FECHAMENTO DE VALAS. AF_12/2020</v>
          </cell>
          <cell r="D5263" t="str">
            <v>M2</v>
          </cell>
          <cell r="E5263">
            <v>37.07</v>
          </cell>
        </row>
        <row r="5264">
          <cell r="B5264">
            <v>101818</v>
          </cell>
          <cell r="C5264" t="str">
            <v>RECOMPOSIÇÃO DE PAVIMENTO EM PARALELEPÍPEDOS, REJUNTAMENTO COM PEDRISCO E EMULSÃO ASFÁLTICA, COM REAPROVEITAMENTO DOS PARALELEPÍPEDOS, PARA O FECHAMENTO DE VALAS. AF_12/2020</v>
          </cell>
          <cell r="D5264" t="str">
            <v>M2</v>
          </cell>
          <cell r="E5264">
            <v>49.85</v>
          </cell>
        </row>
        <row r="5265">
          <cell r="B5265">
            <v>101819</v>
          </cell>
          <cell r="C5265" t="str">
            <v>RECOMPOSIÇÃO DE PAVIMENTO EM PARALELEPÍPEDOS, REJUNTAMENTO COM ARGAMASSA, COM REAPROVEITAMENTO DOS PARALELEPÍPEDOS, PARA O FECHAMENTO DE VALAS. AF_12/2020</v>
          </cell>
          <cell r="D5265" t="str">
            <v>M2</v>
          </cell>
          <cell r="E5265">
            <v>47.37</v>
          </cell>
        </row>
        <row r="5266">
          <cell r="B5266">
            <v>101820</v>
          </cell>
          <cell r="C5266" t="str">
            <v>RECOMPOSIÇÃO DE PAVIMENTO EM PISO INTERTRAVADO SEXTAVADO, COM REAPROVEITAMENTO DOS BLOCOS SEXTAVADO, PARA O FECHAMENTO DE VALAS. AF_12/2020</v>
          </cell>
          <cell r="D5266" t="str">
            <v>M2</v>
          </cell>
          <cell r="E5266">
            <v>30.46</v>
          </cell>
        </row>
        <row r="5267">
          <cell r="B5267">
            <v>101821</v>
          </cell>
          <cell r="C5267" t="str">
            <v>RECOMPOSIÇÃO DE PAVIMENTO EM PISO INTERTRAVADO, COM REAPROVEITAMENTO DOS BLOCOS INTERTRAVADOS, PARA O FECHAMENTO DE VALAS. AF_12/2020</v>
          </cell>
          <cell r="D5267" t="str">
            <v>M3</v>
          </cell>
          <cell r="E5267">
            <v>40.54</v>
          </cell>
        </row>
        <row r="5268">
          <cell r="B5268">
            <v>101822</v>
          </cell>
          <cell r="C5268" t="str">
            <v>RECOMPOSIÇÃO DE BASE E OU SUB-BASE PARA REMENDO PROFUNDO DE SOLOS DE COMPORTAMENTO LATERÍTICO (ARENOSO). AF_12/2020</v>
          </cell>
          <cell r="D5268" t="str">
            <v>M3</v>
          </cell>
          <cell r="E5268">
            <v>83.66</v>
          </cell>
        </row>
        <row r="5269">
          <cell r="B5269">
            <v>101823</v>
          </cell>
          <cell r="C5269" t="str">
            <v>RECOMPOSIÇÃO DE BASE E OU SUB-BASE PARA REMENDO PROFUNDO DE SOLO MELHORADO COM CIMENTO (TEOR DE 2%). AF_12/2020</v>
          </cell>
          <cell r="D5269" t="str">
            <v>M3</v>
          </cell>
          <cell r="E5269">
            <v>112.56</v>
          </cell>
        </row>
        <row r="5270">
          <cell r="B5270">
            <v>101824</v>
          </cell>
          <cell r="C5270" t="str">
            <v>RECOMPOSIÇÃO DE BASE E OU SUB-BASE PARA REMENDO PROFUNDO DE SOLO MELHORADO COM CIMENTO (TEOR DE 4%). AF_12/2020</v>
          </cell>
          <cell r="D5270" t="str">
            <v>M3</v>
          </cell>
          <cell r="E5270">
            <v>139.47</v>
          </cell>
        </row>
        <row r="5271">
          <cell r="B5271">
            <v>101825</v>
          </cell>
          <cell r="C5271" t="str">
            <v>RECOMPOSIÇÃO DE BASE E OU SUB-BASE PARA REMENDO PROFUNDO DE SOLO COM CIMENTO (TEOR DE 6%). AF_12/2020</v>
          </cell>
          <cell r="D5271" t="str">
            <v>M3</v>
          </cell>
          <cell r="E5271">
            <v>165.65</v>
          </cell>
        </row>
        <row r="5272">
          <cell r="B5272">
            <v>101826</v>
          </cell>
          <cell r="C5272" t="str">
            <v>RECOMPOSIÇÃO DE BASE E OU SUB-BASE PARA REMENDO PROFUNDO DE SOLO COM CIMENTO (TEOR DE 8%). AF_12/2020</v>
          </cell>
          <cell r="D5272" t="str">
            <v>M3</v>
          </cell>
          <cell r="E5272">
            <v>191.49</v>
          </cell>
        </row>
        <row r="5273">
          <cell r="B5273">
            <v>101827</v>
          </cell>
          <cell r="C5273" t="str">
            <v>RECOMPOSIÇÃO DE BASE E OU SUB-BASE PARA REMENDO PROFUNDO DE SOLO BRITA (40/60). AF_12/2020</v>
          </cell>
          <cell r="D5273" t="str">
            <v>M3</v>
          </cell>
          <cell r="E5273">
            <v>147.15</v>
          </cell>
        </row>
        <row r="5274">
          <cell r="B5274">
            <v>101828</v>
          </cell>
          <cell r="C5274" t="str">
            <v>RECOMPOSIÇÃO DE BASE E OU SUB-BASE PARA REMENDO PROFUNDO DE SOLO BRITA (50/50). AF_12/2020</v>
          </cell>
          <cell r="D5274" t="str">
            <v>M3</v>
          </cell>
          <cell r="E5274">
            <v>136.57</v>
          </cell>
        </row>
        <row r="5275">
          <cell r="B5275">
            <v>101829</v>
          </cell>
          <cell r="C5275" t="str">
            <v>RECOMPOSIÇÃO DE BASE E OU SUB-BASE PARA REMENDO PROFUNDO DE SOLO BRITA (60/40) COM CIMENTO (TEOR DE 4%). AF_12/2020</v>
          </cell>
          <cell r="D5275" t="str">
            <v>M3</v>
          </cell>
          <cell r="E5275">
            <v>200.42</v>
          </cell>
        </row>
        <row r="5276">
          <cell r="B5276">
            <v>101830</v>
          </cell>
          <cell r="C5276" t="str">
            <v>RECOMPOSIÇÃO DE BASE E OU SUB-BASE PARA REMENDO PROFUNDO DE SOLO BRITA (60/40) COM CIMENTO (TEOR DE 6%). AF_12/2020</v>
          </cell>
          <cell r="D5276" t="str">
            <v>M3</v>
          </cell>
          <cell r="E5276">
            <v>225.33</v>
          </cell>
        </row>
        <row r="5277">
          <cell r="B5277">
            <v>101831</v>
          </cell>
          <cell r="C5277" t="str">
            <v>RECOMPOSIÇÃO DE BASE E OU SUB-BASE PARA REMENDO PROFUNDO DE SOLO BRITA (60/40) COM CIMENTO (TEOR DE 8%). AF_12/2020</v>
          </cell>
          <cell r="D5277" t="str">
            <v>M3</v>
          </cell>
          <cell r="E5277">
            <v>249.9</v>
          </cell>
        </row>
        <row r="5278">
          <cell r="B5278">
            <v>101832</v>
          </cell>
          <cell r="C5278" t="str">
            <v>RECOMPOSIÇÃO DE BASE E OU SUB-BASE PARA REMENDO PROFUNDO DE SOLO BRITA (50/50) COM CIMENTO (TEOR DE 4%). AF_12/2020</v>
          </cell>
          <cell r="D5278" t="str">
            <v>M3</v>
          </cell>
          <cell r="E5278">
            <v>190.26</v>
          </cell>
        </row>
        <row r="5279">
          <cell r="B5279">
            <v>101833</v>
          </cell>
          <cell r="C5279" t="str">
            <v>RECOMPOSIÇÃO DE BASE E OU SUB-BASE PARA REMENDO PROFUNDO DE SOLO BRITA (50/50) COM CIMENTO (TEOR DE 6%). AF_12/2020</v>
          </cell>
          <cell r="D5279" t="str">
            <v>M3</v>
          </cell>
          <cell r="E5279">
            <v>215.38</v>
          </cell>
        </row>
        <row r="5280">
          <cell r="B5280">
            <v>101834</v>
          </cell>
          <cell r="C5280" t="str">
            <v>RECOMPOSIÇÃO DE BASE E OU SUB-BASE PARA REMENDO PROFUNDO DE SOLO BRITA (50/50) COM CIMENTO (TEOR DE 8%). AF_12/2020</v>
          </cell>
          <cell r="D5280" t="str">
            <v>M3</v>
          </cell>
          <cell r="E5280">
            <v>240.16</v>
          </cell>
        </row>
        <row r="5281">
          <cell r="B5281">
            <v>101835</v>
          </cell>
          <cell r="C5281" t="str">
            <v>RECOMPOSIÇÃO DE BASE E OU SUB-BASE PARA REMENDO PROFUNDO DE BRITA GRADUADA SIMPLES. AF_12/2020</v>
          </cell>
          <cell r="D5281" t="str">
            <v>M3</v>
          </cell>
          <cell r="E5281">
            <v>206.54</v>
          </cell>
        </row>
        <row r="5282">
          <cell r="B5282">
            <v>101836</v>
          </cell>
          <cell r="C5282" t="str">
            <v>RECOMPOSIÇÃO DE BASE E OU SUB-BASE PARA FECHAMENTO DE VALAS DE SOLOS DE COMPORTAMENTO LATERÍTICO (ARENOSO). AF_12/2020</v>
          </cell>
          <cell r="D5282" t="str">
            <v>M3</v>
          </cell>
          <cell r="E5282">
            <v>16.579999999999998</v>
          </cell>
        </row>
        <row r="5283">
          <cell r="B5283">
            <v>101837</v>
          </cell>
          <cell r="C5283" t="str">
            <v>RECOMPOSIÇÃO DE BASE E OU SUB-BASE PARA FECHAMENTO DE VALAS DE SOLO MELHORADO COM CIMENTO (TEOR DE 2%). AF_12/2020</v>
          </cell>
          <cell r="D5283" t="str">
            <v>M3</v>
          </cell>
          <cell r="E5283">
            <v>45.48</v>
          </cell>
        </row>
        <row r="5284">
          <cell r="B5284">
            <v>101838</v>
          </cell>
          <cell r="C5284" t="str">
            <v>RECOMPOSIÇÃO DE BASE E OU SUB-BASE PARA FECHAMENTO DE VALAS DE SOLO MELHORADO COM CIMENTO (TEOR DE 4%). AF_12/2020</v>
          </cell>
          <cell r="D5284" t="str">
            <v>M3</v>
          </cell>
          <cell r="E5284">
            <v>72.39</v>
          </cell>
        </row>
        <row r="5285">
          <cell r="B5285">
            <v>101839</v>
          </cell>
          <cell r="C5285" t="str">
            <v>RECOMPOSIÇÃO DE BASE E OU SUB-BASE PARA FECHAMENTO DE VALAS DE SOLO COM CIMENTO (TEOR DE 6%). AF_12/2020</v>
          </cell>
          <cell r="D5285" t="str">
            <v>M3</v>
          </cell>
          <cell r="E5285">
            <v>98.57</v>
          </cell>
        </row>
        <row r="5286">
          <cell r="B5286">
            <v>101840</v>
          </cell>
          <cell r="C5286" t="str">
            <v>RECOMPOSIÇÃO DE BASE E OU SUB-BASE PARA FECHAMENTO DE VALAS DE SOLO COM CIMENTO (TEOR DE 8%). AF_12/2020</v>
          </cell>
          <cell r="D5286" t="str">
            <v>M3</v>
          </cell>
          <cell r="E5286">
            <v>153.58000000000001</v>
          </cell>
        </row>
        <row r="5287">
          <cell r="B5287">
            <v>101841</v>
          </cell>
          <cell r="C5287" t="str">
            <v>RECOMPOSIÇÃO DE BASE E OU SUB-BASE PARA FECHAMENTO DE VALAS DE SOLO BRITA (40/60). AF_12/2020</v>
          </cell>
          <cell r="D5287" t="str">
            <v>M3</v>
          </cell>
          <cell r="E5287">
            <v>80.069999999999993</v>
          </cell>
        </row>
        <row r="5288">
          <cell r="B5288">
            <v>101842</v>
          </cell>
          <cell r="C5288" t="str">
            <v>RECOMPOSIÇÃO DE BASE E OU SUB-BASE PARA FECHAMENTO DE VALAS DE SOLO BRITA (50/50). AF_12/2020</v>
          </cell>
          <cell r="D5288" t="str">
            <v>M3</v>
          </cell>
          <cell r="E5288">
            <v>69.489999999999995</v>
          </cell>
        </row>
        <row r="5289">
          <cell r="B5289">
            <v>101843</v>
          </cell>
          <cell r="C5289" t="str">
            <v>RECOMPOSIÇÃO DE BASE E OU SUB-BASE PARA FECHAMENTO DE VALAS DE SOLO BRITA (60/40) COM CIMENTO (TEOR DE 4%). AF_12/2020</v>
          </cell>
          <cell r="D5289" t="str">
            <v>M3</v>
          </cell>
          <cell r="E5289">
            <v>133.34</v>
          </cell>
        </row>
        <row r="5290">
          <cell r="B5290">
            <v>101844</v>
          </cell>
          <cell r="C5290" t="str">
            <v>RECOMPOSIÇÃO DE BASE E OU SUB-BASE PARA FECHAMENTO DE VALAS DE SOLO BRITA (60/40) COM CIMENTO (TEOR DE 6%). AF_12/2020</v>
          </cell>
          <cell r="D5290" t="str">
            <v>M3</v>
          </cell>
          <cell r="E5290">
            <v>158.25</v>
          </cell>
        </row>
        <row r="5291">
          <cell r="B5291">
            <v>101845</v>
          </cell>
          <cell r="C5291" t="str">
            <v>RECOMPOSIÇÃO DE BASE E OU SUB-BASE PARA FECHAMENTO DE VALAS DE SOLO BRITA (60/40) COM CIMENTO (TEOR DE 8%). AF_12/2020</v>
          </cell>
          <cell r="D5291" t="str">
            <v>M3</v>
          </cell>
          <cell r="E5291">
            <v>182.82</v>
          </cell>
        </row>
        <row r="5292">
          <cell r="B5292">
            <v>101846</v>
          </cell>
          <cell r="C5292" t="str">
            <v>RECOMPOSIÇÃO DE BASE E OU SUB-BASE PARA FECHAMENTO DE VALAS DE SOLO BRITA (50/50) COM CIMENTO (TEOR DE 4%). AF_12/2020</v>
          </cell>
          <cell r="D5292" t="str">
            <v>M3</v>
          </cell>
          <cell r="E5292">
            <v>123.18</v>
          </cell>
        </row>
        <row r="5293">
          <cell r="B5293">
            <v>101847</v>
          </cell>
          <cell r="C5293" t="str">
            <v>RECOMPOSIÇÃO DE BASE E OU SUB-BASE PARA FECHAMENTO DE VALAS DE SOLO BRITA (50/50) COM CIMENTO (TEOR DE 6%). AF_12/2020</v>
          </cell>
          <cell r="D5293" t="str">
            <v>M3</v>
          </cell>
          <cell r="E5293">
            <v>148.30000000000001</v>
          </cell>
        </row>
        <row r="5294">
          <cell r="B5294">
            <v>101848</v>
          </cell>
          <cell r="C5294" t="str">
            <v>RECOMPOSIÇÃO DE BASE E OU SUB-BASE PARA FECHAMENTO DE VALAS DE SOLO BRITA (50/50) COM CIMENTO (TEOR DE 8%). AF_12/2020</v>
          </cell>
          <cell r="D5294" t="str">
            <v>M3</v>
          </cell>
          <cell r="E5294">
            <v>173.08</v>
          </cell>
        </row>
        <row r="5295">
          <cell r="B5295">
            <v>101849</v>
          </cell>
          <cell r="C5295" t="str">
            <v>RECOMPOSIÇÃO DE BASE E OU SUB-BASE PARA FECHAMENTO DE VALAS DE BRITA GRADUADA SIMPLES. AF_12/2020</v>
          </cell>
          <cell r="D5295" t="str">
            <v>M3</v>
          </cell>
          <cell r="E5295">
            <v>139.46</v>
          </cell>
        </row>
        <row r="5296">
          <cell r="B5296">
            <v>101850</v>
          </cell>
          <cell r="C5296" t="str">
            <v>REASSENTAMENTO DE PARALELEPÍPEDOS, REJUNTAMENTO COM PÓ DE PEDRA, COM REAPROVEITAMENTO DOS PARALELEPÍPEDOS. AF_12/2020</v>
          </cell>
          <cell r="D5296" t="str">
            <v>M2</v>
          </cell>
          <cell r="E5296">
            <v>42.43</v>
          </cell>
        </row>
        <row r="5297">
          <cell r="B5297">
            <v>101851</v>
          </cell>
          <cell r="C5297" t="str">
            <v>REASSENTAMENTO DE PARALELEPÍPEDOS, REJUNTAMENTO COM PEDRISCO E EMULSÃO ASFÁLTICA, COM REAPROVEITAMENTO DOS PARALELEPÍPEDOS. AF_12/2020_P</v>
          </cell>
          <cell r="D5297" t="str">
            <v>M2</v>
          </cell>
          <cell r="E5297">
            <v>96.69</v>
          </cell>
        </row>
        <row r="5298">
          <cell r="B5298">
            <v>101852</v>
          </cell>
          <cell r="C5298" t="str">
            <v>REASSENTAMENTO DE PARALELEPÍPEDOS, REJUNTAMENTO COM ARGAMASSA, COM REAPROVEITAMENTO DOS PARALELEPÍPEDOS. AF_12/2020</v>
          </cell>
          <cell r="D5298" t="str">
            <v>M2</v>
          </cell>
          <cell r="E5298">
            <v>52.89</v>
          </cell>
        </row>
        <row r="5299">
          <cell r="B5299">
            <v>101853</v>
          </cell>
          <cell r="C5299" t="str">
            <v>REASSENTAMENTO DE PEDRAS POLIÉDRICAS, REJUNTAMENTO COM PÓ DE PEDRA, COM REAPROVEITAMENTO DAS PEDRAS POLIÉDRICAS. AF_12/2020</v>
          </cell>
          <cell r="D5299" t="str">
            <v>M2</v>
          </cell>
          <cell r="E5299">
            <v>38.22</v>
          </cell>
        </row>
        <row r="5300">
          <cell r="B5300">
            <v>101854</v>
          </cell>
          <cell r="C5300" t="str">
            <v>REASSENTAMENTO DE PEDRAS POLIÉDRICAS, REJUNTAMENTO COM PEDRISCO E EMULSÃO ASFÁLTICA, COM REAPROVEITAMENTO DAS PEDRAS POLIÉDRICAS. AF_12/2020_P</v>
          </cell>
          <cell r="D5300" t="str">
            <v>M2</v>
          </cell>
          <cell r="E5300">
            <v>97.82</v>
          </cell>
        </row>
        <row r="5301">
          <cell r="B5301">
            <v>101855</v>
          </cell>
          <cell r="C5301" t="str">
            <v>REASSENTAMENTO DE PEDRAS POLIÉDRICAS, REJUNTAMENTO COM ARGAMASSA, COM REAPROVEITAMENTO DAS PEDRAS POLIÉDRICAS. AF_12/2020</v>
          </cell>
          <cell r="D5301" t="str">
            <v>M2</v>
          </cell>
          <cell r="E5301">
            <v>56.83</v>
          </cell>
        </row>
        <row r="5302">
          <cell r="B5302">
            <v>101856</v>
          </cell>
          <cell r="C5302" t="str">
            <v>REASSENTAMENTO DE BLOCOS PISOGRAMA PARA PISO INTERTRAVADO, COM REAPROVEITAMENTO DOS BLOCOS PISOGRAMA. AF_12/2020</v>
          </cell>
          <cell r="D5302" t="str">
            <v>M2</v>
          </cell>
          <cell r="E5302">
            <v>19.329999999999998</v>
          </cell>
        </row>
        <row r="5303">
          <cell r="B5303">
            <v>101857</v>
          </cell>
          <cell r="C5303" t="str">
            <v>REASSENTAMENTO DE BLOCOS SEXTAVADO PARA PISO INTERTRAVADO, ESPESSURA DE 6 CM, EM CALÇADA, COM REAPROVEITAMENTO DOS BLOCOS SEXTAVADOS. AF_12/2020</v>
          </cell>
          <cell r="D5303" t="str">
            <v>M2</v>
          </cell>
          <cell r="E5303">
            <v>24.26</v>
          </cell>
        </row>
        <row r="5304">
          <cell r="B5304">
            <v>101858</v>
          </cell>
          <cell r="C5304" t="str">
            <v>REASSENTAMENTO DE BLOCOS SEXTAVADO PARA PISO INTERTRAVADO, ESPESSURA DE 6 CM, EM VIA/ESTACIONAMENTO, COM REAPROVEITAMENTO DOS BLOCOS SEXTAVADO. AF_12/2020</v>
          </cell>
          <cell r="D5304" t="str">
            <v>M2</v>
          </cell>
          <cell r="E5304">
            <v>19.739999999999998</v>
          </cell>
        </row>
        <row r="5305">
          <cell r="B5305">
            <v>101859</v>
          </cell>
          <cell r="C5305" t="str">
            <v>REASSENTAMENTO DE BLOCOS SEXTAVADO PARA PISO INTERTRAVADO, ESPESSURA DE 8 CM, EM VIA/ESTACIONAMENTO, COM REAPROVEITAMENTO DOS BLOCOS SEXTAVADO. AF_12/2020</v>
          </cell>
          <cell r="D5305" t="str">
            <v>M2</v>
          </cell>
          <cell r="E5305">
            <v>21.86</v>
          </cell>
        </row>
        <row r="5306">
          <cell r="B5306">
            <v>101860</v>
          </cell>
          <cell r="C5306" t="str">
            <v>REASSENTAMENTO DE BLOCOS SEXTAVADO PARA PISO INTERTRAVADO, ESPESSURA DE 10 CM, EM VIA/ESTACIONAMENTO, COM REAPROVEITAMENTO DOS BLOCOS SEXTAVADO. AF_12/2020</v>
          </cell>
          <cell r="D5306" t="str">
            <v>M2</v>
          </cell>
          <cell r="E5306">
            <v>25.21</v>
          </cell>
        </row>
        <row r="5307">
          <cell r="B5307">
            <v>101861</v>
          </cell>
          <cell r="C5307" t="str">
            <v>REASSENTAMENTO DE BLOCOS RETANGULAR PARA PISO INTERTRAVADO, ESPESSURA DE 4  CM, EM CALÇADA, COM REAPROVEITAMENTO DOS BLOCOS RETANGULAR. AF_12/2020</v>
          </cell>
          <cell r="D5307" t="str">
            <v>M2</v>
          </cell>
          <cell r="E5307">
            <v>23.54</v>
          </cell>
        </row>
        <row r="5308">
          <cell r="B5308">
            <v>101862</v>
          </cell>
          <cell r="C5308" t="str">
            <v>REASSENTAMENTO DE BLOCOS RETANGULAR PARA PISO INTERTRAVADO, ESPESSURA DE 6 CM, EM CALÇADA, COM REAPROVEITAMENTO DOS BLOCOS RETANGULAR. AF_12/2020</v>
          </cell>
          <cell r="D5308" t="str">
            <v>M2</v>
          </cell>
          <cell r="E5308">
            <v>25.69</v>
          </cell>
        </row>
        <row r="5309">
          <cell r="B5309">
            <v>101863</v>
          </cell>
          <cell r="C5309" t="str">
            <v>REASSENTAMENTO DE BLOCOS RETANGULAR PARA PISO INTERTRAVADO, ESPESSURA DE 6 CM, EM VIA/ESTACIONAMENTO, COM REAPROVEITAMENTO DOS BLOCOS RETANGULAR. AF_12/2020</v>
          </cell>
          <cell r="D5309" t="str">
            <v>M2</v>
          </cell>
          <cell r="E5309">
            <v>20.04</v>
          </cell>
        </row>
        <row r="5310">
          <cell r="B5310">
            <v>101864</v>
          </cell>
          <cell r="C5310" t="str">
            <v>REASSENTAMENTO DE BLOCOS RETANGULAR PARA PISO INTERTRAVADO, ESPESSURA DE 8 CM, EM VIA/ESTACIONAMENTO, COM REAPROVEITAMENTO DOS BLOCOS RETANGULAR. AF_12/2020</v>
          </cell>
          <cell r="D5310" t="str">
            <v>M2</v>
          </cell>
          <cell r="E5310">
            <v>23.38</v>
          </cell>
        </row>
        <row r="5311">
          <cell r="B5311">
            <v>101865</v>
          </cell>
          <cell r="C5311" t="str">
            <v>REASSENTAMENTO DE BLOCOS RETANGULAR PARA PISO INTERTRAVADO, ESPESSURA DE 10 CM, EM VIA/ESTACIONAMENTO, COM REAPROVEITAMENTO DOS BLOCOS RETANGULAR. AF_12/2020</v>
          </cell>
          <cell r="D5311" t="str">
            <v>M2</v>
          </cell>
          <cell r="E5311">
            <v>26.71</v>
          </cell>
        </row>
        <row r="5312">
          <cell r="B5312">
            <v>101866</v>
          </cell>
          <cell r="C5312" t="str">
            <v>REASSENTAMENTO DE BLOCOS 16 FACES PARA PISO INTERTRAVADO, ESPESSURA DE 4  CM, EM CALÇADA, COM REAPROVEITAMENTO DOS BLOCOS 16 FACES. AF_12/2020</v>
          </cell>
          <cell r="D5312" t="str">
            <v>M2</v>
          </cell>
          <cell r="E5312">
            <v>23.7</v>
          </cell>
        </row>
        <row r="5313">
          <cell r="B5313">
            <v>101867</v>
          </cell>
          <cell r="C5313" t="str">
            <v>REASSENTAMENTO DE BLOCOS 16 FACES PARA PISO INTERTRAVADO, ESPESSURA DE 6 CM, EM CALÇADA, COM REAPROVEITAMENTO DOS BLOCOS 16 FACES. AF_12/2020</v>
          </cell>
          <cell r="D5313" t="str">
            <v>M2</v>
          </cell>
          <cell r="E5313">
            <v>27.03</v>
          </cell>
        </row>
        <row r="5314">
          <cell r="B5314">
            <v>101868</v>
          </cell>
          <cell r="C5314" t="str">
            <v>REASSENTAMENTO DE BLOCOS 16 FACES PARA PISO INTERTRAVADO, ESPESSURA DE 6 CM, EM VIA/ESTACIONAMENTO, COM REAPROVEITAMENTO DOS BLOCOS 16 FACES. AF_12/2020</v>
          </cell>
          <cell r="D5314" t="str">
            <v>M2</v>
          </cell>
          <cell r="E5314">
            <v>21.37</v>
          </cell>
        </row>
        <row r="5315">
          <cell r="B5315">
            <v>101869</v>
          </cell>
          <cell r="C5315" t="str">
            <v>REASSENTAMENTO DE BLOCOS 16 FACES PARA PISO INTERTRAVADO, ESPESSURA DE 8 CM, EM VIA/ESTACIONAMENTO, COM REAPROVEITAMENTO DOS BLOCOS 16 FACES. AF_12/2020</v>
          </cell>
          <cell r="D5315" t="str">
            <v>M2</v>
          </cell>
          <cell r="E5315">
            <v>24.71</v>
          </cell>
        </row>
        <row r="5316">
          <cell r="B5316">
            <v>101870</v>
          </cell>
          <cell r="C5316" t="str">
            <v>REASSENTAMENTO DE BLOCOS 16 FACES PARA PISO INTERTRAVADO, ESPESSURA DE 10 CM, EM VIA/ESTACIONAMENTO, COM REAPROVEITAMENTO DOS BLOCOS 16 FACES. AF_12/2020</v>
          </cell>
          <cell r="D5316" t="str">
            <v>M2</v>
          </cell>
          <cell r="E5316">
            <v>28.04</v>
          </cell>
        </row>
        <row r="5317">
          <cell r="B5317">
            <v>102096</v>
          </cell>
          <cell r="C5317" t="str">
            <v>EXECUÇÃO DE TAPA BURACO COM APLICAÇÃO DE CONCRETO ASFÁLTICO (AQUISIÇÃO EM USINA) E PINTURA DE LIGAÇÃO. AF_12/2020</v>
          </cell>
          <cell r="D5317" t="str">
            <v>M3</v>
          </cell>
          <cell r="E5317">
            <v>1185.18</v>
          </cell>
        </row>
        <row r="5318">
          <cell r="B5318">
            <v>102098</v>
          </cell>
          <cell r="C5318" t="str">
            <v>RECOMPOSIÇÃO DE REVESTIMENTO EM CONCRETO ASFÁLTICO (AQUISIÇÃO EM USINA), PARA O FECHAMENTO DE VALAS. AF_12/2020</v>
          </cell>
          <cell r="D5318" t="str">
            <v>M3</v>
          </cell>
          <cell r="E5318">
            <v>1237.4000000000001</v>
          </cell>
        </row>
        <row r="5319">
          <cell r="B5319">
            <v>102100</v>
          </cell>
          <cell r="C5319" t="str">
            <v>EXECUÇÃO DE IMPRIMAÇÃO IMPERMEABILIZANTE COM ASFALTO DILUÍDO CM-30, PARA O FECHAMENTO DE VALAS. AF_12/2020</v>
          </cell>
          <cell r="D5319" t="str">
            <v>M2</v>
          </cell>
          <cell r="E5319">
            <v>7.88</v>
          </cell>
        </row>
        <row r="5320">
          <cell r="B5320">
            <v>102101</v>
          </cell>
          <cell r="C5320" t="str">
            <v>EXECUÇÃO DE PINTURA DE LIGAÇÃO COM EMULSÃO ASFÁLTICA RR-2C, PARA O FECHAMENTO DE VALAS. AF_12/2020</v>
          </cell>
          <cell r="D5320" t="str">
            <v>M2</v>
          </cell>
          <cell r="E5320">
            <v>2.71</v>
          </cell>
        </row>
        <row r="5321">
          <cell r="B5321">
            <v>100576</v>
          </cell>
          <cell r="C5321" t="str">
            <v>REGULARIZAÇÃO E COMPACTAÇÃO DE SUBLEITO DE SOLO  PREDOMINANTEMENTE ARGILOSO. AF_11/2019</v>
          </cell>
          <cell r="D5321" t="str">
            <v>M2</v>
          </cell>
          <cell r="E5321">
            <v>1.5</v>
          </cell>
        </row>
        <row r="5322">
          <cell r="B5322">
            <v>100577</v>
          </cell>
          <cell r="C5322" t="str">
            <v>REGULARIZAÇÃO E COMPACTAÇÃO DE SUBLEITO DE SOLO PREDOMINANTEMENTE ARENOSO. AF_11/2019</v>
          </cell>
          <cell r="D5322" t="str">
            <v>M2</v>
          </cell>
          <cell r="E5322">
            <v>0.71</v>
          </cell>
        </row>
        <row r="5323">
          <cell r="B5323">
            <v>96388</v>
          </cell>
          <cell r="C5323" t="str">
            <v>EXECUÇÃO E COMPACTAÇÃO DE BASE E OU SUB BASE PARA PAVIMENTAÇÃO DE SOLOS DE COMPORTAMENTO LATERÍTICO (ARENOSO) - EXCLUSIVE SOLO, ESCAVAÇÃO, CARGA E TRANSPORTE. AF_11/2019</v>
          </cell>
          <cell r="D5323" t="str">
            <v>M3</v>
          </cell>
          <cell r="E5323">
            <v>7.16</v>
          </cell>
        </row>
        <row r="5324">
          <cell r="B5324">
            <v>96389</v>
          </cell>
          <cell r="C5324" t="str">
            <v>EXECUÇÃO E COMPACTAÇÃO DE BASE E OU SUB BASE PARA PAVIMENTAÇÃO DE SOLO (PREDOMINANTEMENTE ARENOSO) COM CIMENTO (TEOR DE 2%) - EXCLUSIVE SOLO, ESCAVAÇÃO, CARGA E TRANSPORTE. AF_11/2019</v>
          </cell>
          <cell r="D5324" t="str">
            <v>M3</v>
          </cell>
          <cell r="E5324">
            <v>39.659999999999997</v>
          </cell>
        </row>
        <row r="5325">
          <cell r="B5325">
            <v>96390</v>
          </cell>
          <cell r="C5325" t="str">
            <v>EXECUÇÃO E COMPACTAÇÃO DE BASE E OU SUB BASE PARA PAVIMENTAÇÃO DE SOLO (PREDOMINANTEMENTE ARENOSO) COM CIMENTO (TEOR DE 4%) - EXCLUSIVE SOLO, ESCAVAÇÃO, CARGA E TRANSPORTE. AF_11/2019</v>
          </cell>
          <cell r="D5325" t="str">
            <v>M3</v>
          </cell>
          <cell r="E5325">
            <v>65.28</v>
          </cell>
        </row>
        <row r="5326">
          <cell r="B5326">
            <v>96391</v>
          </cell>
          <cell r="C5326" t="str">
            <v>EXECUÇÃO E COMPACTAÇÃO DE BASE E OU SUB BASE PARA PAVIMENTAÇÃO DE SOLO (PREDOMINANTEMENTE ARENOSO) COM CIMENTO (TEOR DE 6%) - EXCLUSIVE SOLO, ESCAVAÇÃO, CARGA E TRANSPORTE. AF_11/2019</v>
          </cell>
          <cell r="D5326" t="str">
            <v>M3</v>
          </cell>
          <cell r="E5326">
            <v>91.98</v>
          </cell>
        </row>
        <row r="5327">
          <cell r="B5327">
            <v>96392</v>
          </cell>
          <cell r="C5327" t="str">
            <v>EXECUÇÃO E COMPACTAÇÃO DE BASE E OU SUB BASE PARA PAVIMENTAÇÃO DE SOLO (PREDOMINANTEMENTE ARENOSO) COM CIMENTO (TEOR DE 8%) - EXCLUSIVE SOLO, ESCAVAÇÃO, CARGA E TRANSPORTE. AF_11/2019</v>
          </cell>
          <cell r="D5327" t="str">
            <v>M3</v>
          </cell>
          <cell r="E5327">
            <v>117.82</v>
          </cell>
        </row>
        <row r="5328">
          <cell r="B5328">
            <v>96396</v>
          </cell>
          <cell r="C5328" t="str">
            <v>EXECUÇÃO E COMPACTAÇÃO DE BASE E OU SUB BASE PARA PAVIMENTAÇÃO DE BRITA GRADUADA SIMPLES - EXCLUSIVE CARGA E TRANSPORTE. AF_11/2019</v>
          </cell>
          <cell r="D5328" t="str">
            <v>M3</v>
          </cell>
          <cell r="E5328">
            <v>130.80000000000001</v>
          </cell>
        </row>
        <row r="5329">
          <cell r="B5329">
            <v>96397</v>
          </cell>
          <cell r="C5329" t="str">
            <v>EXECUÇÃO E COMPACTAÇÃO DE BASE E OU SUB BASE PARA PAVIMENTAÇÃO DE BRITA GRADUADA SIMPLES TRATADA COM CIMENTO - EXCLUSIVE CARGA E TRANSPORTE. AF_11/2019</v>
          </cell>
          <cell r="D5329" t="str">
            <v>M3</v>
          </cell>
          <cell r="E5329">
            <v>179.85</v>
          </cell>
        </row>
        <row r="5330">
          <cell r="B5330">
            <v>96398</v>
          </cell>
          <cell r="C5330" t="str">
            <v>EXECUÇÃO E COMPACTAÇÃO DE BASE E OU SUB BASE PARA PAVIMENTAÇÃO DE CONCRETO COMPACTADO COM ROLO - EXCLUSIVE CARGA E TRANSPORTE. AF_11/2019</v>
          </cell>
          <cell r="D5330" t="str">
            <v>M3</v>
          </cell>
          <cell r="E5330">
            <v>246.6</v>
          </cell>
        </row>
        <row r="5331">
          <cell r="B5331">
            <v>96399</v>
          </cell>
          <cell r="C5331" t="str">
            <v>EXECUÇÃO E COMPACTAÇÃO DE BASE E OU SUB BASE PARA PAVIMENTAÇÃO DE PEDRA RACHÃO  - EXCLUSIVE CARGA E TRANSPORTE. AF_11/2019</v>
          </cell>
          <cell r="D5331" t="str">
            <v>M3</v>
          </cell>
          <cell r="E5331">
            <v>88.55</v>
          </cell>
        </row>
        <row r="5332">
          <cell r="B5332">
            <v>96400</v>
          </cell>
          <cell r="C5332" t="str">
            <v>EXECUÇÃO E COMPACTAÇÃO DE BASE E OU SUB BASE PARA PAVIMENTAÇÃO DE MACADAME SECO - EXCLUSIVE CARGA E TRANSPORTE. AF_11/2019</v>
          </cell>
          <cell r="D5332" t="str">
            <v>M3</v>
          </cell>
          <cell r="E5332">
            <v>114.74</v>
          </cell>
        </row>
        <row r="5333">
          <cell r="B5333">
            <v>96401</v>
          </cell>
          <cell r="C5333" t="str">
            <v>EXECUÇÃO DE IMPRIMAÇÃO COM ASFALTO DILUÍDO CM-30. AF_11/2019</v>
          </cell>
          <cell r="D5333" t="str">
            <v>M2</v>
          </cell>
          <cell r="E5333">
            <v>6.79</v>
          </cell>
        </row>
        <row r="5334">
          <cell r="B5334">
            <v>96402</v>
          </cell>
          <cell r="C5334" t="str">
            <v>EXECUÇÃO DE PINTURA DE LIGAÇÃO COM EMULSÃO ASFÁLTICA RR-2C. AF_11/2019</v>
          </cell>
          <cell r="D5334" t="str">
            <v>M2</v>
          </cell>
          <cell r="E5334">
            <v>1.84</v>
          </cell>
        </row>
        <row r="5335">
          <cell r="B5335">
            <v>100564</v>
          </cell>
          <cell r="C5335" t="str">
            <v>EXECUÇÃO E COMPACTAÇÃO DE BASE E OU SUB-BASE PARA PAVIMENTAÇÃO DE SOLO (PREDOMINANTEMENTE ARENOSO) BRITA - 40/60 - EXCLUSIVE SOLO, ESCAVAÇÃO, CARGA E TRANSPORTE. AF_11/2019</v>
          </cell>
          <cell r="D5335" t="str">
            <v>M3</v>
          </cell>
          <cell r="E5335">
            <v>77.75</v>
          </cell>
        </row>
        <row r="5336">
          <cell r="B5336">
            <v>100565</v>
          </cell>
          <cell r="C5336" t="str">
            <v>EXECUÇÃO E COMPACTAÇÃO DE BASE E OU SUB-BASE PARA PAVIMENTAÇÃO DE SOLO (PREDOMINANTEMENTE ARENOSO) BRITA - 50/50 - EXCLUSIVE SOLO, ESCAVAÇÃO, CARGA E TRANSPORTE. AF_11/2019</v>
          </cell>
          <cell r="D5336" t="str">
            <v>M3</v>
          </cell>
          <cell r="E5336">
            <v>67.209999999999994</v>
          </cell>
        </row>
        <row r="5337">
          <cell r="B5337">
            <v>100566</v>
          </cell>
          <cell r="C5337" t="str">
            <v>EXECUÇÃO E COMPACTAÇÃO DE BASE E OU SUB-BASE PARA PAVIMENTAÇÃO DE SOLO (PREDOMINANTEMENTE ARENOSO) BRITA - 40/60 COM CIMENTO (TEOR DE 4%) - EXCLUSIVE SOLO, ESCAVAÇÃO, CARGA E TRANSPORTE. AF_11/2019</v>
          </cell>
          <cell r="D5337" t="str">
            <v>M3</v>
          </cell>
          <cell r="E5337">
            <v>131.02000000000001</v>
          </cell>
        </row>
        <row r="5338">
          <cell r="B5338">
            <v>100567</v>
          </cell>
          <cell r="C5338" t="str">
            <v>EXECUÇÃO E COMPACTAÇÃO DE BASE E OU SUB-BASE PARA PAVIMENTAÇÃO DE SOLO (PREDOMINANTEMENTE ARENOSO) BRITA - 40/60 COM CIMENTO (TEOR DE 6%) - EXCLUSIVE SOLO, ESCAVAÇÃO, CARGA E TRANSPORTE. AF_11/2019</v>
          </cell>
          <cell r="D5338" t="str">
            <v>M3</v>
          </cell>
          <cell r="E5338">
            <v>155.97</v>
          </cell>
        </row>
        <row r="5339">
          <cell r="B5339">
            <v>100568</v>
          </cell>
          <cell r="C5339" t="str">
            <v>EXECUÇÃO E COMPACTAÇÃO DE BASE E OU SUB-BASE PARA PAVIMENTAÇÃO DE SOLO (PREDOMINANTEMENTE ARENOSO) BRITA - 40/60 COM CIMENTO (TEOR DE 8%) - EXCLUSIVE SOLO, ESCAVAÇÃO, CARGA E TRANSPORTE. AF_11/2019</v>
          </cell>
          <cell r="D5339" t="str">
            <v>M3</v>
          </cell>
          <cell r="E5339">
            <v>180.5</v>
          </cell>
        </row>
        <row r="5340">
          <cell r="B5340">
            <v>100569</v>
          </cell>
          <cell r="C5340" t="str">
            <v>EXECUÇÃO E COMPACTAÇÃO DE BASE E OU SUB-BASE PARA PAVIMENTAÇÃO DE SOLO (PREDOMINANTEMENTE ARENOSO) BRITA - 50/50 COM CIMENTO (TEOR DE 4%)  - EXCLUSIVE SOLO, ESCAVAÇÃO, CARGA E TRANSPORTE. AF_11/2019</v>
          </cell>
          <cell r="D5340" t="str">
            <v>M3</v>
          </cell>
          <cell r="E5340">
            <v>120.87</v>
          </cell>
        </row>
        <row r="5341">
          <cell r="B5341">
            <v>100570</v>
          </cell>
          <cell r="C5341" t="str">
            <v>EXECUÇÃO E COMPACTAÇÃO DE BASE E OU SUB-BASE PARA PAVIMENTAÇÃO DE SOLO (PREDOMINANTEMENTE ARENOSO) BRITA - 50/50 COM CIMENTO (TEOR DE 6%) - EXCLUSIVE SOLO, ESCAVAÇÃO, CARGA E TRANSPORTE. AF_11/2019</v>
          </cell>
          <cell r="D5341" t="str">
            <v>M3</v>
          </cell>
          <cell r="E5341">
            <v>147.49</v>
          </cell>
        </row>
        <row r="5342">
          <cell r="B5342">
            <v>100571</v>
          </cell>
          <cell r="C5342" t="str">
            <v>EXECUÇÃO E COMPACTAÇÃO DE BASE E OU SUB-BASE PARA PAVIMENTAÇÃO DE SOLO (PREDOMINANTEMENTE ARENOSO) BRITA - 50/50 COM CIMENTO (TEOR DE 8%) - EXCLUSIVE SOLO, ESCAVAÇÃO, CARGA E TRANSPORTE. AF_11/2019</v>
          </cell>
          <cell r="D5342" t="str">
            <v>M3</v>
          </cell>
          <cell r="E5342">
            <v>170.81</v>
          </cell>
        </row>
        <row r="5343">
          <cell r="B5343">
            <v>100572</v>
          </cell>
          <cell r="C5343" t="str">
            <v>EXECUÇÃO E COMPACTAÇÃO DE BASE E OU SUB-BASE PARA PAVIMENTAÇÃO DE SOLO (PREDOMINANTEMENTE ARGILOSO) BRITA - 40/60 - EXCLUSIVE SOLO, ESCAVAÇÃO, CARGA E TRANSPORTE. AF_11/2019</v>
          </cell>
          <cell r="D5343" t="str">
            <v>M3</v>
          </cell>
          <cell r="E5343">
            <v>81.069999999999993</v>
          </cell>
        </row>
        <row r="5344">
          <cell r="B5344">
            <v>100573</v>
          </cell>
          <cell r="C5344" t="str">
            <v>EXECUÇÃO E COMPACTAÇÃO DE BASE E OU SUB-BASE PARA PAVIMENTAÇÃO DE SOLO (PREDOMINANTEMENTE ARGILOSO) BRITA - 50/50 - EXCLUSIVE SOLO, ESCAVAÇÃO, CARGA E TRANSPORTE. AF_11/2019</v>
          </cell>
          <cell r="D5344" t="str">
            <v>M3</v>
          </cell>
          <cell r="E5344">
            <v>70.53</v>
          </cell>
        </row>
        <row r="5345">
          <cell r="B5345">
            <v>100574</v>
          </cell>
          <cell r="C5345" t="str">
            <v>ESPALHAMENTO DE MATERIAL COM TRATOR DE ESTEIRAS. AF_11/2019</v>
          </cell>
          <cell r="D5345" t="str">
            <v>M3</v>
          </cell>
          <cell r="E5345">
            <v>0.96</v>
          </cell>
        </row>
        <row r="5346">
          <cell r="B5346">
            <v>100575</v>
          </cell>
          <cell r="C5346" t="str">
            <v>REGULARIZAÇÃO DE SUPERFÍCIES COM MOTONIVELADORA. AF_11/2019</v>
          </cell>
          <cell r="D5346" t="str">
            <v>M2</v>
          </cell>
          <cell r="E5346">
            <v>7.0000000000000007E-2</v>
          </cell>
        </row>
        <row r="5347">
          <cell r="B5347">
            <v>101767</v>
          </cell>
          <cell r="C5347" t="str">
            <v>EXECUÇÃO E COMPACTAÇÃO DE BASE E OU SUB BASE PARA PAVIMENTAÇÃO DE SOLOS ESTABILIZADOS GRANULOMETRICAMENTE COM MISTURA DE SOLOS EM PISTA - EXCLUSIVE SOLO, ESCAVAÇÃO, CARGA E TRANSPORTE. AF_11/2019</v>
          </cell>
          <cell r="D5347" t="str">
            <v>M3</v>
          </cell>
          <cell r="E5347">
            <v>17.59</v>
          </cell>
        </row>
        <row r="5348">
          <cell r="B5348">
            <v>101768</v>
          </cell>
          <cell r="C5348" t="str">
            <v>EXECUÇÃO E COMPACTAÇÃO DE BASE E OU SUB BASE PARA PAVIMENTAÇÃO DE SOLO ESTABILIZADO GRANULOMETRICAMENTE SEM MISTURA DE SOLOS - EXCLUSIVE SOLO, ESCAVAÇÃO, CARGA E TRANSPORTE. AF_11/2019</v>
          </cell>
          <cell r="D5348" t="str">
            <v>M3</v>
          </cell>
          <cell r="E5348">
            <v>27.74</v>
          </cell>
        </row>
        <row r="5349">
          <cell r="B5349">
            <v>92391</v>
          </cell>
          <cell r="C5349" t="str">
            <v>EXECUÇÃO DE PAVIMENTO EM PISO INTERTRAVADO, COM BLOCO PISOGRAMA DE 35 X 25 CM, ESPESSURA 6 CM. AF_12/2015</v>
          </cell>
          <cell r="D5349" t="str">
            <v>M2</v>
          </cell>
          <cell r="E5349">
            <v>54.52</v>
          </cell>
        </row>
        <row r="5350">
          <cell r="B5350">
            <v>92392</v>
          </cell>
          <cell r="C5350" t="str">
            <v>EXECUÇÃO DE PAVIMENTO EM PISO INTERTRAVADO, COM BLOCO PISOGRAMA DE 35 X 25 CM, ESPESSURA 8 CM. AF_12/2015</v>
          </cell>
          <cell r="D5350" t="str">
            <v>M2</v>
          </cell>
          <cell r="E5350">
            <v>113.12</v>
          </cell>
        </row>
        <row r="5351">
          <cell r="B5351">
            <v>92393</v>
          </cell>
          <cell r="C5351" t="str">
            <v>EXECUÇÃO DE PAVIMENTO EM PISO INTERTRAVADO, COM BLOCO SEXTAVADO DE 25 X 25 CM, ESPESSURA 6 CM. AF_12/2015</v>
          </cell>
          <cell r="D5351" t="str">
            <v>M2</v>
          </cell>
          <cell r="E5351">
            <v>54.25</v>
          </cell>
        </row>
        <row r="5352">
          <cell r="B5352">
            <v>92394</v>
          </cell>
          <cell r="C5352" t="str">
            <v>EXECUÇÃO DE PAVIMENTO EM PISO INTERTRAVADO, COM BLOCO SEXTAVADO DE 25 X 25 CM, ESPESSURA 8 CM. AF_12/2015</v>
          </cell>
          <cell r="D5352" t="str">
            <v>M2</v>
          </cell>
          <cell r="E5352">
            <v>68.010000000000005</v>
          </cell>
        </row>
        <row r="5353">
          <cell r="B5353">
            <v>92395</v>
          </cell>
          <cell r="C5353" t="str">
            <v>EXECUÇÃO DE PAVIMENTO EM PISO INTERTRAVADO, COM BLOCO SEXTAVADO DE 25 X 25 CM, ESPESSURA 10 CM. AF_12/2015</v>
          </cell>
          <cell r="D5353" t="str">
            <v>M2</v>
          </cell>
          <cell r="E5353">
            <v>82.68</v>
          </cell>
        </row>
        <row r="5354">
          <cell r="B5354">
            <v>92396</v>
          </cell>
          <cell r="C5354" t="str">
            <v>EXECUÇÃO DE PASSEIO EM PISO INTERTRAVADO, COM BLOCO RETANGULAR COR NATURAL DE 20 X 10 CM, ESPESSURA 6 CM. AF_12/2015</v>
          </cell>
          <cell r="D5354" t="str">
            <v>M2</v>
          </cell>
          <cell r="E5354">
            <v>65.739999999999995</v>
          </cell>
        </row>
        <row r="5355">
          <cell r="B5355">
            <v>92397</v>
          </cell>
          <cell r="C5355" t="str">
            <v>EXECUÇÃO DE PÁTIO/ESTACIONAMENTO EM PISO INTERTRAVADO, COM BLOCO RETANGULAR COR NATURAL DE 20 X 10 CM, ESPESSURA 6 CM. AF_12/2015</v>
          </cell>
          <cell r="D5355" t="str">
            <v>M2</v>
          </cell>
          <cell r="E5355">
            <v>54.32</v>
          </cell>
        </row>
        <row r="5356">
          <cell r="B5356">
            <v>92398</v>
          </cell>
          <cell r="C5356" t="str">
            <v>EXECUÇÃO DE PÁTIO/ESTACIONAMENTO EM PISO INTERTRAVADO, COM BLOCO RETANGULAR COR NATURAL DE 20 X 10 CM, ESPESSURA 8 CM. AF_12/2015</v>
          </cell>
          <cell r="D5356" t="str">
            <v>M2</v>
          </cell>
          <cell r="E5356">
            <v>69.42</v>
          </cell>
        </row>
        <row r="5357">
          <cell r="B5357">
            <v>92399</v>
          </cell>
          <cell r="C5357" t="str">
            <v>EXECUÇÃO DE VIA EM PISO INTERTRAVADO, COM BLOCO RETANGULAR COR NATURAL DE 20 X 10 CM, ESPESSURA 8 CM. AF_12/2015</v>
          </cell>
          <cell r="D5357" t="str">
            <v>M2</v>
          </cell>
          <cell r="E5357">
            <v>70.77</v>
          </cell>
        </row>
        <row r="5358">
          <cell r="B5358">
            <v>92400</v>
          </cell>
          <cell r="C5358" t="str">
            <v>EXECUÇÃO DE PÁTIO/ESTACIONAMENTO EM PISO INTERTRAVADO, COM BLOCO RETANGULAR DE 20 X 10 CM, ESPESSURA 10 CM. AF_12/2015</v>
          </cell>
          <cell r="D5358" t="str">
            <v>M2</v>
          </cell>
          <cell r="E5358">
            <v>82.86</v>
          </cell>
        </row>
        <row r="5359">
          <cell r="B5359">
            <v>92401</v>
          </cell>
          <cell r="C5359" t="str">
            <v>EXECUÇÃO DE VIA EM PISO INTERTRAVADO, COM BLOCO RETANGULAR DE 20 X 10 CM, ESPESSURA 10 CM. AF_12/2015</v>
          </cell>
          <cell r="D5359" t="str">
            <v>M2</v>
          </cell>
          <cell r="E5359">
            <v>84.32</v>
          </cell>
        </row>
        <row r="5360">
          <cell r="B5360">
            <v>92402</v>
          </cell>
          <cell r="C5360" t="str">
            <v>EXECUÇÃO DE PASSEIO EM PISO INTERTRAVADO, COM BLOCO 16 FACES DE 22 X 11 CM, ESPESSURA 6 CM. AF_12/2015</v>
          </cell>
          <cell r="D5360" t="str">
            <v>M2</v>
          </cell>
          <cell r="E5360">
            <v>67.290000000000006</v>
          </cell>
        </row>
        <row r="5361">
          <cell r="B5361">
            <v>92403</v>
          </cell>
          <cell r="C5361" t="str">
            <v>EXECUÇÃO DE PÁTIO/ESTACIONAMENTO EM PISO INTERTRAVADO, COM BLOCO 16 FACES DE 22 X 11 CM, ESPESSURA 6 CM. AF_12/2015</v>
          </cell>
          <cell r="D5361" t="str">
            <v>M2</v>
          </cell>
          <cell r="E5361">
            <v>55.74</v>
          </cell>
        </row>
        <row r="5362">
          <cell r="B5362">
            <v>92404</v>
          </cell>
          <cell r="C5362" t="str">
            <v>EXECUÇÃO DE PÁTIO/ESTACIONAMENTO EM PISO INTERTRAVADO, COM BLOCO 16 FACES DE 22 X 11 CM, ESPESSURA 8 CM. AF_12/2015</v>
          </cell>
          <cell r="D5362" t="str">
            <v>M2</v>
          </cell>
          <cell r="E5362">
            <v>70.849999999999994</v>
          </cell>
        </row>
        <row r="5363">
          <cell r="B5363">
            <v>92405</v>
          </cell>
          <cell r="C5363" t="str">
            <v>EXECUÇÃO DE VIA EM PISO INTERTRAVADO, COM BLOCO 16 FACES DE 22 X 11 CM, ESPESSURA 8 CM. AF_12/2015</v>
          </cell>
          <cell r="D5363" t="str">
            <v>M2</v>
          </cell>
          <cell r="E5363">
            <v>72.180000000000007</v>
          </cell>
        </row>
        <row r="5364">
          <cell r="B5364">
            <v>92406</v>
          </cell>
          <cell r="C5364" t="str">
            <v>EXECUÇÃO DE PÁTIO/ESTACIONAMENTO EM PISO INTERTRAVADO, COM BLOCO 16 FACES DE 22 X 11 CM, ESPESSURA 10 CM. AF_12/2015</v>
          </cell>
          <cell r="D5364" t="str">
            <v>M2</v>
          </cell>
          <cell r="E5364">
            <v>84.3</v>
          </cell>
        </row>
        <row r="5365">
          <cell r="B5365">
            <v>92407</v>
          </cell>
          <cell r="C5365" t="str">
            <v>EXECUÇÃO DE VIA EM PISO INTERTRAVADO, COM BLOCO 16 FACES DE 22 X 11 CM, ESPESSURA 10 CM. AF_12/2015</v>
          </cell>
          <cell r="D5365" t="str">
            <v>M2</v>
          </cell>
          <cell r="E5365">
            <v>85.74</v>
          </cell>
        </row>
        <row r="5366">
          <cell r="B5366">
            <v>93679</v>
          </cell>
          <cell r="C5366" t="str">
            <v>EXECUÇÃO DE PASSEIO EM PISO INTERTRAVADO, COM BLOCO RETANGULAR COLORIDO DE 20 X 10 CM, ESPESSURA 6 CM. AF_12/2015</v>
          </cell>
          <cell r="D5366" t="str">
            <v>M2</v>
          </cell>
          <cell r="E5366">
            <v>73.010000000000005</v>
          </cell>
        </row>
        <row r="5367">
          <cell r="B5367">
            <v>93680</v>
          </cell>
          <cell r="C5367" t="str">
            <v>EXECUÇÃO DE PÁTIO/ESTACIONAMENTO EM PISO INTERTRAVADO, COM BLOCO RETANGULAR COLORIDO DE 20 X 10 CM, ESPESSURA 6 CM. AF_12/2015</v>
          </cell>
          <cell r="D5367" t="str">
            <v>M2</v>
          </cell>
          <cell r="E5367">
            <v>61.27</v>
          </cell>
        </row>
        <row r="5368">
          <cell r="B5368">
            <v>93681</v>
          </cell>
          <cell r="C5368" t="str">
            <v>EXECUÇÃO DE PÁTIO/ESTACIONAMENTO EM PISO INTERTRAVADO, COM BLOCO RETANGULAR COLORIDO DE 20 X 10 CM, ESPESSURA 8 CM. AF_12/2015</v>
          </cell>
          <cell r="D5368" t="str">
            <v>M2</v>
          </cell>
          <cell r="E5368">
            <v>74.97</v>
          </cell>
        </row>
        <row r="5369">
          <cell r="B5369">
            <v>93682</v>
          </cell>
          <cell r="C5369" t="str">
            <v>EXECUÇÃO DE VIA EM PISO INTERTRAVADO, COM BLOCO RETANGULAR COLORIDO DE 20 X 10 CM, ESPESSURA 8 CM. AF_12/2015</v>
          </cell>
          <cell r="D5369" t="str">
            <v>M2</v>
          </cell>
          <cell r="E5369">
            <v>76.38</v>
          </cell>
        </row>
        <row r="5370">
          <cell r="B5370">
            <v>97104</v>
          </cell>
          <cell r="C5370" t="str">
            <v>EXECUÇÃO DE PAVIMENTO DE CONCRETO SIMPLES (PCS), FCK = 40 MPA, CAMADA COM ESPESSURA DE 15,0 CM. AF_11/2017</v>
          </cell>
          <cell r="D5370" t="str">
            <v>M2</v>
          </cell>
          <cell r="E5370">
            <v>117.18</v>
          </cell>
        </row>
        <row r="5371">
          <cell r="B5371">
            <v>97105</v>
          </cell>
          <cell r="C5371" t="str">
            <v>EXECUÇÃO DE PAVIMENTO DE CONCRETO SIMPLES (PCS), FCK = 40 MPA, CAMADA COM ESPESSURA DE 17,5 CM. AF_11/2017</v>
          </cell>
          <cell r="D5371" t="str">
            <v>M2</v>
          </cell>
          <cell r="E5371">
            <v>138.68</v>
          </cell>
        </row>
        <row r="5372">
          <cell r="B5372">
            <v>97106</v>
          </cell>
          <cell r="C5372" t="str">
            <v>EXECUÇÃO DE PAVIMENTO DE CONCRETO SIMPLES (PCS), FCK = 40 MPA, CAMADA COM ESPESSURA DE 20,0 CM. AF_11/2017</v>
          </cell>
          <cell r="D5372" t="str">
            <v>M2</v>
          </cell>
          <cell r="E5372">
            <v>152.1</v>
          </cell>
        </row>
        <row r="5373">
          <cell r="B5373">
            <v>97107</v>
          </cell>
          <cell r="C5373" t="str">
            <v>EXECUÇÃO DE PAVIMENTO DE CONCRETO SIMPLES (PCS), FCK = 40 MPA, CAMADA COM ESPESSURA DE 22,5 CM. AF_11/2017</v>
          </cell>
          <cell r="D5373" t="str">
            <v>M2</v>
          </cell>
          <cell r="E5373">
            <v>165.49</v>
          </cell>
        </row>
        <row r="5374">
          <cell r="B5374">
            <v>97108</v>
          </cell>
          <cell r="C5374" t="str">
            <v>EXECUÇÃO DE PAVIMENTO DE CONCRETO SIMPLES (PCS), FCK = 40 MPA, CAMADA COM ESPESSURA DE 25,0 CM. AF_11/2017</v>
          </cell>
          <cell r="D5374" t="str">
            <v>M2</v>
          </cell>
          <cell r="E5374">
            <v>195.25</v>
          </cell>
        </row>
        <row r="5375">
          <cell r="B5375">
            <v>97109</v>
          </cell>
          <cell r="C5375" t="str">
            <v>EXECUÇÃO DE PAVIMENTO DE CONCRETO SIMPLES (PCS), FCK = 40 MPA, CAMADA COM ESPESSURA DE 27,5 CM. AF_11/2017</v>
          </cell>
          <cell r="D5375" t="str">
            <v>M2</v>
          </cell>
          <cell r="E5375">
            <v>208.59</v>
          </cell>
        </row>
        <row r="5376">
          <cell r="B5376">
            <v>97110</v>
          </cell>
          <cell r="C5376" t="str">
            <v>EXECUÇÃO DE PAVIMENTO DE CONCRETO ARMADO (PCA), FCK = 40 MPA, CAMADA COM ESPESSURA DE 12,5 CM. AF_11/2017</v>
          </cell>
          <cell r="D5376" t="str">
            <v>M2</v>
          </cell>
          <cell r="E5376">
            <v>163.35</v>
          </cell>
        </row>
        <row r="5377">
          <cell r="B5377">
            <v>97111</v>
          </cell>
          <cell r="C5377" t="str">
            <v>EXECUÇÃO DE PAVIMENTO DE CONCRETO ARMADO (PCA), FCK = 40 MPA, CAMADA COM ESPESSURA DE 15,0 CM. AF_11/2017</v>
          </cell>
          <cell r="D5377" t="str">
            <v>M2</v>
          </cell>
          <cell r="E5377">
            <v>188.04</v>
          </cell>
        </row>
        <row r="5378">
          <cell r="B5378">
            <v>97112</v>
          </cell>
          <cell r="C5378" t="str">
            <v>EXECUÇÃO DE PAVIMENTO DE CONCRETO ARMADO (PCA), FCK = 40 MPA, CAMADA COM ESPESSURA DE 17,5 CM. AF_11/2017</v>
          </cell>
          <cell r="D5378" t="str">
            <v>M2</v>
          </cell>
          <cell r="E5378">
            <v>204.23</v>
          </cell>
        </row>
        <row r="5379">
          <cell r="B5379">
            <v>97113</v>
          </cell>
          <cell r="C5379" t="str">
            <v>APLICAÇÃO DE LONA PLÁSTICA PARA EXECUÇÃO DE PAVIMENTOS DE CONCRETO. AF_11/2017</v>
          </cell>
          <cell r="D5379" t="str">
            <v>M2</v>
          </cell>
          <cell r="E5379">
            <v>2.19</v>
          </cell>
        </row>
        <row r="5380">
          <cell r="B5380">
            <v>97114</v>
          </cell>
          <cell r="C5380" t="str">
            <v>EXECUÇÃO DE JUNTAS DE CONTRAÇÃO PARA PAVIMENTOS DE CONCRETO. AF_11/2017</v>
          </cell>
          <cell r="D5380" t="str">
            <v>M</v>
          </cell>
          <cell r="E5380">
            <v>0.39</v>
          </cell>
        </row>
        <row r="5381">
          <cell r="B5381">
            <v>97115</v>
          </cell>
          <cell r="C5381" t="str">
            <v>APLICAÇÃO DE GRAXA EM BARRAS DE TRANSFERÊNCIA PARA EXECUÇÃO DE PAVIMENTO DE CONCRETO. AF_11/2017</v>
          </cell>
          <cell r="D5381" t="str">
            <v>KG</v>
          </cell>
          <cell r="E5381">
            <v>34.770000000000003</v>
          </cell>
        </row>
        <row r="5382">
          <cell r="B5382">
            <v>97116</v>
          </cell>
          <cell r="C5382" t="str">
            <v>BARRAS DE TRANSFERÊNCIA, AÇO CA-25 DE 16,0 MM, PARA EXECUÇÃO DE PAVIMENTO DE CONCRETO  FORNECIMENTO E INSTALAÇÃO. AF_11/2017</v>
          </cell>
          <cell r="D5382" t="str">
            <v>KG</v>
          </cell>
          <cell r="E5382">
            <v>21.11</v>
          </cell>
        </row>
        <row r="5383">
          <cell r="B5383">
            <v>97117</v>
          </cell>
          <cell r="C5383" t="str">
            <v>BARRAS DE TRANSFERÊNCIA, AÇO CA-25 DE 20,0 MM, PARA EXECUÇÃO DE PAVIMENTO DE CONCRETO  FORNECIMENTO E INSTALAÇÃO. AF_11/2017</v>
          </cell>
          <cell r="D5383" t="str">
            <v>KG</v>
          </cell>
          <cell r="E5383">
            <v>21.77</v>
          </cell>
        </row>
        <row r="5384">
          <cell r="B5384">
            <v>97118</v>
          </cell>
          <cell r="C5384" t="str">
            <v>BARRAS DE TRANSFERÊNCIA, AÇO CA-25 DE 25,0 MM, PARA EXECUÇÃO DE PAVIMENTO DE CONCRETO  FORNECIMENTO E INSTALAÇÃO. AF_11/2017</v>
          </cell>
          <cell r="D5384" t="str">
            <v>KG</v>
          </cell>
          <cell r="E5384">
            <v>19.79</v>
          </cell>
        </row>
        <row r="5385">
          <cell r="B5385">
            <v>97119</v>
          </cell>
          <cell r="C5385" t="str">
            <v>BARRAS DE TRANSFERÊNCIA, AÇO CA-25 DE 32,0 MM, PARA EXECUÇÃO DE PAVIMENTO DE CONCRETO  FORNECIMENTO E INSTALAÇÃO. AF_11/2017</v>
          </cell>
          <cell r="D5385" t="str">
            <v>KG</v>
          </cell>
          <cell r="E5385">
            <v>19.53</v>
          </cell>
        </row>
        <row r="5386">
          <cell r="B5386">
            <v>97120</v>
          </cell>
          <cell r="C5386" t="str">
            <v>BARRAS DE LIGAÇÃO, AÇO CA-50 DE 10 MM, PARA EXECUÇÃO DE PAVIMENTO DE CONCRETO  FORNECIMENTO E INSTALAÇÃO. AF_11/2017</v>
          </cell>
          <cell r="D5386" t="str">
            <v>KG</v>
          </cell>
          <cell r="E5386">
            <v>14.47</v>
          </cell>
        </row>
        <row r="5387">
          <cell r="B5387">
            <v>97802</v>
          </cell>
          <cell r="C5387" t="str">
            <v>PAVIMENTO COM TRATAMENTO SUPERFICIAL SIMPLES, COM EMULSÃO ASFÁLTICA RR-2C. AF_01/2020</v>
          </cell>
          <cell r="D5387" t="str">
            <v>M2</v>
          </cell>
          <cell r="E5387">
            <v>4.91</v>
          </cell>
        </row>
        <row r="5388">
          <cell r="B5388">
            <v>97803</v>
          </cell>
          <cell r="C5388" t="str">
            <v>PAVIMENTO COM TRATAMENTO SUPERFICIAL SIMPLES, COM EMULSÃO ASFÁLTICA RR-2C, COM BANHO DILUÍDO. AF_01/2020</v>
          </cell>
          <cell r="D5388" t="str">
            <v>M2</v>
          </cell>
          <cell r="E5388">
            <v>7.39</v>
          </cell>
        </row>
        <row r="5389">
          <cell r="B5389">
            <v>97805</v>
          </cell>
          <cell r="C5389" t="str">
            <v>PAVIMENTO COM TRATAMENTO SUPERFICIAL DUPLO, COM EMULSÃO ASFÁLTICA RR-2C. AF_01/2020</v>
          </cell>
          <cell r="D5389" t="str">
            <v>M2</v>
          </cell>
          <cell r="E5389">
            <v>12.4</v>
          </cell>
        </row>
        <row r="5390">
          <cell r="B5390">
            <v>97806</v>
          </cell>
          <cell r="C5390" t="str">
            <v>PAVIMENTO COM TRATAMENTO SUPERFICIAL DUPLO, COM EMULSÃO ASFÁLTICA RR-2C, COM BANHO DILUÍDO. AF_01/2020</v>
          </cell>
          <cell r="D5390" t="str">
            <v>M2</v>
          </cell>
          <cell r="E5390">
            <v>14.87</v>
          </cell>
        </row>
        <row r="5391">
          <cell r="B5391">
            <v>97807</v>
          </cell>
          <cell r="C5391" t="str">
            <v>PAVIMENTO COM TRATAMENTO SUPERFICIAL DUPLO, COM EMULSÃO ASFÁLTICA RR-2C, COM CAPA SELANTE. AF_01/2020</v>
          </cell>
          <cell r="D5391" t="str">
            <v>M2</v>
          </cell>
          <cell r="E5391">
            <v>16.95</v>
          </cell>
        </row>
        <row r="5392">
          <cell r="B5392">
            <v>97809</v>
          </cell>
          <cell r="C5392" t="str">
            <v>PAVIMENTO COM TRATAMENTO SUPERFICIAL TRIPLO, COM EMULSÃO ASFÁLTICA RR-2C. AF_01/2020</v>
          </cell>
          <cell r="D5392" t="str">
            <v>M2</v>
          </cell>
          <cell r="E5392">
            <v>13.97</v>
          </cell>
        </row>
        <row r="5393">
          <cell r="B5393">
            <v>97810</v>
          </cell>
          <cell r="C5393" t="str">
            <v>PAVIMENTO COM TRATAMENTO SUPERFICIAL TRIPLO, COM EMULSÃO ASFÁLTICA RR-2C, COM BANHO DILUÍDO. AF_01/2020</v>
          </cell>
          <cell r="D5393" t="str">
            <v>M2</v>
          </cell>
          <cell r="E5393">
            <v>15.13</v>
          </cell>
        </row>
        <row r="5394">
          <cell r="B5394">
            <v>97811</v>
          </cell>
          <cell r="C5394" t="str">
            <v>PAVIMENTO COM TRATAMENTO SUPERFICIAL TRIPLO, COM EMULSÃO ASFÁLTICA RR-2C, COM CAPA SELANTE. AF_01/2020</v>
          </cell>
          <cell r="D5394" t="str">
            <v>M2</v>
          </cell>
          <cell r="E5394">
            <v>17.27</v>
          </cell>
        </row>
        <row r="5395">
          <cell r="B5395">
            <v>101167</v>
          </cell>
          <cell r="C5395" t="str">
            <v>EXECUÇÃO DE PAVIMENTO EM PARALELEPÍPEDOS, REJUNTAMENTO COM PÓ DE PEDRA. AF_05/2020</v>
          </cell>
          <cell r="D5395" t="str">
            <v>M2</v>
          </cell>
          <cell r="E5395">
            <v>150.53</v>
          </cell>
        </row>
        <row r="5396">
          <cell r="B5396">
            <v>101168</v>
          </cell>
          <cell r="C5396" t="str">
            <v>EXECUÇÃO DE PAVIMENTO EM PARALELEPÍPEDOS, REJUNTAMENTO COM PEDRISCO E EMULSÃO ASFÁLTICA. AF_05/2020_P</v>
          </cell>
          <cell r="D5396" t="str">
            <v>M2</v>
          </cell>
          <cell r="E5396">
            <v>184.95</v>
          </cell>
        </row>
        <row r="5397">
          <cell r="B5397">
            <v>101169</v>
          </cell>
          <cell r="C5397" t="str">
            <v>EXECUÇÃO DE PAVIMENTO EM PARALELEPÍPEDOS, REJUNTAMENTO COM ARGAMASSA TRAÇO 1:3 (CIMENTO E AREIA). AF_05/2020</v>
          </cell>
          <cell r="D5397" t="str">
            <v>M2</v>
          </cell>
          <cell r="E5397">
            <v>161.02000000000001</v>
          </cell>
        </row>
        <row r="5398">
          <cell r="B5398">
            <v>101170</v>
          </cell>
          <cell r="C5398" t="str">
            <v>EXECUÇÃO DE PAVIMENTO EM PEDRAS POLIÉDRICAS, REJUNTAMENTO COM PÓ DE PEDRA. AF_05/2020</v>
          </cell>
          <cell r="D5398" t="str">
            <v>M2</v>
          </cell>
          <cell r="E5398">
            <v>31.29</v>
          </cell>
        </row>
        <row r="5399">
          <cell r="B5399">
            <v>101171</v>
          </cell>
          <cell r="C5399" t="str">
            <v>EXECUÇÃO DE PAVIMENTO EM PEDRAS POLIÉDRICAS, REJUNTAMENTO COM PEDRISCO E EMULSÃO ASFÁLTICA. AF_05/2020_P</v>
          </cell>
          <cell r="D5399" t="str">
            <v>M2</v>
          </cell>
          <cell r="E5399">
            <v>74.16</v>
          </cell>
        </row>
        <row r="5400">
          <cell r="B5400">
            <v>101172</v>
          </cell>
          <cell r="C5400" t="str">
            <v>EXECUÇÃO DE PAVIMENTO EM PEDRAS POLIÉDRICAS, REJUNTAMENTO COM ARGAMASSA TRAÇO 1:3 (CIMENTO E AREIA). AF_05/2020</v>
          </cell>
          <cell r="D5400" t="str">
            <v>M2</v>
          </cell>
          <cell r="E5400">
            <v>49.99</v>
          </cell>
        </row>
        <row r="5401">
          <cell r="B5401">
            <v>72947</v>
          </cell>
          <cell r="C5401" t="str">
            <v>SINALIZACAO HORIZONTAL COM TINTA RETRORREFLETIVA A BASE DE RESINA ACRILICA COM MICROESFERAS DE VIDRO</v>
          </cell>
          <cell r="D5401" t="str">
            <v>M2</v>
          </cell>
          <cell r="E5401">
            <v>12.76</v>
          </cell>
        </row>
        <row r="5402">
          <cell r="B5402">
            <v>83693</v>
          </cell>
          <cell r="C5402" t="str">
            <v>CAIACAO EM MEIO FIO</v>
          </cell>
          <cell r="D5402" t="str">
            <v>M2</v>
          </cell>
          <cell r="E5402">
            <v>3.6</v>
          </cell>
        </row>
        <row r="5403">
          <cell r="B5403">
            <v>95995</v>
          </cell>
          <cell r="C5403" t="str">
            <v>EXECUÇÃO DE PAVIMENTO COM APLICAÇÃO DE CONCRETO ASFÁLTICO, CAMADA DE ROLAMENTO - EXCLUSIVE CARGA E TRANSPORTE. AF_11/2019</v>
          </cell>
          <cell r="D5403" t="str">
            <v>M3</v>
          </cell>
          <cell r="E5403">
            <v>983.71</v>
          </cell>
        </row>
        <row r="5404">
          <cell r="B5404">
            <v>95996</v>
          </cell>
          <cell r="C5404" t="str">
            <v>EXECUÇÃO DE PAVIMENTO COM APLICAÇÃO DE CONCRETO ASFÁLTICO, CAMADA DE BINDER - EXCLUSIVE CARGA E TRANSPORTE. AF_11/2019</v>
          </cell>
          <cell r="D5404" t="str">
            <v>M3</v>
          </cell>
          <cell r="E5404">
            <v>934.46</v>
          </cell>
        </row>
        <row r="5405">
          <cell r="B5405">
            <v>96001</v>
          </cell>
          <cell r="C5405" t="str">
            <v>FRESAGEM DE PAVIMENTO ASFÁLTICO (PROFUNDIDADE ATÉ 5,0 CM) - EXCLUSIVE TRANSPORTE. AF_11/2019</v>
          </cell>
          <cell r="D5405" t="str">
            <v>M2</v>
          </cell>
          <cell r="E5405">
            <v>4.9400000000000004</v>
          </cell>
        </row>
        <row r="5406">
          <cell r="B5406">
            <v>96393</v>
          </cell>
          <cell r="C5406" t="str">
            <v>USINAGEM DE BRITA GRADUADA SIMPLES. AF_03/2020</v>
          </cell>
          <cell r="D5406" t="str">
            <v>M3</v>
          </cell>
          <cell r="E5406">
            <v>122.88</v>
          </cell>
        </row>
        <row r="5407">
          <cell r="B5407">
            <v>96394</v>
          </cell>
          <cell r="C5407" t="str">
            <v>USINAGEM DE BRITA GRADUADA TRATADA COM CIMENTO. AF_03/2020</v>
          </cell>
          <cell r="D5407" t="str">
            <v>M3</v>
          </cell>
          <cell r="E5407">
            <v>170.89</v>
          </cell>
        </row>
        <row r="5408">
          <cell r="B5408">
            <v>96395</v>
          </cell>
          <cell r="C5408" t="str">
            <v>USINAGEM DE CONCRETO PARA COMPACTAÇÃO COM ROLO. AF_03/2020</v>
          </cell>
          <cell r="D5408" t="str">
            <v>M3</v>
          </cell>
          <cell r="E5408">
            <v>238.68</v>
          </cell>
        </row>
        <row r="5409">
          <cell r="B5409">
            <v>100624</v>
          </cell>
          <cell r="C5409" t="str">
            <v>EXECUÇÃO DE PAVIMENTO COM APLICAÇÃO DE PRÉ-MISTURADO A FRIO, CAMADA DE ROLAMENTO - EXCLUSIVE CARGA E TRANSPORTE. AF_11/2019</v>
          </cell>
          <cell r="D5409" t="str">
            <v>M3</v>
          </cell>
          <cell r="E5409">
            <v>887.15</v>
          </cell>
        </row>
        <row r="5410">
          <cell r="B5410">
            <v>100625</v>
          </cell>
          <cell r="C5410" t="str">
            <v>EXECUÇÃO DE PAVIMENTO COM APLICAÇÃO DE PRÉ-MISTURADO A FRIO, CAMADA DE BINDER - EXCLUSIVE CARGA E TRANSPORTE. AF_11/2019</v>
          </cell>
          <cell r="D5410" t="str">
            <v>M3</v>
          </cell>
          <cell r="E5410">
            <v>796.92</v>
          </cell>
        </row>
        <row r="5411">
          <cell r="B5411">
            <v>101020</v>
          </cell>
          <cell r="C5411" t="str">
            <v>USINAGEM DE CONCRETO ASFÁLTICO COM CAP 50/70, PARA CAMADA DE BINDER, PADRÃO DNIT FAIXA B, EM USINA DE ASFALTO CONTÍNUA DE 80 TON/H. AF_03/2020</v>
          </cell>
          <cell r="D5411" t="str">
            <v>T</v>
          </cell>
          <cell r="E5411">
            <v>380.23</v>
          </cell>
        </row>
        <row r="5412">
          <cell r="B5412">
            <v>101021</v>
          </cell>
          <cell r="C5412" t="str">
            <v>USINAGEM DE CONCRETO ASFÁLTICO COM CAP 50/70, PARA CAMADA DE ROLAMENTO, PADRÃO DNIT FAIXA C, EM USINA DE ASFALTO CONTÍNUA DE 80 TON/H. AF_03/2020</v>
          </cell>
          <cell r="D5412" t="str">
            <v>T</v>
          </cell>
          <cell r="E5412">
            <v>386.3</v>
          </cell>
        </row>
        <row r="5413">
          <cell r="B5413">
            <v>101022</v>
          </cell>
          <cell r="C5413" t="str">
            <v>USINAGEM DE CONCRETO ASFÁLTICO COM CAP 50/70, PARA CAMADA DE BINDER, PADRÃO DNIT FAIXA B, EM USINA DE ASFALTO CONTÍNUA DE 140 TON/H. AF_03/2020_P</v>
          </cell>
          <cell r="D5413" t="str">
            <v>T</v>
          </cell>
          <cell r="E5413">
            <v>335.69</v>
          </cell>
        </row>
        <row r="5414">
          <cell r="B5414">
            <v>101023</v>
          </cell>
          <cell r="C5414" t="str">
            <v>USINAGEM DE CONCRETO ASFÁLTICO COM CAP 50/70, PARA CAMADA DE ROLAMENTO, PADRÃO DNIT FAIXA C, EM USINA DE ASFALTO CONTÍNUA DE 140 TON/H. AF_03/2020_P</v>
          </cell>
          <cell r="D5414" t="str">
            <v>T</v>
          </cell>
          <cell r="E5414">
            <v>342.88</v>
          </cell>
        </row>
        <row r="5415">
          <cell r="B5415">
            <v>101024</v>
          </cell>
          <cell r="C5415" t="str">
            <v>USINAGEM DE CONCRETO ASFÁLTICO COM CAP 50/70, PARA CAMADA DE BINDER, PADRÃO DNIT FAIXA B, EM USINA DE ASFALTO GRAVIMÉTRICA DE 150 TON/H. AF_03/2020_P</v>
          </cell>
          <cell r="D5415" t="str">
            <v>T</v>
          </cell>
          <cell r="E5415">
            <v>339.94</v>
          </cell>
        </row>
        <row r="5416">
          <cell r="B5416">
            <v>101025</v>
          </cell>
          <cell r="C5416" t="str">
            <v>USINAGEM DE CONCRETO ASFÁLTICO COM CAP 50/70 PARA CAMADA DE ROLAMENTO, PADRÃO DNIT FAIXA C, EM USINA DE ASFALTO GRAVIMÉTRICA DE 150 TON/H. AF_03/2020_P</v>
          </cell>
          <cell r="D5416" t="str">
            <v>T</v>
          </cell>
          <cell r="E5416">
            <v>346.01</v>
          </cell>
        </row>
        <row r="5417">
          <cell r="B5417">
            <v>101026</v>
          </cell>
          <cell r="C5417" t="str">
            <v>USINAGEM DE PRÉ MISTURADO A FRIO, PARA CAMADA DE BINDER, PADRÃO DNIT FAIXA B. AF_03/2020_P</v>
          </cell>
          <cell r="D5417" t="str">
            <v>T</v>
          </cell>
          <cell r="E5417">
            <v>311.25</v>
          </cell>
        </row>
        <row r="5418">
          <cell r="B5418">
            <v>101027</v>
          </cell>
          <cell r="C5418" t="str">
            <v>USINAGEM DE PRÉ MISTURADO A FRIO, PARA CAMADA DE ROLAMENTO, PADRÃO DNIT FAIXA C. AF_03/2020_P</v>
          </cell>
          <cell r="D5418" t="str">
            <v>T</v>
          </cell>
          <cell r="E5418">
            <v>342.92</v>
          </cell>
        </row>
        <row r="5419">
          <cell r="B5419">
            <v>88411</v>
          </cell>
          <cell r="C5419" t="str">
            <v>APLICAÇÃO MANUAL DE FUNDO SELADOR ACRÍLICO EM PANOS COM PRESENÇA DE VÃOS DE EDIFÍCIOS DE MÚLTIPLOS PAVIMENTOS. AF_06/2014</v>
          </cell>
          <cell r="D5419" t="str">
            <v>M2</v>
          </cell>
          <cell r="E5419">
            <v>1.82</v>
          </cell>
        </row>
        <row r="5420">
          <cell r="B5420">
            <v>88412</v>
          </cell>
          <cell r="C5420" t="str">
            <v>APLICAÇÃO MANUAL DE FUNDO SELADOR ACRÍLICO EM PANOS CEGOS DE FACHADA (SEM PRESENÇA DE VÃOS) DE EDIFÍCIOS DE MÚLTIPLOS PAVIMENTOS. AF_06/2014</v>
          </cell>
          <cell r="D5420" t="str">
            <v>M2</v>
          </cell>
          <cell r="E5420">
            <v>1.27</v>
          </cell>
        </row>
        <row r="5421">
          <cell r="B5421">
            <v>88413</v>
          </cell>
          <cell r="C5421" t="str">
            <v>APLICAÇÃO MANUAL DE FUNDO SELADOR ACRÍLICO EM SUPERFÍCIES EXTERNAS DE SACADA DE EDIFÍCIOS DE MÚLTIPLOS PAVIMENTOS. AF_06/2014</v>
          </cell>
          <cell r="D5421" t="str">
            <v>M2</v>
          </cell>
          <cell r="E5421">
            <v>2.92</v>
          </cell>
        </row>
        <row r="5422">
          <cell r="B5422">
            <v>88414</v>
          </cell>
          <cell r="C5422" t="str">
            <v>APLICAÇÃO MANUAL DE FUNDO SELADOR ACRÍLICO EM SUPERFÍCIES INTERNAS DA SACADA DE EDIFÍCIOS DE MÚLTIPLOS PAVIMENTOS. AF_06/2014</v>
          </cell>
          <cell r="D5422" t="str">
            <v>M2</v>
          </cell>
          <cell r="E5422">
            <v>3.29</v>
          </cell>
        </row>
        <row r="5423">
          <cell r="B5423">
            <v>88415</v>
          </cell>
          <cell r="C5423" t="str">
            <v>APLICAÇÃO MANUAL DE FUNDO SELADOR ACRÍLICO EM PAREDES EXTERNAS DE CASAS. AF_06/2014</v>
          </cell>
          <cell r="D5423" t="str">
            <v>M2</v>
          </cell>
          <cell r="E5423">
            <v>1.99</v>
          </cell>
        </row>
        <row r="5424">
          <cell r="B5424">
            <v>88416</v>
          </cell>
          <cell r="C5424" t="str">
            <v>APLICAÇÃO MANUAL DE PINTURA COM TINTA TEXTURIZADA ACRÍLICA EM PANOS COM PRESENÇA DE VÃOS DE EDIFÍCIOS DE MÚLTIPLOS PAVIMENTOS, UMA COR. AF_06/2014</v>
          </cell>
          <cell r="D5424" t="str">
            <v>M2</v>
          </cell>
          <cell r="E5424">
            <v>16.38</v>
          </cell>
        </row>
        <row r="5425">
          <cell r="B5425">
            <v>88417</v>
          </cell>
          <cell r="C5425" t="str">
            <v>APLICAÇÃO MANUAL DE PINTURA COM TINTA TEXTURIZADA ACRÍLICA EM PANOS CEGOS DE FACHADA (SEM PRESENÇA DE VÃOS) DE EDIFÍCIOS DE MÚLTIPLOS PAVIMENTOS, UMA COR. AF_06/2014</v>
          </cell>
          <cell r="D5425" t="str">
            <v>M2</v>
          </cell>
          <cell r="E5425">
            <v>14.43</v>
          </cell>
        </row>
        <row r="5426">
          <cell r="B5426">
            <v>88420</v>
          </cell>
          <cell r="C5426" t="str">
            <v>APLICAÇÃO MANUAL DE PINTURA COM TINTA TEXTURIZADA ACRÍLICA EM SUPERFÍCIES EXTERNAS DE SACADA DE EDIFÍCIOS DE MÚLTIPLOS PAVIMENTOS, UMA COR. AF_06/2014</v>
          </cell>
          <cell r="D5426" t="str">
            <v>M2</v>
          </cell>
          <cell r="E5426">
            <v>20.350000000000001</v>
          </cell>
        </row>
        <row r="5427">
          <cell r="B5427">
            <v>88421</v>
          </cell>
          <cell r="C5427" t="str">
            <v>APLICAÇÃO MANUAL DE PINTURA COM TINTA TEXTURIZADA ACRÍLICA EM SUPERFÍCIES INTERNAS DA SACADA DE EDIFÍCIOS DE MÚLTIPLOS PAVIMENTOS, UMA COR. AF_06/2014</v>
          </cell>
          <cell r="D5427" t="str">
            <v>M2</v>
          </cell>
          <cell r="E5427">
            <v>21.6</v>
          </cell>
        </row>
        <row r="5428">
          <cell r="B5428">
            <v>88423</v>
          </cell>
          <cell r="C5428" t="str">
            <v>APLICAÇÃO MANUAL DE PINTURA COM TINTA TEXTURIZADA ACRÍLICA EM PAREDES EXTERNAS DE CASAS, UMA COR. AF_06/2014</v>
          </cell>
          <cell r="D5428" t="str">
            <v>M2</v>
          </cell>
          <cell r="E5428">
            <v>17</v>
          </cell>
        </row>
        <row r="5429">
          <cell r="B5429">
            <v>88424</v>
          </cell>
          <cell r="C5429" t="str">
            <v>APLICAÇÃO MANUAL DE PINTURA COM TINTA TEXTURIZADA ACRÍLICA EM PANOS COM PRESENÇA DE VÃOS DE EDIFÍCIOS DE MÚLTIPLOS PAVIMENTOS, DUAS CORES. AF_06/2014</v>
          </cell>
          <cell r="D5429" t="str">
            <v>M2</v>
          </cell>
          <cell r="E5429">
            <v>19.079999999999998</v>
          </cell>
        </row>
        <row r="5430">
          <cell r="B5430">
            <v>88426</v>
          </cell>
          <cell r="C5430" t="str">
            <v>APLICAÇÃO MANUAL DE PINTURA COM TINTA TEXTURIZADA ACRÍLICA EM PANOS CEGOS DE FACHADA (SEM PRESENÇA DE VÃOS) DE EDIFÍCIOS DE MÚLTIPLOS PAVIMENTOS, DUAS CORES. AF_06/2014</v>
          </cell>
          <cell r="D5430" t="str">
            <v>M2</v>
          </cell>
          <cell r="E5430">
            <v>15.69</v>
          </cell>
        </row>
        <row r="5431">
          <cell r="B5431">
            <v>88428</v>
          </cell>
          <cell r="C5431" t="str">
            <v>APLICAÇÃO MANUAL DE PINTURA COM TINTA TEXTURIZADA ACRÍLICA EM SUPERFÍCIES EXTERNAS DE SACADA DE EDIFÍCIOS DE MÚLTIPLOS PAVIMENTOS, DUAS CORES. AF_06/2014</v>
          </cell>
          <cell r="D5431" t="str">
            <v>M2</v>
          </cell>
          <cell r="E5431">
            <v>25.9</v>
          </cell>
        </row>
        <row r="5432">
          <cell r="B5432">
            <v>88429</v>
          </cell>
          <cell r="C5432" t="str">
            <v>APLICAÇÃO MANUAL DE PINTURA COM TINTA TEXTURIZADA ACRÍLICA EM SUPERFÍCIES INTERNAS DA SACADA DE EDIFÍCIOS DE MÚLTIPLOS PAVIMENTOS, DUAS CORES. AF_06/2014</v>
          </cell>
          <cell r="D5432" t="str">
            <v>M2</v>
          </cell>
          <cell r="E5432">
            <v>28.08</v>
          </cell>
        </row>
        <row r="5433">
          <cell r="B5433">
            <v>88431</v>
          </cell>
          <cell r="C5433" t="str">
            <v>APLICAÇÃO MANUAL DE PINTURA COM TINTA TEXTURIZADA ACRÍLICA EM PAREDES EXTERNAS DE CASAS, DUAS CORES. AF_06/2014</v>
          </cell>
          <cell r="D5433" t="str">
            <v>M2</v>
          </cell>
          <cell r="E5433">
            <v>20.149999999999999</v>
          </cell>
        </row>
        <row r="5434">
          <cell r="B5434">
            <v>88432</v>
          </cell>
          <cell r="C5434" t="str">
            <v>APLICAÇÃO MANUAL DE PINTURA COM TINTA TEXTURIZADA ACRÍLICA EM MOLDURAS DE EPS, PRÉ-FABRICADOS, OU OUTROS. AF_06/2014</v>
          </cell>
          <cell r="D5434" t="str">
            <v>M2</v>
          </cell>
          <cell r="E5434">
            <v>14.35</v>
          </cell>
        </row>
        <row r="5435">
          <cell r="B5435">
            <v>88484</v>
          </cell>
          <cell r="C5435" t="str">
            <v>APLICAÇÃO DE FUNDO SELADOR ACRÍLICO EM TETO, UMA DEMÃO. AF_06/2014</v>
          </cell>
          <cell r="D5435" t="str">
            <v>M2</v>
          </cell>
          <cell r="E5435">
            <v>2.0099999999999998</v>
          </cell>
        </row>
        <row r="5436">
          <cell r="B5436">
            <v>88485</v>
          </cell>
          <cell r="C5436" t="str">
            <v>APLICAÇÃO DE FUNDO SELADOR ACRÍLICO EM PAREDES, UMA DEMÃO. AF_06/2014</v>
          </cell>
          <cell r="D5436" t="str">
            <v>M2</v>
          </cell>
          <cell r="E5436">
            <v>1.68</v>
          </cell>
        </row>
        <row r="5437">
          <cell r="B5437">
            <v>88488</v>
          </cell>
          <cell r="C5437" t="str">
            <v>APLICAÇÃO MANUAL DE PINTURA COM TINTA LÁTEX ACRÍLICA EM TETO, DUAS DEMÃOS. AF_06/2014</v>
          </cell>
          <cell r="D5437" t="str">
            <v>M2</v>
          </cell>
          <cell r="E5437">
            <v>13.46</v>
          </cell>
        </row>
        <row r="5438">
          <cell r="B5438">
            <v>88489</v>
          </cell>
          <cell r="C5438" t="str">
            <v>APLICAÇÃO MANUAL DE PINTURA COM TINTA LÁTEX ACRÍLICA EM PAREDES, DUAS DEMÃOS. AF_06/2014</v>
          </cell>
          <cell r="D5438" t="str">
            <v>M2</v>
          </cell>
          <cell r="E5438">
            <v>11.96</v>
          </cell>
        </row>
        <row r="5439">
          <cell r="B5439">
            <v>88492</v>
          </cell>
          <cell r="C5439" t="str">
            <v>APLICAÇÃO MECÂNICA DE PINTURA COM TINTA LÁTEX ACRÍLICA EM TETO, DUAS DEMÃOS. AF_06/2014</v>
          </cell>
          <cell r="D5439" t="str">
            <v>M2</v>
          </cell>
          <cell r="E5439">
            <v>9.43</v>
          </cell>
        </row>
        <row r="5440">
          <cell r="B5440">
            <v>88493</v>
          </cell>
          <cell r="C5440" t="str">
            <v>APLICAÇÃO MECÂNICA DE PINTURA COM TINTA LÁTEX ACRÍLICA EM PAREDES, DUAS DEMÃOS. AF_06/2014</v>
          </cell>
          <cell r="D5440" t="str">
            <v>M2</v>
          </cell>
          <cell r="E5440">
            <v>9.0500000000000007</v>
          </cell>
        </row>
        <row r="5441">
          <cell r="B5441">
            <v>88494</v>
          </cell>
          <cell r="C5441" t="str">
            <v>APLICAÇÃO E LIXAMENTO DE MASSA LÁTEX EM TETO, UMA DEMÃO. AF_06/2014</v>
          </cell>
          <cell r="D5441" t="str">
            <v>M2</v>
          </cell>
          <cell r="E5441">
            <v>15.88</v>
          </cell>
        </row>
        <row r="5442">
          <cell r="B5442">
            <v>88495</v>
          </cell>
          <cell r="C5442" t="str">
            <v>APLICAÇÃO E LIXAMENTO DE MASSA LÁTEX EM PAREDES, UMA DEMÃO. AF_06/2014</v>
          </cell>
          <cell r="D5442" t="str">
            <v>M2</v>
          </cell>
          <cell r="E5442">
            <v>8.6999999999999993</v>
          </cell>
        </row>
        <row r="5443">
          <cell r="B5443">
            <v>88496</v>
          </cell>
          <cell r="C5443" t="str">
            <v>APLICAÇÃO E LIXAMENTO DE MASSA LÁTEX EM TETO, DUAS DEMÃOS. AF_06/2014</v>
          </cell>
          <cell r="D5443" t="str">
            <v>M2</v>
          </cell>
          <cell r="E5443">
            <v>21.59</v>
          </cell>
        </row>
        <row r="5444">
          <cell r="B5444">
            <v>88497</v>
          </cell>
          <cell r="C5444" t="str">
            <v>APLICAÇÃO E LIXAMENTO DE MASSA LÁTEX EM PAREDES, DUAS DEMÃOS. AF_06/2014</v>
          </cell>
          <cell r="D5444" t="str">
            <v>M2</v>
          </cell>
          <cell r="E5444">
            <v>12</v>
          </cell>
        </row>
        <row r="5445">
          <cell r="B5445">
            <v>95305</v>
          </cell>
          <cell r="C5445" t="str">
            <v>TEXTURA ACRÍLICA, APLICAÇÃO MANUAL EM PAREDE, UMA DEMÃO. AF_09/2016</v>
          </cell>
          <cell r="D5445" t="str">
            <v>M2</v>
          </cell>
          <cell r="E5445">
            <v>12.43</v>
          </cell>
        </row>
        <row r="5446">
          <cell r="B5446">
            <v>95306</v>
          </cell>
          <cell r="C5446" t="str">
            <v>TEXTURA ACRÍLICA, APLICAÇÃO MANUAL EM TETO, UMA DEMÃO. AF_09/2016</v>
          </cell>
          <cell r="D5446" t="str">
            <v>M2</v>
          </cell>
          <cell r="E5446">
            <v>14.34</v>
          </cell>
        </row>
        <row r="5447">
          <cell r="B5447">
            <v>95622</v>
          </cell>
          <cell r="C5447" t="str">
            <v>APLICAÇÃO MANUAL DE TINTA LÁTEX ACRÍLICA EM PANOS COM PRESENÇA DE VÃOS DE EDIFÍCIOS DE MÚLTIPLOS PAVIMENTOS, DUAS DEMÃOS. AF_11/2016</v>
          </cell>
          <cell r="D5447" t="str">
            <v>M2</v>
          </cell>
          <cell r="E5447">
            <v>11.88</v>
          </cell>
        </row>
        <row r="5448">
          <cell r="B5448">
            <v>95623</v>
          </cell>
          <cell r="C5448" t="str">
            <v>APLICAÇÃO MANUAL DE TINTA LÁTEX ACRÍLICA EM PANOS SEM PRESENÇA DE VÃOS DE EDIFÍCIOS DE MÚLTIPLOS PAVIMENTOS, DUAS DEMÃOS. AF_11/2016</v>
          </cell>
          <cell r="D5448" t="str">
            <v>M2</v>
          </cell>
          <cell r="E5448">
            <v>9.2100000000000009</v>
          </cell>
        </row>
        <row r="5449">
          <cell r="B5449">
            <v>95624</v>
          </cell>
          <cell r="C5449" t="str">
            <v>APLICAÇÃO MANUAL DE TINTA LÁTEX ACRÍLICA EM SUPERFÍCIES EXTERNAS DE SACADA DE EDIFÍCIOS DE MÚLTIPLOS PAVIMENTOS, DUAS DEMÃOS. AF_11/2016</v>
          </cell>
          <cell r="D5449" t="str">
            <v>M2</v>
          </cell>
          <cell r="E5449">
            <v>17.329999999999998</v>
          </cell>
        </row>
        <row r="5450">
          <cell r="B5450">
            <v>95625</v>
          </cell>
          <cell r="C5450" t="str">
            <v>APLICAÇÃO MANUAL DE TINTA LÁTEX ACRÍLICA EM SUPERFÍCIES INTERNAS DE SACADA DE EDIFÍCIOS DE MÚLTIPLOS PAVIMENTOS, DUAS DEMÃOS. AF_11/2016</v>
          </cell>
          <cell r="D5450" t="str">
            <v>M2</v>
          </cell>
          <cell r="E5450">
            <v>19.05</v>
          </cell>
        </row>
        <row r="5451">
          <cell r="B5451">
            <v>95626</v>
          </cell>
          <cell r="C5451" t="str">
            <v>APLICAÇÃO MANUAL DE TINTA LÁTEX ACRÍLICA EM PAREDE EXTERNAS DE CASAS, DUAS DEMÃOS. AF_11/2016</v>
          </cell>
          <cell r="D5451" t="str">
            <v>M2</v>
          </cell>
          <cell r="E5451">
            <v>12.75</v>
          </cell>
        </row>
        <row r="5452">
          <cell r="B5452">
            <v>96126</v>
          </cell>
          <cell r="C5452" t="str">
            <v>APLICAÇÃO MANUAL DE MASSA ACRÍLICA EM PANOS DE FACHADA COM PRESENÇA DE VÃOS, DE EDIFÍCIOS DE MÚLTIPLOS PAVIMENTOS, UMA DEMÃO. AF_05/2017</v>
          </cell>
          <cell r="D5452" t="str">
            <v>M2</v>
          </cell>
          <cell r="E5452">
            <v>14.51</v>
          </cell>
        </row>
        <row r="5453">
          <cell r="B5453">
            <v>96127</v>
          </cell>
          <cell r="C5453" t="str">
            <v>APLICAÇÃO MANUAL DE MASSA ACRÍLICA EM PANOS DE FACHADA SEM PRESENÇA DE VÃOS, DE EDIFÍCIOS DE MÚLTIPLOS PAVIMENTOS, UMA DEMÃO. AF_05/2017</v>
          </cell>
          <cell r="D5453" t="str">
            <v>M2</v>
          </cell>
          <cell r="E5453">
            <v>11.16</v>
          </cell>
        </row>
        <row r="5454">
          <cell r="B5454">
            <v>96128</v>
          </cell>
          <cell r="C5454" t="str">
            <v>APLICAÇÃO MANUAL DE MASSA ACRÍLICA EM SUPERFÍCIES EXTERNAS DE SACADA DE EDIFÍCIOS DE MÚLTIPLOS PAVIMENTOS, UMA DEMÃO. AF_05/2017</v>
          </cell>
          <cell r="D5454" t="str">
            <v>M2</v>
          </cell>
          <cell r="E5454">
            <v>21.29</v>
          </cell>
        </row>
        <row r="5455">
          <cell r="B5455">
            <v>96129</v>
          </cell>
          <cell r="C5455" t="str">
            <v>APLICAÇÃO MANUAL DE MASSA ACRÍLICA EM SUPERFÍCIES INTERNAS DE SACADA DE EDIFÍCIOS DE MÚLTIPLOS PAVIMENTOS, UMA DEMÃO. AF_05/2017</v>
          </cell>
          <cell r="D5455" t="str">
            <v>M2</v>
          </cell>
          <cell r="E5455">
            <v>23.45</v>
          </cell>
        </row>
        <row r="5456">
          <cell r="B5456">
            <v>96130</v>
          </cell>
          <cell r="C5456" t="str">
            <v>APLICAÇÃO MANUAL DE MASSA ACRÍLICA EM PAREDES EXTERNAS DE CASAS, UMA DEMÃO. AF_05/2017</v>
          </cell>
          <cell r="D5456" t="str">
            <v>M2</v>
          </cell>
          <cell r="E5456">
            <v>15.56</v>
          </cell>
        </row>
        <row r="5457">
          <cell r="B5457">
            <v>96131</v>
          </cell>
          <cell r="C5457" t="str">
            <v>APLICAÇÃO MANUAL DE MASSA ACRÍLICA EM PANOS DE FACHADA COM PRESENÇA DE VÃOS, DE EDIFÍCIOS DE MÚLTIPLOS PAVIMENTOS, DUAS DEMÃOS. AF_05/2017</v>
          </cell>
          <cell r="D5457" t="str">
            <v>M2</v>
          </cell>
          <cell r="E5457">
            <v>20.100000000000001</v>
          </cell>
        </row>
        <row r="5458">
          <cell r="B5458">
            <v>96132</v>
          </cell>
          <cell r="C5458" t="str">
            <v>APLICAÇÃO MANUAL DE MASSA ACRÍLICA EM PANOS DE FACHADA SEM PRESENÇA DE VÃOS, DE EDIFÍCIOS DE MÚLTIPLOS PAVIMENTOS, DUAS DEMÃOS. AF_05/2017</v>
          </cell>
          <cell r="D5458" t="str">
            <v>M2</v>
          </cell>
          <cell r="E5458">
            <v>15.63</v>
          </cell>
        </row>
        <row r="5459">
          <cell r="B5459">
            <v>96133</v>
          </cell>
          <cell r="C5459" t="str">
            <v>APLICAÇÃO MANUAL DE MASSA ACRÍLICA EM SUPERFÍCIES EXTERNAS DE SACADA DE EDIFÍCIOS DE MÚLTIPLOS PAVIMENTOS, DUAS DEMÃOS. AF_05/2017</v>
          </cell>
          <cell r="D5459" t="str">
            <v>M2</v>
          </cell>
          <cell r="E5459">
            <v>29.11</v>
          </cell>
        </row>
        <row r="5460">
          <cell r="B5460">
            <v>96134</v>
          </cell>
          <cell r="C5460" t="str">
            <v>APLICAÇÃO MANUAL DE MASSA ACRÍLICA EM SUPERFÍCIES INTERNAS DE SACADA DE EDIFÍCIOS DE MÚLTIPLOS PAVIMENTOS, DUAS DEMÃOS. AF_05/2017</v>
          </cell>
          <cell r="D5460" t="str">
            <v>M2</v>
          </cell>
          <cell r="E5460">
            <v>31.99</v>
          </cell>
        </row>
        <row r="5461">
          <cell r="B5461">
            <v>96135</v>
          </cell>
          <cell r="C5461" t="str">
            <v>APLICAÇÃO MANUAL DE MASSA ACRÍLICA EM PAREDES EXTERNAS DE CASAS, DUAS DEMÃOS. AF_05/2017</v>
          </cell>
          <cell r="D5461" t="str">
            <v>M2</v>
          </cell>
          <cell r="E5461">
            <v>21.52</v>
          </cell>
        </row>
        <row r="5462">
          <cell r="B5462">
            <v>102193</v>
          </cell>
          <cell r="C5462" t="str">
            <v>LIXAMENTO DE MADEIRA PARA APLICAÇÃO DE FUNDO OU PINTURA. AF_01/2021</v>
          </cell>
          <cell r="D5462" t="str">
            <v>M2</v>
          </cell>
          <cell r="E5462">
            <v>1.38</v>
          </cell>
        </row>
        <row r="5463">
          <cell r="B5463">
            <v>102194</v>
          </cell>
          <cell r="C5463" t="str">
            <v>LIXAMENTO DE MASSA PARA MADEIRA. AF_01/2021</v>
          </cell>
          <cell r="D5463" t="str">
            <v>M2</v>
          </cell>
          <cell r="E5463">
            <v>5.75</v>
          </cell>
        </row>
        <row r="5464">
          <cell r="B5464">
            <v>102197</v>
          </cell>
          <cell r="C5464" t="str">
            <v>PINTURA FUNDO NIVELADOR ALQUÍDICO BRANCO EM MADEIRA. AF_01/2021</v>
          </cell>
          <cell r="D5464" t="str">
            <v>M2</v>
          </cell>
          <cell r="E5464">
            <v>16.64</v>
          </cell>
        </row>
        <row r="5465">
          <cell r="B5465">
            <v>102200</v>
          </cell>
          <cell r="C5465" t="str">
            <v>APLICAÇÃO MASSA ALQUÍDICA PARA MADEIRA, PARA PINTURA COM TINTA DE ACABAMENTO (PIGMENTADA). AF_01/2021</v>
          </cell>
          <cell r="D5465" t="str">
            <v>M2</v>
          </cell>
          <cell r="E5465">
            <v>13.93</v>
          </cell>
        </row>
        <row r="5466">
          <cell r="B5466">
            <v>102202</v>
          </cell>
          <cell r="C5466" t="str">
            <v>APLICAÇÃO MASSA EPÓXI PARA MADEIRA, PARA PINTURA COM TINTA PU DE ACABAMENTO (PIGMENTADA). AF_01/2021</v>
          </cell>
          <cell r="D5466" t="str">
            <v>M2</v>
          </cell>
          <cell r="E5466">
            <v>33.840000000000003</v>
          </cell>
        </row>
        <row r="5467">
          <cell r="B5467">
            <v>102203</v>
          </cell>
          <cell r="C5467" t="str">
            <v>PINTURA VERNIZ (INCOLOR) ALQUÍDICO EM MADEIRA, USO INTERNO E EXTERNO, 1 DEMÃO. AF_01/2021</v>
          </cell>
          <cell r="D5467" t="str">
            <v>M2</v>
          </cell>
          <cell r="E5467">
            <v>7.4</v>
          </cell>
        </row>
        <row r="5468">
          <cell r="B5468">
            <v>102204</v>
          </cell>
          <cell r="C5468" t="str">
            <v>PINTURA VERNIZ (INCOLOR) ALQUÍDICO EM MADEIRA, USO INTERNO, 1 DEMÃO. AF_01/2021</v>
          </cell>
          <cell r="D5468" t="str">
            <v>M2</v>
          </cell>
          <cell r="E5468">
            <v>7.5</v>
          </cell>
        </row>
        <row r="5469">
          <cell r="B5469">
            <v>102205</v>
          </cell>
          <cell r="C5469" t="str">
            <v>PINTURA VERNIZ (INCOLOR) POLIURETÂNICO (RESINA ALQUÍDICA MODIFICADA) EM MADEIRA, 1 DEMÃO. AF_01/2021</v>
          </cell>
          <cell r="D5469" t="str">
            <v>M2</v>
          </cell>
          <cell r="E5469">
            <v>6.77</v>
          </cell>
        </row>
        <row r="5470">
          <cell r="B5470">
            <v>102207</v>
          </cell>
          <cell r="C5470" t="str">
            <v>PINTURA TINTA DE ACABAMENTO (PIGMENTADA) A ÓLEO EM MADEIRA, 1 DEMÃO. AF_01/2021</v>
          </cell>
          <cell r="D5470" t="str">
            <v>M2</v>
          </cell>
          <cell r="E5470">
            <v>5.93</v>
          </cell>
        </row>
        <row r="5471">
          <cell r="B5471">
            <v>102208</v>
          </cell>
          <cell r="C5471" t="str">
            <v>PINTURA TINTA DE ACABAMENTO (PIGMENTADA) ESMALTE SINTÉTICO FOSCO EM MADEIRA, 1 DEMÃO. AF_01/2021</v>
          </cell>
          <cell r="D5471" t="str">
            <v>M2</v>
          </cell>
          <cell r="E5471">
            <v>5.67</v>
          </cell>
        </row>
        <row r="5472">
          <cell r="B5472">
            <v>102209</v>
          </cell>
          <cell r="C5472" t="str">
            <v>PINTURA TINTA DE ACABAMENTO (PIGMENTADA) ESMALTE SINTÉTICO ACETINADO EM MADEIRA, 1 DEMÃO. AF_01/2021</v>
          </cell>
          <cell r="D5472" t="str">
            <v>M2</v>
          </cell>
          <cell r="E5472">
            <v>5.85</v>
          </cell>
        </row>
        <row r="5473">
          <cell r="B5473">
            <v>102210</v>
          </cell>
          <cell r="C5473" t="str">
            <v>PINTURA TINTA DE ACABAMENTO (PIGMENTADA) ESMALTE SINTÉTICO BRILHANTE EM MADEIRA, 1 DEMÃO. AF_01/2021</v>
          </cell>
          <cell r="D5473" t="str">
            <v>M2</v>
          </cell>
          <cell r="E5473">
            <v>5.59</v>
          </cell>
        </row>
        <row r="5474">
          <cell r="B5474">
            <v>102213</v>
          </cell>
          <cell r="C5474" t="str">
            <v>PINTURA VERNIZ (INCOLOR) ALQUÍDICO EM MADEIRA, USO INTERNO E EXTERNO, 2 DEMÃOS. AF_01/2021</v>
          </cell>
          <cell r="D5474" t="str">
            <v>M2</v>
          </cell>
          <cell r="E5474">
            <v>14.81</v>
          </cell>
        </row>
        <row r="5475">
          <cell r="B5475">
            <v>102214</v>
          </cell>
          <cell r="C5475" t="str">
            <v>PINTURA VERNIZ (INCOLOR) ALQUÍDICO EM MADEIRA, USO INTERNO, 2 DEMÃOS. AF_01/2021</v>
          </cell>
          <cell r="D5475" t="str">
            <v>M2</v>
          </cell>
          <cell r="E5475">
            <v>15</v>
          </cell>
        </row>
        <row r="5476">
          <cell r="B5476">
            <v>102215</v>
          </cell>
          <cell r="C5476" t="str">
            <v>PINTURA VERNIZ (INCOLOR) POLIURETÂNICO (RESINA ALQUÍDICA MODIFICADA) EM MADEIRA, 2 DEMÃOS. AF_01/2021</v>
          </cell>
          <cell r="D5476" t="str">
            <v>M2</v>
          </cell>
          <cell r="E5476">
            <v>13.56</v>
          </cell>
        </row>
        <row r="5477">
          <cell r="B5477">
            <v>102217</v>
          </cell>
          <cell r="C5477" t="str">
            <v>PINTURA TINTA DE ACABAMENTO (PIGMENTADA) A ÓLEO EM MADEIRA, 2 DEMÃOS. AF_01/2021</v>
          </cell>
          <cell r="D5477" t="str">
            <v>M2</v>
          </cell>
          <cell r="E5477">
            <v>11.88</v>
          </cell>
        </row>
        <row r="5478">
          <cell r="B5478">
            <v>102218</v>
          </cell>
          <cell r="C5478" t="str">
            <v>PINTURA TINTA DE ACABAMENTO (PIGMENTADA) ESMALTE SINTÉTICO FOSCO EM MADEIRA, 2 DEMÃOS. AF_01/2021</v>
          </cell>
          <cell r="D5478" t="str">
            <v>M2</v>
          </cell>
          <cell r="E5478">
            <v>11.37</v>
          </cell>
        </row>
        <row r="5479">
          <cell r="B5479">
            <v>102219</v>
          </cell>
          <cell r="C5479" t="str">
            <v>PINTURA TINTA DE ACABAMENTO (PIGMENTADA) ESMALTE SINTÉTICO ACETINADO EM MADEIRA, 2 DEMÃOS. AF_01/2021</v>
          </cell>
          <cell r="D5479" t="str">
            <v>M2</v>
          </cell>
          <cell r="E5479">
            <v>11.7</v>
          </cell>
        </row>
        <row r="5480">
          <cell r="B5480">
            <v>102220</v>
          </cell>
          <cell r="C5480" t="str">
            <v>PINTURA TINTA DE ACABAMENTO (PIGMENTADA) ESMALTE SINTÉTICO BRILHANTE EM MADEIRA, 2 DEMÃOS. AF_01/2021</v>
          </cell>
          <cell r="D5480" t="str">
            <v>M2</v>
          </cell>
          <cell r="E5480">
            <v>11.2</v>
          </cell>
        </row>
        <row r="5481">
          <cell r="B5481">
            <v>102223</v>
          </cell>
          <cell r="C5481" t="str">
            <v>PINTURA VERNIZ (INCOLOR) ALQUÍDICO EM MADEIRA, USO INTERNO E EXTERNO, 3 DEMÃOS. AF_01/2021</v>
          </cell>
          <cell r="D5481" t="str">
            <v>M2</v>
          </cell>
          <cell r="E5481">
            <v>22.22</v>
          </cell>
        </row>
        <row r="5482">
          <cell r="B5482">
            <v>102224</v>
          </cell>
          <cell r="C5482" t="str">
            <v>PINTURA VERNIZ (INCOLOR) ALQUÍDICO EM MADEIRA, USO INTERNO, 3 DEMÃOS. AF_01/2021</v>
          </cell>
          <cell r="D5482" t="str">
            <v>M2</v>
          </cell>
          <cell r="E5482">
            <v>22.51</v>
          </cell>
        </row>
        <row r="5483">
          <cell r="B5483">
            <v>102225</v>
          </cell>
          <cell r="C5483" t="str">
            <v>PINTURA VERNIZ (INCOLOR) POLIURETÂNICO (RESINA ALQUÍDICA MODIFICADA) EM MADEIRA, 3 DEMÃOS. AF_01/2021</v>
          </cell>
          <cell r="D5483" t="str">
            <v>M2</v>
          </cell>
          <cell r="E5483">
            <v>20.350000000000001</v>
          </cell>
        </row>
        <row r="5484">
          <cell r="B5484">
            <v>102227</v>
          </cell>
          <cell r="C5484" t="str">
            <v>PINTURA TINTA DE ACABAMENTO (PIGMENTADA) A ÓLEO EM MADEIRA, 3 DEMÃOS. AF_01/2021</v>
          </cell>
          <cell r="D5484" t="str">
            <v>M2</v>
          </cell>
          <cell r="E5484">
            <v>17.829999999999998</v>
          </cell>
        </row>
        <row r="5485">
          <cell r="B5485">
            <v>102228</v>
          </cell>
          <cell r="C5485" t="str">
            <v>PINTURA TINTA DE ACABAMENTO (PIGMENTADA) ESMALTE SINTÉTICO FOSCO EM MADEIRA, 3 DEMÃOS. AF_01/2021</v>
          </cell>
          <cell r="D5485" t="str">
            <v>M2</v>
          </cell>
          <cell r="E5485">
            <v>17.07</v>
          </cell>
        </row>
        <row r="5486">
          <cell r="B5486">
            <v>102229</v>
          </cell>
          <cell r="C5486" t="str">
            <v>PINTURA TINTA DE ACABAMENTO (PIGMENTADA) ESMALTE SINTÉTICO ACETINADO EM MADEIRA, 3 DEMÃOS. AF_01/2021</v>
          </cell>
          <cell r="D5486" t="str">
            <v>M2</v>
          </cell>
          <cell r="E5486">
            <v>17.57</v>
          </cell>
        </row>
        <row r="5487">
          <cell r="B5487">
            <v>102230</v>
          </cell>
          <cell r="C5487" t="str">
            <v>PINTURA TINTA DE ACABAMENTO (PIGMENTADA) ESMALTE SINTÉTICO BRILHANTE EM MADEIRA, 3 DEMÃOS. AF_01/2021</v>
          </cell>
          <cell r="D5487" t="str">
            <v>M2</v>
          </cell>
          <cell r="E5487">
            <v>16.809999999999999</v>
          </cell>
        </row>
        <row r="5488">
          <cell r="B5488">
            <v>102233</v>
          </cell>
          <cell r="C5488" t="str">
            <v>PINTURA IMUNIZANTE PARA MADEIRA, 1 DEMÃO. AF_01/2021</v>
          </cell>
          <cell r="D5488" t="str">
            <v>M2</v>
          </cell>
          <cell r="E5488">
            <v>8.8699999999999992</v>
          </cell>
        </row>
        <row r="5489">
          <cell r="B5489">
            <v>102234</v>
          </cell>
          <cell r="C5489" t="str">
            <v>PINTURA IMUNIZANTE PARA MADEIRA, 2 DEMÃOS. AF_01/2021</v>
          </cell>
          <cell r="D5489" t="str">
            <v>M2</v>
          </cell>
          <cell r="E5489">
            <v>17.75</v>
          </cell>
        </row>
        <row r="5490">
          <cell r="B5490">
            <v>100716</v>
          </cell>
          <cell r="C5490" t="str">
            <v>JATEAMENTO ABRASIVO COM GRANALHA DE AÇO EM PERFIL METÁLICO EM FÁBRICA. AF_01/2020</v>
          </cell>
          <cell r="D5490" t="str">
            <v>M2</v>
          </cell>
          <cell r="E5490">
            <v>23.49</v>
          </cell>
        </row>
        <row r="5491">
          <cell r="B5491">
            <v>100717</v>
          </cell>
          <cell r="C5491" t="str">
            <v>LIXAMENTO MANUAL EM SUPERFÍCIES METÁLICAS EM OBRA. AF_01/2020</v>
          </cell>
          <cell r="D5491" t="str">
            <v>M2</v>
          </cell>
          <cell r="E5491">
            <v>7.04</v>
          </cell>
        </row>
        <row r="5492">
          <cell r="B5492">
            <v>100718</v>
          </cell>
          <cell r="C5492" t="str">
            <v>COLOCAÇÃO DE FITA PROTETORA PARA PINTURA. AF_01/2020</v>
          </cell>
          <cell r="D5492" t="str">
            <v>M</v>
          </cell>
          <cell r="E5492">
            <v>1.03</v>
          </cell>
        </row>
        <row r="5493">
          <cell r="B5493">
            <v>100719</v>
          </cell>
          <cell r="C5493" t="str">
            <v>PINTURA COM TINTA ALQUÍDICA DE FUNDO (TIPO ZARCÃO) PULVERIZADA SOBRE PERFIL METÁLICO EXECUTADO EM FÁBRICA (POR DEMÃO). AF_01/2020</v>
          </cell>
          <cell r="D5493" t="str">
            <v>M2</v>
          </cell>
          <cell r="E5493">
            <v>7.16</v>
          </cell>
        </row>
        <row r="5494">
          <cell r="B5494">
            <v>100720</v>
          </cell>
          <cell r="C5494" t="str">
            <v>PINTURA COM TINTA ALQUÍDICA DE FUNDO (TIPO ZARCÃO) APLICADA A ROLO OU PINCEL SOBRE PERFIL METÁLICO EXECUTADO EM FÁBRICA (POR DEMÃO). AF_01/2020</v>
          </cell>
          <cell r="D5494" t="str">
            <v>M2</v>
          </cell>
          <cell r="E5494">
            <v>7.45</v>
          </cell>
        </row>
        <row r="5495">
          <cell r="B5495">
            <v>100721</v>
          </cell>
          <cell r="C5495" t="str">
            <v>PINTURA COM TINTA ALQUÍDICA DE FUNDO (TIPO ZARCÃO) PULVERIZADA SOBRE SUPERFÍCIES METÁLICAS (EXCETO PERFIL) EXECUTADO EM OBRA (POR DEMÃO). AF_01/2020</v>
          </cell>
          <cell r="D5495" t="str">
            <v>M2</v>
          </cell>
          <cell r="E5495">
            <v>17.55</v>
          </cell>
        </row>
        <row r="5496">
          <cell r="B5496">
            <v>100722</v>
          </cell>
          <cell r="C5496" t="str">
            <v>PINTURA COM TINTA ALQUÍDICA DE FUNDO (TIPO ZARCÃO) APLICADA A ROLO OU PINCEL SOBRE SUPERFÍCIES METÁLICAS (EXCETO PERFIL) EXECUTADO EM OBRA (POR DEMÃO). AF_01/2020</v>
          </cell>
          <cell r="D5496" t="str">
            <v>M2</v>
          </cell>
          <cell r="E5496">
            <v>17.22</v>
          </cell>
        </row>
        <row r="5497">
          <cell r="B5497">
            <v>100723</v>
          </cell>
          <cell r="C5497" t="str">
            <v>PINTURA COM TINTA ALQUÍDICA DE FUNDO E ACABAMENTO (ESMALTE SINTÉTICO GRAFITE) PULVERIZADA SOBRE PERFIL METÁLICO EXECUTADO EM FÁBRICA (POR DEMÃO). AF_01/2020</v>
          </cell>
          <cell r="D5497" t="str">
            <v>M2</v>
          </cell>
          <cell r="E5497">
            <v>7.68</v>
          </cell>
        </row>
        <row r="5498">
          <cell r="B5498">
            <v>100724</v>
          </cell>
          <cell r="C5498" t="str">
            <v>PINTURA COM TINTA ALQUÍDICA DE FUNDO E ACABAMENTO (ESMALTE SINTÉTICO GRAFITE) APLICADA A ROLO OU PINCEL SOBRE PERFIL METÁLICO EXECUTADO EM FÁBRICA (POR DEMÃO). AF_01/2020</v>
          </cell>
          <cell r="D5498" t="str">
            <v>M2</v>
          </cell>
          <cell r="E5498">
            <v>9.5500000000000007</v>
          </cell>
        </row>
        <row r="5499">
          <cell r="B5499">
            <v>100725</v>
          </cell>
          <cell r="C5499" t="str">
            <v>PINTURA COM TINTA ALQUÍDICA DE FUNDO E ACABAMENTO (ESMALTE SINTÉTICO GRAFITE) PULVERIZADA SOBRE SUPERFÍCIES METÁLICAS (EXCETO PERFIL) EXECUTADO EM OBRA (POR DEMÃO). AF_01/2020</v>
          </cell>
          <cell r="D5499" t="str">
            <v>M2</v>
          </cell>
          <cell r="E5499">
            <v>17.71</v>
          </cell>
        </row>
        <row r="5500">
          <cell r="B5500">
            <v>100726</v>
          </cell>
          <cell r="C5500" t="str">
            <v>PINTURA COM TINTA ALQUÍDICA DE FUNDO E ACABAMENTO (ESMALTE SINTÉTICO GRAFITE) APLICADA A ROLO OU PINCEL SOBRE SUPERFÍCIES METÁLICAS (EXCETO PERFIL) EXECUTADO EM OBRA (POR DEMÃO). AF_01/2020</v>
          </cell>
          <cell r="D5500" t="str">
            <v>M2</v>
          </cell>
          <cell r="E5500">
            <v>19.25</v>
          </cell>
        </row>
        <row r="5501">
          <cell r="B5501">
            <v>100727</v>
          </cell>
          <cell r="C5501" t="str">
            <v>PINTURA COM TINTA EPOXÍDICA DE FUNDO PULVERIZADA SOBRE PERFIL METÁLICO EXECUTADO EM FÁBRICA (POR DEMÃO). AF_01/2020</v>
          </cell>
          <cell r="D5501" t="str">
            <v>M2</v>
          </cell>
          <cell r="E5501">
            <v>11.77</v>
          </cell>
        </row>
        <row r="5502">
          <cell r="B5502">
            <v>100728</v>
          </cell>
          <cell r="C5502" t="str">
            <v>PINTURA COM TINTA EPOXÍDICA DE FUNDO APLICADA A ROLO OU PINCEL SOBRE PERFIL METÁLICO EXECUTADO EM FÁBRICA (POR DEMÃO). AF_01/2020</v>
          </cell>
          <cell r="D5502" t="str">
            <v>M2</v>
          </cell>
          <cell r="E5502">
            <v>12.14</v>
          </cell>
        </row>
        <row r="5503">
          <cell r="B5503">
            <v>100729</v>
          </cell>
          <cell r="C5503" t="str">
            <v>PINTURA COM TINTA EPOXÍDICA DE ACABAMENTO PULVERIZADA SOBRE PERFIL METÁLICO EXECUTADO EM FÁBRICA (POR DEMÃO). AF_01/2020</v>
          </cell>
          <cell r="D5503" t="str">
            <v>M2</v>
          </cell>
          <cell r="E5503">
            <v>13.57</v>
          </cell>
        </row>
        <row r="5504">
          <cell r="B5504">
            <v>100730</v>
          </cell>
          <cell r="C5504" t="str">
            <v>PINTURA COM TINTA EPOXÍDICA DE ACABAMENTO APLICADA A ROLO OU PINCEL SOBRE PERFIL METÁLICO EXECUTADO EM FÁBRICA (POR DEMÃO). AF_01/2020</v>
          </cell>
          <cell r="D5504" t="str">
            <v>M2</v>
          </cell>
          <cell r="E5504">
            <v>16.21</v>
          </cell>
        </row>
        <row r="5505">
          <cell r="B5505">
            <v>100733</v>
          </cell>
          <cell r="C5505" t="str">
            <v>PINTURA COM TINTA ACRÍLICA DE FUNDO PULVERIZADA SOBRE SUPERFÍCIES METÁLICAS (EXCETO PERFIL) EXECUTADO EM OBRA (POR DEMÃO). AF_01/2020</v>
          </cell>
          <cell r="D5505" t="str">
            <v>M2</v>
          </cell>
          <cell r="E5505">
            <v>7.91</v>
          </cell>
        </row>
        <row r="5506">
          <cell r="B5506">
            <v>100734</v>
          </cell>
          <cell r="C5506" t="str">
            <v>PINTURA COM TINTA ACRÍLICA DE FUNDO APLICADA A ROLO OU PINCEL SOBRE SUPERFÍCIES METÁLICAS (EXCETO PERFIL) EXECUTADO EM OBRA (POR DEMÃO). AF_01/2020</v>
          </cell>
          <cell r="D5506" t="str">
            <v>M2</v>
          </cell>
          <cell r="E5506">
            <v>10.55</v>
          </cell>
        </row>
        <row r="5507">
          <cell r="B5507">
            <v>100735</v>
          </cell>
          <cell r="C5507" t="str">
            <v>PINTURA COM TINTA ACRÍLICA DE ACABAMENTO PULVERIZADA SOBRE SUPERFÍCIES METÁLICAS (EXCETO PERFIL) EXECUTADO EM OBRA (POR DEMÃO). AF_01/2020</v>
          </cell>
          <cell r="D5507" t="str">
            <v>M2</v>
          </cell>
          <cell r="E5507">
            <v>7.68</v>
          </cell>
        </row>
        <row r="5508">
          <cell r="B5508">
            <v>100736</v>
          </cell>
          <cell r="C5508" t="str">
            <v>PINTURA COM TINTA ACRÍLICA DE ACABAMENTO APLICADA A ROLO OU PINCEL SOBRE SUPERFÍCIES METÁLICAS (EXCETO PERFIL) EXECUTADO EM OBRA (POR DEMÃO). AF_01/2020</v>
          </cell>
          <cell r="D5508" t="str">
            <v>M2</v>
          </cell>
          <cell r="E5508">
            <v>10.31</v>
          </cell>
        </row>
        <row r="5509">
          <cell r="B5509">
            <v>100739</v>
          </cell>
          <cell r="C5509" t="str">
            <v>PINTURA COM TINTA ALQUÍDICA DE ACABAMENTO (ESMALTE SINTÉTICO ACETINADO) PULVERIZADA SOBRE PERFIL METÁLICO EXECUTADO EM FÁBRICA (POR DEMÃO). AF_01/2020</v>
          </cell>
          <cell r="D5509" t="str">
            <v>M2</v>
          </cell>
          <cell r="E5509">
            <v>7.05</v>
          </cell>
        </row>
        <row r="5510">
          <cell r="B5510">
            <v>100740</v>
          </cell>
          <cell r="C5510" t="str">
            <v>PINTURA COM TINTA ALQUÍDICA DE ACABAMENTO (ESMALTE SINTÉTICO ACETINADO) APLICADA A ROLO OU PINCEL SOBRE PERFIL METÁLICO EXECUTADO EM FÁBRICA (POR DEMÃO). AF_01/2020</v>
          </cell>
          <cell r="D5510" t="str">
            <v>M2</v>
          </cell>
          <cell r="E5510">
            <v>7.82</v>
          </cell>
        </row>
        <row r="5511">
          <cell r="B5511">
            <v>100741</v>
          </cell>
          <cell r="C5511" t="str">
            <v>PINTURA COM TINTA ALQUÍDICA DE ACABAMENTO (ESMALTE SINTÉTICO ACETINADO) PULVERIZADA SOBRE SUPERFÍCIES METÁLICAS (EXCETO PERFIL) EXECUTADO EM OBRA (POR DEMÃO). AF_01/2020</v>
          </cell>
          <cell r="D5511" t="str">
            <v>M2</v>
          </cell>
          <cell r="E5511">
            <v>17.309999999999999</v>
          </cell>
        </row>
        <row r="5512">
          <cell r="B5512">
            <v>100742</v>
          </cell>
          <cell r="C5512" t="str">
            <v>PINTURA COM TINTA ALQUÍDICA DE ACABAMENTO (ESMALTE SINTÉTICO ACETINADO) APLICADA A ROLO OU PINCEL SOBRE SUPERFÍCIES METÁLICAS (EXCETO PERFIL) EXECUTADO EM OBRA (POR DEMÃO). AF_01/2020</v>
          </cell>
          <cell r="D5512" t="str">
            <v>M2</v>
          </cell>
          <cell r="E5512">
            <v>17.57</v>
          </cell>
        </row>
        <row r="5513">
          <cell r="B5513">
            <v>100743</v>
          </cell>
          <cell r="C5513" t="str">
            <v>PINTURA COM TINTA ALQUÍDICA DE ACABAMENTO (ESMALTE SINTÉTICO BRILHANTE) PULVERIZADA SOBRE PERFIL METÁLICO EXECUTADO EM FÁBRICA  (POR DEMÃO). AF_01/2020</v>
          </cell>
          <cell r="D5513" t="str">
            <v>M2</v>
          </cell>
          <cell r="E5513">
            <v>6.89</v>
          </cell>
        </row>
        <row r="5514">
          <cell r="B5514">
            <v>100744</v>
          </cell>
          <cell r="C5514" t="str">
            <v>PINTURA COM TINTA ALQUÍDICA DE ACABAMENTO (ESMALTE SINTÉTICO BRILHANTE) APLICADA A ROLO OU PINCEL SOBRE PERFIL METÁLICO EXECUTADO EM FÁBRICA (POR DEMÃO). AF_01/2020</v>
          </cell>
          <cell r="D5514" t="str">
            <v>M2</v>
          </cell>
          <cell r="E5514">
            <v>7.72</v>
          </cell>
        </row>
        <row r="5515">
          <cell r="B5515">
            <v>100745</v>
          </cell>
          <cell r="C5515" t="str">
            <v>PINTURA COM TINTA ALQUÍDICA DE ACABAMENTO (ESMALTE SINTÉTICO BRILHANTE) PULVERIZADA SOBRE SUPERFÍCIES METÁLICAS (EXCETO PERFIL) EXECUTADO EM OBRA  (POR DEMÃO). AF_01/2020</v>
          </cell>
          <cell r="D5515" t="str">
            <v>M2</v>
          </cell>
          <cell r="E5515">
            <v>17.14</v>
          </cell>
        </row>
        <row r="5516">
          <cell r="B5516">
            <v>100746</v>
          </cell>
          <cell r="C5516" t="str">
            <v>PINTURA COM TINTA ALQUÍDICA DE ACABAMENTO (ESMALTE SINTÉTICO BRILHANTE) APLICADA A ROLO OU PINCEL SOBRE SUPERFÍCIES METÁLICAS (EXCETO PERFIL) EXECUTADO EM OBRA (POR DEMÃO). AF_01/2020</v>
          </cell>
          <cell r="D5516" t="str">
            <v>M2</v>
          </cell>
          <cell r="E5516">
            <v>17.47</v>
          </cell>
        </row>
        <row r="5517">
          <cell r="B5517">
            <v>100747</v>
          </cell>
          <cell r="C5517" t="str">
            <v>PINTURA COM TINTA ALQUÍDICA DE ACABAMENTO (ESMALTE SINTÉTICO FOSCO) PULVERIZADA SOBRE PERFIL METÁLICO EXECUTADO EM FÁBRICA (POR DEMÃO). AF_01/2020</v>
          </cell>
          <cell r="D5517" t="str">
            <v>M2</v>
          </cell>
          <cell r="E5517">
            <v>6.96</v>
          </cell>
        </row>
        <row r="5518">
          <cell r="B5518">
            <v>100748</v>
          </cell>
          <cell r="C5518" t="str">
            <v>PINTURA COM TINTA ALQUÍDICA DE ACABAMENTO (ESMALTE SINTÉTICO FOSCO) APLICADA A ROLO OU PINCEL SOBRE PERFIL METÁLICO EXECUTADO EM FÁBRICA (POR DEMÃO). AF_01/2020</v>
          </cell>
          <cell r="D5518" t="str">
            <v>M2</v>
          </cell>
          <cell r="E5518">
            <v>7.76</v>
          </cell>
        </row>
        <row r="5519">
          <cell r="B5519">
            <v>100749</v>
          </cell>
          <cell r="C5519" t="str">
            <v>PINTURA COM TINTA ALQUÍDICA DE ACABAMENTO (ESMALTE SINTÉTICO FOSCO) PULVERIZADA SOBRE SUPERFÍCIES METÁLICAS (EXCETO PERFIL) EXECUTADO EM OBRA (POR DEMÃO). AF_01/2020</v>
          </cell>
          <cell r="D5519" t="str">
            <v>M2</v>
          </cell>
          <cell r="E5519">
            <v>17.21</v>
          </cell>
        </row>
        <row r="5520">
          <cell r="B5520">
            <v>100750</v>
          </cell>
          <cell r="C5520" t="str">
            <v>PINTURA COM TINTA ALQUÍDICA DE ACABAMENTO (ESMALTE SINTÉTICO FOSCO) APLICADA A ROLO OU PINCEL SOBRE SUPERFÍCIES METÁLICAS (EXCETO PERFIL) EXECUTADO EM OBRA (POR DEMÃO). AF_01/2020</v>
          </cell>
          <cell r="D5520" t="str">
            <v>M2</v>
          </cell>
          <cell r="E5520">
            <v>17.510000000000002</v>
          </cell>
        </row>
        <row r="5521">
          <cell r="B5521">
            <v>100751</v>
          </cell>
          <cell r="C5521" t="str">
            <v>PINTURA COM TINTA EPOXÍDICA DE ACABAMENTO PULVERIZADA SOBRE PERFIL METÁLICO EXECUTADO EM FÁBRICA (02 DEMÃOS). AF_01/2020</v>
          </cell>
          <cell r="D5521" t="str">
            <v>M2</v>
          </cell>
          <cell r="E5521">
            <v>27.17</v>
          </cell>
        </row>
        <row r="5522">
          <cell r="B5522">
            <v>100752</v>
          </cell>
          <cell r="C5522" t="str">
            <v>PINTURA COM TINTA EPOXÍDICA DE ACABAMENTO APLICADA A ROLO OU PINCEL SOBRE PERFIL METÁLICO EXECUTADO EM FÁBRICA (02 DEMÃOS). AF_01/2020</v>
          </cell>
          <cell r="D5522" t="str">
            <v>M2</v>
          </cell>
          <cell r="E5522">
            <v>32.43</v>
          </cell>
        </row>
        <row r="5523">
          <cell r="B5523">
            <v>100753</v>
          </cell>
          <cell r="C5523" t="str">
            <v>PINTURA COM TINTA ACRÍLICA DE ACABAMENTO PULVERIZADA SOBRE SUPERFÍCIES METÁLICAS (EXCETO PERFIL) EXECUTADO EM OBRA (02 DEMÃOS). AF_01/2020</v>
          </cell>
          <cell r="D5523" t="str">
            <v>M2</v>
          </cell>
          <cell r="E5523">
            <v>15.38</v>
          </cell>
        </row>
        <row r="5524">
          <cell r="B5524">
            <v>100754</v>
          </cell>
          <cell r="C5524" t="str">
            <v>PINTURA COM TINTA ACRÍLICA DE ACABAMENTO APLICADA A ROLO OU PINCEL SOBRE SUPERFÍCIES METÁLICAS (EXCETO PERFIL) EXECUTADO EM OBRA (02 DEMÃOS). AF_01/2020</v>
          </cell>
          <cell r="D5524" t="str">
            <v>M2</v>
          </cell>
          <cell r="E5524">
            <v>20.64</v>
          </cell>
        </row>
        <row r="5525">
          <cell r="B5525">
            <v>100757</v>
          </cell>
          <cell r="C5525" t="str">
            <v>PINTURA COM TINTA ALQUÍDICA DE ACABAMENTO (ESMALTE SINTÉTICO ACETINADO) PULVERIZADA SOBRE SUPERFÍCIES METÁLICAS (EXCETO PERFIL) EXECUTADO EM OBRA (02 DEMÃOS). AF_01/2020</v>
          </cell>
          <cell r="D5525" t="str">
            <v>M2</v>
          </cell>
          <cell r="E5525">
            <v>34.630000000000003</v>
          </cell>
        </row>
        <row r="5526">
          <cell r="B5526">
            <v>100758</v>
          </cell>
          <cell r="C5526" t="str">
            <v>PINTURA COM TINTA ALQUÍDICA DE ACABAMENTO (ESMALTE SINTÉTICO ACETINADO) APLICADA A ROLO OU PINCEL SOBRE SUPERFÍCIES METÁLICAS (EXCETO PERFIL) EXECUTADO EM OBRA (02 DEMÃOS). AF_01/2020</v>
          </cell>
          <cell r="D5526" t="str">
            <v>M2</v>
          </cell>
          <cell r="E5526">
            <v>35.15</v>
          </cell>
        </row>
        <row r="5527">
          <cell r="B5527">
            <v>100759</v>
          </cell>
          <cell r="C5527" t="str">
            <v>PINTURA COM TINTA ALQUÍDICA DE ACABAMENTO (ESMALTE SINTÉTICO BRILHANTE) PULVERIZADA SOBRE SUPERFÍCIES METÁLICAS (EXCETO PERFIL) EXECUTADO EM OBRA (02 DEMÃOS). AF_01/2020</v>
          </cell>
          <cell r="D5527" t="str">
            <v>M2</v>
          </cell>
          <cell r="E5527">
            <v>34.29</v>
          </cell>
        </row>
        <row r="5528">
          <cell r="B5528">
            <v>100760</v>
          </cell>
          <cell r="C5528" t="str">
            <v>PINTURA COM TINTA ALQUÍDICA DE ACABAMENTO (ESMALTE SINTÉTICO BRILHANTE) APLICADA A ROLO OU PINCEL SOBRE SUPERFÍCIES METÁLICAS (EXCETO PERFIL) EXECUTADO EM OBRA (02 DEMÃOS). AF_01/2020</v>
          </cell>
          <cell r="D5528" t="str">
            <v>M2</v>
          </cell>
          <cell r="E5528">
            <v>34.94</v>
          </cell>
        </row>
        <row r="5529">
          <cell r="B5529">
            <v>100761</v>
          </cell>
          <cell r="C5529" t="str">
            <v>PINTURA COM TINTA ALQUÍDICA DE ACABAMENTO (ESMALTE SINTÉTICO FOSCO) PULVERIZADA SOBRE SUPERFÍCIES METÁLICAS (EXCETO PERFIL) EXECUTADO EM OBRA (02 DEMÃOS). AF_01/2020</v>
          </cell>
          <cell r="D5529" t="str">
            <v>M2</v>
          </cell>
          <cell r="E5529">
            <v>34.43</v>
          </cell>
        </row>
        <row r="5530">
          <cell r="B5530">
            <v>100762</v>
          </cell>
          <cell r="C5530" t="str">
            <v>PINTURA COM TINTA ALQUÍDICA DE ACABAMENTO (ESMALTE SINTÉTICO FOSCO) APLICADA A ROLO OU PINCEL SOBRE SUPERFÍCIES METÁLICAS (EXCETO PERFIL) EXECUTADO EM OBRA (02 DEMÃOS). AF_01/2020</v>
          </cell>
          <cell r="D5530" t="str">
            <v>M2</v>
          </cell>
          <cell r="E5530">
            <v>35.03</v>
          </cell>
        </row>
        <row r="5531">
          <cell r="B5531">
            <v>41595</v>
          </cell>
          <cell r="C5531" t="str">
            <v>PINTURA ACRILICA DE FAIXAS DE DEMARCACAO EM QUADRA POLIESPORTIVA, 5 CM DE LARGURA</v>
          </cell>
          <cell r="D5531" t="str">
            <v>M</v>
          </cell>
          <cell r="E5531">
            <v>10.5</v>
          </cell>
        </row>
        <row r="5532">
          <cell r="B5532" t="str">
            <v>74245/001</v>
          </cell>
          <cell r="C5532" t="str">
            <v>PINTURA ACRILICA EM PISO CIMENTADO DUAS DEMAOS</v>
          </cell>
          <cell r="D5532" t="str">
            <v>M2</v>
          </cell>
          <cell r="E5532">
            <v>13.61</v>
          </cell>
        </row>
        <row r="5533">
          <cell r="B5533">
            <v>79467</v>
          </cell>
          <cell r="C5533" t="str">
            <v>PINTURA COM TINTA A BASE DE BORRACHA CLORADA , DE FAIXAS DE DEMARCACAO, EM QUADRA POLIESPORTIVA, 5 CM DE LARGURA.</v>
          </cell>
          <cell r="D5533" t="str">
            <v>ML</v>
          </cell>
          <cell r="E5533">
            <v>13.34</v>
          </cell>
        </row>
        <row r="5534">
          <cell r="B5534" t="str">
            <v>79500/002</v>
          </cell>
          <cell r="C5534" t="str">
            <v>PINTURA ACRILICA EM PISO CIMENTADO, TRES DEMAOS</v>
          </cell>
          <cell r="D5534" t="str">
            <v>M2</v>
          </cell>
          <cell r="E5534">
            <v>19.059999999999999</v>
          </cell>
        </row>
        <row r="5535">
          <cell r="B5535">
            <v>84665</v>
          </cell>
          <cell r="C5535" t="str">
            <v>PINTURA ACRILICA PARA SINALIZAÇÃO HORIZONTAL EM PISO CIMENTADO</v>
          </cell>
          <cell r="D5535" t="str">
            <v>M2</v>
          </cell>
          <cell r="E5535">
            <v>18.25</v>
          </cell>
        </row>
        <row r="5536">
          <cell r="B5536">
            <v>101749</v>
          </cell>
          <cell r="C5536" t="str">
            <v>PISO CIMENTADO, TRAÇO 1:3 (CIMENTO E AREIA), ACABAMENTO LISO, ESPESSURA 4,0 CM, PREPARO MECÂNICO DA ARGAMASSA. AF_09/2020</v>
          </cell>
          <cell r="D5536" t="str">
            <v>M2</v>
          </cell>
          <cell r="E5536">
            <v>39.89</v>
          </cell>
        </row>
        <row r="5537">
          <cell r="B5537">
            <v>101750</v>
          </cell>
          <cell r="C5537" t="str">
            <v>PISO CIMENTADO, TRAÇO 1:3 (CIMENTO E AREIA), ACABAMENTO RÚSTICO, ESPESSURA 4,0 CM, PREPARO MECÂNICO DA ARGAMASSA. AF_09/2020</v>
          </cell>
          <cell r="D5537" t="str">
            <v>M2</v>
          </cell>
          <cell r="E5537">
            <v>38.03</v>
          </cell>
        </row>
        <row r="5538">
          <cell r="B5538">
            <v>101729</v>
          </cell>
          <cell r="C5538" t="str">
            <v>PISO EM TACO DE MADEIRA 7X42CM, FIXADO COM COLA BASE DE PVA. AF_09/2020</v>
          </cell>
          <cell r="D5538" t="str">
            <v>M2</v>
          </cell>
          <cell r="E5538">
            <v>153.78</v>
          </cell>
        </row>
        <row r="5539">
          <cell r="B5539">
            <v>101746</v>
          </cell>
          <cell r="C5539" t="str">
            <v>ASSOALHO DE MADEIRA. AF_09/2020</v>
          </cell>
          <cell r="D5539" t="str">
            <v>M2</v>
          </cell>
          <cell r="E5539">
            <v>242.68</v>
          </cell>
        </row>
        <row r="5540">
          <cell r="B5540">
            <v>101751</v>
          </cell>
          <cell r="C5540" t="str">
            <v>PISO EM TACO DE MADEIRA 7X21CM, FIXADO COM COLA BASE DE PVA. AF_09/2020</v>
          </cell>
          <cell r="D5540" t="str">
            <v>M2</v>
          </cell>
          <cell r="E5540">
            <v>159.12</v>
          </cell>
        </row>
        <row r="5541">
          <cell r="B5541">
            <v>87246</v>
          </cell>
          <cell r="C5541" t="str">
            <v>REVESTIMENTO CERÂMICO PARA PISO COM PLACAS TIPO ESMALTADA EXTRA DE DIMENSÕES 35X35 CM APLICADA EM AMBIENTES DE ÁREA MENOR QUE 5 M2. AF_06/2014</v>
          </cell>
          <cell r="D5541" t="str">
            <v>M2</v>
          </cell>
          <cell r="E5541">
            <v>45.25</v>
          </cell>
        </row>
        <row r="5542">
          <cell r="B5542">
            <v>87247</v>
          </cell>
          <cell r="C5542" t="str">
            <v>REVESTIMENTO CERÂMICO PARA PISO COM PLACAS TIPO ESMALTADA EXTRA DE DIMENSÕES 35X35 CM APLICADA EM AMBIENTES DE ÁREA ENTRE 5 M2 E 10 M2. AF_06/2014</v>
          </cell>
          <cell r="D5542" t="str">
            <v>M2</v>
          </cell>
          <cell r="E5542">
            <v>39.72</v>
          </cell>
        </row>
        <row r="5543">
          <cell r="B5543">
            <v>87248</v>
          </cell>
          <cell r="C5543" t="str">
            <v>REVESTIMENTO CERÂMICO PARA PISO COM PLACAS TIPO ESMALTADA EXTRA DE DIMENSÕES 35X35 CM APLICADA EM AMBIENTES DE ÁREA MAIOR QUE 10 M2. AF_06/2014</v>
          </cell>
          <cell r="D5543" t="str">
            <v>M2</v>
          </cell>
          <cell r="E5543">
            <v>35.17</v>
          </cell>
        </row>
        <row r="5544">
          <cell r="B5544">
            <v>87249</v>
          </cell>
          <cell r="C5544" t="str">
            <v>REVESTIMENTO CERÂMICO PARA PISO COM PLACAS TIPO ESMALTADA EXTRA DE DIMENSÕES 45X45 CM APLICADA EM AMBIENTES DE ÁREA MENOR QUE 5 M2. AF_06/2014</v>
          </cell>
          <cell r="D5544" t="str">
            <v>M2</v>
          </cell>
          <cell r="E5544">
            <v>50.83</v>
          </cell>
        </row>
        <row r="5545">
          <cell r="B5545">
            <v>87250</v>
          </cell>
          <cell r="C5545" t="str">
            <v>REVESTIMENTO CERÂMICO PARA PISO COM PLACAS TIPO ESMALTADA EXTRA DE DIMENSÕES 45X45 CM APLICADA EM AMBIENTES DE ÁREA ENTRE 5 M2 E 10 M2. AF_06/2014</v>
          </cell>
          <cell r="D5545" t="str">
            <v>M2</v>
          </cell>
          <cell r="E5545">
            <v>42.08</v>
          </cell>
        </row>
        <row r="5546">
          <cell r="B5546">
            <v>87251</v>
          </cell>
          <cell r="C5546" t="str">
            <v>REVESTIMENTO CERÂMICO PARA PISO COM PLACAS TIPO ESMALTADA EXTRA DE DIMENSÕES 45X45 CM APLICADA EM AMBIENTES DE ÁREA MAIOR QUE 10 M2. AF_06/2014</v>
          </cell>
          <cell r="D5546" t="str">
            <v>M2</v>
          </cell>
          <cell r="E5546">
            <v>36.369999999999997</v>
          </cell>
        </row>
        <row r="5547">
          <cell r="B5547">
            <v>87255</v>
          </cell>
          <cell r="C5547" t="str">
            <v>REVESTIMENTO CERÂMICO PARA PISO COM PLACAS TIPO ESMALTADA EXTRA DE DIMENSÕES 60X60 CM APLICADA EM AMBIENTES DE ÁREA MENOR QUE 5 M2. AF_06/2014</v>
          </cell>
          <cell r="D5547" t="str">
            <v>M2</v>
          </cell>
          <cell r="E5547">
            <v>81.010000000000005</v>
          </cell>
        </row>
        <row r="5548">
          <cell r="B5548">
            <v>87256</v>
          </cell>
          <cell r="C5548" t="str">
            <v>REVESTIMENTO CERÂMICO PARA PISO COM PLACAS TIPO ESMALTADA EXTRA DE DIMENSÕES 60X60 CM APLICADA EM AMBIENTES DE ÁREA ENTRE 5 M2 E 10 M2. AF_06/2014</v>
          </cell>
          <cell r="D5548" t="str">
            <v>M2</v>
          </cell>
          <cell r="E5548">
            <v>70.540000000000006</v>
          </cell>
        </row>
        <row r="5549">
          <cell r="B5549">
            <v>87257</v>
          </cell>
          <cell r="C5549" t="str">
            <v>REVESTIMENTO CERÂMICO PARA PISO COM PLACAS TIPO ESMALTADA EXTRA DE DIMENSÕES 60X60 CM APLICADA EM AMBIENTES DE ÁREA MAIOR QUE 10 M2. AF_06/2014</v>
          </cell>
          <cell r="D5549" t="str">
            <v>M2</v>
          </cell>
          <cell r="E5549">
            <v>63.85</v>
          </cell>
        </row>
        <row r="5550">
          <cell r="B5550">
            <v>87258</v>
          </cell>
          <cell r="C5550" t="str">
            <v>REVESTIMENTO CERÂMICO PARA PISO COM PLACAS TIPO PORCELANATO DE DIMENSÕES 45X45 CM APLICADA EM AMBIENTES DE ÁREA MENOR QUE 5 M². AF_06/2014</v>
          </cell>
          <cell r="D5550" t="str">
            <v>M2</v>
          </cell>
          <cell r="E5550">
            <v>111.56</v>
          </cell>
        </row>
        <row r="5551">
          <cell r="B5551">
            <v>87259</v>
          </cell>
          <cell r="C5551" t="str">
            <v>REVESTIMENTO CERÂMICO PARA PISO COM PLACAS TIPO PORCELANATO DE DIMENSÕES 45X45 CM APLICADA EM AMBIENTES DE ÁREA ENTRE 5 M² E 10 M². AF_06/2014</v>
          </cell>
          <cell r="D5551" t="str">
            <v>M2</v>
          </cell>
          <cell r="E5551">
            <v>101.64</v>
          </cell>
        </row>
        <row r="5552">
          <cell r="B5552">
            <v>87260</v>
          </cell>
          <cell r="C5552" t="str">
            <v>REVESTIMENTO CERÂMICO PARA PISO COM PLACAS TIPO PORCELANATO DE DIMENSÕES 45X45 CM APLICADA EM AMBIENTES DE ÁREA MAIOR QUE 10 M². AF_06/2014</v>
          </cell>
          <cell r="D5552" t="str">
            <v>M2</v>
          </cell>
          <cell r="E5552">
            <v>95.75</v>
          </cell>
        </row>
        <row r="5553">
          <cell r="B5553">
            <v>87261</v>
          </cell>
          <cell r="C5553" t="str">
            <v>REVESTIMENTO CERÂMICO PARA PISO COM PLACAS TIPO PORCELANATO DE DIMENSÕES 60X60 CM APLICADA EM AMBIENTES DE ÁREA MENOR QUE 5 M². AF_06/2014</v>
          </cell>
          <cell r="D5553" t="str">
            <v>M2</v>
          </cell>
          <cell r="E5553">
            <v>126.92</v>
          </cell>
        </row>
        <row r="5554">
          <cell r="B5554">
            <v>87262</v>
          </cell>
          <cell r="C5554" t="str">
            <v>REVESTIMENTO CERÂMICO PARA PISO COM PLACAS TIPO PORCELANATO DE DIMENSÕES 60X60 CM APLICADA EM AMBIENTES DE ÁREA ENTRE 5 M² E 10 M². AF_06/2014</v>
          </cell>
          <cell r="D5554" t="str">
            <v>M2</v>
          </cell>
          <cell r="E5554">
            <v>115.43</v>
          </cell>
        </row>
        <row r="5555">
          <cell r="B5555">
            <v>87263</v>
          </cell>
          <cell r="C5555" t="str">
            <v>REVESTIMENTO CERÂMICO PARA PISO COM PLACAS TIPO PORCELANATO DE DIMENSÕES 60X60 CM APLICADA EM AMBIENTES DE ÁREA MAIOR QUE 10 M². AF_06/2014</v>
          </cell>
          <cell r="D5555" t="str">
            <v>M2</v>
          </cell>
          <cell r="E5555">
            <v>108.49</v>
          </cell>
        </row>
        <row r="5556">
          <cell r="B5556">
            <v>89046</v>
          </cell>
          <cell r="C5556" t="str">
            <v>(COMPOSIÇÃO REPRESENTATIVA) DO SERVIÇO DE REVESTIMENTO CERÂMICO PARA PISO COM PLACAS TIPO ESMALTADA EXTRA DE DIMENSÕES 35X35 CM, PARA EDIFICAÇÃO HABITACIONAL MULTIFAMILIAR (PRÉDIO). AF_11/2014</v>
          </cell>
          <cell r="D5556" t="str">
            <v>M2</v>
          </cell>
          <cell r="E5556">
            <v>39.46</v>
          </cell>
        </row>
        <row r="5557">
          <cell r="B5557">
            <v>89171</v>
          </cell>
          <cell r="C5557" t="str">
            <v>(COMPOSIÇÃO REPRESENTATIVA) DO SERVIÇO DE REVESTIMENTO CERÂMICO PARA PISO COM PLACAS TIPO ESMALTADA EXTRA DE DIMENSÕES 35X35 CM, PARA EDIFICAÇÃO HABITACIONAL UNIFAMILIAR (CASA) E EDIFICAÇÃO PÚBLICA PADRÃO. AF_11/2014</v>
          </cell>
          <cell r="D5557" t="str">
            <v>M2</v>
          </cell>
          <cell r="E5557">
            <v>37.229999999999997</v>
          </cell>
        </row>
        <row r="5558">
          <cell r="B5558">
            <v>93389</v>
          </cell>
          <cell r="C5558" t="str">
            <v>REVESTIMENTO CERÂMICO PARA PISO COM PLACAS TIPO ESMALTADA PADRÃO POPULAR DE DIMENSÕES 35X35 CM APLICADA EM AMBIENTES DE ÁREA MENOR QUE 5 M2. AF_06/2014</v>
          </cell>
          <cell r="D5558" t="str">
            <v>M2</v>
          </cell>
          <cell r="E5558">
            <v>41.23</v>
          </cell>
        </row>
        <row r="5559">
          <cell r="B5559">
            <v>93390</v>
          </cell>
          <cell r="C5559" t="str">
            <v>REVESTIMENTO CERÂMICO PARA PISO COM PLACAS TIPO ESMALTADA PADRÃO POPULAR DE DIMENSÕES 35X35 CM APLICADA EM AMBIENTES DE ÁREA ENTRE 5 M2 E 10 M2. AF_06/2014</v>
          </cell>
          <cell r="D5559" t="str">
            <v>M2</v>
          </cell>
          <cell r="E5559">
            <v>35.78</v>
          </cell>
        </row>
        <row r="5560">
          <cell r="B5560">
            <v>93391</v>
          </cell>
          <cell r="C5560" t="str">
            <v>REVESTIMENTO CERÂMICO PARA PISO COM PLACAS TIPO ESMALTADA PADRÃO POPULAR DE DIMENSÕES 35X35 CM APLICADA EM AMBIENTES DE ÁREA MAIOR QUE 10 M2. AF_06/2014</v>
          </cell>
          <cell r="D5560" t="str">
            <v>M2</v>
          </cell>
          <cell r="E5560">
            <v>31.23</v>
          </cell>
        </row>
        <row r="5561">
          <cell r="B5561">
            <v>98670</v>
          </cell>
          <cell r="C5561" t="str">
            <v>PISO EM LADRILHO HIDRÁULICO APLICADO EM AMBIENTES INTERNOS, INCLUSO APLICAÇÃO DE RESINA. AF_06/2018</v>
          </cell>
          <cell r="D5561" t="str">
            <v>M2</v>
          </cell>
          <cell r="E5561">
            <v>142.44999999999999</v>
          </cell>
        </row>
        <row r="5562">
          <cell r="B5562">
            <v>98671</v>
          </cell>
          <cell r="C5562" t="str">
            <v>PISO EM GRANITO APLICADO EM AMBIENTES INTERNOS. AF_09/2020</v>
          </cell>
          <cell r="D5562" t="str">
            <v>M2</v>
          </cell>
          <cell r="E5562">
            <v>300.18</v>
          </cell>
        </row>
        <row r="5563">
          <cell r="B5563">
            <v>98672</v>
          </cell>
          <cell r="C5563" t="str">
            <v>PISO EM MÁRMORE APLICADO EM AMBIENTES INTERNOS. AF_09/2020</v>
          </cell>
          <cell r="D5563" t="str">
            <v>M2</v>
          </cell>
          <cell r="E5563">
            <v>455.25</v>
          </cell>
        </row>
        <row r="5564">
          <cell r="B5564">
            <v>98673</v>
          </cell>
          <cell r="C5564" t="str">
            <v>PISO VINÍLICO SEMI-FLEXÍVEL EM PLACAS, PADRÃO LISO, ESPESSURA 3,2 MM, FIXADO COM COLA. AF_06/2018</v>
          </cell>
          <cell r="D5564" t="str">
            <v>M2</v>
          </cell>
          <cell r="E5564">
            <v>162.34</v>
          </cell>
        </row>
        <row r="5565">
          <cell r="B5565">
            <v>98678</v>
          </cell>
          <cell r="C5565" t="str">
            <v>PISO ELEVADO COM ESTRUTURA EM AÇO, COMPOSTO POR PEDESTAIS E LONGARINAS. AF_09/2020</v>
          </cell>
          <cell r="D5565" t="str">
            <v>M2</v>
          </cell>
          <cell r="E5565">
            <v>355.28</v>
          </cell>
        </row>
        <row r="5566">
          <cell r="B5566">
            <v>98679</v>
          </cell>
          <cell r="C5566" t="str">
            <v>PISO CIMENTADO, TRAÇO 1:3 (CIMENTO E AREIA), ACABAMENTO LISO, ESPESSURA 2,0 CM, PREPARO MECÂNICO DA ARGAMASSA. AF_09/2020</v>
          </cell>
          <cell r="D5566" t="str">
            <v>M2</v>
          </cell>
          <cell r="E5566">
            <v>27.03</v>
          </cell>
        </row>
        <row r="5567">
          <cell r="B5567">
            <v>98680</v>
          </cell>
          <cell r="C5567" t="str">
            <v>PISO CIMENTADO, TRAÇO 1:3 (CIMENTO E AREIA), ACABAMENTO LISO, ESPESSURA 3,0 CM, PREPARO MECÂNICO DA ARGAMASSA. AF_09/2020</v>
          </cell>
          <cell r="D5567" t="str">
            <v>M2</v>
          </cell>
          <cell r="E5567">
            <v>34.1</v>
          </cell>
        </row>
        <row r="5568">
          <cell r="B5568">
            <v>98681</v>
          </cell>
          <cell r="C5568" t="str">
            <v>PISO CIMENTADO, TRAÇO 1:3 (CIMENTO E AREIA), ACABAMENTO RÚSTICO, ESPESSURA 2,0 CM, PREPARO MECÂNICO DA ARGAMASSA. AF_09/2020</v>
          </cell>
          <cell r="D5568" t="str">
            <v>M2</v>
          </cell>
          <cell r="E5568">
            <v>25.17</v>
          </cell>
        </row>
        <row r="5569">
          <cell r="B5569">
            <v>98682</v>
          </cell>
          <cell r="C5569" t="str">
            <v>PISO CIMENTADO, TRAÇO 1:3 (CIMENTO E AREIA), ACABAMENTO RÚSTICO, ESPESSURA 3,0 CM, PREPARO MECÂNICO DA ARGAMASSA. AF_09/2020</v>
          </cell>
          <cell r="D5569" t="str">
            <v>M2</v>
          </cell>
          <cell r="E5569">
            <v>32.25</v>
          </cell>
        </row>
        <row r="5570">
          <cell r="B5570">
            <v>98685</v>
          </cell>
          <cell r="C5570" t="str">
            <v>RODAPÉ EM GRANITO, ALTURA 10 CM. AF_09/2020</v>
          </cell>
          <cell r="D5570" t="str">
            <v>M</v>
          </cell>
          <cell r="E5570">
            <v>54.35</v>
          </cell>
        </row>
        <row r="5571">
          <cell r="B5571">
            <v>98686</v>
          </cell>
          <cell r="C5571" t="str">
            <v>RODAPÉ EM LADRILHO HIDRÁULICO, ALTURA 7 CM. AF_09/2020</v>
          </cell>
          <cell r="D5571" t="str">
            <v>M</v>
          </cell>
          <cell r="E5571">
            <v>31.46</v>
          </cell>
        </row>
        <row r="5572">
          <cell r="B5572">
            <v>98688</v>
          </cell>
          <cell r="C5572" t="str">
            <v>RODAPÉ EM POLIESTIRENO, ALTURA 5 CM. AF_09/2020</v>
          </cell>
          <cell r="D5572" t="str">
            <v>M</v>
          </cell>
          <cell r="E5572">
            <v>40.700000000000003</v>
          </cell>
        </row>
        <row r="5573">
          <cell r="B5573">
            <v>98689</v>
          </cell>
          <cell r="C5573" t="str">
            <v>SOLEIRA EM GRANITO, LARGURA 15 CM, ESPESSURA 2,0 CM. AF_09/2020</v>
          </cell>
          <cell r="D5573" t="str">
            <v>M</v>
          </cell>
          <cell r="E5573">
            <v>77.44</v>
          </cell>
        </row>
        <row r="5574">
          <cell r="B5574">
            <v>101090</v>
          </cell>
          <cell r="C5574" t="str">
            <v>PISO EM PEDRA PORTUGUESA ASSENTADO SOBRE ARGAMASSA SECA DE CIMENTO E AREIA, TRAÇO 1:3, REJUNTADO COM CIMENTO COMUM. AF_05/2020</v>
          </cell>
          <cell r="D5574" t="str">
            <v>M2</v>
          </cell>
          <cell r="E5574">
            <v>158.36000000000001</v>
          </cell>
        </row>
        <row r="5575">
          <cell r="B5575">
            <v>101091</v>
          </cell>
          <cell r="C5575" t="str">
            <v>PISO EM LADRILHO HIDRÁULICO APLICADO EM AMBIENTES EXTERNOS. AF_05/2020</v>
          </cell>
          <cell r="D5575" t="str">
            <v>M2</v>
          </cell>
          <cell r="E5575">
            <v>111.94</v>
          </cell>
        </row>
        <row r="5576">
          <cell r="B5576">
            <v>101725</v>
          </cell>
          <cell r="C5576" t="str">
            <v>PISO EM LADRILHO HIDRÁULICO APLICADO EM AMBIENTES INTERNOS DE ÁREA MENOR QUE 5 M², INCLUSO APLICAÇÃO DE RESINA. AF_09/2020</v>
          </cell>
          <cell r="D5576" t="str">
            <v>M2</v>
          </cell>
          <cell r="E5576">
            <v>208.58</v>
          </cell>
        </row>
        <row r="5577">
          <cell r="B5577">
            <v>101726</v>
          </cell>
          <cell r="C5577" t="str">
            <v>PISO EM LADRILHO HIDRÁULICO APLICADO EM AMBIENTES INTERNOS DE ÁREA ENTRE 5 E 15 M², INCLUSO APLICAÇÃO DE RESINA. AF_09/2020</v>
          </cell>
          <cell r="D5577" t="str">
            <v>M2</v>
          </cell>
          <cell r="E5577">
            <v>142.44999999999999</v>
          </cell>
        </row>
        <row r="5578">
          <cell r="B5578">
            <v>101731</v>
          </cell>
          <cell r="C5578" t="str">
            <v>PISO EM PEDRA  ASSENTADO SOBRE ARGAMASSA 1:3 (CIMENTO E AREIA). AF_09/2020</v>
          </cell>
          <cell r="D5578" t="str">
            <v>M2</v>
          </cell>
          <cell r="E5578">
            <v>229.97</v>
          </cell>
        </row>
        <row r="5579">
          <cell r="B5579">
            <v>101732</v>
          </cell>
          <cell r="C5579" t="str">
            <v>PISO EM PEDRA ARDÓSIA ASSENTADO SOBRE ARGAMASSA 1:3 (CIMENTO E AREIA). AF_09/2020</v>
          </cell>
          <cell r="D5579" t="str">
            <v>M2</v>
          </cell>
          <cell r="E5579">
            <v>70.81</v>
          </cell>
        </row>
        <row r="5580">
          <cell r="B5580">
            <v>101752</v>
          </cell>
          <cell r="C5580" t="str">
            <v>PISO EM GRANILITE, MARMORITE OU GRANITINA EM AMBIENTES INTERNOS. AF_09/2020</v>
          </cell>
          <cell r="D5580" t="str">
            <v>M2</v>
          </cell>
          <cell r="E5580">
            <v>36.83</v>
          </cell>
        </row>
        <row r="5581">
          <cell r="B5581">
            <v>101094</v>
          </cell>
          <cell r="C5581" t="str">
            <v>PISO PODOTÁTIL, DIRECIONAL OU ALERTA, ASSENTADO SOBRE ARGAMASSA. AF_05/2020</v>
          </cell>
          <cell r="D5581" t="str">
            <v>M</v>
          </cell>
          <cell r="E5581">
            <v>137.08000000000001</v>
          </cell>
        </row>
        <row r="5582">
          <cell r="B5582">
            <v>101727</v>
          </cell>
          <cell r="C5582" t="str">
            <v>PISO VINÍLICO SEMI-FLEXÍVEL EM PLACAS, PADRÃO LISO, ESPESSURA 3,2 MM, FIXADO COM COLA. AF_09/2020</v>
          </cell>
          <cell r="D5582" t="str">
            <v>M2</v>
          </cell>
          <cell r="E5582">
            <v>159.68</v>
          </cell>
        </row>
        <row r="5583">
          <cell r="B5583">
            <v>101733</v>
          </cell>
          <cell r="C5583" t="str">
            <v>PISO DE BORRACHA PASTILHADO/FRISADO, ESPESSURA 7MM, ASSENTADO COM ARGAMASSA. AF_09/2020</v>
          </cell>
          <cell r="D5583" t="str">
            <v>M2</v>
          </cell>
          <cell r="E5583">
            <v>215.03</v>
          </cell>
        </row>
        <row r="5584">
          <cell r="B5584">
            <v>101734</v>
          </cell>
          <cell r="C5584" t="str">
            <v>PISO DE BORRACHA PASTILHADO, ESPESSURA 15MM, ASSENTADO COM ARGAMASSA. AF_09/2020</v>
          </cell>
          <cell r="D5584" t="str">
            <v>M2</v>
          </cell>
          <cell r="E5584">
            <v>329.48</v>
          </cell>
        </row>
        <row r="5585">
          <cell r="B5585">
            <v>101735</v>
          </cell>
          <cell r="C5585" t="str">
            <v>PISO DE BORRACHA ESPORTIVO, ESPESSURA 15MM, ASSENTADO COM ARGAMASSA. AF_09/2020</v>
          </cell>
          <cell r="D5585" t="str">
            <v>M2</v>
          </cell>
          <cell r="E5585">
            <v>337.78</v>
          </cell>
        </row>
        <row r="5586">
          <cell r="B5586">
            <v>101736</v>
          </cell>
          <cell r="C5586" t="str">
            <v>PISO DE BORRACHA PASTILHADO, ESPESSURA 3,5MM, FIXADO COM ADESIVO ACRÍLICO. AF_09/2020</v>
          </cell>
          <cell r="D5586" t="str">
            <v>M2</v>
          </cell>
          <cell r="E5586">
            <v>72.510000000000005</v>
          </cell>
        </row>
        <row r="5587">
          <cell r="B5587">
            <v>101737</v>
          </cell>
          <cell r="C5587" t="str">
            <v>PISO DE BORRACHA CANELADO, ESPESSURA 3,5MM, FIXADO COM ADESIVO ACRÍLICO. AF_09/2020</v>
          </cell>
          <cell r="D5587" t="str">
            <v>M2</v>
          </cell>
          <cell r="E5587">
            <v>88.93</v>
          </cell>
        </row>
        <row r="5588">
          <cell r="B5588">
            <v>101748</v>
          </cell>
          <cell r="C5588" t="str">
            <v>PREPARO DE CONTRAPISO COM POLITRIZ. AF_09/2020</v>
          </cell>
          <cell r="D5588" t="str">
            <v>M2</v>
          </cell>
          <cell r="E5588">
            <v>2.61</v>
          </cell>
        </row>
        <row r="5589">
          <cell r="B5589">
            <v>72815</v>
          </cell>
          <cell r="C5589" t="str">
            <v>APLICACAO DE TINTA A BASE DE EPOXI SOBRE PISO</v>
          </cell>
          <cell r="D5589" t="str">
            <v>M2</v>
          </cell>
          <cell r="E5589">
            <v>44.82</v>
          </cell>
        </row>
        <row r="5590">
          <cell r="B5590">
            <v>101092</v>
          </cell>
          <cell r="C5590" t="str">
            <v>PISO EM GRANITO APLICADO EM CALÇADAS OU PISOS EXTERNOS. AF_05/2020</v>
          </cell>
          <cell r="D5590" t="str">
            <v>M2</v>
          </cell>
          <cell r="E5590">
            <v>308.20999999999998</v>
          </cell>
        </row>
        <row r="5591">
          <cell r="B5591">
            <v>101093</v>
          </cell>
          <cell r="C5591" t="str">
            <v>PISO EM MÁRMORE APLICADO EM CALÇADAS OU PISOS EXTERNOS. AF_05/2020</v>
          </cell>
          <cell r="D5591" t="str">
            <v>M2</v>
          </cell>
          <cell r="E5591">
            <v>463.28</v>
          </cell>
        </row>
        <row r="5592">
          <cell r="B5592">
            <v>98695</v>
          </cell>
          <cell r="C5592" t="str">
            <v>SOLEIRA EM MÁRMORE, LARGURA 15 CM, ESPESSURA 2,0 CM. AF_09/2020</v>
          </cell>
          <cell r="D5592" t="str">
            <v>M</v>
          </cell>
          <cell r="E5592">
            <v>79.75</v>
          </cell>
        </row>
        <row r="5593">
          <cell r="B5593">
            <v>98697</v>
          </cell>
          <cell r="C5593" t="str">
            <v>RODAPÉ EM MÁRMORE, ALTURA 7 CM. AF_09/2020</v>
          </cell>
          <cell r="D5593" t="str">
            <v>M</v>
          </cell>
          <cell r="E5593">
            <v>52.93</v>
          </cell>
        </row>
        <row r="5594">
          <cell r="B5594">
            <v>101738</v>
          </cell>
          <cell r="C5594" t="str">
            <v>RODAPÉ EM MADEIRA, ALTURA 7CM, FIXADO COM COLA. AF_09/2020</v>
          </cell>
          <cell r="D5594" t="str">
            <v>M</v>
          </cell>
          <cell r="E5594">
            <v>24.07</v>
          </cell>
        </row>
        <row r="5595">
          <cell r="B5595">
            <v>101739</v>
          </cell>
          <cell r="C5595" t="str">
            <v>RODAPÉ EM MADEIRA, ALTURA 7CM, FIXADO COM COLA E PARAFUSOS. AF_09/2020</v>
          </cell>
          <cell r="D5595" t="str">
            <v>M</v>
          </cell>
          <cell r="E5595">
            <v>26.64</v>
          </cell>
        </row>
        <row r="5596">
          <cell r="B5596">
            <v>88648</v>
          </cell>
          <cell r="C5596" t="str">
            <v>RODAPÉ CERÂMICO DE 7CM DE ALTURA COM PLACAS TIPO ESMALTADA EXTRA  DE DIMENSÕES 35X35CM. AF_06/2014</v>
          </cell>
          <cell r="D5596" t="str">
            <v>M</v>
          </cell>
          <cell r="E5596">
            <v>5.41</v>
          </cell>
        </row>
        <row r="5597">
          <cell r="B5597">
            <v>88649</v>
          </cell>
          <cell r="C5597" t="str">
            <v>RODAPÉ CERÂMICO DE 7CM DE ALTURA COM PLACAS TIPO ESMALTADA EXTRA DE DIMENSÕES 45X45CM. AF_06/2014</v>
          </cell>
          <cell r="D5597" t="str">
            <v>M</v>
          </cell>
          <cell r="E5597">
            <v>6.07</v>
          </cell>
        </row>
        <row r="5598">
          <cell r="B5598">
            <v>88650</v>
          </cell>
          <cell r="C5598" t="str">
            <v>RODAPÉ CERÂMICO DE 7CM DE ALTURA COM PLACAS TIPO ESMALTADA EXTRA DE DIMENSÕES 60X60CM. AF_06/2014</v>
          </cell>
          <cell r="D5598" t="str">
            <v>M</v>
          </cell>
          <cell r="E5598">
            <v>11.38</v>
          </cell>
        </row>
        <row r="5599">
          <cell r="B5599">
            <v>96467</v>
          </cell>
          <cell r="C5599" t="str">
            <v>RODAPÉ CERÂMICO DE 7CM DE ALTURA COM PLACAS TIPO ESMALTADA COMERCIAL DE DIMENSÕES 35X35CM (PADRAO POPULAR). AF_06/2017</v>
          </cell>
          <cell r="D5599" t="str">
            <v>M</v>
          </cell>
          <cell r="E5599">
            <v>4.95</v>
          </cell>
        </row>
        <row r="5600">
          <cell r="B5600">
            <v>101740</v>
          </cell>
          <cell r="C5600" t="str">
            <v>RODAPÉ EM ARDÓSIA ALTURA 10CM. AF_09/2020</v>
          </cell>
          <cell r="D5600" t="str">
            <v>M</v>
          </cell>
          <cell r="E5600">
            <v>35.840000000000003</v>
          </cell>
        </row>
        <row r="5601">
          <cell r="B5601">
            <v>101741</v>
          </cell>
          <cell r="C5601" t="str">
            <v>RODAPÉ EM MARMORITE, ALTURA 10CM. AF_09/2020</v>
          </cell>
          <cell r="D5601" t="str">
            <v>M</v>
          </cell>
          <cell r="E5601">
            <v>17.36</v>
          </cell>
        </row>
        <row r="5602">
          <cell r="B5602">
            <v>94990</v>
          </cell>
          <cell r="C5602" t="str">
            <v>EXECUÇÃO DE PASSEIO (CALÇADA) OU PISO DE CONCRETO COM CONCRETO MOLDADO IN LOCO, FEITO EM OBRA, ACABAMENTO CONVENCIONAL, NÃO ARMADO. AF_07/2016</v>
          </cell>
          <cell r="D5602" t="str">
            <v>M3</v>
          </cell>
          <cell r="E5602">
            <v>601.26</v>
          </cell>
        </row>
        <row r="5603">
          <cell r="B5603">
            <v>94991</v>
          </cell>
          <cell r="C5603" t="str">
            <v>EXECUÇÃO DE PASSEIO (CALÇADA) OU PISO DE CONCRETO COM CONCRETO MOLDADO IN LOCO, USINADO, ACABAMENTO CONVENCIONAL, NÃO ARMADO. AF_07/2016</v>
          </cell>
          <cell r="D5603" t="str">
            <v>M3</v>
          </cell>
          <cell r="E5603">
            <v>629.29</v>
          </cell>
        </row>
        <row r="5604">
          <cell r="B5604">
            <v>94992</v>
          </cell>
          <cell r="C5604" t="str">
            <v>EXECUÇÃO DE PASSEIO (CALÇADA) OU PISO DE CONCRETO COM CONCRETO MOLDADO IN LOCO, FEITO EM OBRA, ACABAMENTO CONVENCIONAL, ESPESSURA 6 CM, ARMADO. AF_07/2016</v>
          </cell>
          <cell r="D5604" t="str">
            <v>M2</v>
          </cell>
          <cell r="E5604">
            <v>81.540000000000006</v>
          </cell>
        </row>
        <row r="5605">
          <cell r="B5605">
            <v>94993</v>
          </cell>
          <cell r="C5605" t="str">
            <v>EXECUÇÃO DE PASSEIO (CALÇADA) OU PISO DE CONCRETO COM CONCRETO MOLDADO IN LOCO, USINADO, ACABAMENTO CONVENCIONAL, ESPESSURA 6 CM, ARMADO. AF_07/2016</v>
          </cell>
          <cell r="D5605" t="str">
            <v>M2</v>
          </cell>
          <cell r="E5605">
            <v>83.22</v>
          </cell>
        </row>
        <row r="5606">
          <cell r="B5606">
            <v>94994</v>
          </cell>
          <cell r="C5606" t="str">
            <v>EXECUÇÃO DE PASSEIO (CALÇADA) OU PISO DE CONCRETO COM CONCRETO MOLDADO IN LOCO, FEITO EM OBRA, ACABAMENTO CONVENCIONAL, ESPESSURA 8 CM, ARMADO. AF_07/2016</v>
          </cell>
          <cell r="D5606" t="str">
            <v>M2</v>
          </cell>
          <cell r="E5606">
            <v>94.2</v>
          </cell>
        </row>
        <row r="5607">
          <cell r="B5607">
            <v>94995</v>
          </cell>
          <cell r="C5607" t="str">
            <v>EXECUÇÃO DE PASSEIO (CALÇADA) OU PISO DE CONCRETO COM CONCRETO MOLDADO IN LOCO, USINADO, ACABAMENTO CONVENCIONAL, ESPESSURA 8 CM, ARMADO. AF_07/2016</v>
          </cell>
          <cell r="D5607" t="str">
            <v>M2</v>
          </cell>
          <cell r="E5607">
            <v>96.44</v>
          </cell>
        </row>
        <row r="5608">
          <cell r="B5608">
            <v>94996</v>
          </cell>
          <cell r="C5608" t="str">
            <v>EXECUÇÃO DE PASSEIO (CALÇADA) OU PISO DE CONCRETO COM CONCRETO MOLDADO IN LOCO, FEITO EM OBRA, ACABAMENTO CONVENCIONAL, ESPESSURA 10 CM, ARMADO. AF_07/2016</v>
          </cell>
          <cell r="D5608" t="str">
            <v>M2</v>
          </cell>
          <cell r="E5608">
            <v>106.48</v>
          </cell>
        </row>
        <row r="5609">
          <cell r="B5609">
            <v>94997</v>
          </cell>
          <cell r="C5609" t="str">
            <v>EXECUÇÃO DE PASSEIO (CALÇADA) OU PISO DE CONCRETO COM CONCRETO MOLDADO IN LOCO, USINADO, ACABAMENTO CONVENCIONAL, ESPESSURA 10 CM, ARMADO. AF_07/2016</v>
          </cell>
          <cell r="D5609" t="str">
            <v>M2</v>
          </cell>
          <cell r="E5609">
            <v>109.28</v>
          </cell>
        </row>
        <row r="5610">
          <cell r="B5610">
            <v>94998</v>
          </cell>
          <cell r="C5610" t="str">
            <v>EXECUÇÃO DE PASSEIO (CALÇADA) OU PISO DE CONCRETO COM CONCRETO MOLDADO IN LOCO, FEITO EM OBRA, ACABAMENTO CONVENCIONAL, ESPESSURA 12 CM, ARMADO. AF_07/2016</v>
          </cell>
          <cell r="D5610" t="str">
            <v>M2</v>
          </cell>
          <cell r="E5610">
            <v>119.19</v>
          </cell>
        </row>
        <row r="5611">
          <cell r="B5611">
            <v>94999</v>
          </cell>
          <cell r="C5611" t="str">
            <v>EXECUÇÃO DE PASSEIO (CALÇADA) OU PISO DE CONCRETO COM CONCRETO MOLDADO IN LOCO, USINADO, ACABAMENTO CONVENCIONAL, ESPESSURA 12 CM, ARMADO. AF_07/2016</v>
          </cell>
          <cell r="D5611" t="str">
            <v>M2</v>
          </cell>
          <cell r="E5611">
            <v>122.56</v>
          </cell>
        </row>
        <row r="5612">
          <cell r="B5612">
            <v>101747</v>
          </cell>
          <cell r="C5612" t="str">
            <v>PISO EM CONCRETO 20 MPA PREPARO MECÂNICO, ESPESSURA 7CM. AF_09/2020</v>
          </cell>
          <cell r="D5612" t="str">
            <v>M2</v>
          </cell>
          <cell r="E5612">
            <v>65.08</v>
          </cell>
        </row>
        <row r="5613">
          <cell r="B5613">
            <v>101743</v>
          </cell>
          <cell r="C5613" t="str">
            <v>PISO TÊXTIL (CARPETE) EM PLACA. AF_09/2020</v>
          </cell>
          <cell r="D5613" t="str">
            <v>M2</v>
          </cell>
          <cell r="E5613">
            <v>149.79</v>
          </cell>
        </row>
        <row r="5614">
          <cell r="B5614">
            <v>101744</v>
          </cell>
          <cell r="C5614" t="str">
            <v>PISO TÊXTIL (CARPETE) EM MANTA (ROLO) E = 6 A 7 MM. AF_09/2020</v>
          </cell>
          <cell r="D5614" t="str">
            <v>M2</v>
          </cell>
          <cell r="E5614">
            <v>119.4</v>
          </cell>
        </row>
        <row r="5615">
          <cell r="B5615">
            <v>101745</v>
          </cell>
          <cell r="C5615" t="str">
            <v>PISO TÊXTIL (CARPETE) EM MANTA (ROLO) E = 9 A 10 MM. AF_09/2020</v>
          </cell>
          <cell r="D5615" t="str">
            <v>M2</v>
          </cell>
          <cell r="E5615">
            <v>146.69</v>
          </cell>
        </row>
        <row r="5616">
          <cell r="B5616">
            <v>87620</v>
          </cell>
          <cell r="C5616" t="str">
            <v>CONTRAPISO EM ARGAMASSA TRAÇO 1:4 (CIMENTO E AREIA), PREPARO MECÂNICO COM BETONEIRA 400 L, APLICADO EM ÁREAS SECAS SOBRE LAJE, ADERIDO, ESPESSURA 2CM. AF_06/2014</v>
          </cell>
          <cell r="D5616" t="str">
            <v>M2</v>
          </cell>
          <cell r="E5616">
            <v>28.17</v>
          </cell>
        </row>
        <row r="5617">
          <cell r="B5617">
            <v>87622</v>
          </cell>
          <cell r="C5617" t="str">
            <v>CONTRAPISO EM ARGAMASSA TRAÇO 1:4 (CIMENTO E AREIA), PREPARO MANUAL, APLICADO EM ÁREAS SECAS SOBRE LAJE, ADERIDO, ESPESSURA 2CM. AF_06/2014</v>
          </cell>
          <cell r="D5617" t="str">
            <v>M2</v>
          </cell>
          <cell r="E5617">
            <v>31.16</v>
          </cell>
        </row>
        <row r="5618">
          <cell r="B5618">
            <v>87623</v>
          </cell>
          <cell r="C5618" t="str">
            <v>CONTRAPISO EM ARGAMASSA PRONTA, PREPARO MECÂNICO COM MISTURADOR 300 KG, APLICADO EM ÁREAS SECAS SOBRE LAJE, ADERIDO, ESPESSURA 2CM. AF_06/2014</v>
          </cell>
          <cell r="D5618" t="str">
            <v>M2</v>
          </cell>
          <cell r="E5618">
            <v>74.8</v>
          </cell>
        </row>
        <row r="5619">
          <cell r="B5619">
            <v>87624</v>
          </cell>
          <cell r="C5619" t="str">
            <v>CONTRAPISO EM ARGAMASSA PRONTA, PREPARO MANUAL, APLICADO EM ÁREAS SECAS SOBRE LAJE, ADERIDO, ESPESSURA 2CM. AF_06/2014</v>
          </cell>
          <cell r="D5619" t="str">
            <v>M2</v>
          </cell>
          <cell r="E5619">
            <v>80.260000000000005</v>
          </cell>
        </row>
        <row r="5620">
          <cell r="B5620">
            <v>87630</v>
          </cell>
          <cell r="C5620" t="str">
            <v>CONTRAPISO EM ARGAMASSA TRAÇO 1:4 (CIMENTO E AREIA), PREPARO MECÂNICO COM BETONEIRA 400 L, APLICADO EM ÁREAS SECAS SOBRE LAJE, ADERIDO, ESPESSURA 3CM. AF_06/2014</v>
          </cell>
          <cell r="D5620" t="str">
            <v>M2</v>
          </cell>
          <cell r="E5620">
            <v>34.72</v>
          </cell>
        </row>
        <row r="5621">
          <cell r="B5621">
            <v>87632</v>
          </cell>
          <cell r="C5621" t="str">
            <v>CONTRAPISO EM ARGAMASSA TRAÇO 1:4 (CIMENTO E AREIA), PREPARO MANUAL, APLICADO EM ÁREAS SECAS SOBRE LAJE, ADERIDO, ESPESSURA 3CM. AF_06/2014</v>
          </cell>
          <cell r="D5621" t="str">
            <v>M2</v>
          </cell>
          <cell r="E5621">
            <v>38.880000000000003</v>
          </cell>
        </row>
        <row r="5622">
          <cell r="B5622">
            <v>87633</v>
          </cell>
          <cell r="C5622" t="str">
            <v>CONTRAPISO EM ARGAMASSA PRONTA, PREPARO MECÂNICO COM MISTURADOR 300 KG, APLICADO EM ÁREAS SECAS SOBRE LAJE, ADERIDO, ESPESSURA 3CM. AF_06/2014</v>
          </cell>
          <cell r="D5622" t="str">
            <v>M2</v>
          </cell>
          <cell r="E5622">
            <v>99.55</v>
          </cell>
        </row>
        <row r="5623">
          <cell r="B5623">
            <v>87634</v>
          </cell>
          <cell r="C5623" t="str">
            <v>CONTRAPISO EM ARGAMASSA PRONTA, PREPARO MANUAL, APLICADO EM ÁREAS SECAS SOBRE LAJE, ADERIDO, ESPESSURA 3CM. AF_06/2014</v>
          </cell>
          <cell r="D5623" t="str">
            <v>M2</v>
          </cell>
          <cell r="E5623">
            <v>107.14</v>
          </cell>
        </row>
        <row r="5624">
          <cell r="B5624">
            <v>87640</v>
          </cell>
          <cell r="C5624" t="str">
            <v>CONTRAPISO EM ARGAMASSA TRAÇO 1:4 (CIMENTO E AREIA), PREPARO MECÂNICO COM BETONEIRA 400 L, APLICADO EM ÁREAS SECAS SOBRE LAJE, ADERIDO, ESPESSURA 4CM. AF_06/2014</v>
          </cell>
          <cell r="D5624" t="str">
            <v>M2</v>
          </cell>
          <cell r="E5624">
            <v>39.99</v>
          </cell>
        </row>
        <row r="5625">
          <cell r="B5625">
            <v>87642</v>
          </cell>
          <cell r="C5625" t="str">
            <v>CONTRAPISO EM ARGAMASSA TRAÇO 1:4 (CIMENTO E AREIA), PREPARO MANUAL, APLICADO EM ÁREAS SECAS SOBRE LAJE, ADERIDO, ESPESSURA 4CM. AF_06/2014</v>
          </cell>
          <cell r="D5625" t="str">
            <v>M2</v>
          </cell>
          <cell r="E5625">
            <v>45.1</v>
          </cell>
        </row>
        <row r="5626">
          <cell r="B5626">
            <v>87643</v>
          </cell>
          <cell r="C5626" t="str">
            <v>CONTRAPISO EM ARGAMASSA PRONTA, PREPARO MECÂNICO COM MISTURADOR 300 KG, APLICADO EM ÁREAS SECAS SOBRE LAJE, ADERIDO, ESPESSURA 4CM. AF_06/2014</v>
          </cell>
          <cell r="D5626" t="str">
            <v>M2</v>
          </cell>
          <cell r="E5626">
            <v>119.7</v>
          </cell>
        </row>
        <row r="5627">
          <cell r="B5627">
            <v>87644</v>
          </cell>
          <cell r="C5627" t="str">
            <v>CONTRAPISO EM ARGAMASSA PRONTA, PREPARO MANUAL, APLICADO EM ÁREAS SECAS SOBRE LAJE, ADERIDO, ESPESSURA 4CM. AF_06/2014</v>
          </cell>
          <cell r="D5627" t="str">
            <v>M2</v>
          </cell>
          <cell r="E5627">
            <v>129.03</v>
          </cell>
        </row>
        <row r="5628">
          <cell r="B5628">
            <v>87680</v>
          </cell>
          <cell r="C5628" t="str">
            <v>CONTRAPISO EM ARGAMASSA TRAÇO 1:4 (CIMENTO E AREIA), PREPARO MECÂNICO COM BETONEIRA 400 L, APLICADO EM ÁREAS SECAS SOBRE LAJE, NÃO ADERIDO, ESPESSURA 4CM. AF_06/2014</v>
          </cell>
          <cell r="D5628" t="str">
            <v>M2</v>
          </cell>
          <cell r="E5628">
            <v>31.8</v>
          </cell>
        </row>
        <row r="5629">
          <cell r="B5629">
            <v>87682</v>
          </cell>
          <cell r="C5629" t="str">
            <v>CONTRAPISO EM ARGAMASSA TRAÇO 1:4 (CIMENTO E AREIA), PREPARO MANUAL, APLICADO EM ÁREAS SECAS SOBRE LAJE, NÃO ADERIDO, ESPESSURA 4CM. AF_06/2014</v>
          </cell>
          <cell r="D5629" t="str">
            <v>M2</v>
          </cell>
          <cell r="E5629">
            <v>36.909999999999997</v>
          </cell>
        </row>
        <row r="5630">
          <cell r="B5630">
            <v>87683</v>
          </cell>
          <cell r="C5630" t="str">
            <v>CONTRAPISO EM ARGAMASSA PRONTA, PREPARO MECÂNICO COM MISTURADOR 300 KG, APLICADO EM ÁREAS SECAS SOBRE LAJE, NÃO ADERIDO, ESPESSURA 4CM. AF_06/2014</v>
          </cell>
          <cell r="D5630" t="str">
            <v>M2</v>
          </cell>
          <cell r="E5630">
            <v>111.51</v>
          </cell>
        </row>
        <row r="5631">
          <cell r="B5631">
            <v>87684</v>
          </cell>
          <cell r="C5631" t="str">
            <v>CONTRAPISO EM ARGAMASSA PRONTA, PREPARO MANUAL, APLICADO EM ÁREAS SECAS SOBRE LAJE, NÃO ADERIDO, ESPESSURA 4CM. AF_06/2014</v>
          </cell>
          <cell r="D5631" t="str">
            <v>M2</v>
          </cell>
          <cell r="E5631">
            <v>120.84</v>
          </cell>
        </row>
        <row r="5632">
          <cell r="B5632">
            <v>87690</v>
          </cell>
          <cell r="C5632" t="str">
            <v>CONTRAPISO EM ARGAMASSA TRAÇO 1:4 (CIMENTO E AREIA), PREPARO MECÂNICO COM BETONEIRA 400 L, APLICADO EM ÁREAS SECAS SOBRE LAJE, NÃO ADERIDO, ESPESSURA 5CM. AF_06/2014</v>
          </cell>
          <cell r="D5632" t="str">
            <v>M2</v>
          </cell>
          <cell r="E5632">
            <v>36.92</v>
          </cell>
        </row>
        <row r="5633">
          <cell r="B5633">
            <v>87692</v>
          </cell>
          <cell r="C5633" t="str">
            <v>CONTRAPISO EM ARGAMASSA TRAÇO 1:4 (CIMENTO E AREIA), PREPARO MANUAL, APLICADO EM ÁREAS SECAS SOBRE LAJE, NÃO ADERIDO, ESPESSURA 5CM. AF_06/2014</v>
          </cell>
          <cell r="D5633" t="str">
            <v>M2</v>
          </cell>
          <cell r="E5633">
            <v>42.78</v>
          </cell>
        </row>
        <row r="5634">
          <cell r="B5634">
            <v>87693</v>
          </cell>
          <cell r="C5634" t="str">
            <v>CONTRAPISO EM ARGAMASSA PRONTA, PREPARO MECÂNICO COM MISTURADOR 300 KG, APLICADO EM ÁREAS SECAS SOBRE LAJE, NÃO ADERIDO, ESPESSURA 5CM. AF_06/2014</v>
          </cell>
          <cell r="D5634" t="str">
            <v>M2</v>
          </cell>
          <cell r="E5634">
            <v>128.22</v>
          </cell>
        </row>
        <row r="5635">
          <cell r="B5635">
            <v>87694</v>
          </cell>
          <cell r="C5635" t="str">
            <v>CONTRAPISO EM ARGAMASSA PRONTA, PREPARO MANUAL, APLICADO EM ÁREAS SECAS SOBRE LAJE, NÃO ADERIDO, ESPESSURA 5CM. AF_06/2014</v>
          </cell>
          <cell r="D5635" t="str">
            <v>M2</v>
          </cell>
          <cell r="E5635">
            <v>138.91</v>
          </cell>
        </row>
        <row r="5636">
          <cell r="B5636">
            <v>87700</v>
          </cell>
          <cell r="C5636" t="str">
            <v>CONTRAPISO EM ARGAMASSA TRAÇO 1:4 (CIMENTO E AREIA), PREPARO MECÂNICO COM BETONEIRA 400 L, APLICADO EM ÁREAS SECAS SOBRE LAJE, NÃO ADERIDO, ESPESSURA 6CM. AF_06/2014</v>
          </cell>
          <cell r="D5636" t="str">
            <v>M2</v>
          </cell>
          <cell r="E5636">
            <v>39.9</v>
          </cell>
        </row>
        <row r="5637">
          <cell r="B5637">
            <v>87702</v>
          </cell>
          <cell r="C5637" t="str">
            <v>CONTRAPISO EM ARGAMASSA TRAÇO 1:4 (CIMENTO E AREIA), PREPARO MANUAL, APLICADO EM ÁREAS SECAS SOBRE LAJE, NÃO ADERIDO, ESPESSURA 6CM. AF_06/2014</v>
          </cell>
          <cell r="D5637" t="str">
            <v>M2</v>
          </cell>
          <cell r="E5637">
            <v>46.27</v>
          </cell>
        </row>
        <row r="5638">
          <cell r="B5638">
            <v>87703</v>
          </cell>
          <cell r="C5638" t="str">
            <v>CONTRAPISO EM ARGAMASSA PRONTA, PREPARO MECÂNICO COM MISTURADOR 300 KG, APLICADO EM ÁREAS SECAS SOBRE LAJE, NÃO ADERIDO, ESPESSURA 6CM. AF_06/2014</v>
          </cell>
          <cell r="D5638" t="str">
            <v>M2</v>
          </cell>
          <cell r="E5638">
            <v>139.31</v>
          </cell>
        </row>
        <row r="5639">
          <cell r="B5639">
            <v>87704</v>
          </cell>
          <cell r="C5639" t="str">
            <v>CONTRAPISO EM ARGAMASSA PRONTA, PREPARO MANUAL, APLICADO EM ÁREAS SECAS SOBRE LAJE, NÃO ADERIDO, ESPESSURA 6CM. AF_06/2014</v>
          </cell>
          <cell r="D5639" t="str">
            <v>M2</v>
          </cell>
          <cell r="E5639">
            <v>150.94999999999999</v>
          </cell>
        </row>
        <row r="5640">
          <cell r="B5640">
            <v>87735</v>
          </cell>
          <cell r="C5640" t="str">
            <v>CONTRAPISO EM ARGAMASSA TRAÇO 1:4 (CIMENTO E AREIA), PREPARO MECÂNICO COM BETONEIRA 400 L, APLICADO EM ÁREAS MOLHADAS SOBRE LAJE, ADERIDO, ESPESSURA 2CM. AF_06/2014</v>
          </cell>
          <cell r="D5640" t="str">
            <v>M2</v>
          </cell>
          <cell r="E5640">
            <v>36.479999999999997</v>
          </cell>
        </row>
        <row r="5641">
          <cell r="B5641">
            <v>87737</v>
          </cell>
          <cell r="C5641" t="str">
            <v>CONTRAPISO EM ARGAMASSA TRAÇO 1:4 (CIMENTO E AREIA), PREPARO MANUAL, APLICADO EM ÁREAS MOLHADAS SOBRE LAJE, ADERIDO, ESPESSURA 2CM. AF_06/2014</v>
          </cell>
          <cell r="D5641" t="str">
            <v>M2</v>
          </cell>
          <cell r="E5641">
            <v>39.47</v>
          </cell>
        </row>
        <row r="5642">
          <cell r="B5642">
            <v>87738</v>
          </cell>
          <cell r="C5642" t="str">
            <v>CONTRAPISO EM ARGAMASSA PRONTA, PREPARO MECÂNICO COM MISTURADOR 300 KG, APLICADO EM ÁREAS MOLHADAS SOBRE LAJE, ADERIDO, ESPESSURA 2CM. AF_06/2014</v>
          </cell>
          <cell r="D5642" t="str">
            <v>M2</v>
          </cell>
          <cell r="E5642">
            <v>83.11</v>
          </cell>
        </row>
        <row r="5643">
          <cell r="B5643">
            <v>87739</v>
          </cell>
          <cell r="C5643" t="str">
            <v>CONTRAPISO EM ARGAMASSA PRONTA, PREPARO MANUAL, APLICADO EM ÁREAS MOLHADAS SOBRE LAJE, ADERIDO, ESPESSURA 2CM. AF_06/2014</v>
          </cell>
          <cell r="D5643" t="str">
            <v>M2</v>
          </cell>
          <cell r="E5643">
            <v>88.57</v>
          </cell>
        </row>
        <row r="5644">
          <cell r="B5644">
            <v>87745</v>
          </cell>
          <cell r="C5644" t="str">
            <v>CONTRAPISO EM ARGAMASSA TRAÇO 1:4 (CIMENTO E AREIA), PREPARO MECÂNICO COM BETONEIRA 400 L, APLICADO EM ÁREAS MOLHADAS SOBRE LAJE, ADERIDO, ESPESSURA 3CM. AF_06/2014</v>
          </cell>
          <cell r="D5644" t="str">
            <v>M2</v>
          </cell>
          <cell r="E5644">
            <v>43.02</v>
          </cell>
        </row>
        <row r="5645">
          <cell r="B5645">
            <v>87747</v>
          </cell>
          <cell r="C5645" t="str">
            <v>CONTRAPISO EM ARGAMASSA TRAÇO 1:4 (CIMENTO E AREIA), PREPARO MANUAL, APLICADO EM ÁREAS MOLHADAS SOBRE LAJE, ADERIDO, ESPESSURA 3CM. AF_06/2014</v>
          </cell>
          <cell r="D5645" t="str">
            <v>M2</v>
          </cell>
          <cell r="E5645">
            <v>47.18</v>
          </cell>
        </row>
        <row r="5646">
          <cell r="B5646">
            <v>87748</v>
          </cell>
          <cell r="C5646" t="str">
            <v>CONTRAPISO EM ARGAMASSA PRONTA, PREPARO MECÂNICO COM MISTURADOR 300 KG, APLICADO EM ÁREAS MOLHADAS SOBRE LAJE, ADERIDO, ESPESSURA 3CM. AF_06/2014</v>
          </cell>
          <cell r="D5646" t="str">
            <v>M2</v>
          </cell>
          <cell r="E5646">
            <v>107.85</v>
          </cell>
        </row>
        <row r="5647">
          <cell r="B5647">
            <v>87749</v>
          </cell>
          <cell r="C5647" t="str">
            <v>CONTRAPISO EM ARGAMASSA PRONTA, PREPARO MANUAL, APLICADO EM ÁREAS MOLHADAS SOBRE LAJE, ADERIDO, ESPESSURA 3CM. AF_06/2014</v>
          </cell>
          <cell r="D5647" t="str">
            <v>M2</v>
          </cell>
          <cell r="E5647">
            <v>115.44</v>
          </cell>
        </row>
        <row r="5648">
          <cell r="B5648">
            <v>87755</v>
          </cell>
          <cell r="C5648" t="str">
            <v>CONTRAPISO EM ARGAMASSA TRAÇO 1:4 (CIMENTO E AREIA), PREPARO MECÂNICO COM BETONEIRA 400 L, APLICADO EM ÁREAS MOLHADAS SOBRE IMPERMEABILIZAÇÃO, ESPESSURA 3CM. AF_06/2014</v>
          </cell>
          <cell r="D5648" t="str">
            <v>M2</v>
          </cell>
          <cell r="E5648">
            <v>37.9</v>
          </cell>
        </row>
        <row r="5649">
          <cell r="B5649">
            <v>87757</v>
          </cell>
          <cell r="C5649" t="str">
            <v>CONTRAPISO EM ARGAMASSA TRAÇO 1:4 (CIMENTO E AREIA), PREPARO MANUAL, APLICADO EM ÁREAS MOLHADAS SOBRE IMPERMEABILIZAÇÃO, ESPESSURA 3CM. AF_06/2014</v>
          </cell>
          <cell r="D5649" t="str">
            <v>M2</v>
          </cell>
          <cell r="E5649">
            <v>42.06</v>
          </cell>
        </row>
        <row r="5650">
          <cell r="B5650">
            <v>87758</v>
          </cell>
          <cell r="C5650" t="str">
            <v>CONTRAPISO EM ARGAMASSA PRONTA, PREPARO MECÂNICO COM MISTURADOR 300 KG, APLICADO EM ÁREAS MOLHADAS SOBRE IMPERMEABILIZAÇÃO, ESPESSURA 3CM. AF_06/2014</v>
          </cell>
          <cell r="D5650" t="str">
            <v>M2</v>
          </cell>
          <cell r="E5650">
            <v>102.73</v>
          </cell>
        </row>
        <row r="5651">
          <cell r="B5651">
            <v>87759</v>
          </cell>
          <cell r="C5651" t="str">
            <v>CONTRAPISO EM ARGAMASSA PRONTA, PREPARO MANUAL, APLICADO EM ÁREAS MOLHADAS SOBRE IMPERMEABILIZAÇÃO, ESPESSURA 3CM. AF_06/2014</v>
          </cell>
          <cell r="D5651" t="str">
            <v>M2</v>
          </cell>
          <cell r="E5651">
            <v>110.32</v>
          </cell>
        </row>
        <row r="5652">
          <cell r="B5652">
            <v>87765</v>
          </cell>
          <cell r="C5652" t="str">
            <v>CONTRAPISO EM ARGAMASSA TRAÇO 1:4 (CIMENTO E AREIA), PREPARO MECÂNICO COM BETONEIRA 400 L, APLICADO EM ÁREAS MOLHADAS SOBRE IMPERMEABILIZAÇÃO, ESPESSURA 4CM. AF_06/2014</v>
          </cell>
          <cell r="D5652" t="str">
            <v>M2</v>
          </cell>
          <cell r="E5652">
            <v>43.18</v>
          </cell>
        </row>
        <row r="5653">
          <cell r="B5653">
            <v>87767</v>
          </cell>
          <cell r="C5653" t="str">
            <v>CONTRAPISO EM ARGAMASSA TRAÇO 1:4 (CIMENTO E AREIA), PREPARO MANUAL, APLICADO EM ÁREAS MOLHADAS SOBRE IMPERMEABILIZAÇÃO, ESPESSURA 4CM. AF_06/2014</v>
          </cell>
          <cell r="D5653" t="str">
            <v>M2</v>
          </cell>
          <cell r="E5653">
            <v>48.29</v>
          </cell>
        </row>
        <row r="5654">
          <cell r="B5654">
            <v>87768</v>
          </cell>
          <cell r="C5654" t="str">
            <v>CONTRAPISO EM ARGAMASSA PRONTA, PREPARO MECÂNICO COM MISTURADOR 300 KG, APLICADO EM ÁREAS MOLHADAS SOBRE IMPERMEABILIZAÇÃO, ESPESSURA 4CM. AF_06/2014</v>
          </cell>
          <cell r="D5654" t="str">
            <v>M2</v>
          </cell>
          <cell r="E5654">
            <v>122.89</v>
          </cell>
        </row>
        <row r="5655">
          <cell r="B5655">
            <v>87769</v>
          </cell>
          <cell r="C5655" t="str">
            <v>CONTRAPISO EM ARGAMASSA PRONTA, PREPARO MANUAL, APLICADO EM ÁREAS MOLHADAS SOBRE IMPERMEABILIZAÇÃO, ESPESSURA 4CM. AF_06/2014</v>
          </cell>
          <cell r="D5655" t="str">
            <v>M2</v>
          </cell>
          <cell r="E5655">
            <v>132.22</v>
          </cell>
        </row>
        <row r="5656">
          <cell r="B5656">
            <v>88470</v>
          </cell>
          <cell r="C5656" t="str">
            <v>CONTRAPISO AUTONIVELANTE, APLICADO SOBRE LAJE, NÃO ADERIDO, ESPESSURA 3CM. AF_06/2014</v>
          </cell>
          <cell r="D5656" t="str">
            <v>M2</v>
          </cell>
          <cell r="E5656">
            <v>24.27</v>
          </cell>
        </row>
        <row r="5657">
          <cell r="B5657">
            <v>88471</v>
          </cell>
          <cell r="C5657" t="str">
            <v>CONTRAPISO AUTONIVELANTE, APLICADO SOBRE LAJE, NÃO ADERIDO, ESPESSURA 4CM. AF_06/2014</v>
          </cell>
          <cell r="D5657" t="str">
            <v>M2</v>
          </cell>
          <cell r="E5657">
            <v>29.98</v>
          </cell>
        </row>
        <row r="5658">
          <cell r="B5658">
            <v>88472</v>
          </cell>
          <cell r="C5658" t="str">
            <v>CONTRAPISO AUTONIVELANTE, APLICADO SOBRE LAJE, NÃO ADERIDO, ESPESSURA 5CM. AF_06/2014</v>
          </cell>
          <cell r="D5658" t="str">
            <v>M2</v>
          </cell>
          <cell r="E5658">
            <v>34.450000000000003</v>
          </cell>
        </row>
        <row r="5659">
          <cell r="B5659">
            <v>88476</v>
          </cell>
          <cell r="C5659" t="str">
            <v>CONTRAPISO AUTONIVELANTE, APLICADO SOBRE LAJE, ADERIDO, ESPESSURA 2CM. AF_06/2014</v>
          </cell>
          <cell r="D5659" t="str">
            <v>M2</v>
          </cell>
          <cell r="E5659">
            <v>20.25</v>
          </cell>
        </row>
        <row r="5660">
          <cell r="B5660">
            <v>88477</v>
          </cell>
          <cell r="C5660" t="str">
            <v>CONTRAPISO AUTONIVELANTE, APLICADO SOBRE LAJE, ADERIDO, ESPESSURA 3CM. AF_06/2014</v>
          </cell>
          <cell r="D5660" t="str">
            <v>M2</v>
          </cell>
          <cell r="E5660">
            <v>27.54</v>
          </cell>
        </row>
        <row r="5661">
          <cell r="B5661">
            <v>88478</v>
          </cell>
          <cell r="C5661" t="str">
            <v>CONTRAPISO AUTONIVELANTE, APLICADO SOBRE LAJE, ADERIDO, ESPESSURA 4CM. AF_06/2014</v>
          </cell>
          <cell r="D5661" t="str">
            <v>M2</v>
          </cell>
          <cell r="E5661">
            <v>33.450000000000003</v>
          </cell>
        </row>
        <row r="5662">
          <cell r="B5662">
            <v>90900</v>
          </cell>
          <cell r="C5662" t="str">
            <v>CONTRAPISO ACÚSTICO EM ARGAMASSA TRAÇO 1:4 (CIMENTO E AREIA), PREPARO MECÂNICO COM BETONEIRA 400L, APLICADO EM ÁREAS SECAS MENORES QUE 15M2, ESPESSURA 5CM. AF_10/2014</v>
          </cell>
          <cell r="D5662" t="str">
            <v>M2</v>
          </cell>
          <cell r="E5662">
            <v>67.38</v>
          </cell>
        </row>
        <row r="5663">
          <cell r="B5663">
            <v>90902</v>
          </cell>
          <cell r="C5663" t="str">
            <v>CONTRAPISO ACÚSTICO EM ARGAMASSA TRAÇO 1:4 (CIMENTO E AREIA), PREPARO MANUAL, APLICADO EM ÁREAS SECAS MENORES QUE 15M2, ESPESSURA 5CM. AF_10/2014</v>
          </cell>
          <cell r="D5663" t="str">
            <v>M2</v>
          </cell>
          <cell r="E5663">
            <v>73.239999999999995</v>
          </cell>
        </row>
        <row r="5664">
          <cell r="B5664">
            <v>90903</v>
          </cell>
          <cell r="C5664" t="str">
            <v>CONTRAPISO ACÚSTICO EM ARGAMASSA PRONTA, PREPARO MECÂNICO COM MISTURADOR 300 KG, APLICADO EM ÁREAS SECAS MENORES QUE 15M2, ESPESSURA 5CM. AF_10/2014</v>
          </cell>
          <cell r="D5664" t="str">
            <v>M2</v>
          </cell>
          <cell r="E5664">
            <v>158.68</v>
          </cell>
        </row>
        <row r="5665">
          <cell r="B5665">
            <v>90904</v>
          </cell>
          <cell r="C5665" t="str">
            <v>CONTRAPISO ACÚSTICO EM ARGAMASSA PRONTA, PREPARO MANUAL, APLICADO EM ÁREAS SECAS MENORES QUE 15M2, ESPESSURA 5CM. AF_10/2014</v>
          </cell>
          <cell r="D5665" t="str">
            <v>M2</v>
          </cell>
          <cell r="E5665">
            <v>169.37</v>
          </cell>
        </row>
        <row r="5666">
          <cell r="B5666">
            <v>90910</v>
          </cell>
          <cell r="C5666" t="str">
            <v>CONTRAPISO ACÚSTICO EM ARGAMASSA TRAÇO 1:4 (CIMENTO E AREIA), PREPARO MECÂNICO COM BETONEIRA 400L, APLICADO EM ÁREAS SECAS MENORES QUE 15M2, ESPESSURA 6CM. AF_10/2014</v>
          </cell>
          <cell r="D5666" t="str">
            <v>M2</v>
          </cell>
          <cell r="E5666">
            <v>71.11</v>
          </cell>
        </row>
        <row r="5667">
          <cell r="B5667">
            <v>90912</v>
          </cell>
          <cell r="C5667" t="str">
            <v>CONTRAPISO ACÚSTICO EM ARGAMASSA TRAÇO 1:4 (CIMENTO E AREIA), PREPARO MANUAL, APLICADO EM ÁREAS SECAS MENORES QUE 15M2, ESPESSURA 6CM. AF_10/2014</v>
          </cell>
          <cell r="D5667" t="str">
            <v>M2</v>
          </cell>
          <cell r="E5667">
            <v>77.48</v>
          </cell>
        </row>
        <row r="5668">
          <cell r="B5668">
            <v>90913</v>
          </cell>
          <cell r="C5668" t="str">
            <v>CONTRAPISO ACÚSTICO EM ARGAMASSA PRONTA, PREPARO MECÂNICO COM MISTURADOR 300 KG, APLICADO EM ÁREAS SECAS MENORES QUE 15M2, ESPESSURA 6CM. AF_10/2014</v>
          </cell>
          <cell r="D5668" t="str">
            <v>M2</v>
          </cell>
          <cell r="E5668">
            <v>170.52</v>
          </cell>
        </row>
        <row r="5669">
          <cell r="B5669">
            <v>90914</v>
          </cell>
          <cell r="C5669" t="str">
            <v>CONTRAPISO ACÚSTICO EM ARGAMASSA PRONTA, PREPARO MANUAL, APLICADO EM ÁREAS SECAS MENORES QUE 15M2, ESPESSURA 6CM. AF_10/2014</v>
          </cell>
          <cell r="D5669" t="str">
            <v>M2</v>
          </cell>
          <cell r="E5669">
            <v>182.16</v>
          </cell>
        </row>
        <row r="5670">
          <cell r="B5670">
            <v>90920</v>
          </cell>
          <cell r="C5670" t="str">
            <v>CONTRAPISO ACÚSTICO EM ARGAMASSA TRAÇO 1:4 (CIMENTO E AREIA), PREPARO MECÂNICO COM BETONEIRA 400L, APLICADO EM ÁREAS SECAS MENORES QUE 15M2, ESPESSURA 7CM. AF_10/2014</v>
          </cell>
          <cell r="D5670" t="str">
            <v>M2</v>
          </cell>
          <cell r="E5670">
            <v>77.989999999999995</v>
          </cell>
        </row>
        <row r="5671">
          <cell r="B5671">
            <v>90922</v>
          </cell>
          <cell r="C5671" t="str">
            <v>CONTRAPISO ACÚSTICO EM ARGAMASSA TRAÇO 1:4 (CIMENTO E AREIA), PREPARO MANUAL, APLICADO EM ÁREAS SECAS MENORES QUE 15M2, ESPESSURA 7CM. AF_10/2014</v>
          </cell>
          <cell r="D5671" t="str">
            <v>M2</v>
          </cell>
          <cell r="E5671">
            <v>85.32</v>
          </cell>
        </row>
        <row r="5672">
          <cell r="B5672">
            <v>90923</v>
          </cell>
          <cell r="C5672" t="str">
            <v>CONTRAPISO ACÚSTICO EM ARGAMASSA PRONTA, PREPARO MECÂNICO COM MISTURADOR 300 KG, APLICADO EM ÁREAS SECAS MENORES QUE 15M2, ESPESSURA 7CM. AF_10/2014</v>
          </cell>
          <cell r="D5672" t="str">
            <v>M2</v>
          </cell>
          <cell r="E5672">
            <v>192.3</v>
          </cell>
        </row>
        <row r="5673">
          <cell r="B5673">
            <v>90924</v>
          </cell>
          <cell r="C5673" t="str">
            <v>CONTRAPISO ACÚSTICO EM ARGAMASSA PRONTA, PREPARO MANUAL, APLICADO EM ÁREAS SECAS MENORES QUE 15M2, ESPESSURA 7CM. AF_10/2014</v>
          </cell>
          <cell r="D5673" t="str">
            <v>M2</v>
          </cell>
          <cell r="E5673">
            <v>205.68</v>
          </cell>
        </row>
        <row r="5674">
          <cell r="B5674">
            <v>90930</v>
          </cell>
          <cell r="C5674" t="str">
            <v>CONTRAPISO ACÚSTICO EM ARGAMASSA TRAÇO 1:4 (CIMENTO E AREIA), PREPARO MECÂNICO COM BETONEIRA 400L, APLICADO EM ÁREAS SECAS MAIORES QUE 15M2, ESPESSURA 5CM. AF_10/2014</v>
          </cell>
          <cell r="D5674" t="str">
            <v>M2</v>
          </cell>
          <cell r="E5674">
            <v>61.92</v>
          </cell>
        </row>
        <row r="5675">
          <cell r="B5675">
            <v>90932</v>
          </cell>
          <cell r="C5675" t="str">
            <v>CONTRAPISO ACÚSTICO EM ARGAMASSA TRAÇO 1:4 (CIMENTO E AREIA), PREPARO MANUAL, APLICADO EM ÁREAS SECAS MAIORES QUE 15M2, ESPESSURA 5CM. AF_10/2014</v>
          </cell>
          <cell r="D5675" t="str">
            <v>M2</v>
          </cell>
          <cell r="E5675">
            <v>67.78</v>
          </cell>
        </row>
        <row r="5676">
          <cell r="B5676">
            <v>90933</v>
          </cell>
          <cell r="C5676" t="str">
            <v>CONTRAPISO ACÚSTICO EM ARGAMASSA PRONTA, PREPARO MECÂNICO COM MISTURADOR 300 KG, APLICADO EM ÁREAS SECAS MAIORES QUE 15M2, ESPESSURA 5CM. AF_10/2014</v>
          </cell>
          <cell r="D5676" t="str">
            <v>M2</v>
          </cell>
          <cell r="E5676">
            <v>153.22</v>
          </cell>
        </row>
        <row r="5677">
          <cell r="B5677">
            <v>90934</v>
          </cell>
          <cell r="C5677" t="str">
            <v>CONTRAPISO ACÚSTICO EM ARGAMASSA PRONTA, PREPARO MANUAL, APLICADO EM ÁREAS SECAS MAIORES QUE 15M2, ESPESSURA 5CM. AF_10/2014</v>
          </cell>
          <cell r="D5677" t="str">
            <v>M2</v>
          </cell>
          <cell r="E5677">
            <v>163.91</v>
          </cell>
        </row>
        <row r="5678">
          <cell r="B5678">
            <v>90940</v>
          </cell>
          <cell r="C5678" t="str">
            <v>CONTRAPISO ACÚSTICO EM ARGAMASSA TRAÇO 1:4 (CIMENTO E AREIA), PREPARO MECÂNICO COM BETONEIRA 400L, APLICADO EM ÁREAS SECAS MAIORES QUE 15M2, ESPESSURA 6CM. AF_10/2014</v>
          </cell>
          <cell r="D5678" t="str">
            <v>M2</v>
          </cell>
          <cell r="E5678">
            <v>65.67</v>
          </cell>
        </row>
        <row r="5679">
          <cell r="B5679">
            <v>90942</v>
          </cell>
          <cell r="C5679" t="str">
            <v>CONTRAPISO ACÚSTICO EM ARGAMASSA TRAÇO 1:4 (CIMENTO E AREIA), PREPARO MANUAL, APLICADO EM ÁREAS SECAS MAIORES QUE 15M2, ESPESSURA 6CM. AF_10/2014</v>
          </cell>
          <cell r="D5679" t="str">
            <v>M2</v>
          </cell>
          <cell r="E5679">
            <v>72.040000000000006</v>
          </cell>
        </row>
        <row r="5680">
          <cell r="B5680">
            <v>90943</v>
          </cell>
          <cell r="C5680" t="str">
            <v>CONTRAPISO ACÚSTICO EM ARGAMASSA PRONTA, PREPARO MECÂNICO COM MISTURADOR 300 KG, APLICADO EM ÁREAS SECAS MAIORES QUE 15M2, ESPESSURA 6CM. AF_10/2014</v>
          </cell>
          <cell r="D5680" t="str">
            <v>M2</v>
          </cell>
          <cell r="E5680">
            <v>165.08</v>
          </cell>
        </row>
        <row r="5681">
          <cell r="B5681">
            <v>90944</v>
          </cell>
          <cell r="C5681" t="str">
            <v>CONTRAPISO ACÚSTICO EM ARGAMASSA PRONTA, PREPARO MANUAL, APLICADO EM ÁREAS SECAS MAIORES QUE 15M2, ESPESSURA 6CM. AF_10/2014</v>
          </cell>
          <cell r="D5681" t="str">
            <v>M2</v>
          </cell>
          <cell r="E5681">
            <v>176.72</v>
          </cell>
        </row>
        <row r="5682">
          <cell r="B5682">
            <v>90950</v>
          </cell>
          <cell r="C5682" t="str">
            <v>CONTRAPISO ACÚSTICO EM ARGAMASSA TRAÇO 1:4 (CIMENTO E AREIA), PREPARO MECÂNICO COM BETONEIRA 400L, APLICADO EM ÁREAS SECAS MAIORES QUE 15M2, ESPESSURA 7CM. AF_10/2014</v>
          </cell>
          <cell r="D5682" t="str">
            <v>M2</v>
          </cell>
          <cell r="E5682">
            <v>72.52</v>
          </cell>
        </row>
        <row r="5683">
          <cell r="B5683">
            <v>90952</v>
          </cell>
          <cell r="C5683" t="str">
            <v>CONTRAPISO ACÚSTICO EM ARGAMASSA TRAÇO 1:4 (CIMENTO E AREIA), PREPARO MANUAL, APLICADO EM ÁREAS SECAS MAIORES QUE 15M2, ESPESSURA 7CM. AF_10/2014</v>
          </cell>
          <cell r="D5683" t="str">
            <v>M2</v>
          </cell>
          <cell r="E5683">
            <v>79.849999999999994</v>
          </cell>
        </row>
        <row r="5684">
          <cell r="B5684">
            <v>90953</v>
          </cell>
          <cell r="C5684" t="str">
            <v>CONTRAPISO ACÚSTICO EM ARGAMASSA PRONTA, PREPARO MECÂNICO COM MISTURADOR 300 KG, APLICADO EM ÁREAS SECAS MAIORES QUE 15M2, ESPESSURA 7CM. AF_10/2014</v>
          </cell>
          <cell r="D5684" t="str">
            <v>M2</v>
          </cell>
          <cell r="E5684">
            <v>186.83</v>
          </cell>
        </row>
        <row r="5685">
          <cell r="B5685">
            <v>90954</v>
          </cell>
          <cell r="C5685" t="str">
            <v>CONTRAPISO ACÚSTICO EM ARGAMASSA PRONTA, PREPARO MANUAL, APLICADO EM ÁREAS SECAS MAIORES QUE 15M2, ESPESSURA 7CM. AF_10/2014</v>
          </cell>
          <cell r="D5685" t="str">
            <v>M2</v>
          </cell>
          <cell r="E5685">
            <v>200.21</v>
          </cell>
        </row>
        <row r="5686">
          <cell r="B5686">
            <v>94438</v>
          </cell>
          <cell r="C5686" t="str">
            <v>(COMPOSIÇÃO REPRESENTATIVA) DO SERVIÇO DE CONTRAPISO EM ARGAMASSA TRAÇO 1:4 (CIM E AREIA), EM BETONEIRA 400 L, ESPESSURA 3 CM ÁREAS SECAS E 3 CM ÁREAS MOLHADAS, PARA EDIFICAÇÃO HABITACIONAL UNIFAMILIAR (CASA) E EDIFICAÇÃO PÚBLICA PADRÃO. AF_11/2014</v>
          </cell>
          <cell r="D5686" t="str">
            <v>M2</v>
          </cell>
          <cell r="E5686">
            <v>36.880000000000003</v>
          </cell>
        </row>
        <row r="5687">
          <cell r="B5687">
            <v>94439</v>
          </cell>
          <cell r="C568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D5687" t="str">
            <v>M2</v>
          </cell>
          <cell r="E5687">
            <v>41.09</v>
          </cell>
        </row>
        <row r="5688">
          <cell r="B5688">
            <v>94779</v>
          </cell>
          <cell r="C5688" t="str">
            <v>(COMPOSIÇÃO REPRESENTATIVA) DO SERVIÇO DE CONTRAPISO EM ARGAMASSA TRAÇO 1:4 (CIM E AREIA), EM BETONEIRA 400 L, ESPESSURA 3 CM ÁREAS SECAS E 3 CM ÁREAS MOLHADAS, PARA EDIFICAÇÃO HABITACIONAL MULTIFAMILIAR (PRÉDIO). AF_11/2014</v>
          </cell>
          <cell r="D5688" t="str">
            <v>M2</v>
          </cell>
          <cell r="E5688">
            <v>35.99</v>
          </cell>
        </row>
        <row r="5689">
          <cell r="B5689">
            <v>94782</v>
          </cell>
          <cell r="C56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D5689" t="str">
            <v>M2</v>
          </cell>
          <cell r="E5689">
            <v>40.67</v>
          </cell>
        </row>
        <row r="5690">
          <cell r="B5690">
            <v>101742</v>
          </cell>
          <cell r="C5690" t="str">
            <v>RODAPÉ BORRACHA LISO, ALTURA = 7CM, ESPESSURA = 2 MM, PARA ARGAMASSA. AF_09/2020</v>
          </cell>
          <cell r="D5690" t="str">
            <v>M</v>
          </cell>
          <cell r="E5690">
            <v>46.92</v>
          </cell>
        </row>
        <row r="5691">
          <cell r="B5691">
            <v>87871</v>
          </cell>
          <cell r="C5691" t="str">
            <v>CHAPISCO APLICADO SOMENTE EM ESTRUTURAS DE CONCRETO EM ALVENARIAS INTERNAS, COM DESEMPENADEIRA DENTADA. ARGAMASSA INDUSTRIALIZADA COM PREPARO MANUAL. AF_06/2014</v>
          </cell>
          <cell r="D5691" t="str">
            <v>M2</v>
          </cell>
          <cell r="E5691">
            <v>14.21</v>
          </cell>
        </row>
        <row r="5692">
          <cell r="B5692">
            <v>87872</v>
          </cell>
          <cell r="C5692" t="str">
            <v>CHAPISCO APLICADO SOMENTE EM ESTRUTURAS DE CONCRETO EM ALVENARIAS INTERNAS, COM DESEMPENADEIRA DENTADA.  ARGAMASSA INDUSTRIALIZADA COM PREPARO EM MISTURADOR 300 KG. AF_06/2014</v>
          </cell>
          <cell r="D5692" t="str">
            <v>M2</v>
          </cell>
          <cell r="E5692">
            <v>13.59</v>
          </cell>
        </row>
        <row r="5693">
          <cell r="B5693">
            <v>87873</v>
          </cell>
          <cell r="C5693" t="str">
            <v>CHAPISCO APLICADO EM ALVENARIAS E ESTRUTURAS DE CONCRETO INTERNAS, COM ROLO PARA TEXTURA ACRÍLICA.  ARGAMASSA TRAÇO 1:4 E EMULSÃO POLIMÉRICA (ADESIVO) COM PREPARO MANUAL. AF_06/2014</v>
          </cell>
          <cell r="D5693" t="str">
            <v>M2</v>
          </cell>
          <cell r="E5693">
            <v>5.34</v>
          </cell>
        </row>
        <row r="5694">
          <cell r="B5694">
            <v>87874</v>
          </cell>
          <cell r="C5694" t="str">
            <v>CHAPISCO APLICADO EM ALVENARIAS E ESTRUTURAS DE CONCRETO INTERNAS, COM ROLO PARA TEXTURA ACRÍLICA.  ARGAMASSA TRAÇO 1:4 E EMULSÃO POLIMÉRICA (ADESIVO) COM PREPARO EM BETONEIRA 400L. AF_06/2014</v>
          </cell>
          <cell r="D5694" t="str">
            <v>M2</v>
          </cell>
          <cell r="E5694">
            <v>5.2</v>
          </cell>
        </row>
        <row r="5695">
          <cell r="B5695">
            <v>87876</v>
          </cell>
          <cell r="C5695" t="str">
            <v>CHAPISCO APLICADO EM ALVENARIAS E ESTRUTURAS DE CONCRETO INTERNAS, COM ROLO PARA TEXTURA ACRÍLICA.  ARGAMASSA INDUSTRIALIZADA COM PREPARO MANUAL. AF_06/2014</v>
          </cell>
          <cell r="D5695" t="str">
            <v>M2</v>
          </cell>
          <cell r="E5695">
            <v>9.1300000000000008</v>
          </cell>
        </row>
        <row r="5696">
          <cell r="B5696">
            <v>87877</v>
          </cell>
          <cell r="C5696" t="str">
            <v>CHAPISCO APLICADO EM ALVENARIAS E ESTRUTURAS DE CONCRETO INTERNAS, COM ROLO PARA TEXTURA ACRÍLICA.  ARGAMASSA INDUSTRIALIZADA COM PREPARO EM MISTURADOR 300 KG. AF_06/2014</v>
          </cell>
          <cell r="D5696" t="str">
            <v>M2</v>
          </cell>
          <cell r="E5696">
            <v>8.81</v>
          </cell>
        </row>
        <row r="5697">
          <cell r="B5697">
            <v>87878</v>
          </cell>
          <cell r="C5697" t="str">
            <v>CHAPISCO APLICADO EM ALVENARIAS E ESTRUTURAS DE CONCRETO INTERNAS, COM COLHER DE PEDREIRO.  ARGAMASSA TRAÇO 1:3 COM PREPARO MANUAL. AF_06/2014</v>
          </cell>
          <cell r="D5697" t="str">
            <v>M2</v>
          </cell>
          <cell r="E5697">
            <v>3.58</v>
          </cell>
        </row>
        <row r="5698">
          <cell r="B5698">
            <v>87879</v>
          </cell>
          <cell r="C5698" t="str">
            <v>CHAPISCO APLICADO EM ALVENARIAS E ESTRUTURAS DE CONCRETO INTERNAS, COM COLHER DE PEDREIRO.  ARGAMASSA TRAÇO 1:3 COM PREPARO EM BETONEIRA 400L. AF_06/2014</v>
          </cell>
          <cell r="D5698" t="str">
            <v>M2</v>
          </cell>
          <cell r="E5698">
            <v>3.13</v>
          </cell>
        </row>
        <row r="5699">
          <cell r="B5699">
            <v>87881</v>
          </cell>
          <cell r="C5699" t="str">
            <v>CHAPISCO APLICADO NO TETO, COM ROLO PARA TEXTURA ACRÍLICA. ARGAMASSA TRAÇO 1:4 E EMULSÃO POLIMÉRICA (ADESIVO) COM PREPARO MANUAL. AF_06/2014</v>
          </cell>
          <cell r="D5699" t="str">
            <v>M2</v>
          </cell>
          <cell r="E5699">
            <v>5.25</v>
          </cell>
        </row>
        <row r="5700">
          <cell r="B5700">
            <v>87882</v>
          </cell>
          <cell r="C5700" t="str">
            <v>CHAPISCO APLICADO NO TETO, COM ROLO PARA TEXTURA ACRÍLICA. ARGAMASSA TRAÇO 1:4 E EMULSÃO POLIMÉRICA (ADESIVO) COM PREPARO EM BETONEIRA 400L. AF_06/2014</v>
          </cell>
          <cell r="D5700" t="str">
            <v>M2</v>
          </cell>
          <cell r="E5700">
            <v>5.1100000000000003</v>
          </cell>
        </row>
        <row r="5701">
          <cell r="B5701">
            <v>87884</v>
          </cell>
          <cell r="C5701" t="str">
            <v>CHAPISCO APLICADO NO TETO, COM ROLO PARA TEXTURA ACRÍLICA. ARGAMASSA INDUSTRIALIZADA COM PREPARO MANUAL. AF_06/2014</v>
          </cell>
          <cell r="D5701" t="str">
            <v>M2</v>
          </cell>
          <cell r="E5701">
            <v>9.0399999999999991</v>
          </cell>
        </row>
        <row r="5702">
          <cell r="B5702">
            <v>87885</v>
          </cell>
          <cell r="C5702" t="str">
            <v>CHAPISCO APLICADO NO TETO, COM ROLO PARA TEXTURA ACRÍLICA. ARGAMASSA INDUSTRIALIZADA COM PREPARO EM MISTURADOR 300 KG. AF_06/2014</v>
          </cell>
          <cell r="D5702" t="str">
            <v>M2</v>
          </cell>
          <cell r="E5702">
            <v>8.7200000000000006</v>
          </cell>
        </row>
        <row r="5703">
          <cell r="B5703">
            <v>87886</v>
          </cell>
          <cell r="C5703" t="str">
            <v>CHAPISCO APLICADO NO TETO, COM DESEMPENADEIRA DENTADA. ARGAMASSA INDUSTRIALIZADA COM PREPARO MANUAL. AF_06/2014</v>
          </cell>
          <cell r="D5703" t="str">
            <v>M2</v>
          </cell>
          <cell r="E5703">
            <v>19.41</v>
          </cell>
        </row>
        <row r="5704">
          <cell r="B5704">
            <v>87887</v>
          </cell>
          <cell r="C5704" t="str">
            <v>CHAPISCO APLICADO NO TETO, COM DESEMPENADEIRA DENTADA. ARGAMASSA INDUSTRIALIZADA COM PREPARO EM MISTURADOR 300 KG. AF_06/2014</v>
          </cell>
          <cell r="D5704" t="str">
            <v>M2</v>
          </cell>
          <cell r="E5704">
            <v>18.79</v>
          </cell>
        </row>
        <row r="5705">
          <cell r="B5705">
            <v>87888</v>
          </cell>
          <cell r="C5705" t="str">
            <v>CHAPISCO APLICADO EM ALVENARIA (SEM PRESENÇA DE VÃOS) E ESTRUTURAS DE CONCRETO DE FACHADA, COM ROLO PARA TEXTURA ACRÍLICA.  ARGAMASSA TRAÇO 1:4 E EMULSÃO POLIMÉRICA (ADESIVO) COM PREPARO MANUAL. AF_06/2014</v>
          </cell>
          <cell r="D5705" t="str">
            <v>M2</v>
          </cell>
          <cell r="E5705">
            <v>6.45</v>
          </cell>
        </row>
        <row r="5706">
          <cell r="B5706">
            <v>87889</v>
          </cell>
          <cell r="C5706" t="str">
            <v>CHAPISCO APLICADO EM ALVENARIA (SEM PRESENÇA DE VÃOS) E ESTRUTURAS DE CONCRETO DE FACHADA, COM ROLO PARA TEXTURA ACRÍLICA.  ARGAMASSA TRAÇO 1:4 E EMULSÃO POLIMÉRICA (ADESIVO) COM PREPARO EM BETONEIRA 400L. AF_06/2014</v>
          </cell>
          <cell r="D5706" t="str">
            <v>M2</v>
          </cell>
          <cell r="E5706">
            <v>6.31</v>
          </cell>
        </row>
        <row r="5707">
          <cell r="B5707">
            <v>87891</v>
          </cell>
          <cell r="C5707" t="str">
            <v>CHAPISCO APLICADO EM ALVENARIA (SEM PRESENÇA DE VÃOS) E ESTRUTURAS DE CONCRETO DE FACHADA, COM ROLO PARA TEXTURA ACRÍLICA.  ARGAMASSA INDUSTRIALIZADA COM PREPARO MANUAL. AF_06/2014</v>
          </cell>
          <cell r="D5707" t="str">
            <v>M2</v>
          </cell>
          <cell r="E5707">
            <v>10.24</v>
          </cell>
        </row>
        <row r="5708">
          <cell r="B5708">
            <v>87892</v>
          </cell>
          <cell r="C5708" t="str">
            <v>CHAPISCO APLICADO EM ALVENARIA (SEM PRESENÇA DE VÃOS) E ESTRUTURAS DE CONCRETO DE FACHADA, COM ROLO PARA TEXTURA ACRÍLICA.  ARGAMASSA INDUSTRIALIZADA COM PREPARO EM MISTURADOR 300 KG. AF_06/2014</v>
          </cell>
          <cell r="D5708" t="str">
            <v>M2</v>
          </cell>
          <cell r="E5708">
            <v>9.92</v>
          </cell>
        </row>
        <row r="5709">
          <cell r="B5709">
            <v>87893</v>
          </cell>
          <cell r="C5709" t="str">
            <v>CHAPISCO APLICADO EM ALVENARIA (SEM PRESENÇA DE VÃOS) E ESTRUTURAS DE CONCRETO DE FACHADA, COM COLHER DE PEDREIRO.  ARGAMASSA TRAÇO 1:3 COM PREPARO MANUAL. AF_06/2014</v>
          </cell>
          <cell r="D5709" t="str">
            <v>M2</v>
          </cell>
          <cell r="E5709">
            <v>5.52</v>
          </cell>
        </row>
        <row r="5710">
          <cell r="B5710">
            <v>87894</v>
          </cell>
          <cell r="C5710" t="str">
            <v>CHAPISCO APLICADO EM ALVENARIA (SEM PRESENÇA DE VÃOS) E ESTRUTURAS DE CONCRETO DE FACHADA, COM COLHER DE PEDREIRO.  ARGAMASSA TRAÇO 1:3 COM PREPARO EM BETONEIRA 400L. AF_06/2014</v>
          </cell>
          <cell r="D5710" t="str">
            <v>M2</v>
          </cell>
          <cell r="E5710">
            <v>5.07</v>
          </cell>
        </row>
        <row r="5711">
          <cell r="B5711">
            <v>87896</v>
          </cell>
          <cell r="C5711" t="str">
            <v>CHAPISCO APLICADO EM ALVENARIA (SEM PRESENÇA DE VÃOS) E ESTRUTURAS DE CONCRETO DE FACHADA, COM EQUIPAMENTO DE PROJEÇÃO.  ARGAMASSA TRAÇO 1:3 COM PREPARO MANUAL. AF_06/2014</v>
          </cell>
          <cell r="D5711" t="str">
            <v>M2</v>
          </cell>
          <cell r="E5711">
            <v>5.0599999999999996</v>
          </cell>
        </row>
        <row r="5712">
          <cell r="B5712">
            <v>87897</v>
          </cell>
          <cell r="C5712" t="str">
            <v>CHAPISCO APLICADO EM ALVENARIA (SEM PRESENÇA DE VÃOS) E ESTRUTURAS DE CONCRETO DE FACHADA, COM EQUIPAMENTO DE PROJEÇÃO.  ARGAMASSA TRAÇO 1:3 COM PREPARO EM BETONEIRA 400 L. AF_06/2014</v>
          </cell>
          <cell r="D5712" t="str">
            <v>M2</v>
          </cell>
          <cell r="E5712">
            <v>4.6100000000000003</v>
          </cell>
        </row>
        <row r="5713">
          <cell r="B5713">
            <v>87899</v>
          </cell>
          <cell r="C5713" t="str">
            <v>CHAPISCO APLICADO EM ALVENARIA (COM PRESENÇA DE VÃOS) E ESTRUTURAS DE CONCRETO DE FACHADA, COM ROLO PARA TEXTURA ACRÍLICA.  ARGAMASSA TRAÇO 1:4 E EMULSÃO POLIMÉRICA (ADESIVO) COM PREPARO MANUAL. AF_06/2014</v>
          </cell>
          <cell r="D5713" t="str">
            <v>M2</v>
          </cell>
          <cell r="E5713">
            <v>7.43</v>
          </cell>
        </row>
        <row r="5714">
          <cell r="B5714">
            <v>87900</v>
          </cell>
          <cell r="C5714" t="str">
            <v>CHAPISCO APLICADO EM ALVENARIA (COM PRESENÇA DE VÃOS) E ESTRUTURAS DE CONCRETO DE FACHADA, COM ROLO PARA TEXTURA ACRÍLICA.  ARGAMASSA TRAÇO 1:4 E EMULSÃO POLIMÉRICA (ADESIVO) COM PREPARO EM BETONEIRA 400L. AF_06/2014</v>
          </cell>
          <cell r="D5714" t="str">
            <v>M2</v>
          </cell>
          <cell r="E5714">
            <v>7.29</v>
          </cell>
        </row>
        <row r="5715">
          <cell r="B5715">
            <v>87902</v>
          </cell>
          <cell r="C5715" t="str">
            <v>CHAPISCO APLICADO EM ALVENARIA (COM PRESENÇA DE VÃOS) E ESTRUTURAS DE CONCRETO DE FACHADA, COM ROLO PARA TEXTURA ACRÍLICA.  ARGAMASSA INDUSTRIALIZADA COM PREPARO MANUAL. AF_06/2014</v>
          </cell>
          <cell r="D5715" t="str">
            <v>M2</v>
          </cell>
          <cell r="E5715">
            <v>11.22</v>
          </cell>
        </row>
        <row r="5716">
          <cell r="B5716">
            <v>87903</v>
          </cell>
          <cell r="C5716" t="str">
            <v>CHAPISCO APLICADO EM ALVENARIA (COM PRESENÇA DE VÃOS) E ESTRUTURAS DE CONCRETO DE FACHADA, COM ROLO PARA TEXTURA ACRÍLICA.  ARGAMASSA INDUSTRIALIZADA COM PREPARO EM MISTURADOR 300 KG. AF_06/2014</v>
          </cell>
          <cell r="D5716" t="str">
            <v>M2</v>
          </cell>
          <cell r="E5716">
            <v>10.9</v>
          </cell>
        </row>
        <row r="5717">
          <cell r="B5717">
            <v>87904</v>
          </cell>
          <cell r="C5717" t="str">
            <v>CHAPISCO APLICADO EM ALVENARIA (COM PRESENÇA DE VÃOS) E ESTRUTURAS DE CONCRETO DE FACHADA, COM COLHER DE PEDREIRO.  ARGAMASSA TRAÇO 1:3 COM PREPARO MANUAL. AF_06/2014</v>
          </cell>
          <cell r="D5717" t="str">
            <v>M2</v>
          </cell>
          <cell r="E5717">
            <v>7.14</v>
          </cell>
        </row>
        <row r="5718">
          <cell r="B5718">
            <v>87905</v>
          </cell>
          <cell r="C5718" t="str">
            <v>CHAPISCO APLICADO EM ALVENARIA (COM PRESENÇA DE VÃOS) E ESTRUTURAS DE CONCRETO DE FACHADA, COM COLHER DE PEDREIRO.  ARGAMASSA TRAÇO 1:3 COM PREPARO EM BETONEIRA 400L. AF_06/2014</v>
          </cell>
          <cell r="D5718" t="str">
            <v>M2</v>
          </cell>
          <cell r="E5718">
            <v>6.69</v>
          </cell>
        </row>
        <row r="5719">
          <cell r="B5719">
            <v>87907</v>
          </cell>
          <cell r="C5719" t="str">
            <v>CHAPISCO APLICADO EM ALVENARIA (COM PRESENÇA DE VÃOS) E ESTRUTURAS DE CONCRETO DE FACHADA, COM EQUIPAMENTO DE PROJEÇÃO.  ARGAMASSA TRAÇO 1:3 COM PREPARO MANUAL. AF_06/2014</v>
          </cell>
          <cell r="D5719" t="str">
            <v>M2</v>
          </cell>
          <cell r="E5719">
            <v>6.51</v>
          </cell>
        </row>
        <row r="5720">
          <cell r="B5720">
            <v>87908</v>
          </cell>
          <cell r="C5720" t="str">
            <v>CHAPISCO APLICADO EM ALVENARIA (COM PRESENÇA DE VÃOS) E ESTRUTURAS DE CONCRETO DE FACHADA, COM EQUIPAMENTO DE PROJEÇÃO.  ARGAMASSA TRAÇO 1:3 COM PREPARO EM BETONEIRA 400 L. AF_06/2014</v>
          </cell>
          <cell r="D5720" t="str">
            <v>M2</v>
          </cell>
          <cell r="E5720">
            <v>6.06</v>
          </cell>
        </row>
        <row r="5721">
          <cell r="B5721">
            <v>87910</v>
          </cell>
          <cell r="C5721" t="str">
            <v>CHAPISCO APLICADO SOMENTE NA ESTRUTURA DE CONCRETO DA FACHADA, COM DESEMPENADEIRA DENTADA. ARGAMASSA INDUSTRIALIZADA COM PREPARO MANUAL. AF_06/2014</v>
          </cell>
          <cell r="D5721" t="str">
            <v>M2</v>
          </cell>
          <cell r="E5721">
            <v>19.260000000000002</v>
          </cell>
        </row>
        <row r="5722">
          <cell r="B5722">
            <v>87911</v>
          </cell>
          <cell r="C5722" t="str">
            <v>CHAPISCO APLICADO SOMENTE NA ESTRUTURA DE CONCRETO DA FACHADA, COM DESEMPENADEIRA DENTADA. ARGAMASSA INDUSTRIALIZADA COM PREPARO EM MISTURADOR 300 KG. AF_06/2014</v>
          </cell>
          <cell r="D5722" t="str">
            <v>M2</v>
          </cell>
          <cell r="E5722">
            <v>18.64</v>
          </cell>
        </row>
        <row r="5723">
          <cell r="B5723">
            <v>87411</v>
          </cell>
          <cell r="C5723" t="str">
            <v>APLICAÇÃO MANUAL DE GESSO DESEMPENADO (SEM TALISCAS) EM TETO DE AMBIENTES DE ÁREA MAIOR QUE 10M², ESPESSURA DE 0,5CM. AF_06/2014</v>
          </cell>
          <cell r="D5723" t="str">
            <v>M2</v>
          </cell>
          <cell r="E5723">
            <v>11.96</v>
          </cell>
        </row>
        <row r="5724">
          <cell r="B5724">
            <v>87412</v>
          </cell>
          <cell r="C5724" t="str">
            <v>APLICAÇÃO MANUAL DE GESSO DESEMPENADO (SEM TALISCAS) EM TETO DE AMBIENTES DE ÁREA ENTRE 5M² E 10M², ESPESSURA DE 0,5CM. AF_06/2014</v>
          </cell>
          <cell r="D5724" t="str">
            <v>M2</v>
          </cell>
          <cell r="E5724">
            <v>17.29</v>
          </cell>
        </row>
        <row r="5725">
          <cell r="B5725">
            <v>87413</v>
          </cell>
          <cell r="C5725" t="str">
            <v>APLICAÇÃO MANUAL DE GESSO DESEMPENADO (SEM TALISCAS) EM TETO DE AMBIENTES DE ÁREA MENOR QUE 5M², ESPESSURA DE 0,5CM. AF_06/2014</v>
          </cell>
          <cell r="D5725" t="str">
            <v>M2</v>
          </cell>
          <cell r="E5725">
            <v>20.329999999999998</v>
          </cell>
        </row>
        <row r="5726">
          <cell r="B5726">
            <v>87414</v>
          </cell>
          <cell r="C5726" t="str">
            <v>APLICAÇÃO MANUAL DE GESSO DESEMPENADO (SEM TALISCAS) EM TETO DE AMBIENTES DE ÁREA MAIOR QUE 10M², ESPESSURA DE 1,0CM. AF_06/2014</v>
          </cell>
          <cell r="D5726" t="str">
            <v>M2</v>
          </cell>
          <cell r="E5726">
            <v>17.62</v>
          </cell>
        </row>
        <row r="5727">
          <cell r="B5727">
            <v>87415</v>
          </cell>
          <cell r="C5727" t="str">
            <v>APLICAÇÃO MANUAL DE GESSO DESEMPENADO (SEM TALISCAS) EM TETO DE AMBIENTES DE ÁREA ENTRE 5M² E 10M², ESPESSURA DE 1,0CM. AF_06/2014</v>
          </cell>
          <cell r="D5727" t="str">
            <v>M2</v>
          </cell>
          <cell r="E5727">
            <v>22.79</v>
          </cell>
        </row>
        <row r="5728">
          <cell r="B5728">
            <v>87416</v>
          </cell>
          <cell r="C5728" t="str">
            <v>APLICAÇÃO MANUAL DE GESSO DESEMPENADO (SEM TALISCAS) EM TETO DE AMBIENTES DE ÁREA MENOR QUE 5M², ESPESSURA DE 1,0CM. AF_06/2014</v>
          </cell>
          <cell r="D5728" t="str">
            <v>M2</v>
          </cell>
          <cell r="E5728">
            <v>26.02</v>
          </cell>
        </row>
        <row r="5729">
          <cell r="B5729">
            <v>87417</v>
          </cell>
          <cell r="C5729" t="str">
            <v>APLICAÇÃO MANUAL DE GESSO DESEMPENADO (SEM TALISCAS) EM PAREDES DE AMBIENTES DE ÁREA MAIOR QUE 10M², ESPESSURA DE 0,5CM. AF_06/2014</v>
          </cell>
          <cell r="D5729" t="str">
            <v>M2</v>
          </cell>
          <cell r="E5729">
            <v>12.71</v>
          </cell>
        </row>
        <row r="5730">
          <cell r="B5730">
            <v>87418</v>
          </cell>
          <cell r="C5730" t="str">
            <v>APLICAÇÃO MANUAL DE GESSO DESEMPENADO (SEM TALISCAS) EM PAREDES DE AMBIENTES DE ÁREA ENTRE 5M² E 10M², ESPESSURA DE 0,5CM. AF_06/2014</v>
          </cell>
          <cell r="D5730" t="str">
            <v>M2</v>
          </cell>
          <cell r="E5730">
            <v>13.11</v>
          </cell>
        </row>
        <row r="5731">
          <cell r="B5731">
            <v>87419</v>
          </cell>
          <cell r="C5731" t="str">
            <v>APLICAÇÃO MANUAL DE GESSO DESEMPENADO (SEM TALISCAS) EM PAREDES DE AMBIENTES DE ÁREA MENOR QUE 5M², ESPESSURA DE 0,5CM. AF_06/2014</v>
          </cell>
          <cell r="D5731" t="str">
            <v>M2</v>
          </cell>
          <cell r="E5731">
            <v>14.26</v>
          </cell>
        </row>
        <row r="5732">
          <cell r="B5732">
            <v>87420</v>
          </cell>
          <cell r="C5732" t="str">
            <v>APLICAÇÃO MANUAL DE GESSO DESEMPENADO (SEM TALISCAS) EM PAREDES DE AMBIENTES DE ÁREA MAIOR QUE 10M², ESPESSURA DE 1,0CM. AF_06/2014</v>
          </cell>
          <cell r="D5732" t="str">
            <v>M2</v>
          </cell>
          <cell r="E5732">
            <v>18.96</v>
          </cell>
        </row>
        <row r="5733">
          <cell r="B5733">
            <v>87421</v>
          </cell>
          <cell r="C5733" t="str">
            <v>APLICAÇÃO MANUAL DE GESSO DESEMPENADO (SEM TALISCAS) EM PAREDES DE AMBIENTES DE ÁREA ENTRE 5M² E 10M², ESPESSURA DE 1,0CM. AF_06/2014</v>
          </cell>
          <cell r="D5733" t="str">
            <v>M2</v>
          </cell>
          <cell r="E5733">
            <v>19.350000000000001</v>
          </cell>
        </row>
        <row r="5734">
          <cell r="B5734">
            <v>87422</v>
          </cell>
          <cell r="C5734" t="str">
            <v>APLICAÇÃO MANUAL DE GESSO DESEMPENADO (SEM TALISCAS) EM PAREDES DE AMBIENTES DE ÁREA MENOR QUE 5M², ESPESSURA DE 1,0CM. AF_06/2014</v>
          </cell>
          <cell r="D5734" t="str">
            <v>M2</v>
          </cell>
          <cell r="E5734">
            <v>20.5</v>
          </cell>
        </row>
        <row r="5735">
          <cell r="B5735">
            <v>87423</v>
          </cell>
          <cell r="C5735" t="str">
            <v>APLICAÇÃO MANUAL DE GESSO SARRAFEADO (COM TALISCAS) EM PAREDES DE AMBIENTES DE ÁREA MAIOR QUE 10M², ESPESSURA DE 1,0CM. AF_06/2014</v>
          </cell>
          <cell r="D5735" t="str">
            <v>M2</v>
          </cell>
          <cell r="E5735">
            <v>25.43</v>
          </cell>
        </row>
        <row r="5736">
          <cell r="B5736">
            <v>87424</v>
          </cell>
          <cell r="C5736" t="str">
            <v>APLICAÇÃO MANUAL DE GESSO SARRAFEADO (COM TALISCAS) EM PAREDES DE AMBIENTES DE ÁREA ENTRE 5M² E 10M², ESPESSURA DE 1,0CM. AF_06/2014</v>
          </cell>
          <cell r="D5736" t="str">
            <v>M2</v>
          </cell>
          <cell r="E5736">
            <v>26.02</v>
          </cell>
        </row>
        <row r="5737">
          <cell r="B5737">
            <v>87425</v>
          </cell>
          <cell r="C5737" t="str">
            <v>APLICAÇÃO MANUAL DE GESSO SARRAFEADO (COM TALISCAS) EM PAREDES DE AMBIENTES DE ÁREA MENOR QUE 5M², ESPESSURA DE 1,0CM. AF_06/2014</v>
          </cell>
          <cell r="D5737" t="str">
            <v>M2</v>
          </cell>
          <cell r="E5737">
            <v>26.97</v>
          </cell>
        </row>
        <row r="5738">
          <cell r="B5738">
            <v>87426</v>
          </cell>
          <cell r="C5738" t="str">
            <v>APLICAÇÃO MANUAL DE GESSO SARRAFEADO (COM TALISCAS) EM PAREDES DE AMBIENTES DE ÁREA MAIOR QUE 10M², ESPESSURA DE 1,5CM. AF_06/2014</v>
          </cell>
          <cell r="D5738" t="str">
            <v>M2</v>
          </cell>
          <cell r="E5738">
            <v>29.78</v>
          </cell>
        </row>
        <row r="5739">
          <cell r="B5739">
            <v>87427</v>
          </cell>
          <cell r="C5739" t="str">
            <v>APLICAÇÃO MANUAL DE GESSO SARRAFEADO (COM TALISCAS) EM PAREDES DE AMBIENTES DE ÁREA ENTRE 5M² E 10M², ESPESSURA DE 1,5CM. AF_06/2014</v>
          </cell>
          <cell r="D5739" t="str">
            <v>M2</v>
          </cell>
          <cell r="E5739">
            <v>30.37</v>
          </cell>
        </row>
        <row r="5740">
          <cell r="B5740">
            <v>87428</v>
          </cell>
          <cell r="C5740" t="str">
            <v>APLICAÇÃO MANUAL DE GESSO SARRAFEADO (COM TALISCAS) EM PAREDES DE AMBIENTES DE ÁREA MENOR QUE 5M², ESPESSURA DE 1,5CM. AF_06/2014</v>
          </cell>
          <cell r="D5740" t="str">
            <v>M2</v>
          </cell>
          <cell r="E5740">
            <v>31.32</v>
          </cell>
        </row>
        <row r="5741">
          <cell r="B5741">
            <v>87429</v>
          </cell>
          <cell r="C5741" t="str">
            <v>APLICAÇÃO DE GESSO PROJETADO COM EQUIPAMENTO DE PROJEÇÃO EM PAREDES DE AMBIENTES DE ÁREA MAIOR QUE 10M², DESEMPENADO (SEM TALISCAS), ESPESSURA DE 0,5CM. AF_06/2014</v>
          </cell>
          <cell r="D5741" t="str">
            <v>M2</v>
          </cell>
          <cell r="E5741">
            <v>17.14</v>
          </cell>
        </row>
        <row r="5742">
          <cell r="B5742">
            <v>87430</v>
          </cell>
          <cell r="C5742" t="str">
            <v>APLICAÇÃO DE GESSO PROJETADO COM EQUIPAMENTO DE PROJEÇÃO EM PAREDES DE AMBIENTES DE ÁREA ENTRE 5M² E 10M², DESEMPENADO (SEM TALISCAS), ESPESSURA DE 0,5CM. AF_06/2014</v>
          </cell>
          <cell r="D5742" t="str">
            <v>M2</v>
          </cell>
          <cell r="E5742">
            <v>17.54</v>
          </cell>
        </row>
        <row r="5743">
          <cell r="B5743">
            <v>87431</v>
          </cell>
          <cell r="C5743" t="str">
            <v>APLICAÇÃO DE GESSO PROJETADO COM EQUIPAMENTO DE PROJEÇÃO EM PAREDES DE AMBIENTES DE ÁREA MENOR QUE 5M², DESEMPENADO (SEM TALISCAS), ESPESSURA DE 0,5CM. AF_06/2014</v>
          </cell>
          <cell r="D5743" t="str">
            <v>M2</v>
          </cell>
          <cell r="E5743">
            <v>17.739999999999998</v>
          </cell>
        </row>
        <row r="5744">
          <cell r="B5744">
            <v>87432</v>
          </cell>
          <cell r="C5744" t="str">
            <v>APLICAÇÃO DE GESSO PROJETADO COM EQUIPAMENTO DE PROJEÇÃO EM PAREDES DE AMBIENTES DE ÁREA MAIOR QUE 10M², DESEMPENADO (SEM TALISCAS), ESPESSURA DE 1,0CM. AF_06/2014</v>
          </cell>
          <cell r="D5744" t="str">
            <v>M2</v>
          </cell>
          <cell r="E5744">
            <v>25.46</v>
          </cell>
        </row>
        <row r="5745">
          <cell r="B5745">
            <v>87433</v>
          </cell>
          <cell r="C5745" t="str">
            <v>APLICAÇÃO DE GESSO PROJETADO COM EQUIPAMENTO DE PROJEÇÃO EM PAREDES DE AMBIENTES DE ÁREA ENTRE 5M² E 10M², DESEMPENADO (SEM TALISCAS), ESPESSURA DE 1,0CM. AF_06/2014</v>
          </cell>
          <cell r="D5745" t="str">
            <v>M2</v>
          </cell>
          <cell r="E5745">
            <v>26.25</v>
          </cell>
        </row>
        <row r="5746">
          <cell r="B5746">
            <v>87434</v>
          </cell>
          <cell r="C5746" t="str">
            <v>APLICAÇÃO DE GESSO PROJETADO COM EQUIPAMENTO DE PROJEÇÃO EM PAREDES DE AMBIENTES DE ÁREA MENOR QUE 5M², DESEMPENADO (SEM TALISCAS), ESPESSURA DE 1,0CM. AF_06/2014</v>
          </cell>
          <cell r="D5746" t="str">
            <v>M2</v>
          </cell>
          <cell r="E5746">
            <v>26.8</v>
          </cell>
        </row>
        <row r="5747">
          <cell r="B5747">
            <v>87435</v>
          </cell>
          <cell r="C5747" t="str">
            <v>APLICAÇÃO DE GESSO PROJETADO COM EQUIPAMENTO DE PROJEÇÃO EM PAREDES DE AMBIENTES DE ÁREA MAIOR QUE 10M², SARRAFEADO (COM TALISCAS), ESPESSURA DE 1,0CM. AF_06/2014</v>
          </cell>
          <cell r="D5747" t="str">
            <v>M2</v>
          </cell>
          <cell r="E5747">
            <v>27.95</v>
          </cell>
        </row>
        <row r="5748">
          <cell r="B5748">
            <v>87436</v>
          </cell>
          <cell r="C5748" t="str">
            <v>APLICAÇÃO DE GESSO PROJETADO COM EQUIPAMENTO DE PROJEÇÃO EM PAREDES DE AMBIENTES DE ÁREA ENTRE 5M² E 10M², SARRAFEADO (COM TALISCAS), ESPESSURA DE 1,0CM. AF_06/2014</v>
          </cell>
          <cell r="D5748" t="str">
            <v>M2</v>
          </cell>
          <cell r="E5748">
            <v>29.29</v>
          </cell>
        </row>
        <row r="5749">
          <cell r="B5749">
            <v>87437</v>
          </cell>
          <cell r="C5749" t="str">
            <v>APLICAÇÃO DE GESSO PROJETADO COM EQUIPAMENTO DE PROJEÇÃO EM PAREDES DE AMBIENTES DE ÁREA MENOR QUE 5M², SARRAFEADO (COM TALISCAS), ESPESSURA DE 1,0CM. AF_06/2014</v>
          </cell>
          <cell r="D5749" t="str">
            <v>M2</v>
          </cell>
          <cell r="E5749">
            <v>30.23</v>
          </cell>
        </row>
        <row r="5750">
          <cell r="B5750">
            <v>87438</v>
          </cell>
          <cell r="C5750" t="str">
            <v>APLICAÇÃO DE GESSO PROJETADO COM EQUIPAMENTO DE PROJEÇÃO EM PAREDES DE AMBIENTES DE ÁREA MAIOR QUE 10M², SARRAFEADO (COM TALISCAS), ESPESSURA DE 1,5CM. AF_06/2014</v>
          </cell>
          <cell r="D5750" t="str">
            <v>M2</v>
          </cell>
          <cell r="E5750">
            <v>34.81</v>
          </cell>
        </row>
        <row r="5751">
          <cell r="B5751">
            <v>87439</v>
          </cell>
          <cell r="C5751" t="str">
            <v>APLICAÇÃO DE GESSO PROJETADO COM EQUIPAMENTO DE PROJEÇÃO EM PAREDES DE AMBIENTES DE ÁREA ENTRE 5M² E 10M², SARRAFEADO (COM TALISCAS), ESPESSURA DE 1,5CM. AF_06/2014</v>
          </cell>
          <cell r="D5751" t="str">
            <v>M2</v>
          </cell>
          <cell r="E5751">
            <v>36.5</v>
          </cell>
        </row>
        <row r="5752">
          <cell r="B5752">
            <v>87440</v>
          </cell>
          <cell r="C5752" t="str">
            <v>APLICAÇÃO DE GESSO PROJETADO COM EQUIPAMENTO DE PROJEÇÃO EM PAREDES DE AMBIENTES DE ÁREA MENOR QUE 5M², SARRAFEADO (COM TALISCAS), ESPESSURA DE 1,5CM. AF_06/2014</v>
          </cell>
          <cell r="D5752" t="str">
            <v>M2</v>
          </cell>
          <cell r="E5752">
            <v>37.29</v>
          </cell>
        </row>
        <row r="5753">
          <cell r="B5753">
            <v>87527</v>
          </cell>
          <cell r="C5753" t="str">
            <v>EMBOÇO, PARA RECEBIMENTO DE CERÂMICA, EM ARGAMASSA TRAÇO 1:2:8, PREPARO MECÂNICO COM BETONEIRA 400L, APLICADO MANUALMENTE EM FACES INTERNAS DE PAREDES, PARA AMBIENTE COM ÁREA MENOR QUE 5M2, ESPESSURA DE 20MM, COM EXECUÇÃO DE TALISCAS. AF_06/2014</v>
          </cell>
          <cell r="D5753" t="str">
            <v>M2</v>
          </cell>
          <cell r="E5753">
            <v>29.88</v>
          </cell>
        </row>
        <row r="5754">
          <cell r="B5754">
            <v>87528</v>
          </cell>
          <cell r="C5754" t="str">
            <v>EMBOÇO, PARA RECEBIMENTO DE CERÂMICA, EM ARGAMASSA TRAÇO 1:2:8, PREPARO MANUAL, APLICADO MANUALMENTE EM FACES INTERNAS DE PAREDES, PARA AMBIENTE COM ÁREA MENOR QUE 5M2, ESPESSURA DE 20MM, COM EXECUÇÃO DE TALISCAS. AF_06/2014</v>
          </cell>
          <cell r="D5754" t="str">
            <v>M2</v>
          </cell>
          <cell r="E5754">
            <v>33.68</v>
          </cell>
        </row>
        <row r="5755">
          <cell r="B5755">
            <v>87529</v>
          </cell>
          <cell r="C5755" t="str">
            <v>MASSA ÚNICA, PARA RECEBIMENTO DE PINTURA, EM ARGAMASSA TRAÇO 1:2:8, PREPARO MECÂNICO COM BETONEIRA 400L, APLICADA MANUALMENTE EM FACES INTERNAS DE PAREDES, ESPESSURA DE 20MM, COM EXECUÇÃO DE TALISCAS. AF_06/2014</v>
          </cell>
          <cell r="D5755" t="str">
            <v>M2</v>
          </cell>
          <cell r="E5755">
            <v>27.07</v>
          </cell>
        </row>
        <row r="5756">
          <cell r="B5756">
            <v>87530</v>
          </cell>
          <cell r="C5756" t="str">
            <v>MASSA ÚNICA, PARA RECEBIMENTO DE PINTURA, EM ARGAMASSA TRAÇO 1:2:8, PREPARO MANUAL, APLICADA MANUALMENTE EM FACES INTERNAS DE PAREDES, ESPESSURA DE 20MM, COM EXECUÇÃO DE TALISCAS. AF_06/2014</v>
          </cell>
          <cell r="D5756" t="str">
            <v>M2</v>
          </cell>
          <cell r="E5756">
            <v>30.87</v>
          </cell>
        </row>
        <row r="5757">
          <cell r="B5757">
            <v>87531</v>
          </cell>
          <cell r="C5757" t="str">
            <v>EMBOÇO, PARA RECEBIMENTO DE CERÂMICA, EM ARGAMASSA TRAÇO 1:2:8, PREPARO MECÂNICO COM BETONEIRA 400L, APLICADO MANUALMENTE EM FACES INTERNAS DE PAREDES, PARA AMBIENTE COM ÁREA ENTRE 5M2 E 10M2, ESPESSURA DE 20MM, COM EXECUÇÃO DE TALISCAS. AF_06/2014</v>
          </cell>
          <cell r="D5757" t="str">
            <v>M2</v>
          </cell>
          <cell r="E5757">
            <v>26.07</v>
          </cell>
        </row>
        <row r="5758">
          <cell r="B5758">
            <v>87532</v>
          </cell>
          <cell r="C5758" t="str">
            <v>EMBOÇO, PARA RECEBIMENTO DE CERÂMICA, EM ARGAMASSA TRAÇO 1:2:8, PREPARO MANUAL, APLICADO MANUALMENTE EM FACES INTERNAS DE PAREDES, PARA AMBIENTE COM ÁREA  ENTRE 5M2 E 10M2, ESPESSURA DE 20MM, COM EXECUÇÃO DE TALISCAS. AF_06/2014</v>
          </cell>
          <cell r="D5758" t="str">
            <v>M2</v>
          </cell>
          <cell r="E5758">
            <v>29.87</v>
          </cell>
        </row>
        <row r="5759">
          <cell r="B5759">
            <v>87535</v>
          </cell>
          <cell r="C5759" t="str">
            <v>EMBOÇO, PARA RECEBIMENTO DE CERÂMICA, EM ARGAMASSA TRAÇO 1:2:8, PREPARO MECÂNICO COM BETONEIRA 400L, APLICADO MANUALMENTE EM FACES INTERNAS DE PAREDES, PARA AMBIENTE COM ÁREA  MAIOR QUE 10M2, ESPESSURA DE 20MM, COM EXECUÇÃO DE TALISCAS. AF_06/2014</v>
          </cell>
          <cell r="D5759" t="str">
            <v>M2</v>
          </cell>
          <cell r="E5759">
            <v>23.26</v>
          </cell>
        </row>
        <row r="5760">
          <cell r="B5760">
            <v>87536</v>
          </cell>
          <cell r="C5760" t="str">
            <v>EMBOÇO, PARA RECEBIMENTO DE CERÂMICA, EM ARGAMASSA TRAÇO 1:2:8, PREPARO MANUAL, APLICADO MANUALMENTE EM FACES INTERNAS DE PAREDES, PARA AMBIENTE COM ÁREA  MAIOR QUE 10M2, ESPESSURA DE 20MM, COM EXECUÇÃO DE TALISCAS. AF_06/2014</v>
          </cell>
          <cell r="D5760" t="str">
            <v>M2</v>
          </cell>
          <cell r="E5760">
            <v>27.06</v>
          </cell>
        </row>
        <row r="5761">
          <cell r="B5761">
            <v>87537</v>
          </cell>
          <cell r="C57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5761" t="str">
            <v>M2</v>
          </cell>
          <cell r="E5761">
            <v>75.78</v>
          </cell>
        </row>
        <row r="5762">
          <cell r="B5762">
            <v>87538</v>
          </cell>
          <cell r="C5762" t="str">
            <v>MASSA ÚNICA, PARA RECEBIMENTO DE PINTURA, EM ARGAMASSA INDUSTRIALIZADA, PREPARO MECÂNICO, APLICADO COM EQUIPAMENTO DE MISTURA E PROJEÇÃO DE 1,5 M3/H DE ARGAMASSA EM FACES INTERNAS DE PAREDES, ESPESSURA DE 20MM, COM EXECUÇÃO DE TALISCAS. AF_06/2014</v>
          </cell>
          <cell r="D5762" t="str">
            <v>M2</v>
          </cell>
          <cell r="E5762">
            <v>73.37</v>
          </cell>
        </row>
        <row r="5763">
          <cell r="B5763">
            <v>87539</v>
          </cell>
          <cell r="C57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5763" t="str">
            <v>M2</v>
          </cell>
          <cell r="E5763">
            <v>72.52</v>
          </cell>
        </row>
        <row r="5764">
          <cell r="B5764">
            <v>87541</v>
          </cell>
          <cell r="C57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5764" t="str">
            <v>M2</v>
          </cell>
          <cell r="E5764">
            <v>70.12</v>
          </cell>
        </row>
        <row r="5765">
          <cell r="B5765">
            <v>87543</v>
          </cell>
          <cell r="C5765" t="str">
            <v>MASSA ÚNICA, PARA RECEBIMENTO DE PINTURA OU CERÂMICA, ARGAMASSA INDUSTRIALIZADA, PREPARO MECÂNICO, APLICADO COM EQUIPAMENTO DE MISTURA E PROJEÇÃO DE 1,5 M3/H EM FACES INTERNAS DE PAREDES, ESPESSURA DE 5MM, SEM EXECUÇÃO DE TALISCAS. AF_06/2014</v>
          </cell>
          <cell r="D5765" t="str">
            <v>M2</v>
          </cell>
          <cell r="E5765">
            <v>23.6</v>
          </cell>
        </row>
        <row r="5766">
          <cell r="B5766">
            <v>87545</v>
          </cell>
          <cell r="C5766" t="str">
            <v>EMBOÇO, PARA RECEBIMENTO DE CERÂMICA, EM ARGAMASSA TRAÇO 1:2:8, PREPARO MECÂNICO COM BETONEIRA 400L, APLICADO MANUALMENTE EM FACES INTERNAS DE PAREDES, PARA AMBIENTE COM ÁREA MENOR QUE 5M2, ESPESSURA DE 10MM, COM EXECUÇÃO DE TALISCAS. AF_06/2014</v>
          </cell>
          <cell r="D5766" t="str">
            <v>M2</v>
          </cell>
          <cell r="E5766">
            <v>20.28</v>
          </cell>
        </row>
        <row r="5767">
          <cell r="B5767">
            <v>87546</v>
          </cell>
          <cell r="C5767" t="str">
            <v>EMBOÇO, PARA RECEBIMENTO DE CERÂMICA, EM ARGAMASSA TRAÇO 1:2:8, PREPARO MANUAL, APLICADO MANUALMENTE EM FACES INTERNAS DE PAREDES, PARA AMBIENTE COM ÁREA MENOR QUE 5M2, ESPESSURA DE 10MM, COM EXECUÇÃO DE TALISCAS. AF_06/2014</v>
          </cell>
          <cell r="D5767" t="str">
            <v>M2</v>
          </cell>
          <cell r="E5767">
            <v>22.43</v>
          </cell>
        </row>
        <row r="5768">
          <cell r="B5768">
            <v>87547</v>
          </cell>
          <cell r="C5768" t="str">
            <v>MASSA ÚNICA, PARA RECEBIMENTO DE PINTURA, EM ARGAMASSA TRAÇO 1:2:8, PREPARO MECÂNICO COM BETONEIRA 400L, APLICADA MANUALMENTE EM FACES INTERNAS DE PAREDES, ESPESSURA DE 10MM, COM EXECUÇÃO DE TALISCAS. AF_06/2014</v>
          </cell>
          <cell r="D5768" t="str">
            <v>M2</v>
          </cell>
          <cell r="E5768">
            <v>17.489999999999998</v>
          </cell>
        </row>
        <row r="5769">
          <cell r="B5769">
            <v>87548</v>
          </cell>
          <cell r="C5769" t="str">
            <v>MASSA ÚNICA, PARA RECEBIMENTO DE PINTURA, EM ARGAMASSA TRAÇO 1:2:8, PREPARO MANUAL, APLICADA MANUALMENTE EM FACES INTERNAS DE PAREDES, ESPESSURA DE 10MM, COM EXECUÇÃO DE TALISCAS. AF_06/2014</v>
          </cell>
          <cell r="D5769" t="str">
            <v>M2</v>
          </cell>
          <cell r="E5769">
            <v>19.64</v>
          </cell>
        </row>
        <row r="5770">
          <cell r="B5770">
            <v>87549</v>
          </cell>
          <cell r="C5770" t="str">
            <v>EMBOÇO, PARA RECEBIMENTO DE CERÂMICA, EM ARGAMASSA TRAÇO 1:2:8, PREPARO MECÂNICO COM BETONEIRA 400L, APLICADO MANUALMENTE EM FACES INTERNAS DE PAREDES, PARA AMBIENTE COM ÁREA ENTRE 5M2 E 10M2, ESPESSURA DE 10MM, COM EXECUÇÃO DE TALISCAS. AF_06/2014</v>
          </cell>
          <cell r="D5770" t="str">
            <v>M2</v>
          </cell>
          <cell r="E5770">
            <v>16.47</v>
          </cell>
        </row>
        <row r="5771">
          <cell r="B5771">
            <v>87550</v>
          </cell>
          <cell r="C5771" t="str">
            <v>EMBOÇO, PARA RECEBIMENTO DE CERÂMICA, EM ARGAMASSA TRAÇO 1:2:8, PREPARO MANUAL, APLICADO MANUALMENTE EM FACES INTERNAS DE PAREDES, PARA AMBIENTE COM ÁREA ENTRE 5M2 E 10M2, ESPESSURA DE 10MM, COM EXECUÇÃO DE TALISCAS. AF_06/2014</v>
          </cell>
          <cell r="D5771" t="str">
            <v>M2</v>
          </cell>
          <cell r="E5771">
            <v>18.62</v>
          </cell>
        </row>
        <row r="5772">
          <cell r="B5772">
            <v>87553</v>
          </cell>
          <cell r="C5772" t="str">
            <v>EMBOÇO, PARA RECEBIMENTO DE CERÂMICA, EM ARGAMASSA TRAÇO 1:2:8, PREPARO MECÂNICO COM BETONEIRA 400L, APLICADO MANUALMENTE EM FACES INTERNAS DE PAREDES, PARA AMBIENTE COM ÁREA MAIOR QUE 10M2, ESPESSURA DE 10MM, COM EXECUÇÃO DE TALISCAS. AF_06/2014</v>
          </cell>
          <cell r="D5772" t="str">
            <v>M2</v>
          </cell>
          <cell r="E5772">
            <v>13.66</v>
          </cell>
        </row>
        <row r="5773">
          <cell r="B5773">
            <v>87554</v>
          </cell>
          <cell r="C5773" t="str">
            <v>EMBOÇO, PARA RECEBIMENTO DE CERÂMICA, EM ARGAMASSA TRAÇO 1:2:8, PREPARO MANUAL, APLICADO MANUALMENTE EM FACES INTERNAS DE PAREDES, PARA AMBIENTE COM ÁREA MAIOR QUE 10M2, ESPESSURA DE 10MM, COM EXECUÇÃO DE TALISCAS. AF_06/2014</v>
          </cell>
          <cell r="D5773" t="str">
            <v>M2</v>
          </cell>
          <cell r="E5773">
            <v>15.81</v>
          </cell>
        </row>
        <row r="5774">
          <cell r="B5774">
            <v>87555</v>
          </cell>
          <cell r="C57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5774" t="str">
            <v>M2</v>
          </cell>
          <cell r="E5774">
            <v>45.41</v>
          </cell>
        </row>
        <row r="5775">
          <cell r="B5775">
            <v>87556</v>
          </cell>
          <cell r="C5775" t="str">
            <v>MASSA ÚNICA, PARA RECEBIMENTO DE PINTURA, EM ARGAMASSA INDUSTRIALIZADA, PREPARO MECÂNICO, APLICADO COM EQUIPAMENTO DE MISTURA E PROJEÇÃO DE 1,5 M3/H DE ARGAMASSA EM FACES INTERNAS DE PAREDES, ESPESSURA DE 10MM, COM EXECUÇÃO DE TALISCAS. AF_06/2014</v>
          </cell>
          <cell r="D5775" t="str">
            <v>M2</v>
          </cell>
          <cell r="E5775">
            <v>43.02</v>
          </cell>
        </row>
        <row r="5776">
          <cell r="B5776">
            <v>87557</v>
          </cell>
          <cell r="C57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5776" t="str">
            <v>M2</v>
          </cell>
          <cell r="E5776">
            <v>42.15</v>
          </cell>
        </row>
        <row r="5777">
          <cell r="B5777">
            <v>87559</v>
          </cell>
          <cell r="C57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5777" t="str">
            <v>M2</v>
          </cell>
          <cell r="E5777">
            <v>39.74</v>
          </cell>
        </row>
        <row r="5778">
          <cell r="B5778">
            <v>87561</v>
          </cell>
          <cell r="C5778" t="str">
            <v>MASSA ÚNICA, PARA RECEBIMENTO DE PINTURA OU CERÂMICA, EM ARGAMASSA INDUSTRIALIZADA, PREPARO MECÂNICO, APLICADO COM EQUIPAMENTO DE MISTURA E PROJEÇÃO DE 1,5 M3/H DE ARGAMASSA EM FACES INTERNAS DE PAREDES, ESPESSURA DE 10MM, SEM EXECUÇÃO DE TALISCAS. AF_06/2014</v>
          </cell>
          <cell r="D5778" t="str">
            <v>M2</v>
          </cell>
          <cell r="E5778">
            <v>42.36</v>
          </cell>
        </row>
        <row r="5779">
          <cell r="B5779">
            <v>87775</v>
          </cell>
          <cell r="C5779" t="str">
            <v>EMBOÇO OU MASSA ÚNICA EM ARGAMASSA TRAÇO 1:2:8, PREPARO MECÂNICO COM BETONEIRA 400 L, APLICADA MANUALMENTE EM PANOS DE FACHADA COM PRESENÇA DE VÃOS, ESPESSURA DE 25 MM. AF_06/2014</v>
          </cell>
          <cell r="D5779" t="str">
            <v>M2</v>
          </cell>
          <cell r="E5779">
            <v>43.48</v>
          </cell>
        </row>
        <row r="5780">
          <cell r="B5780">
            <v>87777</v>
          </cell>
          <cell r="C5780" t="str">
            <v>EMBOÇO OU MASSA ÚNICA EM ARGAMASSA TRAÇO 1:2:8, PREPARO MANUAL, APLICADA MANUALMENTE EM PANOS DE FACHADA COM PRESENÇA DE VÃOS, ESPESSURA DE 25 MM. AF_06/2014</v>
          </cell>
          <cell r="D5780" t="str">
            <v>M2</v>
          </cell>
          <cell r="E5780">
            <v>46.65</v>
          </cell>
        </row>
        <row r="5781">
          <cell r="B5781">
            <v>87778</v>
          </cell>
          <cell r="C5781" t="str">
            <v>EMBOÇO OU MASSA ÚNICA EM ARGAMASSA INDUSTRIALIZADA, PREPARO MECÂNICO E APLICAÇÃO COM EQUIPAMENTO DE MISTURA E PROJEÇÃO DE 1,5 M3/H DE ARGAMASSA EM PANOS DE FACHADA COM PRESENÇA DE VÃOS, ESPESSURA DE 25 MM. AF_06/2014</v>
          </cell>
          <cell r="D5781" t="str">
            <v>M2</v>
          </cell>
          <cell r="E5781">
            <v>79.73</v>
          </cell>
        </row>
        <row r="5782">
          <cell r="B5782">
            <v>87779</v>
          </cell>
          <cell r="C5782" t="str">
            <v>EMBOÇO OU MASSA ÚNICA EM ARGAMASSA TRAÇO 1:2:8, PREPARO MECÂNICO COM BETONEIRA 400 L, APLICADA MANUALMENTE EM PANOS DE FACHADA COM PRESENÇA DE VÃOS, ESPESSURA DE 35 MM. AF_06/2014</v>
          </cell>
          <cell r="D5782" t="str">
            <v>M2</v>
          </cell>
          <cell r="E5782">
            <v>50.6</v>
          </cell>
        </row>
        <row r="5783">
          <cell r="B5783">
            <v>87781</v>
          </cell>
          <cell r="C5783" t="str">
            <v>EMBOÇO OU MASSA ÚNICA EM ARGAMASSA TRAÇO 1:2:8, PREPARO MANUAL, APLICADA MANUALMENTE EM PANOS DE FACHADA COM PRESENÇA DE VÃOS, ESPESSURA DE 35 MM. AF_06/2014</v>
          </cell>
          <cell r="D5783" t="str">
            <v>M2</v>
          </cell>
          <cell r="E5783">
            <v>54.85</v>
          </cell>
        </row>
        <row r="5784">
          <cell r="B5784">
            <v>87783</v>
          </cell>
          <cell r="C5784" t="str">
            <v>EMBOÇO OU MASSA ÚNICA EM ARGAMASSA INDUSTRIALIZADA, PREPARO MECÂNICO E APLICAÇÃO COM EQUIPAMENTO DE MISTURA E PROJEÇÃO DE 1,5 M3/H DE ARGAMASSA EM PANOS DE FACHADA COM PRESENÇA DE VÃOS, ESPESSURA DE 35 MM. AF_06/2014</v>
          </cell>
          <cell r="D5784" t="str">
            <v>M2</v>
          </cell>
          <cell r="E5784">
            <v>100.79</v>
          </cell>
        </row>
        <row r="5785">
          <cell r="B5785">
            <v>87784</v>
          </cell>
          <cell r="C5785" t="str">
            <v>EMBOÇO OU MASSA ÚNICA EM ARGAMASSA TRAÇO 1:2:8, PREPARO MECÂNICO COM BETONEIRA 400 L, APLICADA MANUALMENTE EM PANOS DE FACHADA COM PRESENÇA DE VÃOS, ESPESSURA DE 45 MM. AF_06/2014</v>
          </cell>
          <cell r="D5785" t="str">
            <v>M2</v>
          </cell>
          <cell r="E5785">
            <v>57.74</v>
          </cell>
        </row>
        <row r="5786">
          <cell r="B5786">
            <v>87786</v>
          </cell>
          <cell r="C5786" t="str">
            <v>EMBOÇO OU MASSA ÚNICA EM ARGAMASSA TRAÇO 1:2:8, PREPARO MANUAL, APLICADA MANUALMENTE EM PANOS DE FACHADA COM PRESENÇA DE VÃOS, ESPESSURA DE 45 MM. AF_06/2014</v>
          </cell>
          <cell r="D5786" t="str">
            <v>M2</v>
          </cell>
          <cell r="E5786">
            <v>63.08</v>
          </cell>
        </row>
        <row r="5787">
          <cell r="B5787">
            <v>87787</v>
          </cell>
          <cell r="C5787" t="str">
            <v>EMBOÇO OU MASSA ÚNICA EM ARGAMASSA INDUSTRIALIZADA, PREPARO MECÂNICO E APLICAÇÃO COM EQUIPAMENTO DE MISTURA E PROJEÇÃO DE 1,5 M3/H DE ARGAMASSA EM PANOS DE FACHADA COM PRESENÇA DE VÃOS, ESPESSURA DE 45 MM. AF_06/2014</v>
          </cell>
          <cell r="D5787" t="str">
            <v>M2</v>
          </cell>
          <cell r="E5787">
            <v>121.85</v>
          </cell>
        </row>
        <row r="5788">
          <cell r="B5788">
            <v>87788</v>
          </cell>
          <cell r="C5788" t="str">
            <v>EMBOÇO OU MASSA ÚNICA EM ARGAMASSA TRAÇO 1:2:8, PREPARO MECÂNICO COM BETONEIRA 400 L, APLICADA MANUALMENTE EM PANOS DE FACHADA COM PRESENÇA DE VÃOS, ESPESSURA MAIOR OU IGUAL A 50 MM. AF_06/2014</v>
          </cell>
          <cell r="D5788" t="str">
            <v>M2</v>
          </cell>
          <cell r="E5788">
            <v>73.72</v>
          </cell>
        </row>
        <row r="5789">
          <cell r="B5789">
            <v>87790</v>
          </cell>
          <cell r="C5789" t="str">
            <v>EMBOÇO OU MASSA ÚNICA EM ARGAMASSA TRAÇO 1:2:8, PREPARO MANUAL, APLICADA MANUALMENTE EM PANOS DE FACHADA COM PRESENÇA DE VÃOS, ESPESSURA MAIOR OU IGUAL A 50 MM. AF_06/2014</v>
          </cell>
          <cell r="D5789" t="str">
            <v>M2</v>
          </cell>
          <cell r="E5789">
            <v>79.59</v>
          </cell>
        </row>
        <row r="5790">
          <cell r="B5790">
            <v>87791</v>
          </cell>
          <cell r="C5790" t="str">
            <v>EMBOÇO OU MASSA ÚNICA EM ARGAMASSA INDUSTRIALIZADA, PREPARO MECÂNICO E APLICAÇÃO COM EQUIPAMENTO DE MISTURA E PROJEÇÃO DE 1,5 M3/H DE ARGAMASSA EM PANOS DE FACHADA COM PRESENÇA DE VÃOS, ESPESSURA MAIOR OU IGUAL A 50 MM. AF_06/2014</v>
          </cell>
          <cell r="D5790" t="str">
            <v>M2</v>
          </cell>
          <cell r="E5790">
            <v>141.53</v>
          </cell>
        </row>
        <row r="5791">
          <cell r="B5791">
            <v>87792</v>
          </cell>
          <cell r="C5791" t="str">
            <v>EMBOÇO OU MASSA ÚNICA EM ARGAMASSA TRAÇO 1:2:8, PREPARO MECÂNICO COM BETONEIRA 400 L, APLICADA MANUALMENTE EM PANOS CEGOS DE FACHADA (SEM PRESENÇA DE VÃOS), ESPESSURA DE 25 MM. AF_06/2014</v>
          </cell>
          <cell r="D5791" t="str">
            <v>M2</v>
          </cell>
          <cell r="E5791">
            <v>29.6</v>
          </cell>
        </row>
        <row r="5792">
          <cell r="B5792">
            <v>87794</v>
          </cell>
          <cell r="C5792" t="str">
            <v>EMBOÇO OU MASSA ÚNICA EM ARGAMASSA TRAÇO 1:2:8, PREPARO MANUAL, APLICADA MANUALMENTE EM PANOS CEGOS DE FACHADA (SEM PRESENÇA DE VÃOS), ESPESSURA DE 25 MM. AF_06/2014</v>
          </cell>
          <cell r="D5792" t="str">
            <v>M2</v>
          </cell>
          <cell r="E5792">
            <v>32.56</v>
          </cell>
        </row>
        <row r="5793">
          <cell r="B5793">
            <v>87795</v>
          </cell>
          <cell r="C5793" t="str">
            <v>EMBOÇO OU MASSA ÚNICA EM ARGAMASSA INDUSTRIALIZADA, PREPARO MECÂNICO E APLICAÇÃO COM EQUIPAMENTO DE MISTURA E PROJEÇÃO DE 1,5 M3/H DE ARGAMASSA EM PANOS CEGOS DE FACHADA (SEM PRESENÇA DE VÃOS), ESPESSURA DE 25 MM. AF_06/2014</v>
          </cell>
          <cell r="D5793" t="str">
            <v>M2</v>
          </cell>
          <cell r="E5793">
            <v>63.11</v>
          </cell>
        </row>
        <row r="5794">
          <cell r="B5794">
            <v>87797</v>
          </cell>
          <cell r="C5794" t="str">
            <v>EMBOÇO OU MASSA ÚNICA EM ARGAMASSA TRAÇO 1:2:8, PREPARO MECÂNICO COM BETONEIRA 400 L, APLICADA MANUALMENTE EM PANOS CEGOS DE FACHADA (SEM PRESENÇA DE VÃOS), ESPESSURA DE 35 MM. AF_06/2014</v>
          </cell>
          <cell r="D5794" t="str">
            <v>M2</v>
          </cell>
          <cell r="E5794">
            <v>36.450000000000003</v>
          </cell>
        </row>
        <row r="5795">
          <cell r="B5795">
            <v>87799</v>
          </cell>
          <cell r="C5795" t="str">
            <v>EMBOÇO OU MASSA ÚNICA EM ARGAMASSA TRAÇO 1:2:8, PREPARO MANUAL, APLICADA MANUALMENTE EM PANOS CEGOS DE FACHADA (SEM PRESENÇA DE VÃOS), ESPESSURA DE 35 MM. AF_06/2014</v>
          </cell>
          <cell r="D5795" t="str">
            <v>M2</v>
          </cell>
          <cell r="E5795">
            <v>40.42</v>
          </cell>
        </row>
        <row r="5796">
          <cell r="B5796">
            <v>87800</v>
          </cell>
          <cell r="C5796" t="str">
            <v>EMBOÇO OU MASSA ÚNICA EM ARGAMASSA INDUSTRIALIZADA, PREPARO MECÂNICO E APLICAÇÃO COM EQUIPAMENTO DE MISTURA E PROJEÇÃO DE 1,5 M3/H DE ARGAMASSA EM PANOS CEGOS DE FACHADA (SEM PRESENÇA DE VÃOS), ESPESSURA DE 35 MM. AF_06/2014</v>
          </cell>
          <cell r="D5796" t="str">
            <v>M2</v>
          </cell>
          <cell r="E5796">
            <v>82.98</v>
          </cell>
        </row>
        <row r="5797">
          <cell r="B5797">
            <v>87801</v>
          </cell>
          <cell r="C5797" t="str">
            <v>EMBOÇO OU MASSA ÚNICA EM ARGAMASSA TRAÇO 1:2:8, PREPARO MECÂNICO COM BETONEIRA 400 L, APLICADA MANUALMENTE EM PANOS CEGOS DE FACHADA (SEM PRESENÇA DE VÃOS), ESPESSURA DE 45 MM. AF_06/2014</v>
          </cell>
          <cell r="D5797" t="str">
            <v>M2</v>
          </cell>
          <cell r="E5797">
            <v>43.3</v>
          </cell>
        </row>
        <row r="5798">
          <cell r="B5798">
            <v>87803</v>
          </cell>
          <cell r="C5798" t="str">
            <v>EMBOÇO OU MASSA ÚNICA EM ARGAMASSA TRAÇO 1:2:8, PREPARO MANUAL, APLICADA MANUALMENTE EM PANOS CEGOS DE FACHADA (SEM PRESENÇA DE VÃOS), ESPESSURA DE 45 MM. AF_06/2014</v>
          </cell>
          <cell r="D5798" t="str">
            <v>M2</v>
          </cell>
          <cell r="E5798">
            <v>48.28</v>
          </cell>
        </row>
        <row r="5799">
          <cell r="B5799">
            <v>87804</v>
          </cell>
          <cell r="C5799" t="str">
            <v>EMBOÇO OU MASSA ÚNICA EM ARGAMASSA INDUSTRIALIZADA, PREPARO MECÂNICO E APLICAÇÃO COM EQUIPAMENTO DE MISTURA E PROJEÇÃO DE 1,5 M3/H DE ARGAMASSA EM PANOS CEGOS DE FACHADA (SEM PRESENÇA DE VÃOS), ESPESSURA DE 45 MM. AF_06/2014</v>
          </cell>
          <cell r="D5799" t="str">
            <v>M2</v>
          </cell>
          <cell r="E5799">
            <v>102.84</v>
          </cell>
        </row>
        <row r="5800">
          <cell r="B5800">
            <v>87805</v>
          </cell>
          <cell r="C5800" t="str">
            <v>EMBOÇO OU MASSA ÚNICA EM ARGAMASSA TRAÇO 1:2:8, PREPARO MECÂNICO COM BETONEIRA 400 L, APLICADA MANUALMENTE EM PANOS CEGOS DE FACHADA (SEM PRESENÇA DE VÃOS), ESPESSURA MAIOR OU IGUAL A 50 MM. AF_06/2014</v>
          </cell>
          <cell r="D5800" t="str">
            <v>M2</v>
          </cell>
          <cell r="E5800">
            <v>49.56</v>
          </cell>
        </row>
        <row r="5801">
          <cell r="B5801">
            <v>87807</v>
          </cell>
          <cell r="C5801" t="str">
            <v>EMBOÇO OU MASSA ÚNICA EM ARGAMASSA TRAÇO 1:2:8, PREPARO MANUAL, APLICADA MANUALMENTE EM PANOS CEGOS DE FACHADA (SEM PRESENÇA DE VÃOS), ESPESSURA MAIOR OU IGUAL A 50 MM. AF_06/2014</v>
          </cell>
          <cell r="D5801" t="str">
            <v>M2</v>
          </cell>
          <cell r="E5801">
            <v>55.05</v>
          </cell>
        </row>
        <row r="5802">
          <cell r="B5802">
            <v>87808</v>
          </cell>
          <cell r="C5802" t="str">
            <v>EMBOÇO OU MASSA ÚNICA EM ARGAMASSA INDUSTRIALIZADA, PREPARO MECÂNICO E APLICAÇÃO COM EQUIPAMENTO DE MISTURA E PROJEÇÃO DE 1,5 M3/H DE ARGAMASSA EM PANOS CEGOS DE FACHADA (SEM PRESENÇA DE VÃOS), ESPESSURA MAIOR OU IGUAL A 50 MM. AF_06/2014</v>
          </cell>
          <cell r="D5802" t="str">
            <v>M2</v>
          </cell>
          <cell r="E5802">
            <v>112.42</v>
          </cell>
        </row>
        <row r="5803">
          <cell r="B5803">
            <v>87809</v>
          </cell>
          <cell r="C5803" t="str">
            <v>EMBOÇO OU MASSA ÚNICA EM ARGAMASSA TRAÇO 1:2:8, PREPARO MECÂNICO COM BETONEIRA 400 L, APLICADA MANUALMENTE EM SUPERFÍCIES EXTERNAS DA SACADA, ESPESSURA DE 25 MM, SEM USO DE TELA METÁLICA DE REFORÇO CONTRA FISSURAÇÃO. AF_06/2014</v>
          </cell>
          <cell r="D5803" t="str">
            <v>M2</v>
          </cell>
          <cell r="E5803">
            <v>66.78</v>
          </cell>
        </row>
        <row r="5804">
          <cell r="B5804">
            <v>87811</v>
          </cell>
          <cell r="C5804" t="str">
            <v>EMBOÇO OU MASSA ÚNICA EM ARGAMASSA TRAÇO 1:2:8, PREPARO MANUAL, APLICADA MANUALMENTE EM SUPERFÍCIES EXTERNAS DA SACADA, ESPESSURA DE 25 MM, SEM USO DE TELA METÁLICA DE REFORÇO CONTRA FISSURAÇÃO. AF_06/2014</v>
          </cell>
          <cell r="D5804" t="str">
            <v>M2</v>
          </cell>
          <cell r="E5804">
            <v>69.739999999999995</v>
          </cell>
        </row>
        <row r="5805">
          <cell r="B5805">
            <v>87812</v>
          </cell>
          <cell r="C5805" t="str">
            <v>EMBOÇO OU MASSA ÚNICA EM ARGAMASSA INDUSTRIALIZADA, PREPARO MECÂNICO E APLICAÇÃO COM EQUIPAMENTO DE MISTURA E PROJEÇÃO DE 1,5 M3/H EM SUPERFÍCIES EXTERNAS DA SACADA, ESPESSURA 25 MM, SEM USO DE TELA METÁLICA. AF_06/2014</v>
          </cell>
          <cell r="D5805" t="str">
            <v>M2</v>
          </cell>
          <cell r="E5805">
            <v>99.94</v>
          </cell>
        </row>
        <row r="5806">
          <cell r="B5806">
            <v>87813</v>
          </cell>
          <cell r="C5806" t="str">
            <v>EMBOÇO OU MASSA ÚNICA EM ARGAMASSA TRAÇO 1:2:8, PREPARO MECÂNICO COM BETONEIRA 400 L, APLICADA MANUALMENTE EM SUPERFÍCIES EXTERNAS DA SACADA, ESPESSURA DE 35 MM, SEM USO DE TELA METÁLICA DE REFORÇO CONTRA FISSURAÇÃO. AF_06/2014</v>
          </cell>
          <cell r="D5806" t="str">
            <v>M2</v>
          </cell>
          <cell r="E5806">
            <v>73.63</v>
          </cell>
        </row>
        <row r="5807">
          <cell r="B5807">
            <v>87815</v>
          </cell>
          <cell r="C5807" t="str">
            <v>EMBOÇO OU MASSA ÚNICA EM ARGAMASSA TRAÇO 1:2:8, PREPARO MANUAL, APLICADA MANUALMENTE EM SUPERFÍCIES EXTERNAS DA SACADA, ESPESSURA DE 35 MM, SEM USO DE TELA METÁLICA DE REFORÇO CONTRA FISSURAÇÃO. AF_06/2014</v>
          </cell>
          <cell r="D5807" t="str">
            <v>M2</v>
          </cell>
          <cell r="E5807">
            <v>77.599999999999994</v>
          </cell>
        </row>
        <row r="5808">
          <cell r="B5808">
            <v>87816</v>
          </cell>
          <cell r="C5808" t="str">
            <v>EMBOÇO OU MASSA ÚNICA EM ARGAMASSA INDUSTRIALIZADA, PREPARO MECÂNICO E APLICAÇÃO COM EQUIPAMENTO DE MISTURA E PROJEÇÃO DE 1,5 M3/H EM SUPERFÍCIES EXTERNAS DA SACADA, ESPESSURA 35 MM, SEM USO DE TELA METÁLICA. AF_06/2014</v>
          </cell>
          <cell r="D5808" t="str">
            <v>M2</v>
          </cell>
          <cell r="E5808">
            <v>119.81</v>
          </cell>
        </row>
        <row r="5809">
          <cell r="B5809">
            <v>87817</v>
          </cell>
          <cell r="C5809" t="str">
            <v>EMBOÇO OU MASSA ÚNICA EM ARGAMASSA TRAÇO 1:2:8, PREPARO MECÂNICO COM BETONEIRA 400 L, APLICADA MANUALMENTE EM SUPERFÍCIES EXTERNAS DA SACADA, ESPESSURA DE 45 MM, SEM USO DE TELA METÁLICA DE REFORÇO CONTRA FISSURAÇÃO. AF_06/2014</v>
          </cell>
          <cell r="D5809" t="str">
            <v>M2</v>
          </cell>
          <cell r="E5809">
            <v>80.13</v>
          </cell>
        </row>
        <row r="5810">
          <cell r="B5810">
            <v>87819</v>
          </cell>
          <cell r="C5810" t="str">
            <v>EMBOÇO OU MASSA ÚNICA EM ARGAMASSA TRAÇO 1:2:8, PREPARO MANUAL, APLICADA MANUALMENTE EM SUPERFÍCIES EXTERNAS DA SACADA, ESPESSURA DE 45 MM, SEM USO DE TELA METÁLICA DE REFORÇO CONTRA FISSURAÇÃO. AF_06/2014</v>
          </cell>
          <cell r="D5810" t="str">
            <v>M2</v>
          </cell>
          <cell r="E5810">
            <v>85.11</v>
          </cell>
        </row>
        <row r="5811">
          <cell r="B5811">
            <v>87820</v>
          </cell>
          <cell r="C5811" t="str">
            <v>EMBOÇO OU MASSA ÚNICA EM ARGAMASSA INDUSTRIALIZADA, PREPARO MECÂNICO E APLICAÇÃO COM EQUIPAMENTO DE MISTURA E PROJEÇÃO DE 1,5 M3/H EM SUPERFÍCIES EXTERNAS DA SACADA, ESPESSURA 45 MM, SEM USO DE TELA METÁLICA. AF_06/2014</v>
          </cell>
          <cell r="D5811" t="str">
            <v>M2</v>
          </cell>
          <cell r="E5811">
            <v>139.69</v>
          </cell>
        </row>
        <row r="5812">
          <cell r="B5812">
            <v>87821</v>
          </cell>
          <cell r="C5812" t="str">
            <v>EMBOÇO OU MASSA ÚNICA EM ARGAMASSA TRAÇO 1:2:8, PREPARO MECÂNICO COM BETONEIRA 400 L, APLICADA MANUALMENTE EM SUPERFÍCIES EXTERNAS DA SACADA, ESPESSURA MAIOR OU IGUAL A 50 MM, SEM USO DE TELA METÁLICA DE REFORÇO CONTRA FISSURAÇÃO. AF_06/2014</v>
          </cell>
          <cell r="D5812" t="str">
            <v>M2</v>
          </cell>
          <cell r="E5812">
            <v>115.15</v>
          </cell>
        </row>
        <row r="5813">
          <cell r="B5813">
            <v>87823</v>
          </cell>
          <cell r="C5813" t="str">
            <v>EMBOÇO OU MASSA ÚNICA EM ARGAMASSA TRAÇO 1:2:8, PREPARO MANUAL, APLICADA MANUALMENTE EM SUPERFÍCIES EXTERNAS DA SACADA, ESPESSURA MAIOR OU IGUAL A 50 MM, SEM USO DE TELA METÁLICA DE REFORÇO CONTRA FISSURAÇÃO. AF_06/2014</v>
          </cell>
          <cell r="D5813" t="str">
            <v>M2</v>
          </cell>
          <cell r="E5813">
            <v>120.64</v>
          </cell>
        </row>
        <row r="5814">
          <cell r="B5814">
            <v>87824</v>
          </cell>
          <cell r="C5814" t="str">
            <v>EMBOÇO OU MASSA ÚNICA EM ARGAMASSA INDUSTRIALIZADA, PREPARO MECÂNICO E APLICAÇÃO COM EQUIPAMENTO DE MISTURA E PROJEÇÃO DE 1,5 M3/H EM SUPERFÍCIES EXTERNAS DA SACADA, ESPESSURA MAIOR OU IGUAL A 50 MM, SEM USO DE TELA METÁLICA. AF_06/2014</v>
          </cell>
          <cell r="D5814" t="str">
            <v>M2</v>
          </cell>
          <cell r="E5814">
            <v>177.67</v>
          </cell>
        </row>
        <row r="5815">
          <cell r="B5815">
            <v>87825</v>
          </cell>
          <cell r="C5815" t="str">
            <v>EMBOÇO OU MASSA ÚNICA EM ARGAMASSA TRAÇO 1:2:8, PREPARO MECÂNICO COM BETONEIRA 400 L, APLICADA MANUALMENTE NAS PAREDES INTERNAS DA SACADA, ESPESSURA DE 25 MM, SEM USO DE TELA METÁLICA DE REFORÇO CONTRA FISSURAÇÃO. AF_06/2014</v>
          </cell>
          <cell r="D5815" t="str">
            <v>M2</v>
          </cell>
          <cell r="E5815">
            <v>53.08</v>
          </cell>
        </row>
        <row r="5816">
          <cell r="B5816">
            <v>87827</v>
          </cell>
          <cell r="C5816" t="str">
            <v>EMBOÇO OU MASSA ÚNICA EM ARGAMASSA TRAÇO 1:2:8, PREPARO MANUAL, APLICADA MANUALMENTE NAS PAREDES INTERNAS DA SACADA, ESPESSURA DE 25 MM, SEM USO DE TELA METÁLICA DE REFORÇO CONTRA FISSURAÇÃO. AF_06/2014</v>
          </cell>
          <cell r="D5816" t="str">
            <v>M2</v>
          </cell>
          <cell r="E5816">
            <v>56.71</v>
          </cell>
        </row>
        <row r="5817">
          <cell r="B5817">
            <v>87828</v>
          </cell>
          <cell r="C5817" t="str">
            <v>EMBOÇO OU MASSA ÚNICA EM ARGAMASSA INDUSTRIALIZADA, PREPARO MECÂNICO E APLICAÇÃO COM EQUIPAMENTO DE MISTURA E PROJEÇÃO DE 1,5 M3/H NAS PAREDES INTERNAS DA SACADA, ESPESSURA 25 MM, SEM USO DE TELA METÁLICA. AF_06/2014</v>
          </cell>
          <cell r="D5817" t="str">
            <v>M2</v>
          </cell>
          <cell r="E5817">
            <v>95.2</v>
          </cell>
        </row>
        <row r="5818">
          <cell r="B5818">
            <v>87829</v>
          </cell>
          <cell r="C5818" t="str">
            <v>EMBOÇO OU MASSA ÚNICA EM ARGAMASSA TRAÇO 1:2:8, PREPARO MECÂNICO COM BETONEIRA 400 L, APLICADA MANUALMENTE NAS PAREDES INTERNAS DA SACADA, ESPESSURA DE 35 MM, SEM USO DE TELA METÁLICA DE REFORÇO CONTRA FISSURAÇÃO. AF_06/2014</v>
          </cell>
          <cell r="D5818" t="str">
            <v>M2</v>
          </cell>
          <cell r="E5818">
            <v>60.83</v>
          </cell>
        </row>
        <row r="5819">
          <cell r="B5819">
            <v>87831</v>
          </cell>
          <cell r="C5819" t="str">
            <v>EMBOÇO OU MASSA ÚNICA EM ARGAMASSA TRAÇO 1:2:8, PREPARO MANUAL, APLICADA MANUALMENTE NAS PAREDES INTERNAS DA SACADA, ESPESSURA DE 35 MM, SEM USO DE TELA METÁLICA DE REFORÇO CONTRA FISSURAÇÃO. AF_06/2014</v>
          </cell>
          <cell r="D5819" t="str">
            <v>M2</v>
          </cell>
          <cell r="E5819">
            <v>65.69</v>
          </cell>
        </row>
        <row r="5820">
          <cell r="B5820">
            <v>87832</v>
          </cell>
          <cell r="C5820" t="str">
            <v>EMBOÇO OU MASSA ÚNICA EM ARGAMASSA INDUSTRIALIZADA, PREPARO MECÂNICO E APLICAÇÃO COM EQUIPAMENTO DE MISTURA E PROJEÇÃO DE 1,5 M3/H DE ARGAMASSA NAS PAREDES INTERNAS DA SACADA, ESPESSURA 35 MM, SEM USO DE TELA METÁLICA. AF_06/2014</v>
          </cell>
          <cell r="D5820" t="str">
            <v>M2</v>
          </cell>
          <cell r="E5820">
            <v>118.81</v>
          </cell>
        </row>
        <row r="5821">
          <cell r="B5821">
            <v>87834</v>
          </cell>
          <cell r="C5821" t="str">
            <v>REVESTIMENTO DECORATIVO MONOCAMADA APLICADO MANUALMENTE EM PANOS CEGOS DA FACHADA DE UM EDIFÍCIO DE ESTRUTURA CONVENCIONAL, COM ACABAMENTO RASPADO. AF_06/2014</v>
          </cell>
          <cell r="D5821" t="str">
            <v>M2</v>
          </cell>
          <cell r="E5821">
            <v>188.59</v>
          </cell>
        </row>
        <row r="5822">
          <cell r="B5822">
            <v>87835</v>
          </cell>
          <cell r="C5822" t="str">
            <v>REVESTIMENTO DECORATIVO MONOCAMADA APLICADO MANUALMENTE EM PANOS CEGOS DA FACHADA DE UM EDIFÍCIO DE ALVENARIA ESTRUTURAL, COM ACABAMENTO RASPADO. AF_06/2014</v>
          </cell>
          <cell r="D5822" t="str">
            <v>M2</v>
          </cell>
          <cell r="E5822">
            <v>129.66</v>
          </cell>
        </row>
        <row r="5823">
          <cell r="B5823">
            <v>87836</v>
          </cell>
          <cell r="C5823" t="str">
            <v>REVESTIMENTO DECORATIVO MONOCAMADA APLICADO COM EQUIPAMENTO DE PROJEÇÃO EM PANOS CEGOS DA FACHADA DE UM EDIFÍCIO DE ESTRUTURA CONVENCIONAL, COM ACABAMENTO RASPADO. AF_06/2014</v>
          </cell>
          <cell r="D5823" t="str">
            <v>M2</v>
          </cell>
          <cell r="E5823">
            <v>182.02</v>
          </cell>
        </row>
        <row r="5824">
          <cell r="B5824">
            <v>87837</v>
          </cell>
          <cell r="C5824" t="str">
            <v>REVESTIMENTO DECORATIVO MONOCAMADA APLICADO COM EQUIPAMENTO DE PROJEÇÃO EM PANOS CEGOS DA FACHADA DE UM EDIFÍCIO DE ALVENARIA ESTRUTURAL, COM ACABAMENTO RASPADO. AF_06/2014</v>
          </cell>
          <cell r="D5824" t="str">
            <v>M2</v>
          </cell>
          <cell r="E5824">
            <v>123.97</v>
          </cell>
        </row>
        <row r="5825">
          <cell r="B5825">
            <v>87838</v>
          </cell>
          <cell r="C5825" t="str">
            <v>REVESTIMENTO DECORATIVO MONOCAMADA APLICADO MANUALMENTE EM PANOS DA FACHADA COM PRESENÇA DE VÃOS, DE UM EDIFÍCIO DE ESTRUTURA CONVENCIONAL E ACABAMENTO RASPADO. AF_06/2014</v>
          </cell>
          <cell r="D5825" t="str">
            <v>M2</v>
          </cell>
          <cell r="E5825">
            <v>195.15</v>
          </cell>
        </row>
        <row r="5826">
          <cell r="B5826">
            <v>87839</v>
          </cell>
          <cell r="C5826" t="str">
            <v>REVESTIMENTO DECORATIVO MONOCAMADA APLICADO MANUALMENTE EM PANOS DA FACHADA COM PRESENÇA DE VÃOS, DE UM EDIFÍCIO DE ALVENARIA ESTRUTURAL E ACABAMENTO RASPADO. AF_06/2014</v>
          </cell>
          <cell r="D5826" t="str">
            <v>M2</v>
          </cell>
          <cell r="E5826">
            <v>134.15</v>
          </cell>
        </row>
        <row r="5827">
          <cell r="B5827">
            <v>87840</v>
          </cell>
          <cell r="C5827" t="str">
            <v>REVESTIMENTO DECORATIVO MONOCAMADA APLICADO COM EQUIPAMENTO DE PROJEÇÃO EM PANOS DA FACHADA COM PRESENÇA DE VÃOS, DE UM EDIFÍCIO DE ESTRUTURA CONVENCIONAL E ACABAMENTO RASPADO. AF_06/2014</v>
          </cell>
          <cell r="D5827" t="str">
            <v>M2</v>
          </cell>
          <cell r="E5827">
            <v>187.15</v>
          </cell>
        </row>
        <row r="5828">
          <cell r="B5828">
            <v>87841</v>
          </cell>
          <cell r="C5828" t="str">
            <v>REVESTIMENTO DECORATIVO MONOCAMADA APLICADO COM EQUIPAMENTO DE PROJEÇÃO EM PANOS DA FACHADA COM PRESENÇA DE VÃOS, DE UM EDIFÍCIO DE ALVENARIA ESTRUTURAL E ACABAMENTO RASPADO. AF_06/2014</v>
          </cell>
          <cell r="D5828" t="str">
            <v>M2</v>
          </cell>
          <cell r="E5828">
            <v>127.01</v>
          </cell>
        </row>
        <row r="5829">
          <cell r="B5829">
            <v>87842</v>
          </cell>
          <cell r="C5829" t="str">
            <v>REVESTIMENTO DECORATIVO MONOCAMADA APLICADO MANUALMENTE EM SUPERFÍCIES EXTERNAS DA SACADA DE UM EDIFÍCIO DE ESTRUTURA CONVENCIONAL E ACABAMENTO RASPADO. AF_06/2014</v>
          </cell>
          <cell r="D5829" t="str">
            <v>M2</v>
          </cell>
          <cell r="E5829">
            <v>193.34</v>
          </cell>
        </row>
        <row r="5830">
          <cell r="B5830">
            <v>87843</v>
          </cell>
          <cell r="C5830" t="str">
            <v>REVESTIMENTO DECORATIVO MONOCAMADA APLICADO MANUALMENTE EM SUPERFÍCIES EXTERNAS DA SACADA DE UM EDIFÍCIO DE ALVENARIA ESTRUTURAL E ACABAMENTO RASPADO. AF_06/2014</v>
          </cell>
          <cell r="D5830" t="str">
            <v>M2</v>
          </cell>
          <cell r="E5830">
            <v>141.11000000000001</v>
          </cell>
        </row>
        <row r="5831">
          <cell r="B5831">
            <v>87844</v>
          </cell>
          <cell r="C5831" t="str">
            <v>REVESTIMENTO DECORATIVO MONOCAMADA APLICADO COM EQUIPAMENTO DE PROJEÇÃO EM SUPERFÍCIES EXTERNAS DA SACADA DE UM EDIFÍCIO DE ESTRUTURA CONVENCIONAL E ACABAMENTO RASPADO. AF_06/2014</v>
          </cell>
          <cell r="D5831" t="str">
            <v>M2</v>
          </cell>
          <cell r="E5831">
            <v>181.53</v>
          </cell>
        </row>
        <row r="5832">
          <cell r="B5832">
            <v>87845</v>
          </cell>
          <cell r="C5832" t="str">
            <v>REVESTIMENTO DECORATIVO MONOCAMADA APLICADO COM EQUIPAMENTO DE PROJEÇÃO EM SUPERFÍCIES EXTERNAS DA SACADA DE UM EDIFÍCIO DE ALVENARIA ESTRUTURAL E ACABAMENTO RASPADO. AF_06/2014</v>
          </cell>
          <cell r="D5832" t="str">
            <v>M2</v>
          </cell>
          <cell r="E5832">
            <v>130.19999999999999</v>
          </cell>
        </row>
        <row r="5833">
          <cell r="B5833">
            <v>87846</v>
          </cell>
          <cell r="C5833" t="str">
            <v>REVESTIMENTO DECORATIVO MONOCAMADA APLICADO MANUALMENTE EM PANOS CEGOS DA FACHADA DE UM EDIFÍCIO DE ESTRUTURA CONVENCIONAL, COM ACABAMENTO TRAVERTINO. AF_06/2014</v>
          </cell>
          <cell r="D5833" t="str">
            <v>M2</v>
          </cell>
          <cell r="E5833">
            <v>203.64</v>
          </cell>
        </row>
        <row r="5834">
          <cell r="B5834">
            <v>87847</v>
          </cell>
          <cell r="C5834" t="str">
            <v>REVESTIMENTO DECORATIVO MONOCAMADA APLICADO MANUALMENTE EM PANOS CEGOS DA FACHADA DE UM EDIFÍCIO DE ALVENARIA ESTRUTURAL, COM ACABAMENTO TRAVERTINO. AF_06/2014</v>
          </cell>
          <cell r="D5834" t="str">
            <v>M2</v>
          </cell>
          <cell r="E5834">
            <v>144.71</v>
          </cell>
        </row>
        <row r="5835">
          <cell r="B5835">
            <v>87848</v>
          </cell>
          <cell r="C5835" t="str">
            <v>REVESTIMENTO DECORATIVO MONOCAMADA APLICADO COM EQUIPAMENTO DE PROJEÇÃO EM PANOS CEGOS DA FACHADA DE UM EDIFÍCIO DE ESTRUTURA CONVENCIONAL, COM ACABAMENTO TRAVERTINO. AF_06/2014</v>
          </cell>
          <cell r="D5835" t="str">
            <v>M2</v>
          </cell>
          <cell r="E5835">
            <v>196.07</v>
          </cell>
        </row>
        <row r="5836">
          <cell r="B5836">
            <v>87849</v>
          </cell>
          <cell r="C5836" t="str">
            <v>REVESTIMENTO DECORATIVO MONOCAMADA APLICADO COM EQUIPAMENTO DE PROJEÇÃO EM PANOS CEGOS DA FACHADA DE UM EDIFÍCIO DE ALVENARIA ESTRUTURAL, COM ACABAMENTO TRAVERTINO. AF_06/2014</v>
          </cell>
          <cell r="D5836" t="str">
            <v>M2</v>
          </cell>
          <cell r="E5836">
            <v>138.02000000000001</v>
          </cell>
        </row>
        <row r="5837">
          <cell r="B5837">
            <v>87850</v>
          </cell>
          <cell r="C5837" t="str">
            <v>REVESTIMENTO DECORATIVO MONOCAMADA APLICADO MANUALMENTE EM PANOS DA FACHADA COM PRESENÇA DE VÃOS, DE UM EDIFÍCIO DE ESTRUTURA CONVENCIONAL E ACABAMENTO TRAVERTINO. AF_06/2014</v>
          </cell>
          <cell r="D5837" t="str">
            <v>M2</v>
          </cell>
          <cell r="E5837">
            <v>210.23</v>
          </cell>
        </row>
        <row r="5838">
          <cell r="B5838">
            <v>87851</v>
          </cell>
          <cell r="C5838" t="str">
            <v>REVESTIMENTO DECORATIVO MONOCAMADA APLICADO MANUALMENTE EM PANOS DA FACHADA COM PRESENÇA DE VÃOS, DE UM EDIFÍCIO DE ALVENARIA ESTRUTURAL E ACABAMENTO TRAVERTINO. AF_06/2014</v>
          </cell>
          <cell r="D5838" t="str">
            <v>M2</v>
          </cell>
          <cell r="E5838">
            <v>149.24</v>
          </cell>
        </row>
        <row r="5839">
          <cell r="B5839">
            <v>87852</v>
          </cell>
          <cell r="C5839" t="str">
            <v>REVESTIMENTO DECORATIVO MONOCAMADA APLICADO COM EQUIPAMENTO DE PROJEÇÃO EM PANOS DA FACHADA COM PRESENÇA DE VÃOS, DE UM EDIFÍCIO DE ESTRUTURA CONVENCIONAL E ACABAMENTO TRAVERTINO. AF_06/2014</v>
          </cell>
          <cell r="D5839" t="str">
            <v>M2</v>
          </cell>
          <cell r="E5839">
            <v>201.19</v>
          </cell>
        </row>
        <row r="5840">
          <cell r="B5840">
            <v>87853</v>
          </cell>
          <cell r="C5840" t="str">
            <v>REVESTIMENTO DECORATIVO MONOCAMADA APLICADO COM EQUIPAMENTO DE PROJEÇÃO EM PANOS DA FACHADA COM PRESENÇA DE VÃOS, DE UM EDIFÍCIO DE ALVENARIA ESTRUTURAL E ACABAMENTO TRAVERTINO. AF_06/2014</v>
          </cell>
          <cell r="D5840" t="str">
            <v>M2</v>
          </cell>
          <cell r="E5840">
            <v>141.05000000000001</v>
          </cell>
        </row>
        <row r="5841">
          <cell r="B5841">
            <v>87854</v>
          </cell>
          <cell r="C5841" t="str">
            <v>REVESTIMENTO DECORATIVO MONOCAMADA APLICADO MANUALMENTE EM SUPERFÍCIES EXTERNAS DA SACADA DE UM EDIFÍCIO DE ESTRUTURA CONVENCIONAL E ACABAMENTO TRAVERTINO. AF_06/2014</v>
          </cell>
          <cell r="D5841" t="str">
            <v>M2</v>
          </cell>
          <cell r="E5841">
            <v>208.4</v>
          </cell>
        </row>
        <row r="5842">
          <cell r="B5842">
            <v>87855</v>
          </cell>
          <cell r="C5842" t="str">
            <v>REVESTIMENTO DECORATIVO MONOCAMADA APLICADO MANUALMENTE EM SUPERFÍCIES EXTERNAS DA SACADA DE UM EDIFÍCIO DE ALVENARIA ESTRUTURAL E ACABAMENTO TRAVERTINO. AF_06/2014</v>
          </cell>
          <cell r="D5842" t="str">
            <v>M2</v>
          </cell>
          <cell r="E5842">
            <v>156.19</v>
          </cell>
        </row>
        <row r="5843">
          <cell r="B5843">
            <v>87856</v>
          </cell>
          <cell r="C5843" t="str">
            <v>REVESTIMENTO DECORATIVO MONOCAMADA APLICADO COM EQUIPAMENTO DE PROJEÇÃO EM SUPERFÍCIES EXTERNAS DA SACADA DE UM EDIFÍCIO DE ESTRUTURA CONVENCIONAL E ACABAMENTO TRAVERTINO. AF_06/2014</v>
          </cell>
          <cell r="D5843" t="str">
            <v>M2</v>
          </cell>
          <cell r="E5843">
            <v>195.58</v>
          </cell>
        </row>
        <row r="5844">
          <cell r="B5844">
            <v>87857</v>
          </cell>
          <cell r="C5844" t="str">
            <v>REVESTIMENTO DECORATIVO MONOCAMADA APLICADO COM EQUIPAMENTO DE PROJEÇÃO EM SUPERFÍCIES EXTERNAS DA SACADA DE UM EDIFÍCIO DE ALVENARIA ESTRUTURAL E ACABAMENTO TRAVERTINO. AF_06/2014</v>
          </cell>
          <cell r="D5844" t="str">
            <v>M2</v>
          </cell>
          <cell r="E5844">
            <v>144.22999999999999</v>
          </cell>
        </row>
        <row r="5845">
          <cell r="B5845">
            <v>87858</v>
          </cell>
          <cell r="C5845" t="str">
            <v>REVESTIMENTO DECORATIVO MONOCAMADA APLICADO MANUALMENTE NAS PAREDES INTERNAS DA SACADA COM ACABAMENTO RASPADO. AF_06/2014</v>
          </cell>
          <cell r="D5845" t="str">
            <v>M2</v>
          </cell>
          <cell r="E5845">
            <v>137.21</v>
          </cell>
        </row>
        <row r="5846">
          <cell r="B5846">
            <v>87859</v>
          </cell>
          <cell r="C5846" t="str">
            <v>REVESTIMENTO DECORATIVO MONOCAMADA APLICADO MANUALMENTE NAS PAREDES INTERNAS DA SACADA COM ACABAMENTO TRAVERTINO. AF_06/2014</v>
          </cell>
          <cell r="D5846" t="str">
            <v>M2</v>
          </cell>
          <cell r="E5846">
            <v>156.91</v>
          </cell>
        </row>
        <row r="5847">
          <cell r="B5847">
            <v>89048</v>
          </cell>
          <cell r="C5847" t="str">
            <v>(COMPOSIÇÃO REPRESENTATIVA) DO SERVIÇO DE EMBOÇO/MASSA ÚNICA, TRAÇO 1:2:8, PREPARO MECÂNICO, COM BETONEIRA DE 400L, EM PAREDES DE AMBIENTES INTERNOS, COM EXECUÇÃO DE TALISCAS, PARA EDIFICAÇÃO HABITACIONAL MULTIFAMILIAR (PRÉDIO). AF_11/2014</v>
          </cell>
          <cell r="D5847" t="str">
            <v>M2</v>
          </cell>
          <cell r="E5847">
            <v>27.67</v>
          </cell>
        </row>
        <row r="5848">
          <cell r="B5848">
            <v>89049</v>
          </cell>
          <cell r="C5848" t="str">
            <v>(COMPOSIÇÃO REPRESENTATIVA) DO SERVIÇO DE APLICAÇÃO MANUAL DE GESSO DESEMPENADO (SEM TALISCAS) EM TETO, ESPESSURA 0,5 CM, PARA EDIFICAÇÃO HABITACIONAL MULTIFAMILIAR (PRÉDIO). AF_11/2014</v>
          </cell>
          <cell r="D5848" t="str">
            <v>M2</v>
          </cell>
          <cell r="E5848">
            <v>16.829999999999998</v>
          </cell>
        </row>
        <row r="5849">
          <cell r="B5849">
            <v>89173</v>
          </cell>
          <cell r="C5849" t="str">
            <v>(COMPOSIÇÃO REPRESENTATIVA) DO SERVIÇO DE EMBOÇO/MASSA ÚNICA, APLICADO MANUALMENTE, TRAÇO 1:2:8, EM BETONEIRA DE 400L, PAREDES INTERNAS, COM EXECUÇÃO DE TALISCAS, EDIFICAÇÃO HABITACIONAL UNIFAMILIAR (CASAS) E EDIFICAÇÃO PÚBLICA PADRÃO. AF_12/2014</v>
          </cell>
          <cell r="D5849" t="str">
            <v>M2</v>
          </cell>
          <cell r="E5849">
            <v>27.21</v>
          </cell>
        </row>
        <row r="5850">
          <cell r="B5850">
            <v>90406</v>
          </cell>
          <cell r="C5850" t="str">
            <v>MASSA ÚNICA, PARA RECEBIMENTO DE PINTURA, EM ARGAMASSA TRAÇO 1:2:8, PREPARO MECÂNICO COM BETONEIRA 400L, APLICADA MANUALMENTE EM TETO, ESPESSURA DE 20MM, COM EXECUÇÃO DE TALISCAS. AF_03/2015</v>
          </cell>
          <cell r="D5850" t="str">
            <v>M2</v>
          </cell>
          <cell r="E5850">
            <v>35.270000000000003</v>
          </cell>
        </row>
        <row r="5851">
          <cell r="B5851">
            <v>90407</v>
          </cell>
          <cell r="C5851" t="str">
            <v>MASSA ÚNICA, PARA RECEBIMENTO DE PINTURA, EM ARGAMASSA TRAÇO 1:2:8, PREPARO MANUAL, APLICADA MANUALMENTE EM TETO, ESPESSURA DE 20MM, COM EXECUÇÃO DE TALISCAS. AF_03/2015</v>
          </cell>
          <cell r="D5851" t="str">
            <v>M2</v>
          </cell>
          <cell r="E5851">
            <v>39.07</v>
          </cell>
        </row>
        <row r="5852">
          <cell r="B5852">
            <v>90408</v>
          </cell>
          <cell r="C5852" t="str">
            <v>MASSA ÚNICA, PARA RECEBIMENTO DE PINTURA, EM ARGAMASSA TRAÇO 1:2:8, PREPARO MECÂNICO COM BETONEIRA 400L, APLICADA MANUALMENTE EM TETO, ESPESSURA DE 10MM, COM EXECUÇÃO DE TALISCAS. AF_03/2015</v>
          </cell>
          <cell r="D5852" t="str">
            <v>M2</v>
          </cell>
          <cell r="E5852">
            <v>25.44</v>
          </cell>
        </row>
        <row r="5853">
          <cell r="B5853">
            <v>90409</v>
          </cell>
          <cell r="C5853" t="str">
            <v>MASSA ÚNICA, PARA RECEBIMENTO DE PINTURA, EM ARGAMASSA TRAÇO 1:2:8, PREPARO MANUAL, APLICADA MANUALMENTE EM TETO, ESPESSURA DE 10MM, COM EXECUÇÃO DE TALISCAS. AF_03/2015</v>
          </cell>
          <cell r="D5853" t="str">
            <v>M2</v>
          </cell>
          <cell r="E5853">
            <v>27.59</v>
          </cell>
        </row>
        <row r="5854">
          <cell r="B5854">
            <v>87242</v>
          </cell>
          <cell r="C5854" t="str">
            <v>REVESTIMENTO CERÂMICO PARA PAREDES EXTERNAS EM PASTILHAS DE PORCELANA 5 X 5 CM (PLACAS DE 30 X 30 CM), ALINHADAS A PRUMO, APLICADO EM PANOS COM VÃOS. AF_06/2014</v>
          </cell>
          <cell r="D5854" t="str">
            <v>M2</v>
          </cell>
          <cell r="E5854">
            <v>243.01</v>
          </cell>
        </row>
        <row r="5855">
          <cell r="B5855">
            <v>87243</v>
          </cell>
          <cell r="C5855" t="str">
            <v>REVESTIMENTO CERÂMICO PARA PAREDES EXTERNAS EM PASTILHAS DE PORCELANA 5 X 5 CM (PLACAS DE 30 X 30 CM), ALINHADAS A PRUMO, APLICADO EM PANOS SEM VÃOS. AF_06/2014</v>
          </cell>
          <cell r="D5855" t="str">
            <v>M2</v>
          </cell>
          <cell r="E5855">
            <v>224.48</v>
          </cell>
        </row>
        <row r="5856">
          <cell r="B5856">
            <v>87244</v>
          </cell>
          <cell r="C5856" t="str">
            <v>REVESTIMENTO CERÂMICO PARA PAREDES EXTERNAS EM PASTILHAS DE PORCELANA 5 X 5 CM (PLACAS DE 30 X 30 CM), ALINHADAS A PRUMO, APLICADO EM SUPERFÍCIES EXTERNAS DA SACADA. AF_06/2014</v>
          </cell>
          <cell r="D5856" t="str">
            <v>M2</v>
          </cell>
          <cell r="E5856">
            <v>234.22</v>
          </cell>
        </row>
        <row r="5857">
          <cell r="B5857">
            <v>87245</v>
          </cell>
          <cell r="C5857" t="str">
            <v>REVESTIMENTO CERÂMICO PARA PAREDES EXTERNAS EM PASTILHAS DE PORCELANA 5 X 5 CM (PLACAS DE 30 X 30 CM), ALINHADAS A PRUMO, APLICADO EM SUPERFÍCIES INTERNAS DA SACADA. AF_06/2014</v>
          </cell>
          <cell r="D5857" t="str">
            <v>M2</v>
          </cell>
          <cell r="E5857">
            <v>281.47000000000003</v>
          </cell>
        </row>
        <row r="5858">
          <cell r="B5858">
            <v>87264</v>
          </cell>
          <cell r="C5858" t="str">
            <v>REVESTIMENTO CERÂMICO PARA PAREDES INTERNAS COM PLACAS TIPO ESMALTADA EXTRA DE DIMENSÕES 20X20 CM APLICADAS EM AMBIENTES DE ÁREA MENOR QUE 5 M² NA ALTURA INTEIRA DAS PAREDES. AF_06/2014</v>
          </cell>
          <cell r="D5858" t="str">
            <v>M2</v>
          </cell>
          <cell r="E5858">
            <v>51.35</v>
          </cell>
        </row>
        <row r="5859">
          <cell r="B5859">
            <v>87265</v>
          </cell>
          <cell r="C5859" t="str">
            <v>REVESTIMENTO CERÂMICO PARA PAREDES INTERNAS COM PLACAS TIPO ESMALTADA EXTRA DE DIMENSÕES 20X20 CM APLICADAS EM AMBIENTES DE ÁREA MAIOR QUE 5 M² NA ALTURA INTEIRA DAS PAREDES. AF_06/2014</v>
          </cell>
          <cell r="D5859" t="str">
            <v>M2</v>
          </cell>
          <cell r="E5859">
            <v>45.15</v>
          </cell>
        </row>
        <row r="5860">
          <cell r="B5860">
            <v>87266</v>
          </cell>
          <cell r="C5860" t="str">
            <v>REVESTIMENTO CERÂMICO PARA PAREDES INTERNAS COM PLACAS TIPO ESMALTADA EXTRA DE DIMENSÕES 20X20 CM APLICADAS EM AMBIENTES DE ÁREA MENOR QUE 5 M² A MEIA ALTURA DAS PAREDES. AF_06/2014</v>
          </cell>
          <cell r="D5860" t="str">
            <v>M2</v>
          </cell>
          <cell r="E5860">
            <v>53.57</v>
          </cell>
        </row>
        <row r="5861">
          <cell r="B5861">
            <v>87267</v>
          </cell>
          <cell r="C5861" t="str">
            <v>REVESTIMENTO CERÂMICO PARA PAREDES INTERNAS COM PLACAS TIPO ESMALTADA EXTRA DE DIMENSÕES 20X20 CM APLICADAS EM AMBIENTES DE ÁREA MAIOR QUE 5 M² A MEIA ALTURA DAS PAREDES. AF_06/2014</v>
          </cell>
          <cell r="D5861" t="str">
            <v>M2</v>
          </cell>
          <cell r="E5861">
            <v>50.81</v>
          </cell>
        </row>
        <row r="5862">
          <cell r="B5862">
            <v>87268</v>
          </cell>
          <cell r="C5862" t="str">
            <v>REVESTIMENTO CERÂMICO PARA PAREDES INTERNAS COM PLACAS TIPO ESMALTADA EXTRA DE DIMENSÕES 25X35 CM APLICADAS EM AMBIENTES DE ÁREA MENOR QUE 5 M² NA ALTURA INTEIRA DAS PAREDES. AF_06/2014</v>
          </cell>
          <cell r="D5862" t="str">
            <v>M2</v>
          </cell>
          <cell r="E5862">
            <v>54.94</v>
          </cell>
        </row>
        <row r="5863">
          <cell r="B5863">
            <v>87269</v>
          </cell>
          <cell r="C5863" t="str">
            <v>REVESTIMENTO CERÂMICO PARA PAREDES INTERNAS COM PLACAS TIPO ESMALTADA EXTRA DE DIMENSÕES 25X35 CM APLICADAS EM AMBIENTES DE ÁREA MAIOR QUE 5 M² NA ALTURA INTEIRA DAS PAREDES. AF_06/2014</v>
          </cell>
          <cell r="D5863" t="str">
            <v>M2</v>
          </cell>
          <cell r="E5863">
            <v>48.2</v>
          </cell>
        </row>
        <row r="5864">
          <cell r="B5864">
            <v>87270</v>
          </cell>
          <cell r="C5864" t="str">
            <v>REVESTIMENTO CERÂMICO PARA PAREDES INTERNAS COM PLACAS TIPO ESMALTADA EXTRA DE DIMENSÕES 25X35 CM APLICADAS EM AMBIENTES DE ÁREA MENOR QUE 5 M² A MEIA ALTURA DAS PAREDES. AF_06/2014</v>
          </cell>
          <cell r="D5864" t="str">
            <v>M2</v>
          </cell>
          <cell r="E5864">
            <v>56.8</v>
          </cell>
        </row>
        <row r="5865">
          <cell r="B5865">
            <v>87271</v>
          </cell>
          <cell r="C5865" t="str">
            <v>REVESTIMENTO CERÂMICO PARA PAREDES INTERNAS COM PLACAS TIPO ESMALTADA EXTRA DE DIMENSÕES 25X35 CM APLICADAS EM AMBIENTES DE ÁREA MAIOR QUE 5 M² A MEIA ALTURA DAS PAREDES. AF_06/2014</v>
          </cell>
          <cell r="D5865" t="str">
            <v>M2</v>
          </cell>
          <cell r="E5865">
            <v>53.6</v>
          </cell>
        </row>
        <row r="5866">
          <cell r="B5866">
            <v>87272</v>
          </cell>
          <cell r="C5866" t="str">
            <v>REVESTIMENTO CERÂMICO PARA PAREDES INTERNAS COM PLACAS TIPO ESMALTADA EXTRA  DE DIMENSÕES 33X45 CM APLICADAS EM AMBIENTES DE ÁREA MENOR QUE 5 M² NA ALTURA INTEIRA DAS PAREDES. AF_06/2014</v>
          </cell>
          <cell r="D5866" t="str">
            <v>M2</v>
          </cell>
          <cell r="E5866">
            <v>58.69</v>
          </cell>
        </row>
        <row r="5867">
          <cell r="B5867">
            <v>87273</v>
          </cell>
          <cell r="C5867" t="str">
            <v>REVESTIMENTO CERÂMICO PARA PAREDES INTERNAS COM PLACAS TIPO ESMALTADA EXTRA DE DIMENSÕES 33X45 CM APLICADAS EM AMBIENTES DE ÁREA MAIOR QUE 5 M² NA ALTURA INTEIRA DAS PAREDES. AF_06/2014</v>
          </cell>
          <cell r="D5867" t="str">
            <v>M2</v>
          </cell>
          <cell r="E5867">
            <v>50.44</v>
          </cell>
        </row>
        <row r="5868">
          <cell r="B5868">
            <v>87274</v>
          </cell>
          <cell r="C5868" t="str">
            <v>REVESTIMENTO CERÂMICO PARA PAREDES INTERNAS COM PLACAS TIPO ESMALTADA EXTRA DE DIMENSÕES 33X45 CM APLICADAS EM AMBIENTES DE ÁREA MENOR QUE 5 M² A MEIA ALTURA DAS PAREDES. AF_06/2014</v>
          </cell>
          <cell r="D5868" t="str">
            <v>M2</v>
          </cell>
          <cell r="E5868">
            <v>59.99</v>
          </cell>
        </row>
        <row r="5869">
          <cell r="B5869">
            <v>87275</v>
          </cell>
          <cell r="C5869" t="str">
            <v>REVESTIMENTO CERÂMICO PARA PAREDES INTERNAS COM PLACAS TIPO ESMALTADA EXTRA  DE DIMENSÕES 33X45 CM APLICADAS EM AMBIENTES DE ÁREA MAIOR QUE 5 M² A MEIA ALTURA DAS PAREDES. AF_06/2014</v>
          </cell>
          <cell r="D5869" t="str">
            <v>M2</v>
          </cell>
          <cell r="E5869">
            <v>57.18</v>
          </cell>
        </row>
        <row r="5870">
          <cell r="B5870">
            <v>88786</v>
          </cell>
          <cell r="C5870" t="str">
            <v>REVESTIMENTO CERÂMICO PARA PAREDES EXTERNAS EM PASTILHAS DE PORCELANA 2,5 X 2,5 CM (PLACAS DE 30 X 30 CM), ALINHADAS A PRUMO, APLICADO EM PANOS COM VÃOS. AF_10/2014</v>
          </cell>
          <cell r="D5870" t="str">
            <v>M2</v>
          </cell>
          <cell r="E5870">
            <v>271.18</v>
          </cell>
        </row>
        <row r="5871">
          <cell r="B5871">
            <v>88787</v>
          </cell>
          <cell r="C5871" t="str">
            <v>REVESTIMENTO CERÂMICO PARA PAREDES EXTERNAS EM PASTILHAS DE PORCELANA 2,5 X 2,5 CM (PLACAS DE 30 X 30 CM), ALINHADAS A PRUMO, APLICADO EM PANOS SEM VÃOS. AF_10/2014</v>
          </cell>
          <cell r="D5871" t="str">
            <v>M2</v>
          </cell>
          <cell r="E5871">
            <v>251.31</v>
          </cell>
        </row>
        <row r="5872">
          <cell r="B5872">
            <v>88788</v>
          </cell>
          <cell r="C5872" t="str">
            <v>REVESTIMENTO CERÂMICO PARA PAREDES EXTERNAS EM PASTILHAS DE PORCELANA 2,5 X 2,5 CM (PLACAS DE 30 X 30 CM), ALINHADAS A PRUMO, APLICADO EM SUPERFÍCIES EXTERNAS DA SACADA. AF_10/2014</v>
          </cell>
          <cell r="D5872" t="str">
            <v>M2</v>
          </cell>
          <cell r="E5872">
            <v>261.05</v>
          </cell>
        </row>
        <row r="5873">
          <cell r="B5873">
            <v>88789</v>
          </cell>
          <cell r="C5873" t="str">
            <v>REVESTIMENTO CERÂMICO PARA PAREDES EXTERNAS EM PASTILHAS DE PORCELANA 2,5 X 2,5 CM (PLACAS DE 30 X 30 CM), ALINHADAS A PRUMO, APLICADO EM SUPERFÍCIES INTERNAS DA SACADA. AF_10/2014</v>
          </cell>
          <cell r="D5873" t="str">
            <v>M2</v>
          </cell>
          <cell r="E5873">
            <v>312.88</v>
          </cell>
        </row>
        <row r="5874">
          <cell r="B5874">
            <v>89045</v>
          </cell>
          <cell r="C5874" t="str">
            <v>(COMPOSIÇÃO REPRESENTATIVA) DO SERVIÇO DE REVESTIMENTO CERÂMICO PARA AMBIENTES DE ÁREAS MOLHADAS, MEIA PAREDE OU PAREDE INTEIRA, COM PLACAS TIPO ESMALTADA EXTRA, DIMENSÕES 20X20 CM, PARA EDIFICAÇÃO HABITACIONAL MULTIFAMILIAR (PRÉDIO). AF_11/2014</v>
          </cell>
          <cell r="D5874" t="str">
            <v>M2</v>
          </cell>
          <cell r="E5874">
            <v>51.19</v>
          </cell>
        </row>
        <row r="5875">
          <cell r="B5875">
            <v>89170</v>
          </cell>
          <cell r="C5875" t="str">
            <v>(COMPOSIÇÃO REPRESENTATIVA) DO SERVIÇO DE REVESTIMENTO CERÂMICO PARA PAREDES INTERNAS, MEIA PAREDE, OU PAREDE INTEIRA, PLACAS TIPO ESMALTADA EXTRA DE 20X20 CM, PARA EDIFICAÇÕES HABITACIONAIS UNIFAMILIAR (CASAS) E EDIFICAÇÕES PÚBLICAS PADRÃO. AF_11/2014</v>
          </cell>
          <cell r="D5875" t="str">
            <v>M2</v>
          </cell>
          <cell r="E5875">
            <v>49.63</v>
          </cell>
        </row>
        <row r="5876">
          <cell r="B5876">
            <v>93392</v>
          </cell>
          <cell r="C5876" t="str">
            <v>REVESTIMENTO CERÂMICO PARA PAREDES INTERNAS COM PLACAS TIPO ESMALTADA PADRÃO POPULAR DE DIMENSÕES 20X20 CM, ARGAMASSA TIPO AC I, APLICADAS EM AMBIENTES DE ÁREA MENOR QUE 5 M2 NA ALTURA INTEIRA DAS PAREDES. AF_06/2014</v>
          </cell>
          <cell r="D5876" t="str">
            <v>M2</v>
          </cell>
          <cell r="E5876">
            <v>40.96</v>
          </cell>
        </row>
        <row r="5877">
          <cell r="B5877">
            <v>93393</v>
          </cell>
          <cell r="C5877" t="str">
            <v>REVESTIMENTO CERÂMICO PARA PAREDES INTERNAS COM PLACAS TIPO ESMALTADA PADRÃO POPULAR DE DIMENSÕES 20X20 CM, ARGAMASSA TIPO AC I, APLICADAS EM AMBIENTES DE ÁREA MAIOR QUE 5 M2 NA ALTURA INTEIRA DAS PAREDES. AF_06/2014</v>
          </cell>
          <cell r="D5877" t="str">
            <v>M2</v>
          </cell>
          <cell r="E5877">
            <v>34.86</v>
          </cell>
        </row>
        <row r="5878">
          <cell r="B5878">
            <v>93394</v>
          </cell>
          <cell r="C5878" t="str">
            <v>REVESTIMENTO CERÂMICO PARA PAREDES INTERNAS COM PLACAS TIPO ESMALTADA PADRÃO POPULAR DE DIMENSÕES 20X20 CM, ARGAMASSA TIPO AC I, APLICADAS EM AMBIENTES DE ÁREA MENOR QUE 5 M2 A MEIA ALTURA DAS PAREDES. AF_06/2014</v>
          </cell>
          <cell r="D5878" t="str">
            <v>M2</v>
          </cell>
          <cell r="E5878">
            <v>43.18</v>
          </cell>
        </row>
        <row r="5879">
          <cell r="B5879">
            <v>93395</v>
          </cell>
          <cell r="C5879" t="str">
            <v>REVESTIMENTO CERÂMICO PARA PAREDES INTERNAS COM PLACAS TIPO ESMALTADA PADRÃO POPULAR DE DIMENSÕES 20X20 CM, ARGAMASSA TIPO AC I, APLICADAS EM AMBIENTES DE ÁREA MAIOR QUE 5 M2 A MEIA ALTURA DAS PAREDES. AF_06/2014</v>
          </cell>
          <cell r="D5879" t="str">
            <v>M2</v>
          </cell>
          <cell r="E5879">
            <v>40.42</v>
          </cell>
        </row>
        <row r="5880">
          <cell r="B5880">
            <v>99194</v>
          </cell>
          <cell r="C5880" t="str">
            <v>REVESTIMENTO CERÂMICO PARA PAREDES INTERNAS COM PLACAS TIPO ESMALTADA PADRÃO POPULAR DE DIMENSÕES 20X20 CM, ARGAMASSA TIPO AC III, APLICADAS EM AMBIENTES DE ÁREA MENOR QUE 5 M2 NA ALTURA INTEIRA DAS PAREDES. AF_06/2014</v>
          </cell>
          <cell r="D5880" t="str">
            <v>M2</v>
          </cell>
          <cell r="E5880">
            <v>49.03</v>
          </cell>
        </row>
        <row r="5881">
          <cell r="B5881">
            <v>99195</v>
          </cell>
          <cell r="C5881" t="str">
            <v>REVESTIMENTO CERÂMICO PARA PAREDES INTERNAS COM PLACAS TIPO ESMALTADA PADRÃO POPULAR DE DIMENSÕES 20X20 CM, ARGAMASSA TIPO AC III, APLICADAS EM AMBIENTES DE ÁREA MAIOR QUE 5 M2 NA ALTURA INTEIRA DAS PAREDES. AF_06/2014</v>
          </cell>
          <cell r="D5881" t="str">
            <v>M2</v>
          </cell>
          <cell r="E5881">
            <v>42.93</v>
          </cell>
        </row>
        <row r="5882">
          <cell r="B5882">
            <v>99196</v>
          </cell>
          <cell r="C5882" t="str">
            <v>REVESTIMENTO CERÂMICO PARA PAREDES INTERNAS COM PLACAS TIPO ESMALTADA PADRÃO POPULAR DE DIMENSÕES 20X20 CM, ARGAMASSA TIPO AC III, APLICADAS EM AMBIENTES DE ÁREA MENOR QUE 5 M2 A MEIA ALTURA DAS PAREDES. AF_06/2014</v>
          </cell>
          <cell r="D5882" t="str">
            <v>M2</v>
          </cell>
          <cell r="E5882">
            <v>51.25</v>
          </cell>
        </row>
        <row r="5883">
          <cell r="B5883">
            <v>99198</v>
          </cell>
          <cell r="C5883" t="str">
            <v>REVESTIMENTO CERÂMICO PARA PAREDES INTERNAS COM PLACAS TIPO ESMALTADA PADRÃO POPULAR DE DIMENSÕES 20X20 CM, ARGAMASSA TIPO AC III, APLICADAS EM AMBIENTES DE ÁREA MAIOR QUE 5 M2 A MEIA ALTURA DAS PAREDES. AF_06/2014</v>
          </cell>
          <cell r="D5883" t="str">
            <v>M2</v>
          </cell>
          <cell r="E5883">
            <v>48.49</v>
          </cell>
        </row>
        <row r="5884">
          <cell r="B5884">
            <v>101965</v>
          </cell>
          <cell r="C5884" t="str">
            <v>PEITORIL LINEAR EM GRANITO OU MÁRMORE, L = 15CM, COMPRIMENTO DE ATÉ 2M, ASSENTADO COM ARGAMASSA 1:6 COM ADITIVO. AF_11/2020</v>
          </cell>
          <cell r="D5884" t="str">
            <v>M</v>
          </cell>
          <cell r="E5884">
            <v>104.8</v>
          </cell>
        </row>
        <row r="5885">
          <cell r="B5885">
            <v>101966</v>
          </cell>
          <cell r="C5885" t="str">
            <v>CHAPIM SOBRE MUROS LINEARES, EM GRANITO OU MÁRMORE, L = 25 CM, ASSENTADO COM ARGAMASSA 1:6 COM ADITIVO. AF_11/2020</v>
          </cell>
          <cell r="D5885" t="str">
            <v>M</v>
          </cell>
          <cell r="E5885">
            <v>136.22999999999999</v>
          </cell>
        </row>
        <row r="5886">
          <cell r="B5886">
            <v>101979</v>
          </cell>
          <cell r="C5886" t="str">
            <v>CHAPIM (RUFO CAPA) EM AÇO GALVANIZADO, CORTE 33. AF_11/2020</v>
          </cell>
          <cell r="D5886" t="str">
            <v>M</v>
          </cell>
          <cell r="E5886">
            <v>40.71</v>
          </cell>
        </row>
        <row r="5887">
          <cell r="B5887">
            <v>96112</v>
          </cell>
          <cell r="C5887" t="str">
            <v>FORRO EM MADEIRA PINUS, PARA AMBIENTES RESIDENCIAIS, INCLUSIVE ESTRUTURA DE FIXAÇÃO. AF_05/2017</v>
          </cell>
          <cell r="D5887" t="str">
            <v>M2</v>
          </cell>
          <cell r="E5887">
            <v>95.89</v>
          </cell>
        </row>
        <row r="5888">
          <cell r="B5888">
            <v>96117</v>
          </cell>
          <cell r="C5888" t="str">
            <v>FORRO EM MADEIRA PINUS, PARA AMBIENTES COMERCIAIS, INCLUSIVE ESTRUTURA DE FIXAÇÃO. AF_05/2017</v>
          </cell>
          <cell r="D5888" t="str">
            <v>M2</v>
          </cell>
          <cell r="E5888">
            <v>108.98</v>
          </cell>
        </row>
        <row r="5889">
          <cell r="B5889">
            <v>96122</v>
          </cell>
          <cell r="C5889" t="str">
            <v>ACABAMENTOS PARA FORRO (RODA-FORRO EM MADEIRA PINUS). AF_05/2017</v>
          </cell>
          <cell r="D5889" t="str">
            <v>M</v>
          </cell>
          <cell r="E5889">
            <v>24.33</v>
          </cell>
        </row>
        <row r="5890">
          <cell r="B5890">
            <v>96109</v>
          </cell>
          <cell r="C5890" t="str">
            <v>FORRO EM PLACAS DE GESSO, PARA AMBIENTES RESIDENCIAIS. AF_05/2017_P</v>
          </cell>
          <cell r="D5890" t="str">
            <v>M2</v>
          </cell>
          <cell r="E5890">
            <v>36.25</v>
          </cell>
        </row>
        <row r="5891">
          <cell r="B5891">
            <v>96110</v>
          </cell>
          <cell r="C5891" t="str">
            <v>FORRO EM DRYWALL, PARA AMBIENTES RESIDENCIAIS, INCLUSIVE ESTRUTURA DE FIXAÇÃO. AF_05/2017_P</v>
          </cell>
          <cell r="D5891" t="str">
            <v>M2</v>
          </cell>
          <cell r="E5891">
            <v>57.06</v>
          </cell>
        </row>
        <row r="5892">
          <cell r="B5892">
            <v>96113</v>
          </cell>
          <cell r="C5892" t="str">
            <v>FORRO EM PLACAS DE GESSO, PARA AMBIENTES COMERCIAIS. AF_05/2017_P</v>
          </cell>
          <cell r="D5892" t="str">
            <v>M2</v>
          </cell>
          <cell r="E5892">
            <v>32.22</v>
          </cell>
        </row>
        <row r="5893">
          <cell r="B5893">
            <v>96114</v>
          </cell>
          <cell r="C5893" t="str">
            <v>FORRO EM DRYWALL, PARA AMBIENTES COMERCIAIS, INCLUSIVE ESTRUTURA DE FIXAÇÃO. AF_05/2017_P</v>
          </cell>
          <cell r="D5893" t="str">
            <v>M2</v>
          </cell>
          <cell r="E5893">
            <v>59.65</v>
          </cell>
        </row>
        <row r="5894">
          <cell r="B5894">
            <v>96120</v>
          </cell>
          <cell r="C5894" t="str">
            <v>ACABAMENTOS PARA FORRO (MOLDURA DE GESSO). AF_05/2017</v>
          </cell>
          <cell r="D5894" t="str">
            <v>M</v>
          </cell>
          <cell r="E5894">
            <v>2.4700000000000002</v>
          </cell>
        </row>
        <row r="5895">
          <cell r="B5895">
            <v>96123</v>
          </cell>
          <cell r="C5895" t="str">
            <v>ACABAMENTOS PARA FORRO (MOLDURA EM DRYWALL, COM LARGURA DE 15 CM). AF_05/2017_P</v>
          </cell>
          <cell r="D5895" t="str">
            <v>M</v>
          </cell>
          <cell r="E5895">
            <v>24.94</v>
          </cell>
        </row>
        <row r="5896">
          <cell r="B5896">
            <v>99054</v>
          </cell>
          <cell r="C5896" t="str">
            <v>ACABAMENTOS PARA FORRO (SANCA DE GESSO MONTADA NA OBRA). AF_05/2017_P</v>
          </cell>
          <cell r="D5896" t="str">
            <v>M2</v>
          </cell>
          <cell r="E5896">
            <v>44.51</v>
          </cell>
        </row>
        <row r="5897">
          <cell r="B5897">
            <v>96111</v>
          </cell>
          <cell r="C5897" t="str">
            <v>FORRO EM RÉGUAS DE PVC, FRISADO, PARA AMBIENTES RESIDENCIAIS, INCLUSIVE ESTRUTURA DE FIXAÇÃO. AF_05/2017_P</v>
          </cell>
          <cell r="D5897" t="str">
            <v>M2</v>
          </cell>
          <cell r="E5897">
            <v>48.13</v>
          </cell>
        </row>
        <row r="5898">
          <cell r="B5898">
            <v>96116</v>
          </cell>
          <cell r="C5898" t="str">
            <v>FORRO EM RÉGUAS DE PVC, FRISADO, PARA AMBIENTES COMERCIAIS, INCLUSIVE ESTRUTURA DE FIXAÇÃO. AF_05/2017_P</v>
          </cell>
          <cell r="D5898" t="str">
            <v>M2</v>
          </cell>
          <cell r="E5898">
            <v>53.33</v>
          </cell>
        </row>
        <row r="5899">
          <cell r="B5899">
            <v>96121</v>
          </cell>
          <cell r="C5899" t="str">
            <v>ACABAMENTOS PARA FORRO (RODA-FORRO EM PERFIL METÁLICO E PLÁSTICO). AF_05/2017</v>
          </cell>
          <cell r="D5899" t="str">
            <v>M</v>
          </cell>
          <cell r="E5899">
            <v>8.06</v>
          </cell>
        </row>
        <row r="5900">
          <cell r="B5900">
            <v>96485</v>
          </cell>
          <cell r="C5900" t="str">
            <v>FORRO EM RÉGUAS DE PVC, LISO, PARA AMBIENTES RESIDENCIAIS, INCLUSIVE ESTRUTURA DE FIXAÇÃO. AF_05/2017_P</v>
          </cell>
          <cell r="D5900" t="str">
            <v>M2</v>
          </cell>
          <cell r="E5900">
            <v>56.82</v>
          </cell>
        </row>
        <row r="5901">
          <cell r="B5901">
            <v>96486</v>
          </cell>
          <cell r="C5901" t="str">
            <v>FORRO DE PVC, LISO, PARA AMBIENTES COMERCIAIS, INCLUSIVE ESTRUTURA DE FIXAÇÃO. AF_05/2017_P</v>
          </cell>
          <cell r="D5901" t="str">
            <v>M2</v>
          </cell>
          <cell r="E5901">
            <v>62.54</v>
          </cell>
        </row>
        <row r="5902">
          <cell r="B5902">
            <v>91514</v>
          </cell>
          <cell r="C5902" t="str">
            <v>ESTUCAMENTO DE PANOS DE FACHADA SEM VÃOS DO SISTEMA DE PAREDES DE CONCRETO EM EDIFICAÇÕES DE MÚLTIPLOS PAVIMENTOS. AF_06/2015</v>
          </cell>
          <cell r="D5902" t="str">
            <v>M2</v>
          </cell>
          <cell r="E5902">
            <v>5.23</v>
          </cell>
        </row>
        <row r="5903">
          <cell r="B5903">
            <v>91515</v>
          </cell>
          <cell r="C5903" t="str">
            <v>ESTUCAMENTO DE PANOS DE FACHADA COM VÃOS DO SISTEMA DE PAREDES DE CONCRETO EM EDIFICAÇÕES DE MÚLTIPLOS PAVIMENTOS. AF_06/2015</v>
          </cell>
          <cell r="D5903" t="str">
            <v>M2</v>
          </cell>
          <cell r="E5903">
            <v>6.91</v>
          </cell>
        </row>
        <row r="5904">
          <cell r="B5904">
            <v>91516</v>
          </cell>
          <cell r="C5904" t="str">
            <v>ESTUCAMENTO DE SUPERFÍCIE EXTERNA DA SACADA DO SISTEMA DE PAREDES DE CONCRETO EM EDIFICAÇÕES DE MÚLTIPLOS PAVIMENTOS. AF_06/2015</v>
          </cell>
          <cell r="D5904" t="str">
            <v>M2</v>
          </cell>
          <cell r="E5904">
            <v>10.09</v>
          </cell>
        </row>
        <row r="5905">
          <cell r="B5905">
            <v>91517</v>
          </cell>
          <cell r="C5905" t="str">
            <v>ESTUCAMENTO DE PANOS DE FACHADA SEM VÃOS DO SISTEMA DE PAREDES DE CONCRETO EM EDIFICAÇÕES DE PAVIMENTO ÚNICO. AF_06/2015</v>
          </cell>
          <cell r="D5905" t="str">
            <v>M2</v>
          </cell>
          <cell r="E5905">
            <v>11.23</v>
          </cell>
        </row>
        <row r="5906">
          <cell r="B5906">
            <v>91519</v>
          </cell>
          <cell r="C5906" t="str">
            <v>ESTUCAMENTO DE PANOS DE FACHADA COM VÃOS DO SISTEMA DE PAREDES DE CONCRETO EM EDIFICAÇÕES DE PAVIMENTO ÚNICO. AF_06/2015</v>
          </cell>
          <cell r="D5906" t="str">
            <v>M2</v>
          </cell>
          <cell r="E5906">
            <v>12.89</v>
          </cell>
        </row>
        <row r="5907">
          <cell r="B5907">
            <v>91520</v>
          </cell>
          <cell r="C5907" t="str">
            <v>ESTUCAMENTO DE DENSIDADE BAIXA NAS FACES INTERNAS DE PAREDES DO SISTEMA DE PAREDES DE CONCRETO. AF_06/2015</v>
          </cell>
          <cell r="D5907" t="str">
            <v>M2</v>
          </cell>
          <cell r="E5907">
            <v>1.91</v>
          </cell>
        </row>
        <row r="5908">
          <cell r="B5908">
            <v>91522</v>
          </cell>
          <cell r="C5908" t="str">
            <v>ESTUCAMENTO, PARA QUALQUER REVESTIMENTO, EM TETO DO SISTEMA DE PAREDES DE CONCRETO. AF_06/2015</v>
          </cell>
          <cell r="D5908" t="str">
            <v>M2</v>
          </cell>
          <cell r="E5908">
            <v>2.29</v>
          </cell>
        </row>
        <row r="5909">
          <cell r="B5909">
            <v>91525</v>
          </cell>
          <cell r="C5909" t="str">
            <v>ESTUCAMENTO DE DENSIDADE ALTA, NAS FACES INTERNAS DE PAREDES DO SISTEMA DE PAREDES DE CONCRETO. AF_06/2015</v>
          </cell>
          <cell r="D5909" t="str">
            <v>M2</v>
          </cell>
          <cell r="E5909">
            <v>4.3600000000000003</v>
          </cell>
        </row>
        <row r="5910">
          <cell r="B5910">
            <v>87280</v>
          </cell>
          <cell r="C5910" t="str">
            <v>ARGAMASSA TRAÇO 1:7 (EM VOLUME DE CIMENTO E AREIA MÉDIA ÚMIDA) COM ADIÇÃO DE PLASTIFICANTE PARA EMBOÇO/MASSA ÚNICA/ASSENTAMENTO DE ALVENARIA DE VEDAÇÃO, PREPARO MECÂNICO COM BETONEIRA 400 L. AF_08/2019</v>
          </cell>
          <cell r="D5910" t="str">
            <v>M3</v>
          </cell>
          <cell r="E5910">
            <v>316.57</v>
          </cell>
        </row>
        <row r="5911">
          <cell r="B5911">
            <v>87281</v>
          </cell>
          <cell r="C5911" t="str">
            <v>ARGAMASSA TRAÇO 1:7 (EM VOLUME DE CIMENTO E AREIA MÉDIA ÚMIDA) COM ADIÇÃO DE PLASTIFICANTE PARA EMBOÇO/MASSA ÚNICA/ASSENTAMENTO DE ALVENARIA DE VEDAÇÃO, PREPARO MECÂNICO COM BETONEIRA 600 L. AF_08/2019</v>
          </cell>
          <cell r="D5911" t="str">
            <v>M3</v>
          </cell>
          <cell r="E5911">
            <v>314.14999999999998</v>
          </cell>
        </row>
        <row r="5912">
          <cell r="B5912">
            <v>87283</v>
          </cell>
          <cell r="C5912" t="str">
            <v>ARGAMASSA TRAÇO 1:6 (EM VOLUME DE CIMENTO E AREIA MÉDIA ÚMIDA) COM ADIÇÃO DE PLASTIFICANTE PARA EMBOÇO/MASSA ÚNICA/ASSENTAMENTO DE ALVENARIA DE VEDAÇÃO, PREPARO MECÂNICO COM BETONEIRA 400 L. AF_08/2019</v>
          </cell>
          <cell r="D5912" t="str">
            <v>M3</v>
          </cell>
          <cell r="E5912">
            <v>330.83</v>
          </cell>
        </row>
        <row r="5913">
          <cell r="B5913">
            <v>87284</v>
          </cell>
          <cell r="C5913" t="str">
            <v>ARGAMASSA TRAÇO 1:6 (EM VOLUME DE CIMENTO E AREIA MÉDIA ÚMIDA) COM ADIÇÃO DE PLASTIFICANTE PARA EMBOÇO/MASSA ÚNICA/ASSENTAMENTO DE ALVENARIA DE VEDAÇÃO, PREPARO MECÂNICO COM BETONEIRA 600 L. AF_08/2019</v>
          </cell>
          <cell r="D5913" t="str">
            <v>M3</v>
          </cell>
          <cell r="E5913">
            <v>326.95999999999998</v>
          </cell>
        </row>
        <row r="5914">
          <cell r="B5914">
            <v>87286</v>
          </cell>
          <cell r="C5914" t="str">
            <v>ARGAMASSA TRAÇO 1:1:6 (EM VOLUME DE CIMENTO, CAL E AREIA MÉDIA ÚMIDA) PARA EMBOÇO/MASSA ÚNICA/ASSENTAMENTO DE ALVENARIA DE VEDAÇÃO, PREPARO MECÂNICO COM BETONEIRA 400 L. AF_08/2019</v>
          </cell>
          <cell r="D5914" t="str">
            <v>M3</v>
          </cell>
          <cell r="E5914">
            <v>409.66</v>
          </cell>
        </row>
        <row r="5915">
          <cell r="B5915">
            <v>87287</v>
          </cell>
          <cell r="C5915" t="str">
            <v>ARGAMASSA TRAÇO 1:1:6 (EM VOLUME DE CIMENTO, CAL E AREIA MÉDIA ÚMIDA) PARA EMBOÇO/MASSA ÚNICA/ASSENTAMENTO DE ALVENARIA DE VEDAÇÃO, PREPARO MECÂNICO COM BETONEIRA 600 L. AF_08/2019</v>
          </cell>
          <cell r="D5915" t="str">
            <v>M3</v>
          </cell>
          <cell r="E5915">
            <v>400.08</v>
          </cell>
        </row>
        <row r="5916">
          <cell r="B5916">
            <v>87289</v>
          </cell>
          <cell r="C5916" t="str">
            <v>ARGAMASSA TRAÇO 1:1,5:7,5 (EM VOLUME DE CIMENTO, CAL E AREIA MÉDIA ÚMIDA) PARA EMBOÇO/MASSA ÚNICA/ASSENTAMENTO DE ALVENARIA DE VEDAÇÃO, PREPARO MECÂNICO COM BETONEIRA 400 L. AF_08/2019</v>
          </cell>
          <cell r="D5916" t="str">
            <v>M3</v>
          </cell>
          <cell r="E5916">
            <v>392.71</v>
          </cell>
        </row>
        <row r="5917">
          <cell r="B5917">
            <v>87290</v>
          </cell>
          <cell r="C5917" t="str">
            <v>ARGAMASSA TRAÇO 1:1,5:7,5 (EM VOLUME DE CIMENTO, CAL E AREIA MÉDIA ÚMIDA) PARA EMBOÇO/MASSA ÚNICA/ASSENTAMENTO DE ALVENARIA DE VEDAÇÃO, PREPARO MECÂNICO COM BETONEIRA 600 L. AF_08/2019</v>
          </cell>
          <cell r="D5917" t="str">
            <v>M3</v>
          </cell>
          <cell r="E5917">
            <v>388.27</v>
          </cell>
        </row>
        <row r="5918">
          <cell r="B5918">
            <v>87292</v>
          </cell>
          <cell r="C5918" t="str">
            <v>ARGAMASSA TRAÇO 1:2:8 (EM VOLUME DE CIMENTO, CAL E AREIA MÉDIA ÚMIDA) PARA EMBOÇO/MASSA ÚNICA/ASSENTAMENTO DE ALVENARIA DE VEDAÇÃO, PREPARO MECÂNICO COM BETONEIRA 400 L. AF_08/2019</v>
          </cell>
          <cell r="D5918" t="str">
            <v>M3</v>
          </cell>
          <cell r="E5918">
            <v>401.04</v>
          </cell>
        </row>
        <row r="5919">
          <cell r="B5919">
            <v>87294</v>
          </cell>
          <cell r="C5919" t="str">
            <v>ARGAMASSA TRAÇO 1:2:9 (EM VOLUME DE CIMENTO, CAL E AREIA MÉDIA ÚMIDA) PARA EMBOÇO/MASSA ÚNICA/ASSENTAMENTO DE ALVENARIA DE VEDAÇÃO, PREPARO MECÂNICO COM BETONEIRA 600 L. AF_08/2019</v>
          </cell>
          <cell r="D5919" t="str">
            <v>M3</v>
          </cell>
          <cell r="E5919">
            <v>383.36</v>
          </cell>
        </row>
        <row r="5920">
          <cell r="B5920">
            <v>87295</v>
          </cell>
          <cell r="C5920" t="str">
            <v>ARGAMASSA TRAÇO 1:3:12 (EM VOLUME DE CIMENTO, CAL E AREIA MÉDIA ÚMIDA) PARA EMBOÇO/MASSA ÚNICA/ASSENTAMENTO DE ALVENARIA DE VEDAÇÃO, PREPARO MECÂNICO COM BETONEIRA 400 L. AF_08/2019</v>
          </cell>
          <cell r="D5920" t="str">
            <v>M3</v>
          </cell>
          <cell r="E5920">
            <v>386.87</v>
          </cell>
        </row>
        <row r="5921">
          <cell r="B5921">
            <v>87296</v>
          </cell>
          <cell r="C5921" t="str">
            <v>ARGAMASSA TRAÇO 1:3:12 (EM VOLUME DE CIMENTO, CAL E AREIA MÉDIA ÚMIDA) PARA EMBOÇO/MASSA ÚNICA/ASSENTAMENTO DE ALVENARIA DE VEDAÇÃO, PREPARO MECÂNICO COM BETONEIRA 600 L. AF_08/2019</v>
          </cell>
          <cell r="D5921" t="str">
            <v>M3</v>
          </cell>
          <cell r="E5921">
            <v>370.4</v>
          </cell>
        </row>
        <row r="5922">
          <cell r="B5922">
            <v>87298</v>
          </cell>
          <cell r="C5922" t="str">
            <v>ARGAMASSA TRAÇO 1:3 (EM VOLUME DE CIMENTO E AREIA MÉDIA ÚMIDA) PARA CONTRAPISO, PREPARO MECÂNICO COM BETONEIRA 400 L. AF_08/2019</v>
          </cell>
          <cell r="D5922" t="str">
            <v>M3</v>
          </cell>
          <cell r="E5922">
            <v>504.09</v>
          </cell>
        </row>
        <row r="5923">
          <cell r="B5923">
            <v>87299</v>
          </cell>
          <cell r="C5923" t="str">
            <v>ARGAMASSA TRAÇO 1:3 (EM VOLUME DE CIMENTO E AREIA MÉDIA ÚMIDA) PARA CONTRAPISO, PREPARO MECÂNICO COM BETONEIRA 600 L. AF_08/2019</v>
          </cell>
          <cell r="D5923" t="str">
            <v>M3</v>
          </cell>
          <cell r="E5923">
            <v>324.07</v>
          </cell>
        </row>
        <row r="5924">
          <cell r="B5924">
            <v>87301</v>
          </cell>
          <cell r="C5924" t="str">
            <v>ARGAMASSA TRAÇO 1:4 (EM VOLUME DE CIMENTO E AREIA MÉDIA ÚMIDA) PARA CONTRAPISO, PREPARO MECÂNICO COM BETONEIRA 400 L. AF_08/2019</v>
          </cell>
          <cell r="D5924" t="str">
            <v>M3</v>
          </cell>
          <cell r="E5924">
            <v>448.91</v>
          </cell>
        </row>
        <row r="5925">
          <cell r="B5925">
            <v>87302</v>
          </cell>
          <cell r="C5925" t="str">
            <v>ARGAMASSA TRAÇO 1:4 (EM VOLUME DE CIMENTO E AREIA MÉDIA ÚMIDA) PARA CONTRAPISO, PREPARO MECÂNICO COM BETONEIRA 600 L. AF_08/2019</v>
          </cell>
          <cell r="D5925" t="str">
            <v>M3</v>
          </cell>
          <cell r="E5925">
            <v>444.64</v>
          </cell>
        </row>
        <row r="5926">
          <cell r="B5926">
            <v>87304</v>
          </cell>
          <cell r="C5926" t="str">
            <v>ARGAMASSA TRAÇO 1:5 (EM VOLUME DE CIMENTO E AREIA MÉDIA ÚMIDA) PARA CONTRAPISO, PREPARO MECÂNICO COM BETONEIRA 400 L. AF_08/2019</v>
          </cell>
          <cell r="D5926" t="str">
            <v>M3</v>
          </cell>
          <cell r="E5926">
            <v>403.82</v>
          </cell>
        </row>
        <row r="5927">
          <cell r="B5927">
            <v>87305</v>
          </cell>
          <cell r="C5927" t="str">
            <v>ARGAMASSA TRAÇO 1:5 (EM VOLUME DE CIMENTO E AREIA MÉDIA ÚMIDA) PARA CONTRAPISO, PREPARO MECÂNICO COM BETONEIRA 600 L. AF_08/2019</v>
          </cell>
          <cell r="D5927" t="str">
            <v>M3</v>
          </cell>
          <cell r="E5927">
            <v>407.08</v>
          </cell>
        </row>
        <row r="5928">
          <cell r="B5928">
            <v>87307</v>
          </cell>
          <cell r="C5928" t="str">
            <v>ARGAMASSA TRAÇO 1:6 (EM VOLUME DE CIMENTO E AREIA MÉDIA ÚMIDA) PARA CONTRAPISO, PREPARO MECÂNICO COM BETONEIRA 400 L. AF_08/2019</v>
          </cell>
          <cell r="D5928" t="str">
            <v>M3</v>
          </cell>
          <cell r="E5928">
            <v>381.33</v>
          </cell>
        </row>
        <row r="5929">
          <cell r="B5929">
            <v>87308</v>
          </cell>
          <cell r="C5929" t="str">
            <v>ARGAMASSA TRAÇO 1:6 (EM VOLUME DE CIMENTO E AREIA MÉDIA ÚMIDA) PARA CONTRAPISO, PREPARO MECÂNICO COM BETONEIRA 600 L. AF_08/2019</v>
          </cell>
          <cell r="D5929" t="str">
            <v>M3</v>
          </cell>
          <cell r="E5929">
            <v>376.33</v>
          </cell>
        </row>
        <row r="5930">
          <cell r="B5930">
            <v>87310</v>
          </cell>
          <cell r="C5930" t="str">
            <v>ARGAMASSA TRAÇO 1:5 (EM VOLUME DE CIMENTO E AREIA GROSSA ÚMIDA) PARA CHAPISCO CONVENCIONAL, PREPARO MECÂNICO COM BETONEIRA 400 L. AF_08/2019</v>
          </cell>
          <cell r="D5930" t="str">
            <v>M3</v>
          </cell>
          <cell r="E5930">
            <v>319.39</v>
          </cell>
        </row>
        <row r="5931">
          <cell r="B5931">
            <v>87311</v>
          </cell>
          <cell r="C5931" t="str">
            <v>ARGAMASSA TRAÇO 1:5 (EM VOLUME DE CIMENTO E AREIA GROSSA ÚMIDA) PARA CHAPISCO CONVENCIONAL, PREPARO MECÂNICO COM BETONEIRA 600 L. AF_08/2019</v>
          </cell>
          <cell r="D5931" t="str">
            <v>M3</v>
          </cell>
          <cell r="E5931">
            <v>314.19</v>
          </cell>
        </row>
        <row r="5932">
          <cell r="B5932">
            <v>87313</v>
          </cell>
          <cell r="C5932" t="str">
            <v>ARGAMASSA TRAÇO 1:3 (EM VOLUME DE CIMENTO E AREIA GROSSA ÚMIDA) PARA CHAPISCO CONVENCIONAL, PREPARO MECÂNICO COM BETONEIRA 400 L. AF_08/2019</v>
          </cell>
          <cell r="D5932" t="str">
            <v>M3</v>
          </cell>
          <cell r="E5932">
            <v>392.81</v>
          </cell>
        </row>
        <row r="5933">
          <cell r="B5933">
            <v>87314</v>
          </cell>
          <cell r="C5933" t="str">
            <v>ARGAMASSA TRAÇO 1:3 (EM VOLUME DE CIMENTO E AREIA GROSSA ÚMIDA) PARA CHAPISCO CONVENCIONAL, PREPARO MECÂNICO COM BETONEIRA 600 L. AF_08/2019</v>
          </cell>
          <cell r="D5933" t="str">
            <v>M3</v>
          </cell>
          <cell r="E5933">
            <v>389.07</v>
          </cell>
        </row>
        <row r="5934">
          <cell r="B5934">
            <v>87316</v>
          </cell>
          <cell r="C5934" t="str">
            <v>ARGAMASSA TRAÇO 1:4 (EM VOLUME DE CIMENTO E AREIA GROSSA ÚMIDA) PARA CHAPISCO CONVENCIONAL, PREPARO MECÂNICO COM BETONEIRA 400 L. AF_08/2019</v>
          </cell>
          <cell r="D5934" t="str">
            <v>M3</v>
          </cell>
          <cell r="E5934">
            <v>353.15</v>
          </cell>
        </row>
        <row r="5935">
          <cell r="B5935">
            <v>87317</v>
          </cell>
          <cell r="C5935" t="str">
            <v>ARGAMASSA TRAÇO 1:4 (EM VOLUME DE CIMENTO E AREIA GROSSA ÚMIDA) PARA CHAPISCO CONVENCIONAL, PREPARO MECÂNICO COM BETONEIRA 600 L. AF_08/2019</v>
          </cell>
          <cell r="D5935" t="str">
            <v>M3</v>
          </cell>
          <cell r="E5935">
            <v>344.82</v>
          </cell>
        </row>
        <row r="5936">
          <cell r="B5936">
            <v>87319</v>
          </cell>
          <cell r="C5936" t="str">
            <v>ARGAMASSA TRAÇO 1:5 (EM VOLUME DE CIMENTO E AREIA GROSSA ÚMIDA) COM ADIÇÃO DE EMULSÃO POLIMÉRICA PARA CHAPISCO ROLADO, PREPARO MECÂNICO COM BETONEIRA 400 L. AF_08/2019</v>
          </cell>
          <cell r="D5936" t="str">
            <v>M3</v>
          </cell>
          <cell r="E5936">
            <v>2858.28</v>
          </cell>
        </row>
        <row r="5937">
          <cell r="B5937">
            <v>87320</v>
          </cell>
          <cell r="C5937" t="str">
            <v>ARGAMASSA TRAÇO 1:5 (EM VOLUME DE CIMENTO E AREIA GROSSA ÚMIDA) COM ADIÇÃO DE EMULSÃO POLIMÉRICA PARA CHAPISCO ROLADO, PREPARO MECÂNICO COM BETONEIRA 600 L. AF_08/2019</v>
          </cell>
          <cell r="D5937" t="str">
            <v>M3</v>
          </cell>
          <cell r="E5937">
            <v>2865.4</v>
          </cell>
        </row>
        <row r="5938">
          <cell r="B5938">
            <v>87322</v>
          </cell>
          <cell r="C5938" t="str">
            <v>ARGAMASSA TRAÇO 1:3 (EM VOLUME DE CIMENTO E AREIA GROSSA ÚMIDA) COM ADIÇÃO DE EMULSÃO POLIMÉRICA PARA CHAPISCO ROLADO, PREPARO MECÂNICO COM BETONEIRA 400 L. AF_08/2019</v>
          </cell>
          <cell r="D5938" t="str">
            <v>M3</v>
          </cell>
          <cell r="E5938">
            <v>2945.28</v>
          </cell>
        </row>
        <row r="5939">
          <cell r="B5939">
            <v>87323</v>
          </cell>
          <cell r="C5939" t="str">
            <v>ARGAMASSA TRAÇO 1:3 (EM VOLUME DE CIMENTO E AREIA GROSSA ÚMIDA) COM ADIÇÃO DE EMULSÃO POLIMÉRICA PARA CHAPISCO ROLADO, PREPARO MECÂNICO COM BETONEIRA 600 L. AF_08/2019</v>
          </cell>
          <cell r="D5939" t="str">
            <v>M3</v>
          </cell>
          <cell r="E5939">
            <v>2948.41</v>
          </cell>
        </row>
        <row r="5940">
          <cell r="B5940">
            <v>87325</v>
          </cell>
          <cell r="C5940" t="str">
            <v>ARGAMASSA TRAÇO 1:4 (EM VOLUME DE CIMENTO E AREIA GROSSA ÚMIDA) COM ADIÇÃO DE EMULSÃO POLIMÉRICA PARA CHAPISCO ROLADO, PREPARO MECÂNICO COM BETONEIRA 400 L. AF_08/2019</v>
          </cell>
          <cell r="D5940" t="str">
            <v>M3</v>
          </cell>
          <cell r="E5940">
            <v>2879.07</v>
          </cell>
        </row>
        <row r="5941">
          <cell r="B5941">
            <v>87326</v>
          </cell>
          <cell r="C5941" t="str">
            <v>ARGAMASSA TRAÇO 1:4 (EM VOLUME DE CIMENTO E AREIA GROSSA ÚMIDA) COM ADIÇÃO DE EMULSÃO POLIMÉRICA PARA CHAPISCO ROLADO, PREPARO MECÂNICO COM BETONEIRA 600 L. AF_08/2019</v>
          </cell>
          <cell r="D5941" t="str">
            <v>M3</v>
          </cell>
          <cell r="E5941">
            <v>2891.41</v>
          </cell>
        </row>
        <row r="5942">
          <cell r="B5942">
            <v>87327</v>
          </cell>
          <cell r="C5942" t="str">
            <v>ARGAMASSA TRAÇO 1:7 (EM VOLUME DE CIMENTO E AREIA MÉDIA ÚMIDA) COM ADIÇÃO DE PLASTIFICANTE PARA EMBOÇO/MASSA ÚNICA/ASSENTAMENTO DE ALVENARIA DE VEDAÇÃO, PREPARO MECÂNICO COM MISTURADOR DE EIXO HORIZONTAL DE 300 KG. AF_08/2019</v>
          </cell>
          <cell r="D5942" t="str">
            <v>M3</v>
          </cell>
          <cell r="E5942">
            <v>332.22</v>
          </cell>
        </row>
        <row r="5943">
          <cell r="B5943">
            <v>87328</v>
          </cell>
          <cell r="C5943" t="str">
            <v>ARGAMASSA TRAÇO 1:7 (EM VOLUME DE CIMENTO E AREIA MÉDIA ÚMIDA) COM ADIÇÃO DE PLASTIFICANTE PARA EMBOÇO/MASSA ÚNICA/ASSENTAMENTO DE ALVENARIA DE VEDAÇÃO, PREPARO MECÂNICO COM MISTURADOR DE EIXO HORIZONTAL DE 600 KG. AF_08/2019</v>
          </cell>
          <cell r="D5943" t="str">
            <v>M3</v>
          </cell>
          <cell r="E5943">
            <v>294.58999999999997</v>
          </cell>
        </row>
        <row r="5944">
          <cell r="B5944">
            <v>87329</v>
          </cell>
          <cell r="C5944" t="str">
            <v>ARGAMASSA TRAÇO 1:6 (EM VOLUME DE CIMENTO E AREIA MÉDIA ÚMIDA) COM ADIÇÃO DE PLASTIFICANTE PARA EMBOÇO/MASSA ÚNICA/ASSENTAMENTO DE ALVENARIA DE VEDAÇÃO, PREPARO MECÂNICO COM MISTURADOR DE EIXO HORIZONTAL DE 300 KG. AF_08/2019</v>
          </cell>
          <cell r="D5944" t="str">
            <v>M3</v>
          </cell>
          <cell r="E5944">
            <v>357.7</v>
          </cell>
        </row>
        <row r="5945">
          <cell r="B5945">
            <v>87330</v>
          </cell>
          <cell r="C5945" t="str">
            <v>ARGAMASSA TRAÇO 1:6 (EM VOLUME DE CIMENTO E AREIA MÉDIA ÚMIDA) COM ADIÇÃO DE PLASTIFICANTE PARA EMBOÇO/MASSA ÚNICA/ASSENTAMENTO DE ALVENARIA DE VEDAÇÃO, PREPARO MECÂNICO COM MISTURADOR DE EIXO HORIZONTAL DE 600 KG. AF_08/2019</v>
          </cell>
          <cell r="D5945" t="str">
            <v>M3</v>
          </cell>
          <cell r="E5945">
            <v>314.87</v>
          </cell>
        </row>
        <row r="5946">
          <cell r="B5946">
            <v>87331</v>
          </cell>
          <cell r="C5946" t="str">
            <v>ARGAMASSA TRAÇO 1:1:6 (EM VOLUME DE CIMENTO, CAL E AREIA MÉDIA ÚMIDA) PARA EMBOÇO/MASSA ÚNICA/ASSENTAMENTO DE ALVENARIA DE VEDAÇÃO, PREPARO MECÂNICO COM MISTURADOR DE EIXO HORIZONTAL DE 300 KG. AF_08/2019</v>
          </cell>
          <cell r="D5946" t="str">
            <v>M3</v>
          </cell>
          <cell r="E5946">
            <v>424.59</v>
          </cell>
        </row>
        <row r="5947">
          <cell r="B5947">
            <v>87332</v>
          </cell>
          <cell r="C5947" t="str">
            <v>ARGAMASSA TRAÇO 1:1:6 (EM VOLUME DE CIMENTO, CAL E AREIA MÉDIA ÚMIDA) PARA EMBOÇO/MASSA ÚNICA/ASSENTAMENTO DE ALVENARIA DE VEDAÇÃO, PREPARO MECÂNICO COM MISTURADOR DE EIXO HORIZONTAL DE 600 KG. AF_08/2019</v>
          </cell>
          <cell r="D5947" t="str">
            <v>M3</v>
          </cell>
          <cell r="E5947">
            <v>385.6</v>
          </cell>
        </row>
        <row r="5948">
          <cell r="B5948">
            <v>87333</v>
          </cell>
          <cell r="C5948" t="str">
            <v>ARGAMASSA TRAÇO 1:1,5:7,5 (EM VOLUME DE CIMENTO, CAL E AREIA MÉDIA ÚMIDA) PARA EMBOÇO/MASSA ÚNICA/ASSENTAMENTO DE ALVENARIA DE VEDAÇÃO, PREPARO MECÂNICO COM MISTURADOR DE EIXO HORIZONTAL DE 300 KG. AF_08/2019</v>
          </cell>
          <cell r="D5948" t="str">
            <v>M3</v>
          </cell>
          <cell r="E5948">
            <v>395.75</v>
          </cell>
        </row>
        <row r="5949">
          <cell r="B5949">
            <v>87334</v>
          </cell>
          <cell r="C5949" t="str">
            <v>ARGAMASSA TRAÇO 1:1,5:7,5 (EM VOLUME DE CIMENTO, CAL E AREIA MÉDIA ÚMIDA) PARA EMBOÇO/MASSA ÚNICA/ASSENTAMENTO DE ALVENARIA DE VEDAÇÃO, PREPARO MECÂNICO COM MISTURADOR DE EIXO HORIZONTAL DE 600 KG. AF_08/2019</v>
          </cell>
          <cell r="D5949" t="str">
            <v>M3</v>
          </cell>
          <cell r="E5949">
            <v>372.44</v>
          </cell>
        </row>
        <row r="5950">
          <cell r="B5950">
            <v>87335</v>
          </cell>
          <cell r="C5950" t="str">
            <v>ARGAMASSA TRAÇO 1:2:8 (EM VOLUME DE CIMENTO, CAL E AREIA MÉDIA ÚMIDA) PARA EMBOÇO/MASSA ÚNICA/ASSENTAMENTO DE ALVENARIA DE VEDAÇÃO, PREPARO MECÂNICO COM MISTURADOR DE EIXO HORIZONTAL DE 300 KG. AF_08/2019</v>
          </cell>
          <cell r="D5950" t="str">
            <v>M3</v>
          </cell>
          <cell r="E5950">
            <v>391.11</v>
          </cell>
        </row>
        <row r="5951">
          <cell r="B5951">
            <v>87336</v>
          </cell>
          <cell r="C5951" t="str">
            <v>ARGAMASSA TRAÇO 1:2:8 (EM VOLUME DE CIMENTO, CAL E AREIA MÉDIA ÚMIDA) PARA EMBOÇO/MASSA ÚNICA/ASSENTAMENTO DE ALVENARIA DE VEDAÇÃO, PREPARO MECÂNICO COM MISTURADOR DE EIXO HORIZONTAL DE 600 KG. AF_08/2019</v>
          </cell>
          <cell r="D5951" t="str">
            <v>M3</v>
          </cell>
          <cell r="E5951">
            <v>383.79</v>
          </cell>
        </row>
        <row r="5952">
          <cell r="B5952">
            <v>87337</v>
          </cell>
          <cell r="C5952" t="str">
            <v>ARGAMASSA TRAÇO 1:2:9 (EM VOLUME DE CIMENTO, CAL E AREIA MÉDIA ÚMIDA) PARA EMBOÇO/MASSA ÚNICA/ASSENTAMENTO DE ALVENARIA DE VEDAÇÃO, PREPARO MECÂNICO COM MISTURADOR DE EIXO HORIZONTAL DE 300 KG. AF_08/2019</v>
          </cell>
          <cell r="D5952" t="str">
            <v>M3</v>
          </cell>
          <cell r="E5952">
            <v>383.63</v>
          </cell>
        </row>
        <row r="5953">
          <cell r="B5953">
            <v>87338</v>
          </cell>
          <cell r="C5953" t="str">
            <v>ARGAMASSA TRAÇO 1:3:12 (EM VOLUME DE CIMENTO, CAL E AREIA MÉDIA ÚMIDA) PARA EMBOÇO/MASSA ÚNICA/ASSENTAMENTO DE ALVENARIA DE VEDAÇÃO, PREPARO MECÂNICO COM MISTURADOR DE EIXO HORIZONTAL DE 600 KG. AF_08/2019</v>
          </cell>
          <cell r="D5953" t="str">
            <v>M3</v>
          </cell>
          <cell r="E5953">
            <v>368.89</v>
          </cell>
        </row>
        <row r="5954">
          <cell r="B5954">
            <v>87339</v>
          </cell>
          <cell r="C5954" t="str">
            <v>ARGAMASSA TRAÇO 1:3 (EM VOLUME DE CIMENTO E AREIA MÉDIA ÚMIDA) PARA CONTRAPISO, PREPARO MECÂNICO COM MISTURADOR DE EIXO HORIZONTAL DE 160 KG. AF_08/2019</v>
          </cell>
          <cell r="D5954" t="str">
            <v>M3</v>
          </cell>
          <cell r="E5954">
            <v>582.41</v>
          </cell>
        </row>
        <row r="5955">
          <cell r="B5955">
            <v>87340</v>
          </cell>
          <cell r="C5955" t="str">
            <v>ARGAMASSA TRAÇO 1:3 (EM VOLUME DE CIMENTO E AREIA MÉDIA ÚMIDA) PARA CONTRAPISO, PREPARO MECÂNICO COM MISTURADOR DE EIXO HORIZONTAL DE 300 KG. AF_08/2019</v>
          </cell>
          <cell r="D5955" t="str">
            <v>M3</v>
          </cell>
          <cell r="E5955">
            <v>501.9</v>
          </cell>
        </row>
        <row r="5956">
          <cell r="B5956">
            <v>87341</v>
          </cell>
          <cell r="C5956" t="str">
            <v>ARGAMASSA TRAÇO 1:3 (EM VOLUME DE CIMENTO E AREIA MÉDIA ÚMIDA) PARA CONTRAPISO, PREPARO MECÂNICO COM MISTURADOR DE EIXO HORIZONTAL DE 600 KG. AF_08/2019</v>
          </cell>
          <cell r="D5956" t="str">
            <v>M3</v>
          </cell>
          <cell r="E5956">
            <v>482.67</v>
          </cell>
        </row>
        <row r="5957">
          <cell r="B5957">
            <v>87342</v>
          </cell>
          <cell r="C5957" t="str">
            <v>ARGAMASSA TRAÇO 1:4 (EM VOLUME DE CIMENTO E AREIA MÉDIA ÚMIDA) PARA CONTRAPISO, PREPARO MECÂNICO COM MISTURADOR DE EIXO HORIZONTAL DE 160 KG. AF_08/2019</v>
          </cell>
          <cell r="D5957" t="str">
            <v>M3</v>
          </cell>
          <cell r="E5957">
            <v>494.72</v>
          </cell>
        </row>
        <row r="5958">
          <cell r="B5958">
            <v>87343</v>
          </cell>
          <cell r="C5958" t="str">
            <v>ARGAMASSA TRAÇO 1:4 (EM VOLUME DE CIMENTO E AREIA MÉDIA ÚMIDA) PARA CONTRAPISO, PREPARO MECÂNICO COM MISTURADOR DE EIXO HORIZONTAL DE 300 KG. AF_08/2019</v>
          </cell>
          <cell r="D5958" t="str">
            <v>M3</v>
          </cell>
          <cell r="E5958">
            <v>449.29</v>
          </cell>
        </row>
        <row r="5959">
          <cell r="B5959">
            <v>87344</v>
          </cell>
          <cell r="C5959" t="str">
            <v>ARGAMASSA TRAÇO 1:4 (EM VOLUME DE CIMENTO E AREIA MÉDIA ÚMIDA) PARA CONTRAPISO, PREPARO MECÂNICO COM MISTURADOR DE EIXO HORIZONTAL DE 600 KG. AF_08/2019</v>
          </cell>
          <cell r="D5959" t="str">
            <v>M3</v>
          </cell>
          <cell r="E5959">
            <v>425.27</v>
          </cell>
        </row>
        <row r="5960">
          <cell r="B5960">
            <v>87345</v>
          </cell>
          <cell r="C5960" t="str">
            <v>ARGAMASSA TRAÇO 1:5 (EM VOLUME DE CIMENTO E AREIA MÉDIA ÚMIDA) PARA CONTRAPISO, PREPARO MECÂNICO COM MISTURADOR DE EIXO HORIZONTAL DE 160 KG. AF_08/2019</v>
          </cell>
          <cell r="D5960" t="str">
            <v>M3</v>
          </cell>
          <cell r="E5960">
            <v>442.14</v>
          </cell>
        </row>
        <row r="5961">
          <cell r="B5961">
            <v>87346</v>
          </cell>
          <cell r="C5961" t="str">
            <v>ARGAMASSA TRAÇO 1:5 (EM VOLUME DE CIMENTO E AREIA MÉDIA ÚMIDA) PARA CONTRAPISO, PREPARO MECÂNICO COM MISTURADOR DE EIXO HORIZONTAL DE 300 KG. AF_08/2019</v>
          </cell>
          <cell r="D5961" t="str">
            <v>M3</v>
          </cell>
          <cell r="E5961">
            <v>404.79</v>
          </cell>
        </row>
        <row r="5962">
          <cell r="B5962">
            <v>87347</v>
          </cell>
          <cell r="C5962" t="str">
            <v>ARGAMASSA TRAÇO 1:5 (EM VOLUME DE CIMENTO E AREIA MÉDIA ÚMIDA) PARA CONTRAPISO, PREPARO MECÂNICO COM MISTURADOR DE EIXO HORIZONTAL DE 600 KG. AF_08/2019</v>
          </cell>
          <cell r="D5962" t="str">
            <v>M3</v>
          </cell>
          <cell r="E5962">
            <v>385.71</v>
          </cell>
        </row>
        <row r="5963">
          <cell r="B5963">
            <v>87348</v>
          </cell>
          <cell r="C5963" t="str">
            <v>ARGAMASSA TRAÇO 1:6 (EM VOLUME DE CIMENTO E AREIA MÉDIA ÚMIDA) PARA CONTRAPISO, PREPARO MECÂNICO COM MISTURADOR DE EIXO HORIZONTAL DE 160 KG. AF_08/2019</v>
          </cell>
          <cell r="D5963" t="str">
            <v>M3</v>
          </cell>
          <cell r="E5963">
            <v>403.09</v>
          </cell>
        </row>
        <row r="5964">
          <cell r="B5964">
            <v>87349</v>
          </cell>
          <cell r="C5964" t="str">
            <v>ARGAMASSA TRAÇO 1:6 (EM VOLUME DE CIMENTO E AREIA MÉDIA ÚMIDA) PARA CONTRAPISO, PREPARO MECÂNICO COM MISTURADOR DE EIXO HORIZONTAL DE 600 KG. AF_08/2019</v>
          </cell>
          <cell r="D5964" t="str">
            <v>M3</v>
          </cell>
          <cell r="E5964">
            <v>355.15</v>
          </cell>
        </row>
        <row r="5965">
          <cell r="B5965">
            <v>87350</v>
          </cell>
          <cell r="C5965" t="str">
            <v>ARGAMASSA TRAÇO 1:5 (EM VOLUME DE CIMENTO E AREIA GROSSA ÚMIDA) PARA CHAPISCO CONVENCIONAL, PREPARO MECÂNICO COM MISTURADOR DE EIXO HORIZONTAL DE 300 KG. AF_08/2019</v>
          </cell>
          <cell r="D5965" t="str">
            <v>M3</v>
          </cell>
          <cell r="E5965">
            <v>349.54</v>
          </cell>
        </row>
        <row r="5966">
          <cell r="B5966">
            <v>87351</v>
          </cell>
          <cell r="C5966" t="str">
            <v>ARGAMASSA TRAÇO 1:5 (EM VOLUME DE CIMENTO E AREIA GROSSA ÚMIDA) PARA CHAPISCO CONVENCIONAL, PREPARO MECÂNICO COM MISTURADOR DE EIXO HORIZONTAL DE 600 KG. AF_08/2019</v>
          </cell>
          <cell r="D5966" t="str">
            <v>M3</v>
          </cell>
          <cell r="E5966">
            <v>303.27</v>
          </cell>
        </row>
        <row r="5967">
          <cell r="B5967">
            <v>87352</v>
          </cell>
          <cell r="C5967" t="str">
            <v>ARGAMASSA TRAÇO 1:3 (EM VOLUME DE CIMENTO E AREIA GROSSA ÚMIDA) PARA CHAPISCO CONVENCIONAL, PREPARO MECÂNICO COM MISTURADOR DE EIXO HORIZONTAL DE 160 KG. AF_08/2019</v>
          </cell>
          <cell r="D5967" t="str">
            <v>M3</v>
          </cell>
          <cell r="E5967">
            <v>445.34</v>
          </cell>
        </row>
        <row r="5968">
          <cell r="B5968">
            <v>87353</v>
          </cell>
          <cell r="C5968" t="str">
            <v>ARGAMASSA TRAÇO 1:3 (EM VOLUME DE CIMENTO E AREIA GROSSA ÚMIDA) PARA CHAPISCO CONVENCIONAL, PREPARO MECÂNICO COM MISTURADOR DE EIXO HORIZONTAL DE 300 KG. AF_08/2019</v>
          </cell>
          <cell r="D5968" t="str">
            <v>M3</v>
          </cell>
          <cell r="E5968">
            <v>395.39</v>
          </cell>
        </row>
        <row r="5969">
          <cell r="B5969">
            <v>87354</v>
          </cell>
          <cell r="C5969" t="str">
            <v>ARGAMASSA TRAÇO 1:3 (EM VOLUME DE CIMENTO E AREIA GROSSA ÚMIDA) PARA CHAPISCO CONVENCIONAL, PREPARO MECÂNICO COM MISTURADOR DE EIXO HORIZONTAL DE 600 KG. AF_08/2019</v>
          </cell>
          <cell r="D5969" t="str">
            <v>M3</v>
          </cell>
          <cell r="E5969">
            <v>374.19</v>
          </cell>
        </row>
        <row r="5970">
          <cell r="B5970">
            <v>87355</v>
          </cell>
          <cell r="C5970" t="str">
            <v>ARGAMASSA TRAÇO 1:4 (EM VOLUME DE CIMENTO E AREIA GROSSA ÚMIDA) PARA CHAPISCO CONVENCIONAL, PREPARO MECÂNICO COM MISTURADOR DE EIXO HORIZONTAL DE 160 KG. AF_08/2019</v>
          </cell>
          <cell r="D5970" t="str">
            <v>M3</v>
          </cell>
          <cell r="E5970">
            <v>377.76</v>
          </cell>
        </row>
        <row r="5971">
          <cell r="B5971">
            <v>87356</v>
          </cell>
          <cell r="C5971" t="str">
            <v>ARGAMASSA TRAÇO 1:4 (EM VOLUME DE CIMENTO E AREIA GROSSA ÚMIDA) PARA CHAPISCO CONVENCIONAL, PREPARO MECÂNICO COM MISTURADOR DE EIXO HORIZONTAL DE 300 KG. AF_08/2019</v>
          </cell>
          <cell r="D5971" t="str">
            <v>M3</v>
          </cell>
          <cell r="E5971">
            <v>344.38</v>
          </cell>
        </row>
        <row r="5972">
          <cell r="B5972">
            <v>87357</v>
          </cell>
          <cell r="C5972" t="str">
            <v>ARGAMASSA TRAÇO 1:4 (EM VOLUME DE CIMENTO E AREIA GROSSA ÚMIDA) PARA CHAPISCO CONVENCIONAL, PREPARO MECÂNICO COM MISTURADOR DE EIXO HORIZONTAL DE 600 KG. AF_08/2019</v>
          </cell>
          <cell r="D5972" t="str">
            <v>M3</v>
          </cell>
          <cell r="E5972">
            <v>328.97</v>
          </cell>
        </row>
        <row r="5973">
          <cell r="B5973">
            <v>87358</v>
          </cell>
          <cell r="C5973" t="str">
            <v>ARGAMASSA TRAÇO 1:5 (EM VOLUME DE CIMENTO E AREIA GROSSA ÚMIDA) COM ADIÇÃO DE EMULSÃO POLIMÉRICA PARA CHAPISCO ROLADO, PREPARO MECÂNICO COM MISTURADOR DE EIXO HORIZONTAL DE 300 KG. AF_08/2019</v>
          </cell>
          <cell r="D5973" t="str">
            <v>M3</v>
          </cell>
          <cell r="E5973">
            <v>2822.71</v>
          </cell>
        </row>
        <row r="5974">
          <cell r="B5974">
            <v>87359</v>
          </cell>
          <cell r="C5974" t="str">
            <v>ARGAMASSA TRAÇO 1:5 (EM VOLUME DE CIMENTO E AREIA GROSSA ÚMIDA) COM ADIÇÃO DE EMULSÃO POLIMÉRICA PARA CHAPISCO ROLADO, PREPARO MECÂNICO COM MISTURADOR DE EIXO HORIZONTAL DE 600 KG. AF_08/2019</v>
          </cell>
          <cell r="D5974" t="str">
            <v>M3</v>
          </cell>
          <cell r="E5974">
            <v>2807.43</v>
          </cell>
        </row>
        <row r="5975">
          <cell r="B5975">
            <v>87360</v>
          </cell>
          <cell r="C5975" t="str">
            <v>ARGAMASSA TRAÇO 1:3 (EM VOLUME DE CIMENTO E AREIA GROSSA ÚMIDA) COM ADIÇÃO DE EMULSÃO POLIMÉRICA PARA CHAPISCO ROLADO, PREPARO MECÂNICO COM MISTURADOR DE EIXO HORIZONTAL DE 160 KG. AF_08/2019</v>
          </cell>
          <cell r="D5975" t="str">
            <v>M3</v>
          </cell>
          <cell r="E5975">
            <v>2902.15</v>
          </cell>
        </row>
        <row r="5976">
          <cell r="B5976">
            <v>87361</v>
          </cell>
          <cell r="C5976" t="str">
            <v>ARGAMASSA TRAÇO 1:3 (EM VOLUME DE CIMENTO E AREIA GROSSA ÚMIDA) COM ADIÇÃO DE EMULSÃO POLIMÉRICA PARA CHAPISCO ROLADO, PREPARO MECÂNICO COM MISTURADOR DE EIXO HORIZONTAL DE 300 KG. AF_08/2019</v>
          </cell>
          <cell r="D5976" t="str">
            <v>M3</v>
          </cell>
          <cell r="E5976">
            <v>2877.04</v>
          </cell>
        </row>
        <row r="5977">
          <cell r="B5977">
            <v>87362</v>
          </cell>
          <cell r="C5977" t="str">
            <v>ARGAMASSA TRAÇO 1:3 (EM VOLUME DE CIMENTO E AREIA GROSSA ÚMIDA) COM ADIÇÃO DE EMULSÃO POLIMÉRICA PARA CHAPISCO ROLADO, PREPARO MECÂNICO COM MISTURADOR DE EIXO HORIZONTAL DE 600 KG. AF_08/2019</v>
          </cell>
          <cell r="D5977" t="str">
            <v>M3</v>
          </cell>
          <cell r="E5977">
            <v>2881.42</v>
          </cell>
        </row>
        <row r="5978">
          <cell r="B5978">
            <v>87363</v>
          </cell>
          <cell r="C5978" t="str">
            <v>ARGAMASSA TRAÇO 1:4 (EM VOLUME DE CIMENTO E AREIA GROSSA ÚMIDA) COM ADIÇÃO DE EMULSÃO POLIMÉRICA PARA CHAPISCO ROLADO, PREPARO MECÂNICO COM MISTURADOR DE EIXO HORIZONTAL DE 300 KG. AF_08/2019</v>
          </cell>
          <cell r="D5978" t="str">
            <v>M3</v>
          </cell>
          <cell r="E5978">
            <v>2850.79</v>
          </cell>
        </row>
        <row r="5979">
          <cell r="B5979">
            <v>87364</v>
          </cell>
          <cell r="C5979" t="str">
            <v>ARGAMASSA TRAÇO 1:4 (EM VOLUME DE CIMENTO E AREIA GROSSA ÚMIDA) COM ADIÇÃO DE EMULSÃO POLIMÉRICA PARA CHAPISCO ROLADO, PREPARO MECÂNICO COM MISTURADOR DE EIXO HORIZONTAL DE 600 KG. AF_08/2019</v>
          </cell>
          <cell r="D5979" t="str">
            <v>M3</v>
          </cell>
          <cell r="E5979">
            <v>2839.3</v>
          </cell>
        </row>
        <row r="5980">
          <cell r="B5980">
            <v>87365</v>
          </cell>
          <cell r="C5980" t="str">
            <v>ARGAMASSA TRAÇO 1:7 (EM VOLUME DE CIMENTO E AREIA MÉDIA ÚMIDA) COM ADIÇÃO DE PLASTIFICANTE PARA EMBOÇO/MASSA ÚNICA/ASSENTAMENTO DE ALVENARIA DE VEDAÇÃO, PREPARO MANUAL. AF_08/2019</v>
          </cell>
          <cell r="D5980" t="str">
            <v>M3</v>
          </cell>
          <cell r="E5980">
            <v>412.18</v>
          </cell>
        </row>
        <row r="5981">
          <cell r="B5981">
            <v>87366</v>
          </cell>
          <cell r="C5981" t="str">
            <v>ARGAMASSA TRAÇO 1:6 (EM VOLUME DE CIMENTO E AREIA MÉDIA ÚMIDA) COM ADIÇÃO DE PLASTIFICANTE PARA EMBOÇO/MASSA ÚNICA/ASSENTAMENTO DE ALVENARIA DE VEDAÇÃO, PREPARO MANUAL. AF_08/2019</v>
          </cell>
          <cell r="D5981" t="str">
            <v>M3</v>
          </cell>
          <cell r="E5981">
            <v>435.94</v>
          </cell>
        </row>
        <row r="5982">
          <cell r="B5982">
            <v>87367</v>
          </cell>
          <cell r="C5982" t="str">
            <v>ARGAMASSA TRAÇO 1:1:6 (EM VOLUME DE CIMENTO, CAL E AREIA MÉDIA ÚMIDA) PARA EMBOÇO/MASSA ÚNICA/ASSENTAMENTO DE ALVENARIA DE VEDAÇÃO, PREPARO MANUAL. AF_08/2019</v>
          </cell>
          <cell r="D5982" t="str">
            <v>M3</v>
          </cell>
          <cell r="E5982">
            <v>506.2</v>
          </cell>
        </row>
        <row r="5983">
          <cell r="B5983">
            <v>87368</v>
          </cell>
          <cell r="C5983" t="str">
            <v>ARGAMASSA TRAÇO 1:1,5:7,5 (EM VOLUME DE CIMENTO, CAL E AREIA MÉDIA ÚMIDA) PARA EMBOÇO/MASSA ÚNICA/ASSENTAMENTO DE ALVENARIA DE VEDAÇÃO, PREPARO MANUAL. AF_08/2019</v>
          </cell>
          <cell r="D5983" t="str">
            <v>M3</v>
          </cell>
          <cell r="E5983">
            <v>491.98</v>
          </cell>
        </row>
        <row r="5984">
          <cell r="B5984">
            <v>87369</v>
          </cell>
          <cell r="C5984" t="str">
            <v>ARGAMASSA TRAÇO 1:2:8 (EM VOLUME DE CIMENTO, CAL E AREIA MÉDIA ÚMIDA) PARA EMBOÇO/MASSA ÚNICA/ASSENTAMENTO DE ALVENARIA DE VEDAÇÃO, PREPARO MANUAL. AF_08/2019</v>
          </cell>
          <cell r="D5984" t="str">
            <v>M3</v>
          </cell>
          <cell r="E5984">
            <v>502.11</v>
          </cell>
        </row>
        <row r="5985">
          <cell r="B5985">
            <v>87370</v>
          </cell>
          <cell r="C5985" t="str">
            <v>ARGAMASSA TRAÇO 1:2:9 (EM VOLUME DE CIMENTO, CAL E AREIA MÉDIA ÚMIDA) PARA EMBOÇO/MASSA ÚNICA/ASSENTAMENTO DE ALVENARIA DE VEDAÇÃO, PREPARO MANUAL. AF_08/2019</v>
          </cell>
          <cell r="D5985" t="str">
            <v>M3</v>
          </cell>
          <cell r="E5985">
            <v>483.67</v>
          </cell>
        </row>
        <row r="5986">
          <cell r="B5986">
            <v>87371</v>
          </cell>
          <cell r="C5986" t="str">
            <v>ARGAMASSA TRAÇO 1:3:12 (EM VOLUME DE CIMENTO, CAL E AREIA MÉDIA ÚMIDA) PARA EMBOÇO/MASSA ÚNICA/ASSENTAMENTO DE ALVENARIA DE VEDAÇÃO, PREPARO MANUAL. AF_08/2019</v>
          </cell>
          <cell r="D5986" t="str">
            <v>M3</v>
          </cell>
          <cell r="E5986">
            <v>472.03</v>
          </cell>
        </row>
        <row r="5987">
          <cell r="B5987">
            <v>87372</v>
          </cell>
          <cell r="C5987" t="str">
            <v>ARGAMASSA TRAÇO 1:3 (EM VOLUME DE CIMENTO E AREIA MÉDIA ÚMIDA) PARA CONTRAPISO, PREPARO MANUAL. AF_08/2019</v>
          </cell>
          <cell r="D5987" t="str">
            <v>M3</v>
          </cell>
          <cell r="E5987">
            <v>613.17999999999995</v>
          </cell>
        </row>
        <row r="5988">
          <cell r="B5988">
            <v>87373</v>
          </cell>
          <cell r="C5988" t="str">
            <v>ARGAMASSA TRAÇO 1:4 (EM VOLUME DE CIMENTO E AREIA MÉDIA ÚMIDA) PARA CONTRAPISO, PREPARO MANUAL. AF_08/2019</v>
          </cell>
          <cell r="D5988" t="str">
            <v>M3</v>
          </cell>
          <cell r="E5988">
            <v>545.32000000000005</v>
          </cell>
        </row>
        <row r="5989">
          <cell r="B5989">
            <v>87374</v>
          </cell>
          <cell r="C5989" t="str">
            <v>ARGAMASSA TRAÇO 1:5 (EM VOLUME DE CIMENTO E AREIA MÉDIA ÚMIDA) PARA CONTRAPISO, PREPARO MANUAL. AF_08/2019</v>
          </cell>
          <cell r="D5989" t="str">
            <v>M3</v>
          </cell>
          <cell r="E5989">
            <v>506.82</v>
          </cell>
        </row>
        <row r="5990">
          <cell r="B5990">
            <v>87375</v>
          </cell>
          <cell r="C5990" t="str">
            <v>ARGAMASSA TRAÇO 1:6 (EM VOLUME DE CIMENTO E AREIA MÉDIA ÚMIDA) PARA CONTRAPISO, PREPARO MANUAL. AF_08/2019</v>
          </cell>
          <cell r="D5990" t="str">
            <v>M3</v>
          </cell>
          <cell r="E5990">
            <v>481.94</v>
          </cell>
        </row>
        <row r="5991">
          <cell r="B5991">
            <v>87376</v>
          </cell>
          <cell r="C5991" t="str">
            <v>ARGAMASSA TRAÇO 1:5 (EM VOLUME DE CIMENTO E AREIA GROSSA ÚMIDA) PARA CHAPISCO CONVENCIONAL, PREPARO MANUAL. AF_08/2019</v>
          </cell>
          <cell r="D5991" t="str">
            <v>M3</v>
          </cell>
          <cell r="E5991">
            <v>421.09</v>
          </cell>
        </row>
        <row r="5992">
          <cell r="B5992">
            <v>87377</v>
          </cell>
          <cell r="C5992" t="str">
            <v>ARGAMASSA TRAÇO 1:3 (EM VOLUME DE CIMENTO E AREIA GROSSA ÚMIDA) PARA CHAPISCO CONVENCIONAL, PREPARO MANUAL. AF_08/2019</v>
          </cell>
          <cell r="D5992" t="str">
            <v>M3</v>
          </cell>
          <cell r="E5992">
            <v>497.94</v>
          </cell>
        </row>
        <row r="5993">
          <cell r="B5993">
            <v>87378</v>
          </cell>
          <cell r="C5993" t="str">
            <v>ARGAMASSA TRAÇO 1:4 (EM VOLUME DE CIMENTO E AREIA GROSSA ÚMIDA) PARA CHAPISCO CONVENCIONAL, PREPARO MANUAL. AF_08/2019</v>
          </cell>
          <cell r="D5993" t="str">
            <v>M3</v>
          </cell>
          <cell r="E5993">
            <v>448.32</v>
          </cell>
        </row>
        <row r="5994">
          <cell r="B5994">
            <v>87379</v>
          </cell>
          <cell r="C5994" t="str">
            <v>ARGAMASSA TRAÇO 1:5 (EM VOLUME DE CIMENTO E AREIA GROSSA ÚMIDA) COM ADIÇÃO DE EMULSÃO POLIMÉRICA PARA CHAPISCO ROLADO, PREPARO MANUAL. AF_08/2019</v>
          </cell>
          <cell r="D5994" t="str">
            <v>M3</v>
          </cell>
          <cell r="E5994">
            <v>2942.57</v>
          </cell>
        </row>
        <row r="5995">
          <cell r="B5995">
            <v>87380</v>
          </cell>
          <cell r="C5995" t="str">
            <v>ARGAMASSA TRAÇO 1:3 (EM VOLUME DE CIMENTO E AREIA GROSSA ÚMIDA) COM ADIÇÃO DE EMULSÃO POLIMÉRICA PARA CHAPISCO ROLADO, PREPARO MANUAL. AF_08/2019</v>
          </cell>
          <cell r="D5995" t="str">
            <v>M3</v>
          </cell>
          <cell r="E5995">
            <v>3017.81</v>
          </cell>
        </row>
        <row r="5996">
          <cell r="B5996">
            <v>87381</v>
          </cell>
          <cell r="C5996" t="str">
            <v>ARGAMASSA TRAÇO 1:4 (EM VOLUME DE CIMENTO E AREIA GROSSA ÚMIDA) COM ADIÇÃO DE EMULSÃO POLIMÉRICA PARA CHAPISCO ROLADO, PREPARO MANUAL. AF_08/2019</v>
          </cell>
          <cell r="D5996" t="str">
            <v>M3</v>
          </cell>
          <cell r="E5996">
            <v>2969</v>
          </cell>
        </row>
        <row r="5997">
          <cell r="B5997">
            <v>87382</v>
          </cell>
          <cell r="C5997" t="str">
            <v>ARGAMASSA INDUSTRIALIZADA MULTIUSO PARA REVESTIMENTOS E ASSENTAMENTO DA ALVENARIA, PREPARO COM MISTURADOR DE EIXO HORIZONTAL DE 160 KG. AF_08/2019</v>
          </cell>
          <cell r="D5997" t="str">
            <v>M3</v>
          </cell>
          <cell r="E5997">
            <v>1669.97</v>
          </cell>
        </row>
        <row r="5998">
          <cell r="B5998">
            <v>87383</v>
          </cell>
          <cell r="C5998" t="str">
            <v>ARGAMASSA INDUSTRIALIZADA MULTIUSO PARA REVESTIMENTOS E ASSENTAMENTO DA ALVENARIA, PREPARO COM MISTURADOR DE EIXO HORIZONTAL DE 300 KG. AF_08/2019</v>
          </cell>
          <cell r="D5998" t="str">
            <v>M3</v>
          </cell>
          <cell r="E5998">
            <v>1672.3</v>
          </cell>
        </row>
        <row r="5999">
          <cell r="B5999">
            <v>87384</v>
          </cell>
          <cell r="C5999" t="str">
            <v>ARGAMASSA INDUSTRIALIZADA MULTIUSO PARA REVESTIMENTOS E ASSENTAMENTO DA ALVENARIA, PREPARO COM MISTURADOR DE EIXO HORIZONTAL DE 600 KG. AF_08/2019</v>
          </cell>
          <cell r="D5999" t="str">
            <v>M3</v>
          </cell>
          <cell r="E5999">
            <v>1671.18</v>
          </cell>
        </row>
        <row r="6000">
          <cell r="B6000">
            <v>87385</v>
          </cell>
          <cell r="C6000" t="str">
            <v>ARGAMASSA PRONTA PARA CONTRAPISO, PREPARO COM MISTURADOR DE EIXO HORIZONTAL DE 160 KG. AF_08/2019</v>
          </cell>
          <cell r="D6000" t="str">
            <v>M3</v>
          </cell>
          <cell r="E6000">
            <v>1953.03</v>
          </cell>
        </row>
        <row r="6001">
          <cell r="B6001">
            <v>87386</v>
          </cell>
          <cell r="C6001" t="str">
            <v>ARGAMASSA PRONTA PARA CONTRAPISO, PREPARO COM MISTURADOR DE EIXO HORIZONTAL DE 300 KG. AF_08/2019</v>
          </cell>
          <cell r="D6001" t="str">
            <v>M3</v>
          </cell>
          <cell r="E6001">
            <v>1952.92</v>
          </cell>
        </row>
        <row r="6002">
          <cell r="B6002">
            <v>87387</v>
          </cell>
          <cell r="C6002" t="str">
            <v>ARGAMASSA PRONTA PARA CONTRAPISO, PREPARO COM MISTURADOR DE EIXO HORIZONTAL DE 600 KG. AF_08/2019</v>
          </cell>
          <cell r="D6002" t="str">
            <v>M3</v>
          </cell>
          <cell r="E6002">
            <v>1954.55</v>
          </cell>
        </row>
        <row r="6003">
          <cell r="B6003">
            <v>87388</v>
          </cell>
          <cell r="C6003" t="str">
            <v>ARGAMASSA PARA REVESTIMENTO DECORATIVO MONOCAMADA (MONOCAPA), PREPARO COM MISTURADOR DE EIXO HORIZONTAL DE 160 KG. AF_08/2019</v>
          </cell>
          <cell r="D6003" t="str">
            <v>M3</v>
          </cell>
          <cell r="E6003">
            <v>4708.92</v>
          </cell>
        </row>
        <row r="6004">
          <cell r="B6004">
            <v>87389</v>
          </cell>
          <cell r="C6004" t="str">
            <v>ARGAMASSA PARA REVESTIMENTO DECORATIVO MONOCAMADA (MONOCAPA), PREPARO COM MISTURADOR DE EIXO HORIZONTAL DE 300 KG. AF_08/2019</v>
          </cell>
          <cell r="D6004" t="str">
            <v>M3</v>
          </cell>
          <cell r="E6004">
            <v>4733.26</v>
          </cell>
        </row>
        <row r="6005">
          <cell r="B6005">
            <v>87390</v>
          </cell>
          <cell r="C6005" t="str">
            <v>ARGAMASSA PARA REVESTIMENTO DECORATIVO MONOCAMADA (MONOCAPA), PREPARO COM MISTURADOR DE EIXO HORIZONTAL DE 600 KG. AF_08/2019</v>
          </cell>
          <cell r="D6005" t="str">
            <v>M3</v>
          </cell>
          <cell r="E6005">
            <v>4763.3100000000004</v>
          </cell>
        </row>
        <row r="6006">
          <cell r="B6006">
            <v>87391</v>
          </cell>
          <cell r="C6006" t="str">
            <v>ARGAMASSA INDUSTRIALIZADA PARA CHAPISCO ROLADO, PREPARO COM MISTURADOR DE EIXO HORIZONTAL DE 160 KG. AF_08/2019</v>
          </cell>
          <cell r="D6006" t="str">
            <v>M3</v>
          </cell>
          <cell r="E6006">
            <v>5232.25</v>
          </cell>
        </row>
        <row r="6007">
          <cell r="B6007">
            <v>87393</v>
          </cell>
          <cell r="C6007" t="str">
            <v>ARGAMASSA INDUSTRIALIZADA PARA CHAPISCO ROLADO, PREPARO COM MISTURADOR DE EIXO HORIZONTAL DE 300 KG. AF_08/2019</v>
          </cell>
          <cell r="D6007" t="str">
            <v>M3</v>
          </cell>
          <cell r="E6007">
            <v>5285.57</v>
          </cell>
        </row>
        <row r="6008">
          <cell r="B6008">
            <v>87394</v>
          </cell>
          <cell r="C6008" t="str">
            <v>ARGAMASSA INDUSTRIALIZADA PARA CHAPISCO ROLADO, PREPARO COM MISTURADOR DE EIXO HORIZONTAL DE 600 KG. AF_08/2019</v>
          </cell>
          <cell r="D6008" t="str">
            <v>M3</v>
          </cell>
          <cell r="E6008">
            <v>5338.99</v>
          </cell>
        </row>
        <row r="6009">
          <cell r="B6009">
            <v>87395</v>
          </cell>
          <cell r="C6009" t="str">
            <v>ARGAMASSA INDUSTRIALIZADA PARA CHAPISCO COLANTE, PREPARO COM MISTURADOR DE EIXO HORIZONTAL DE 160 KG. AF_08/2019</v>
          </cell>
          <cell r="D6009" t="str">
            <v>M3</v>
          </cell>
          <cell r="E6009">
            <v>3277.28</v>
          </cell>
        </row>
        <row r="6010">
          <cell r="B6010">
            <v>87396</v>
          </cell>
          <cell r="C6010" t="str">
            <v>ARGAMASSA INDUSTRIALIZADA PARA CHAPISCO COLANTE, PREPARO COM MISTURADOR DE EIXO HORIZONTAL DE 300 KG. AF_08/2019</v>
          </cell>
          <cell r="D6010" t="str">
            <v>M3</v>
          </cell>
          <cell r="E6010">
            <v>3304.34</v>
          </cell>
        </row>
        <row r="6011">
          <cell r="B6011">
            <v>87397</v>
          </cell>
          <cell r="C6011" t="str">
            <v>ARGAMASSA INDUSTRIALIZADA PARA CHAPISCO COLANTE, PREPARO COM MISTURADOR DE EIXO HORIZONTAL DE 600 KG. AF_08/2019</v>
          </cell>
          <cell r="D6011" t="str">
            <v>M3</v>
          </cell>
          <cell r="E6011">
            <v>3332.68</v>
          </cell>
        </row>
        <row r="6012">
          <cell r="B6012">
            <v>87398</v>
          </cell>
          <cell r="C6012" t="str">
            <v>ARGAMASSA INDUSTRIALIZADA MULTIUSO PARA REVESTIMENTOS E ASSENTAMENTO DA ALVENARIA, PREPARO MANUAL. AF_08/2019</v>
          </cell>
          <cell r="D6012" t="str">
            <v>M3</v>
          </cell>
          <cell r="E6012">
            <v>1841.33</v>
          </cell>
        </row>
        <row r="6013">
          <cell r="B6013">
            <v>87399</v>
          </cell>
          <cell r="C6013" t="str">
            <v>ARGAMASSA PRONTA PARA CONTRAPISO, PREPARO MANUAL. AF_08/2019</v>
          </cell>
          <cell r="D6013" t="str">
            <v>M3</v>
          </cell>
          <cell r="E6013">
            <v>2129.04</v>
          </cell>
        </row>
        <row r="6014">
          <cell r="B6014">
            <v>87401</v>
          </cell>
          <cell r="C6014" t="str">
            <v>ARGAMASSA INDUSTRIALIZADA PARA CHAPISCO ROLADO, PREPARO MANUAL. AF_08/2019</v>
          </cell>
          <cell r="D6014" t="str">
            <v>M3</v>
          </cell>
          <cell r="E6014">
            <v>5493.8</v>
          </cell>
        </row>
        <row r="6015">
          <cell r="B6015">
            <v>87402</v>
          </cell>
          <cell r="C6015" t="str">
            <v>ARGAMASSA INDUSTRIALIZADA PARA CHAPISCO COLANTE, PREPARO MANUAL. AF_08/2019</v>
          </cell>
          <cell r="D6015" t="str">
            <v>M3</v>
          </cell>
          <cell r="E6015">
            <v>3498.8</v>
          </cell>
        </row>
        <row r="6016">
          <cell r="B6016">
            <v>87404</v>
          </cell>
          <cell r="C6016" t="str">
            <v>ARGAMASSA PARA REVESTIMENTO DECORATIVO MONOCAMADA (MONOCAPA), MISTURA E PROJEÇÃO DE 1,5 M3/H DE ARGAMASSA. AF_08/2019</v>
          </cell>
          <cell r="D6016" t="str">
            <v>M3</v>
          </cell>
          <cell r="E6016">
            <v>4878.62</v>
          </cell>
        </row>
        <row r="6017">
          <cell r="B6017">
            <v>87405</v>
          </cell>
          <cell r="C6017" t="str">
            <v>ARGAMASSA PARA REVESTIMENTO DECORATIVO MONOCAMADA (MONOCAPA), MISTURA E PROJEÇÃO DE 2 M3/H DE ARGAMASSA. AF_06/2014</v>
          </cell>
          <cell r="D6017" t="str">
            <v>M3</v>
          </cell>
          <cell r="E6017">
            <v>4898.9399999999996</v>
          </cell>
        </row>
        <row r="6018">
          <cell r="B6018">
            <v>87407</v>
          </cell>
          <cell r="C6018" t="str">
            <v>ARGAMASSA INDUSTRIALIZADA PARA REVESTIMENTOS, MISTURA E PROJEÇÃO DE 1,5 M³/H DE ARGAMASSA. AF_08/2019</v>
          </cell>
          <cell r="D6018" t="str">
            <v>M3</v>
          </cell>
          <cell r="E6018">
            <v>1702.67</v>
          </cell>
        </row>
        <row r="6019">
          <cell r="B6019">
            <v>87408</v>
          </cell>
          <cell r="C6019" t="str">
            <v>ARGAMASSA INDUSTRIALIZADA PARA REVESTIMENTOS, MISTURA E PROJEÇÃO DE 2 M³/H DE ARGAMASSA. AF_06/2014</v>
          </cell>
          <cell r="D6019" t="str">
            <v>M3</v>
          </cell>
          <cell r="E6019">
            <v>1696.9</v>
          </cell>
        </row>
        <row r="6020">
          <cell r="B6020">
            <v>87410</v>
          </cell>
          <cell r="C6020" t="str">
            <v>ARGAMASSA À BASE DE GESSO, MISTURA E PROJEÇÃO DE 1,5 M³/H DE ARGAMASSA. AF_08/2019</v>
          </cell>
          <cell r="D6020" t="str">
            <v>M3</v>
          </cell>
          <cell r="E6020">
            <v>983.72</v>
          </cell>
        </row>
        <row r="6021">
          <cell r="B6021">
            <v>88626</v>
          </cell>
          <cell r="C6021" t="str">
            <v>ARGAMASSA TRAÇO 1:0,5:4,5 (EM VOLUME DE CIMENTO, CAL E AREIA MÉDIA ÚMIDA), PREPARO MECÂNICO COM BETONEIRA 400 L. AF_08/2019</v>
          </cell>
          <cell r="D6021" t="str">
            <v>M3</v>
          </cell>
          <cell r="E6021">
            <v>401.87</v>
          </cell>
        </row>
        <row r="6022">
          <cell r="B6022">
            <v>88627</v>
          </cell>
          <cell r="C6022" t="str">
            <v>ARGAMASSA TRAÇO 1:0,5:4,5 (EM VOLUME DE CIMENTO, CAL E AREIA MÉDIA ÚMIDA) PARA ASSENTAMENTO DE ALVENARIA, PREPARO MANUAL. AF_08/2019</v>
          </cell>
          <cell r="D6022" t="str">
            <v>M3</v>
          </cell>
          <cell r="E6022">
            <v>481.58</v>
          </cell>
        </row>
        <row r="6023">
          <cell r="B6023">
            <v>88628</v>
          </cell>
          <cell r="C6023" t="str">
            <v>ARGAMASSA TRAÇO 1:3 (EM VOLUME DE CIMENTO E AREIA MÉDIA ÚMIDA), PREPARO MECÂNICO COM BETONEIRA 400 L. AF_08/2019</v>
          </cell>
          <cell r="D6023" t="str">
            <v>M3</v>
          </cell>
          <cell r="E6023">
            <v>420.44</v>
          </cell>
        </row>
        <row r="6024">
          <cell r="B6024">
            <v>88629</v>
          </cell>
          <cell r="C6024" t="str">
            <v>ARGAMASSA TRAÇO 1:3 (EM VOLUME DE CIMENTO E AREIA MÉDIA ÚMIDA), PREPARO MANUAL. AF_08/2019</v>
          </cell>
          <cell r="D6024" t="str">
            <v>M3</v>
          </cell>
          <cell r="E6024">
            <v>503.25</v>
          </cell>
        </row>
        <row r="6025">
          <cell r="B6025">
            <v>88630</v>
          </cell>
          <cell r="C6025" t="str">
            <v>ARGAMASSA TRAÇO 1:4 (CIMENTO E AREIA MÉDIA), PREPARO MECÂNICO COM BETONEIRA 400 L. AF_08/2014</v>
          </cell>
          <cell r="D6025" t="str">
            <v>M3</v>
          </cell>
          <cell r="E6025">
            <v>354.2</v>
          </cell>
        </row>
        <row r="6026">
          <cell r="B6026">
            <v>88631</v>
          </cell>
          <cell r="C6026" t="str">
            <v>ARGAMASSA TRAÇO 1:4 (EM VOLUME DE CIMENTO E AREIA MÉDIA ÚMIDA), PREPARO MANUAL. AF_08/2019</v>
          </cell>
          <cell r="D6026" t="str">
            <v>M3</v>
          </cell>
          <cell r="E6026">
            <v>448.74</v>
          </cell>
        </row>
        <row r="6027">
          <cell r="B6027">
            <v>88715</v>
          </cell>
          <cell r="C6027" t="str">
            <v>ARGAMASSA TRAÇO 1:2:9 (EM VOLUME DE CIMENTO, CAL E AREIA MÉDIA ÚMIDA) PARA EMBOÇO/MASSA ÚNICA/ASSENTAMENTO DE ALVENARIA DE VEDAÇÃO, PREPARO MECÂNICO COM BETONEIRA 400 L. AF_08/2019</v>
          </cell>
          <cell r="D6027" t="str">
            <v>M3</v>
          </cell>
          <cell r="E6027">
            <v>378.11</v>
          </cell>
        </row>
        <row r="6028">
          <cell r="B6028">
            <v>95563</v>
          </cell>
          <cell r="C6028" t="str">
            <v>ARGAMASSA TRAÇO 1:1,93 (EM VOLUME DE CIMENTO E AREIA MÉDIA ÚMIDA), FCK 20 MPA, PREPARO MECÂNICO COM MISTURADOR DUPLO HORIZONTAL DE ALTA TURBULÊNCIA. AF_03/2020</v>
          </cell>
          <cell r="D6028" t="str">
            <v>M3</v>
          </cell>
          <cell r="E6028">
            <v>622.26</v>
          </cell>
        </row>
        <row r="6029">
          <cell r="B6029">
            <v>100464</v>
          </cell>
          <cell r="C6029" t="str">
            <v>ARGAMASSA TRAÇO 1:0,5:4,5  (EM VOLUME DE CIMENTO, CAL E AREIA MÉDIA ÚMIDA), PREPARO MECÂNICO COM MISTURADOR DE EIXO HORIZONTAL DE 160 KG. AF_08/2019</v>
          </cell>
          <cell r="D6029" t="str">
            <v>M3</v>
          </cell>
          <cell r="E6029">
            <v>418.09</v>
          </cell>
        </row>
        <row r="6030">
          <cell r="B6030">
            <v>100465</v>
          </cell>
          <cell r="C6030" t="str">
            <v>ARGAMASSA TRAÇO 1:0,5:4,5  (EM VOLUME DE CIMENTO, CAL E AREIA MÉDIA ÚMIDA), PREPARO MECÂNICO COM MISTURADOR DE EIXO HORIZONTAL DE 300 KG. AF_08/2019</v>
          </cell>
          <cell r="D6030" t="str">
            <v>M3</v>
          </cell>
          <cell r="E6030">
            <v>393.48</v>
          </cell>
        </row>
        <row r="6031">
          <cell r="B6031">
            <v>100466</v>
          </cell>
          <cell r="C6031" t="str">
            <v>ARGAMASSA TRAÇO 1:0,5:4,5  (EM VOLUME DE CIMENTO, CAL E AREIA MÉDIA ÚMIDA), PREPARO MECÂNICO COM MISTURADOR DE EIXO HORIZONTAL DE 600 KG. AF_08/2019</v>
          </cell>
          <cell r="D6031" t="str">
            <v>M3</v>
          </cell>
          <cell r="E6031">
            <v>382.19</v>
          </cell>
        </row>
        <row r="6032">
          <cell r="B6032">
            <v>100468</v>
          </cell>
          <cell r="C6032" t="str">
            <v>ARGAMASSA TRAÇO 1:3 (EM VOLUME DE CIMENTO E AREIA MÉDIA ÚMIDA), PREPARO MECÂNICO COM MISTURADOR DE EIXO HORIZONTAL DE 160 KG. AF_08/2019</v>
          </cell>
          <cell r="D6032" t="str">
            <v>M3</v>
          </cell>
          <cell r="E6032">
            <v>499.24</v>
          </cell>
        </row>
        <row r="6033">
          <cell r="B6033">
            <v>100469</v>
          </cell>
          <cell r="C6033" t="str">
            <v>ARGAMASSA TRAÇO 1:3 (EM VOLUME DE CIMENTO E AREIA MÉDIA ÚMIDA), PREPARO MECÂNICO COM MISTURADOR DE EIXO HORIZONTAL DE 300 KG. AF_08/2019</v>
          </cell>
          <cell r="D6033" t="str">
            <v>M3</v>
          </cell>
          <cell r="E6033">
            <v>413.58</v>
          </cell>
        </row>
        <row r="6034">
          <cell r="B6034">
            <v>100470</v>
          </cell>
          <cell r="C6034" t="str">
            <v>ARGAMASSA TRAÇO 1:3 (EM VOLUME DE CIMENTO E AREIA MÉDIA ÚMIDA), PREPARO MECÂNICO COM MISTURADOR DE EIXO HORIZONTAL DE 600 KG. AF_08/2019</v>
          </cell>
          <cell r="D6034" t="str">
            <v>M3</v>
          </cell>
          <cell r="E6034">
            <v>367.04</v>
          </cell>
        </row>
        <row r="6035">
          <cell r="B6035">
            <v>100472</v>
          </cell>
          <cell r="C6035" t="str">
            <v>ARGAMASSA TRAÇO 1:4 (EM VOLUME DE CIMENTO E AREIA MÉDIA ÚMIDA), PREPARO MECÂNICO COM MISTURADOR DE EIXO HORIZONTAL DE 160 KG. AF_08/2019</v>
          </cell>
          <cell r="D6035" t="str">
            <v>M3</v>
          </cell>
          <cell r="E6035">
            <v>399.88</v>
          </cell>
        </row>
        <row r="6036">
          <cell r="B6036">
            <v>100473</v>
          </cell>
          <cell r="C6036" t="str">
            <v>ARGAMASSA TRAÇO 1:4 (EM VOLUME DE CIMENTO E AREIA MÉDIA ÚMIDA), PREPARO MECÂNICO COM MISTURADOR DE EIXO HORIZONTAL DE 300 KG. AF_08/2019</v>
          </cell>
          <cell r="D6036" t="str">
            <v>M3</v>
          </cell>
          <cell r="E6036">
            <v>368.33</v>
          </cell>
        </row>
        <row r="6037">
          <cell r="B6037">
            <v>100474</v>
          </cell>
          <cell r="C6037" t="str">
            <v>ARGAMASSA TRAÇO 1:4 (EM VOLUME DE CIMENTO E AREIA MÉDIA ÚMIDA), PREPARO MECÂNICO COM MISTURADOR DE EIXO HORIZONTAL DE 600 KG. AF_08/2019</v>
          </cell>
          <cell r="D6037" t="str">
            <v>M3</v>
          </cell>
          <cell r="E6037">
            <v>355.7</v>
          </cell>
        </row>
        <row r="6038">
          <cell r="B6038">
            <v>100475</v>
          </cell>
          <cell r="C6038" t="str">
            <v>ARGAMASSA TRAÇO 1:3 (EM VOLUME DE CIMENTO E AREIA MÉDIA ÚMIDA) COM ADIÇÃO DE IMPERMEABILIZANTE, PREPARO MECÂNICO COM BETONEIRA 400 L. AF_08/2019</v>
          </cell>
          <cell r="D6038" t="str">
            <v>M3</v>
          </cell>
          <cell r="E6038">
            <v>533.6</v>
          </cell>
        </row>
        <row r="6039">
          <cell r="B6039">
            <v>100477</v>
          </cell>
          <cell r="C6039" t="str">
            <v>ARGAMASSA TRAÇO 1:3 (EM VOLUME DE CIMENTO E AREIA MÉDIA ÚMIDA) COM ADIÇÃO DE IMPERMEABILIZANTE, PREPARO MECÂNICO COM MISTURADOR DE EIXO HORIZONTAL DE 160 KG. AF_08/2019</v>
          </cell>
          <cell r="D6039" t="str">
            <v>M3</v>
          </cell>
          <cell r="E6039">
            <v>572.57000000000005</v>
          </cell>
        </row>
        <row r="6040">
          <cell r="B6040">
            <v>100478</v>
          </cell>
          <cell r="C6040" t="str">
            <v>ARGAMASSA TRAÇO 1:3 (EM VOLUME DE CIMENTO E AREIA MÉDIA ÚMIDA) COM ADIÇÃO DE IMPERMEABILIZANTE, PREPARO MECÂNICO COM MISTURADOR DE EIXO HORIZONTAL DE 300 KG. AF_08/2019</v>
          </cell>
          <cell r="D6040" t="str">
            <v>M3</v>
          </cell>
          <cell r="E6040">
            <v>524.04999999999995</v>
          </cell>
        </row>
        <row r="6041">
          <cell r="B6041">
            <v>100479</v>
          </cell>
          <cell r="C6041" t="str">
            <v>ARGAMASSA TRAÇO 1:3 (EM VOLUME DE CIMENTO E AREIA MÉDIA ÚMIDA) COM ADIÇÃO DE IMPERMEABILIZANTE, PREPARO MECÂNICO COM MISTURADOR DE EIXO HORIZONTAL DE 600 KG. AF_08/2019</v>
          </cell>
          <cell r="D6041" t="str">
            <v>M3</v>
          </cell>
          <cell r="E6041">
            <v>514.99</v>
          </cell>
        </row>
        <row r="6042">
          <cell r="B6042">
            <v>100480</v>
          </cell>
          <cell r="C6042" t="str">
            <v>ARGAMASSA TRAÇO 1:3 (EM VOLUME DE CIMENTO E AREIA MÉDIA ÚMIDA) COM ADIÇÃO DE IMPERMEABILIZANTE, PREPARO MANUAL. AF_08/2019</v>
          </cell>
          <cell r="D6042" t="str">
            <v>M3</v>
          </cell>
          <cell r="E6042">
            <v>616.04</v>
          </cell>
        </row>
        <row r="6043">
          <cell r="B6043">
            <v>100481</v>
          </cell>
          <cell r="C6043" t="str">
            <v>ARGAMASSA TRAÇO 1:4 (EM VOLUME DE CIMENTO E AREIA MÉDIA ÚMIDA) COM ADIÇÃO DE IMPERMEABILIZANTE, PREPARO MECÂNICO COM BETONEIRA 400 L. AF_08/2019</v>
          </cell>
          <cell r="D6043" t="str">
            <v>M3</v>
          </cell>
          <cell r="E6043">
            <v>457.81</v>
          </cell>
        </row>
        <row r="6044">
          <cell r="B6044">
            <v>100483</v>
          </cell>
          <cell r="C6044" t="str">
            <v>ARGAMASSA TRAÇO 1:4 (EM VOLUME DE CIMENTO E AREIA MÉDIA ÚMIDA) COM ADIÇÃO DE IMPERMEABILIZANTE, PREPARO MECÂNICO COM MISTURADOR DE EIXO HORIZONTAL DE 160 KG. AF_08/2019</v>
          </cell>
          <cell r="D6044" t="str">
            <v>M3</v>
          </cell>
          <cell r="E6044">
            <v>487.13</v>
          </cell>
        </row>
        <row r="6045">
          <cell r="B6045">
            <v>100484</v>
          </cell>
          <cell r="C6045" t="str">
            <v>ARGAMASSA TRAÇO 1:4 (EM VOLUME DE CIMENTO E AREIA MÉDIA ÚMIDA) COM ADIÇÃO DE IMPERMEABILIZANTE, PREPARO MECÂNICO COM MISTURADOR DE EIXO HORIZONTAL DE 300 KG. AF_08/2019</v>
          </cell>
          <cell r="D6045" t="str">
            <v>M3</v>
          </cell>
          <cell r="E6045">
            <v>456.4</v>
          </cell>
        </row>
        <row r="6046">
          <cell r="B6046">
            <v>100485</v>
          </cell>
          <cell r="C6046" t="str">
            <v>ARGAMASSA TRAÇO 1:4 (EM VOLUME DE CIMENTO E AREIA MÉDIA ÚMIDA) COM ADIÇÃO DE IMPERMEABILIZANTE, PREPARO MECÂNICO COM MISTURADOR DE EIXO HORIZONTAL DE 600 KG. AF_08/2019</v>
          </cell>
          <cell r="D6046" t="str">
            <v>M3</v>
          </cell>
          <cell r="E6046">
            <v>445.43</v>
          </cell>
        </row>
        <row r="6047">
          <cell r="B6047">
            <v>100486</v>
          </cell>
          <cell r="C6047" t="str">
            <v>ARGAMASSA TRAÇO 1:4 (EM VOLUME DE CIMENTO E AREIA MÉDIA ÚMIDA) COM ADIÇÃO DE IMPERMEABILIZANTE, PREPARO MANUAL. AF_08/2019</v>
          </cell>
          <cell r="D6047" t="str">
            <v>M3</v>
          </cell>
          <cell r="E6047">
            <v>543.63</v>
          </cell>
        </row>
        <row r="6048">
          <cell r="B6048">
            <v>100487</v>
          </cell>
          <cell r="C6048" t="str">
            <v>ARGAMASSA TRAÇO 1:2:9 (EM VOLUME DE CIMENTO, CAL E AREIA MÉDIA ÚMIDA) PARA EMBOÇO/MASSA ÚNICA/ASSENTAMENTO DE ALVENARIA DE VEDAÇÃO, PREPARO MECÂNICO COM MISTURADOR DE EIXO HORIZONTAL DE 600 KG. AF_08/2019</v>
          </cell>
          <cell r="D6048" t="str">
            <v>M3</v>
          </cell>
          <cell r="E6048">
            <v>362.7</v>
          </cell>
        </row>
        <row r="6049">
          <cell r="B6049">
            <v>100488</v>
          </cell>
          <cell r="C6049" t="str">
            <v>ARGAMASSA TRAÇO 1:0,5:4,5 (EM VOLUME DE CIMENTO, CAL E AREIA MÉDIA ÚMIDA), PREPARO MECÂNICO COM BETONEIRA 600 L. AF_08/2019</v>
          </cell>
          <cell r="D6049" t="str">
            <v>M3</v>
          </cell>
          <cell r="E6049">
            <v>398.12</v>
          </cell>
        </row>
        <row r="6050">
          <cell r="B6050">
            <v>100489</v>
          </cell>
          <cell r="C6050" t="str">
            <v>ARGAMASSA TRAÇO 1:3 (EM VOLUME DE CIMENTO E AREIA MÉDIA ÚMIDA), PREPARO MECÂNICO COM BETONEIRA 600 L. AF_08/2019</v>
          </cell>
          <cell r="D6050" t="str">
            <v>M3</v>
          </cell>
          <cell r="E6050">
            <v>420.85</v>
          </cell>
        </row>
        <row r="6051">
          <cell r="B6051">
            <v>100490</v>
          </cell>
          <cell r="C6051" t="str">
            <v>ARGAMASSA TRAÇO 1:4 (EM VOLUME DE CIMENTO E AREIA MÉDIA ÚMIDA), PREPARO MECÂNICO COM BETONEIRA 600 L. AF_08/2019</v>
          </cell>
          <cell r="D6051" t="str">
            <v>M3</v>
          </cell>
          <cell r="E6051">
            <v>368.5</v>
          </cell>
        </row>
        <row r="6052">
          <cell r="B6052">
            <v>100491</v>
          </cell>
          <cell r="C6052" t="str">
            <v>ARGAMASSA TRAÇO 1:3 (EM VOLUME DE CIMENTO E AREIA MÉDIA ÚMIDA) COM ADIÇÃO DE IMPERMEABILIZANTE, PREPARO MECÂNICO COM BETONEIRA 600 L. AF_08/2019</v>
          </cell>
          <cell r="D6052" t="str">
            <v>M3</v>
          </cell>
          <cell r="E6052">
            <v>535.01</v>
          </cell>
        </row>
        <row r="6053">
          <cell r="B6053">
            <v>100492</v>
          </cell>
          <cell r="C6053" t="str">
            <v>ARGAMASSA TRAÇO 1:4 (EM VOLUME DE CIMENTO E AREIA MÉDIA ÚMIDA) COM ADIÇÃO DE IMPERMEABILIZANTE, PREPARO MECÂNICO COM BETONEIRA 600 L. AF_08/2019</v>
          </cell>
          <cell r="D6053" t="str">
            <v>M3</v>
          </cell>
          <cell r="E6053">
            <v>459.57</v>
          </cell>
        </row>
        <row r="6054">
          <cell r="B6054">
            <v>92121</v>
          </cell>
          <cell r="C6054" t="str">
            <v>PENEIRAMENTO DE AREIA COM PENEIRA ELÉTRICA. AF_11/2015</v>
          </cell>
          <cell r="D6054" t="str">
            <v>M3</v>
          </cell>
          <cell r="E6054">
            <v>22.49</v>
          </cell>
        </row>
        <row r="6055">
          <cell r="B6055">
            <v>92122</v>
          </cell>
          <cell r="C6055" t="str">
            <v>PENEIRAMENTO DE AREIA COM PENEIRA MANUAL. AF_11/2015</v>
          </cell>
          <cell r="D6055" t="str">
            <v>M3</v>
          </cell>
          <cell r="E6055">
            <v>37.520000000000003</v>
          </cell>
        </row>
        <row r="6056">
          <cell r="B6056">
            <v>92123</v>
          </cell>
          <cell r="C6056" t="str">
            <v>ENSACAMENTO DE AREIA. AF_11/2015</v>
          </cell>
          <cell r="D6056" t="str">
            <v>M3</v>
          </cell>
          <cell r="E6056">
            <v>37.6</v>
          </cell>
        </row>
        <row r="6057">
          <cell r="B6057">
            <v>100195</v>
          </cell>
          <cell r="C6057" t="str">
            <v>TRANSPORTE HORIZONTAL MANUAL, DE SACOS DE 50 KG (UNIDADE: KGXKM). AF_07/2019</v>
          </cell>
          <cell r="D6057" t="str">
            <v>KGXKM</v>
          </cell>
          <cell r="E6057">
            <v>0.56999999999999995</v>
          </cell>
        </row>
        <row r="6058">
          <cell r="B6058">
            <v>100196</v>
          </cell>
          <cell r="C6058" t="str">
            <v>TRANSPORTE HORIZONTAL MANUAL, DE SACOS DE 30 KG (UNIDADE: KGXKM). AF_07/2019</v>
          </cell>
          <cell r="D6058" t="str">
            <v>KGXKM</v>
          </cell>
          <cell r="E6058">
            <v>0.95</v>
          </cell>
        </row>
        <row r="6059">
          <cell r="B6059">
            <v>100197</v>
          </cell>
          <cell r="C6059" t="str">
            <v>TRANSPORTE HORIZONTAL MANUAL, DE SACOS DE 20 KG (UNIDADE: KGXKM). AF_07/2019</v>
          </cell>
          <cell r="D6059" t="str">
            <v>KGXKM</v>
          </cell>
          <cell r="E6059">
            <v>1.43</v>
          </cell>
        </row>
        <row r="6060">
          <cell r="B6060">
            <v>100198</v>
          </cell>
          <cell r="C6060" t="str">
            <v>TRANSPORTE HORIZONTAL COM CARRINHO PLATAFORMA, DE SACOS DE 50 KG (UNIDADE: KGXKM). AF_07/2019</v>
          </cell>
          <cell r="D6060" t="str">
            <v>KGXKM</v>
          </cell>
          <cell r="E6060">
            <v>0.2</v>
          </cell>
        </row>
        <row r="6061">
          <cell r="B6061">
            <v>100199</v>
          </cell>
          <cell r="C6061" t="str">
            <v>TRANSPORTE HORIZONTAL COM CARRINHO PLATAFORMA, DE SACOS DE 30 KG (UNIDADE: KGXKM). AF_07/2019</v>
          </cell>
          <cell r="D6061" t="str">
            <v>KGXKM</v>
          </cell>
          <cell r="E6061">
            <v>0.24</v>
          </cell>
        </row>
        <row r="6062">
          <cell r="B6062">
            <v>100200</v>
          </cell>
          <cell r="C6062" t="str">
            <v>TRANSPORTE HORIZONTAL COM CARRINHO PLATAFORMA, DE SACOS DE 20 KG (UNIDADE: KGXKM). AF_07/2019</v>
          </cell>
          <cell r="D6062" t="str">
            <v>KGXKM</v>
          </cell>
          <cell r="E6062">
            <v>0.28999999999999998</v>
          </cell>
        </row>
        <row r="6063">
          <cell r="B6063">
            <v>100201</v>
          </cell>
          <cell r="C6063" t="str">
            <v>TRANSPORTE HORIZONTAL COM CARRINHO DE MÃO, DE SACOS DE 50 KG (UNIDADE: KGXKM). AF_07/2019</v>
          </cell>
          <cell r="D6063" t="str">
            <v>KGXKM</v>
          </cell>
          <cell r="E6063">
            <v>0.57999999999999996</v>
          </cell>
        </row>
        <row r="6064">
          <cell r="B6064">
            <v>100202</v>
          </cell>
          <cell r="C6064" t="str">
            <v>TRANSPORTE HORIZONTAL COM CARRINHO DE MÃO, DE SACOS DE 30 KG (UNIDADE: KGXKM). AF_07/2019</v>
          </cell>
          <cell r="D6064" t="str">
            <v>KGXKM</v>
          </cell>
          <cell r="E6064">
            <v>0.68</v>
          </cell>
        </row>
        <row r="6065">
          <cell r="B6065">
            <v>100203</v>
          </cell>
          <cell r="C6065" t="str">
            <v>TRANSPORTE HORIZONTAL COM CARRINHO DE MÃO, DE SACOS DE 20 KG (UNIDADE: KGXKM). AF_07/2019</v>
          </cell>
          <cell r="D6065" t="str">
            <v>KGXKM</v>
          </cell>
          <cell r="E6065">
            <v>0.8</v>
          </cell>
        </row>
        <row r="6066">
          <cell r="B6066">
            <v>100204</v>
          </cell>
          <cell r="C6066" t="str">
            <v>TRANSPORTE HORIZONTAL COM MANIPULADOR TELESCÓPICO, DE PÁLETE DE SACOS (UNIDADE: KGXKM). AF_07/2019</v>
          </cell>
          <cell r="D6066" t="str">
            <v>KGXKM</v>
          </cell>
          <cell r="E6066">
            <v>0.08</v>
          </cell>
        </row>
        <row r="6067">
          <cell r="B6067">
            <v>100205</v>
          </cell>
          <cell r="C6067" t="str">
            <v>TRANSPORTE HORIZONTAL COM JERICA DE 60 L, DE MASSA/ GRANEL (UNIDADE: M3XKM). AF_07/2019</v>
          </cell>
          <cell r="D6067" t="str">
            <v>M3XKM</v>
          </cell>
          <cell r="E6067">
            <v>1068.99</v>
          </cell>
        </row>
        <row r="6068">
          <cell r="B6068">
            <v>100206</v>
          </cell>
          <cell r="C6068" t="str">
            <v>TRANSPORTE HORIZONTAL COM JERICA DE 90 L, DE MASSA/ GRANEL (UNIDADE: M3XKM). AF_07/2019</v>
          </cell>
          <cell r="D6068" t="str">
            <v>M3XKM</v>
          </cell>
          <cell r="E6068">
            <v>772.7</v>
          </cell>
        </row>
        <row r="6069">
          <cell r="B6069">
            <v>100207</v>
          </cell>
          <cell r="C6069" t="str">
            <v>TRANSPORTE HORIZONTAL COM CARREGADEIRA, DE MASSA/ GRANEL (UNIDADE: M3XKM). AF_07/2019</v>
          </cell>
          <cell r="D6069" t="str">
            <v>M3XKM</v>
          </cell>
          <cell r="E6069">
            <v>298.33999999999997</v>
          </cell>
        </row>
        <row r="6070">
          <cell r="B6070">
            <v>100208</v>
          </cell>
          <cell r="C6070" t="str">
            <v>TRANSPORTE HORIZONTAL MANUAL, DE BLOCOS VAZADOS DE CONCRETO OU CERÂMICO DE 19X19X39CM (UNIDADE: BLOCOXKM). AF_07/2019</v>
          </cell>
          <cell r="D6070" t="str">
            <v>UNXKM</v>
          </cell>
          <cell r="E6070">
            <v>14.14</v>
          </cell>
        </row>
        <row r="6071">
          <cell r="B6071">
            <v>100209</v>
          </cell>
          <cell r="C6071" t="str">
            <v>TRANSPORTE HORIZONTAL MANUAL, DE BLOCOS CERÂMICOS FURADOS NA HORIZONTAL DE 9X19X19CM (UNIDADE: BLOCOXKM). AF_07/2019</v>
          </cell>
          <cell r="D6071" t="str">
            <v>UNXKM</v>
          </cell>
          <cell r="E6071">
            <v>7.07</v>
          </cell>
        </row>
        <row r="6072">
          <cell r="B6072">
            <v>100210</v>
          </cell>
          <cell r="C6072" t="str">
            <v>TRANSPORTE HORIZONTAL COM CARRINHO DE MÃO, DE BLOCOS VAZADOS DE CONCRETO OU CERÂMICO DE 19X19X39CM (UNIDADE: BLOCOXKM). AF_07/2019</v>
          </cell>
          <cell r="D6072" t="str">
            <v>UNXKM</v>
          </cell>
          <cell r="E6072">
            <v>13.03</v>
          </cell>
        </row>
        <row r="6073">
          <cell r="B6073">
            <v>100211</v>
          </cell>
          <cell r="C6073" t="str">
            <v>TRANSPORTE HORIZONTAL COM CARRINHO DE MÃO, DE BLOCOS CERÂMICOS FURADOS NA HORIZONTAL DE 9X19X19CM (UNIDADE: BLOCOXKM). AF_07/2019</v>
          </cell>
          <cell r="D6073" t="str">
            <v>UNXKM</v>
          </cell>
          <cell r="E6073">
            <v>5.0199999999999996</v>
          </cell>
        </row>
        <row r="6074">
          <cell r="B6074">
            <v>100212</v>
          </cell>
          <cell r="C6074" t="str">
            <v>TRANSPORTE HORIZONTAL COM CARRINHO PLATAFORMA, DE BLOCOS VAZADOS DE CONCRETO OU CERÂMICO DE 19X19X39CM (UNIDADE: BLOCOXKM). AF_07/2019</v>
          </cell>
          <cell r="D6074" t="str">
            <v>UNXKM</v>
          </cell>
          <cell r="E6074">
            <v>5.55</v>
          </cell>
        </row>
        <row r="6075">
          <cell r="B6075">
            <v>100213</v>
          </cell>
          <cell r="C6075" t="str">
            <v>TRANSPORTE HORIZONTAL COM CARRINHO PLATAFORMA, DE BLOCOS CERÂMICOS FURADOS NA HORIZONTAL DE 9X19X19CM (UNIDADE: BLOCOXKM). AF_07/2019</v>
          </cell>
          <cell r="D6075" t="str">
            <v>UNXKM</v>
          </cell>
          <cell r="E6075">
            <v>1.99</v>
          </cell>
        </row>
        <row r="6076">
          <cell r="B6076">
            <v>100214</v>
          </cell>
          <cell r="C6076" t="str">
            <v>TRANSPORTE HORIZONTAL COM CARRINHO MINI PÁLETES, DE BLOCOS VAZADOS DE CONCRETO DE 19X19X39CM (UNIDADE: BLOCOXKM). AF_07/2019</v>
          </cell>
          <cell r="D6076" t="str">
            <v>UNXKM</v>
          </cell>
          <cell r="E6076">
            <v>3.06</v>
          </cell>
        </row>
        <row r="6077">
          <cell r="B6077">
            <v>100215</v>
          </cell>
          <cell r="C6077" t="str">
            <v>TRANSPORTE HORIZONTAL COM CARRINHO MINI PÁLETES, DE BLOCOS CERÂMICOS FURADOS NA VERTICAL DE 19X19X39CM (UNIDADE: BLOCOXKM). AF_07/2019</v>
          </cell>
          <cell r="D6077" t="str">
            <v>UNXKM</v>
          </cell>
          <cell r="E6077">
            <v>2.62</v>
          </cell>
        </row>
        <row r="6078">
          <cell r="B6078">
            <v>100216</v>
          </cell>
          <cell r="C6078" t="str">
            <v>TRANSPORTE HORIZONTAL COM CARRINHO MINI PÁLETES, DE BLOCOS CERÂMICOS FURADOS NA HORIZONTAL DE 9X19X19CM (UNIDADE: BLOCOXKM). AF_07/2019</v>
          </cell>
          <cell r="D6078" t="str">
            <v>UNXKM</v>
          </cell>
          <cell r="E6078">
            <v>0.7</v>
          </cell>
        </row>
        <row r="6079">
          <cell r="B6079">
            <v>100217</v>
          </cell>
          <cell r="C6079" t="str">
            <v>TRANSPORTE HORIZONTAL COM MANIPULADOR TELESCÓPICO, DE BLOCOS VAZADOS DE CONCRETO DE 19X19X39CM (UNIDADE: BLOCOXKM). AF_07/2019</v>
          </cell>
          <cell r="D6079" t="str">
            <v>UNXKM</v>
          </cell>
          <cell r="E6079">
            <v>2.16</v>
          </cell>
        </row>
        <row r="6080">
          <cell r="B6080">
            <v>100218</v>
          </cell>
          <cell r="C6080" t="str">
            <v>TRANSPORTE HORIZONTAL COM MANIPULADOR TELESCÓPICO, DE BLOCOS CERÂMICOS FURADOS NA VERTICAL DE 19X19X39CM (UNIDADE: BLOCOXKM). AF_07/2019</v>
          </cell>
          <cell r="D6080" t="str">
            <v>UNXKM</v>
          </cell>
          <cell r="E6080">
            <v>1.48</v>
          </cell>
        </row>
        <row r="6081">
          <cell r="B6081">
            <v>100219</v>
          </cell>
          <cell r="C6081" t="str">
            <v>TRANSPORTE HORIZONTAL COM MANIPULADOR TELESCÓPICO, DE BLOCOS CERÂMICOS FURADOS NA HORIZONTAL DE 9X19X19CM (UNIDADE: BLOCOXKM). AF_07/2019</v>
          </cell>
          <cell r="D6081" t="str">
            <v>UNXKM</v>
          </cell>
          <cell r="E6081">
            <v>0.32</v>
          </cell>
        </row>
        <row r="6082">
          <cell r="B6082">
            <v>100220</v>
          </cell>
          <cell r="C6082" t="str">
            <v>TRANSPORTE HORIZONTAL MANUAL, DE CAIXA COM REVESTIMENTO CERÂMICO (UNIDADE: M2XKM). AF_07/2019</v>
          </cell>
          <cell r="D6082" t="str">
            <v>M2XKM</v>
          </cell>
          <cell r="E6082">
            <v>20.309999999999999</v>
          </cell>
        </row>
        <row r="6083">
          <cell r="B6083">
            <v>100221</v>
          </cell>
          <cell r="C6083" t="str">
            <v>TRANSPORTE HORIZONTAL COM CARRINHO DE MÃO, DE CAIXA COM REVESTIMENTO CERÂMICO (UNIDADE: M2XKM). AF_07/2019</v>
          </cell>
          <cell r="D6083" t="str">
            <v>M2XKM</v>
          </cell>
          <cell r="E6083">
            <v>23.03</v>
          </cell>
        </row>
        <row r="6084">
          <cell r="B6084">
            <v>100222</v>
          </cell>
          <cell r="C6084" t="str">
            <v>TRANSPORTE HORIZONTAL COM CARRINHO PLATAFORMA, DE CAIXA COM REVESTIMENTO CERÂMICO (UNIDADE: M2XKM). AF_07/2019</v>
          </cell>
          <cell r="D6084" t="str">
            <v>M2XKM</v>
          </cell>
          <cell r="E6084">
            <v>8.7200000000000006</v>
          </cell>
        </row>
        <row r="6085">
          <cell r="B6085">
            <v>100223</v>
          </cell>
          <cell r="C6085" t="str">
            <v>TRANSPORTE HORIZONTAL COM CARRINHO MINI PÁLETES, DE CAIXA COM REVESTIMENTO CERÂMICO (UNIDADE: M2XKM). AF_07/2019</v>
          </cell>
          <cell r="D6085" t="str">
            <v>M2XKM</v>
          </cell>
          <cell r="E6085">
            <v>4.08</v>
          </cell>
        </row>
        <row r="6086">
          <cell r="B6086">
            <v>100224</v>
          </cell>
          <cell r="C6086" t="str">
            <v>TRANSPORTE HORIZONTAL COM MANIPULADOR TELESCÓPICO, DE CAIXA COM REVESTIMENTO CERÂMICO (UNIDADE: M2XKM). AF_07/2019</v>
          </cell>
          <cell r="D6086" t="str">
            <v>M2XKM</v>
          </cell>
          <cell r="E6086">
            <v>2.16</v>
          </cell>
        </row>
        <row r="6087">
          <cell r="B6087">
            <v>100225</v>
          </cell>
          <cell r="C6087" t="str">
            <v>TRANSPORTE HORIZONTAL MANUAL, DE LATA DE 18 LITROS (UNIDADE: LXKM). AF_07/2019</v>
          </cell>
          <cell r="D6087" t="str">
            <v>LXKM</v>
          </cell>
          <cell r="E6087">
            <v>1.59</v>
          </cell>
        </row>
        <row r="6088">
          <cell r="B6088">
            <v>100226</v>
          </cell>
          <cell r="C6088" t="str">
            <v>TRANSPORTE HORIZONTAL COM CARRINHO PLATAFORMA, DE LATA DE 18 LITROS (UNIDADE: LXKM). AF_07/2019</v>
          </cell>
          <cell r="D6088" t="str">
            <v>LXKM</v>
          </cell>
          <cell r="E6088">
            <v>0.5</v>
          </cell>
        </row>
        <row r="6089">
          <cell r="B6089">
            <v>100227</v>
          </cell>
          <cell r="C6089" t="str">
            <v>TRANSPORTE HORIZONTAL COM CARRINHO RACIONAL, DE LATA DE 18 LITROS (UNIDADE: LXKM). AF_07/2019</v>
          </cell>
          <cell r="D6089" t="str">
            <v>LXKM</v>
          </cell>
          <cell r="E6089">
            <v>0.74</v>
          </cell>
        </row>
        <row r="6090">
          <cell r="B6090">
            <v>100228</v>
          </cell>
          <cell r="C6090" t="str">
            <v>TRANSPORTE HORIZONTAL COM MANIPULADOR TELESCÓPICO, DE LATA DE 18 LITROS (UNIDADE: LXKM). AF_07/2019</v>
          </cell>
          <cell r="D6090" t="str">
            <v>LXKM</v>
          </cell>
          <cell r="E6090">
            <v>0.2</v>
          </cell>
        </row>
        <row r="6091">
          <cell r="B6091">
            <v>100229</v>
          </cell>
          <cell r="C6091" t="str">
            <v>TRANSPORTE VERTICAL MANUAL, 1 PAVIMENTO, DE SACOS DE 50 KG (UNIDADE: KG). AF_07/2019</v>
          </cell>
          <cell r="D6091" t="str">
            <v>KG</v>
          </cell>
          <cell r="E6091">
            <v>0.01</v>
          </cell>
        </row>
        <row r="6092">
          <cell r="B6092">
            <v>100230</v>
          </cell>
          <cell r="C6092" t="str">
            <v>TRANSPORTE VERTICAL MANUAL, 1 PAVIMENTO, DE SACOS DE 30 KG (UNIDADE: KG). AF_07/2019</v>
          </cell>
          <cell r="D6092" t="str">
            <v>KG</v>
          </cell>
          <cell r="E6092">
            <v>0.01</v>
          </cell>
        </row>
        <row r="6093">
          <cell r="B6093">
            <v>100231</v>
          </cell>
          <cell r="C6093" t="str">
            <v>TRANSPORTE VERTICAL MANUAL, 1 PAVIMENTO, DE SACOS DE 20 KG (UNIDADE: KG). AF_07/2019</v>
          </cell>
          <cell r="D6093" t="str">
            <v>KG</v>
          </cell>
          <cell r="E6093">
            <v>0.02</v>
          </cell>
        </row>
        <row r="6094">
          <cell r="B6094">
            <v>100232</v>
          </cell>
          <cell r="C6094" t="str">
            <v>TRANSPORTE VERTICAL MANUAL, 1 PAVIMENTO, DE BLOCOS VAZADOS DE CONCRETO OU CERÂMICO DE 19X19X39CM (UNIDADE: BLOCO). AF_07/2019</v>
          </cell>
          <cell r="D6094" t="str">
            <v>UN</v>
          </cell>
          <cell r="E6094">
            <v>0.26</v>
          </cell>
        </row>
        <row r="6095">
          <cell r="B6095">
            <v>100233</v>
          </cell>
          <cell r="C6095" t="str">
            <v>TRANSPORTE VERTICAL MANUAL, 1 PAVIMENTO, DE BLOCOS CERÂMICOS FURADOS NA HORIZONTAL DE 9X19X19CM (UNIDADE: BLOCO). AF_07/2019</v>
          </cell>
          <cell r="D6095" t="str">
            <v>UN</v>
          </cell>
          <cell r="E6095">
            <v>0.13</v>
          </cell>
        </row>
        <row r="6096">
          <cell r="B6096">
            <v>100234</v>
          </cell>
          <cell r="C6096" t="str">
            <v>TRANSPORTE VERTICAL MANUAL, 1 PAVIMENTO, DE CAIXA COM REVESTIMENTO CERÂMICO (UNIDADE: M2). AF_07/2019</v>
          </cell>
          <cell r="D6096" t="str">
            <v>M2</v>
          </cell>
          <cell r="E6096">
            <v>0.4</v>
          </cell>
        </row>
        <row r="6097">
          <cell r="B6097">
            <v>100235</v>
          </cell>
          <cell r="C6097" t="str">
            <v>TRANSPORTE VERTICAL MANUAL, 1 PAVIMENTO, DE LATA DE 18 LITROS (UNIDADE: L). AF_07/2019</v>
          </cell>
          <cell r="D6097" t="str">
            <v>L</v>
          </cell>
          <cell r="E6097">
            <v>0.03</v>
          </cell>
        </row>
        <row r="6098">
          <cell r="B6098">
            <v>100236</v>
          </cell>
          <cell r="C6098" t="str">
            <v>TRANSPORTE HORIZONTAL MANUAL, DE TUBO DE PVC SOLDÁVEL COM DIÂMETRO MENOR OU IGUAL A 60 MM (UNIDADE: MXKM). AF_07/2019</v>
          </cell>
          <cell r="D6098" t="str">
            <v>MXKM</v>
          </cell>
          <cell r="E6098">
            <v>2.02</v>
          </cell>
        </row>
        <row r="6099">
          <cell r="B6099">
            <v>100237</v>
          </cell>
          <cell r="C6099" t="str">
            <v>TRANSPORTE HORIZONTAL MANUAL, DE TUBO DE PVC SOLDÁVEL COM DIÂMETRO MAIOR QUE 60 MM E MENOR OU IGUAL A 85 MM (UNIDADE: MXKM). AF_07/2019</v>
          </cell>
          <cell r="D6099" t="str">
            <v>MXKM</v>
          </cell>
          <cell r="E6099">
            <v>2.4300000000000002</v>
          </cell>
        </row>
        <row r="6100">
          <cell r="B6100">
            <v>100238</v>
          </cell>
          <cell r="C6100" t="str">
            <v>TRANSPORTE HORIZONTAL MANUAL, DE TUBO DE CPVC COM DIÂMETRO MENOR OU IGUAL A 73 MM (UNIDADE: MXKM). AF_07/2019</v>
          </cell>
          <cell r="D6100" t="str">
            <v>MXKM</v>
          </cell>
          <cell r="E6100">
            <v>3.88</v>
          </cell>
        </row>
        <row r="6101">
          <cell r="B6101">
            <v>100239</v>
          </cell>
          <cell r="C6101" t="str">
            <v>TRANSPORTE HORIZONTAL MANUAL, DE TUBO DE CPVC COM DIÂMETRO MAIOR QUE 73 MM E MENOR OU IGUAL A 89 MM (UNIDADE: MXKM). AF_07/2019</v>
          </cell>
          <cell r="D6101" t="str">
            <v>MXKM</v>
          </cell>
          <cell r="E6101">
            <v>4.8600000000000003</v>
          </cell>
        </row>
        <row r="6102">
          <cell r="B6102">
            <v>100240</v>
          </cell>
          <cell r="C6102" t="str">
            <v>TRANSPORTE HORIZONTAL MANUAL, DE TUBO DE PPR - PN12 OU PN25 - COM DIÂMETRO MENOR OU IGUAL A 50 MM (UNIDADE: MXKM). AF_07/2019</v>
          </cell>
          <cell r="D6102" t="str">
            <v>MXKM</v>
          </cell>
          <cell r="E6102">
            <v>2.91</v>
          </cell>
        </row>
        <row r="6103">
          <cell r="B6103">
            <v>100241</v>
          </cell>
          <cell r="C6103" t="str">
            <v>TRANSPORTE HORIZONTAL MANUAL, DE TUBO DE PPR - PN12 OU PN25 - COM DIÂMETRO MAIOR QUE 50 MM E MENOR OU IGUAL A 75 MM (UNIDADE: MXKM). AF_07/2019</v>
          </cell>
          <cell r="D6103" t="str">
            <v>MXKM</v>
          </cell>
          <cell r="E6103">
            <v>4.8600000000000003</v>
          </cell>
        </row>
        <row r="6104">
          <cell r="B6104">
            <v>100242</v>
          </cell>
          <cell r="C6104" t="str">
            <v>TRANSPORTE HORIZONTAL MANUAL, DE TUBO DE PPR - PN12 OU PN25 - COM DIÂMETRO MAIOR QUE 75 MM E MENOR OU IGUAL A 110 MM (UNIDADE: MXKM). AF_07/2019</v>
          </cell>
          <cell r="D6104" t="str">
            <v>MXKM</v>
          </cell>
          <cell r="E6104">
            <v>14.36</v>
          </cell>
        </row>
        <row r="6105">
          <cell r="B6105">
            <v>100243</v>
          </cell>
          <cell r="C6105" t="str">
            <v>TRANSPORTE HORIZONTAL MANUAL, DE TUBO DE COBRE - CLASSE E - COM DIÂMETRO MENOR OU IGUAL A 54 MM (UNIDADE: MXKM). AF_07/2019</v>
          </cell>
          <cell r="D6105" t="str">
            <v>MXKM</v>
          </cell>
          <cell r="E6105">
            <v>2.33</v>
          </cell>
        </row>
        <row r="6106">
          <cell r="B6106">
            <v>100244</v>
          </cell>
          <cell r="C6106" t="str">
            <v>TRANSPORTE HORIZONTAL MANUAL, DE TUBO DE COBRE - CLASSE E - COM DIÂMETRO MAIOR QUE 54 MM E MENOR OU IGUAL A 79 MM (UNIDADE: MXKM). AF_07/2019</v>
          </cell>
          <cell r="D6106" t="str">
            <v>MXKM</v>
          </cell>
          <cell r="E6106">
            <v>2.91</v>
          </cell>
        </row>
        <row r="6107">
          <cell r="B6107">
            <v>100245</v>
          </cell>
          <cell r="C6107" t="str">
            <v>TRANSPORTE HORIZONTAL MANUAL, DE TUBO DE COBRE - CLASSE E - COM DIÂMETRO MAIOR QUE 79 MM E MENOR OU IGUAL A 104 MM (UNIDADE: MXKM). AF_07/2019</v>
          </cell>
          <cell r="D6107" t="str">
            <v>MXKM</v>
          </cell>
          <cell r="E6107">
            <v>5.83</v>
          </cell>
        </row>
        <row r="6108">
          <cell r="B6108">
            <v>100246</v>
          </cell>
          <cell r="C6108" t="str">
            <v>TRANSPORTE HORIZONTAL MANUAL, DE TUBO DE PVC SÉRIE NORMAL - ESGOTO PREDIAL, OU REFORÇADO PARA ESGOTO OU ÁGUAS PLUVIAIS PREDIAL, COM DIÂMETRO MENOR OU IGUAL A 75 MM (UNIDADE: MXKM). AF_07/2019</v>
          </cell>
          <cell r="D6108" t="str">
            <v>MXKM</v>
          </cell>
          <cell r="E6108">
            <v>1.94</v>
          </cell>
        </row>
        <row r="6109">
          <cell r="B6109">
            <v>100247</v>
          </cell>
          <cell r="C6109" t="str">
            <v>TRANSPORTE HORIZONTAL MANUAL, DE TUBO DE PVC SÉRIE NORMAL - ESGOTO PREDIAL, OU REFORÇADO PARA ESGOTO OU ÁGUAS PLUVIAIS PREDIAL, COM DIÂMETRO MAIOR QUE 75 MM E MENOR OU IGUAL A 100 MM (UNIDADE: MXKM). AF_07/2019</v>
          </cell>
          <cell r="D6109" t="str">
            <v>MXKM</v>
          </cell>
          <cell r="E6109">
            <v>2.4300000000000002</v>
          </cell>
        </row>
        <row r="6110">
          <cell r="B6110">
            <v>100248</v>
          </cell>
          <cell r="C6110" t="str">
            <v>TRANSPORTE HORIZONTAL MANUAL, DE TUBO DE PVC SÉRIE NORMAL - ESGOTO PREDIAL, OU REFORÇADO PARA ESGOTO OU ÁGUAS PLUVIAIS PREDIAL, COM DIÂMETRO MAIOR QUE 100 MM E MENOR OU IGUAL A 150 MM (UNIDADE: MXKM). AF_07/2019</v>
          </cell>
          <cell r="D6110" t="str">
            <v>MXKM</v>
          </cell>
          <cell r="E6110">
            <v>9.57</v>
          </cell>
        </row>
        <row r="6111">
          <cell r="B6111">
            <v>100249</v>
          </cell>
          <cell r="C6111" t="str">
            <v>TRANSPORTE HORIZONTAL MANUAL, DE TUBO DE AÇO CARBONO LEVE OU MÉDIO, PRETO OU GALVANIZADO, COM DIÂMETRO MENOR OU IGUAL A 20 MM (UNIDADE: MXKM). AF_07/2019</v>
          </cell>
          <cell r="D6111" t="str">
            <v>MXKM</v>
          </cell>
          <cell r="E6111">
            <v>1.94</v>
          </cell>
        </row>
        <row r="6112">
          <cell r="B6112">
            <v>100250</v>
          </cell>
          <cell r="C6112" t="str">
            <v>TRANSPORTE HORIZONTAL MANUAL, DE TUBO DE AÇO CARBONO LEVE OU MÉDIO, PRETO OU GALVANIZADO, COM DIÂMETRO MAIOR QUE 20 MM E MENOR OU IGUAL A 32 MM (UNIDADE: MXKM). AF_07/2019</v>
          </cell>
          <cell r="D6112" t="str">
            <v>MXKM</v>
          </cell>
          <cell r="E6112">
            <v>3.23</v>
          </cell>
        </row>
        <row r="6113">
          <cell r="B6113">
            <v>100251</v>
          </cell>
          <cell r="C6113" t="str">
            <v>TRANSPORTE HORIZONTAL MANUAL, DE TUBO DE AÇO CARBONO LEVE OU MÉDIO, PRETO OU GALVANIZADO, COM DIÂMETRO MAIOR QUE 32 MM E MENOR OU IGUAL A 65 MM (UNIDADE: MXKM). AF_07/2019</v>
          </cell>
          <cell r="D6113" t="str">
            <v>MXKM</v>
          </cell>
          <cell r="E6113">
            <v>9.57</v>
          </cell>
        </row>
        <row r="6114">
          <cell r="B6114">
            <v>100252</v>
          </cell>
          <cell r="C6114" t="str">
            <v>TRANSPORTE HORIZONTAL MANUAL, DE TUBO DE AÇO CARBONO LEVE OU MÉDIO, PRETO OU GALVANIZADO, COM DIÂMETRO MAIOR QUE 65 MM E MENOR OU IGUAL A 90 MM (UNIDADE: MXKM). AF_07/2019</v>
          </cell>
          <cell r="D6114" t="str">
            <v>MXKM</v>
          </cell>
          <cell r="E6114">
            <v>14.36</v>
          </cell>
        </row>
        <row r="6115">
          <cell r="B6115">
            <v>100253</v>
          </cell>
          <cell r="C6115" t="str">
            <v>TRANSPORTE HORIZONTAL MANUAL, DE TUBO DE AÇO CARBONO LEVE OU MÉDIO, PRETO OU GALVANIZADO, COM DIÂMETRO MAIOR QUE 90 MM E MENOR OU IGUAL A 125 MM (UNIDADE: MXKM). AF_07/2019</v>
          </cell>
          <cell r="D6115" t="str">
            <v>MXKM</v>
          </cell>
          <cell r="E6115">
            <v>19.14</v>
          </cell>
        </row>
        <row r="6116">
          <cell r="B6116">
            <v>100254</v>
          </cell>
          <cell r="C6116" t="str">
            <v>TRANSPORTE HORIZONTAL MANUAL, DE TUBO DE AÇO CARBONO LEVE OU MÉDIO, PRETO OU GALVANIZADO, COM DIÂMETRO MAIOR QUE 125 MM E MENOR OU IGUAL A 150 MM (UNIDADE: MXKM). AF_07/2019</v>
          </cell>
          <cell r="D6116" t="str">
            <v>MXKM</v>
          </cell>
          <cell r="E6116">
            <v>28.72</v>
          </cell>
        </row>
        <row r="6117">
          <cell r="B6117">
            <v>100255</v>
          </cell>
          <cell r="C6117" t="str">
            <v>TRANSPORTE HORIZONTAL MANUAL, DE TÁBUAS DE MADEIRA COM SEÇÃO TRANSVERSAL DE 2,5 X 25 CM E 2,5 X 30 CM (UNIDADE: MXKM). AF_07/2019</v>
          </cell>
          <cell r="D6117" t="str">
            <v>MXKM</v>
          </cell>
          <cell r="E6117">
            <v>9.7200000000000006</v>
          </cell>
        </row>
        <row r="6118">
          <cell r="B6118">
            <v>100256</v>
          </cell>
          <cell r="C6118" t="str">
            <v>TRANSPORTE HORIZONTAL MANUAL, DE CAIBROS DE MADEIRA COM SEÇÃO TRANSVERSAL DE 7,5 X 6 CM E 6 X 8 CM (UNIDADE: MXKM). AF_07/2019</v>
          </cell>
          <cell r="D6118" t="str">
            <v>MXKM</v>
          </cell>
          <cell r="E6118">
            <v>6.48</v>
          </cell>
        </row>
        <row r="6119">
          <cell r="B6119">
            <v>100257</v>
          </cell>
          <cell r="C6119" t="str">
            <v>TRANSPORTE HORIZONTAL MANUAL, DE RIPAS DE MADEIRA COM SEÇÃO TRANSVERSAL DE 1 X 5 CM E 2 X 5 CM (UNIDADE: MXKM). AF_07/2019</v>
          </cell>
          <cell r="D6119" t="str">
            <v>MXKM</v>
          </cell>
          <cell r="E6119">
            <v>3.88</v>
          </cell>
        </row>
        <row r="6120">
          <cell r="B6120">
            <v>100258</v>
          </cell>
          <cell r="C6120" t="str">
            <v>TRANSPORTE HORIZONTAL MANUAL, DE VIGAS DE MADEIRA COM SEÇÃO TRANSVERSAL DE 5 X 12 CM (UNIDADE: MXKM). AF_07/2019</v>
          </cell>
          <cell r="D6120" t="str">
            <v>MXKM</v>
          </cell>
          <cell r="E6120">
            <v>9.7200000000000006</v>
          </cell>
        </row>
        <row r="6121">
          <cell r="B6121">
            <v>100259</v>
          </cell>
          <cell r="C6121" t="str">
            <v>TRANSPORTE HORIZONTAL MANUAL, DE VIGAS DE MADEIRA COM SEÇÃO TRANSVERSAL DE 6 X 16 CM (UNIDADE: MXKM). AF_07/2019</v>
          </cell>
          <cell r="D6121" t="str">
            <v>MXKM</v>
          </cell>
          <cell r="E6121">
            <v>19.14</v>
          </cell>
        </row>
        <row r="6122">
          <cell r="B6122">
            <v>100260</v>
          </cell>
          <cell r="C6122" t="str">
            <v>TRANSPORTE HORIZONTAL MANUAL, DE VERGALHÕES DE AÇO COM DIÂMETRO DE 5 MM (UNIDADE: KGXKM). AF_07/2019</v>
          </cell>
          <cell r="D6122" t="str">
            <v>KGXKM</v>
          </cell>
          <cell r="E6122">
            <v>6.31</v>
          </cell>
        </row>
        <row r="6123">
          <cell r="B6123">
            <v>100261</v>
          </cell>
          <cell r="C6123" t="str">
            <v>TRANSPORTE HORIZONTAL MANUAL, DE VERGALHÕES DE AÇO COM DIÂMETRO DE 6,3 MM (UNIDADE: KGXKM). AF_07/2019</v>
          </cell>
          <cell r="D6123" t="str">
            <v>KGXKM</v>
          </cell>
          <cell r="E6123">
            <v>3.96</v>
          </cell>
        </row>
        <row r="6124">
          <cell r="B6124">
            <v>100262</v>
          </cell>
          <cell r="C6124" t="str">
            <v>TRANSPORTE HORIZONTAL MANUAL, DE VERGALHÕES DE AÇO COM DIÂMETRO DE 8 MM (UNIDADE: KGXKM). AF_07/2019</v>
          </cell>
          <cell r="D6124" t="str">
            <v>KGXKM</v>
          </cell>
          <cell r="E6124">
            <v>2.46</v>
          </cell>
        </row>
        <row r="6125">
          <cell r="B6125">
            <v>100263</v>
          </cell>
          <cell r="C6125" t="str">
            <v>TRANSPORTE HORIZONTAL MANUAL, DE VERGALHÕES DE AÇO COM DIÂMETRO DE 10 MM; 12,5 MM; 16 MM; 20 MM; 25 MM OU 32 MM (UNIDADE: KGXKM). AF_07/2019</v>
          </cell>
          <cell r="D6125" t="str">
            <v>KGXKM</v>
          </cell>
          <cell r="E6125">
            <v>1.57</v>
          </cell>
        </row>
        <row r="6126">
          <cell r="B6126">
            <v>100264</v>
          </cell>
          <cell r="C6126" t="str">
            <v>TRANSPORTE HORIZONTAL MANUAL, DE JANELA (UNIDADE: M2XKM). AF_07/2019</v>
          </cell>
          <cell r="D6126" t="str">
            <v>M2XKM</v>
          </cell>
          <cell r="E6126">
            <v>28.68</v>
          </cell>
        </row>
        <row r="6127">
          <cell r="B6127">
            <v>100265</v>
          </cell>
          <cell r="C6127" t="str">
            <v>TRANSPORTE VERTICAL MANUAL, 1 PAVIMENTO, DE JANELA (UNIDADE: M2). AF_07/2019</v>
          </cell>
          <cell r="D6127" t="str">
            <v>M2</v>
          </cell>
          <cell r="E6127">
            <v>0.6</v>
          </cell>
        </row>
        <row r="6128">
          <cell r="B6128">
            <v>100266</v>
          </cell>
          <cell r="C6128" t="str">
            <v>TRANSPORTE HORIZONTAL MANUAL, DE PORTA (UNIDADE: UNIDXKM). AF_07/2019</v>
          </cell>
          <cell r="D6128" t="str">
            <v>UNXKM</v>
          </cell>
          <cell r="E6128">
            <v>60.95</v>
          </cell>
        </row>
        <row r="6129">
          <cell r="B6129">
            <v>100267</v>
          </cell>
          <cell r="C6129" t="str">
            <v>TRANSPORTE VERTICAL MANUAL, 1 PAVIMENTO, DE PORTA (UNIDADE: UNID). AF_07/2019</v>
          </cell>
          <cell r="D6129" t="str">
            <v>UN</v>
          </cell>
          <cell r="E6129">
            <v>1.2</v>
          </cell>
        </row>
        <row r="6130">
          <cell r="B6130">
            <v>100268</v>
          </cell>
          <cell r="C6130" t="str">
            <v>TRANSPORTE HORIZONTAL MANUAL, DE BANCADA DE MÁRMORE OU GRANITO PARA COZINHA/LAVATÓRIO OU MÁRMORE SINTÉTICO COM CUBA INTEGRADA (UNIDADE: UNIDXKM). AF_07/2019</v>
          </cell>
          <cell r="D6130" t="str">
            <v>UNXKM</v>
          </cell>
          <cell r="E6130">
            <v>60.95</v>
          </cell>
        </row>
        <row r="6131">
          <cell r="B6131">
            <v>100269</v>
          </cell>
          <cell r="C6131" t="str">
            <v>TRANSPORTE VERTICAL, BANCADA DE MÁRMORE OU GRANITO PARA COZINHA/LAVATÓRIO OU MÁRMORE SINTÉTICO COM CUBA INTEGRADA, MANUAL, 1 PAVIMENTO, (UNIDADE: UNID). AF_07/2019</v>
          </cell>
          <cell r="D6131" t="str">
            <v>UN</v>
          </cell>
          <cell r="E6131">
            <v>1.2</v>
          </cell>
        </row>
        <row r="6132">
          <cell r="B6132">
            <v>100270</v>
          </cell>
          <cell r="C6132" t="str">
            <v>TRANSPORTE HORIZONTAL COM CARRINHO PLATAFORMA, DE BANCADA DE MÁRMORE OU GRANITO PARA COZINHA/LAVATÓRIO OU MÁRMORE SINTÉTICO COM CUBA INTEGRADA (UNIDADE: UNIDXKM). AF_07/2019</v>
          </cell>
          <cell r="D6132" t="str">
            <v>UNXKM</v>
          </cell>
          <cell r="E6132">
            <v>45.68</v>
          </cell>
        </row>
        <row r="6133">
          <cell r="B6133">
            <v>100271</v>
          </cell>
          <cell r="C6133" t="str">
            <v>TRANSPORTE HORIZONTAL MANUAL, DE VIDRO (UNIDADE: M2XKM). AF_07/2019</v>
          </cell>
          <cell r="D6133" t="str">
            <v>M2XKM</v>
          </cell>
          <cell r="E6133">
            <v>45.71</v>
          </cell>
        </row>
        <row r="6134">
          <cell r="B6134">
            <v>100272</v>
          </cell>
          <cell r="C6134" t="str">
            <v>TRANSPORTE VERTICAL MANUAL, 1 PAVIMENTO, DE VIDRO (UNIDADE: M2). AF_07/2019</v>
          </cell>
          <cell r="D6134" t="str">
            <v>M2</v>
          </cell>
          <cell r="E6134">
            <v>0.9</v>
          </cell>
        </row>
        <row r="6135">
          <cell r="B6135">
            <v>100273</v>
          </cell>
          <cell r="C6135" t="str">
            <v>TRANSPORTE HORIZONTAL MANUAL, DE TELA DE AÇO (UNIDADE: KGXKM). AF_07/2019</v>
          </cell>
          <cell r="D6135" t="str">
            <v>KGXKM</v>
          </cell>
          <cell r="E6135">
            <v>2.38</v>
          </cell>
        </row>
        <row r="6136">
          <cell r="B6136">
            <v>100274</v>
          </cell>
          <cell r="C6136" t="str">
            <v>TRANSPORTE HORIZONTAL MANUAL, DE COMPENSADO DE MADEIRA (UNIDADE: M2XKM). AF_07/2019</v>
          </cell>
          <cell r="D6136" t="str">
            <v>M2XKM</v>
          </cell>
          <cell r="E6136">
            <v>20.32</v>
          </cell>
        </row>
        <row r="6137">
          <cell r="B6137">
            <v>100275</v>
          </cell>
          <cell r="C6137" t="str">
            <v>TRANSPORTE HORIZONTAL MANUAL, DE TELHA TERMOACÚSTICA OU TELHA DE AÇO ZINCADO (UNIDADE: M2XKM). AF_07/2019</v>
          </cell>
          <cell r="D6137" t="str">
            <v>M2XKM</v>
          </cell>
          <cell r="E6137">
            <v>13.14</v>
          </cell>
        </row>
        <row r="6138">
          <cell r="B6138">
            <v>100276</v>
          </cell>
          <cell r="C6138" t="str">
            <v>TRANSPORTE HORIZONTAL MANUAL, DE TELHA DE FIBROCIMENTO OU TELHA ESTRUTURAL DE FIBROCIMENTO, CANALETE 90 OU KALHETÃO (UNIDADE: M2XKM). AF_07/2019</v>
          </cell>
          <cell r="D6138" t="str">
            <v>M2XKM</v>
          </cell>
          <cell r="E6138">
            <v>23.98</v>
          </cell>
        </row>
        <row r="6139">
          <cell r="B6139">
            <v>100277</v>
          </cell>
          <cell r="C6139" t="str">
            <v>TRANSPORTE HORIZONTAL COM MANIPULADOR TELESCÓPICO, DE TELHAS TERMOACÚSTICAS, FIBROCIMENTO, AÇO ZINCADO, FIBROCIMENTO ESTRUTURAL, CANALETE 90 OU KALHETÃO (UNIDADE: M2XKM). AF_07/2019</v>
          </cell>
          <cell r="D6139" t="str">
            <v>M2XKM</v>
          </cell>
          <cell r="E6139">
            <v>1.37</v>
          </cell>
        </row>
        <row r="6140">
          <cell r="B6140">
            <v>100278</v>
          </cell>
          <cell r="C6140" t="str">
            <v>TRANSPORTE HORIZONTAL MANUAL, DE BACIA SANITÁRIA, CAIXA ACOPLADA, TANQUE OU PIA (UNIDADE: UNIDXKM). AF_07/2019</v>
          </cell>
          <cell r="D6140" t="str">
            <v>UNXKM</v>
          </cell>
          <cell r="E6140">
            <v>29.16</v>
          </cell>
        </row>
        <row r="6141">
          <cell r="B6141">
            <v>100279</v>
          </cell>
          <cell r="C6141" t="str">
            <v>TRANSPORTE VERTICAL MANUAL, 1 PAVIMENTO, DE BACIA SANITÁRIA, CAIXA ACOPLADA, TANQUE OU PIA (UNIDADE: UNID). AF_07/2019</v>
          </cell>
          <cell r="D6141" t="str">
            <v>UN</v>
          </cell>
          <cell r="E6141">
            <v>0.56000000000000005</v>
          </cell>
        </row>
        <row r="6142">
          <cell r="B6142">
            <v>100280</v>
          </cell>
          <cell r="C6142" t="str">
            <v>TRANSPORTE HORIZONTAL COM CARRINHO PLATAFORMA, DE BACIA SANITÁRIA, CAIXA ACOPLADA, TANQUE OU PIA (UNIDADE: UNIDXKM). AF_07/2019</v>
          </cell>
          <cell r="D6142" t="str">
            <v>UNXKM</v>
          </cell>
          <cell r="E6142">
            <v>13.39</v>
          </cell>
        </row>
        <row r="6143">
          <cell r="B6143">
            <v>100281</v>
          </cell>
          <cell r="C6143" t="str">
            <v>TRANSPORTE HORIZONTAL COM MANIPULADOR TELESCÓPICO, DE BACIA SANITÁRIA, CAIXA ACOPLADA, TANQUE OU PIA (UNIDADE: UNIDXKM). AF_07/2019</v>
          </cell>
          <cell r="D6143" t="str">
            <v>UNXKM</v>
          </cell>
          <cell r="E6143">
            <v>2.64</v>
          </cell>
        </row>
        <row r="6144">
          <cell r="B6144">
            <v>100282</v>
          </cell>
          <cell r="C6144" t="str">
            <v>TRANSPORTE HORIZONTAL MANUAL, DE TELHA DE CONCRETO OU CERÂMICA (UNIDADE: M2XKM). AF_07/2019</v>
          </cell>
          <cell r="D6144" t="str">
            <v>M2XKM</v>
          </cell>
          <cell r="E6144">
            <v>114.19</v>
          </cell>
        </row>
        <row r="6145">
          <cell r="B6145">
            <v>100283</v>
          </cell>
          <cell r="C6145" t="str">
            <v>TRANSPORTE HORIZONTAL COM CARRINHO PLATAFORMA, DE TELHA DE CONCRETO OU CERÂMICA (UNIDADE: M2XKM). AF_07/2019</v>
          </cell>
          <cell r="D6145" t="str">
            <v>M2XKM</v>
          </cell>
          <cell r="E6145">
            <v>18.440000000000001</v>
          </cell>
        </row>
        <row r="6146">
          <cell r="B6146">
            <v>100284</v>
          </cell>
          <cell r="C6146" t="str">
            <v>TRANSPORTE HORIZONTAL COM MANIPULADOR TELESCÓPICO, DE TELHA DE CONCRETO OU CERÂMICA (UNIDADE: M2XKM). AF_07/2019</v>
          </cell>
          <cell r="D6146" t="str">
            <v>M2XKM</v>
          </cell>
          <cell r="E6146">
            <v>7.75</v>
          </cell>
        </row>
        <row r="6147">
          <cell r="B6147">
            <v>100285</v>
          </cell>
          <cell r="C6147" t="str">
            <v>TRANSPORTE HORIZONTAL MANUAL, DE BARRAMENTO BLINDADO (UNIDADE: MXKM). AF_07/2019</v>
          </cell>
          <cell r="D6147" t="str">
            <v>MXKM</v>
          </cell>
          <cell r="E6147">
            <v>30.68</v>
          </cell>
        </row>
        <row r="6148">
          <cell r="B6148">
            <v>100286</v>
          </cell>
          <cell r="C6148" t="str">
            <v>TRANSPORTE HORIZONTAL COM CARRINHO PLATAFORMA, DE BARRAMENTO BLINDADO (UNIDADE: MXKM). AF_07/2019</v>
          </cell>
          <cell r="D6148" t="str">
            <v>MXKM</v>
          </cell>
          <cell r="E6148">
            <v>9.99</v>
          </cell>
        </row>
        <row r="6149">
          <cell r="B6149">
            <v>100287</v>
          </cell>
          <cell r="C6149" t="str">
            <v>TRANSPORTE HORIZONTAL MANUAL, DE CALHA QUADRADA NÚMERO 24  CORTE 33 (UNIDADE: MXKM). AF_07/2019</v>
          </cell>
          <cell r="D6149" t="str">
            <v>MXKM</v>
          </cell>
          <cell r="E6149">
            <v>9.57</v>
          </cell>
        </row>
        <row r="6150">
          <cell r="B6150">
            <v>99802</v>
          </cell>
          <cell r="C6150" t="str">
            <v>LIMPEZA DE PISO CERÂMICO OU PORCELANATO COM VASSOURA A SECO. AF_04/2019</v>
          </cell>
          <cell r="D6150" t="str">
            <v>M2</v>
          </cell>
          <cell r="E6150">
            <v>0.39</v>
          </cell>
        </row>
        <row r="6151">
          <cell r="B6151">
            <v>99803</v>
          </cell>
          <cell r="C6151" t="str">
            <v>LIMPEZA DE PISO CERÂMICO OU PORCELANATO COM PANO ÚMIDO. AF_04/2019</v>
          </cell>
          <cell r="D6151" t="str">
            <v>M2</v>
          </cell>
          <cell r="E6151">
            <v>1.51</v>
          </cell>
        </row>
        <row r="6152">
          <cell r="B6152">
            <v>99805</v>
          </cell>
          <cell r="C6152" t="str">
            <v>LIMPEZA DE PISO CERÂMICO OU COM PEDRAS RÚSTICAS UTILIZANDO ÁCIDO MURIÁTICO. AF_04/2019</v>
          </cell>
          <cell r="D6152" t="str">
            <v>M2</v>
          </cell>
          <cell r="E6152">
            <v>7.92</v>
          </cell>
        </row>
        <row r="6153">
          <cell r="B6153">
            <v>99806</v>
          </cell>
          <cell r="C6153" t="str">
            <v>LIMPEZA DE REVESTIMENTO CERÂMICO EM PAREDE COM PANO ÚMIDO AF_04/2019</v>
          </cell>
          <cell r="D6153" t="str">
            <v>M2</v>
          </cell>
          <cell r="E6153">
            <v>0.62</v>
          </cell>
        </row>
        <row r="6154">
          <cell r="B6154">
            <v>99808</v>
          </cell>
          <cell r="C6154" t="str">
            <v>LIMPEZA DE REVESTIMENTO CERÂMICO EM PAREDE UTILIZANDO ÁCIDO MURIÁTICO. AF_04/2019</v>
          </cell>
          <cell r="D6154" t="str">
            <v>M2</v>
          </cell>
          <cell r="E6154">
            <v>2.6</v>
          </cell>
        </row>
        <row r="6155">
          <cell r="B6155">
            <v>99809</v>
          </cell>
          <cell r="C6155" t="str">
            <v>LIMPEZA DE PISO DE LADRILHO HIDRÁULICO COM PANO ÚMIDO. AF_04/2019</v>
          </cell>
          <cell r="D6155" t="str">
            <v>M2</v>
          </cell>
          <cell r="E6155">
            <v>4.3099999999999996</v>
          </cell>
        </row>
        <row r="6156">
          <cell r="B6156">
            <v>99811</v>
          </cell>
          <cell r="C6156" t="str">
            <v>LIMPEZA DE CONTRAPISO COM VASSOURA A SECO. AF_04/2019</v>
          </cell>
          <cell r="D6156" t="str">
            <v>M2</v>
          </cell>
          <cell r="E6156">
            <v>2.58</v>
          </cell>
        </row>
        <row r="6157">
          <cell r="B6157">
            <v>99812</v>
          </cell>
          <cell r="C6157" t="str">
            <v>LIMPEZA DE LADRILHO HIDRÁULICO EM PAREDE COM PANO ÚMIDO. AF_04/2019</v>
          </cell>
          <cell r="D6157" t="str">
            <v>M2</v>
          </cell>
          <cell r="E6157">
            <v>0.82</v>
          </cell>
        </row>
        <row r="6158">
          <cell r="B6158">
            <v>99814</v>
          </cell>
          <cell r="C6158" t="str">
            <v>LIMPEZA DE SUPERFÍCIE COM JATO DE ALTA PRESSÃO. AF_04/2019</v>
          </cell>
          <cell r="D6158" t="str">
            <v>M2</v>
          </cell>
          <cell r="E6158">
            <v>1.41</v>
          </cell>
        </row>
        <row r="6159">
          <cell r="B6159">
            <v>99822</v>
          </cell>
          <cell r="C6159" t="str">
            <v>LIMPEZA DE PORTA DE MADEIRA. AF_04/2019</v>
          </cell>
          <cell r="D6159" t="str">
            <v>M2</v>
          </cell>
          <cell r="E6159">
            <v>0.73</v>
          </cell>
        </row>
        <row r="6160">
          <cell r="B6160">
            <v>99826</v>
          </cell>
          <cell r="C6160" t="str">
            <v>LIMPEZA DE FORRO REMOVÍVEL COM PANO ÚMIDO. AF_04/2019</v>
          </cell>
          <cell r="D6160" t="str">
            <v>M2</v>
          </cell>
          <cell r="E6160">
            <v>1.1200000000000001</v>
          </cell>
        </row>
        <row r="6161">
          <cell r="B6161">
            <v>73361</v>
          </cell>
          <cell r="C6161" t="str">
            <v>CONCRETO CICLOPICO FCK=10MPA 30% PEDRA DE MAO INCLUSIVE LANCAMENTO</v>
          </cell>
          <cell r="D6161" t="str">
            <v>M3</v>
          </cell>
          <cell r="E6161">
            <v>394.33</v>
          </cell>
        </row>
        <row r="6162">
          <cell r="B6162">
            <v>97010</v>
          </cell>
          <cell r="C6162" t="str">
            <v>GUARDA-CORPO FIXADO EM FÔRMA DE MADEIRA COM TRAVESSÕES EM MADEIRA PREGADA E FECHAMENTO EM TELA DE POLIPROPILENO PARA EDIFICAÇÕES COM ATÉ 2 PAVIMENTOS. AF_11/2017</v>
          </cell>
          <cell r="D6162" t="str">
            <v>M</v>
          </cell>
          <cell r="E6162">
            <v>24.71</v>
          </cell>
        </row>
        <row r="6163">
          <cell r="B6163">
            <v>97011</v>
          </cell>
          <cell r="C6163" t="str">
            <v>GUARDA-CORPO FIXADO EM FÔRMA DE MADEIRA COM TRAVESSÕES EM MADEIRA PREGADA E FECHAMENTO EM TELA DE POLIPROPILENO PARA EDIFICAÇÕES COM  3 PAVIMENTOS. AF_11/2017</v>
          </cell>
          <cell r="D6163" t="str">
            <v>M</v>
          </cell>
          <cell r="E6163">
            <v>21.07</v>
          </cell>
        </row>
        <row r="6164">
          <cell r="B6164">
            <v>97012</v>
          </cell>
          <cell r="C6164" t="str">
            <v>GUARDA-CORPO FIXADO EM FÔRMA DE MADEIRA COM TRAVESSÕES EM MADEIRA PREGADA E FECHAMENTO EM TELA DE POLIPROPILENO PARA EDIFICAÇÕES COM ALTURA IGUAL OU SUPERIOR A 4 PAVIMENTOS. AF_11/2017</v>
          </cell>
          <cell r="D6164" t="str">
            <v>M</v>
          </cell>
          <cell r="E6164">
            <v>19.260000000000002</v>
          </cell>
        </row>
        <row r="6165">
          <cell r="B6165">
            <v>97013</v>
          </cell>
          <cell r="C6165" t="str">
            <v>GUARDA-CORPO FIXADO EM FÔRMA DE MADEIRA COM TRAVESSÕES EM MADEIRA PREGADA E FECHAMENTO EM PAINEL COMPENSADO PARA EDIFICAÇÕES COM ATÉ 2 PAVIMENTOS. AF_11/2017</v>
          </cell>
          <cell r="D6165" t="str">
            <v>M</v>
          </cell>
          <cell r="E6165">
            <v>45.54</v>
          </cell>
        </row>
        <row r="6166">
          <cell r="B6166">
            <v>97014</v>
          </cell>
          <cell r="C6166" t="str">
            <v>GUARDA-CORPO FIXADO EM FÔRMA DE MADEIRA COM TRAVESSÕES EM MADEIRA PREGADA E FECHAMENTO EM PAINEL COMPENSADO PARA EDIFICAÇÕES COM 3 PAVIMENTOS. AF_11/2017</v>
          </cell>
          <cell r="D6166" t="str">
            <v>M</v>
          </cell>
          <cell r="E6166">
            <v>35.15</v>
          </cell>
        </row>
        <row r="6167">
          <cell r="B6167">
            <v>97015</v>
          </cell>
          <cell r="C6167" t="str">
            <v>GUARDA-CORPO FIXADO EM FÔRMA DE MADEIRA COM TRAVESSÕES EM MADEIRA PREGADA E FECHAMENTO EM PAINEL COMPENSADO PARA EDIFICAÇÕES COM ALTURA IGUAL OU SUPERIOR A 4 PAVIMENTOS. AF_11/2017</v>
          </cell>
          <cell r="D6167" t="str">
            <v>M</v>
          </cell>
          <cell r="E6167">
            <v>29.95</v>
          </cell>
        </row>
        <row r="6168">
          <cell r="B6168">
            <v>97016</v>
          </cell>
          <cell r="C6168" t="str">
            <v>GUARDA-CORPO FIXADO EM FÔRMA DE MADEIRA COM TRAVESSÕES EM MADEIRA PREGADA PRÉ-MONTADA E ENCAIXE NA FÔRMA. PARA EDIFICAÇÕES COM ATÉ 2 PAVIMENTOS. AF_11/2017</v>
          </cell>
          <cell r="D6168" t="str">
            <v>M</v>
          </cell>
          <cell r="E6168">
            <v>19.87</v>
          </cell>
        </row>
        <row r="6169">
          <cell r="B6169">
            <v>97017</v>
          </cell>
          <cell r="C6169" t="str">
            <v>GUARDA-CORPO FIXADO EM FÔRMA DE MADEIRA COM TRAVESSÕES EM MADEIRA PREGADA PRÉ-MONTADA E ENCAIXE NA FÔRMA PARA EDIFICAÇÕES COM 3 PAVIMENTOS. AF_11/2017</v>
          </cell>
          <cell r="D6169" t="str">
            <v>M</v>
          </cell>
          <cell r="E6169">
            <v>16.27</v>
          </cell>
        </row>
        <row r="6170">
          <cell r="B6170">
            <v>97018</v>
          </cell>
          <cell r="C6170" t="str">
            <v>GUARDA-CORPO FIXADO EM FÔRMA DE MADEIRA COM TRAVESSÕES EM MADEIRA PREGADA PRÉ-MONTADA E ENCAIXE NA FÔRMA. PARA EDIFICAÇÕES COM ALTURA IGUAL OU SUPERIOR A 4 PAVIMENTOS. AF_11/2017</v>
          </cell>
          <cell r="D6170" t="str">
            <v>M</v>
          </cell>
          <cell r="E6170">
            <v>14.47</v>
          </cell>
        </row>
        <row r="6171">
          <cell r="B6171">
            <v>97031</v>
          </cell>
          <cell r="C6171" t="str">
            <v>GUARDA-CORPO EM LAJE PÓS-DESFÔRMA, PARA ESTRUTURAS EM CONCRETO, COM ESCORAS DE MADEIRA ESTRONCADAS NA ESTRUTURA, TRAVESSÕES DE MADEIRA PREGADOS E FECHAMENTO EM TELA DE POLIPROPILENO PARA EDIFICAÇÕES COM ALTURA ATÉ 4 PAVIMENTOS (1 MONTAGEM POR OBRA). AF_11/2017</v>
          </cell>
          <cell r="D6171" t="str">
            <v>M</v>
          </cell>
          <cell r="E6171">
            <v>34.74</v>
          </cell>
        </row>
        <row r="6172">
          <cell r="B6172">
            <v>97032</v>
          </cell>
          <cell r="C6172" t="str">
            <v>GUARDA-CORPO EM LAJE PÓS-DESFÔRMA, PARA ESTRUTURAS EM CONCRETO, COM ESCORAS DE MADEIRA ESTRONCADAS NA ESTRUTURA, TRAVESSÕES DE MADEIRA PREGADOS E FECHAMENTO EM TELA DE POLIPROPILENO PARA EDIFICAÇÕES ACIMA DE 4 PAV. (2 MONTAGENS POR OBRA). AF_11/2017</v>
          </cell>
          <cell r="D6172" t="str">
            <v>M</v>
          </cell>
          <cell r="E6172">
            <v>24.53</v>
          </cell>
        </row>
        <row r="6173">
          <cell r="B6173">
            <v>97033</v>
          </cell>
          <cell r="C6173" t="str">
            <v>GUARDA-CORPO EM LAJE PÓS-DESFORMA, PARA ESTRUTURAS EM CONCRETO, COM ESCORAS METÁLICAS ESTRONCADAS NA ESTRUTURA, TRAVESSÕES DE MADEIRA E FECHAMENTO EM TELA DE POLIPROPILENO PARA EDIFICAÇÕES COM ALTURA ATÉ 4 PAVIMENTOS (1 MONTAGEM POR OBRA). AF_11/2017</v>
          </cell>
          <cell r="D6173" t="str">
            <v>M</v>
          </cell>
          <cell r="E6173">
            <v>39.56</v>
          </cell>
        </row>
        <row r="6174">
          <cell r="B6174">
            <v>97034</v>
          </cell>
          <cell r="C6174" t="str">
            <v>GUARDA-CORPO EM LAJE PÓS-DESFORMA, PARA ESTRUTURAS EM CONCRETO, COM ESCORAS METÁLICAS ESTRONCADAS NA ESTRUTURA, TRAVESSÕES DE MADEIRA E FECHAMENTO EM TELA DE POLIPROPILENO PARA EDIFICAÇÕES ACIMA DE 4 PAVIMENTOS (2 MONTAGENS POR OBRA). AF_11/2017</v>
          </cell>
          <cell r="D6174" t="str">
            <v>M</v>
          </cell>
          <cell r="E6174">
            <v>26.1</v>
          </cell>
        </row>
        <row r="6175">
          <cell r="B6175">
            <v>97039</v>
          </cell>
          <cell r="C6175" t="str">
            <v>FECHAMENTO REMOVÍVEL DE VÃO DE PORTAS, EM MADEIRA (VÃO DO ELEVADOR)  1 MONTAGEM EM OBRA. AF_11/2017</v>
          </cell>
          <cell r="D6175" t="str">
            <v>M2</v>
          </cell>
          <cell r="E6175">
            <v>34.72</v>
          </cell>
        </row>
        <row r="6176">
          <cell r="B6176">
            <v>97040</v>
          </cell>
          <cell r="C6176" t="str">
            <v>FECHAMENTO REMOVÍVEL DE ABERTURA DE CAIXILHO, EM MADEIRA  4 MONTAGENS EM OBRA. AF_11/2017</v>
          </cell>
          <cell r="D6176" t="str">
            <v>M2</v>
          </cell>
          <cell r="E6176">
            <v>13.03</v>
          </cell>
        </row>
        <row r="6177">
          <cell r="B6177">
            <v>97041</v>
          </cell>
          <cell r="C6177" t="str">
            <v>FECHAMENTO REMOVÍVEL DE ABERTURA NO PISO, EM MADEIRA  1 MONTAGEM EM OBRA. AF_11/2017</v>
          </cell>
          <cell r="D6177" t="str">
            <v>M2</v>
          </cell>
          <cell r="E6177">
            <v>132.11000000000001</v>
          </cell>
        </row>
        <row r="6178">
          <cell r="B6178">
            <v>97046</v>
          </cell>
          <cell r="C6178" t="str">
            <v>PONTEIRAS DE PROTEÇÃO DE VERGALHÕES EXPOSTOS EM FUNDAÇÕES. AF_11/2017</v>
          </cell>
          <cell r="D6178" t="str">
            <v>M2</v>
          </cell>
          <cell r="E6178">
            <v>0.3</v>
          </cell>
        </row>
        <row r="6179">
          <cell r="B6179">
            <v>97047</v>
          </cell>
          <cell r="C6179" t="str">
            <v>PONTEIRAS DE PROTEÇÃO DE VERGALHÕES EXPOSTOS EM ESTRUTURAS DE CONCRETO ARMADO CONVENCIONAL. AF_11/2017</v>
          </cell>
          <cell r="D6179" t="str">
            <v>M2</v>
          </cell>
          <cell r="E6179">
            <v>0.11</v>
          </cell>
        </row>
        <row r="6180">
          <cell r="B6180">
            <v>97048</v>
          </cell>
          <cell r="C6180" t="str">
            <v>PONTEIRAS DE PROTEÇÃO DE VERGALHÕES EXPOSTOS EM ALVENARIA ESTRUTURAL. AF_11/2017</v>
          </cell>
          <cell r="D6180" t="str">
            <v>M2</v>
          </cell>
          <cell r="E6180">
            <v>0.08</v>
          </cell>
        </row>
        <row r="6181">
          <cell r="B6181">
            <v>97051</v>
          </cell>
          <cell r="C6181" t="str">
            <v>SINALIZAÇÃO COM FITA FIXADA NA ESTRUTURA. AF_11/2017</v>
          </cell>
          <cell r="D6181" t="str">
            <v>M</v>
          </cell>
          <cell r="E6181">
            <v>2.78</v>
          </cell>
        </row>
        <row r="6182">
          <cell r="B6182">
            <v>97053</v>
          </cell>
          <cell r="C6182" t="str">
            <v>SINALIZAÇÃO COM FITA FIXADA EM CONE PLÁSTICO, INCLUINDO CONE. AF_11/2017</v>
          </cell>
          <cell r="D6182" t="str">
            <v>M</v>
          </cell>
          <cell r="E6182">
            <v>8.1199999999999992</v>
          </cell>
        </row>
        <row r="6183">
          <cell r="B6183">
            <v>97054</v>
          </cell>
          <cell r="C6183" t="str">
            <v>INSTALAÇÃO DE SINALIZADOR NOTURNO LED. AF_11/2017</v>
          </cell>
          <cell r="D6183" t="str">
            <v>UN</v>
          </cell>
          <cell r="E6183">
            <v>28.96</v>
          </cell>
        </row>
        <row r="6184">
          <cell r="B6184">
            <v>97062</v>
          </cell>
          <cell r="C6184" t="str">
            <v>COLOCAÇÃO DE TELA EM ANDAIME FACHADEIRO. AF_11/2017</v>
          </cell>
          <cell r="D6184" t="str">
            <v>M2</v>
          </cell>
          <cell r="E6184">
            <v>5.0999999999999996</v>
          </cell>
        </row>
        <row r="6185">
          <cell r="B6185">
            <v>97063</v>
          </cell>
          <cell r="C6185" t="str">
            <v>MONTAGEM E DESMONTAGEM DE ANDAIME MODULAR FACHADEIRO, COM PISO METÁLICO, PARA EDIFICAÇÕES COM MÚLTIPLOS PAVIMENTOS (EXCLUSIVE ANDAIME E LIMPEZA). AF_11/2017</v>
          </cell>
          <cell r="D6185" t="str">
            <v>M2</v>
          </cell>
          <cell r="E6185">
            <v>6.71</v>
          </cell>
        </row>
        <row r="6186">
          <cell r="B6186">
            <v>97064</v>
          </cell>
          <cell r="C6186" t="str">
            <v>MONTAGEM E DESMONTAGEM DE ANDAIME TUBULAR TIPO TORRE (EXCLUSIVE ANDAIME E LIMPEZA). AF_11/2017</v>
          </cell>
          <cell r="D6186" t="str">
            <v>M</v>
          </cell>
          <cell r="E6186">
            <v>12.5</v>
          </cell>
        </row>
        <row r="6187">
          <cell r="B6187">
            <v>97065</v>
          </cell>
          <cell r="C6187" t="str">
            <v>MONTAGEM E DESMONTAGEM DE ANDAIME MULTIDIRECIONAL (EXCLUSIVE ANDAIME E LIMPEZA). AF_11/2017</v>
          </cell>
          <cell r="D6187" t="str">
            <v>M3</v>
          </cell>
          <cell r="E6187">
            <v>4.46</v>
          </cell>
        </row>
        <row r="6188">
          <cell r="B6188">
            <v>97066</v>
          </cell>
          <cell r="C6188" t="str">
            <v>COBERTURA PARA PROTEÇÃO DE PEDESTRES SOBRE ESTRUTURA DE ANDAIME, INCLUSIVE MONTAGEM E DESMONTAGEM. AF_11/2017</v>
          </cell>
          <cell r="D6188" t="str">
            <v>M2</v>
          </cell>
          <cell r="E6188">
            <v>54.75</v>
          </cell>
        </row>
        <row r="6189">
          <cell r="B6189">
            <v>97067</v>
          </cell>
          <cell r="C6189" t="str">
            <v>PLATAFORMA DE PROTEÇÃO PRINCIPAL PARA ALVENARIA ESTRUTURAL PARA SER APOIADA EM ANDAIME, INCLUSIVE MONTAGEM E DESMONTAGEM. AF_11/2017</v>
          </cell>
          <cell r="D6189" t="str">
            <v>M</v>
          </cell>
          <cell r="E6189">
            <v>401.85</v>
          </cell>
        </row>
        <row r="6190">
          <cell r="B6190">
            <v>97621</v>
          </cell>
          <cell r="C6190" t="str">
            <v>DEMOLIÇÃO DE ALVENARIA DE BLOCO FURADO, DE FORMA MANUAL, COM REAPROVEITAMENTO. AF_12/2017</v>
          </cell>
          <cell r="D6190" t="str">
            <v>M3</v>
          </cell>
          <cell r="E6190">
            <v>83.8</v>
          </cell>
        </row>
        <row r="6191">
          <cell r="B6191">
            <v>97622</v>
          </cell>
          <cell r="C6191" t="str">
            <v>DEMOLIÇÃO DE ALVENARIA DE BLOCO FURADO, DE FORMA MANUAL, SEM REAPROVEITAMENTO. AF_12/2017</v>
          </cell>
          <cell r="D6191" t="str">
            <v>M3</v>
          </cell>
          <cell r="E6191">
            <v>40.840000000000003</v>
          </cell>
        </row>
        <row r="6192">
          <cell r="B6192">
            <v>97623</v>
          </cell>
          <cell r="C6192" t="str">
            <v>DEMOLIÇÃO DE ALVENARIA DE TIJOLO MACIÇO, DE FORMA MANUAL, COM REAPROVEITAMENTO. AF_12/2017</v>
          </cell>
          <cell r="D6192" t="str">
            <v>M3</v>
          </cell>
          <cell r="E6192">
            <v>125.12</v>
          </cell>
        </row>
        <row r="6193">
          <cell r="B6193">
            <v>97624</v>
          </cell>
          <cell r="C6193" t="str">
            <v>DEMOLIÇÃO DE ALVENARIA DE TIJOLO MACIÇO, DE FORMA MANUAL, SEM REAPROVEITAMENTO. AF_12/2017</v>
          </cell>
          <cell r="D6193" t="str">
            <v>M3</v>
          </cell>
          <cell r="E6193">
            <v>76.790000000000006</v>
          </cell>
        </row>
        <row r="6194">
          <cell r="B6194">
            <v>97625</v>
          </cell>
          <cell r="C6194" t="str">
            <v>DEMOLIÇÃO DE ALVENARIA PARA QUALQUER TIPO DE BLOCO, DE FORMA MECANIZADA, SEM REAPROVEITAMENTO. AF_12/2017</v>
          </cell>
          <cell r="D6194" t="str">
            <v>M3</v>
          </cell>
          <cell r="E6194">
            <v>37.590000000000003</v>
          </cell>
        </row>
        <row r="6195">
          <cell r="B6195">
            <v>97626</v>
          </cell>
          <cell r="C6195" t="str">
            <v>DEMOLIÇÃO DE PILARES E VIGAS EM CONCRETO ARMADO, DE FORMA MANUAL, SEM REAPROVEITAMENTO. AF_12/2017</v>
          </cell>
          <cell r="D6195" t="str">
            <v>M3</v>
          </cell>
          <cell r="E6195">
            <v>437.94</v>
          </cell>
        </row>
        <row r="6196">
          <cell r="B6196">
            <v>97627</v>
          </cell>
          <cell r="C6196" t="str">
            <v>DEMOLIÇÃO DE PILARES E VIGAS EM CONCRETO ARMADO, DE FORMA MECANIZADA COM MARTELETE, SEM REAPROVEITAMENTO. AF_12/2017</v>
          </cell>
          <cell r="D6196" t="str">
            <v>M3</v>
          </cell>
          <cell r="E6196">
            <v>197.97</v>
          </cell>
        </row>
        <row r="6197">
          <cell r="B6197">
            <v>97628</v>
          </cell>
          <cell r="C6197" t="str">
            <v>DEMOLIÇÃO DE LAJES, DE FORMA MANUAL, SEM REAPROVEITAMENTO. AF_12/2017</v>
          </cell>
          <cell r="D6197" t="str">
            <v>M3</v>
          </cell>
          <cell r="E6197">
            <v>201.87</v>
          </cell>
        </row>
        <row r="6198">
          <cell r="B6198">
            <v>97629</v>
          </cell>
          <cell r="C6198" t="str">
            <v>DEMOLIÇÃO DE LAJES, DE FORMA MECANIZADA COM MARTELETE, SEM REAPROVEITAMENTO. AF_12/2017</v>
          </cell>
          <cell r="D6198" t="str">
            <v>M3</v>
          </cell>
          <cell r="E6198">
            <v>86.83</v>
          </cell>
        </row>
        <row r="6199">
          <cell r="B6199">
            <v>97631</v>
          </cell>
          <cell r="C6199" t="str">
            <v>DEMOLIÇÃO DE ARGAMASSAS, DE FORMA MANUAL, SEM REAPROVEITAMENTO. AF_12/2017</v>
          </cell>
          <cell r="D6199" t="str">
            <v>M2</v>
          </cell>
          <cell r="E6199">
            <v>2.38</v>
          </cell>
        </row>
        <row r="6200">
          <cell r="B6200">
            <v>97632</v>
          </cell>
          <cell r="C6200" t="str">
            <v>DEMOLIÇÃO DE RODAPÉ CERÂMICO, DE FORMA MANUAL, SEM REAPROVEITAMENTO. AF_12/2017</v>
          </cell>
          <cell r="D6200" t="str">
            <v>M</v>
          </cell>
          <cell r="E6200">
            <v>1.86</v>
          </cell>
        </row>
        <row r="6201">
          <cell r="B6201">
            <v>97633</v>
          </cell>
          <cell r="C6201" t="str">
            <v>DEMOLIÇÃO DE REVESTIMENTO CERÂMICO, DE FORMA MANUAL, SEM REAPROVEITAMENTO. AF_12/2017</v>
          </cell>
          <cell r="D6201" t="str">
            <v>M2</v>
          </cell>
          <cell r="E6201">
            <v>16.309999999999999</v>
          </cell>
        </row>
        <row r="6202">
          <cell r="B6202">
            <v>97634</v>
          </cell>
          <cell r="C6202" t="str">
            <v>DEMOLIÇÃO DE REVESTIMENTO CERÂMICO, DE FORMA MECANIZADA COM MARTELETE, SEM REAPROVEITAMENTO. AF_12/2017</v>
          </cell>
          <cell r="D6202" t="str">
            <v>M2</v>
          </cell>
          <cell r="E6202">
            <v>8.5399999999999991</v>
          </cell>
        </row>
        <row r="6203">
          <cell r="B6203">
            <v>97635</v>
          </cell>
          <cell r="C6203" t="str">
            <v>DEMOLIÇÃO DE PAVIMENTO INTERTRAVADO, DE FORMA MANUAL, COM REAPROVEITAMENTO. AF_12/2017</v>
          </cell>
          <cell r="D6203" t="str">
            <v>M2</v>
          </cell>
          <cell r="E6203">
            <v>11.44</v>
          </cell>
        </row>
        <row r="6204">
          <cell r="B6204">
            <v>97636</v>
          </cell>
          <cell r="C6204" t="str">
            <v>DEMOLIÇÃO PARCIAL DE PAVIMENTO ASFÁLTICO, DE FORMA MECANIZADA, SEM REAPROVEITAMENTO. AF_12/2017</v>
          </cell>
          <cell r="D6204" t="str">
            <v>M2</v>
          </cell>
          <cell r="E6204">
            <v>12.06</v>
          </cell>
        </row>
        <row r="6205">
          <cell r="B6205">
            <v>97637</v>
          </cell>
          <cell r="C6205" t="str">
            <v>REMOÇÃO DE TAPUME/ CHAPAS METÁLICAS E DE MADEIRA, DE FORMA MANUAL, SEM REAPROVEITAMENTO. AF_12/2017</v>
          </cell>
          <cell r="D6205" t="str">
            <v>M2</v>
          </cell>
          <cell r="E6205">
            <v>1.82</v>
          </cell>
        </row>
        <row r="6206">
          <cell r="B6206">
            <v>97638</v>
          </cell>
          <cell r="C6206" t="str">
            <v>REMOÇÃO DE CHAPAS E PERFIS DE DRYWALL, DE FORMA MANUAL, SEM REAPROVEITAMENTO. AF_12/2017</v>
          </cell>
          <cell r="D6206" t="str">
            <v>M2</v>
          </cell>
          <cell r="E6206">
            <v>5.32</v>
          </cell>
        </row>
        <row r="6207">
          <cell r="B6207">
            <v>97639</v>
          </cell>
          <cell r="C6207" t="str">
            <v>REMOÇÃO DE PLACAS E PILARETES DE CONCRETO, DE FORMA MANUAL, SEM REAPROVEITAMENTO. AF_12/2017</v>
          </cell>
          <cell r="D6207" t="str">
            <v>M2</v>
          </cell>
          <cell r="E6207">
            <v>14.38</v>
          </cell>
        </row>
        <row r="6208">
          <cell r="B6208">
            <v>97640</v>
          </cell>
          <cell r="C6208" t="str">
            <v>REMOÇÃO DE FORROS DE DRYWALL, PVC E FIBROMINERAL, DE FORMA MANUAL, SEM REAPROVEITAMENTO. AF_12/2017</v>
          </cell>
          <cell r="D6208" t="str">
            <v>M2</v>
          </cell>
          <cell r="E6208">
            <v>1.1499999999999999</v>
          </cell>
        </row>
        <row r="6209">
          <cell r="B6209">
            <v>97641</v>
          </cell>
          <cell r="C6209" t="str">
            <v>REMOÇÃO DE FORRO DE GESSO, DE FORMA MANUAL, SEM REAPROVEITAMENTO. AF_12/2017</v>
          </cell>
          <cell r="D6209" t="str">
            <v>M2</v>
          </cell>
          <cell r="E6209">
            <v>3.59</v>
          </cell>
        </row>
        <row r="6210">
          <cell r="B6210">
            <v>97642</v>
          </cell>
          <cell r="C6210" t="str">
            <v>REMOÇÃO DE TRAMA METÁLICA OU DE MADEIRA PARA FORRO, DE FORMA MANUAL, SEM REAPROVEITAMENTO. AF_12/2017</v>
          </cell>
          <cell r="D6210" t="str">
            <v>M2</v>
          </cell>
          <cell r="E6210">
            <v>2.06</v>
          </cell>
        </row>
        <row r="6211">
          <cell r="B6211">
            <v>97643</v>
          </cell>
          <cell r="C6211" t="str">
            <v>REMOÇÃO DE PISO DE MADEIRA (ASSOALHO E BARROTE), DE FORMA MANUAL, SEM REAPROVEITAMENTO. AF_12/2017</v>
          </cell>
          <cell r="D6211" t="str">
            <v>M2</v>
          </cell>
          <cell r="E6211">
            <v>17.64</v>
          </cell>
        </row>
        <row r="6212">
          <cell r="B6212">
            <v>97644</v>
          </cell>
          <cell r="C6212" t="str">
            <v>REMOÇÃO DE PORTAS, DE FORMA MANUAL, SEM REAPROVEITAMENTO. AF_12/2017</v>
          </cell>
          <cell r="D6212" t="str">
            <v>M2</v>
          </cell>
          <cell r="E6212">
            <v>6.65</v>
          </cell>
        </row>
        <row r="6213">
          <cell r="B6213">
            <v>97645</v>
          </cell>
          <cell r="C6213" t="str">
            <v>REMOÇÃO DE JANELAS, DE FORMA MANUAL, SEM REAPROVEITAMENTO. AF_12/2017</v>
          </cell>
          <cell r="D6213" t="str">
            <v>M2</v>
          </cell>
          <cell r="E6213">
            <v>24.24</v>
          </cell>
        </row>
        <row r="6214">
          <cell r="B6214">
            <v>97647</v>
          </cell>
          <cell r="C6214" t="str">
            <v>REMOÇÃO DE TELHAS, DE FIBROCIMENTO, METÁLICA E CERÂMICA, DE FORMA MANUAL, SEM REAPROVEITAMENTO. AF_12/2017</v>
          </cell>
          <cell r="D6214" t="str">
            <v>M2</v>
          </cell>
          <cell r="E6214">
            <v>2.5499999999999998</v>
          </cell>
        </row>
        <row r="6215">
          <cell r="B6215">
            <v>97648</v>
          </cell>
          <cell r="C6215" t="str">
            <v>REMOÇÃO DE PROTEÇÃO TÉRMICA PARA COBERTURA EM EPS, DE FORMA MANUAL, SEM REAPROVEITAMENTO. AF_12/2017</v>
          </cell>
          <cell r="D6215" t="str">
            <v>M2</v>
          </cell>
          <cell r="E6215">
            <v>1.47</v>
          </cell>
        </row>
        <row r="6216">
          <cell r="B6216">
            <v>97649</v>
          </cell>
          <cell r="C6216" t="str">
            <v>REMOÇÃO DE TELHAS DE FIBROCIMENTO, METÁLICA E CERÂMICA, DE FORMA MECANIZADA, COM USO DE GUINDASTE, SEM REAPROVEITAMENTO. AF_12/2017</v>
          </cell>
          <cell r="D6216" t="str">
            <v>M2</v>
          </cell>
          <cell r="E6216">
            <v>3.21</v>
          </cell>
        </row>
        <row r="6217">
          <cell r="B6217">
            <v>97650</v>
          </cell>
          <cell r="C6217" t="str">
            <v>REMOÇÃO DE TRAMA DE MADEIRA PARA COBERTURA, DE FORMA MANUAL, SEM REAPROVEITAMENTO. AF_12/2017</v>
          </cell>
          <cell r="D6217" t="str">
            <v>M2</v>
          </cell>
          <cell r="E6217">
            <v>5.5</v>
          </cell>
        </row>
        <row r="6218">
          <cell r="B6218">
            <v>97651</v>
          </cell>
          <cell r="C6218" t="str">
            <v>REMOÇÃO DE TESOURAS DE MADEIRA, COM VÃO MENOR QUE 8M, DE FORMA MANUAL, SEM REAPROVEITAMENTO. AF_12/2017</v>
          </cell>
          <cell r="D6218" t="str">
            <v>UN</v>
          </cell>
          <cell r="E6218">
            <v>60.9</v>
          </cell>
        </row>
        <row r="6219">
          <cell r="B6219">
            <v>97652</v>
          </cell>
          <cell r="C6219" t="str">
            <v>REMOÇÃO DE TESOURAS DE MADEIRA, COM VÃO MAIOR OU IGUAL A 8M, DE FORMA MANUAL, SEM REAPROVEITAMENTO. AF_12/2017</v>
          </cell>
          <cell r="D6219" t="str">
            <v>UN</v>
          </cell>
          <cell r="E6219">
            <v>138.06</v>
          </cell>
        </row>
        <row r="6220">
          <cell r="B6220">
            <v>97653</v>
          </cell>
          <cell r="C6220" t="str">
            <v>REMOÇÃO DE TESOURAS DE MADEIRA, COM VÃO MENOR QUE 8M, DE FORMA MECANIZADA, COM REAPROVEITAMENTO. AF_12/2017</v>
          </cell>
          <cell r="D6220" t="str">
            <v>UN</v>
          </cell>
          <cell r="E6220">
            <v>94.45</v>
          </cell>
        </row>
        <row r="6221">
          <cell r="B6221">
            <v>97654</v>
          </cell>
          <cell r="C6221" t="str">
            <v>REMOÇÃO DE TESOURAS DE MADEIRA, COM VÃO MAIOR OU IGUAL A 8M, DE FORMA MECANIZADA, COM REAPROVEITAMENTO. AF_12/2017</v>
          </cell>
          <cell r="D6221" t="str">
            <v>UN</v>
          </cell>
          <cell r="E6221">
            <v>115.57</v>
          </cell>
        </row>
        <row r="6222">
          <cell r="B6222">
            <v>97655</v>
          </cell>
          <cell r="C6222" t="str">
            <v>REMOÇÃO DE TRAMA METÁLICA PARA COBERTURA, DE FORMA MANUAL, SEM REAPROVEITAMENTO. AF_12/2017</v>
          </cell>
          <cell r="D6222" t="str">
            <v>M2</v>
          </cell>
          <cell r="E6222">
            <v>17.37</v>
          </cell>
        </row>
        <row r="6223">
          <cell r="B6223">
            <v>97656</v>
          </cell>
          <cell r="C6223" t="str">
            <v>REMOÇÃO DE TESOURAS METÁLICAS, COM VÃO MENOR QUE 8M, DE FORMA MANUAL, SEM REAPROVEITAMENTO. AF_12/2017</v>
          </cell>
          <cell r="D6223" t="str">
            <v>UN</v>
          </cell>
          <cell r="E6223">
            <v>170.93</v>
          </cell>
        </row>
        <row r="6224">
          <cell r="B6224">
            <v>97657</v>
          </cell>
          <cell r="C6224" t="str">
            <v>REMOÇÃO DE TESOURAS METÁLICAS, COM VÃO MAIOR OU IGUAL A 8M, DE FORMA MANUAL, SEM REAPROVEITAMENTO. AF_12/2017</v>
          </cell>
          <cell r="D6224" t="str">
            <v>UN</v>
          </cell>
          <cell r="E6224">
            <v>338.8</v>
          </cell>
        </row>
        <row r="6225">
          <cell r="B6225">
            <v>97658</v>
          </cell>
          <cell r="C6225" t="str">
            <v>REMOÇÃO DE TESOURAS METÁLICAS, COM VÃO MENOR QUE 8M, DE FORMA MECANIZADA, COM REAPROVEITAMENTO. AF_12/2017</v>
          </cell>
          <cell r="D6225" t="str">
            <v>UN</v>
          </cell>
          <cell r="E6225">
            <v>136.02000000000001</v>
          </cell>
        </row>
        <row r="6226">
          <cell r="B6226">
            <v>97659</v>
          </cell>
          <cell r="C6226" t="str">
            <v>REMOÇÃO DE TESOURAS METÁLICAS, COM VÃO MAIOR OU IGUAL A 8M, DE FORMA MECANIZADA, COM REAPROVEITAMENTO. AF_12/2017</v>
          </cell>
          <cell r="D6226" t="str">
            <v>UN</v>
          </cell>
          <cell r="E6226">
            <v>183.29</v>
          </cell>
        </row>
        <row r="6227">
          <cell r="B6227">
            <v>97660</v>
          </cell>
          <cell r="C6227" t="str">
            <v>REMOÇÃO DE INTERRUPTORES/TOMADAS ELÉTRICAS, DE FORMA MANUAL, SEM REAPROVEITAMENTO. AF_12/2017</v>
          </cell>
          <cell r="D6227" t="str">
            <v>UN</v>
          </cell>
          <cell r="E6227">
            <v>0.48</v>
          </cell>
        </row>
        <row r="6228">
          <cell r="B6228">
            <v>97661</v>
          </cell>
          <cell r="C6228" t="str">
            <v>REMOÇÃO DE CABOS ELÉTRICOS, DE FORMA MANUAL, SEM REAPROVEITAMENTO. AF_12/2017</v>
          </cell>
          <cell r="D6228" t="str">
            <v>M</v>
          </cell>
          <cell r="E6228">
            <v>0.48</v>
          </cell>
        </row>
        <row r="6229">
          <cell r="B6229">
            <v>97662</v>
          </cell>
          <cell r="C6229" t="str">
            <v>REMOÇÃO DE TUBULAÇÕES (TUBOS E CONEXÕES) DE ÁGUA FRIA, DE FORMA MANUAL, SEM REAPROVEITAMENTO. AF_12/2017</v>
          </cell>
          <cell r="D6229" t="str">
            <v>M</v>
          </cell>
          <cell r="E6229">
            <v>0.35</v>
          </cell>
        </row>
        <row r="6230">
          <cell r="B6230">
            <v>97663</v>
          </cell>
          <cell r="C6230" t="str">
            <v>REMOÇÃO DE LOUÇAS, DE FORMA MANUAL, SEM REAPROVEITAMENTO. AF_12/2017</v>
          </cell>
          <cell r="D6230" t="str">
            <v>UN</v>
          </cell>
          <cell r="E6230">
            <v>8.8800000000000008</v>
          </cell>
        </row>
        <row r="6231">
          <cell r="B6231">
            <v>97664</v>
          </cell>
          <cell r="C6231" t="str">
            <v>REMOÇÃO DE ACESSÓRIOS, DE FORMA MANUAL, SEM REAPROVEITAMENTO. AF_12/2017</v>
          </cell>
          <cell r="D6231" t="str">
            <v>UN</v>
          </cell>
          <cell r="E6231">
            <v>1.1000000000000001</v>
          </cell>
        </row>
        <row r="6232">
          <cell r="B6232">
            <v>97665</v>
          </cell>
          <cell r="C6232" t="str">
            <v>REMOÇÃO DE LUMINÁRIAS, DE FORMA MANUAL, SEM REAPROVEITAMENTO. AF_12/2017</v>
          </cell>
          <cell r="D6232" t="str">
            <v>UN</v>
          </cell>
          <cell r="E6232">
            <v>0.93</v>
          </cell>
        </row>
        <row r="6233">
          <cell r="B6233">
            <v>97666</v>
          </cell>
          <cell r="C6233" t="str">
            <v>REMOÇÃO DE METAIS SANITÁRIOS, DE FORMA MANUAL, SEM REAPROVEITAMENTO. AF_12/2017</v>
          </cell>
          <cell r="D6233" t="str">
            <v>UN</v>
          </cell>
          <cell r="E6233">
            <v>6.47</v>
          </cell>
        </row>
        <row r="6234">
          <cell r="B6234">
            <v>95967</v>
          </cell>
          <cell r="C6234" t="str">
            <v>SERVIÇOS TÉCNICOS ESPECIALIZADOS PARA ACOMPANHAMENTO DE EXECUÇÃO DE FUNDAÇÕES PROFUNDAS E ESTRUTURAS DE CONTENÇÃO</v>
          </cell>
          <cell r="D6234" t="str">
            <v>H</v>
          </cell>
          <cell r="E6234">
            <v>128.4</v>
          </cell>
        </row>
        <row r="6235">
          <cell r="B6235">
            <v>99058</v>
          </cell>
          <cell r="C6235" t="str">
            <v>LOCAÇÃO DE PONTO PARA REFERÊNCIA TOPOGRÁFICA. AF_10/2018</v>
          </cell>
          <cell r="D6235" t="str">
            <v>UN</v>
          </cell>
          <cell r="E6235">
            <v>6.24</v>
          </cell>
        </row>
        <row r="6236">
          <cell r="B6236">
            <v>99059</v>
          </cell>
          <cell r="C6236" t="str">
            <v>LOCACAO CONVENCIONAL DE OBRA, UTILIZANDO GABARITO DE TÁBUAS CORRIDAS PONTALETADAS A CADA 2,00M -  2 UTILIZAÇÕES. AF_10/2018</v>
          </cell>
          <cell r="D6236" t="str">
            <v>M</v>
          </cell>
          <cell r="E6236">
            <v>38.67</v>
          </cell>
        </row>
        <row r="6237">
          <cell r="B6237">
            <v>99060</v>
          </cell>
          <cell r="C6237" t="str">
            <v>LOCAÇÃO COM CAVALETE COM ALTURA DE 1,00 M - 2 UTILIZAÇÕES. AF_10/2018</v>
          </cell>
          <cell r="D6237" t="str">
            <v>UN</v>
          </cell>
          <cell r="E6237">
            <v>99.27</v>
          </cell>
        </row>
        <row r="6238">
          <cell r="B6238">
            <v>99061</v>
          </cell>
          <cell r="C6238" t="str">
            <v>LOCAÇÃO COM CAVALETE COM ALTURA DE 0,50 M - 2 UTILIZAÇÕES. AF_10/2018</v>
          </cell>
          <cell r="D6238" t="str">
            <v>UN</v>
          </cell>
          <cell r="E6238">
            <v>68.53</v>
          </cell>
        </row>
        <row r="6239">
          <cell r="B6239">
            <v>99062</v>
          </cell>
          <cell r="C6239" t="str">
            <v>MARCAÇÃO DE PONTOS EM GABARITO OU CAVALETE. AF_10/2018</v>
          </cell>
          <cell r="D6239" t="str">
            <v>UN</v>
          </cell>
          <cell r="E6239">
            <v>1.82</v>
          </cell>
        </row>
        <row r="6240">
          <cell r="B6240">
            <v>99063</v>
          </cell>
          <cell r="C6240" t="str">
            <v>LOCAÇÃO DE REDE DE ÁGUA OU ESGOTO. AF_10/2018</v>
          </cell>
          <cell r="D6240" t="str">
            <v>M</v>
          </cell>
          <cell r="E6240">
            <v>3.42</v>
          </cell>
        </row>
        <row r="6241">
          <cell r="B6241">
            <v>99064</v>
          </cell>
          <cell r="C6241" t="str">
            <v>LOCAÇÃO DE PAVIMENTAÇÃO. AF_10/2018</v>
          </cell>
          <cell r="D6241" t="str">
            <v>M</v>
          </cell>
          <cell r="E6241">
            <v>0.31</v>
          </cell>
        </row>
        <row r="6242">
          <cell r="B6242">
            <v>93588</v>
          </cell>
          <cell r="C6242" t="str">
            <v>TRANSPORTE COM CAMINHÃO BASCULANTE DE 10 M³, EM VIA URBANA EM LEITO NATURAL (UNIDADE: M3XKM). AF_07/2020</v>
          </cell>
          <cell r="D6242" t="str">
            <v>M3XKM</v>
          </cell>
          <cell r="E6242">
            <v>2.0099999999999998</v>
          </cell>
        </row>
        <row r="6243">
          <cell r="B6243">
            <v>93589</v>
          </cell>
          <cell r="C6243" t="str">
            <v>TRANSPORTE COM CAMINHÃO BASCULANTE DE 10 M³, EM VIA URBANA EM REVESTIMENTO PRIMÁRIO (UNIDADE: M3XKM). AF_07/2020</v>
          </cell>
          <cell r="D6243" t="str">
            <v>M3XKM</v>
          </cell>
          <cell r="E6243">
            <v>1.73</v>
          </cell>
        </row>
        <row r="6244">
          <cell r="B6244">
            <v>93590</v>
          </cell>
          <cell r="C6244" t="str">
            <v>TRANSPORTE COM CAMINHÃO BASCULANTE DE 10 M³, EM VIA URBANA PAVIMENTADA, ADICIONAL PARA DMT EXCEDENTE A 30 KM (UNIDADE: M3XKM). AF_07/2020</v>
          </cell>
          <cell r="D6244" t="str">
            <v>M3XKM</v>
          </cell>
          <cell r="E6244">
            <v>0.63</v>
          </cell>
        </row>
        <row r="6245">
          <cell r="B6245">
            <v>93591</v>
          </cell>
          <cell r="C6245" t="str">
            <v>TRANSPORTE COM CAMINHÃO BASCULANTE DE 14 M³, EM VIA URBANA EM LEITO NATURAL (UNIDADE: M3XKM). AF_07/2020</v>
          </cell>
          <cell r="D6245" t="str">
            <v>M3XKM</v>
          </cell>
          <cell r="E6245">
            <v>1.82</v>
          </cell>
        </row>
        <row r="6246">
          <cell r="B6246">
            <v>93592</v>
          </cell>
          <cell r="C6246" t="str">
            <v>TRANSPORTE COM CAMINHÃO BASCULANTE DE 14 M³, EM VIA URBANA EM REVESTIMENTO PRIMÁRIO (UNIDADE: M3XKM). AF_07/2020</v>
          </cell>
          <cell r="D6246" t="str">
            <v>M3XKM</v>
          </cell>
          <cell r="E6246">
            <v>1.59</v>
          </cell>
        </row>
        <row r="6247">
          <cell r="B6247">
            <v>93593</v>
          </cell>
          <cell r="C6247" t="str">
            <v>TRANSPORTE COM CAMINHÃO BASCULANTE DE 14 M³, EM VIA URBANA PAVIMENTADA, ADICIONAL PARA DMT EXCEDENTE A 30 KM (UNIDADE: M3XKM). AF_07/2020</v>
          </cell>
          <cell r="D6247" t="str">
            <v>M3XKM</v>
          </cell>
          <cell r="E6247">
            <v>0.57999999999999996</v>
          </cell>
        </row>
        <row r="6248">
          <cell r="B6248">
            <v>93594</v>
          </cell>
          <cell r="C6248" t="str">
            <v>TRANSPORTE COM CAMINHÃO BASCULANTE DE 10 M³, EM VIA URBANA EM LEITO NATURAL (UNIDADE: TXKM). AF_07/2020</v>
          </cell>
          <cell r="D6248" t="str">
            <v>TXKM</v>
          </cell>
          <cell r="E6248">
            <v>1.34</v>
          </cell>
        </row>
        <row r="6249">
          <cell r="B6249">
            <v>93595</v>
          </cell>
          <cell r="C6249" t="str">
            <v>TRANSPORTE COM CAMINHÃO BASCULANTE DE 10 M³, EM VIA URBANA EM REVESTIMENTO PRIMÁRIO (UNIDADE: TXKM). AF_07/2020</v>
          </cell>
          <cell r="D6249" t="str">
            <v>TXKM</v>
          </cell>
          <cell r="E6249">
            <v>1.17</v>
          </cell>
        </row>
        <row r="6250">
          <cell r="B6250">
            <v>93596</v>
          </cell>
          <cell r="C6250" t="str">
            <v>TRANSPORTE COM CAMINHÃO BASCULANTE DE 10 M³, EM VIA URBANA PAVIMENTADA, ADICIONAL PARA DMT EXCEDENTE A 30 KM (UNIDADE: TXKM). AF_07/2020</v>
          </cell>
          <cell r="D6250" t="str">
            <v>TXKM</v>
          </cell>
          <cell r="E6250">
            <v>0.41</v>
          </cell>
        </row>
        <row r="6251">
          <cell r="B6251">
            <v>93597</v>
          </cell>
          <cell r="C6251" t="str">
            <v>TRANSPORTE COM CAMINHÃO BASCULANTE DE 14 M³, EM VIA URBANA EM LEITO NATURAL (UNIDADE: TXKM). AF_07/2020</v>
          </cell>
          <cell r="D6251" t="str">
            <v>TXKM</v>
          </cell>
          <cell r="E6251">
            <v>1.21</v>
          </cell>
        </row>
        <row r="6252">
          <cell r="B6252">
            <v>93598</v>
          </cell>
          <cell r="C6252" t="str">
            <v>TRANSPORTE COM CAMINHÃO BASCULANTE DE 14 M³, EM VIA URBANA EM REVESTIMENTO PRIMÁRIO (UNIDADE: TXKM). AF_07/2020</v>
          </cell>
          <cell r="D6252" t="str">
            <v>TXKM</v>
          </cell>
          <cell r="E6252">
            <v>1.04</v>
          </cell>
        </row>
        <row r="6253">
          <cell r="B6253">
            <v>93599</v>
          </cell>
          <cell r="C6253" t="str">
            <v>TRANSPORTE COM CAMINHÃO BASCULANTE DE 14 M³, EM VIA URBANA PAVIMENTADA, ADICIONAL PARA DMT EXCEDENTE A 30 KM (UNIDADE: TXKM). AF_07/2020</v>
          </cell>
          <cell r="D6253" t="str">
            <v>TXKM</v>
          </cell>
          <cell r="E6253">
            <v>0.39</v>
          </cell>
        </row>
        <row r="6254">
          <cell r="B6254">
            <v>95425</v>
          </cell>
          <cell r="C6254" t="str">
            <v>TRANSPORTE COM CAMINHÃO BASCULANTE DE 18 M³, EM VIA URBANA EM LEITO NATURAL (UNIDADE: M3XKM). AF_07/2020</v>
          </cell>
          <cell r="D6254" t="str">
            <v>M3XKM</v>
          </cell>
          <cell r="E6254">
            <v>1.57</v>
          </cell>
        </row>
        <row r="6255">
          <cell r="B6255">
            <v>95426</v>
          </cell>
          <cell r="C6255" t="str">
            <v>TRANSPORTE COM CAMINHÃO BASCULANTE DE 18 M³, EM VIA URBANA EM REVESTIMENTO PRIMÁRIO (UNIDADE: M3XKM). AF_07/2020</v>
          </cell>
          <cell r="D6255" t="str">
            <v>M3XKM</v>
          </cell>
          <cell r="E6255">
            <v>1.35</v>
          </cell>
        </row>
        <row r="6256">
          <cell r="B6256">
            <v>95427</v>
          </cell>
          <cell r="C6256" t="str">
            <v>TRANSPORTE COM CAMINHÃO BASCULANTE DE 18 M³, EM VIA URBANA PAVIMENTADA, ADICIONAL PARA DMT EXCEDENTE A 30 KM (UNIDADE: M3XKM). AF_07/2020</v>
          </cell>
          <cell r="D6256" t="str">
            <v>M3XKM</v>
          </cell>
          <cell r="E6256">
            <v>0.5</v>
          </cell>
        </row>
        <row r="6257">
          <cell r="B6257">
            <v>95428</v>
          </cell>
          <cell r="C6257" t="str">
            <v>TRANSPORTE COM CAMINHÃO BASCULANTE DE 18 M³, EM VIA URBANA EM LEITO NATURAL (UNIDADE: TXKM). AF_07/2020</v>
          </cell>
          <cell r="D6257" t="str">
            <v>TXKM</v>
          </cell>
          <cell r="E6257">
            <v>1.05</v>
          </cell>
        </row>
        <row r="6258">
          <cell r="B6258">
            <v>95429</v>
          </cell>
          <cell r="C6258" t="str">
            <v>TRANSPORTE COM CAMINHÃO BASCULANTE DE 18 M³, EM VIA URBANA EM REVESTIMENTO PRIMÁRIO (UNIDADE: TXKM). AF_07/2020</v>
          </cell>
          <cell r="D6258" t="str">
            <v>TXKM</v>
          </cell>
          <cell r="E6258">
            <v>0.91</v>
          </cell>
        </row>
        <row r="6259">
          <cell r="B6259">
            <v>95430</v>
          </cell>
          <cell r="C6259" t="str">
            <v>TRANSPORTE COM CAMINHÃO BASCULANTE DE 18 M³, EM VIA URBANA PAVIMENTADA, ADICIONAL PARA DMT EXCEDENTE A 30 KM (UNIDADE: TXKM). AF_07/2020</v>
          </cell>
          <cell r="D6259" t="str">
            <v>TXKM</v>
          </cell>
          <cell r="E6259">
            <v>0.32</v>
          </cell>
        </row>
        <row r="6260">
          <cell r="B6260">
            <v>95875</v>
          </cell>
          <cell r="C6260" t="str">
            <v>TRANSPORTE COM CAMINHÃO BASCULANTE DE 10 M³, EM VIA URBANA PAVIMENTADA, DMT ATÉ 30 KM (UNIDADE: M3XKM). AF_07/2020</v>
          </cell>
          <cell r="D6260" t="str">
            <v>M3XKM</v>
          </cell>
          <cell r="E6260">
            <v>1.6</v>
          </cell>
        </row>
        <row r="6261">
          <cell r="B6261">
            <v>95876</v>
          </cell>
          <cell r="C6261" t="str">
            <v>TRANSPORTE COM CAMINHÃO BASCULANTE DE 14 M³, EM VIA URBANA PAVIMENTADA, DMT ATÉ 30 KM (UNIDADE: M3XKM). AF_07/2020</v>
          </cell>
          <cell r="D6261" t="str">
            <v>M3XKM</v>
          </cell>
          <cell r="E6261">
            <v>1.43</v>
          </cell>
        </row>
        <row r="6262">
          <cell r="B6262">
            <v>95877</v>
          </cell>
          <cell r="C6262" t="str">
            <v>TRANSPORTE COM CAMINHÃO BASCULANTE DE 18 M³, EM VIA URBANA PAVIMENTADA, DMT ATÉ 30 KM (UNIDADE: M3XKM). AF_07/2020</v>
          </cell>
          <cell r="D6262" t="str">
            <v>M3XKM</v>
          </cell>
          <cell r="E6262">
            <v>1.24</v>
          </cell>
        </row>
        <row r="6263">
          <cell r="B6263">
            <v>95878</v>
          </cell>
          <cell r="C6263" t="str">
            <v>TRANSPORTE COM CAMINHÃO BASCULANTE DE 10 M³, EM VIA URBANA PAVIMENTADA, DMT ATÉ 30 KM (UNIDADE: TXKM). AF_07/2020</v>
          </cell>
          <cell r="D6263" t="str">
            <v>TXKM</v>
          </cell>
          <cell r="E6263">
            <v>1.08</v>
          </cell>
        </row>
        <row r="6264">
          <cell r="B6264">
            <v>95879</v>
          </cell>
          <cell r="C6264" t="str">
            <v>TRANSPORTE COM CAMINHÃO BASCULANTE DE 14 M³, EM VIA URBANA PAVIMENTADA, DMT ATÉ 30 KM (UNIDADE: TXKM). AF_07/2020</v>
          </cell>
          <cell r="D6264" t="str">
            <v>TXKM</v>
          </cell>
          <cell r="E6264">
            <v>0.97</v>
          </cell>
        </row>
        <row r="6265">
          <cell r="B6265">
            <v>95880</v>
          </cell>
          <cell r="C6265" t="str">
            <v>TRANSPORTE COM CAMINHÃO BASCULANTE DE 18 M³, EM VIA URBANA PAVIMENTADA, DMT ATÉ 30 KM (UNIDADE: TXKM). AF_07/2020</v>
          </cell>
          <cell r="D6265" t="str">
            <v>TXKM</v>
          </cell>
          <cell r="E6265">
            <v>0.83</v>
          </cell>
        </row>
        <row r="6266">
          <cell r="B6266">
            <v>97912</v>
          </cell>
          <cell r="C6266" t="str">
            <v>TRANSPORTE COM CAMINHÃO BASCULANTE DE 6 M³, EM VIA URBANA EM LEITO NATURAL (UNIDADE: M3XKM). AF_07/2020</v>
          </cell>
          <cell r="D6266" t="str">
            <v>M3XKM</v>
          </cell>
          <cell r="E6266">
            <v>2.4</v>
          </cell>
        </row>
        <row r="6267">
          <cell r="B6267">
            <v>97913</v>
          </cell>
          <cell r="C6267" t="str">
            <v>TRANSPORTE COM CAMINHÃO BASCULANTE DE 6 M³, EM VIA URBANA EM REVESTIMENTO PRIMÁRIO (UNIDADE: M3XKM). AF_07/2020</v>
          </cell>
          <cell r="D6267" t="str">
            <v>M3XKM</v>
          </cell>
          <cell r="E6267">
            <v>2.09</v>
          </cell>
        </row>
        <row r="6268">
          <cell r="B6268">
            <v>97914</v>
          </cell>
          <cell r="C6268" t="str">
            <v>TRANSPORTE COM CAMINHÃO BASCULANTE DE 6 M³, EM VIA URBANA PAVIMENTADA, DMT ATÉ 30 KM (UNIDADE: M3XKM). AF_07/2020</v>
          </cell>
          <cell r="D6268" t="str">
            <v>M3XKM</v>
          </cell>
          <cell r="E6268">
            <v>1.91</v>
          </cell>
        </row>
        <row r="6269">
          <cell r="B6269">
            <v>97915</v>
          </cell>
          <cell r="C6269" t="str">
            <v>TRANSPORTE COM CAMINHÃO BASCULANTE DE 6 M³, EM VIA URBANA PAVIMENTADA, ADICIONAL PARA DMT EXCEDENTE A 30 KM (UNIDADE: M3XKM). AF_07/2020</v>
          </cell>
          <cell r="D6269" t="str">
            <v>M3XKM</v>
          </cell>
          <cell r="E6269">
            <v>0.77</v>
          </cell>
        </row>
        <row r="6270">
          <cell r="B6270">
            <v>100937</v>
          </cell>
          <cell r="C6270" t="str">
            <v>TRANSPORTE COM CAMINHÃO BASCULANTE DE 6 M³, EM VIA INTERNA (DENTRO DO CANTEIRO - UNIDADE: M3XKM). AF_07/2020</v>
          </cell>
          <cell r="D6270" t="str">
            <v>M3XKM</v>
          </cell>
          <cell r="E6270">
            <v>5.74</v>
          </cell>
        </row>
        <row r="6271">
          <cell r="B6271">
            <v>100938</v>
          </cell>
          <cell r="C6271" t="str">
            <v>TRANSPORTE COM CAMINHÃO BASCULANTE DE 10 M³, EM VIA INTERNA (DENTRO DO CANTEIRO - UNIDADE: M3XKM). AF_07/2020</v>
          </cell>
          <cell r="D6271" t="str">
            <v>M3XKM</v>
          </cell>
          <cell r="E6271">
            <v>4.82</v>
          </cell>
        </row>
        <row r="6272">
          <cell r="B6272">
            <v>100939</v>
          </cell>
          <cell r="C6272" t="str">
            <v>TRANSPORTE COM CAMINHÃO BASCULANTE DE 14 M³, EM VIA INTERNA (DENTRO DO CANTEIRO - UNIDADE:M3XKM). AF_07/2020</v>
          </cell>
          <cell r="D6272" t="str">
            <v>M3XKM</v>
          </cell>
          <cell r="E6272">
            <v>4.38</v>
          </cell>
        </row>
        <row r="6273">
          <cell r="B6273">
            <v>100940</v>
          </cell>
          <cell r="C6273" t="str">
            <v>TRANSPORTE COM CAMINHÃO BASCULANTE DE 18 M³, EM VIA INTERNA (DENTRO DO CANTEIRO - UNIDADE: M3XKM). AF_07/2020</v>
          </cell>
          <cell r="D6273" t="str">
            <v>M3XKM</v>
          </cell>
          <cell r="E6273">
            <v>3.76</v>
          </cell>
        </row>
        <row r="6274">
          <cell r="B6274">
            <v>100941</v>
          </cell>
          <cell r="C6274" t="str">
            <v>TRANSPORTE COM CAMINHÃO BASCULANTE DE 6 M³, EM VIA INTERNA (DENTRO DO CANTEIRO - UNIDADE: TXKM). AF_07/2020</v>
          </cell>
          <cell r="D6274" t="str">
            <v>TXKM</v>
          </cell>
          <cell r="E6274">
            <v>3.82</v>
          </cell>
        </row>
        <row r="6275">
          <cell r="B6275">
            <v>100942</v>
          </cell>
          <cell r="C6275" t="str">
            <v>TRANSPORTE COM CAMINHÃO BASCULANTE DE 10 M³, EM VIA INTERNA A OBRA (UNIDADE: TXKM). AF_07/2020</v>
          </cell>
          <cell r="D6275" t="str">
            <v>TXKM</v>
          </cell>
          <cell r="E6275">
            <v>3.21</v>
          </cell>
        </row>
        <row r="6276">
          <cell r="B6276">
            <v>100943</v>
          </cell>
          <cell r="C6276" t="str">
            <v>TRANSPORTE COM CAMINHÃO BASCULANTE DE 14 M³, EM VIA INTERNA (DENTRO DO CANTEIRO - UNIDADE: TXKM). AF_07/2020</v>
          </cell>
          <cell r="D6276" t="str">
            <v>TXKM</v>
          </cell>
          <cell r="E6276">
            <v>2.9</v>
          </cell>
        </row>
        <row r="6277">
          <cell r="B6277">
            <v>100944</v>
          </cell>
          <cell r="C6277" t="str">
            <v>TRANSPORTE COM CAMINHÃO BASCULANTE DE 18 M³, EM VIA INTERNA (DENTRO DO CANTEIRO - UNIDADE: TXKM). AF_07/2020</v>
          </cell>
          <cell r="D6277" t="str">
            <v>TXKM</v>
          </cell>
          <cell r="E6277">
            <v>2.5099999999999998</v>
          </cell>
        </row>
        <row r="6278">
          <cell r="B6278">
            <v>100945</v>
          </cell>
          <cell r="C6278" t="str">
            <v>TRANSPORTE COM CAMINHÃO CARROCERIA 9T, EM VIA URBANA EM LEITO NATURAL (UNIDADE: TXKM). AF_07/2020</v>
          </cell>
          <cell r="D6278" t="str">
            <v>TXKM</v>
          </cell>
          <cell r="E6278">
            <v>1.7</v>
          </cell>
        </row>
        <row r="6279">
          <cell r="B6279">
            <v>100946</v>
          </cell>
          <cell r="C6279" t="str">
            <v>TRANSPORTE COM CAMINHÃO CARROCERIA 9T, EM VIA URBANA EM REVESTIMENTO PRIMÁRIO (UNIDADE: TXKM). AF_07/2020</v>
          </cell>
          <cell r="D6279" t="str">
            <v>TXKM</v>
          </cell>
          <cell r="E6279">
            <v>1.47</v>
          </cell>
        </row>
        <row r="6280">
          <cell r="B6280">
            <v>100947</v>
          </cell>
          <cell r="C6280" t="str">
            <v>TRANSPORTE COM CAMINHÃO CARROCERIA 9T, EM VIA URBANA PAVIMENTADA, DMT ATÉ 30KM (UNIDADE: TXKM). AF_07/2020</v>
          </cell>
          <cell r="D6280" t="str">
            <v>TXKM</v>
          </cell>
          <cell r="E6280">
            <v>1.35</v>
          </cell>
        </row>
        <row r="6281">
          <cell r="B6281">
            <v>100948</v>
          </cell>
          <cell r="C6281" t="str">
            <v>TRANSPORTE COM CAMINHÃO CARROCERIA 9T, EM VIA URBANA PAVIMENTADA, ADICIONAL PARA DMT EXCEDENTE A 30 KM (UNIDADE: TXKM). AF_07/2020</v>
          </cell>
          <cell r="D6281" t="str">
            <v>TXKM</v>
          </cell>
          <cell r="E6281">
            <v>0.53</v>
          </cell>
        </row>
        <row r="6282">
          <cell r="B6282">
            <v>100949</v>
          </cell>
          <cell r="C6282" t="str">
            <v>TRANSPORTE COM CAMINHÃO CARROCERIA 9T, EM VIA INTERNA (DENTRO DO CANTEIRO - UNIDADE: TXKM). AF_07/2020</v>
          </cell>
          <cell r="D6282" t="str">
            <v>TXKM</v>
          </cell>
          <cell r="E6282">
            <v>4.05</v>
          </cell>
        </row>
        <row r="6283">
          <cell r="B6283">
            <v>100950</v>
          </cell>
          <cell r="C6283" t="str">
            <v>TRANSPORTE COM CAMINHÃO CARROCERIA COM GUINDAUTO (MUNCK),  MOMENTO MÁXIMO DE CARGA 11,7 TM, EM VIA URBANA EM LEITO NATURAL (UNIDADE: TXKM). AF_07/2020</v>
          </cell>
          <cell r="D6283" t="str">
            <v>TXKM</v>
          </cell>
          <cell r="E6283">
            <v>2.2000000000000002</v>
          </cell>
        </row>
        <row r="6284">
          <cell r="B6284">
            <v>100951</v>
          </cell>
          <cell r="C6284" t="str">
            <v>TRANSPORTE COM CAMINHÃO CARROCERIA COM GUINDAUTO (MUNCK),  MOMENTO MÁXIMO DE CARGA 11,7 TM, EM VIA URBANA EM REVESTIMENTO PRIMÁRIO (UNIDADE: TXKM). AF_07/2020</v>
          </cell>
          <cell r="D6284" t="str">
            <v>TXKM</v>
          </cell>
          <cell r="E6284">
            <v>1.9</v>
          </cell>
        </row>
        <row r="6285">
          <cell r="B6285">
            <v>100952</v>
          </cell>
          <cell r="C6285" t="str">
            <v>TRANSPORTE COM CAMINHÃO CARROCERIA COM GUINDAUTO (MUNCK),  MOMENTO MÁXIMO DE CARGA 11,7 TM, EM VIA URBANA PAVIMENTADA, DMT ATÉ 30KM (UNIDADE: TXKM). AF_07/2020</v>
          </cell>
          <cell r="D6285" t="str">
            <v>TXKM</v>
          </cell>
          <cell r="E6285">
            <v>1.75</v>
          </cell>
        </row>
        <row r="6286">
          <cell r="B6286">
            <v>100953</v>
          </cell>
          <cell r="C6286" t="str">
            <v>TRANSPORTE COM CAMINHÃO CARROCERIA COM GUINDAUTO (MUNCK),  MOMENTO MÁXIMO DE CARGA 11,7 TM, EM VIA URBANA PAVIMENTADA, ADICIONAL PARA DMT EXCEDENTE A 30 KM (UNIDADE: TXKM). AF_07/2020</v>
          </cell>
          <cell r="D6286" t="str">
            <v>TXKM</v>
          </cell>
          <cell r="E6286">
            <v>0.69</v>
          </cell>
        </row>
        <row r="6287">
          <cell r="B6287">
            <v>100954</v>
          </cell>
          <cell r="C6287" t="str">
            <v>TRANSPORTE COM CAMINHÃO CARROCERIA COM GUINDAUTO (MUNCK),  MOMENTO MÁXIMO DE CARGA 11,7 TM, EM VIA INTERNA (DENTRO DO CANTEIRO - UNIDADE: TXKM). AF_07/2020</v>
          </cell>
          <cell r="D6287" t="str">
            <v>TXKM</v>
          </cell>
          <cell r="E6287">
            <v>5.25</v>
          </cell>
        </row>
        <row r="6288">
          <cell r="B6288">
            <v>100955</v>
          </cell>
          <cell r="C6288" t="str">
            <v>TRANSPORTE COM CAMINHÃO PIPA DE 6 M³, EM VIA URBANA EM LEITO NATURAL (UNIDADE: M3XKM). AF_07/2020</v>
          </cell>
          <cell r="D6288" t="str">
            <v>M3XKM</v>
          </cell>
          <cell r="E6288">
            <v>3.25</v>
          </cell>
        </row>
        <row r="6289">
          <cell r="B6289">
            <v>100956</v>
          </cell>
          <cell r="C6289" t="str">
            <v>TRANSPORTE COM CAMINHÃO PIPA DE 6 M³, EM VIA URBANA EM REVESTIMENTO PRIMÁRIO (UNIDADE: M3XKM). AF_07/2020</v>
          </cell>
          <cell r="D6289" t="str">
            <v>M3XKM</v>
          </cell>
          <cell r="E6289">
            <v>2.82</v>
          </cell>
        </row>
        <row r="6290">
          <cell r="B6290">
            <v>100957</v>
          </cell>
          <cell r="C6290" t="str">
            <v>TRANSPORTE COM CAMINHÃO PIPA DE 6 M³, EM VIA URBANA PAVIMENTADA, DMT ATÉ 30KM (UNIDADE: M3XKM). AF_07/2020</v>
          </cell>
          <cell r="D6290" t="str">
            <v>M3XKM</v>
          </cell>
          <cell r="E6290">
            <v>2.59</v>
          </cell>
        </row>
        <row r="6291">
          <cell r="B6291">
            <v>100958</v>
          </cell>
          <cell r="C6291" t="str">
            <v>TRANSPORTE COM CAMINHÃO PIPA DE 6 M³, EM VIA URBANA PAVIMENTADA, ADICIONAL PARA DMT EXCEDENTE A 30 KM (UNIDADE: M3XKM). AF_07/2020</v>
          </cell>
          <cell r="D6291" t="str">
            <v>M3XKM</v>
          </cell>
          <cell r="E6291">
            <v>1.03</v>
          </cell>
        </row>
        <row r="6292">
          <cell r="B6292">
            <v>100959</v>
          </cell>
          <cell r="C6292" t="str">
            <v>TRANSPORTE COM CAMINHÃO PIPA DE 6 M³, EM VIA INTERNA (DENTRO DO CANTEIRO - UNIDADE: M3XKM). AF_07/2020</v>
          </cell>
          <cell r="D6292" t="str">
            <v>M3XKM</v>
          </cell>
          <cell r="E6292">
            <v>7.76</v>
          </cell>
        </row>
        <row r="6293">
          <cell r="B6293">
            <v>100960</v>
          </cell>
          <cell r="C6293" t="str">
            <v>TRANSPORTE COM CAMINHÃO PIPA DE 10 M³, EM VIA URBANA EM LEITO NATURAL (UNIDADE: M3XKM). AF_07/2020</v>
          </cell>
          <cell r="D6293" t="str">
            <v>M3XKM</v>
          </cell>
          <cell r="E6293">
            <v>2.35</v>
          </cell>
        </row>
        <row r="6294">
          <cell r="B6294">
            <v>100961</v>
          </cell>
          <cell r="C6294" t="str">
            <v>TRANSPORTE COM CAMINHÃO PIPA DE 10 M³, EM VIA URBANA EM REVESTIMENTO PRIMÁRIO (UNIDADE: M3XKM). AF_07/2020</v>
          </cell>
          <cell r="D6294" t="str">
            <v>M3XKM</v>
          </cell>
          <cell r="E6294">
            <v>2.04</v>
          </cell>
        </row>
        <row r="6295">
          <cell r="B6295">
            <v>100962</v>
          </cell>
          <cell r="C6295" t="str">
            <v>TRANSPORTE COM CAMINHÃO PIPA DE 10 M³, EM VIA URBANA PAVIMENTADA, DMT ATÉ 30KM (UNIDADE: M3XKM). AF_07/2020</v>
          </cell>
          <cell r="D6295" t="str">
            <v>M3XKM</v>
          </cell>
          <cell r="E6295">
            <v>1.85</v>
          </cell>
        </row>
        <row r="6296">
          <cell r="B6296">
            <v>100963</v>
          </cell>
          <cell r="C6296" t="str">
            <v>TRANSPORTE COM CAMINHÃO PIPA DE 10 M³, EM VIA URBANA PAVIMENTADA, ADICIONAL PARA DMT EXCEDENTE A 30 KM (UNIDADE: M3XKM). AF_07/2020</v>
          </cell>
          <cell r="D6296" t="str">
            <v>M3XKM</v>
          </cell>
          <cell r="E6296">
            <v>0.74</v>
          </cell>
        </row>
        <row r="6297">
          <cell r="B6297">
            <v>100964</v>
          </cell>
          <cell r="C6297" t="str">
            <v>TRANSPORTE COM CAMINHÃO PIPA DE 10 M³, EM VIA INTERNA (DENTRO DO CANTEIRO - UNIDADE: M3XKM). AF_07/2020</v>
          </cell>
          <cell r="D6297" t="str">
            <v>M3XKM</v>
          </cell>
          <cell r="E6297">
            <v>5.65</v>
          </cell>
        </row>
        <row r="6298">
          <cell r="B6298">
            <v>100973</v>
          </cell>
          <cell r="C6298" t="str">
            <v>CARGA, MANOBRA E DESCARGA DE SOLOS E MATERIAIS GRANULARES EM CAMINHÃO BASCULANTE 6 M³ - CARGA COM PÁ CARREGADEIRA (CAÇAMBA DE 1,7 A 2,8 M³ / 128 HP) E DESCARGA LIVRE (UNIDADE: M3). AF_07/2020</v>
          </cell>
          <cell r="D6298" t="str">
            <v>M3</v>
          </cell>
          <cell r="E6298">
            <v>5.71</v>
          </cell>
        </row>
        <row r="6299">
          <cell r="B6299">
            <v>100974</v>
          </cell>
          <cell r="C6299" t="str">
            <v>CARGA, MANOBRA E DESCARGA DE SOLOS E MATERIAIS GRANULARES EM CAMINHÃO BASCULANTE 10 M³ - CARGA COM PÁ CARREGADEIRA (CAÇAMBA DE 1,7 A 2,8 M³ / 128 HP) E DESCARGA LIVRE (UNIDADE: M3). AF_07/2020</v>
          </cell>
          <cell r="D6299" t="str">
            <v>M3</v>
          </cell>
          <cell r="E6299">
            <v>5.54</v>
          </cell>
        </row>
        <row r="6300">
          <cell r="B6300">
            <v>100975</v>
          </cell>
          <cell r="C6300" t="str">
            <v>CARGA, MANOBRA E DESCARGA DE SOLOS E MATERIAIS GRANULARES EM CAMINHÃO BASCULANTE 14 M³ - CARGA COM PÁ CARREGADEIRA (CAÇAMBA DE 1,7 A 2,8 M³ / 128 HP) E DESCARGA LIVRE (UNIDADE: M3). AF_07/2020</v>
          </cell>
          <cell r="D6300" t="str">
            <v>M3</v>
          </cell>
          <cell r="E6300">
            <v>5.76</v>
          </cell>
        </row>
        <row r="6301">
          <cell r="B6301">
            <v>100965</v>
          </cell>
          <cell r="C6301" t="str">
            <v>TRANSPORTE COM CAMINHÃO TANQUE DE TRANSPORTE DE MATERIAL ASFÁLTICO DE 30000 L, EM VIA URBANA EM  LEITO NATURAL (UNIDADE: TXKM). AF_07/2020</v>
          </cell>
          <cell r="D6301" t="str">
            <v>TXKM</v>
          </cell>
          <cell r="E6301">
            <v>1.21</v>
          </cell>
        </row>
        <row r="6302">
          <cell r="B6302">
            <v>100966</v>
          </cell>
          <cell r="C6302" t="str">
            <v>TRANSPORTE COM CAMINHÃO TANQUE DE TRANSPORTE DE MATERIAL ASFÁLTICO DE 30000 L, EM VIA URBANA EM  REVESTIMENTO PRIMÁRIO (UNIDADE: TXKM). AF_07/2020</v>
          </cell>
          <cell r="D6302" t="str">
            <v>TXKM</v>
          </cell>
          <cell r="E6302">
            <v>1.03</v>
          </cell>
        </row>
        <row r="6303">
          <cell r="B6303">
            <v>100969</v>
          </cell>
          <cell r="C6303" t="str">
            <v>TRANSPORTE COM CAMINHÃO TANQUE DE TRANSPORTE DE MATERIAL ASFÁLTICO DE 20000 L, EM VIA URBANA EM LEITO NATURAL (UNIDADE: TXKM). AF_07/2020</v>
          </cell>
          <cell r="D6303" t="str">
            <v>TXKM</v>
          </cell>
          <cell r="E6303">
            <v>1.61</v>
          </cell>
        </row>
        <row r="6304">
          <cell r="B6304">
            <v>100970</v>
          </cell>
          <cell r="C6304" t="str">
            <v>TRANSPORTE COM CAMINHÃO TANQUE DE TRANSPORTE DE MATERIAL ASFÁLTICO DE 20000 L, EM VIA URBANA EM  REVESTIMENTO PRIMÁRIO (UNIDADE: TXKM). AF_07/2020</v>
          </cell>
          <cell r="D6304" t="str">
            <v>TXKM</v>
          </cell>
          <cell r="E6304">
            <v>1.36</v>
          </cell>
        </row>
        <row r="6305">
          <cell r="B6305">
            <v>102330</v>
          </cell>
          <cell r="C6305" t="str">
            <v>TRANSPORTE COM CAMINHÃO TANQUE DE TRANSPORTE DE MATERIAL ASFÁLTICO DE 30000 L, EM VIA URBANA PAVIMENTADA, DMT ATÉ 30KM (UNIDADE: TXKM). AF_07/2020</v>
          </cell>
          <cell r="D6305" t="str">
            <v>TXKM</v>
          </cell>
          <cell r="E6305">
            <v>0.97</v>
          </cell>
        </row>
        <row r="6306">
          <cell r="B6306">
            <v>102331</v>
          </cell>
          <cell r="C6306" t="str">
            <v>TRANSPORTE COM CAMINHÃO TANQUE DE TRANSPORTE DE MATERIAL ASFÁLTICO DE 30000 L, EM VIA URBANA PAVIMENTADA, ADICIONAL PARA DMT EXCEDENTE A 30 KM (UNIDADE: TXKM). AF_07/2020</v>
          </cell>
          <cell r="D6306" t="str">
            <v>TXKM</v>
          </cell>
          <cell r="E6306">
            <v>0.37</v>
          </cell>
        </row>
        <row r="6307">
          <cell r="B6307">
            <v>102332</v>
          </cell>
          <cell r="C6307" t="str">
            <v>TRANSPORTE COM CAMINHÃO TANQUE DE TRANSPORTE DE MATERIAL ASFÁLTICO DE 20000 L, EM VIA URBANA PAVIMENTADA, DMT ATÉ 30KM (UNIDADE: TXKM). AF_07/2020</v>
          </cell>
          <cell r="D6307" t="str">
            <v>TXKM</v>
          </cell>
          <cell r="E6307">
            <v>1.28</v>
          </cell>
        </row>
        <row r="6308">
          <cell r="B6308">
            <v>102333</v>
          </cell>
          <cell r="C6308" t="str">
            <v>TRANSPORTE COM CAMINHÃO TANQUE DE TRANSPORTE DE MATERIAL ASFÁLTICO DE 20000 L, EM VIA URBANA PAVIMENTADA, ADICIONAL PARA DMT EXCEDENTE A 30 KM (UNIDADE: TXKM). AF_07/2020</v>
          </cell>
          <cell r="D6308" t="str">
            <v>TXKM</v>
          </cell>
          <cell r="E6308">
            <v>0.51</v>
          </cell>
        </row>
        <row r="6309">
          <cell r="B6309">
            <v>101019</v>
          </cell>
          <cell r="C6309" t="str">
            <v>CARGA, MANOBRA E DESCARGA MANUAL DE TUBOS PLÁSTICOS, DN MENOR OU IGUAL A 100 MM, EM CAMINHÃO CARROCERIA 9T. AF_07/2020</v>
          </cell>
          <cell r="D6309" t="str">
            <v>T</v>
          </cell>
          <cell r="E6309">
            <v>534.08000000000004</v>
          </cell>
        </row>
        <row r="6310">
          <cell r="B6310">
            <v>101479</v>
          </cell>
          <cell r="C6310" t="str">
            <v>CARGA, MANOBRA E DESCARGA MANUAL DE TUBOS PLÁSTICOS, DN 200 MM, EM CAMINHÃO CARROCERIA 9T. AF_07/2020</v>
          </cell>
          <cell r="D6310" t="str">
            <v>T</v>
          </cell>
          <cell r="E6310">
            <v>106.61</v>
          </cell>
        </row>
        <row r="6311">
          <cell r="B6311">
            <v>100976</v>
          </cell>
          <cell r="C6311" t="str">
            <v>CARGA, MANOBRA E DESCARGA DE SOLOS E MATERIAIS GRANULARES EM CAMINHÃO BASCULANTE 18 M³ - CARGA COM PÁ CARREGADEIRA (CAÇAMBA DE 1,7 A 2,8 M³ / 128 HP) E DESCARGA LIVRE (UNIDADE: M3). AF_07/2020</v>
          </cell>
          <cell r="D6311" t="str">
            <v>M3</v>
          </cell>
          <cell r="E6311">
            <v>5.67</v>
          </cell>
        </row>
        <row r="6312">
          <cell r="B6312">
            <v>100977</v>
          </cell>
          <cell r="C6312" t="str">
            <v>CARGA, MANOBRA E DESCARGA DE SOLOS E MATERIAIS GRANULARES EM CAMINHÃO BASCULANTE 6 M³ - CARGA COM ESCAVADEIRA HIDRÁULICA (CAÇAMBA DE 1,20 M³ / 155 HP) E DESCARGA LIVRE (UNIDADE: M3). AF_07/2020</v>
          </cell>
          <cell r="D6312" t="str">
            <v>M3</v>
          </cell>
          <cell r="E6312">
            <v>4.79</v>
          </cell>
        </row>
        <row r="6313">
          <cell r="B6313">
            <v>100978</v>
          </cell>
          <cell r="C6313" t="str">
            <v>CARGA, MANOBRA E DESCARGA DE SOLOS E MATERIAIS GRANULARES EM CAMINHÃO BASCULANTE 10 M³ - CARGA COM ESCAVADEIRA HIDRÁULICA (CAÇAMBA DE 1,20 M³ / 155 HP) E DESCARGA LIVRE (UNIDADE: M3). AF_07/2020</v>
          </cell>
          <cell r="D6313" t="str">
            <v>M3</v>
          </cell>
          <cell r="E6313">
            <v>4.37</v>
          </cell>
        </row>
        <row r="6314">
          <cell r="B6314">
            <v>100979</v>
          </cell>
          <cell r="C6314" t="str">
            <v>CARGA, MANOBRA E DESCARGA DE SOLOS E MATERIAIS GRANULARES EM CAMINHÃO BASCULANTE 14 M³ - CARGA COM ESCAVADEIRA HIDRÁULICA (CAÇAMBA DE 1,20 M³ / 155 HP) E DESCARGA LIVRE (UNIDADE: M3). AF_07/2020</v>
          </cell>
          <cell r="D6314" t="str">
            <v>M3</v>
          </cell>
          <cell r="E6314">
            <v>4.32</v>
          </cell>
        </row>
        <row r="6315">
          <cell r="B6315">
            <v>100980</v>
          </cell>
          <cell r="C6315" t="str">
            <v>CARGA, MANOBRA E DESCARGA DE SOLOS E MATERIAIS GRANULARES EM CAMINHÃO BASCULANTE 18 M³ - CARGA COM ESCAVADEIRA HIDRÁULICA (CAÇAMBA DE 1,20 M³ / 155 HP) E DESCARGA LIVRE (UNIDADE: M3). AF_07/2020</v>
          </cell>
          <cell r="D6315" t="str">
            <v>M3</v>
          </cell>
          <cell r="E6315">
            <v>4.1100000000000003</v>
          </cell>
        </row>
        <row r="6316">
          <cell r="B6316">
            <v>100981</v>
          </cell>
          <cell r="C6316" t="str">
            <v>CARGA, MANOBRA E DESCARGA DE ENTULHO EM CAMINHÃO BASCULANTE 6 M³ - CARGA COM ESCAVADEIRA HIDRÁULICA  (CAÇAMBA DE 0,80 M³ / 111 HP) E DESCARGA LIVRE (UNIDADE: M3). AF_07/2020</v>
          </cell>
          <cell r="D6316" t="str">
            <v>M3</v>
          </cell>
          <cell r="E6316">
            <v>5.85</v>
          </cell>
        </row>
        <row r="6317">
          <cell r="B6317">
            <v>100982</v>
          </cell>
          <cell r="C6317" t="str">
            <v>CARGA, MANOBRA E DESCARGA DE ENTULHO EM CAMINHÃO BASCULANTE 10 M³ - CARGA COM ESCAVADEIRA HIDRÁULICA  (CAÇAMBA DE 0,80 M³ / 111 HP) E DESCARGA LIVRE (UNIDADE: M3). AF_07/2020</v>
          </cell>
          <cell r="D6317" t="str">
            <v>M3</v>
          </cell>
          <cell r="E6317">
            <v>5.65</v>
          </cell>
        </row>
        <row r="6318">
          <cell r="B6318">
            <v>100983</v>
          </cell>
          <cell r="C6318" t="str">
            <v>CARGA, MANOBRA E DESCARGA DE ENTULHO EM CAMINHÃO BASCULANTE 14 M³ - CARGA COM ESCAVADEIRA HIDRÁULICA  (CAÇAMBA DE 0,80 M³ / 111 HP) E DESCARGA LIVRE (UNIDADE: M3). AF_07/2020</v>
          </cell>
          <cell r="D6318" t="str">
            <v>M3</v>
          </cell>
          <cell r="E6318">
            <v>5.85</v>
          </cell>
        </row>
        <row r="6319">
          <cell r="B6319">
            <v>100984</v>
          </cell>
          <cell r="C6319" t="str">
            <v>CARGA, MANOBRA E DESCARGA DE ENTULHO EM CAMINHÃO BASCULANTE 18 M³ - CARGA COM ESCAVADEIRA HIDRÁULICA  (CAÇAMBA DE 0,80 M³ / 111 HP) E DESCARGA LIVRE (UNIDADE: M3). AF_07/2020</v>
          </cell>
          <cell r="D6319" t="str">
            <v>M3</v>
          </cell>
          <cell r="E6319">
            <v>5.75</v>
          </cell>
        </row>
        <row r="6320">
          <cell r="B6320">
            <v>100985</v>
          </cell>
          <cell r="C6320" t="str">
            <v>CARGA DE MISTURA ASFÁLTICA EM CAMINHÃO BASCULANTE 6 M³ (UNIDADE: M3). AF_07/2020</v>
          </cell>
          <cell r="D6320" t="str">
            <v>M3</v>
          </cell>
          <cell r="E6320">
            <v>4.7699999999999996</v>
          </cell>
        </row>
        <row r="6321">
          <cell r="B6321">
            <v>100986</v>
          </cell>
          <cell r="C6321" t="str">
            <v>CARGA DE MISTURA ASFÁLTICA EM CAMINHÃO BASCULANTE 10 M³ (UNIDADE: M3). AF_07/2020</v>
          </cell>
          <cell r="D6321" t="str">
            <v>M3</v>
          </cell>
          <cell r="E6321">
            <v>5.79</v>
          </cell>
        </row>
        <row r="6322">
          <cell r="B6322">
            <v>100987</v>
          </cell>
          <cell r="C6322" t="str">
            <v>CARGA DE MISTURA ASFÁLTICA EM CAMINHÃO BASCULANTE 14 M³ (UNIDADE: M3). AF_07/2020</v>
          </cell>
          <cell r="D6322" t="str">
            <v>M3</v>
          </cell>
          <cell r="E6322">
            <v>6.91</v>
          </cell>
        </row>
        <row r="6323">
          <cell r="B6323">
            <v>100988</v>
          </cell>
          <cell r="C6323" t="str">
            <v>CARGA DE MISTURA ASFÁLTICA EM CAMINHÃO BASCULANTE 18 M³ (UNIDADE: M3). AF_07/2020</v>
          </cell>
          <cell r="D6323" t="str">
            <v>M3</v>
          </cell>
          <cell r="E6323">
            <v>7.37</v>
          </cell>
        </row>
        <row r="6324">
          <cell r="B6324">
            <v>100989</v>
          </cell>
          <cell r="C6324" t="str">
            <v>CARGA, MANOBRA E DESCARGA DE SOLOS E MATERIAIS GRANULARES EM CAMINHÃO BASCULANTE 6 M³ - CARGA COM PÁ CARREGADEIRA (CAÇAMBA DE 1,7 A 2,8 M³ / 128 HP) E DESCARGA LIVRE (UNIDADE: T). AF_07/2020</v>
          </cell>
          <cell r="D6324" t="str">
            <v>T</v>
          </cell>
          <cell r="E6324">
            <v>3.81</v>
          </cell>
        </row>
        <row r="6325">
          <cell r="B6325">
            <v>100990</v>
          </cell>
          <cell r="C6325" t="str">
            <v>CARGA, MANOBRA E DESCARGA DE SOLOS E MATERIAIS GRANULARES EM CAMINHÃO BASCULANTE 10 M³ - CARGA COM PÁ CARREGADEIRA (CAÇAMBA DE 1,7 A 2,8 M³ / 128 HP) E DESCARGA LIVRE (UNIDADE: T). AF_07/2020</v>
          </cell>
          <cell r="D6325" t="str">
            <v>T</v>
          </cell>
          <cell r="E6325">
            <v>3.69</v>
          </cell>
        </row>
        <row r="6326">
          <cell r="B6326">
            <v>100991</v>
          </cell>
          <cell r="C6326" t="str">
            <v>CARGA, MANOBRA E DESCARGA DE SOLOS E MATERIAIS GRANULARES EM CAMINHÃO BASCULANTE 14 M³ - CARGA COM PÁ CARREGADEIRA (CAÇAMBA DE 1,7 A 2,8 M³ / 128 HP) E DESCARGA LIVRE (UNIDADE: T). AF_07/2020</v>
          </cell>
          <cell r="D6326" t="str">
            <v>T</v>
          </cell>
          <cell r="E6326">
            <v>3.85</v>
          </cell>
        </row>
        <row r="6327">
          <cell r="B6327">
            <v>100992</v>
          </cell>
          <cell r="C6327" t="str">
            <v>CARGA, MANOBRA E DESCARGA DE SOLOS E MATERIAIS GRANULARES EM CAMINHÃO BASCULANTE 18 M³ - CARGA COM PÁ CARREGADEIRA (CAÇAMBA DE 1,7 A 2,8 M³ / 128 HP) E DESCARGA LIVRE (UNIDADE: T). AF_07/2020</v>
          </cell>
          <cell r="D6327" t="str">
            <v>T</v>
          </cell>
          <cell r="E6327">
            <v>3.78</v>
          </cell>
        </row>
        <row r="6328">
          <cell r="B6328">
            <v>100993</v>
          </cell>
          <cell r="C6328" t="str">
            <v>CARGA, MANOBRA E DESCARGA DE SOLOS E MATERIAIS GRANULARES EM CAMINHÃO BASCULANTE 6 M³ - CARGA COM ESCAVADEIRA HIDRÁULICA (CAÇAMBA DE 1,20 M³ / 155 HP) E DESCARGA LIVRE (UNIDADE: T). AF_07/2020</v>
          </cell>
          <cell r="D6328" t="str">
            <v>T</v>
          </cell>
          <cell r="E6328">
            <v>3.17</v>
          </cell>
        </row>
        <row r="6329">
          <cell r="B6329">
            <v>100994</v>
          </cell>
          <cell r="C6329" t="str">
            <v>CARGA, MANOBRA E DESCARGA DE SOLOS E MATERIAIS GRANULARES EM CAMINHÃO BASCULANTE 10 M³ - CARGA COM ESCAVADEIRA HIDRÁULICA (CAÇAMBA DE 1,20 M³ / 155 HP) E DESCARGA LIVRE (UNIDADE: T). AF_07/2020</v>
          </cell>
          <cell r="D6329" t="str">
            <v>T</v>
          </cell>
          <cell r="E6329">
            <v>2.89</v>
          </cell>
        </row>
        <row r="6330">
          <cell r="B6330">
            <v>100995</v>
          </cell>
          <cell r="C6330" t="str">
            <v>CARGA, MANOBRA E DESCARGA DE SOLOS E MATERIAIS GRANULARES EM CAMINHÃO BASCULANTE 14 M³ - CARGA COM ESCAVADEIRA HIDRÁULICA (CAÇAMBA DE 1,20 M³ / 155 HP) E DESCARGA LIVRE (UNIDADE: T). AF_07/2020</v>
          </cell>
          <cell r="D6330" t="str">
            <v>T</v>
          </cell>
          <cell r="E6330">
            <v>2.87</v>
          </cell>
        </row>
        <row r="6331">
          <cell r="B6331">
            <v>100996</v>
          </cell>
          <cell r="C6331" t="str">
            <v>CARGA, MANOBRA E DESCARGA DE SOLOS E MATERIAIS GRANULARES EM CAMINHÃO BASCULANTE 18 M³ - CARGA COM ESCAVADEIRA HIDRÁULICA (CAÇAMBA DE 1,20 M³ / 155 HP) E DESCARGA LIVRE (UNIDADE: T). AF_07/2020</v>
          </cell>
          <cell r="D6331" t="str">
            <v>T</v>
          </cell>
          <cell r="E6331">
            <v>2.73</v>
          </cell>
        </row>
        <row r="6332">
          <cell r="B6332">
            <v>100997</v>
          </cell>
          <cell r="C6332" t="str">
            <v>CARGA, MANOBRA E DESCARGA DE ENTULHO EM CAMINHÃO BASCULANTE 6 M³ - CARGA COM ESCAVADEIRA HIDRÁULICA  (CAÇAMBA DE 0,80 M³ / 111 HP) E DESCARGA LIVRE (UNIDADE: T). AF_07/2020</v>
          </cell>
          <cell r="D6332" t="str">
            <v>T</v>
          </cell>
          <cell r="E6332">
            <v>3.9</v>
          </cell>
        </row>
        <row r="6333">
          <cell r="B6333">
            <v>100998</v>
          </cell>
          <cell r="C6333" t="str">
            <v>CARGA, MANOBRA E DESCARGA DE ENTULHO EM CAMINHÃO BASCULANTE 10 M³ - CARGA COM ESCAVADEIRA HIDRÁULICA  (CAÇAMBA DE 0,80 M³ / 111 HP) E DESCARGA LIVRE (UNIDADE: T). AF_07/2020</v>
          </cell>
          <cell r="D6333" t="str">
            <v>T</v>
          </cell>
          <cell r="E6333">
            <v>3.76</v>
          </cell>
        </row>
        <row r="6334">
          <cell r="B6334">
            <v>100999</v>
          </cell>
          <cell r="C6334" t="str">
            <v>CARGA, MANOBRA E DESCARGA DE ENTULHO EM CAMINHÃO BASCULANTE 14 M³ - CARGA COM ESCAVADEIRA HIDRÁULICA  (CAÇAMBA DE 0,80 M³ / 111 HP) E DESCARGA LIVRE (UNIDADE: T). AF_07/2020</v>
          </cell>
          <cell r="D6334" t="str">
            <v>T</v>
          </cell>
          <cell r="E6334">
            <v>3.9</v>
          </cell>
        </row>
        <row r="6335">
          <cell r="B6335">
            <v>101000</v>
          </cell>
          <cell r="C6335" t="str">
            <v>CARGA, MANOBRA E DESCARGA DE ENTULHO EM CAMINHÃO BASCULANTE 18 M³ - CARGA COM ESCAVADEIRA HIDRÁULICA  (CAÇAMBA DE 0,80 M³ / 111 HP) E DESCARGA LIVRE (UNIDADE: T). AF_07/2020</v>
          </cell>
          <cell r="D6335" t="str">
            <v>T</v>
          </cell>
          <cell r="E6335">
            <v>3.83</v>
          </cell>
        </row>
        <row r="6336">
          <cell r="B6336">
            <v>101001</v>
          </cell>
          <cell r="C6336" t="str">
            <v>CARGA DE MISTURA ASFÁLTICA EM CAMINHÃO BASCULANTE 6 M³ (UNIDADE: T). AF_07/2020</v>
          </cell>
          <cell r="D6336" t="str">
            <v>T</v>
          </cell>
          <cell r="E6336">
            <v>3.18</v>
          </cell>
        </row>
        <row r="6337">
          <cell r="B6337">
            <v>101002</v>
          </cell>
          <cell r="C6337" t="str">
            <v>CARGA DE MISTURA ASFÁLTICA EM CAMINHÃO BASCULANTE 10 M³ (UNIDADE: T). AF_07/2020</v>
          </cell>
          <cell r="D6337" t="str">
            <v>T</v>
          </cell>
          <cell r="E6337">
            <v>3.85</v>
          </cell>
        </row>
        <row r="6338">
          <cell r="B6338">
            <v>101003</v>
          </cell>
          <cell r="C6338" t="str">
            <v>CARGA DE MISTURA ASFÁLTICA EM CAMINHÃO BASCULANTE 14 M³ (UNIDADE: T). AF_07/2020</v>
          </cell>
          <cell r="D6338" t="str">
            <v>T</v>
          </cell>
          <cell r="E6338">
            <v>4.5999999999999996</v>
          </cell>
        </row>
        <row r="6339">
          <cell r="B6339">
            <v>101004</v>
          </cell>
          <cell r="C6339" t="str">
            <v>CARGA DE MISTURA ASFÁLTICA EM CAMINHÃO BASCULANTE 18 M³ (UNIDADE: T). AF_07/2020</v>
          </cell>
          <cell r="D6339" t="str">
            <v>T</v>
          </cell>
          <cell r="E6339">
            <v>4.91</v>
          </cell>
        </row>
        <row r="6340">
          <cell r="B6340">
            <v>101005</v>
          </cell>
          <cell r="C6340" t="str">
            <v>CARGA, MANOBRA E DESCARGA DE ÁGUA EM CAMINHÃO PIPA 6 M³. AF_07/2020</v>
          </cell>
          <cell r="D6340" t="str">
            <v>M3</v>
          </cell>
          <cell r="E6340">
            <v>12.39</v>
          </cell>
        </row>
        <row r="6341">
          <cell r="B6341">
            <v>101006</v>
          </cell>
          <cell r="C6341" t="str">
            <v>CARGA, MANOBRA E DESCARGA DE ÁGUA EM CAMINHÃO PIPA 10 M³. AF_07/2020</v>
          </cell>
          <cell r="D6341" t="str">
            <v>M3</v>
          </cell>
          <cell r="E6341">
            <v>13.42</v>
          </cell>
        </row>
        <row r="6342">
          <cell r="B6342">
            <v>101007</v>
          </cell>
          <cell r="C6342" t="str">
            <v>CARGA DE ÁGUA EM CAMINHÃO PIPA 6 M³. AF_07/2020</v>
          </cell>
          <cell r="D6342" t="str">
            <v>M3</v>
          </cell>
          <cell r="E6342">
            <v>3.59</v>
          </cell>
        </row>
        <row r="6343">
          <cell r="B6343">
            <v>101008</v>
          </cell>
          <cell r="C6343" t="str">
            <v>CARGA DE ÁGUA EM CAMINHÃO PIPA 10 M³. AF_07/2020</v>
          </cell>
          <cell r="D6343" t="str">
            <v>M3</v>
          </cell>
          <cell r="E6343">
            <v>3.54</v>
          </cell>
        </row>
        <row r="6344">
          <cell r="B6344">
            <v>101009</v>
          </cell>
          <cell r="C6344" t="str">
            <v>CARGA, MANOBRA E DESCARGA DE POSTE DE CONCRETO EM CAMINHÃO CARROCERIA COM GUINDAUTO (MUNCK) 11,7 TM. AF_07/2020</v>
          </cell>
          <cell r="D6344" t="str">
            <v>T</v>
          </cell>
          <cell r="E6344">
            <v>26.61</v>
          </cell>
        </row>
        <row r="6345">
          <cell r="B6345">
            <v>101010</v>
          </cell>
          <cell r="C6345" t="str">
            <v>CARGA, MANOBRA E DESCARGA DE PERFIL METÁLICO EM CAMINHÃO CARROCERIA COM GUINDAUTO (MUNCK) 11,7 TM. AF_07/2020</v>
          </cell>
          <cell r="D6345" t="str">
            <v>T</v>
          </cell>
          <cell r="E6345">
            <v>16.760000000000002</v>
          </cell>
        </row>
        <row r="6346">
          <cell r="B6346">
            <v>101013</v>
          </cell>
          <cell r="C6346" t="str">
            <v>CARGA, MANOBRA E DESCARGA DE TUBOS DE CONCRETO, DN MENOR OU IGUAL A 300 MM, EM CAMINHÃO CARROCERIA COM GUINDAUTO (MUNCK) 11,7 TM. AF_07/2020</v>
          </cell>
          <cell r="D6346" t="str">
            <v>T</v>
          </cell>
          <cell r="E6346">
            <v>28.74</v>
          </cell>
        </row>
        <row r="6347">
          <cell r="B6347">
            <v>101014</v>
          </cell>
          <cell r="C6347" t="str">
            <v>CARGA, MANOBRA E DESCARGA DE TUBOS DE CONCRETO, DN 400 MM, EM CAMINHÃO CARROCERIA COM GUINDAUTO (MUNCK) 11,7 TM. AF_07/2020</v>
          </cell>
          <cell r="D6347" t="str">
            <v>T</v>
          </cell>
          <cell r="E6347">
            <v>26.33</v>
          </cell>
        </row>
        <row r="6348">
          <cell r="B6348">
            <v>101015</v>
          </cell>
          <cell r="C6348" t="str">
            <v>CARGA, MANOBRA E DESCARGA DE TUBOS DE CONCRETO, DN 500 MM, EM CAMINHÃO CARROCERIA COM GUINDAUTO (MUNCK) 11,7 TM. AF_07/2020</v>
          </cell>
          <cell r="D6348" t="str">
            <v>T</v>
          </cell>
          <cell r="E6348">
            <v>21.63</v>
          </cell>
        </row>
        <row r="6349">
          <cell r="B6349">
            <v>101016</v>
          </cell>
          <cell r="C6349" t="str">
            <v>CARGA, MANOBRA E DESCARGA DE TUBOS METÁLICOS, DN MENOR OU IGUAL A 150 MM, EM CAMINHÃO CARROCERIA COM GUINDAUTO (MUNCK) 11,7 TM. AF_07/2020</v>
          </cell>
          <cell r="D6349" t="str">
            <v>T</v>
          </cell>
          <cell r="E6349">
            <v>25.04</v>
          </cell>
        </row>
        <row r="6350">
          <cell r="B6350">
            <v>101017</v>
          </cell>
          <cell r="C6350" t="str">
            <v>CARGA, MANOBRA E DESCARGA DE TUBOS METÁLICOS, DN 200 MM, EM CAMINHÃO CARROCERIA COM GUINDAUTO (MUNCK) 11,7 TM. AF_07/2020</v>
          </cell>
          <cell r="D6350" t="str">
            <v>T</v>
          </cell>
          <cell r="E6350">
            <v>18.98</v>
          </cell>
        </row>
        <row r="6351">
          <cell r="B6351">
            <v>101018</v>
          </cell>
          <cell r="C6351" t="str">
            <v>CARGA, MANOBRA E DESCARGA DE TUBOS METÁLICOS, DN 250 MM, EM CAMINHÃO CARROCERIA COM GUINDAUTO (MUNCK) 11,7 TM. AF_07/2020</v>
          </cell>
          <cell r="D6351" t="str">
            <v>T</v>
          </cell>
          <cell r="E6351">
            <v>15.59</v>
          </cell>
        </row>
        <row r="6352">
          <cell r="B6352">
            <v>101463</v>
          </cell>
          <cell r="C6352" t="str">
            <v>CARGA, MANOBRA E DESCARGA DE TUBOS DE CONCRETO, DN 600 MM, EM CAMINHÃO CARROCERIA COM GUINDAUTO (MUNCK) 11,7 TM. AF_07/2020</v>
          </cell>
          <cell r="D6352" t="str">
            <v>T</v>
          </cell>
          <cell r="E6352">
            <v>28.83</v>
          </cell>
        </row>
        <row r="6353">
          <cell r="B6353">
            <v>101464</v>
          </cell>
          <cell r="C6353" t="str">
            <v>CARGA, MANOBRA E DESCARGA DE TUBOS DE CONCRETO, DN 700 MM, EM CAMINHÃO CARROCERIA COM GUINDAUTO (MUNCK) 11,7 TM. AF_07/2020</v>
          </cell>
          <cell r="D6353" t="str">
            <v>T</v>
          </cell>
          <cell r="E6353">
            <v>22.14</v>
          </cell>
        </row>
        <row r="6354">
          <cell r="B6354">
            <v>101465</v>
          </cell>
          <cell r="C6354" t="str">
            <v>CARGA, MANOBRA E DESCARGA DE TUBOS DE CONCRETO, DN 800 MM, EM CAMINHÃO CARROCERIA COM GUINDAUTO (MUNCK) 11,7 TM. AF_07/2020</v>
          </cell>
          <cell r="D6354" t="str">
            <v>T</v>
          </cell>
          <cell r="E6354">
            <v>16.920000000000002</v>
          </cell>
        </row>
        <row r="6355">
          <cell r="B6355">
            <v>101466</v>
          </cell>
          <cell r="C6355" t="str">
            <v>CARGA, MANOBRA E DESCARGA DE TUBOS DE CONCRETO, DN 900 MM, EM CAMINHÃO CARROCERIA COM GUINDAUTO (MUNCK) 11,7 TM. AF_07/2020</v>
          </cell>
          <cell r="D6355" t="str">
            <v>T</v>
          </cell>
          <cell r="E6355">
            <v>13.77</v>
          </cell>
        </row>
        <row r="6356">
          <cell r="B6356">
            <v>101467</v>
          </cell>
          <cell r="C6356" t="str">
            <v>CARGA, MANOBRA E DESCARGA DE TUBOS DE CONCRETO, DN 1000 MM, EM CAMINHÃO CARROCERIA COM GUINDAUTO (MUNCK) 11,7 TM. AF_07/2020</v>
          </cell>
          <cell r="D6356" t="str">
            <v>T</v>
          </cell>
          <cell r="E6356">
            <v>11.52</v>
          </cell>
        </row>
        <row r="6357">
          <cell r="B6357">
            <v>101468</v>
          </cell>
          <cell r="C6357" t="str">
            <v>CARGA, MANOBRA E DESCARGA DE TUBOS DE CONCRETO, DN 1200 MM, EM CAMINHÃO CARROCERIA COM GUINDAUTO (MUNCK) 11,7 TM. AF_07/2020</v>
          </cell>
          <cell r="D6357" t="str">
            <v>T</v>
          </cell>
          <cell r="E6357">
            <v>10.54</v>
          </cell>
        </row>
        <row r="6358">
          <cell r="B6358">
            <v>101469</v>
          </cell>
          <cell r="C6358" t="str">
            <v>CARGA, MANOBRA E DESCARGA DE TUBOS METÁLICOS, DN 300 MM, EM CAMINHÃO CARROCERIA COM GUINDAUTO (MUNCK) 11,7 TM. AF_07/2020</v>
          </cell>
          <cell r="D6358" t="str">
            <v>T</v>
          </cell>
          <cell r="E6358">
            <v>23.6</v>
          </cell>
        </row>
        <row r="6359">
          <cell r="B6359">
            <v>101470</v>
          </cell>
          <cell r="C6359" t="str">
            <v>CARGA, MANOBRA E DESCARGA DE TUBOS METÁLICOS, DN 350 MM, EM CAMINHÃO CARROCERIA COM GUINDAUTO (MUNCK) 11,7 TM. AF_07/2020</v>
          </cell>
          <cell r="D6359" t="str">
            <v>T</v>
          </cell>
          <cell r="E6359">
            <v>18.72</v>
          </cell>
        </row>
        <row r="6360">
          <cell r="B6360">
            <v>101471</v>
          </cell>
          <cell r="C6360" t="str">
            <v>CARGA, MANOBRA E DESCARGA DE TUBOS METÁLICOS, DN 400 MM, EM CAMINHÃO CARROCERIA COM GUINDAUTO (MUNCK) 11,7 TM. AF_07/2020</v>
          </cell>
          <cell r="D6360" t="str">
            <v>T</v>
          </cell>
          <cell r="E6360">
            <v>16.059999999999999</v>
          </cell>
        </row>
        <row r="6361">
          <cell r="B6361">
            <v>101472</v>
          </cell>
          <cell r="C6361" t="str">
            <v>CARGA, MANOBRA E DESCARGA DE TUBOS METÁLICOS, DN 500 MM, EM CAMINHÃO CARROCERIA COM GUINDAUTO (MUNCK) 11,7 TM. AF_07/2020</v>
          </cell>
          <cell r="D6361" t="str">
            <v>T</v>
          </cell>
          <cell r="E6361">
            <v>12.5</v>
          </cell>
        </row>
        <row r="6362">
          <cell r="B6362">
            <v>101473</v>
          </cell>
          <cell r="C6362" t="str">
            <v>CARGA, MANOBRA E DESCARGA DE TUBOS METÁLICOS, DN 600 MM, EM CAMINHÃO CARROCERIA COM GUINDAUTO (MUNCK) 11,7 TM. AF_07/2020</v>
          </cell>
          <cell r="D6362" t="str">
            <v>T</v>
          </cell>
          <cell r="E6362">
            <v>18</v>
          </cell>
        </row>
        <row r="6363">
          <cell r="B6363">
            <v>101474</v>
          </cell>
          <cell r="C6363" t="str">
            <v>CARGA, MANOBRA E DESCARGA DE TUBOS METÁLICOS, DN 700 MM, EM CAMINHÃO CARROCERIA COM GUINDAUTO (MUNCK) 11,7 TM. AF_07/2020</v>
          </cell>
          <cell r="D6363" t="str">
            <v>T</v>
          </cell>
          <cell r="E6363">
            <v>12.87</v>
          </cell>
        </row>
        <row r="6364">
          <cell r="B6364">
            <v>101475</v>
          </cell>
          <cell r="C6364" t="str">
            <v>CARGA, MANOBRA E DESCARGA DE TUBOS METÁLICOS, DN 800 MM, EM CAMINHÃO CARROCERIA COM GUINDAUTO (MUNCK) 11,7 TM. AF_07/2020</v>
          </cell>
          <cell r="D6364" t="str">
            <v>T</v>
          </cell>
          <cell r="E6364">
            <v>11.42</v>
          </cell>
        </row>
        <row r="6365">
          <cell r="B6365">
            <v>101476</v>
          </cell>
          <cell r="C6365" t="str">
            <v>CARGA, MANOBRA E DESCARGA DE TUBOS METÁLICOS, DN 900 MM, EM CAMINHÃO CARROCERIA COM GUINDAUTO (MUNCK) 11,7 TM. AF_07/2020</v>
          </cell>
          <cell r="D6365" t="str">
            <v>T</v>
          </cell>
          <cell r="E6365">
            <v>10.18</v>
          </cell>
        </row>
        <row r="6366">
          <cell r="B6366">
            <v>101477</v>
          </cell>
          <cell r="C6366" t="str">
            <v>CARGA, MANOBRA E DESCARGA DE TUBOS METÁLICOS, DN 1000 MM, EM CAMINHÃO CARROCERIA COM GUINDAUTO (MUNCK) 11,7 TM. AF_07/2020</v>
          </cell>
          <cell r="D6366" t="str">
            <v>T</v>
          </cell>
          <cell r="E6366">
            <v>8.33</v>
          </cell>
        </row>
        <row r="6367">
          <cell r="B6367">
            <v>101478</v>
          </cell>
          <cell r="C6367" t="str">
            <v>CARGA, MANOBRA E DESCARGA DE TUBOS METÁLICOS, DN 1200 MM, EM CAMINHÃO CARROCERIA COM GUINDAUTO (MUNCK) 11,7 TM. AF_07/2020</v>
          </cell>
          <cell r="D6367" t="str">
            <v>T</v>
          </cell>
          <cell r="E6367">
            <v>7.09</v>
          </cell>
        </row>
        <row r="6368">
          <cell r="B6368">
            <v>101480</v>
          </cell>
          <cell r="C6368" t="str">
            <v>CARGA, MANOBRA E DESCARGA DE TUBOS PLÁSTICOS, DN 250 MM, EM CAMINHÃO CARROCERIA COM GUINDAUTO (MUNCK) 11,7 TM. AF_07/2020</v>
          </cell>
          <cell r="D6368" t="str">
            <v>T</v>
          </cell>
          <cell r="E6368">
            <v>42.19</v>
          </cell>
        </row>
        <row r="6369">
          <cell r="B6369">
            <v>101481</v>
          </cell>
          <cell r="C6369" t="str">
            <v>CARGA, MANOBRA E DESCARGA DE TUBOS PLÁSTICOS, DN 300 MM, EM CAMINHÃO CARROCERIA COM GUINDAUTO (MUNCK) 11,7 TM. AF_07/2020</v>
          </cell>
          <cell r="D6369" t="str">
            <v>T</v>
          </cell>
          <cell r="E6369">
            <v>30.46</v>
          </cell>
        </row>
        <row r="6370">
          <cell r="B6370">
            <v>101482</v>
          </cell>
          <cell r="C6370" t="str">
            <v>CARGA, MANOBRA E DESCARGA DE TUBOS PLÁSTICOS, DN 400 MM, EM CAMINHÃO CARROCERIA COM GUINDAUTO (MUNCK) 11,7 TM. AF_07/20</v>
          </cell>
          <cell r="D6370" t="str">
            <v>T</v>
          </cell>
          <cell r="E6370">
            <v>22.77</v>
          </cell>
        </row>
        <row r="6371">
          <cell r="B6371">
            <v>101483</v>
          </cell>
          <cell r="C6371" t="str">
            <v>CARGA, MANOBRA E DESCARGA DE TUBOS PLÁSTICOS, DN 500 MM, EM CAMINHÃO CARROCERIA COM GUINDAUTO (MUNCK) 11,7 TM. AF_07/2020</v>
          </cell>
          <cell r="D6371" t="str">
            <v>T</v>
          </cell>
          <cell r="E6371">
            <v>23.64</v>
          </cell>
        </row>
        <row r="6372">
          <cell r="B6372">
            <v>101484</v>
          </cell>
          <cell r="C6372" t="str">
            <v>CARGA, MANOBRA E DESCARGA DE TUBOS PLÁSTICOS, DN 600 MM, EM CAMINHÃO CARROCERIA COM GUINDAUTO (MUNCK) 11,7 TM. AF_07/2020</v>
          </cell>
          <cell r="D6372" t="str">
            <v>T</v>
          </cell>
          <cell r="E6372">
            <v>122.53</v>
          </cell>
        </row>
        <row r="6373">
          <cell r="B6373">
            <v>101485</v>
          </cell>
          <cell r="C6373" t="str">
            <v>CARGA, MANOBRA E DESCARGA DE TUBOS PLÁSTICOS, DN 750 MM, EM CAMINHÃO CARROCERIA COM GUINDAUTO (MUNCK) 11,7 TM. AF_07/2020</v>
          </cell>
          <cell r="D6373" t="str">
            <v>T</v>
          </cell>
          <cell r="E6373">
            <v>94.04</v>
          </cell>
        </row>
        <row r="6374">
          <cell r="B6374">
            <v>101486</v>
          </cell>
          <cell r="C6374" t="str">
            <v>CARGA, MANOBRA E DESCARGA DE TUBOS PLÁSTICOS, DN 900 MM, EM CAMINHÃO CARROCERIA COM GUINDAUTO (MUNCK) 11,7 TM. AF_07/2020</v>
          </cell>
          <cell r="D6374" t="str">
            <v>T</v>
          </cell>
          <cell r="E6374">
            <v>84.71</v>
          </cell>
        </row>
        <row r="6375">
          <cell r="B6375">
            <v>101487</v>
          </cell>
          <cell r="C6375" t="str">
            <v>CARGA, MANOBRA E DESCARGA DE TUBOS PLÁSTICOS, DN 1000 MM, EM CAMINHÃO CARROCERIA COM GUINDAUTO (MUNCK) 11,7 TM. AF_07/2020</v>
          </cell>
          <cell r="D6375" t="str">
            <v>T</v>
          </cell>
          <cell r="E6375">
            <v>62.02</v>
          </cell>
        </row>
        <row r="6376">
          <cell r="B6376">
            <v>101488</v>
          </cell>
          <cell r="C6376" t="str">
            <v>CARGA, MANOBRA E DESCARGA DE TUBOS PLÁSTICOS, DN 1200 MM, EM CAMINHÃO CARROCERIA COM GUINDAUTO (MUNCK) 11,7 TM. AF_07/2020</v>
          </cell>
          <cell r="D6376" t="str">
            <v>T</v>
          </cell>
          <cell r="E6376">
            <v>53.68</v>
          </cell>
        </row>
        <row r="6377">
          <cell r="B6377">
            <v>101188</v>
          </cell>
          <cell r="C6377" t="str">
            <v>RECOMPOSIÇÃO PARCIAL DE ARAME FARPADO Nº 14 CLASSE 250, FIXADO EM CERCA COM MOURÕES DE CONCRETO - FORNECIMENTO E INSTALAÇÃO. AF_05/2020</v>
          </cell>
          <cell r="D6377" t="str">
            <v>M</v>
          </cell>
          <cell r="E6377">
            <v>4.54</v>
          </cell>
        </row>
        <row r="6378">
          <cell r="B6378">
            <v>101189</v>
          </cell>
          <cell r="C6378" t="str">
            <v>CERCA COM MOURÕES DE CONCRETO, RETO, H=3,00 M, ESPAÇAMENTO DE 2,5 M, CRAVADOS 0,5 M, COM 4 FIOS DE ARAME FARPADO Nº 14 CLASSE 250 - FORNECIMENTO E INSTALAÇÃO. AF_05/2020</v>
          </cell>
          <cell r="D6378" t="str">
            <v>M</v>
          </cell>
          <cell r="E6378">
            <v>48.45</v>
          </cell>
        </row>
        <row r="6379">
          <cell r="B6379">
            <v>101190</v>
          </cell>
          <cell r="C6379" t="str">
            <v>CERCA COM MOURÕES DE CONCRETO, RETO, H=3,00 M, ESPAÇAMENTO DE 2,5 M, CRAVADOS 0,5 M, COM 4 FIOS DE ARAME DE AÇO OVALADO 15X17 - FORNECIMENTO E INSTALAÇÃO. AF_05/2020</v>
          </cell>
          <cell r="D6379" t="str">
            <v>M</v>
          </cell>
          <cell r="E6379">
            <v>47.87</v>
          </cell>
        </row>
        <row r="6380">
          <cell r="B6380">
            <v>101191</v>
          </cell>
          <cell r="C6380" t="str">
            <v>CERCA COM MOURÕES DE CONCRETO, RETO, H=3,00 M, ESPAÇAMENTO DE 2,5 M, CRAVADOS 0,5 M, COM 4 FIOS DE ARAME MISTO - FORNECIMENTO E INSTALAÇÃO. AF_05/2020</v>
          </cell>
          <cell r="D6380" t="str">
            <v>M</v>
          </cell>
          <cell r="E6380">
            <v>48.16</v>
          </cell>
        </row>
        <row r="6381">
          <cell r="B6381">
            <v>101192</v>
          </cell>
          <cell r="C6381" t="str">
            <v>CERCA COM MOURÕES DE CONCRETO, RETO, H=2,30 M, ESPAÇAMENTO DE 2,5 M, CRAVADOS 0,5 M, COM 4 FIOS DE ARAME FARPADO Nº 14 CLASSE 250 - FORNECIMENTO E INSTALAÇÃO. AF_05/2020</v>
          </cell>
          <cell r="D6381" t="str">
            <v>M</v>
          </cell>
          <cell r="E6381">
            <v>49.3</v>
          </cell>
        </row>
        <row r="6382">
          <cell r="B6382">
            <v>101193</v>
          </cell>
          <cell r="C6382" t="str">
            <v>CERCA COM MOURÕES DE CONCRETO, RETO, H=2,30 M, ESPAÇAMENTO DE 2,5 M, CRAVADOS 0,5 M, COM 4 FIOS DE ARAME DE AÇO OVALADO 15X17 - FORNECIMENTO E INSTALAÇÃO. AF_05/2020</v>
          </cell>
          <cell r="D6382" t="str">
            <v>M</v>
          </cell>
          <cell r="E6382">
            <v>43.89</v>
          </cell>
        </row>
        <row r="6383">
          <cell r="B6383">
            <v>101194</v>
          </cell>
          <cell r="C6383" t="str">
            <v>CERCA COM MOURÕES DE CONCRETO, RETO, H=2,30 M, ESPAÇAMENTO DE 2,5 M, CRAVADOS 0,5 M, COM 4 FIOS DE ARAME MISTO - FORNECIMENTO E INSTALAÇÃO. AF_05/2020</v>
          </cell>
          <cell r="D6383" t="str">
            <v>M</v>
          </cell>
          <cell r="E6383">
            <v>44.18</v>
          </cell>
        </row>
        <row r="6384">
          <cell r="B6384">
            <v>101197</v>
          </cell>
          <cell r="C6384" t="str">
            <v>CERCA COM MOURÕES DE CONCRETO, SEÇÃO "T" PONTA INCLINADA, 10X10 CM, ESPAÇAMENTO DE 2,5 M, CRAVADOS 0,5 M, COM 11 FIOS DE ARAME FARPADO Nº 14 - FORNECIMENTO E INSTALAÇÃO. AF_05/2020</v>
          </cell>
          <cell r="D6384" t="str">
            <v>M</v>
          </cell>
          <cell r="E6384">
            <v>92</v>
          </cell>
        </row>
        <row r="6385">
          <cell r="B6385">
            <v>101198</v>
          </cell>
          <cell r="C6385" t="str">
            <v>CERCA COM MOURÕES DE CONCRETO, SEÇÃO "T" PONTA INCLINADA, 10X10 CM, ESPAÇAMENTO DE 2,5 M, CRAVADOS 0,5 M, COM 11 FIOS DE ARAME DE AÇO OVALADO 15X17 - FORNECIMENTO E INSTALAÇÃO. AF_05/2020</v>
          </cell>
          <cell r="D6385" t="str">
            <v>M</v>
          </cell>
          <cell r="E6385">
            <v>66.75</v>
          </cell>
        </row>
        <row r="6386">
          <cell r="B6386">
            <v>101199</v>
          </cell>
          <cell r="C6386" t="str">
            <v>CERCA COM MOURÕES DE CONCRETO, SEÇÃO "T" PONTA INCLINADA, 10X10CM, ESPAÇAMENTO DE 2,5M, CRAVADOS 0,5M, COM 11 FIOS DE ARAME MISTO - FORNECIMENTO E INSTALAÇÃO. AF_05/2020</v>
          </cell>
          <cell r="D6386" t="str">
            <v>M</v>
          </cell>
          <cell r="E6386">
            <v>67.47</v>
          </cell>
        </row>
        <row r="6387">
          <cell r="B6387">
            <v>101200</v>
          </cell>
          <cell r="C6387" t="str">
            <v>CERCA COM MOURÕES DE MADEIRA, 7,5X7,5 CM, ESPAÇAMENTO DE 2,5 M, ALTURA LIVRE DE 2 M, CRAVADOS 0,5 M, COM 4 FIOS DE ARAME FARPADO Nº 14 CLASSE 250 - FORNECIMENTO E INSTALAÇÃO. AF_05/2020</v>
          </cell>
          <cell r="D6387" t="str">
            <v>M</v>
          </cell>
          <cell r="E6387">
            <v>34.369999999999997</v>
          </cell>
        </row>
        <row r="6388">
          <cell r="B6388">
            <v>101201</v>
          </cell>
          <cell r="C6388" t="str">
            <v>CERCA COM MOURÕES DE MADEIRA, 7,5X7,5 CM, ESPAÇAMENTO DE 2,5 M, ALTURA LIVRE DE 2 M, CRAVADOS 0,5 M, COM 8 FIOS DE ARAME FARPADO Nº 14 CLASSE 250 - FORNECIMENTO E INSTALAÇÃO. AF_05/2020</v>
          </cell>
          <cell r="D6388" t="str">
            <v>M</v>
          </cell>
          <cell r="E6388">
            <v>44.35</v>
          </cell>
        </row>
        <row r="6389">
          <cell r="B6389">
            <v>101202</v>
          </cell>
          <cell r="C6389" t="str">
            <v>CERCA COM MOURÕES DE MADEIRA ROLIÇA, DIÂMETRO 11 CM, ESPAÇAMENTO DE 2,5 M, ALTURA LIVRE DE 1,7 M, CRAVADOS 0,5 M, COM 5 FIOS DE ARAME FARPADO Nº 14 CLASSE 250 - FORNECIMENTO E INSTALAÇÃO. AF_05/2020</v>
          </cell>
          <cell r="D6389" t="str">
            <v>M</v>
          </cell>
          <cell r="E6389">
            <v>30.73</v>
          </cell>
        </row>
        <row r="6390">
          <cell r="B6390">
            <v>101203</v>
          </cell>
          <cell r="C6390" t="str">
            <v>CERCA COM MOURÕES DE MADEIRA ROLIÇA, DIÂMETRO 11 CM, ESPAÇAMENTO DE 2,5 M, ALTURA LIVRE DE 1,7 M, CRAVADOS 0,5 M, COM 5 FIOS DE ARAME DE AÇO OVALADO 15X17 - FORNECIMENTO E INSTALAÇÃO. AF_05/2020</v>
          </cell>
          <cell r="D6390" t="str">
            <v>M</v>
          </cell>
          <cell r="E6390">
            <v>30.01</v>
          </cell>
        </row>
        <row r="6391">
          <cell r="B6391">
            <v>101204</v>
          </cell>
          <cell r="C6391" t="str">
            <v>CERCA COM MOURÕES DE MADEIRA ROLIÇA, DIÂMETRO 11 CM, ESPAÇAMENTO DE 2,5 M, ALTURA LIVRE DE 1,7 M, CRAVADOS 0,5 M, COM 5 FIOS DE ARAME MISTO - FORNECIMENTO E INSTALAÇÃO. AF_05/2020</v>
          </cell>
          <cell r="D6391" t="str">
            <v>M</v>
          </cell>
          <cell r="E6391">
            <v>30.3</v>
          </cell>
        </row>
        <row r="6392">
          <cell r="B6392">
            <v>101205</v>
          </cell>
          <cell r="C6392" t="str">
            <v>PORTÃO COM MOURÕES DE MADEIRA ROLIÇA, DIÂMETRO 11 CM, COM 5 FIOS DE ARAME FARPADO Nº 14 CLASSE 250, SEM DOBRADIÇAS - FORNECIMENTO E INSTALAÇÃO. AF_05/2020</v>
          </cell>
          <cell r="D6392" t="str">
            <v>M</v>
          </cell>
          <cell r="E6392">
            <v>30.73</v>
          </cell>
        </row>
        <row r="6393">
          <cell r="B6393">
            <v>102362</v>
          </cell>
          <cell r="C6393" t="str">
            <v>ALAMBRADO PARA QUADRA POLIESPORTIVA, ESTRUTURADO POR TUBOS DE ACO GALVANIZADO, (MONTANTES COM DIAMETRO 2", TRAVESSAS E ESCORAS COM DIÂMETRO 1 ¼), COM TELA DE ARAME GALVANIZADO, FIO 14 BWG E MALHA QUADRADA 5X5CM (EXCETO MURETA). AF_03/2021</v>
          </cell>
          <cell r="D6393" t="str">
            <v>M2</v>
          </cell>
          <cell r="E6393">
            <v>162.63999999999999</v>
          </cell>
        </row>
        <row r="6394">
          <cell r="B6394">
            <v>102363</v>
          </cell>
          <cell r="C6394" t="str">
            <v>ALAMBRADO PARA QUADRA POLIESPORTIVA, ESTRUTURADO POR TUBOS DE ACO GALVANIZADO, (MONTANTES COM DIAMETRO 2", TRAVESSAS E ESCORAS COM DIÂMETRO 1 ¼), COM TELA DE ARAME GALVANIZADO, FIO 12 BWG E MALHA QUADRADA 5X5CM (EXCETO MURETA). AF_03/2021</v>
          </cell>
          <cell r="D6394" t="str">
            <v>M2</v>
          </cell>
          <cell r="E6394">
            <v>173.71</v>
          </cell>
        </row>
        <row r="6395">
          <cell r="B6395">
            <v>102364</v>
          </cell>
          <cell r="C6395" t="str">
            <v>ALAMBRADO PARA QUADRA POLIESPORTIVA, ESTRUTURADO POR TUBOS DE ACO GALVANIZADO, (MONTANTES COM DIAMETRO 2", TRAVESSAS E ESCORAS COM DIÂMETRO 1 ¼), COM TELA DE ARAME GALVANIZADO, FIO 10 BWG E MALHA QUADRADA 5X5CM (EXCETO MURETA). AF_03/2021</v>
          </cell>
          <cell r="D6395" t="str">
            <v>M2</v>
          </cell>
          <cell r="E6395">
            <v>193.82</v>
          </cell>
        </row>
        <row r="6396">
          <cell r="B6396">
            <v>98509</v>
          </cell>
          <cell r="C6396" t="str">
            <v>PLANTIO DE ARBUSTO OU  CERCA VIVA. AF_05/2018</v>
          </cell>
          <cell r="D6396" t="str">
            <v>UN</v>
          </cell>
          <cell r="E6396">
            <v>46.61</v>
          </cell>
        </row>
        <row r="6397">
          <cell r="B6397">
            <v>98510</v>
          </cell>
          <cell r="C6397" t="str">
            <v>PLANTIO DE ÁRVORE ORNAMENTAL COM ALTURA DE MUDA MENOR OU IGUAL A 2,00 M. AF_05/2018</v>
          </cell>
          <cell r="D6397" t="str">
            <v>UN</v>
          </cell>
          <cell r="E6397">
            <v>68.02</v>
          </cell>
        </row>
        <row r="6398">
          <cell r="B6398">
            <v>98511</v>
          </cell>
          <cell r="C6398" t="str">
            <v>PLANTIO DE ÁRVORE ORNAMENTAL COM ALTURA DE MUDA MAIOR QUE 2,00 M E MENOR OU IGUAL A 4,00 M. AF_05/2018</v>
          </cell>
          <cell r="D6398" t="str">
            <v>UN</v>
          </cell>
          <cell r="E6398">
            <v>130.44</v>
          </cell>
        </row>
        <row r="6399">
          <cell r="B6399">
            <v>98516</v>
          </cell>
          <cell r="C6399" t="str">
            <v>PLANTIO DE PALMEIRA COM ALTURA DE MUDA MENOR OU IGUAL A 2,00 M. AF_05/2018</v>
          </cell>
          <cell r="D6399" t="str">
            <v>UN</v>
          </cell>
          <cell r="E6399">
            <v>282.99</v>
          </cell>
        </row>
        <row r="6400">
          <cell r="B6400">
            <v>98519</v>
          </cell>
          <cell r="C6400" t="str">
            <v>REVOLVIMENTO E LIMPEZA MANUAL DE SOLO. AF_05/2018</v>
          </cell>
          <cell r="D6400" t="str">
            <v>M2</v>
          </cell>
          <cell r="E6400">
            <v>1.54</v>
          </cell>
        </row>
        <row r="6401">
          <cell r="B6401">
            <v>98520</v>
          </cell>
          <cell r="C6401" t="str">
            <v>APLICAÇÃO DE ADUBO EM SOLO. AF_05/2018</v>
          </cell>
          <cell r="D6401" t="str">
            <v>M2</v>
          </cell>
          <cell r="E6401">
            <v>3.64</v>
          </cell>
        </row>
        <row r="6402">
          <cell r="B6402">
            <v>98521</v>
          </cell>
          <cell r="C6402" t="str">
            <v>APLICAÇÃO DE CALCÁRIO PARA CORREÇÃO DO PH DO SOLO. AF_05/2018</v>
          </cell>
          <cell r="D6402" t="str">
            <v>M2</v>
          </cell>
          <cell r="E6402">
            <v>0.27</v>
          </cell>
        </row>
        <row r="6403">
          <cell r="B6403">
            <v>98522</v>
          </cell>
          <cell r="C6403" t="str">
            <v>ALAMBRADO EM MOURÕES DE CONCRETO, COM TELA DE ARAME GALVANIZADO (INCLUSIVE MURETA EM CONCRETO). AF_05/2018</v>
          </cell>
          <cell r="D6403" t="str">
            <v>M</v>
          </cell>
          <cell r="E6403">
            <v>120.73</v>
          </cell>
        </row>
        <row r="6404">
          <cell r="B6404">
            <v>98524</v>
          </cell>
          <cell r="C6404" t="str">
            <v>LIMPEZA MANUAL DE VEGETAÇÃO EM TERRENO COM ENXADA.AF_05/2018</v>
          </cell>
          <cell r="D6404" t="str">
            <v>M2</v>
          </cell>
          <cell r="E6404">
            <v>2.4900000000000002</v>
          </cell>
        </row>
        <row r="6405">
          <cell r="B6405">
            <v>98503</v>
          </cell>
          <cell r="C6405" t="str">
            <v>PLANTIO DE GRAMA EM PAVIMENTO CONCREGRAMA. AF_05/2018</v>
          </cell>
          <cell r="D6405" t="str">
            <v>M2</v>
          </cell>
          <cell r="E6405">
            <v>14.42</v>
          </cell>
        </row>
        <row r="6406">
          <cell r="B6406">
            <v>98504</v>
          </cell>
          <cell r="C6406" t="str">
            <v>PLANTIO DE GRAMA EM PLACAS. AF_05/2018</v>
          </cell>
          <cell r="D6406" t="str">
            <v>M2</v>
          </cell>
          <cell r="E6406">
            <v>9.6</v>
          </cell>
        </row>
        <row r="6407">
          <cell r="B6407">
            <v>98505</v>
          </cell>
          <cell r="C6407" t="str">
            <v>PLANTIO DE FORRAÇÃO. AF_05/2018</v>
          </cell>
          <cell r="D6407" t="str">
            <v>M2</v>
          </cell>
          <cell r="E6407">
            <v>66.81</v>
          </cell>
        </row>
        <row r="6408">
          <cell r="B6408">
            <v>98525</v>
          </cell>
          <cell r="C6408" t="str">
            <v>LIMPEZA MECANIZADA DE CAMADA VEGETAL, VEGETAÇÃO E PEQUENAS ÁRVORES (DIÂMETRO DE TRONCO MENOR QUE 0,20 M), COM TRATOR DE ESTEIRAS.AF_05/2018</v>
          </cell>
          <cell r="D6408" t="str">
            <v>M2</v>
          </cell>
          <cell r="E6408">
            <v>0.26</v>
          </cell>
        </row>
        <row r="6409">
          <cell r="B6409">
            <v>98526</v>
          </cell>
          <cell r="C6409" t="str">
            <v>REMOÇÃO DE RAÍZES REMANESCENTES DE TRONCO DE ÁRVORE COM DIÂMETRO MAIOR OU IGUAL A 0,20 M E MENOR QUE 0,40 M.AF_05/2018</v>
          </cell>
          <cell r="D6409" t="str">
            <v>UN</v>
          </cell>
          <cell r="E6409">
            <v>56.49</v>
          </cell>
        </row>
        <row r="6410">
          <cell r="B6410">
            <v>98527</v>
          </cell>
          <cell r="C6410" t="str">
            <v>REMOÇÃO DE RAÍZES REMANESCENTES DE TRONCO DE ÁRVORE COM DIÂMETRO MAIOR OU IGUAL A 0,40 M E MENOR QUE 0,60 M.AF_05/2018</v>
          </cell>
          <cell r="D6410" t="str">
            <v>UN</v>
          </cell>
          <cell r="E6410">
            <v>121.61</v>
          </cell>
        </row>
        <row r="6411">
          <cell r="B6411">
            <v>98528</v>
          </cell>
          <cell r="C6411" t="str">
            <v>REMOÇÃO DE RAÍZES REMANESCENTES DE TRONCO DE ÁRVORE COM DIÂMETRO MAIOR OU IGUAL A 0,60 M.AF_05/2018</v>
          </cell>
          <cell r="D6411" t="str">
            <v>UN</v>
          </cell>
          <cell r="E6411">
            <v>177.84</v>
          </cell>
        </row>
        <row r="6412">
          <cell r="B6412">
            <v>98529</v>
          </cell>
          <cell r="C6412" t="str">
            <v>CORTE RASO E RECORTE DE ÁRVORE COM DIÂMETRO DE TRONCO MAIOR OU IGUAL A 0,20 M E MENOR QUE 0,40 M.AF_05/2018</v>
          </cell>
          <cell r="D6412" t="str">
            <v>UN</v>
          </cell>
          <cell r="E6412">
            <v>53.76</v>
          </cell>
        </row>
        <row r="6413">
          <cell r="B6413">
            <v>98530</v>
          </cell>
          <cell r="C6413" t="str">
            <v>CORTE RASO E RECORTE DE ÁRVORE COM DIÂMETRO DE TRONCO MAIOR OU IGUAL A 0,40 M E MENOR QUE 0,60 M.AF_05/2018</v>
          </cell>
          <cell r="D6413" t="str">
            <v>UN</v>
          </cell>
          <cell r="E6413">
            <v>95.78</v>
          </cell>
        </row>
        <row r="6414">
          <cell r="B6414">
            <v>98531</v>
          </cell>
          <cell r="C6414" t="str">
            <v>CORTE RASO E RECORTE DE ÁRVORE COM DIÂMETRO DE TRONCO MAIOR OU IGUAL A 0,60 M.AF_05/2018</v>
          </cell>
          <cell r="D6414" t="str">
            <v>UN</v>
          </cell>
          <cell r="E6414">
            <v>197.07</v>
          </cell>
        </row>
        <row r="6415">
          <cell r="B6415">
            <v>98532</v>
          </cell>
          <cell r="C6415" t="str">
            <v>PODA EM ALTURA DE ÁRVORE COM DIÂMETRO DE TRONCO MENOR QUE 0,20 M.AF_05/2018</v>
          </cell>
          <cell r="D6415" t="str">
            <v>UN</v>
          </cell>
          <cell r="E6415">
            <v>76.34</v>
          </cell>
        </row>
        <row r="6416">
          <cell r="B6416">
            <v>98533</v>
          </cell>
          <cell r="C6416" t="str">
            <v>PODA EM ALTURA DE ÁRVORE COM DIÂMETRO DE TRONCO MAIOR OU IGUAL A 0,20 M E MENOR QUE 0,40 M.AF_05/2018</v>
          </cell>
          <cell r="D6416" t="str">
            <v>UN</v>
          </cell>
          <cell r="E6416">
            <v>205.93</v>
          </cell>
        </row>
        <row r="6417">
          <cell r="B6417">
            <v>98534</v>
          </cell>
          <cell r="C6417" t="str">
            <v>PODA EM ALTURA DE ÁRVORE COM DIÂMETRO DE TRONCO MAIOR OU IGUAL A 0,40 M E MENOR QUE 0,60 M.AF_05/2018</v>
          </cell>
          <cell r="D6417" t="str">
            <v>UN</v>
          </cell>
          <cell r="E6417">
            <v>531.30999999999995</v>
          </cell>
        </row>
        <row r="6418">
          <cell r="B6418">
            <v>98535</v>
          </cell>
          <cell r="C6418" t="str">
            <v>PODA EM ALTURA DE ÁRVORE COM DIÂMETRO DE TRONCO MAIOR OU IGUAL A 0,60 M.AF_05/2018</v>
          </cell>
          <cell r="D6418" t="str">
            <v>UN</v>
          </cell>
          <cell r="E6418">
            <v>834.56</v>
          </cell>
        </row>
        <row r="6419">
          <cell r="B6419">
            <v>88238</v>
          </cell>
          <cell r="C6419" t="str">
            <v>AJUDANTE DE ARMADOR COM ENCARGOS COMPLEMENTARES</v>
          </cell>
          <cell r="D6419" t="str">
            <v>H</v>
          </cell>
          <cell r="E6419">
            <v>14.93</v>
          </cell>
        </row>
        <row r="6420">
          <cell r="B6420">
            <v>88239</v>
          </cell>
          <cell r="C6420" t="str">
            <v>AJUDANTE DE CARPINTEIRO COM ENCARGOS COMPLEMENTARES</v>
          </cell>
          <cell r="D6420" t="str">
            <v>H</v>
          </cell>
          <cell r="E6420">
            <v>16.3</v>
          </cell>
        </row>
        <row r="6421">
          <cell r="B6421">
            <v>88240</v>
          </cell>
          <cell r="C6421" t="str">
            <v>AJUDANTE DE ESTRUTURA METÁLICA COM ENCARGOS COMPLEMENTARES</v>
          </cell>
          <cell r="D6421" t="str">
            <v>H</v>
          </cell>
          <cell r="E6421">
            <v>11.43</v>
          </cell>
        </row>
        <row r="6422">
          <cell r="B6422">
            <v>88241</v>
          </cell>
          <cell r="C6422" t="str">
            <v>AJUDANTE DE OPERAÇÃO EM GERAL COM ENCARGOS COMPLEMENTARES</v>
          </cell>
          <cell r="D6422" t="str">
            <v>H</v>
          </cell>
          <cell r="E6422">
            <v>15.31</v>
          </cell>
        </row>
        <row r="6423">
          <cell r="B6423">
            <v>88242</v>
          </cell>
          <cell r="C6423" t="str">
            <v>AJUDANTE DE PEDREIRO COM ENCARGOS COMPLEMENTARES</v>
          </cell>
          <cell r="D6423" t="str">
            <v>H</v>
          </cell>
          <cell r="E6423">
            <v>15.68</v>
          </cell>
        </row>
        <row r="6424">
          <cell r="B6424">
            <v>88243</v>
          </cell>
          <cell r="C6424" t="str">
            <v>AJUDANTE ESPECIALIZADO COM ENCARGOS COMPLEMENTARES</v>
          </cell>
          <cell r="D6424" t="str">
            <v>H</v>
          </cell>
          <cell r="E6424">
            <v>19.09</v>
          </cell>
        </row>
        <row r="6425">
          <cell r="B6425">
            <v>88245</v>
          </cell>
          <cell r="C6425" t="str">
            <v>ARMADOR COM ENCARGOS COMPLEMENTARES</v>
          </cell>
          <cell r="D6425" t="str">
            <v>H</v>
          </cell>
          <cell r="E6425">
            <v>19.75</v>
          </cell>
        </row>
        <row r="6426">
          <cell r="B6426">
            <v>88246</v>
          </cell>
          <cell r="C6426" t="str">
            <v>ASSENTADOR DE TUBOS COM ENCARGOS COMPLEMENTARES</v>
          </cell>
          <cell r="D6426" t="str">
            <v>H</v>
          </cell>
          <cell r="E6426">
            <v>16.8</v>
          </cell>
        </row>
        <row r="6427">
          <cell r="B6427">
            <v>88247</v>
          </cell>
          <cell r="C6427" t="str">
            <v>AUXILIAR DE ELETRICISTA COM ENCARGOS COMPLEMENTARES</v>
          </cell>
          <cell r="D6427" t="str">
            <v>H</v>
          </cell>
          <cell r="E6427">
            <v>15.61</v>
          </cell>
        </row>
        <row r="6428">
          <cell r="B6428">
            <v>88248</v>
          </cell>
          <cell r="C6428" t="str">
            <v>AUXILIAR DE ENCANADOR OU BOMBEIRO HIDRÁULICO COM ENCARGOS COMPLEMENTARES</v>
          </cell>
          <cell r="D6428" t="str">
            <v>H</v>
          </cell>
          <cell r="E6428">
            <v>15.08</v>
          </cell>
        </row>
        <row r="6429">
          <cell r="B6429">
            <v>88249</v>
          </cell>
          <cell r="C6429" t="str">
            <v>AUXILIAR DE LABORATÓRIO COM ENCARGOS COMPLEMENTARES</v>
          </cell>
          <cell r="D6429" t="str">
            <v>H</v>
          </cell>
          <cell r="E6429">
            <v>23.05</v>
          </cell>
        </row>
        <row r="6430">
          <cell r="B6430">
            <v>88250</v>
          </cell>
          <cell r="C6430" t="str">
            <v>AUXILIAR DE MECÂNICO COM ENCARGOS COMPLEMENTARES</v>
          </cell>
          <cell r="D6430" t="str">
            <v>H</v>
          </cell>
          <cell r="E6430">
            <v>13.24</v>
          </cell>
        </row>
        <row r="6431">
          <cell r="B6431">
            <v>88251</v>
          </cell>
          <cell r="C6431" t="str">
            <v>AUXILIAR DE SERRALHEIRO COM ENCARGOS COMPLEMENTARES</v>
          </cell>
          <cell r="D6431" t="str">
            <v>H</v>
          </cell>
          <cell r="E6431">
            <v>15.72</v>
          </cell>
        </row>
        <row r="6432">
          <cell r="B6432">
            <v>88252</v>
          </cell>
          <cell r="C6432" t="str">
            <v>AUXILIAR DE SERVIÇOS GERAIS COM ENCARGOS COMPLEMENTARES</v>
          </cell>
          <cell r="D6432" t="str">
            <v>H</v>
          </cell>
          <cell r="E6432">
            <v>16.47</v>
          </cell>
        </row>
        <row r="6433">
          <cell r="B6433">
            <v>88253</v>
          </cell>
          <cell r="C6433" t="str">
            <v>AUXILIAR DE TOPÓGRAFO COM ENCARGOS COMPLEMENTARES</v>
          </cell>
          <cell r="D6433" t="str">
            <v>H</v>
          </cell>
          <cell r="E6433">
            <v>7.67</v>
          </cell>
        </row>
        <row r="6434">
          <cell r="B6434">
            <v>88255</v>
          </cell>
          <cell r="C6434" t="str">
            <v>AUXILIAR TÉCNICO DE ENGENHARIA COM ENCARGOS COMPLEMENTARES</v>
          </cell>
          <cell r="D6434" t="str">
            <v>H</v>
          </cell>
          <cell r="E6434">
            <v>24.67</v>
          </cell>
        </row>
        <row r="6435">
          <cell r="B6435">
            <v>88256</v>
          </cell>
          <cell r="C6435" t="str">
            <v>AZULEJISTA OU LADRILHISTA COM ENCARGOS COMPLEMENTARES</v>
          </cell>
          <cell r="D6435" t="str">
            <v>H</v>
          </cell>
          <cell r="E6435">
            <v>19.79</v>
          </cell>
        </row>
        <row r="6436">
          <cell r="B6436">
            <v>88257</v>
          </cell>
          <cell r="C6436" t="str">
            <v>BLASTER, DINAMITADOR OU CABO DE FOGO COM ENCARGOS COMPLEMENTARES</v>
          </cell>
          <cell r="D6436" t="str">
            <v>H</v>
          </cell>
          <cell r="E6436">
            <v>14.3</v>
          </cell>
        </row>
        <row r="6437">
          <cell r="B6437">
            <v>88258</v>
          </cell>
          <cell r="C6437" t="str">
            <v>CADASTRISTA DE REDES DE AGUA E ESGOTO COM ENCARGOS COMPLEMENTARES</v>
          </cell>
          <cell r="D6437" t="str">
            <v>H</v>
          </cell>
          <cell r="E6437">
            <v>11.74</v>
          </cell>
        </row>
        <row r="6438">
          <cell r="B6438">
            <v>88260</v>
          </cell>
          <cell r="C6438" t="str">
            <v>CALCETEIRO COM ENCARGOS COMPLEMENTARES</v>
          </cell>
          <cell r="D6438" t="str">
            <v>H</v>
          </cell>
          <cell r="E6438">
            <v>19.559999999999999</v>
          </cell>
        </row>
        <row r="6439">
          <cell r="B6439">
            <v>88261</v>
          </cell>
          <cell r="C6439" t="str">
            <v>CARPINTEIRO DE ESQUADRIA COM ENCARGOS COMPLEMENTARES</v>
          </cell>
          <cell r="D6439" t="str">
            <v>H</v>
          </cell>
          <cell r="E6439">
            <v>21.16</v>
          </cell>
        </row>
        <row r="6440">
          <cell r="B6440">
            <v>88262</v>
          </cell>
          <cell r="C6440" t="str">
            <v>CARPINTEIRO DE FORMAS COM ENCARGOS COMPLEMENTARES</v>
          </cell>
          <cell r="D6440" t="str">
            <v>H</v>
          </cell>
          <cell r="E6440">
            <v>19.649999999999999</v>
          </cell>
        </row>
        <row r="6441">
          <cell r="B6441">
            <v>88263</v>
          </cell>
          <cell r="C6441" t="str">
            <v>CAVOUQUEIRO OU OPERADOR PERFURATRIZ/ROMPEDOR COM ENCARGOS COMPLEMENTARES</v>
          </cell>
          <cell r="D6441" t="str">
            <v>H</v>
          </cell>
          <cell r="E6441">
            <v>12.72</v>
          </cell>
        </row>
        <row r="6442">
          <cell r="B6442">
            <v>88264</v>
          </cell>
          <cell r="C6442" t="str">
            <v>ELETRICISTA COM ENCARGOS COMPLEMENTARES</v>
          </cell>
          <cell r="D6442" t="str">
            <v>H</v>
          </cell>
          <cell r="E6442">
            <v>20.6</v>
          </cell>
        </row>
        <row r="6443">
          <cell r="B6443">
            <v>88265</v>
          </cell>
          <cell r="C6443" t="str">
            <v>ELETRICISTA INDUSTRIAL COM ENCARGOS COMPLEMENTARES</v>
          </cell>
          <cell r="D6443" t="str">
            <v>H</v>
          </cell>
          <cell r="E6443">
            <v>20.6</v>
          </cell>
        </row>
        <row r="6444">
          <cell r="B6444">
            <v>88266</v>
          </cell>
          <cell r="C6444" t="str">
            <v>ELETROTÉCNICO COM ENCARGOS COMPLEMENTARES</v>
          </cell>
          <cell r="D6444" t="str">
            <v>H</v>
          </cell>
          <cell r="E6444">
            <v>20.7</v>
          </cell>
        </row>
        <row r="6445">
          <cell r="B6445">
            <v>88267</v>
          </cell>
          <cell r="C6445" t="str">
            <v>ENCANADOR OU BOMBEIRO HIDRÁULICO COM ENCARGOS COMPLEMENTARES</v>
          </cell>
          <cell r="D6445" t="str">
            <v>H</v>
          </cell>
          <cell r="E6445">
            <v>19.920000000000002</v>
          </cell>
        </row>
        <row r="6446">
          <cell r="B6446">
            <v>88269</v>
          </cell>
          <cell r="C6446" t="str">
            <v>GESSEIRO COM ENCARGOS COMPLEMENTARES</v>
          </cell>
          <cell r="D6446" t="str">
            <v>H</v>
          </cell>
          <cell r="E6446">
            <v>19.75</v>
          </cell>
        </row>
        <row r="6447">
          <cell r="B6447">
            <v>88270</v>
          </cell>
          <cell r="C6447" t="str">
            <v>IMPERMEABILIZADOR COM ENCARGOS COMPLEMENTARES</v>
          </cell>
          <cell r="D6447" t="str">
            <v>H</v>
          </cell>
          <cell r="E6447">
            <v>20.82</v>
          </cell>
        </row>
        <row r="6448">
          <cell r="B6448">
            <v>88272</v>
          </cell>
          <cell r="C6448" t="str">
            <v>MACARIQUEIRO COM ENCARGOS COMPLEMENTARES</v>
          </cell>
          <cell r="D6448" t="str">
            <v>H</v>
          </cell>
          <cell r="E6448">
            <v>20.66</v>
          </cell>
        </row>
        <row r="6449">
          <cell r="B6449">
            <v>88273</v>
          </cell>
          <cell r="C6449" t="str">
            <v>MARCENEIRO COM ENCARGOS COMPLEMENTARES</v>
          </cell>
          <cell r="D6449" t="str">
            <v>H</v>
          </cell>
          <cell r="E6449">
            <v>20.03</v>
          </cell>
        </row>
        <row r="6450">
          <cell r="B6450">
            <v>88274</v>
          </cell>
          <cell r="C6450" t="str">
            <v>MARMORISTA/GRANITEIRO COM ENCARGOS COMPLEMENTARES</v>
          </cell>
          <cell r="D6450" t="str">
            <v>H</v>
          </cell>
          <cell r="E6450">
            <v>20.13</v>
          </cell>
        </row>
        <row r="6451">
          <cell r="B6451">
            <v>88275</v>
          </cell>
          <cell r="C6451" t="str">
            <v>MECÃNICO DE EQUIPAMENTOS PESADOS COM ENCARGOS COMPLEMENTARES</v>
          </cell>
          <cell r="D6451" t="str">
            <v>H</v>
          </cell>
          <cell r="E6451">
            <v>20.95</v>
          </cell>
        </row>
        <row r="6452">
          <cell r="B6452">
            <v>88277</v>
          </cell>
          <cell r="C6452" t="str">
            <v>MONTADOR (TUBO AÇO/EQUIPAMENTOS) COM ENCARGOS COMPLEMENTARES</v>
          </cell>
          <cell r="D6452" t="str">
            <v>H</v>
          </cell>
          <cell r="E6452">
            <v>15.18</v>
          </cell>
        </row>
        <row r="6453">
          <cell r="B6453">
            <v>88278</v>
          </cell>
          <cell r="C6453" t="str">
            <v>MONTADOR DE ESTRUTURA METÁLICA COM ENCARGOS COMPLEMENTARES</v>
          </cell>
          <cell r="D6453" t="str">
            <v>H</v>
          </cell>
          <cell r="E6453">
            <v>14.21</v>
          </cell>
        </row>
        <row r="6454">
          <cell r="B6454">
            <v>88279</v>
          </cell>
          <cell r="C6454" t="str">
            <v>MONTADOR ELETROMECÃNICO COM ENCARGOS COMPLEMENTARES</v>
          </cell>
          <cell r="D6454" t="str">
            <v>H</v>
          </cell>
          <cell r="E6454">
            <v>22.01</v>
          </cell>
        </row>
        <row r="6455">
          <cell r="B6455">
            <v>88281</v>
          </cell>
          <cell r="C6455" t="str">
            <v>MOTORISTA DE BASCULANTE COM ENCARGOS COMPLEMENTARES</v>
          </cell>
          <cell r="D6455" t="str">
            <v>H</v>
          </cell>
          <cell r="E6455">
            <v>15.23</v>
          </cell>
        </row>
        <row r="6456">
          <cell r="B6456">
            <v>88282</v>
          </cell>
          <cell r="C6456" t="str">
            <v>MOTORISTA DE CAMINHÃO COM ENCARGOS COMPLEMENTARES</v>
          </cell>
          <cell r="D6456" t="str">
            <v>H</v>
          </cell>
          <cell r="E6456">
            <v>15.97</v>
          </cell>
        </row>
        <row r="6457">
          <cell r="B6457">
            <v>88283</v>
          </cell>
          <cell r="C6457" t="str">
            <v>MOTORISTA DE CAMINHÃO E CARRETA COM ENCARGOS COMPLEMENTARES</v>
          </cell>
          <cell r="D6457" t="str">
            <v>H</v>
          </cell>
          <cell r="E6457">
            <v>20.36</v>
          </cell>
        </row>
        <row r="6458">
          <cell r="B6458">
            <v>88284</v>
          </cell>
          <cell r="C6458" t="str">
            <v>MOTORISTA DE VEIÍCULO LEVE COM ENCARGOS COMPLEMENTARES</v>
          </cell>
          <cell r="D6458" t="str">
            <v>H</v>
          </cell>
          <cell r="E6458">
            <v>15.01</v>
          </cell>
        </row>
        <row r="6459">
          <cell r="B6459">
            <v>88285</v>
          </cell>
          <cell r="C6459" t="str">
            <v>MOTORISTA DE VEÍCULO PESADO COM ENCARGOS COMPLEMENTARES</v>
          </cell>
          <cell r="D6459" t="str">
            <v>H</v>
          </cell>
          <cell r="E6459">
            <v>17.149999999999999</v>
          </cell>
        </row>
        <row r="6460">
          <cell r="B6460">
            <v>88286</v>
          </cell>
          <cell r="C6460" t="str">
            <v>MOTORISTA OPERADOR DE MUNCK COM ENCARGOS COMPLEMENTARES</v>
          </cell>
          <cell r="D6460" t="str">
            <v>H</v>
          </cell>
          <cell r="E6460">
            <v>18.32</v>
          </cell>
        </row>
        <row r="6461">
          <cell r="B6461">
            <v>88288</v>
          </cell>
          <cell r="C6461" t="str">
            <v>NIVELADOR COM ENCARGOS COMPLEMENTARES</v>
          </cell>
          <cell r="D6461" t="str">
            <v>H</v>
          </cell>
          <cell r="E6461">
            <v>9.36</v>
          </cell>
        </row>
        <row r="6462">
          <cell r="B6462">
            <v>88291</v>
          </cell>
          <cell r="C6462" t="str">
            <v>OPERADOR DE BETONEIRA (CAMINHÃO) COM ENCARGOS COMPLEMENTARES</v>
          </cell>
          <cell r="D6462" t="str">
            <v>H</v>
          </cell>
          <cell r="E6462">
            <v>14.71</v>
          </cell>
        </row>
        <row r="6463">
          <cell r="B6463">
            <v>88292</v>
          </cell>
          <cell r="C6463" t="str">
            <v>OPERADOR DE COMPRESSOR OU COMPRESSORISTA COM ENCARGOS COMPLEMENTARES</v>
          </cell>
          <cell r="D6463" t="str">
            <v>H</v>
          </cell>
          <cell r="E6463">
            <v>15.32</v>
          </cell>
        </row>
        <row r="6464">
          <cell r="B6464">
            <v>88293</v>
          </cell>
          <cell r="C6464" t="str">
            <v>OPERADOR DE DEMARCADORA DE FAIXAS COM ENCARGOS COMPLEMENTARES</v>
          </cell>
          <cell r="D6464" t="str">
            <v>H</v>
          </cell>
          <cell r="E6464">
            <v>17.440000000000001</v>
          </cell>
        </row>
        <row r="6465">
          <cell r="B6465">
            <v>88294</v>
          </cell>
          <cell r="C6465" t="str">
            <v>OPERADOR DE ESCAVADEIRA COM ENCARGOS COMPLEMENTARES</v>
          </cell>
          <cell r="D6465" t="str">
            <v>H</v>
          </cell>
          <cell r="E6465">
            <v>18.86</v>
          </cell>
        </row>
        <row r="6466">
          <cell r="B6466">
            <v>88295</v>
          </cell>
          <cell r="C6466" t="str">
            <v>OPERADOR DE GUINCHO COM ENCARGOS COMPLEMENTARES</v>
          </cell>
          <cell r="D6466" t="str">
            <v>H</v>
          </cell>
          <cell r="E6466">
            <v>14.42</v>
          </cell>
        </row>
        <row r="6467">
          <cell r="B6467">
            <v>88296</v>
          </cell>
          <cell r="C6467" t="str">
            <v>OPERADOR DE GUINDASTE COM ENCARGOS COMPLEMENTARES</v>
          </cell>
          <cell r="D6467" t="str">
            <v>H</v>
          </cell>
          <cell r="E6467">
            <v>14.49</v>
          </cell>
        </row>
        <row r="6468">
          <cell r="B6468">
            <v>88297</v>
          </cell>
          <cell r="C6468" t="str">
            <v>OPERADOR DE MÁQUINAS E EQUIPAMENTOS COM ENCARGOS COMPLEMENTARES</v>
          </cell>
          <cell r="D6468" t="str">
            <v>H</v>
          </cell>
          <cell r="E6468">
            <v>15.06</v>
          </cell>
        </row>
        <row r="6469">
          <cell r="B6469">
            <v>88298</v>
          </cell>
          <cell r="C6469" t="str">
            <v>OPERADOR DE MARTELETE OU MARTELETEIRO COM ENCARGOS COMPLEMENTARES</v>
          </cell>
          <cell r="D6469" t="str">
            <v>H</v>
          </cell>
          <cell r="E6469">
            <v>12.47</v>
          </cell>
        </row>
        <row r="6470">
          <cell r="B6470">
            <v>88299</v>
          </cell>
          <cell r="C6470" t="str">
            <v>OPERADOR DE MOTO-ESCREIPER COM ENCARGOS COMPLEMENTARES</v>
          </cell>
          <cell r="D6470" t="str">
            <v>H</v>
          </cell>
          <cell r="E6470">
            <v>17.670000000000002</v>
          </cell>
        </row>
        <row r="6471">
          <cell r="B6471">
            <v>88300</v>
          </cell>
          <cell r="C6471" t="str">
            <v>OPERADOR DE MOTONIVELADORA COM ENCARGOS COMPLEMENTARES</v>
          </cell>
          <cell r="D6471" t="str">
            <v>H</v>
          </cell>
          <cell r="E6471">
            <v>21.04</v>
          </cell>
        </row>
        <row r="6472">
          <cell r="B6472">
            <v>88301</v>
          </cell>
          <cell r="C6472" t="str">
            <v>OPERADOR DE PÁ CARREGADEIRA COM ENCARGOS COMPLEMENTARES</v>
          </cell>
          <cell r="D6472" t="str">
            <v>H</v>
          </cell>
          <cell r="E6472">
            <v>16.149999999999999</v>
          </cell>
        </row>
        <row r="6473">
          <cell r="B6473">
            <v>88302</v>
          </cell>
          <cell r="C6473" t="str">
            <v>OPERADOR DE PAVIMENTADORA COM ENCARGOS COMPLEMENTARES</v>
          </cell>
          <cell r="D6473" t="str">
            <v>H</v>
          </cell>
          <cell r="E6473">
            <v>18.16</v>
          </cell>
        </row>
        <row r="6474">
          <cell r="B6474">
            <v>88303</v>
          </cell>
          <cell r="C6474" t="str">
            <v>OPERADOR DE ROLO COMPACTADOR COM ENCARGOS COMPLEMENTARES</v>
          </cell>
          <cell r="D6474" t="str">
            <v>H</v>
          </cell>
          <cell r="E6474">
            <v>15.04</v>
          </cell>
        </row>
        <row r="6475">
          <cell r="B6475">
            <v>88304</v>
          </cell>
          <cell r="C6475" t="str">
            <v>OPERADOR DE USINA DE ASFALTO, DE SOLOS OU DE CONCRETO COM ENCARGOS COMPLEMENTARES</v>
          </cell>
          <cell r="D6475" t="str">
            <v>H</v>
          </cell>
          <cell r="E6475">
            <v>16</v>
          </cell>
        </row>
        <row r="6476">
          <cell r="B6476">
            <v>88306</v>
          </cell>
          <cell r="C6476" t="str">
            <v>OPERADOR JATO DE AREIA OU JATISTA COM ENCARGOS COMPLEMENTARES</v>
          </cell>
          <cell r="D6476" t="str">
            <v>H</v>
          </cell>
          <cell r="E6476">
            <v>17.190000000000001</v>
          </cell>
        </row>
        <row r="6477">
          <cell r="B6477">
            <v>88307</v>
          </cell>
          <cell r="C6477" t="str">
            <v>OPERADOR PARA BATE ESTACAS COM ENCARGOS COMPLEMENTARES</v>
          </cell>
          <cell r="D6477" t="str">
            <v>H</v>
          </cell>
          <cell r="E6477">
            <v>16.670000000000002</v>
          </cell>
        </row>
        <row r="6478">
          <cell r="B6478">
            <v>88308</v>
          </cell>
          <cell r="C6478" t="str">
            <v>PASTILHEIRO COM ENCARGOS COMPLEMENTARES</v>
          </cell>
          <cell r="D6478" t="str">
            <v>H</v>
          </cell>
          <cell r="E6478">
            <v>22.44</v>
          </cell>
        </row>
        <row r="6479">
          <cell r="B6479">
            <v>88309</v>
          </cell>
          <cell r="C6479" t="str">
            <v>PEDREIRO COM ENCARGOS COMPLEMENTARES</v>
          </cell>
          <cell r="D6479" t="str">
            <v>H</v>
          </cell>
          <cell r="E6479">
            <v>19.86</v>
          </cell>
        </row>
        <row r="6480">
          <cell r="B6480">
            <v>88310</v>
          </cell>
          <cell r="C6480" t="str">
            <v>PINTOR COM ENCARGOS COMPLEMENTARES</v>
          </cell>
          <cell r="D6480" t="str">
            <v>H</v>
          </cell>
          <cell r="E6480">
            <v>20.86</v>
          </cell>
        </row>
        <row r="6481">
          <cell r="B6481">
            <v>88311</v>
          </cell>
          <cell r="C6481" t="str">
            <v>PINTOR DE LETREIROS COM ENCARGOS COMPLEMENTARES</v>
          </cell>
          <cell r="D6481" t="str">
            <v>H</v>
          </cell>
          <cell r="E6481">
            <v>23.3</v>
          </cell>
        </row>
        <row r="6482">
          <cell r="B6482">
            <v>88312</v>
          </cell>
          <cell r="C6482" t="str">
            <v>PINTOR PARA TINTA EPÓXI COM ENCARGOS COMPLEMENTARES</v>
          </cell>
          <cell r="D6482" t="str">
            <v>H</v>
          </cell>
          <cell r="E6482">
            <v>22.07</v>
          </cell>
        </row>
        <row r="6483">
          <cell r="B6483">
            <v>88313</v>
          </cell>
          <cell r="C6483" t="str">
            <v>POCEIRO COM ENCARGOS COMPLEMENTARES</v>
          </cell>
          <cell r="D6483" t="str">
            <v>H</v>
          </cell>
          <cell r="E6483">
            <v>14.46</v>
          </cell>
        </row>
        <row r="6484">
          <cell r="B6484">
            <v>88314</v>
          </cell>
          <cell r="C6484" t="str">
            <v>RASTELEIRO COM ENCARGOS COMPLEMENTARES</v>
          </cell>
          <cell r="D6484" t="str">
            <v>H</v>
          </cell>
          <cell r="E6484">
            <v>13.19</v>
          </cell>
        </row>
        <row r="6485">
          <cell r="B6485">
            <v>88315</v>
          </cell>
          <cell r="C6485" t="str">
            <v>SERRALHEIRO COM ENCARGOS COMPLEMENTARES</v>
          </cell>
          <cell r="D6485" t="str">
            <v>H</v>
          </cell>
          <cell r="E6485">
            <v>19.75</v>
          </cell>
        </row>
        <row r="6486">
          <cell r="B6486">
            <v>88316</v>
          </cell>
          <cell r="C6486" t="str">
            <v>SERVENTE COM ENCARGOS COMPLEMENTARES</v>
          </cell>
          <cell r="D6486" t="str">
            <v>H</v>
          </cell>
          <cell r="E6486">
            <v>15.65</v>
          </cell>
        </row>
        <row r="6487">
          <cell r="B6487">
            <v>88317</v>
          </cell>
          <cell r="C6487" t="str">
            <v>SOLDADOR COM ENCARGOS COMPLEMENTARES</v>
          </cell>
          <cell r="D6487" t="str">
            <v>H</v>
          </cell>
          <cell r="E6487">
            <v>20.41</v>
          </cell>
        </row>
        <row r="6488">
          <cell r="B6488">
            <v>88318</v>
          </cell>
          <cell r="C6488" t="str">
            <v>SOLDADOR A (PARA SOLDA A SER TESTADA COM RAIOS "X") COM ENCARGOS COMPLEMENTARES</v>
          </cell>
          <cell r="D6488" t="str">
            <v>H</v>
          </cell>
          <cell r="E6488">
            <v>25.85</v>
          </cell>
        </row>
        <row r="6489">
          <cell r="B6489">
            <v>88320</v>
          </cell>
          <cell r="C6489" t="str">
            <v>TAQUEADOR OU TAQUEIRO COM ENCARGOS COMPLEMENTARES</v>
          </cell>
          <cell r="D6489" t="str">
            <v>H</v>
          </cell>
          <cell r="E6489">
            <v>23.26</v>
          </cell>
        </row>
        <row r="6490">
          <cell r="B6490">
            <v>88321</v>
          </cell>
          <cell r="C6490" t="str">
            <v>TÉCNICO DE LABORATÓRIO COM ENCARGOS COMPLEMENTARES</v>
          </cell>
          <cell r="D6490" t="str">
            <v>H</v>
          </cell>
          <cell r="E6490">
            <v>24.13</v>
          </cell>
        </row>
        <row r="6491">
          <cell r="B6491">
            <v>88322</v>
          </cell>
          <cell r="C6491" t="str">
            <v>TÉCNICO DE SONDAGEM COM ENCARGOS COMPLEMENTARES</v>
          </cell>
          <cell r="D6491" t="str">
            <v>H</v>
          </cell>
          <cell r="E6491">
            <v>22.4</v>
          </cell>
        </row>
        <row r="6492">
          <cell r="B6492">
            <v>88323</v>
          </cell>
          <cell r="C6492" t="str">
            <v>TELHADISTA COM ENCARGOS COMPLEMENTARES</v>
          </cell>
          <cell r="D6492" t="str">
            <v>H</v>
          </cell>
          <cell r="E6492">
            <v>21.12</v>
          </cell>
        </row>
        <row r="6493">
          <cell r="B6493">
            <v>88324</v>
          </cell>
          <cell r="C6493" t="str">
            <v>TRATORISTA COM ENCARGOS COMPLEMENTARES</v>
          </cell>
          <cell r="D6493" t="str">
            <v>H</v>
          </cell>
          <cell r="E6493">
            <v>15.15</v>
          </cell>
        </row>
        <row r="6494">
          <cell r="B6494">
            <v>88325</v>
          </cell>
          <cell r="C6494" t="str">
            <v>VIDRACEIRO COM ENCARGOS COMPLEMENTARES</v>
          </cell>
          <cell r="D6494" t="str">
            <v>H</v>
          </cell>
          <cell r="E6494">
            <v>19.100000000000001</v>
          </cell>
        </row>
        <row r="6495">
          <cell r="B6495">
            <v>88326</v>
          </cell>
          <cell r="C6495" t="str">
            <v>VIGIA NOTURNO COM ENCARGOS COMPLEMENTARES</v>
          </cell>
          <cell r="D6495" t="str">
            <v>H</v>
          </cell>
          <cell r="E6495">
            <v>20.56</v>
          </cell>
        </row>
        <row r="6496">
          <cell r="B6496">
            <v>88377</v>
          </cell>
          <cell r="C6496" t="str">
            <v>OPERADOR DE BETONEIRA ESTACIONÁRIA/MISTURADOR COM ENCARGOS COMPLEMENTARES</v>
          </cell>
          <cell r="D6496" t="str">
            <v>H</v>
          </cell>
          <cell r="E6496">
            <v>14.29</v>
          </cell>
        </row>
        <row r="6497">
          <cell r="B6497">
            <v>88441</v>
          </cell>
          <cell r="C6497" t="str">
            <v>JARDINEIRO COM ENCARGOS COMPLEMENTARES</v>
          </cell>
          <cell r="D6497" t="str">
            <v>H</v>
          </cell>
          <cell r="E6497">
            <v>19.170000000000002</v>
          </cell>
        </row>
        <row r="6498">
          <cell r="B6498">
            <v>88597</v>
          </cell>
          <cell r="C6498" t="str">
            <v>DESENHISTA DETALHISTA COM ENCARGOS COMPLEMENTARES</v>
          </cell>
          <cell r="D6498" t="str">
            <v>H</v>
          </cell>
          <cell r="E6498">
            <v>25.89</v>
          </cell>
        </row>
        <row r="6499">
          <cell r="B6499">
            <v>90766</v>
          </cell>
          <cell r="C6499" t="str">
            <v>ALMOXARIFE COM ENCARGOS COMPLEMENTARES</v>
          </cell>
          <cell r="D6499" t="str">
            <v>H</v>
          </cell>
          <cell r="E6499">
            <v>17.100000000000001</v>
          </cell>
        </row>
        <row r="6500">
          <cell r="B6500">
            <v>90767</v>
          </cell>
          <cell r="C6500" t="str">
            <v>APONTADOR OU APROPRIADOR COM ENCARGOS COMPLEMENTARES</v>
          </cell>
          <cell r="D6500" t="str">
            <v>H</v>
          </cell>
          <cell r="E6500">
            <v>16.66</v>
          </cell>
        </row>
        <row r="6501">
          <cell r="B6501">
            <v>90768</v>
          </cell>
          <cell r="C6501" t="str">
            <v>ARQUITETO DE OBRA JUNIOR COM ENCARGOS COMPLEMENTARES</v>
          </cell>
          <cell r="D6501" t="str">
            <v>H</v>
          </cell>
          <cell r="E6501">
            <v>68.28</v>
          </cell>
        </row>
        <row r="6502">
          <cell r="B6502">
            <v>90769</v>
          </cell>
          <cell r="C6502" t="str">
            <v>ARQUITETO DE OBRA PLENO COM ENCARGOS COMPLEMENTARES</v>
          </cell>
          <cell r="D6502" t="str">
            <v>H</v>
          </cell>
          <cell r="E6502">
            <v>96.5</v>
          </cell>
        </row>
        <row r="6503">
          <cell r="B6503">
            <v>90770</v>
          </cell>
          <cell r="C6503" t="str">
            <v>ARQUITETO DE OBRA SENIOR COM ENCARGOS COMPLEMENTARES</v>
          </cell>
          <cell r="D6503" t="str">
            <v>H</v>
          </cell>
          <cell r="E6503">
            <v>127.21</v>
          </cell>
        </row>
        <row r="6504">
          <cell r="B6504">
            <v>90771</v>
          </cell>
          <cell r="C6504" t="str">
            <v>AUXILIAR DE DESENHISTA COM ENCARGOS COMPLEMENTARES</v>
          </cell>
          <cell r="D6504" t="str">
            <v>H</v>
          </cell>
          <cell r="E6504">
            <v>20.92</v>
          </cell>
        </row>
        <row r="6505">
          <cell r="B6505">
            <v>90772</v>
          </cell>
          <cell r="C6505" t="str">
            <v>AUXILIAR DE ESCRITORIO COM ENCARGOS COMPLEMENTARES</v>
          </cell>
          <cell r="D6505" t="str">
            <v>H</v>
          </cell>
          <cell r="E6505">
            <v>14.03</v>
          </cell>
        </row>
        <row r="6506">
          <cell r="B6506">
            <v>90773</v>
          </cell>
          <cell r="C6506" t="str">
            <v>DESENHISTA COPISTA COM ENCARGOS COMPLEMENTARES</v>
          </cell>
          <cell r="D6506" t="str">
            <v>H</v>
          </cell>
          <cell r="E6506">
            <v>19.82</v>
          </cell>
        </row>
        <row r="6507">
          <cell r="B6507">
            <v>90775</v>
          </cell>
          <cell r="C6507" t="str">
            <v>DESENHISTA PROJETISTA COM ENCARGOS COMPLEMENTARES</v>
          </cell>
          <cell r="D6507" t="str">
            <v>H</v>
          </cell>
          <cell r="E6507">
            <v>20.94</v>
          </cell>
        </row>
        <row r="6508">
          <cell r="B6508">
            <v>90776</v>
          </cell>
          <cell r="C6508" t="str">
            <v>ENCARREGADO GERAL COM ENCARGOS COMPLEMENTARES</v>
          </cell>
          <cell r="D6508" t="str">
            <v>H</v>
          </cell>
          <cell r="E6508">
            <v>23.11</v>
          </cell>
        </row>
        <row r="6509">
          <cell r="B6509">
            <v>90777</v>
          </cell>
          <cell r="C6509" t="str">
            <v>ENGENHEIRO CIVIL DE OBRA JUNIOR COM ENCARGOS COMPLEMENTARES</v>
          </cell>
          <cell r="D6509" t="str">
            <v>H</v>
          </cell>
          <cell r="E6509">
            <v>92.66</v>
          </cell>
        </row>
        <row r="6510">
          <cell r="B6510">
            <v>90778</v>
          </cell>
          <cell r="C6510" t="str">
            <v>ENGENHEIRO CIVIL DE OBRA PLENO COM ENCARGOS COMPLEMENTARES</v>
          </cell>
          <cell r="D6510" t="str">
            <v>H</v>
          </cell>
          <cell r="E6510">
            <v>105.29</v>
          </cell>
        </row>
        <row r="6511">
          <cell r="B6511">
            <v>90779</v>
          </cell>
          <cell r="C6511" t="str">
            <v>ENGENHEIRO CIVIL DE OBRA SENIOR COM ENCARGOS COMPLEMENTARES</v>
          </cell>
          <cell r="D6511" t="str">
            <v>H</v>
          </cell>
          <cell r="E6511">
            <v>143.5</v>
          </cell>
        </row>
        <row r="6512">
          <cell r="B6512">
            <v>90780</v>
          </cell>
          <cell r="C6512" t="str">
            <v>MESTRE DE OBRAS COM ENCARGOS COMPLEMENTARES</v>
          </cell>
          <cell r="D6512" t="str">
            <v>H</v>
          </cell>
          <cell r="E6512">
            <v>34.229999999999997</v>
          </cell>
        </row>
        <row r="6513">
          <cell r="B6513">
            <v>90781</v>
          </cell>
          <cell r="C6513" t="str">
            <v>TOPOGRAFO COM ENCARGOS COMPLEMENTARES</v>
          </cell>
          <cell r="D6513" t="str">
            <v>H</v>
          </cell>
          <cell r="E6513">
            <v>17.100000000000001</v>
          </cell>
        </row>
        <row r="6514">
          <cell r="B6514">
            <v>91677</v>
          </cell>
          <cell r="C6514" t="str">
            <v>ENGENHEIRO ELETRICISTA COM ENCARGOS COMPLEMENTARES</v>
          </cell>
          <cell r="D6514" t="str">
            <v>H</v>
          </cell>
          <cell r="E6514">
            <v>89.6</v>
          </cell>
        </row>
        <row r="6515">
          <cell r="B6515">
            <v>91678</v>
          </cell>
          <cell r="C6515" t="str">
            <v>ENGENHEIRO SANITARISTA COM ENCARGOS COMPLEMENTARES</v>
          </cell>
          <cell r="D6515" t="str">
            <v>H</v>
          </cell>
          <cell r="E6515">
            <v>86.96</v>
          </cell>
        </row>
        <row r="6516">
          <cell r="B6516">
            <v>93558</v>
          </cell>
          <cell r="C6516" t="str">
            <v>MOTORISTA DE CAMINHAO COM ENCARGOS COMPLEMENTARES</v>
          </cell>
          <cell r="D6516" t="str">
            <v>MES</v>
          </cell>
          <cell r="E6516">
            <v>2864.16</v>
          </cell>
        </row>
        <row r="6517">
          <cell r="B6517">
            <v>93559</v>
          </cell>
          <cell r="C6517" t="str">
            <v>DESENHISTA DETALHISTA COM ENCARGOS COMPLEMENTARES</v>
          </cell>
          <cell r="D6517" t="str">
            <v>MES</v>
          </cell>
          <cell r="E6517">
            <v>4601.21</v>
          </cell>
        </row>
        <row r="6518">
          <cell r="B6518">
            <v>93560</v>
          </cell>
          <cell r="C6518" t="str">
            <v>DESENHISTA COPISTA COM ENCARGOS COMPLEMENTARES</v>
          </cell>
          <cell r="D6518" t="str">
            <v>MES</v>
          </cell>
          <cell r="E6518">
            <v>3525.62</v>
          </cell>
        </row>
        <row r="6519">
          <cell r="B6519">
            <v>93561</v>
          </cell>
          <cell r="C6519" t="str">
            <v>DESENHISTA PROJETISTA COM ENCARGOS COMPLEMENTARES</v>
          </cell>
          <cell r="D6519" t="str">
            <v>MES</v>
          </cell>
          <cell r="E6519">
            <v>3722.76</v>
          </cell>
        </row>
        <row r="6520">
          <cell r="B6520">
            <v>93562</v>
          </cell>
          <cell r="C6520" t="str">
            <v>AUXILIAR DE DESENHISTA COM ENCARGOS COMPLEMENTARES</v>
          </cell>
          <cell r="D6520" t="str">
            <v>MES</v>
          </cell>
          <cell r="E6520">
            <v>3721.77</v>
          </cell>
        </row>
        <row r="6521">
          <cell r="B6521">
            <v>93563</v>
          </cell>
          <cell r="C6521" t="str">
            <v>ALMOXARIFE COM ENCARGOS COMPLEMENTARES</v>
          </cell>
          <cell r="D6521" t="str">
            <v>MES</v>
          </cell>
          <cell r="E6521">
            <v>3044.84</v>
          </cell>
        </row>
        <row r="6522">
          <cell r="B6522">
            <v>93564</v>
          </cell>
          <cell r="C6522" t="str">
            <v>APONTADOR OU APROPRIADOR COM ENCARGOS COMPLEMENTARES</v>
          </cell>
          <cell r="D6522" t="str">
            <v>MES</v>
          </cell>
          <cell r="E6522">
            <v>2962.15</v>
          </cell>
        </row>
        <row r="6523">
          <cell r="B6523">
            <v>93565</v>
          </cell>
          <cell r="C6523" t="str">
            <v>ENGENHEIRO CIVIL DE OBRA JUNIOR COM ENCARGOS COMPLEMENTARES</v>
          </cell>
          <cell r="D6523" t="str">
            <v>MES</v>
          </cell>
          <cell r="E6523">
            <v>16397.03</v>
          </cell>
        </row>
        <row r="6524">
          <cell r="B6524">
            <v>93566</v>
          </cell>
          <cell r="C6524" t="str">
            <v>AUXILIAR DE ESCRITORIO COM ENCARGOS COMPLEMENTARES</v>
          </cell>
          <cell r="D6524" t="str">
            <v>MES</v>
          </cell>
          <cell r="E6524">
            <v>2499.8000000000002</v>
          </cell>
        </row>
        <row r="6525">
          <cell r="B6525">
            <v>93567</v>
          </cell>
          <cell r="C6525" t="str">
            <v>ENGENHEIRO CIVIL DE OBRA PLENO COM ENCARGOS COMPLEMENTARES</v>
          </cell>
          <cell r="D6525" t="str">
            <v>MES</v>
          </cell>
          <cell r="E6525">
            <v>18632.830000000002</v>
          </cell>
        </row>
        <row r="6526">
          <cell r="B6526">
            <v>93568</v>
          </cell>
          <cell r="C6526" t="str">
            <v>ENGENHEIRO CIVIL DE OBRA SENIOR COM ENCARGOS COMPLEMENTARES</v>
          </cell>
          <cell r="D6526" t="str">
            <v>MES</v>
          </cell>
          <cell r="E6526">
            <v>25389.98</v>
          </cell>
        </row>
        <row r="6527">
          <cell r="B6527">
            <v>93569</v>
          </cell>
          <cell r="C6527" t="str">
            <v>ARQUITETO JUNIOR COM ENCARGOS COMPLEMENTARES</v>
          </cell>
          <cell r="D6527" t="str">
            <v>MES</v>
          </cell>
          <cell r="E6527">
            <v>12102.61</v>
          </cell>
        </row>
        <row r="6528">
          <cell r="B6528">
            <v>93570</v>
          </cell>
          <cell r="C6528" t="str">
            <v>ARQUITETO PLENO COM ENCARGOS COMPLEMENTARES</v>
          </cell>
          <cell r="D6528" t="str">
            <v>MES</v>
          </cell>
          <cell r="E6528">
            <v>17098.39</v>
          </cell>
        </row>
        <row r="6529">
          <cell r="B6529">
            <v>93571</v>
          </cell>
          <cell r="C6529" t="str">
            <v>ARQUITETO SENIOR COM ENCARGOS COMPLEMENTARES</v>
          </cell>
          <cell r="D6529" t="str">
            <v>MES</v>
          </cell>
          <cell r="E6529">
            <v>22534.84</v>
          </cell>
        </row>
        <row r="6530">
          <cell r="B6530">
            <v>93572</v>
          </cell>
          <cell r="C6530" t="str">
            <v>ENCARREGADO GERAL DE OBRAS COM ENCARGOS COMPLEMENTARES</v>
          </cell>
          <cell r="D6530" t="str">
            <v>MES</v>
          </cell>
          <cell r="E6530">
            <v>4103.7700000000004</v>
          </cell>
        </row>
        <row r="6531">
          <cell r="B6531">
            <v>94295</v>
          </cell>
          <cell r="C6531" t="str">
            <v>MESTRE DE OBRAS COM ENCARGOS COMPLEMENTARES</v>
          </cell>
          <cell r="D6531" t="str">
            <v>MES</v>
          </cell>
          <cell r="E6531">
            <v>6069.52</v>
          </cell>
        </row>
        <row r="6532">
          <cell r="B6532">
            <v>94296</v>
          </cell>
          <cell r="C6532" t="str">
            <v>TOPOGRAFO COM ENCARGOS COMPLEMENTARES</v>
          </cell>
          <cell r="D6532" t="str">
            <v>MES</v>
          </cell>
          <cell r="E6532">
            <v>3041.98</v>
          </cell>
        </row>
        <row r="6533">
          <cell r="B6533">
            <v>95308</v>
          </cell>
          <cell r="C6533" t="str">
            <v>CURSO DE CAPACITAÇÃO PARA AJUDANTE DE ARMADOR (ENCARGOS COMPLEMENTARES) - HORISTA</v>
          </cell>
          <cell r="D6533" t="str">
            <v>H</v>
          </cell>
          <cell r="E6533">
            <v>0.09</v>
          </cell>
        </row>
        <row r="6534">
          <cell r="B6534">
            <v>95309</v>
          </cell>
          <cell r="C6534" t="str">
            <v>CURSO DE CAPACITAÇÃO PARA AJUDANTE DE CARPINTEIRO (ENCARGOS COMPLEMENTARES) - HORISTA</v>
          </cell>
          <cell r="D6534" t="str">
            <v>H</v>
          </cell>
          <cell r="E6534">
            <v>0.13</v>
          </cell>
        </row>
        <row r="6535">
          <cell r="B6535">
            <v>95310</v>
          </cell>
          <cell r="C6535" t="str">
            <v>CURSO DE CAPACITAÇÃO PARA AJUDANTE DE ESTRUTURA METÁLICA (ENCARGOS COMPLEMENTARES) - HORISTA</v>
          </cell>
          <cell r="D6535" t="str">
            <v>H</v>
          </cell>
          <cell r="E6535">
            <v>0.06</v>
          </cell>
        </row>
        <row r="6536">
          <cell r="B6536">
            <v>95311</v>
          </cell>
          <cell r="C6536" t="str">
            <v>CURSO DE CAPACITAÇÃO PARA AJUDANTE DE OPERAÇÃO EM GERAL (ENCARGOS COMPLEMENTARES) - HORISTA</v>
          </cell>
          <cell r="D6536" t="str">
            <v>H</v>
          </cell>
          <cell r="E6536">
            <v>0.09</v>
          </cell>
        </row>
        <row r="6537">
          <cell r="B6537">
            <v>95312</v>
          </cell>
          <cell r="C6537" t="str">
            <v>CURSO DE CAPACITAÇÃO PARA AJUDANTE DE PEDREIRO (ENCARGOS COMPLEMENTARES) - HORISTA</v>
          </cell>
          <cell r="D6537" t="str">
            <v>H</v>
          </cell>
          <cell r="E6537">
            <v>0.12</v>
          </cell>
        </row>
        <row r="6538">
          <cell r="B6538">
            <v>95313</v>
          </cell>
          <cell r="C6538" t="str">
            <v>CURSO DE CAPACITAÇÃO PARA AJUDANTE ESPECIALIZADO (ENCARGOS COMPLEMENTARES) - HORISTA</v>
          </cell>
          <cell r="D6538" t="str">
            <v>H</v>
          </cell>
          <cell r="E6538">
            <v>0.12</v>
          </cell>
        </row>
        <row r="6539">
          <cell r="B6539">
            <v>95314</v>
          </cell>
          <cell r="C6539" t="str">
            <v>CURSO DE CAPACITAÇÃO PARA ARMADOR (ENCARGOS COMPLEMENTARES) - HORISTA</v>
          </cell>
          <cell r="D6539" t="str">
            <v>H</v>
          </cell>
          <cell r="E6539">
            <v>0.12</v>
          </cell>
        </row>
        <row r="6540">
          <cell r="B6540">
            <v>95315</v>
          </cell>
          <cell r="C6540" t="str">
            <v>CURSO DE CAPACITAÇÃO PARA ASSENTADOR DE TUBOS (ENCARGOS COMPLEMENTARES) - HORISTA</v>
          </cell>
          <cell r="D6540" t="str">
            <v>H</v>
          </cell>
          <cell r="E6540">
            <v>0.14000000000000001</v>
          </cell>
        </row>
        <row r="6541">
          <cell r="B6541">
            <v>95316</v>
          </cell>
          <cell r="C6541" t="str">
            <v>CURSO DE CAPACITAÇÃO PARA AUXILIAR DE ELETRICISTA (ENCARGOS COMPLEMENTARES) - HORISTA</v>
          </cell>
          <cell r="D6541" t="str">
            <v>H</v>
          </cell>
          <cell r="E6541">
            <v>0.3</v>
          </cell>
        </row>
        <row r="6542">
          <cell r="B6542">
            <v>95317</v>
          </cell>
          <cell r="C6542" t="str">
            <v>CURSO DE CAPACITAÇÃO PARA AUXILIAR DE ENCANADOR OU BOMBEIRO HIDRÁULICO (ENCARGOS COMPLEMENTARES) - HORISTA</v>
          </cell>
          <cell r="D6542" t="str">
            <v>H</v>
          </cell>
          <cell r="E6542">
            <v>0.14000000000000001</v>
          </cell>
        </row>
        <row r="6543">
          <cell r="B6543">
            <v>95318</v>
          </cell>
          <cell r="C6543" t="str">
            <v>CURSO DE CAPACITAÇÃO PARA AUXILIAR DE LABORATÓRIO (ENCARGOS COMPLEMENTARES) - HORISTA</v>
          </cell>
          <cell r="D6543" t="str">
            <v>H</v>
          </cell>
          <cell r="E6543">
            <v>0.12</v>
          </cell>
        </row>
        <row r="6544">
          <cell r="B6544">
            <v>95319</v>
          </cell>
          <cell r="C6544" t="str">
            <v>CURSO DE CAPACITAÇÃO PARA AUXILIAR DE MECÂNICO (ENCARGOS COMPLEMENTARES) - HORISTA</v>
          </cell>
          <cell r="D6544" t="str">
            <v>H</v>
          </cell>
          <cell r="E6544">
            <v>0.08</v>
          </cell>
        </row>
        <row r="6545">
          <cell r="B6545">
            <v>95320</v>
          </cell>
          <cell r="C6545" t="str">
            <v>CURSO DE CAPACITAÇÃO PARA AUXILIAR DE SERRALHEIRO (ENCARGOS COMPLEMENTARES) - HORISTA</v>
          </cell>
          <cell r="D6545" t="str">
            <v>H</v>
          </cell>
          <cell r="E6545">
            <v>0.09</v>
          </cell>
        </row>
        <row r="6546">
          <cell r="B6546">
            <v>95321</v>
          </cell>
          <cell r="C6546" t="str">
            <v>CURSO DE CAPACITAÇÃO PARA AUXILIAR DE SERVIÇOS GERAIS (ENCARGOS COMPLEMENTARES) - HORISTA</v>
          </cell>
          <cell r="D6546" t="str">
            <v>H</v>
          </cell>
          <cell r="E6546">
            <v>0.1</v>
          </cell>
        </row>
        <row r="6547">
          <cell r="B6547">
            <v>95322</v>
          </cell>
          <cell r="C6547" t="str">
            <v>CURSO DE CAPACITAÇÃO PARA AUXILIAR DE TOPÓGRAFO (ENCARGOS COMPLEMENTARES) - HORISTA</v>
          </cell>
          <cell r="D6547" t="str">
            <v>H</v>
          </cell>
          <cell r="E6547">
            <v>0.03</v>
          </cell>
        </row>
        <row r="6548">
          <cell r="B6548">
            <v>95323</v>
          </cell>
          <cell r="C6548" t="str">
            <v>CURSO DE CAPACITAÇÃO PARA AUXILIAR TÉCNICO DE ENGENHARIA (ENCARGOS COMPLEMENTARES) - HORISTA</v>
          </cell>
          <cell r="D6548" t="str">
            <v>H</v>
          </cell>
          <cell r="E6548">
            <v>0.13</v>
          </cell>
        </row>
        <row r="6549">
          <cell r="B6549">
            <v>95324</v>
          </cell>
          <cell r="C6549" t="str">
            <v>CURSO DE CAPACITAÇÃO PARA AZULEJISTA OU LADRILHISTA (ENCARGOS COMPLEMENTARES) - HORISTA</v>
          </cell>
          <cell r="D6549" t="str">
            <v>H</v>
          </cell>
          <cell r="E6549">
            <v>0.16</v>
          </cell>
        </row>
        <row r="6550">
          <cell r="B6550">
            <v>95325</v>
          </cell>
          <cell r="C6550" t="str">
            <v>CURSO DE CAPACITAÇÃO PARA BLASTER, DINAMITADOR OU CABO DE FOGO (ENCARGOS COMPLEMENTARES) - HORISTA</v>
          </cell>
          <cell r="D6550" t="str">
            <v>H</v>
          </cell>
          <cell r="E6550">
            <v>0.14000000000000001</v>
          </cell>
        </row>
        <row r="6551">
          <cell r="B6551">
            <v>95326</v>
          </cell>
          <cell r="C6551" t="str">
            <v>CURSO DE CAPACITAÇÃO PARA CADASTRISTA DE REDES DE AGUA E ESGOTO (ENCARGOS COMPLEMENTARES) - HORISTA</v>
          </cell>
          <cell r="D6551" t="str">
            <v>H</v>
          </cell>
          <cell r="E6551">
            <v>0.03</v>
          </cell>
        </row>
        <row r="6552">
          <cell r="B6552">
            <v>95328</v>
          </cell>
          <cell r="C6552" t="str">
            <v>CURSO DE CAPACITAÇÃO PARA CALCETEIRO (ENCARGOS COMPLEMENTARES) - HORISTA</v>
          </cell>
          <cell r="D6552" t="str">
            <v>H</v>
          </cell>
          <cell r="E6552">
            <v>0.12</v>
          </cell>
        </row>
        <row r="6553">
          <cell r="B6553">
            <v>95329</v>
          </cell>
          <cell r="C6553" t="str">
            <v>CURSO DE CAPACITAÇÃO PARA CARPINTEIRO DE ESQUADRIA (ENCARGOS COMPLEMENTARES) - HORISTA</v>
          </cell>
          <cell r="D6553" t="str">
            <v>H</v>
          </cell>
          <cell r="E6553">
            <v>0.18</v>
          </cell>
        </row>
        <row r="6554">
          <cell r="B6554">
            <v>95330</v>
          </cell>
          <cell r="C6554" t="str">
            <v>CURSO DE CAPACITAÇÃO PARA CARPINTEIRO DE FÔRMAS (ENCARGOS COMPLEMENTARES) - HORISTA</v>
          </cell>
          <cell r="D6554" t="str">
            <v>H</v>
          </cell>
          <cell r="E6554">
            <v>0.12</v>
          </cell>
        </row>
        <row r="6555">
          <cell r="B6555">
            <v>95331</v>
          </cell>
          <cell r="C6555" t="str">
            <v>CURSO DE CAPACITAÇÃO PARA CAVOUQUEIRO OU OPERADOR PERFURATRIZ/ROMPEDOR (ENCARGOS COMPLEMENTARES) - HORISTA</v>
          </cell>
          <cell r="D6555" t="str">
            <v>H</v>
          </cell>
          <cell r="E6555">
            <v>7.0000000000000007E-2</v>
          </cell>
        </row>
        <row r="6556">
          <cell r="B6556">
            <v>95332</v>
          </cell>
          <cell r="C6556" t="str">
            <v>CURSO DE CAPACITAÇÃO PARA ELETRICISTA (ENCARGOS COMPLEMENTARES) - HORISTA</v>
          </cell>
          <cell r="D6556" t="str">
            <v>H</v>
          </cell>
          <cell r="E6556">
            <v>0.43</v>
          </cell>
        </row>
        <row r="6557">
          <cell r="B6557">
            <v>95333</v>
          </cell>
          <cell r="C6557" t="str">
            <v>CURSO DE CAPACITAÇÃO PARA ELETRICISTA INDUSTRIAL (ENCARGOS COMPLEMENTARES) - HORISTA</v>
          </cell>
          <cell r="D6557" t="str">
            <v>H</v>
          </cell>
          <cell r="E6557">
            <v>0.43</v>
          </cell>
        </row>
        <row r="6558">
          <cell r="B6558">
            <v>95334</v>
          </cell>
          <cell r="C6558" t="str">
            <v>CURSO DE CAPACITAÇÃO PARA ELETROTÉCNICO (ENCARGOS COMPLEMENTARES) - HORISTA</v>
          </cell>
          <cell r="D6558" t="str">
            <v>H</v>
          </cell>
          <cell r="E6558">
            <v>0.36</v>
          </cell>
        </row>
        <row r="6559">
          <cell r="B6559">
            <v>95335</v>
          </cell>
          <cell r="C6559" t="str">
            <v>CURSO DE CAPACITAÇÃO PARA ENCANADOR OU BOMBEIRO HIDRÁULICO (ENCARGOS COMPLEMENTARES) - HORISTA</v>
          </cell>
          <cell r="D6559" t="str">
            <v>H</v>
          </cell>
          <cell r="E6559">
            <v>0.2</v>
          </cell>
        </row>
        <row r="6560">
          <cell r="B6560">
            <v>95337</v>
          </cell>
          <cell r="C6560" t="str">
            <v>CURSO DE CAPACITAÇÃO PARA GESSEIRO (ENCARGOS COMPLEMENTARES) - HORISTA</v>
          </cell>
          <cell r="D6560" t="str">
            <v>H</v>
          </cell>
          <cell r="E6560">
            <v>0.12</v>
          </cell>
        </row>
        <row r="6561">
          <cell r="B6561">
            <v>95338</v>
          </cell>
          <cell r="C6561" t="str">
            <v>CURSO DE CAPACITAÇÃO PARA IMPERMEABILIZADOR (ENCARGOS COMPLEMENTARES) - HORISTA</v>
          </cell>
          <cell r="D6561" t="str">
            <v>H</v>
          </cell>
          <cell r="E6561">
            <v>0.25</v>
          </cell>
        </row>
        <row r="6562">
          <cell r="B6562">
            <v>95339</v>
          </cell>
          <cell r="C6562" t="str">
            <v>CURSO DE CAPACITAÇÃO PARA MAÇARIQUEIRO (ENCARGOS COMPLEMENTARES) - HORISTA</v>
          </cell>
          <cell r="D6562" t="str">
            <v>H</v>
          </cell>
          <cell r="E6562">
            <v>0.2</v>
          </cell>
        </row>
        <row r="6563">
          <cell r="B6563">
            <v>95340</v>
          </cell>
          <cell r="C6563" t="str">
            <v>CURSO DE CAPACITAÇÃO PARA MARCENEIRO (ENCARGOS COMPLEMENTARES) - HORISTA</v>
          </cell>
          <cell r="D6563" t="str">
            <v>H</v>
          </cell>
          <cell r="E6563">
            <v>0.16</v>
          </cell>
        </row>
        <row r="6564">
          <cell r="B6564">
            <v>95341</v>
          </cell>
          <cell r="C6564" t="str">
            <v>CURSO DE CAPACITAÇÃO PARA MARMORISTA/GRANITEIRO (ENCARGOS COMPLEMENTARES) - HORISTA</v>
          </cell>
          <cell r="D6564" t="str">
            <v>H</v>
          </cell>
          <cell r="E6564">
            <v>0.16</v>
          </cell>
        </row>
        <row r="6565">
          <cell r="B6565">
            <v>95342</v>
          </cell>
          <cell r="C6565" t="str">
            <v>CURSO DE CAPACITAÇÃO PARA MECÂNICO DE EQUIPAMENTOS PESADOS (ENCARGOS COMPLEMENTARES) - HORISTA</v>
          </cell>
          <cell r="D6565" t="str">
            <v>H</v>
          </cell>
          <cell r="E6565">
            <v>0.1</v>
          </cell>
        </row>
        <row r="6566">
          <cell r="B6566">
            <v>95343</v>
          </cell>
          <cell r="C6566" t="str">
            <v>CURSO DE CAPACITAÇÃO PARA MONTADOR  DE TUBO AÇO/EQUIPAMENTOS (ENCARGOS COMPLEMENTARES) - HORISTA</v>
          </cell>
          <cell r="D6566" t="str">
            <v>H</v>
          </cell>
          <cell r="E6566">
            <v>0.12</v>
          </cell>
        </row>
        <row r="6567">
          <cell r="B6567">
            <v>95344</v>
          </cell>
          <cell r="C6567" t="str">
            <v>CURSO DE CAPACITAÇÃO PARA MONTADOR DE ESTRUTURA METÁLICA (ENCARGOS COMPLEMENTARES) - HORISTA</v>
          </cell>
          <cell r="D6567" t="str">
            <v>H</v>
          </cell>
          <cell r="E6567">
            <v>0.09</v>
          </cell>
        </row>
        <row r="6568">
          <cell r="B6568">
            <v>95345</v>
          </cell>
          <cell r="C6568" t="str">
            <v>CURSO DE CAPACITAÇÃO PARA MONTADOR ELETROMECÂNICO (ENCARGOS COMPLEMENTARES) - HORISTA</v>
          </cell>
          <cell r="D6568" t="str">
            <v>H</v>
          </cell>
          <cell r="E6568">
            <v>0.39</v>
          </cell>
        </row>
        <row r="6569">
          <cell r="B6569">
            <v>95346</v>
          </cell>
          <cell r="C6569" t="str">
            <v>CURSO DE CAPACITAÇÃO PARA MOTORISTA DE BASCULANTE (ENCARGOS COMPLEMENTARES) - HORISTA</v>
          </cell>
          <cell r="D6569" t="str">
            <v>H</v>
          </cell>
          <cell r="E6569">
            <v>0.04</v>
          </cell>
        </row>
        <row r="6570">
          <cell r="B6570">
            <v>95347</v>
          </cell>
          <cell r="C6570" t="str">
            <v>CURSO DE CAPACITAÇÃO PARA MOTORISTA DE CAMINHÃO (ENCARGOS COMPLEMENTARES) - HORISTA</v>
          </cell>
          <cell r="D6570" t="str">
            <v>H</v>
          </cell>
          <cell r="E6570">
            <v>0.04</v>
          </cell>
        </row>
        <row r="6571">
          <cell r="B6571">
            <v>95348</v>
          </cell>
          <cell r="C6571" t="str">
            <v>CURSO DE CAPACITAÇÃO PARA MOTORISTA DE CAMINHÃO E CARRETA (ENCARGOS COMPLEMENTARES) - HORISTA</v>
          </cell>
          <cell r="D6571" t="str">
            <v>H</v>
          </cell>
          <cell r="E6571">
            <v>0.06</v>
          </cell>
        </row>
        <row r="6572">
          <cell r="B6572">
            <v>95349</v>
          </cell>
          <cell r="C6572" t="str">
            <v>CURSO DE CAPACITAÇÃO PARA MOTORISTA DE VEÍCULO LEVE (ENCARGOS COMPLEMENTARES) - HORISTA</v>
          </cell>
          <cell r="D6572" t="str">
            <v>H</v>
          </cell>
          <cell r="E6572">
            <v>0.04</v>
          </cell>
        </row>
        <row r="6573">
          <cell r="B6573">
            <v>95350</v>
          </cell>
          <cell r="C6573" t="str">
            <v>CURSO DE CAPACITAÇÃO PARA MOTORISTA DE VEÍCULO PESADO (ENCARGOS COMPLEMENTARES) - HORISTA</v>
          </cell>
          <cell r="D6573" t="str">
            <v>H</v>
          </cell>
          <cell r="E6573">
            <v>0.05</v>
          </cell>
        </row>
        <row r="6574">
          <cell r="B6574">
            <v>95351</v>
          </cell>
          <cell r="C6574" t="str">
            <v>CURSO DE CAPACITAÇÃO PARA MOTORISTA OPERADOR DE MUNCK (ENCARGOS COMPLEMENTARES) - HORISTA</v>
          </cell>
          <cell r="D6574" t="str">
            <v>H</v>
          </cell>
          <cell r="E6574">
            <v>0.17</v>
          </cell>
        </row>
        <row r="6575">
          <cell r="B6575">
            <v>95352</v>
          </cell>
          <cell r="C6575" t="str">
            <v>CURSO DE CAPACITAÇÃO PARA NIVELADOR (ENCARGOS COMPLEMENTARES) - HORISTA</v>
          </cell>
          <cell r="D6575" t="str">
            <v>H</v>
          </cell>
          <cell r="E6575">
            <v>0.04</v>
          </cell>
        </row>
        <row r="6576">
          <cell r="B6576">
            <v>95354</v>
          </cell>
          <cell r="C6576" t="str">
            <v>CURSO DE CAPACITAÇÃO PARA OPERADOR DE BETONEIRA (CAMINHÃO) (ENCARGOS COMPLEMENTARES) - HORISTA</v>
          </cell>
          <cell r="D6576" t="str">
            <v>H</v>
          </cell>
          <cell r="E6576">
            <v>0.06</v>
          </cell>
        </row>
        <row r="6577">
          <cell r="B6577">
            <v>95355</v>
          </cell>
          <cell r="C6577" t="str">
            <v>CURSO DE CAPACITAÇÃO PARA OPERADOR DE COMPRESSOR OU COMPRESSORISTA (ENCARGOS COMPLEMENTARES) - HORISTA</v>
          </cell>
          <cell r="D6577" t="str">
            <v>H</v>
          </cell>
          <cell r="E6577">
            <v>7.0000000000000007E-2</v>
          </cell>
        </row>
        <row r="6578">
          <cell r="B6578">
            <v>95356</v>
          </cell>
          <cell r="C6578" t="str">
            <v>CURSO DE CAPACITAÇÃO PARA OPERADOR DE DEMARCADORA DE FAIXAS (ENCARGOS COMPLEMENTARES) - HORISTA</v>
          </cell>
          <cell r="D6578" t="str">
            <v>H</v>
          </cell>
          <cell r="E6578">
            <v>0.08</v>
          </cell>
        </row>
        <row r="6579">
          <cell r="B6579">
            <v>95357</v>
          </cell>
          <cell r="C6579" t="str">
            <v>CURSO DE CAPACITAÇÃO PARA OPERADOR DE ESCAVADEIRA (ENCARGOS COMPLEMENTARES) - HORISTA</v>
          </cell>
          <cell r="D6579" t="str">
            <v>H</v>
          </cell>
          <cell r="E6579">
            <v>0.12</v>
          </cell>
        </row>
        <row r="6580">
          <cell r="B6580">
            <v>95358</v>
          </cell>
          <cell r="C6580" t="str">
            <v>CURSO DE CAPACITAÇÃO PARA OPERADOR DE GUINCHO (ENCARGOS COMPLEMENTARES) - HORISTA</v>
          </cell>
          <cell r="D6580" t="str">
            <v>H</v>
          </cell>
          <cell r="E6580">
            <v>0.13</v>
          </cell>
        </row>
        <row r="6581">
          <cell r="B6581">
            <v>95359</v>
          </cell>
          <cell r="C6581" t="str">
            <v>CURSO DE CAPACITAÇÃO PARA OPERADOR DE GUINDASTE (ENCARGOS COMPLEMENTARES) - HORISTA</v>
          </cell>
          <cell r="D6581" t="str">
            <v>H</v>
          </cell>
          <cell r="E6581">
            <v>0.13</v>
          </cell>
        </row>
        <row r="6582">
          <cell r="B6582">
            <v>95360</v>
          </cell>
          <cell r="C6582" t="str">
            <v>CURSO DE CAPACITAÇÃO PARA OPERADOR DE MÁQUINAS E EQUIPAMENTOS (ENCARGOS COMPLEMENTARES) - HORISTA</v>
          </cell>
          <cell r="D6582" t="str">
            <v>H</v>
          </cell>
          <cell r="E6582">
            <v>0.09</v>
          </cell>
        </row>
        <row r="6583">
          <cell r="B6583">
            <v>95361</v>
          </cell>
          <cell r="C6583" t="str">
            <v>CURSO DE CAPACITAÇÃO PARA OPERADOR DE MARTELETE OU MARTELETEIRO (ENCARGOS COMPLEMENTARES) - HORISTA</v>
          </cell>
          <cell r="D6583" t="str">
            <v>H</v>
          </cell>
          <cell r="E6583">
            <v>0.05</v>
          </cell>
        </row>
        <row r="6584">
          <cell r="B6584">
            <v>95362</v>
          </cell>
          <cell r="C6584" t="str">
            <v>CURSO DE CAPACITAÇÃO PARA OPERADOR DE MOTO-ESCREIPER (ENCARGOS COMPLEMENTARES) - HORISTA</v>
          </cell>
          <cell r="D6584" t="str">
            <v>H</v>
          </cell>
          <cell r="E6584">
            <v>0.08</v>
          </cell>
        </row>
        <row r="6585">
          <cell r="B6585">
            <v>95363</v>
          </cell>
          <cell r="C6585" t="str">
            <v>CURSO DE CAPACITAÇÃO PARA OPERADOR DE MOTONIVELADORA (ENCARGOS COMPLEMENTARES) - HORISTA</v>
          </cell>
          <cell r="D6585" t="str">
            <v>H</v>
          </cell>
          <cell r="E6585">
            <v>0.1</v>
          </cell>
        </row>
        <row r="6586">
          <cell r="B6586">
            <v>95364</v>
          </cell>
          <cell r="C6586" t="str">
            <v>CURSO DE CAPACITAÇÃO PARA OPERADOR DE PÁ CARREGADEIRA (ENCARGOS COMPLEMENTARES) - HORISTA</v>
          </cell>
          <cell r="D6586" t="str">
            <v>H</v>
          </cell>
          <cell r="E6586">
            <v>7.0000000000000007E-2</v>
          </cell>
        </row>
        <row r="6587">
          <cell r="B6587">
            <v>95365</v>
          </cell>
          <cell r="C6587" t="str">
            <v>CURSO DE CAPACITAÇÃO PARA OPERADOR DE PAVIMENTADORA (ENCARGOS COMPLEMENTARES) - HORISTA</v>
          </cell>
          <cell r="D6587" t="str">
            <v>H</v>
          </cell>
          <cell r="E6587">
            <v>0.08</v>
          </cell>
        </row>
        <row r="6588">
          <cell r="B6588">
            <v>95366</v>
          </cell>
          <cell r="C6588" t="str">
            <v>CURSO DE CAPACITAÇÃO PARA OPERADOR DE ROLO COMPACTADOR (ENCARGOS COMPLEMENTARES) - HORISTA</v>
          </cell>
          <cell r="D6588" t="str">
            <v>H</v>
          </cell>
          <cell r="E6588">
            <v>7.0000000000000007E-2</v>
          </cell>
        </row>
        <row r="6589">
          <cell r="B6589">
            <v>95367</v>
          </cell>
          <cell r="C6589" t="str">
            <v>CURSO DE CAPACITAÇÃO PARA OPERADOR DE USINA DE ASFALTO, DE SOLOS OU DE CONCRETO (ENCARGOS COMPLEMENTARES) - HORISTA</v>
          </cell>
          <cell r="D6589" t="str">
            <v>H</v>
          </cell>
          <cell r="E6589">
            <v>7.0000000000000007E-2</v>
          </cell>
        </row>
        <row r="6590">
          <cell r="B6590">
            <v>95368</v>
          </cell>
          <cell r="C6590" t="str">
            <v>CURSO DE CAPACITAÇÃO PARA OPERADOR JATO DE AREIA OU JATISTA (ENCARGOS COMPLEMENTARES) - HORISTA</v>
          </cell>
          <cell r="D6590" t="str">
            <v>H</v>
          </cell>
          <cell r="E6590">
            <v>0.11</v>
          </cell>
        </row>
        <row r="6591">
          <cell r="B6591">
            <v>95369</v>
          </cell>
          <cell r="C6591" t="str">
            <v>CURSO DE CAPACITAÇÃO PARA OPERADOR PARA BATE ESTACAS (ENCARGOS COMPLEMENTARES) - HORISTA</v>
          </cell>
          <cell r="D6591" t="str">
            <v>H</v>
          </cell>
          <cell r="E6591">
            <v>0.08</v>
          </cell>
        </row>
        <row r="6592">
          <cell r="B6592">
            <v>95370</v>
          </cell>
          <cell r="C6592" t="str">
            <v>CURSO DE CAPACITAÇÃO PARA PASTILHEIRO (ENCARGOS COMPLEMENTARES) - HORISTA</v>
          </cell>
          <cell r="D6592" t="str">
            <v>H</v>
          </cell>
          <cell r="E6592">
            <v>0.19</v>
          </cell>
        </row>
        <row r="6593">
          <cell r="B6593">
            <v>95371</v>
          </cell>
          <cell r="C6593" t="str">
            <v>CURSO DE CAPACITAÇÃO PARA PEDREIRO (ENCARGOS COMPLEMENTARES) - HORISTA</v>
          </cell>
          <cell r="D6593" t="str">
            <v>H</v>
          </cell>
          <cell r="E6593">
            <v>0.23</v>
          </cell>
        </row>
        <row r="6594">
          <cell r="B6594">
            <v>95372</v>
          </cell>
          <cell r="C6594" t="str">
            <v>CURSO DE CAPACITAÇÃO PARA PINTOR (ENCARGOS COMPLEMENTARES) - HORISTA</v>
          </cell>
          <cell r="D6594" t="str">
            <v>H</v>
          </cell>
          <cell r="E6594">
            <v>0.16</v>
          </cell>
        </row>
        <row r="6595">
          <cell r="B6595">
            <v>95373</v>
          </cell>
          <cell r="C6595" t="str">
            <v>CURSO DE CAPACITAÇÃO PARA PINTOR DE LETREIROS (ENCARGOS COMPLEMENTARES) - HORISTA</v>
          </cell>
          <cell r="D6595" t="str">
            <v>H</v>
          </cell>
          <cell r="E6595">
            <v>0.19</v>
          </cell>
        </row>
        <row r="6596">
          <cell r="B6596">
            <v>95374</v>
          </cell>
          <cell r="C6596" t="str">
            <v>CURSO DE CAPACITAÇÃO PARA PINTOR PARA TINTA EPÓXI (ENCARGOS COMPLEMENTARES) - HORISTA</v>
          </cell>
          <cell r="D6596" t="str">
            <v>H</v>
          </cell>
          <cell r="E6596">
            <v>0.17</v>
          </cell>
        </row>
        <row r="6597">
          <cell r="B6597">
            <v>95375</v>
          </cell>
          <cell r="C6597" t="str">
            <v>CURSO DE CAPACITAÇÃO PARA POCEIRO (ENCARGOS COMPLEMENTARES) - HORISTA</v>
          </cell>
          <cell r="D6597" t="str">
            <v>H</v>
          </cell>
          <cell r="E6597">
            <v>0.17</v>
          </cell>
        </row>
        <row r="6598">
          <cell r="B6598">
            <v>95376</v>
          </cell>
          <cell r="C6598" t="str">
            <v>CURSO DE CAPACITAÇÃO PARA RASTELEIRO (ENCARGOS COMPLEMENTARES) - HORISTA</v>
          </cell>
          <cell r="D6598" t="str">
            <v>H</v>
          </cell>
          <cell r="E6598">
            <v>0.03</v>
          </cell>
        </row>
        <row r="6599">
          <cell r="B6599">
            <v>95377</v>
          </cell>
          <cell r="C6599" t="str">
            <v>CURSO DE CAPACITAÇÃO PARA SERRALHEIRO (ENCARGOS COMPLEMENTARES) - HORISTA</v>
          </cell>
          <cell r="D6599" t="str">
            <v>H</v>
          </cell>
          <cell r="E6599">
            <v>0.12</v>
          </cell>
        </row>
        <row r="6600">
          <cell r="B6600">
            <v>95378</v>
          </cell>
          <cell r="C6600" t="str">
            <v>CURSO DE CAPACITAÇÃO PARA SERVENTE (ENCARGOS COMPLEMENTARES) - HORISTA</v>
          </cell>
          <cell r="D6600" t="str">
            <v>H</v>
          </cell>
          <cell r="E6600">
            <v>0.17</v>
          </cell>
        </row>
        <row r="6601">
          <cell r="B6601">
            <v>95379</v>
          </cell>
          <cell r="C6601" t="str">
            <v>CURSO DE CAPACITAÇÃO PARA SOLDADOR (ENCARGOS COMPLEMENTARES) - HORISTA</v>
          </cell>
          <cell r="D6601" t="str">
            <v>H</v>
          </cell>
          <cell r="E6601">
            <v>0.12</v>
          </cell>
        </row>
        <row r="6602">
          <cell r="B6602">
            <v>95380</v>
          </cell>
          <cell r="C6602" t="str">
            <v>CURSO DE CAPACITAÇÃO PARA SOLDADOR A (PARA SOLDA A SER TESTADA COM RAIOS  X ) (ENCARGOS COMPLEMENTARES) - HORISTA</v>
          </cell>
          <cell r="D6602" t="str">
            <v>H</v>
          </cell>
          <cell r="E6602">
            <v>0.17</v>
          </cell>
        </row>
        <row r="6603">
          <cell r="B6603">
            <v>95382</v>
          </cell>
          <cell r="C6603" t="str">
            <v>CURSO DE CAPACITAÇÃO PARA TAQUEADOR OU TAQUEIRO (ENCARGOS COMPLEMENTARES) - HORISTA</v>
          </cell>
          <cell r="D6603" t="str">
            <v>H</v>
          </cell>
          <cell r="E6603">
            <v>0.15</v>
          </cell>
        </row>
        <row r="6604">
          <cell r="B6604">
            <v>95383</v>
          </cell>
          <cell r="C6604" t="str">
            <v>CURSO DE CAPACITAÇÃO PARA TÉCNICO DE LABORATÓRIO (ENCARGOS COMPLEMENTARES) - HORISTA</v>
          </cell>
          <cell r="D6604" t="str">
            <v>H</v>
          </cell>
          <cell r="E6604">
            <v>0.13</v>
          </cell>
        </row>
        <row r="6605">
          <cell r="B6605">
            <v>95384</v>
          </cell>
          <cell r="C6605" t="str">
            <v>CURSO DE CAPACITAÇÃO PARA TÉCNICO DE SONDAGEM (ENCARGOS COMPLEMENTARES) - HORISTA</v>
          </cell>
          <cell r="D6605" t="str">
            <v>H</v>
          </cell>
          <cell r="E6605">
            <v>0.17</v>
          </cell>
        </row>
        <row r="6606">
          <cell r="B6606">
            <v>95385</v>
          </cell>
          <cell r="C6606" t="str">
            <v>CURSO DE CAPACITAÇÃO PARA TELHADISTA (ENCARGOS COMPLEMENTARES) - HORISTA</v>
          </cell>
          <cell r="D6606" t="str">
            <v>H</v>
          </cell>
          <cell r="E6606">
            <v>0.14000000000000001</v>
          </cell>
        </row>
        <row r="6607">
          <cell r="B6607">
            <v>95386</v>
          </cell>
          <cell r="C6607" t="str">
            <v>CURSO DE CAPACITAÇÃO PARA TRATORISTA (ENCARGOS COMPLEMENTARES) - HORISTA</v>
          </cell>
          <cell r="D6607" t="str">
            <v>H</v>
          </cell>
          <cell r="E6607">
            <v>0.09</v>
          </cell>
        </row>
        <row r="6608">
          <cell r="B6608">
            <v>95387</v>
          </cell>
          <cell r="C6608" t="str">
            <v>CURSO DE CAPACITAÇÃO PARA VIDRACEIRO (ENCARGOS COMPLEMENTARES) - HORISTA</v>
          </cell>
          <cell r="D6608" t="str">
            <v>H</v>
          </cell>
          <cell r="E6608">
            <v>0.15</v>
          </cell>
        </row>
        <row r="6609">
          <cell r="B6609">
            <v>95388</v>
          </cell>
          <cell r="C6609" t="str">
            <v>CURSO DE CAPACITAÇÃO PARA VIGIA NOTURNO (ENCARGOS COMPLEMENTARES) - HORISTA</v>
          </cell>
          <cell r="D6609" t="str">
            <v>H</v>
          </cell>
          <cell r="E6609">
            <v>0.06</v>
          </cell>
        </row>
        <row r="6610">
          <cell r="B6610">
            <v>95389</v>
          </cell>
          <cell r="C6610" t="str">
            <v>CURSO DE CAPACITAÇÃO PARA OPERADOR DE BETONEIRA ESTACIONÁRIA/MISTURADOR (ENCARGOS COMPLEMENTARES) - HORISTA</v>
          </cell>
          <cell r="D6610" t="str">
            <v>H</v>
          </cell>
          <cell r="E6610">
            <v>0.06</v>
          </cell>
        </row>
        <row r="6611">
          <cell r="B6611">
            <v>95390</v>
          </cell>
          <cell r="C6611" t="str">
            <v>CURSO DE CAPACITAÇÃO PARA JARDINEIRO (ENCARGOS COMPLEMENTARES) - HORISTA</v>
          </cell>
          <cell r="D6611" t="str">
            <v>H</v>
          </cell>
          <cell r="E6611">
            <v>0.05</v>
          </cell>
        </row>
        <row r="6612">
          <cell r="B6612">
            <v>95391</v>
          </cell>
          <cell r="C6612" t="str">
            <v>CURSO DE CAPACITAÇÃO PARA DESENHISTA DETALHISTA (ENCARGOS COMPLEMENTARES) - HORISTA</v>
          </cell>
          <cell r="D6612" t="str">
            <v>H</v>
          </cell>
          <cell r="E6612">
            <v>0.08</v>
          </cell>
        </row>
        <row r="6613">
          <cell r="B6613">
            <v>95392</v>
          </cell>
          <cell r="C6613" t="str">
            <v>CURSO DE CAPACITAÇÃO PARA ALMOXARIFE (ENCARGOS COMPLEMENTARES) - HORISTA</v>
          </cell>
          <cell r="D6613" t="str">
            <v>H</v>
          </cell>
          <cell r="E6613">
            <v>0.05</v>
          </cell>
        </row>
        <row r="6614">
          <cell r="B6614">
            <v>95393</v>
          </cell>
          <cell r="C6614" t="str">
            <v>CURSO DE CAPACITAÇÃO PARA APONTADOR OU APROPRIADOR (ENCARGOS COMPLEMENTARES) - HORISTA</v>
          </cell>
          <cell r="D6614" t="str">
            <v>H</v>
          </cell>
          <cell r="E6614">
            <v>0.22</v>
          </cell>
        </row>
        <row r="6615">
          <cell r="B6615">
            <v>95394</v>
          </cell>
          <cell r="C6615" t="str">
            <v>CURSO DE CAPACITAÇÃO PARA ARQUITETO DE OBRA JÚNIOR (ENCARGOS COMPLEMENTARES) - HORISTA</v>
          </cell>
          <cell r="D6615" t="str">
            <v>H</v>
          </cell>
          <cell r="E6615">
            <v>0.39</v>
          </cell>
        </row>
        <row r="6616">
          <cell r="B6616">
            <v>95395</v>
          </cell>
          <cell r="C6616" t="str">
            <v>CURSO DE CAPACITAÇÃO PARA ARQUITETO DE OBRA PLENO (ENCARGOS COMPLEMENTARES) - HORISTA</v>
          </cell>
          <cell r="D6616" t="str">
            <v>H</v>
          </cell>
          <cell r="E6616">
            <v>0.55000000000000004</v>
          </cell>
        </row>
        <row r="6617">
          <cell r="B6617">
            <v>95396</v>
          </cell>
          <cell r="C6617" t="str">
            <v>CURSO DE CAPACITAÇÃO PARA ARQUITETO DE OBRA SÊNIOR (ENCARGOS COMPLEMENTARES) - HORISTA</v>
          </cell>
          <cell r="D6617" t="str">
            <v>H</v>
          </cell>
          <cell r="E6617">
            <v>0.73</v>
          </cell>
        </row>
        <row r="6618">
          <cell r="B6618">
            <v>95397</v>
          </cell>
          <cell r="C6618" t="str">
            <v>CURSO DE CAPACITAÇÃO PARA AUXILIAR DE DESENHISTA (ENCARGOS COMPLEMENTARES) - HORISTA</v>
          </cell>
          <cell r="D6618" t="str">
            <v>H</v>
          </cell>
          <cell r="E6618">
            <v>7.0000000000000007E-2</v>
          </cell>
        </row>
        <row r="6619">
          <cell r="B6619">
            <v>95398</v>
          </cell>
          <cell r="C6619" t="str">
            <v>CURSO DE CAPACITAÇÃO PARA AUXILIAR DE ESCRITÓRIO (ENCARGOS COMPLEMENTARES) - HORISTA</v>
          </cell>
          <cell r="D6619" t="str">
            <v>H</v>
          </cell>
          <cell r="E6619">
            <v>0.04</v>
          </cell>
        </row>
        <row r="6620">
          <cell r="B6620">
            <v>95399</v>
          </cell>
          <cell r="C6620" t="str">
            <v>CURSO DE CAPACITAÇÃO PARA DESENHISTA COPISTA (ENCARGOS COMPLEMENTARES) - HORISTA</v>
          </cell>
          <cell r="D6620" t="str">
            <v>H</v>
          </cell>
          <cell r="E6620">
            <v>0.06</v>
          </cell>
        </row>
        <row r="6621">
          <cell r="B6621">
            <v>95400</v>
          </cell>
          <cell r="C6621" t="str">
            <v>CURSO DE CAPACITAÇÃO PARA DESENHISTA PROJETISTA (ENCARGOS COMPLEMENTARES) - HORISTA</v>
          </cell>
          <cell r="D6621" t="str">
            <v>H</v>
          </cell>
          <cell r="E6621">
            <v>7.0000000000000007E-2</v>
          </cell>
        </row>
        <row r="6622">
          <cell r="B6622">
            <v>95401</v>
          </cell>
          <cell r="C6622" t="str">
            <v>CURSO DE CAPACITAÇÃO PARA ENCARREGADO GERAL (ENCARGOS COMPLEMENTARES) - HORISTA</v>
          </cell>
          <cell r="D6622" t="str">
            <v>H</v>
          </cell>
          <cell r="E6622">
            <v>0.31</v>
          </cell>
        </row>
        <row r="6623">
          <cell r="B6623">
            <v>95402</v>
          </cell>
          <cell r="C6623" t="str">
            <v>CURSO DE CAPACITAÇÃO PARA ENGENHEIRO CIVIL DE OBRA JÚNIOR (ENCARGOS COMPLEMENTARES) - HORISTA</v>
          </cell>
          <cell r="D6623" t="str">
            <v>H</v>
          </cell>
          <cell r="E6623">
            <v>0.95</v>
          </cell>
        </row>
        <row r="6624">
          <cell r="B6624">
            <v>95403</v>
          </cell>
          <cell r="C6624" t="str">
            <v>CURSO DE CAPACITAÇÃO PARA ENGENHEIRO CIVIL DE OBRA PLENO (ENCARGOS COMPLEMENTARES) - HORISTA</v>
          </cell>
          <cell r="D6624" t="str">
            <v>H</v>
          </cell>
          <cell r="E6624">
            <v>1.08</v>
          </cell>
        </row>
        <row r="6625">
          <cell r="B6625">
            <v>95404</v>
          </cell>
          <cell r="C6625" t="str">
            <v>CURSO DE CAPACITAÇÃO PARA ENGENHEIRO CIVIL DE OBRA SÊNIOR (ENCARGOS COMPLEMENTARES) - HORISTA</v>
          </cell>
          <cell r="D6625" t="str">
            <v>H</v>
          </cell>
          <cell r="E6625">
            <v>1.47</v>
          </cell>
        </row>
        <row r="6626">
          <cell r="B6626">
            <v>95405</v>
          </cell>
          <cell r="C6626" t="str">
            <v>CURSO DE CAPACITAÇÃO PARA MESTRE DE OBRAS (ENCARGOS COMPLEMENTARES) - HORISTA</v>
          </cell>
          <cell r="D6626" t="str">
            <v>H</v>
          </cell>
          <cell r="E6626">
            <v>0.48</v>
          </cell>
        </row>
        <row r="6627">
          <cell r="B6627">
            <v>95406</v>
          </cell>
          <cell r="C6627" t="str">
            <v>CURSO DE CAPACITAÇÃO PARA TOPÓGRAFO (ENCARGOS COMPLEMENTARES) - HORISTA</v>
          </cell>
          <cell r="D6627" t="str">
            <v>H</v>
          </cell>
          <cell r="E6627">
            <v>0.09</v>
          </cell>
        </row>
        <row r="6628">
          <cell r="B6628">
            <v>95407</v>
          </cell>
          <cell r="C6628" t="str">
            <v>CURSO DE CAPACITAÇÃO PARA ENGENHEIRO ELETRICISTA (ENCARGOS COMPLEMENTARES) - HORISTA</v>
          </cell>
          <cell r="D6628" t="str">
            <v>H</v>
          </cell>
          <cell r="E6628">
            <v>2.09</v>
          </cell>
        </row>
        <row r="6629">
          <cell r="B6629">
            <v>95408</v>
          </cell>
          <cell r="C6629" t="str">
            <v>CURSO DE CAPACITAÇÃO  PARA MOTORISTA DE CAMINHÃO (ENCARGOS COMPLEMENTARES) - MENSALISTA</v>
          </cell>
          <cell r="D6629" t="str">
            <v>MES</v>
          </cell>
          <cell r="E6629">
            <v>6.46</v>
          </cell>
        </row>
        <row r="6630">
          <cell r="B6630">
            <v>95409</v>
          </cell>
          <cell r="C6630" t="str">
            <v>CURSO DE CAPACITAÇÃO PARA DESENHISTA DETALHISTA (ENCARGOS COMPLEMENTARES) - MENSALISTA</v>
          </cell>
          <cell r="D6630" t="str">
            <v>MES</v>
          </cell>
          <cell r="E6630">
            <v>12.22</v>
          </cell>
        </row>
        <row r="6631">
          <cell r="B6631">
            <v>95410</v>
          </cell>
          <cell r="C6631" t="str">
            <v>CURSO DE CAPACITAÇÃO PARA DESENHISTA COPISTA (ENCARGOS COMPLEMENTARES) - MENSALISTA</v>
          </cell>
          <cell r="D6631" t="str">
            <v>MES</v>
          </cell>
          <cell r="E6631">
            <v>9.2100000000000009</v>
          </cell>
        </row>
        <row r="6632">
          <cell r="B6632">
            <v>95411</v>
          </cell>
          <cell r="C6632" t="str">
            <v>CURSO DE CAPACITAÇÃO PARA DESENHISTA PROJETISTA (ENCARGOS COMPLEMENTARES) - MENSALISTA</v>
          </cell>
          <cell r="D6632" t="str">
            <v>MES</v>
          </cell>
          <cell r="E6632">
            <v>9.77</v>
          </cell>
        </row>
        <row r="6633">
          <cell r="B6633">
            <v>95412</v>
          </cell>
          <cell r="C6633" t="str">
            <v>CURSO DE CAPACITAÇÃO PARA AUXILIAR DE DESENHISTA (ENCARGOS COMPLEMENTARES) - MENSALISTA</v>
          </cell>
          <cell r="D6633" t="str">
            <v>MES</v>
          </cell>
          <cell r="E6633">
            <v>9.76</v>
          </cell>
        </row>
        <row r="6634">
          <cell r="B6634">
            <v>95413</v>
          </cell>
          <cell r="C6634" t="str">
            <v>CURSO DE CAPACITAÇÃO PARA ALMOXARIFE (ENCARGOS COMPLEMENTARES) - MENSALISTA</v>
          </cell>
          <cell r="D6634" t="str">
            <v>MES</v>
          </cell>
          <cell r="E6634">
            <v>7.85</v>
          </cell>
        </row>
        <row r="6635">
          <cell r="B6635">
            <v>95414</v>
          </cell>
          <cell r="C6635" t="str">
            <v>CURSO DE CAPACITAÇÃO PARA APONTADOR OU APROPRIADOR (ENCARGOS COMPLEMENTARES) - MENSALISTA</v>
          </cell>
          <cell r="D6635" t="str">
            <v>MES</v>
          </cell>
          <cell r="E6635">
            <v>31.31</v>
          </cell>
        </row>
        <row r="6636">
          <cell r="B6636">
            <v>95415</v>
          </cell>
          <cell r="C6636" t="str">
            <v>CURSO DE CAPACITAÇÃO PARA ENGENHEIRO CIVIL DE OBRA JÚNIOR (ENCARGOS COMPLEMENTARES) - MENSALISTA</v>
          </cell>
          <cell r="D6636" t="str">
            <v>MES</v>
          </cell>
          <cell r="E6636">
            <v>129.97999999999999</v>
          </cell>
        </row>
        <row r="6637">
          <cell r="B6637">
            <v>95416</v>
          </cell>
          <cell r="C6637" t="str">
            <v>CURSO DE CAPACITAÇÃO PARA AUXILIAR DE ESCRITÓRIO (ENCARGOS COMPLEMENTARES) - MENSALISTA</v>
          </cell>
          <cell r="D6637" t="str">
            <v>MES</v>
          </cell>
          <cell r="E6637">
            <v>6.33</v>
          </cell>
        </row>
        <row r="6638">
          <cell r="B6638">
            <v>95417</v>
          </cell>
          <cell r="C6638" t="str">
            <v>CURSO DE CAPACITAÇÃO PARA ENGENHEIRO CIVIL DE OBRA PLENO (ENCARGOS COMPLEMENTARES) - MENSALISTA</v>
          </cell>
          <cell r="D6638" t="str">
            <v>MES</v>
          </cell>
          <cell r="E6638">
            <v>147.94</v>
          </cell>
        </row>
        <row r="6639">
          <cell r="B6639">
            <v>95418</v>
          </cell>
          <cell r="C6639" t="str">
            <v>CURSO DE CAPACITAÇÃO PARA ENGENHEIRO CIVIL DE OBRA SÊNIOR (ENCARGOS COMPLEMENTARES) - MENSALISTA</v>
          </cell>
          <cell r="D6639" t="str">
            <v>MES</v>
          </cell>
          <cell r="E6639">
            <v>202.24</v>
          </cell>
        </row>
        <row r="6640">
          <cell r="B6640">
            <v>95419</v>
          </cell>
          <cell r="C6640" t="str">
            <v>CURSO DE CAPACITAÇÃO PARA ARQUITETO JÚNIOR (ENCARGOS COMPLEMENTARES) - MENSALISTA</v>
          </cell>
          <cell r="D6640" t="str">
            <v>MES</v>
          </cell>
          <cell r="E6640">
            <v>54.41</v>
          </cell>
        </row>
        <row r="6641">
          <cell r="B6641">
            <v>95420</v>
          </cell>
          <cell r="C6641" t="str">
            <v>CURSO DE CAPACITAÇÃO PARA ARQUITETO PLENO (ENCARGOS COMPLEMENTARES) - MENSALISTA</v>
          </cell>
          <cell r="D6641" t="str">
            <v>MES</v>
          </cell>
          <cell r="E6641">
            <v>77.28</v>
          </cell>
        </row>
        <row r="6642">
          <cell r="B6642">
            <v>95421</v>
          </cell>
          <cell r="C6642" t="str">
            <v>CURSO DE CAPACITAÇÃO PARA ARQUITETO SÊNIOR (ENCARGOS COMPLEMENTARES) - MENSALISTA</v>
          </cell>
          <cell r="D6642" t="str">
            <v>MES</v>
          </cell>
          <cell r="E6642">
            <v>102.17</v>
          </cell>
        </row>
        <row r="6643">
          <cell r="B6643">
            <v>95422</v>
          </cell>
          <cell r="C6643" t="str">
            <v>CURSO DE CAPACITAÇÃO PARA ENCARREGADO GERAL DE OBRAS (ENCARGOS COMPLEMENTARES) - MENSALISTA</v>
          </cell>
          <cell r="D6643" t="str">
            <v>MES</v>
          </cell>
          <cell r="E6643">
            <v>43.53</v>
          </cell>
        </row>
        <row r="6644">
          <cell r="B6644">
            <v>95423</v>
          </cell>
          <cell r="C6644" t="str">
            <v>CURSO DE CAPACITAÇÃO PARA MESTRE DE OBRAS (ENCARGOS COMPLEMENTARES) - MENSALISTA</v>
          </cell>
          <cell r="D6644" t="str">
            <v>MES</v>
          </cell>
          <cell r="E6644">
            <v>66.069999999999993</v>
          </cell>
        </row>
        <row r="6645">
          <cell r="B6645">
            <v>95424</v>
          </cell>
          <cell r="C6645" t="str">
            <v>CURSO DE CAPACITAÇÃO PARA TOPÓGRAFO (ENCARGOS COMPLEMENTARES) - MENSALISTA</v>
          </cell>
          <cell r="D6645" t="str">
            <v>MES</v>
          </cell>
          <cell r="E6645">
            <v>12.9</v>
          </cell>
        </row>
        <row r="6646">
          <cell r="B6646">
            <v>100288</v>
          </cell>
          <cell r="C6646" t="str">
            <v>CURSO DE CAPACITAÇÃO PARA VIGIA DIURNO (ENCARGOS COMPLEMENTARES) - HORISTA</v>
          </cell>
          <cell r="D6646" t="str">
            <v>H</v>
          </cell>
          <cell r="E6646">
            <v>0.04</v>
          </cell>
        </row>
        <row r="6647">
          <cell r="B6647">
            <v>100289</v>
          </cell>
          <cell r="C6647" t="str">
            <v>VIGIA DIURNO COM ENCARGOS COMPLEMENTARES</v>
          </cell>
          <cell r="D6647" t="str">
            <v>H</v>
          </cell>
          <cell r="E6647">
            <v>16.010000000000002</v>
          </cell>
        </row>
        <row r="6648">
          <cell r="B6648">
            <v>100290</v>
          </cell>
          <cell r="C6648" t="str">
            <v>CURSO DE CAPACITAÇÃO PARA AUXILIAR DE ALMOXARIFE (ENCARGOS COMPLEMENTARES) - HORISTA</v>
          </cell>
          <cell r="D6648" t="str">
            <v>H</v>
          </cell>
          <cell r="E6648">
            <v>0.04</v>
          </cell>
        </row>
        <row r="6649">
          <cell r="B6649">
            <v>100291</v>
          </cell>
          <cell r="C6649" t="str">
            <v>CURSO DE CAPACITAÇÃO PARA AJUDANTE DE PINTOR (ENCARGOS COMPLEMENTARES) - HORISTA</v>
          </cell>
          <cell r="D6649" t="str">
            <v>H</v>
          </cell>
          <cell r="E6649">
            <v>0.11</v>
          </cell>
        </row>
        <row r="6650">
          <cell r="B6650">
            <v>100292</v>
          </cell>
          <cell r="C6650" t="str">
            <v>CURSO DE CAPACITAÇÃO PARA COORDENADOR/GERENTE DE OBRA (ENCARGOS COMPLEMENTARES) - HORISTA</v>
          </cell>
          <cell r="D6650" t="str">
            <v>H</v>
          </cell>
          <cell r="E6650">
            <v>0.47</v>
          </cell>
        </row>
        <row r="6651">
          <cell r="B6651">
            <v>100293</v>
          </cell>
          <cell r="C6651" t="str">
            <v>CURSO DE CAPACITAÇÃO PARA AUXILIAR DE AZULEJISTA (ENCARGOS COMPLEMENTARES) - HORISTA</v>
          </cell>
          <cell r="D6651" t="str">
            <v>H</v>
          </cell>
          <cell r="E6651">
            <v>0.12</v>
          </cell>
        </row>
        <row r="6652">
          <cell r="B6652">
            <v>100294</v>
          </cell>
          <cell r="C6652" t="str">
            <v>CURSO DE CAPACITAÇÃO PARA ARQUITETO PAISAGISTA (ENCARGOS COMPLEMENTARES) - HORISTA</v>
          </cell>
          <cell r="D6652" t="str">
            <v>H</v>
          </cell>
          <cell r="E6652">
            <v>0.22</v>
          </cell>
        </row>
        <row r="6653">
          <cell r="B6653">
            <v>100295</v>
          </cell>
          <cell r="C6653" t="str">
            <v>CURSO DE CAPACITAÇÃO PARA MONTADOR DE ELETROELETRONICOS (ENCARGOS COMPLEMENTARES) - HORISTA</v>
          </cell>
          <cell r="D6653" t="str">
            <v>H</v>
          </cell>
          <cell r="E6653">
            <v>0.35</v>
          </cell>
        </row>
        <row r="6654">
          <cell r="B6654">
            <v>100296</v>
          </cell>
          <cell r="C6654" t="str">
            <v>CURSO DE CAPACITAÇÃO PARA ENGENHEIRO CIVIL JUNIOR (ENCARGOS COMPLEMENTARES) - HORISTA</v>
          </cell>
          <cell r="D6654" t="str">
            <v>H</v>
          </cell>
          <cell r="E6654">
            <v>0.75</v>
          </cell>
        </row>
        <row r="6655">
          <cell r="B6655">
            <v>100297</v>
          </cell>
          <cell r="C6655" t="str">
            <v>CURSO DE CAPACITAÇÃO PARA ENGENHEIRO CIVIL PLENO (ENCARGOS COMPLEMENTARES) - HORISTA</v>
          </cell>
          <cell r="D6655" t="str">
            <v>H</v>
          </cell>
          <cell r="E6655">
            <v>0.84</v>
          </cell>
        </row>
        <row r="6656">
          <cell r="B6656">
            <v>100298</v>
          </cell>
          <cell r="C6656" t="str">
            <v>CURSO DE CAPACITAÇÃO PARA MECÂNICO DE REFRIGERAÇÃO (ENCARGOS COMPLEMENTARES) - HORISTA</v>
          </cell>
          <cell r="D6656" t="str">
            <v>H</v>
          </cell>
          <cell r="E6656">
            <v>0.35</v>
          </cell>
        </row>
        <row r="6657">
          <cell r="B6657">
            <v>100299</v>
          </cell>
          <cell r="C6657" t="str">
            <v>CURSO DE CAPACITAÇÃO PARA TÉCNICO EM SEGURANÇA DO TRABALHO (ENCARGOS COMPLEMENTARES) - HORISTA</v>
          </cell>
          <cell r="D6657" t="str">
            <v>H</v>
          </cell>
          <cell r="E6657">
            <v>0.3</v>
          </cell>
        </row>
        <row r="6658">
          <cell r="B6658">
            <v>100300</v>
          </cell>
          <cell r="C6658" t="str">
            <v>AUXILIAR DE ALMOXARIFE COM ENCARGOS COMPLEMENTARES</v>
          </cell>
          <cell r="D6658" t="str">
            <v>H</v>
          </cell>
          <cell r="E6658">
            <v>13.39</v>
          </cell>
        </row>
        <row r="6659">
          <cell r="B6659">
            <v>100301</v>
          </cell>
          <cell r="C6659" t="str">
            <v>AJUDANTE DE PINTOR COM ENCARGOS COMPLEMENTARES</v>
          </cell>
          <cell r="D6659" t="str">
            <v>H</v>
          </cell>
          <cell r="E6659">
            <v>16.399999999999999</v>
          </cell>
        </row>
        <row r="6660">
          <cell r="B6660">
            <v>100302</v>
          </cell>
          <cell r="C6660" t="str">
            <v>COORDENADOR/GERENTE DE OBRA COM ENCARGOS COMPLEMENTARES</v>
          </cell>
          <cell r="D6660" t="str">
            <v>H</v>
          </cell>
          <cell r="E6660">
            <v>134.36000000000001</v>
          </cell>
        </row>
        <row r="6661">
          <cell r="B6661">
            <v>100303</v>
          </cell>
          <cell r="C6661" t="str">
            <v>AUXILIAR DE AZULEJISTA COM ENCARGOS COMPLEMENTARES</v>
          </cell>
          <cell r="D6661" t="str">
            <v>H</v>
          </cell>
          <cell r="E6661">
            <v>15.45</v>
          </cell>
        </row>
        <row r="6662">
          <cell r="B6662">
            <v>100304</v>
          </cell>
          <cell r="C6662" t="str">
            <v>ARQUITETO PAISAGISTA COM ENCARGOS COMPLEMENTARES</v>
          </cell>
          <cell r="D6662" t="str">
            <v>H</v>
          </cell>
          <cell r="E6662">
            <v>64.400000000000006</v>
          </cell>
        </row>
        <row r="6663">
          <cell r="B6663">
            <v>100305</v>
          </cell>
          <cell r="C6663" t="str">
            <v>ENGENHEIRO CIVIL JUNIOR COM ENCARGOS COMPLEMENTARES</v>
          </cell>
          <cell r="D6663" t="str">
            <v>H</v>
          </cell>
          <cell r="E6663">
            <v>93.78</v>
          </cell>
        </row>
        <row r="6664">
          <cell r="B6664">
            <v>100306</v>
          </cell>
          <cell r="C6664" t="str">
            <v>ENGENHEIRO CIVIL PLENO COM ENCARGOS COMPLEMENTARES</v>
          </cell>
          <cell r="D6664" t="str">
            <v>H</v>
          </cell>
          <cell r="E6664">
            <v>105.63</v>
          </cell>
        </row>
        <row r="6665">
          <cell r="B6665">
            <v>100307</v>
          </cell>
          <cell r="C6665" t="str">
            <v>MONTADOR DE ELETROELETRÔNICOS COM ENCARGOS COMPLEMENTARES</v>
          </cell>
          <cell r="D6665" t="str">
            <v>H</v>
          </cell>
          <cell r="E6665">
            <v>20.13</v>
          </cell>
        </row>
        <row r="6666">
          <cell r="B6666">
            <v>100308</v>
          </cell>
          <cell r="C6666" t="str">
            <v>MECÂNICO DE REFRIGERAÇÃO COM ENCARGOS COMPLEMENTARES</v>
          </cell>
          <cell r="D6666" t="str">
            <v>H</v>
          </cell>
          <cell r="E6666">
            <v>22.16</v>
          </cell>
        </row>
        <row r="6667">
          <cell r="B6667">
            <v>100309</v>
          </cell>
          <cell r="C6667" t="str">
            <v>TÉCNICO EM SEGURANÇA DO TRABALHO COM ENCARGOS COMPLEMENTARES</v>
          </cell>
          <cell r="D6667" t="str">
            <v>H</v>
          </cell>
          <cell r="E6667">
            <v>25.51</v>
          </cell>
        </row>
        <row r="6668">
          <cell r="B6668">
            <v>100310</v>
          </cell>
          <cell r="C6668" t="str">
            <v>CURSO DE CAPACITAÇÃO PARA AUXILIAR DE ALMOXARIFE (ENCARGOS COMPLEMENTARES) - MENSALISTA</v>
          </cell>
          <cell r="D6668" t="str">
            <v>MES</v>
          </cell>
          <cell r="E6668">
            <v>6.01</v>
          </cell>
        </row>
        <row r="6669">
          <cell r="B6669">
            <v>100311</v>
          </cell>
          <cell r="C6669" t="str">
            <v>CURSO DE CAPACITAÇÃO PARA COORDENADOR/GERENTE DE OBRA (ENCARGOS COMPLEMENTARES) - MENSALISTA</v>
          </cell>
          <cell r="D6669" t="str">
            <v>MES</v>
          </cell>
          <cell r="E6669">
            <v>65.86</v>
          </cell>
        </row>
        <row r="6670">
          <cell r="B6670">
            <v>100312</v>
          </cell>
          <cell r="C6670" t="str">
            <v>CURSO DE CAPACITAÇÃO PARA ARQUITETO PAISAGISTA (ENCARGOS COMPLEMENTARES) - MENSALISTA</v>
          </cell>
          <cell r="D6670" t="str">
            <v>MES</v>
          </cell>
          <cell r="E6670">
            <v>80.41</v>
          </cell>
        </row>
        <row r="6671">
          <cell r="B6671">
            <v>100313</v>
          </cell>
          <cell r="C6671" t="str">
            <v>CURSO DE CAPACITAÇÃO PARA ENGENHEIRO CIVIL JUNIOR (ENCARGOS COMPLEMENTARES) - MENSALISTA</v>
          </cell>
          <cell r="D6671" t="str">
            <v>MES</v>
          </cell>
          <cell r="E6671">
            <v>102.57</v>
          </cell>
        </row>
        <row r="6672">
          <cell r="B6672">
            <v>100314</v>
          </cell>
          <cell r="C6672" t="str">
            <v>CURSO DE CAPACITAÇÃO PARA ENGENHEIRO CIVIL PLENO (ENCARGOS COMPLEMENTARES) - MENSALISTA</v>
          </cell>
          <cell r="D6672" t="str">
            <v>MES</v>
          </cell>
          <cell r="E6672">
            <v>115.72</v>
          </cell>
        </row>
        <row r="6673">
          <cell r="B6673">
            <v>100315</v>
          </cell>
          <cell r="C6673" t="str">
            <v>CURSO DE CAPACITAÇÃO PARA TÉCNICO EM SEGURANÇA DO TRABALHO (ENCARGOS COMPLEMENTARES) - MENSALISTA</v>
          </cell>
          <cell r="D6673" t="str">
            <v>MES</v>
          </cell>
          <cell r="E6673">
            <v>41.68</v>
          </cell>
        </row>
        <row r="6674">
          <cell r="B6674">
            <v>100316</v>
          </cell>
          <cell r="C6674" t="str">
            <v>AUXILIAR DE ALMOXARIFE COM ENCARGOS COMPLEMENTARES</v>
          </cell>
          <cell r="D6674" t="str">
            <v>MES</v>
          </cell>
          <cell r="E6674">
            <v>2387.2199999999998</v>
          </cell>
        </row>
        <row r="6675">
          <cell r="B6675">
            <v>100317</v>
          </cell>
          <cell r="C6675" t="str">
            <v>COORDENADOR / GERENTE DE OBRA COM ENCARGOS COMPLEMENTARES</v>
          </cell>
          <cell r="D6675" t="str">
            <v>MES</v>
          </cell>
          <cell r="E6675">
            <v>23809.54</v>
          </cell>
        </row>
        <row r="6676">
          <cell r="B6676">
            <v>100318</v>
          </cell>
          <cell r="C6676" t="str">
            <v>ARQUITETO PAISAGISTA COM ENCARGOS COMPLEMENTARES</v>
          </cell>
          <cell r="D6676" t="str">
            <v>MES</v>
          </cell>
          <cell r="E6676">
            <v>11469.08</v>
          </cell>
        </row>
        <row r="6677">
          <cell r="B6677">
            <v>100319</v>
          </cell>
          <cell r="C6677" t="str">
            <v>ENGENHEIRO CIVIL JUNIOR COM ENCARGOS COMPLEMENTARES</v>
          </cell>
          <cell r="D6677" t="str">
            <v>MES</v>
          </cell>
          <cell r="E6677">
            <v>16603.72</v>
          </cell>
        </row>
        <row r="6678">
          <cell r="B6678">
            <v>100320</v>
          </cell>
          <cell r="C6678" t="str">
            <v>ENGENHEIRO CIVIL PLENO COM ENCARGOS COMPLEMENTARES</v>
          </cell>
          <cell r="D6678" t="str">
            <v>MES</v>
          </cell>
          <cell r="E6678">
            <v>18704.12</v>
          </cell>
        </row>
        <row r="6679">
          <cell r="B6679">
            <v>100321</v>
          </cell>
          <cell r="C6679" t="str">
            <v>TÉCNICO EM SEGURANÇA DO TRABALHO COM ENCARGOS COMPLEMENTARES</v>
          </cell>
          <cell r="D6679" t="str">
            <v>MES</v>
          </cell>
          <cell r="E6679">
            <v>4526.8999999999996</v>
          </cell>
        </row>
        <row r="6680">
          <cell r="B6680">
            <v>100533</v>
          </cell>
          <cell r="C6680" t="str">
            <v>TECNICO DE EDIFICACOES COM ENCARGOS COMPLEMENTARES</v>
          </cell>
          <cell r="D6680" t="str">
            <v>H</v>
          </cell>
          <cell r="E6680">
            <v>16.46</v>
          </cell>
        </row>
        <row r="6681">
          <cell r="B6681">
            <v>100534</v>
          </cell>
          <cell r="C6681" t="str">
            <v>TECNICO DE EDIFICACOES COM ENCARGOS COMPLEMENTARES</v>
          </cell>
          <cell r="D6681" t="str">
            <v>MES</v>
          </cell>
          <cell r="E6681">
            <v>2933.9</v>
          </cell>
        </row>
        <row r="6682">
          <cell r="B6682">
            <v>100535</v>
          </cell>
          <cell r="C6682" t="str">
            <v>CURSO DE CAPACITAÇÃO PARA TECNICO DE EDIFICACOES (ENCARGOS COMPLEMENTARES) - HORISTA</v>
          </cell>
          <cell r="D6682" t="str">
            <v>H</v>
          </cell>
          <cell r="E6682">
            <v>0.19</v>
          </cell>
        </row>
        <row r="6683">
          <cell r="B6683">
            <v>100536</v>
          </cell>
          <cell r="C6683" t="str">
            <v>CURSO DE CAPACITAÇÃO PARA TECNICO DE EDIFICACOES (ENCARGOS COMPLEMENTARES) - MENSALISTA</v>
          </cell>
          <cell r="D6683" t="str">
            <v>MES</v>
          </cell>
          <cell r="E6683">
            <v>26.22</v>
          </cell>
        </row>
        <row r="6684">
          <cell r="B6684">
            <v>101284</v>
          </cell>
          <cell r="C6684" t="str">
            <v>CURSO DE CAPACITAÇÃO PARA ENGENHEIRO CIVIL SENIOR (ENCARGOS COMPLEMENTARES) - HORISTA</v>
          </cell>
          <cell r="D6684" t="str">
            <v>H</v>
          </cell>
          <cell r="E6684">
            <v>1.1599999999999999</v>
          </cell>
        </row>
        <row r="6685">
          <cell r="B6685">
            <v>101285</v>
          </cell>
          <cell r="C6685" t="str">
            <v>CURSO DE CAPACITAÇÃO PARA ENGENHEIRO SANITARISTA (ENCARGOS COMPLEMENTARES) - HORISTA</v>
          </cell>
          <cell r="D6685" t="str">
            <v>H</v>
          </cell>
          <cell r="E6685">
            <v>0.3</v>
          </cell>
        </row>
        <row r="6686">
          <cell r="B6686">
            <v>101286</v>
          </cell>
          <cell r="C6686" t="str">
            <v>CURSO DE CAPACITAÇÃO PARA AJUDANTE DE ARMADOR (ENCARGOS COMPLEMENTARES) - MENSALISTA</v>
          </cell>
          <cell r="D6686" t="str">
            <v>MES</v>
          </cell>
          <cell r="E6686">
            <v>12.32</v>
          </cell>
        </row>
        <row r="6687">
          <cell r="B6687">
            <v>101287</v>
          </cell>
          <cell r="C6687" t="str">
            <v>CURSO DE CAPACITAÇÃO PARA AJUDANTE DE ELETRICISTA (ENCARGOS COMPLEMENTARES) - MENSALISTA</v>
          </cell>
          <cell r="D6687" t="str">
            <v>MES</v>
          </cell>
          <cell r="E6687">
            <v>41.61</v>
          </cell>
        </row>
        <row r="6688">
          <cell r="B6688">
            <v>101288</v>
          </cell>
          <cell r="C6688" t="str">
            <v>CURSO DE CAPACITAÇÃO PARA AJUDANTE DE ESTRUTURAS METÁLICAS(ENCARGOS COMPLEMENTARES) - MENSALISTA</v>
          </cell>
          <cell r="D6688" t="str">
            <v>MES</v>
          </cell>
          <cell r="E6688">
            <v>9.44</v>
          </cell>
        </row>
        <row r="6689">
          <cell r="B6689">
            <v>101289</v>
          </cell>
          <cell r="C6689" t="str">
            <v>CURSO DE CAPACITAÇÃO PARA AJUDANTE DE OPERAÇÃO EM GERAL (ENCARGOS COMPLEMENTARES) - MENSALISTA</v>
          </cell>
          <cell r="D6689" t="str">
            <v>MES</v>
          </cell>
          <cell r="E6689">
            <v>12.75</v>
          </cell>
        </row>
        <row r="6690">
          <cell r="B6690">
            <v>101290</v>
          </cell>
          <cell r="C6690" t="str">
            <v>CURSO DE CAPACITAÇÃO PARA AJUDANTE DE PINTOR (ENCARGOS COMPLEMENTARES) - MENSALISTA</v>
          </cell>
          <cell r="D6690" t="str">
            <v>MES</v>
          </cell>
          <cell r="E6690">
            <v>16.399999999999999</v>
          </cell>
        </row>
        <row r="6691">
          <cell r="B6691">
            <v>101291</v>
          </cell>
          <cell r="C6691" t="str">
            <v>CURSO DE CAPACITAÇÃO PARA AJUDANTE DE SERRALHEIRO (ENCARGOS COMPLEMENTARES) - MENSALISTA</v>
          </cell>
          <cell r="D6691" t="str">
            <v>MES</v>
          </cell>
          <cell r="E6691">
            <v>13.22</v>
          </cell>
        </row>
        <row r="6692">
          <cell r="B6692">
            <v>101292</v>
          </cell>
          <cell r="C6692" t="str">
            <v>CURSO DE CAPACITAÇÃO PARA AJUDANTE ESPECIALIZADO (ENCARGOS COMPLEMENTARES) - MENSALISTA</v>
          </cell>
          <cell r="D6692" t="str">
            <v>MES</v>
          </cell>
          <cell r="E6692">
            <v>17.07</v>
          </cell>
        </row>
        <row r="6693">
          <cell r="B6693">
            <v>101293</v>
          </cell>
          <cell r="C6693" t="str">
            <v>CURSO DE CAPACITAÇÃO PARA ARMADOR (ENCARGOS COMPLEMENTARES) - MENSALISTA</v>
          </cell>
          <cell r="D6693" t="str">
            <v>MES</v>
          </cell>
          <cell r="E6693">
            <v>17.670000000000002</v>
          </cell>
        </row>
        <row r="6694">
          <cell r="B6694">
            <v>101294</v>
          </cell>
          <cell r="C6694" t="str">
            <v>CURSO DE CAPACITAÇÃO PARA ASSENTADOR DE MANILHA (ENCARGOS COMPLEMENTARES) - MENSALISTA</v>
          </cell>
          <cell r="D6694" t="str">
            <v>MES</v>
          </cell>
          <cell r="E6694">
            <v>19.73</v>
          </cell>
        </row>
        <row r="6695">
          <cell r="B6695">
            <v>101295</v>
          </cell>
          <cell r="C6695" t="str">
            <v>CURSO DE CAPACITAÇÃO PARA AUXILIAR DE AZULEJISTA (ENCARGOS COMPLEMENTARES) - MENSALISTA</v>
          </cell>
          <cell r="D6695" t="str">
            <v>MES</v>
          </cell>
          <cell r="E6695">
            <v>16.559999999999999</v>
          </cell>
        </row>
        <row r="6696">
          <cell r="B6696">
            <v>101296</v>
          </cell>
          <cell r="C6696" t="str">
            <v>CURSO DE CAPACITAÇÃO PARA AUXILIAR DE ENCANADOR OU BOMBEIRO HIDRÁULICO (ENCARGOS COMPLEMENTARES) - MENSALISTA</v>
          </cell>
          <cell r="D6696" t="str">
            <v>MES</v>
          </cell>
          <cell r="E6696">
            <v>20.14</v>
          </cell>
        </row>
        <row r="6697">
          <cell r="B6697">
            <v>101297</v>
          </cell>
          <cell r="C6697" t="str">
            <v>CURSO DE CAPACITAÇÃO PARA AUXILIAR DE LABORATORISTA (ENCARGOS COMPLEMENTARES) - MENSALISTA</v>
          </cell>
          <cell r="D6697" t="str">
            <v>MES</v>
          </cell>
          <cell r="E6697">
            <v>17.7</v>
          </cell>
        </row>
        <row r="6698">
          <cell r="B6698">
            <v>101298</v>
          </cell>
          <cell r="C6698" t="str">
            <v>CURSO DE CAPACITAÇÃO PARA AUXILIAR DE MECANICO (ENCARGOS COMPLEMENTARES) - MENSALISTA</v>
          </cell>
          <cell r="D6698" t="str">
            <v>MES</v>
          </cell>
          <cell r="E6698">
            <v>11.45</v>
          </cell>
        </row>
        <row r="6699">
          <cell r="B6699">
            <v>101299</v>
          </cell>
          <cell r="C6699" t="str">
            <v>CURSO DE CAPACITAÇÃO PARA AUXILIAR DE PEDREIRO (ENCARGOS COMPLEMENTARES) - MENSALISTA</v>
          </cell>
          <cell r="D6699" t="str">
            <v>MES</v>
          </cell>
          <cell r="E6699">
            <v>16.88</v>
          </cell>
        </row>
        <row r="6700">
          <cell r="B6700">
            <v>101300</v>
          </cell>
          <cell r="C6700" t="str">
            <v>CURSO DE CAPACITAÇÃO PARA AUXILIAR DE SERVIÇOS GERAIS (ENCARGOS COMPLEMENTARES) - MENSALISTA</v>
          </cell>
          <cell r="D6700" t="str">
            <v>MES</v>
          </cell>
          <cell r="E6700">
            <v>14.16</v>
          </cell>
        </row>
        <row r="6701">
          <cell r="B6701">
            <v>101301</v>
          </cell>
          <cell r="C6701" t="str">
            <v>CURSO DE CAPACITAÇÃO PARA AUXILIAR DE TOPÓGRAFO (ENCARGOS COMPLEMENTARES) - MENSALISTA</v>
          </cell>
          <cell r="D6701" t="str">
            <v>MES</v>
          </cell>
          <cell r="E6701">
            <v>5.27</v>
          </cell>
        </row>
        <row r="6702">
          <cell r="B6702">
            <v>101302</v>
          </cell>
          <cell r="C6702" t="str">
            <v>CURSO DE CAPACITAÇÃO PARA AUXILIAR TÉCNICO DE ENGENHARIA (ENCARGOS COMPLEMENTARES) - MENSALISTA</v>
          </cell>
          <cell r="D6702" t="str">
            <v>MES</v>
          </cell>
          <cell r="E6702">
            <v>19.07</v>
          </cell>
        </row>
        <row r="6703">
          <cell r="B6703">
            <v>101303</v>
          </cell>
          <cell r="C6703" t="str">
            <v>CURSO DE CAPACITAÇÃO PARA MONTADOR DE ELETROELETRONICOS(ENCARGOS COMPLEMENTARES) - MENSALISTA</v>
          </cell>
          <cell r="D6703" t="str">
            <v>MES</v>
          </cell>
          <cell r="E6703">
            <v>47.86</v>
          </cell>
        </row>
        <row r="6704">
          <cell r="B6704">
            <v>101304</v>
          </cell>
          <cell r="C6704" t="str">
            <v>CURSO DE CAPACITAÇÃO PARA AZULEJISTA OU LADRILHISTA (ENCARGOS COMPLEMENTARES) - MENSALISTA</v>
          </cell>
          <cell r="D6704" t="str">
            <v>MES</v>
          </cell>
          <cell r="E6704">
            <v>22.72</v>
          </cell>
        </row>
        <row r="6705">
          <cell r="B6705">
            <v>101305</v>
          </cell>
          <cell r="C6705" t="str">
            <v>CURSO DE CAPACITAÇÃO PARA BLASTER, DINAMITADOR OU CABO DE FORÇA (ENCARGOS COMPLEMENTARES) - MENSALISTA</v>
          </cell>
          <cell r="D6705" t="str">
            <v>MES</v>
          </cell>
          <cell r="E6705">
            <v>19.55</v>
          </cell>
        </row>
        <row r="6706">
          <cell r="B6706">
            <v>101307</v>
          </cell>
          <cell r="C6706" t="str">
            <v>CURSO DE CAPACITAÇÃO PARA CALCETEIRO (ENCARGOS COMPLEMENTARES) - MENSALISTA</v>
          </cell>
          <cell r="D6706" t="str">
            <v>MES</v>
          </cell>
          <cell r="E6706">
            <v>17.47</v>
          </cell>
        </row>
        <row r="6707">
          <cell r="B6707">
            <v>101308</v>
          </cell>
          <cell r="C6707" t="str">
            <v>CURSO DE CAPACITAÇÃO PARA MONTADOR DE ESTRUTURAS METALICAS (ENCARGOS COMPLEMENTARES) - MENSALISTA</v>
          </cell>
          <cell r="D6707" t="str">
            <v>MES</v>
          </cell>
          <cell r="E6707">
            <v>12.52</v>
          </cell>
        </row>
        <row r="6708">
          <cell r="B6708">
            <v>101309</v>
          </cell>
          <cell r="C6708" t="str">
            <v>CURSO DE CAPACITAÇÃO PARA CARPINTEIRO AUXILIAR (ENCARGOS COMPLEMENTARES) - MENSALISTA</v>
          </cell>
          <cell r="D6708" t="str">
            <v>MES</v>
          </cell>
          <cell r="E6708">
            <v>17.899999999999999</v>
          </cell>
        </row>
        <row r="6709">
          <cell r="B6709">
            <v>101310</v>
          </cell>
          <cell r="C6709" t="str">
            <v>CURSO DE CAPACITAÇÃO PARA CARPINTEIRO DE ESQUADRIAS (ENCARGOS COMPLEMENTARES) - MENSALISTA</v>
          </cell>
          <cell r="D6709" t="str">
            <v>MES</v>
          </cell>
          <cell r="E6709">
            <v>24.81</v>
          </cell>
        </row>
        <row r="6710">
          <cell r="B6710">
            <v>101311</v>
          </cell>
          <cell r="C6710" t="str">
            <v>CURSO DE CAPACITAÇÃO PARA CARPINTEIRO DE FORMAS (ENCARGOS COMPLEMENTARES) - MENSALISTA</v>
          </cell>
          <cell r="D6710" t="str">
            <v>MES</v>
          </cell>
          <cell r="E6710">
            <v>17.670000000000002</v>
          </cell>
        </row>
        <row r="6711">
          <cell r="B6711">
            <v>101312</v>
          </cell>
          <cell r="C6711" t="str">
            <v>CURSO DE CAPACITAÇÃO PARA CAVOUQUEIRO OU OPERADOR DE PERFURATRIZ (ENCARGOS COMPLEMENTARES) - MENSALISTA</v>
          </cell>
          <cell r="D6711" t="str">
            <v>MES</v>
          </cell>
          <cell r="E6711">
            <v>10.87</v>
          </cell>
        </row>
        <row r="6712">
          <cell r="B6712">
            <v>101313</v>
          </cell>
          <cell r="C6712" t="str">
            <v>CURSO DE CAPACITAÇÃO PARA ELETRICISTA (ENCARGOS COMPLEMENTARES) - MENSALISTA</v>
          </cell>
          <cell r="D6712" t="str">
            <v>MES</v>
          </cell>
          <cell r="E6712">
            <v>59.15</v>
          </cell>
        </row>
        <row r="6713">
          <cell r="B6713">
            <v>101314</v>
          </cell>
          <cell r="C6713" t="str">
            <v>CURSO DE CAPACITAÇÃO PARA ELETRICISTA DE MANUTENÇÃO INDUSTRIAL (ENCARGOS COMPLEMENTARES) - MENSALISTA</v>
          </cell>
          <cell r="D6713" t="str">
            <v>MES</v>
          </cell>
          <cell r="E6713">
            <v>59.15</v>
          </cell>
        </row>
        <row r="6714">
          <cell r="B6714">
            <v>101315</v>
          </cell>
          <cell r="C6714" t="str">
            <v>CURSO DE CAPACITAÇÃO PARA ELETROTÉCNICO (ENCARGOS COMPLEMENTARES) - MENSALISTA</v>
          </cell>
          <cell r="D6714" t="str">
            <v>MES</v>
          </cell>
          <cell r="E6714">
            <v>49.55</v>
          </cell>
        </row>
        <row r="6715">
          <cell r="B6715">
            <v>101316</v>
          </cell>
          <cell r="C6715" t="str">
            <v>CURSO DE CAPACITAÇÃO PARA ENCANADOR OU BOMBEIRO HIDRÁULICO (ENCARGOS COMPLEMENTARES) - MENSALISTA</v>
          </cell>
          <cell r="D6715" t="str">
            <v>MES</v>
          </cell>
          <cell r="E6715">
            <v>28.41</v>
          </cell>
        </row>
        <row r="6716">
          <cell r="B6716">
            <v>101317</v>
          </cell>
          <cell r="C6716" t="str">
            <v>CURSO DE CAPACITAÇÃO PARA ENGENHEIRO CIVIL SENIOR (ENCARGOS COMPLEMENTARES) - MENSALISTA</v>
          </cell>
          <cell r="D6716" t="str">
            <v>MES</v>
          </cell>
          <cell r="E6716">
            <v>158.58000000000001</v>
          </cell>
        </row>
        <row r="6717">
          <cell r="B6717">
            <v>101318</v>
          </cell>
          <cell r="C6717" t="str">
            <v>CURSO DE CAPACITAÇÃO PARA ENGENHEIRO ELETRICISTA (ENCARGOS COMPLEMENTARES) - MENSALISTA</v>
          </cell>
          <cell r="D6717" t="str">
            <v>MES</v>
          </cell>
          <cell r="E6717">
            <v>286.23</v>
          </cell>
        </row>
        <row r="6718">
          <cell r="B6718">
            <v>101319</v>
          </cell>
          <cell r="C6718" t="str">
            <v>CURSO DE CAPACITAÇÃO PARA ENGENHEIRO SANITARISTA (ENCARGOS COMPLEMENTARES) - MENSALISTA</v>
          </cell>
          <cell r="D6718" t="str">
            <v>MES</v>
          </cell>
          <cell r="E6718">
            <v>42.43</v>
          </cell>
        </row>
        <row r="6719">
          <cell r="B6719">
            <v>101320</v>
          </cell>
          <cell r="C6719" t="str">
            <v>CURSO DE CAPACITAÇÃO PARA MONTADOR DE MAQUINAS (ENCARGOS COMPLEMENTARES) - MENSALISTA</v>
          </cell>
          <cell r="D6719" t="str">
            <v>MES</v>
          </cell>
          <cell r="E6719">
            <v>14.52</v>
          </cell>
        </row>
        <row r="6720">
          <cell r="B6720">
            <v>101322</v>
          </cell>
          <cell r="C6720" t="str">
            <v>CURSO DE CAPACITAÇÃO PARA GESSEIRO (ENCARGOS COMPLEMENTARES) - MENSALISTA</v>
          </cell>
          <cell r="D6720" t="str">
            <v>MES</v>
          </cell>
          <cell r="E6720">
            <v>17.670000000000002</v>
          </cell>
        </row>
        <row r="6721">
          <cell r="B6721">
            <v>101323</v>
          </cell>
          <cell r="C6721" t="str">
            <v>CURSO DE CAPACITAÇÃO PARA IMPERMEABILIZADOR (ENCARGOS COMPLEMENTARES) - MENSALISTA</v>
          </cell>
          <cell r="D6721" t="str">
            <v>MES</v>
          </cell>
          <cell r="E6721">
            <v>34.479999999999997</v>
          </cell>
        </row>
        <row r="6722">
          <cell r="B6722">
            <v>101324</v>
          </cell>
          <cell r="C6722" t="str">
            <v>CURSO DE CAPACITAÇÃO PARA MOTORISTA DE CAMINHAO-BASCULANTE (ENCARGOS COMPLEMENTARES) - MENSALISTA</v>
          </cell>
          <cell r="D6722" t="str">
            <v>MES</v>
          </cell>
          <cell r="E6722">
            <v>6.09</v>
          </cell>
        </row>
        <row r="6723">
          <cell r="B6723">
            <v>101325</v>
          </cell>
          <cell r="C6723" t="str">
            <v>CURSO DE CAPACITAÇÃO PARA INSTALADOR DE TUBULAÇÕES (ENCARGOS COMPLEMENTARES) - MENSALISTA</v>
          </cell>
          <cell r="D6723" t="str">
            <v>MES</v>
          </cell>
          <cell r="E6723">
            <v>17.45</v>
          </cell>
        </row>
        <row r="6724">
          <cell r="B6724">
            <v>101326</v>
          </cell>
          <cell r="C6724" t="str">
            <v>CURSO DE CAPACITAÇÃO PARA JARDINEIRO (ENCARGOS COMPLEMENTARES) - MENSALISTA</v>
          </cell>
          <cell r="D6724" t="str">
            <v>MES</v>
          </cell>
          <cell r="E6724">
            <v>7.6</v>
          </cell>
        </row>
        <row r="6725">
          <cell r="B6725">
            <v>101327</v>
          </cell>
          <cell r="C6725" t="str">
            <v>CURSO DE CAPACITAÇÃO PARA LEITURISTA OU CADASTRISTA DE REDES DE ÁGUA (ENCARGOS COMPLEMENTARES) - MENSALISTA</v>
          </cell>
          <cell r="D6725" t="str">
            <v>MES</v>
          </cell>
          <cell r="E6725">
            <v>5.2</v>
          </cell>
        </row>
        <row r="6726">
          <cell r="B6726">
            <v>101328</v>
          </cell>
          <cell r="C6726" t="str">
            <v>CURSO DE CAPACITAÇÃO PARA MOTORISTA DE CAMINHAO-CARRETA (ENCARGOS COMPLEMENTARES) - MENSALISTA</v>
          </cell>
          <cell r="D6726" t="str">
            <v>MES</v>
          </cell>
          <cell r="E6726">
            <v>8.6199999999999992</v>
          </cell>
        </row>
        <row r="6727">
          <cell r="B6727">
            <v>101329</v>
          </cell>
          <cell r="C6727" t="str">
            <v>CURSO DE CAPACITAÇÃO PARA MAÇARIQUEIRO (ENCARGOS COMPLEMENTARES) - MENSALISTA</v>
          </cell>
          <cell r="D6727" t="str">
            <v>MES</v>
          </cell>
          <cell r="E6727">
            <v>27.82</v>
          </cell>
        </row>
        <row r="6728">
          <cell r="B6728">
            <v>101330</v>
          </cell>
          <cell r="C6728" t="str">
            <v>CURSO DE CAPACITAÇÃO PARA MARCENEIRO (ENCARGOS COMPLEMENTARES) - MENSALISTA</v>
          </cell>
          <cell r="D6728" t="str">
            <v>MES</v>
          </cell>
          <cell r="E6728">
            <v>23.22</v>
          </cell>
        </row>
        <row r="6729">
          <cell r="B6729">
            <v>101331</v>
          </cell>
          <cell r="C6729" t="str">
            <v>CURSO DE CAPACITAÇÃO PARA MARMORISTA / GRANITEIRO (ENCARGOS COMPLEMENTARES) - MENSALISTA</v>
          </cell>
          <cell r="D6729" t="str">
            <v>MES</v>
          </cell>
          <cell r="E6729">
            <v>22.37</v>
          </cell>
        </row>
        <row r="6730">
          <cell r="B6730">
            <v>101332</v>
          </cell>
          <cell r="C6730" t="str">
            <v>CURSO DE CAPACITAÇÃO PARA MOTORISTA DE CARRO DE PASSEIO (ENCARGOS COMPLEMENTARES) - MENSALISTA</v>
          </cell>
          <cell r="D6730" t="str">
            <v>MES</v>
          </cell>
          <cell r="E6730">
            <v>5.98</v>
          </cell>
        </row>
        <row r="6731">
          <cell r="B6731">
            <v>101333</v>
          </cell>
          <cell r="C6731" t="str">
            <v>CURSO DE CAPACITAÇÃO PARA MECÂNICO DE EQUIPAMENTOS PESADOS (ENCARGOS COMPLEMENTARES) - MENSALISTA</v>
          </cell>
          <cell r="D6731" t="str">
            <v>MES</v>
          </cell>
          <cell r="E6731">
            <v>14.62</v>
          </cell>
        </row>
        <row r="6732">
          <cell r="B6732">
            <v>101334</v>
          </cell>
          <cell r="C6732" t="str">
            <v>CURSO DE CAPACITAÇÃO PARA MECÂNICO DE REFRIGERAÇÃO (ENCARGOS COMPLEMENTARES) - MENSALISTA</v>
          </cell>
          <cell r="D6732" t="str">
            <v>MES</v>
          </cell>
          <cell r="E6732">
            <v>48.2</v>
          </cell>
        </row>
        <row r="6733">
          <cell r="B6733">
            <v>101335</v>
          </cell>
          <cell r="C6733" t="str">
            <v>CURSO DE CAPACITAÇÃO PARA MOTORISTA DE ONIBUS / MICRO-ONIBUS (ENCARGOS COMPLEMENTARES) - MENSALISTA</v>
          </cell>
          <cell r="D6733" t="str">
            <v>MES</v>
          </cell>
          <cell r="E6733">
            <v>7.04</v>
          </cell>
        </row>
        <row r="6734">
          <cell r="B6734">
            <v>101336</v>
          </cell>
          <cell r="C6734" t="str">
            <v>CURSO DE CAPACITAÇÃO PARA MOTORISTA OPERADOR DE CAMINHAO COM MUNCK (ENCARGOS COMPLEMENTARES) - MENSALISTA</v>
          </cell>
          <cell r="D6734" t="str">
            <v>MES</v>
          </cell>
          <cell r="E6734">
            <v>24.31</v>
          </cell>
        </row>
        <row r="6735">
          <cell r="B6735">
            <v>101337</v>
          </cell>
          <cell r="C6735" t="str">
            <v>CURSO DE CAPACITAÇÃO PARA NIVELADOR (ENCARGOS COMPLEMENTARES) - MENSALISTA</v>
          </cell>
          <cell r="D6735" t="str">
            <v>MES</v>
          </cell>
          <cell r="E6735">
            <v>6.64</v>
          </cell>
        </row>
        <row r="6736">
          <cell r="B6736">
            <v>101338</v>
          </cell>
          <cell r="C6736" t="str">
            <v>CURSO DE CAPACITAÇÃO PARA OPERADOR DE BATE-ESTACAS (ENCARGOS COMPLEMENTARES) - MENSALISTA</v>
          </cell>
          <cell r="D6736" t="str">
            <v>MES</v>
          </cell>
          <cell r="E6736">
            <v>11.16</v>
          </cell>
        </row>
        <row r="6737">
          <cell r="B6737">
            <v>101339</v>
          </cell>
          <cell r="C6737" t="str">
            <v>CURSO DE CAPACITAÇÃO PARA OPERADOR DE BETONEIRA (ENCARGOS COMPLEMENTARES) - MENSALISTA</v>
          </cell>
          <cell r="D6737" t="str">
            <v>MES</v>
          </cell>
          <cell r="E6737">
            <v>9.57</v>
          </cell>
        </row>
        <row r="6738">
          <cell r="B6738">
            <v>101340</v>
          </cell>
          <cell r="C6738" t="str">
            <v>CURSO DE CAPACITAÇÃO PARA OPERADOR DE BETONEIRA ESTACIONARIA / MISTURADOR (ENCARGOS COMPLEMENTARES) - MENSALISTA</v>
          </cell>
          <cell r="D6738" t="str">
            <v>MES</v>
          </cell>
          <cell r="E6738">
            <v>9.23</v>
          </cell>
        </row>
        <row r="6739">
          <cell r="B6739">
            <v>101341</v>
          </cell>
          <cell r="C6739" t="str">
            <v>CURSO DE CAPACITAÇÃO PARA OPERADOR DE COMPRESSOR DE AR OU COMPRESSORISTA (ENCARGOS COMPLEMENTARES) - MENSALISTA</v>
          </cell>
          <cell r="D6739" t="str">
            <v>MES</v>
          </cell>
          <cell r="E6739">
            <v>10.06</v>
          </cell>
        </row>
        <row r="6740">
          <cell r="B6740">
            <v>101342</v>
          </cell>
          <cell r="C6740" t="str">
            <v>CURSO DE CAPACITAÇÃO PARA OPERADOR DE DEMARCADORA DE FAIXAS DE TRAFEGO (ENCARGOS COMPLEMENTARES) - MENSALISTA</v>
          </cell>
          <cell r="D6740" t="str">
            <v>MES</v>
          </cell>
          <cell r="E6740">
            <v>11.78</v>
          </cell>
        </row>
        <row r="6741">
          <cell r="B6741">
            <v>101343</v>
          </cell>
          <cell r="C6741" t="str">
            <v>CURSO DE CAPACITAÇÃO PARA OPERADOR DE ESCAVADEIRA (ENCARGOS COMPLEMENTARES) - MENSALISTA</v>
          </cell>
          <cell r="D6741" t="str">
            <v>MES</v>
          </cell>
          <cell r="E6741">
            <v>17.670000000000002</v>
          </cell>
        </row>
        <row r="6742">
          <cell r="B6742">
            <v>101344</v>
          </cell>
          <cell r="C6742" t="str">
            <v>CURSO DE CAPACITAÇÃO PARA OPERADOR DE GUINCHO OU GUINCHEIRO (ENCARGOS COMPLEMENTARES) - MENSALISTA</v>
          </cell>
          <cell r="D6742" t="str">
            <v>MES</v>
          </cell>
          <cell r="E6742">
            <v>18.16</v>
          </cell>
        </row>
        <row r="6743">
          <cell r="B6743">
            <v>101345</v>
          </cell>
          <cell r="C6743" t="str">
            <v>CURSO DE CAPACITAÇÃO PARA OPERADOR DE GUINDASTE (ENCARGOS COMPLEMENTARES) - MENSALISTA</v>
          </cell>
          <cell r="D6743" t="str">
            <v>MES</v>
          </cell>
          <cell r="E6743">
            <v>18.260000000000002</v>
          </cell>
        </row>
        <row r="6744">
          <cell r="B6744">
            <v>101346</v>
          </cell>
          <cell r="C6744" t="str">
            <v>CURSO DE CAPACITAÇÃO PARA OPERADOR DE JATO ABRASIVO OU JATISTA (ENCARGOS COMPLEMENTARES) - MENSALISTA</v>
          </cell>
          <cell r="D6744" t="str">
            <v>MES</v>
          </cell>
          <cell r="E6744">
            <v>15.82</v>
          </cell>
        </row>
        <row r="6745">
          <cell r="B6745">
            <v>101347</v>
          </cell>
          <cell r="C6745" t="str">
            <v>CURSO DE CAPACITAÇÃO PARA OPERADOR DE MAQUINAS E TRATORES DIVERSOS (ENCARGOS COMPLEMENTARES) - MENSALISTA</v>
          </cell>
          <cell r="D6745" t="str">
            <v>MES</v>
          </cell>
          <cell r="E6745">
            <v>13.47</v>
          </cell>
        </row>
        <row r="6746">
          <cell r="B6746">
            <v>101348</v>
          </cell>
          <cell r="C6746" t="str">
            <v>CURSO DE CAPACITAÇÃO PARA OPERADOR DE MARTELETE OU MARTELETEIRO (ENCARGOS COMPLEMENTARES) - MENSALISTA</v>
          </cell>
          <cell r="D6746" t="str">
            <v>MES</v>
          </cell>
          <cell r="E6746">
            <v>7.75</v>
          </cell>
        </row>
        <row r="6747">
          <cell r="B6747">
            <v>101349</v>
          </cell>
          <cell r="C6747" t="str">
            <v>CURSO DE CAPACITAÇÃO PARA OPERADOR DE MOTO SCRAPER (ENCARGOS COMPLEMENTARES) - MENSALISTA</v>
          </cell>
          <cell r="D6747" t="str">
            <v>MES</v>
          </cell>
          <cell r="E6747">
            <v>11.98</v>
          </cell>
        </row>
        <row r="6748">
          <cell r="B6748">
            <v>101350</v>
          </cell>
          <cell r="C6748" t="str">
            <v>CURSO DE CAPACITAÇÃO PARA OPERADOR DE MOTONIVELADORA (ENCARGOS COMPLEMENTARES) - MENSALISTA</v>
          </cell>
          <cell r="D6748" t="str">
            <v>MES</v>
          </cell>
          <cell r="E6748">
            <v>14.69</v>
          </cell>
        </row>
        <row r="6749">
          <cell r="B6749">
            <v>101351</v>
          </cell>
          <cell r="C6749" t="str">
            <v>CURSO DE CAPACITAÇÃO PARA OPERADOR DE PA CARREGADEIRA (ENCARGOS COMPLEMENTARES) - MENSALISTA</v>
          </cell>
          <cell r="D6749" t="str">
            <v>MES</v>
          </cell>
          <cell r="E6749">
            <v>10.73</v>
          </cell>
        </row>
        <row r="6750">
          <cell r="B6750">
            <v>101352</v>
          </cell>
          <cell r="C6750" t="str">
            <v>CURSO DE CAPACITAÇÃO PARA OPERADOR DE PAVIMENTADORA / MESA VIBROACABADORA (ENCARGOS COMPLEMENTARES) - MENSALISTA</v>
          </cell>
          <cell r="D6750" t="str">
            <v>MES</v>
          </cell>
          <cell r="E6750">
            <v>12.36</v>
          </cell>
        </row>
        <row r="6751">
          <cell r="B6751">
            <v>101353</v>
          </cell>
          <cell r="C6751" t="str">
            <v>CURSO DE CAPACITAÇÃO PARA OPERADOR DE ROLO COMPACTADOR (ENCARGOS COMPLEMENTARES) - MENSALISTA</v>
          </cell>
          <cell r="D6751" t="str">
            <v>MES</v>
          </cell>
          <cell r="E6751">
            <v>9.83</v>
          </cell>
        </row>
        <row r="6752">
          <cell r="B6752">
            <v>101354</v>
          </cell>
          <cell r="C6752" t="str">
            <v>CURSO DE CAPACITAÇÃO PARA OPERADOR DE TRATOR - EXCLUSIVE AGROPECUARIA (ENCARGOS COMPLEMENTARES) - MENSALISTA</v>
          </cell>
          <cell r="D6752" t="str">
            <v>MES</v>
          </cell>
          <cell r="E6752">
            <v>13.57</v>
          </cell>
        </row>
        <row r="6753">
          <cell r="B6753">
            <v>101355</v>
          </cell>
          <cell r="C6753" t="str">
            <v>CURSO DE CAPACITAÇÃO PARA OPERADOR DE USINA DE ASFALTO, DE SOLOS OU DE CONCRETO (ENCARGOS COMPLEMENTARES) - MENSALISTA</v>
          </cell>
          <cell r="D6753" t="str">
            <v>MES</v>
          </cell>
          <cell r="E6753">
            <v>10.62</v>
          </cell>
        </row>
        <row r="6754">
          <cell r="B6754">
            <v>101356</v>
          </cell>
          <cell r="C6754" t="str">
            <v>CURSO DE CAPACITAÇÃO PARA PASTILHEIRO (ENCARGOS COMPLEMENTARES) - MENSALISTA</v>
          </cell>
          <cell r="D6754" t="str">
            <v>MES</v>
          </cell>
          <cell r="E6754">
            <v>26.5</v>
          </cell>
        </row>
        <row r="6755">
          <cell r="B6755">
            <v>101357</v>
          </cell>
          <cell r="C6755" t="str">
            <v>CURSO DE CAPACITAÇÃO PARA PEDREIRO (ENCARGOS COMPLEMENTARES) - MENSALISTA</v>
          </cell>
          <cell r="D6755" t="str">
            <v>MES</v>
          </cell>
          <cell r="E6755">
            <v>32.54</v>
          </cell>
        </row>
        <row r="6756">
          <cell r="B6756">
            <v>101358</v>
          </cell>
          <cell r="C6756" t="str">
            <v>CURSO DE CAPACITAÇÃO PARA PINTOR (ENCARGOS COMPLEMENTARES) - MENSALISTA</v>
          </cell>
          <cell r="D6756" t="str">
            <v>MES</v>
          </cell>
          <cell r="E6756">
            <v>22.72</v>
          </cell>
        </row>
        <row r="6757">
          <cell r="B6757">
            <v>101359</v>
          </cell>
          <cell r="C6757" t="str">
            <v>CURSO DE CAPACITAÇÃO PARA PINTOR DE LETREIROS (ENCARGOS COMPLEMENTARES) - MENSALISTA</v>
          </cell>
          <cell r="D6757" t="str">
            <v>MES</v>
          </cell>
          <cell r="E6757">
            <v>26.19</v>
          </cell>
        </row>
        <row r="6758">
          <cell r="B6758">
            <v>101360</v>
          </cell>
          <cell r="C6758" t="str">
            <v>CURSO DE CAPACITAÇÃO PARA PINTOR PARA TINTA EPOXI (ENCARGOS COMPLEMENTARES) - MENSALISTA</v>
          </cell>
          <cell r="D6758" t="str">
            <v>MES</v>
          </cell>
          <cell r="E6758">
            <v>24.44</v>
          </cell>
        </row>
        <row r="6759">
          <cell r="B6759">
            <v>101361</v>
          </cell>
          <cell r="C6759" t="str">
            <v>CURSO DE CAPACITAÇÃO PARA POCEIRO / ESCAVADOR DE VALAS E TUBULOES (ENCARGOS COMPLEMENTARES) - MENSALISTA</v>
          </cell>
          <cell r="D6759" t="str">
            <v>MES</v>
          </cell>
          <cell r="E6759">
            <v>23.4</v>
          </cell>
        </row>
        <row r="6760">
          <cell r="B6760">
            <v>101362</v>
          </cell>
          <cell r="C6760" t="str">
            <v>CURSO DE CAPACITAÇÃO PARA RASTELEIRO (ENCARGOS COMPLEMENTARES) - MENSALISTA</v>
          </cell>
          <cell r="D6760" t="str">
            <v>MES</v>
          </cell>
          <cell r="E6760">
            <v>5.09</v>
          </cell>
        </row>
        <row r="6761">
          <cell r="B6761">
            <v>101363</v>
          </cell>
          <cell r="C6761" t="str">
            <v>CURSO DE CAPACITAÇÃO PARA SERRALHEIRO (ENCARGOS COMPLEMENTARES) - MENSALISTA</v>
          </cell>
          <cell r="D6761" t="str">
            <v>MES</v>
          </cell>
          <cell r="E6761">
            <v>17.670000000000002</v>
          </cell>
        </row>
        <row r="6762">
          <cell r="B6762">
            <v>101364</v>
          </cell>
          <cell r="C6762" t="str">
            <v>CURSO DE CAPACITAÇÃO PARA SERVENTE DE OBRAS (ENCARGOS COMPLEMENTARES) - MENSALISTA</v>
          </cell>
          <cell r="D6762" t="str">
            <v>MES</v>
          </cell>
          <cell r="E6762">
            <v>24.22</v>
          </cell>
        </row>
        <row r="6763">
          <cell r="B6763">
            <v>101365</v>
          </cell>
          <cell r="C6763" t="str">
            <v>CURSO DE CAPACITAÇÃO PARA SOLDADOR (ENCARGOS COMPLEMENTARES) - MENSALISTA</v>
          </cell>
          <cell r="D6763" t="str">
            <v>MES</v>
          </cell>
          <cell r="E6763">
            <v>17.670000000000002</v>
          </cell>
        </row>
        <row r="6764">
          <cell r="B6764">
            <v>101366</v>
          </cell>
          <cell r="C6764" t="str">
            <v>CURSO DE CAPACITAÇÃO PARA SOLDADOR ELETRICO (ENCARGOS COMPLEMENTARES) - MENSALISTA</v>
          </cell>
          <cell r="D6764" t="str">
            <v>MES</v>
          </cell>
          <cell r="E6764">
            <v>23.69</v>
          </cell>
        </row>
        <row r="6765">
          <cell r="B6765">
            <v>101367</v>
          </cell>
          <cell r="C6765" t="str">
            <v>CURSO DE CAPACITAÇÃO PARA TAQUEADOR OU TAQUEIRO (ENCARGOS COMPLEMENTARES) - MENSALISTA</v>
          </cell>
          <cell r="D6765" t="str">
            <v>MES</v>
          </cell>
          <cell r="E6765">
            <v>21.68</v>
          </cell>
        </row>
        <row r="6766">
          <cell r="B6766">
            <v>101368</v>
          </cell>
          <cell r="C6766" t="str">
            <v>CURSO DE CAPACITAÇÃO PARA TECNICO EM LABORATORIO E CAMPO DE CONSTRUCAO CIVIL (ENCARGOS COMPLEMENTARES) - MENSALISTA</v>
          </cell>
          <cell r="D6766" t="str">
            <v>MES</v>
          </cell>
          <cell r="E6766">
            <v>18.57</v>
          </cell>
        </row>
        <row r="6767">
          <cell r="B6767">
            <v>101369</v>
          </cell>
          <cell r="C6767" t="str">
            <v>CURSO DE CAPACITAÇÃO PARA TECNICO EM SONDAGEM (ENCARGOS COMPLEMENTARES) - MENSALISTA</v>
          </cell>
          <cell r="D6767" t="str">
            <v>MES</v>
          </cell>
          <cell r="E6767">
            <v>23.44</v>
          </cell>
        </row>
        <row r="6768">
          <cell r="B6768">
            <v>101370</v>
          </cell>
          <cell r="C6768" t="str">
            <v>CURSO DE CAPACITAÇÃO PARA TELHADOR (ENCARGOS COMPLEMENTARES) - MENSALISTA</v>
          </cell>
          <cell r="D6768" t="str">
            <v>MES</v>
          </cell>
          <cell r="E6768">
            <v>19.29</v>
          </cell>
        </row>
        <row r="6769">
          <cell r="B6769">
            <v>101371</v>
          </cell>
          <cell r="C6769" t="str">
            <v>CURSO DE CAPACITAÇÃO PARA VIDRACEIRO (ENCARGOS COMPLEMENTARES) - MENSALISTA</v>
          </cell>
          <cell r="D6769" t="str">
            <v>MES</v>
          </cell>
          <cell r="E6769">
            <v>21.77</v>
          </cell>
        </row>
        <row r="6770">
          <cell r="B6770">
            <v>101372</v>
          </cell>
          <cell r="C6770" t="str">
            <v>CURSO DE CAPACITAÇÃO PARA VIGIA DIURNO (ENCARGOS COMPLEMENTARES) - MENSALISTA</v>
          </cell>
          <cell r="D6770" t="str">
            <v>MES</v>
          </cell>
          <cell r="E6770">
            <v>6.09</v>
          </cell>
        </row>
        <row r="6771">
          <cell r="B6771">
            <v>101373</v>
          </cell>
          <cell r="C6771" t="str">
            <v>ENGENHEIRO CIVIL SENIOR COM ENCARGOS COMPLEMENTARES</v>
          </cell>
          <cell r="D6771" t="str">
            <v>H</v>
          </cell>
          <cell r="E6771">
            <v>144.34</v>
          </cell>
        </row>
        <row r="6772">
          <cell r="B6772">
            <v>101374</v>
          </cell>
          <cell r="C6772" t="str">
            <v>AJUDANTE DE ARMADOR COM ENCARGOS COMPLEMENTARES</v>
          </cell>
          <cell r="D6772" t="str">
            <v>MES</v>
          </cell>
          <cell r="E6772">
            <v>2688.39</v>
          </cell>
        </row>
        <row r="6773">
          <cell r="B6773">
            <v>101375</v>
          </cell>
          <cell r="C6773" t="str">
            <v>AJUDANTE DE ELETRICISTA COM ENCARGOS COMPLEMENTARES</v>
          </cell>
          <cell r="D6773" t="str">
            <v>MES</v>
          </cell>
          <cell r="E6773">
            <v>2801.15</v>
          </cell>
        </row>
        <row r="6774">
          <cell r="B6774">
            <v>101376</v>
          </cell>
          <cell r="C6774" t="str">
            <v>AJUDANTE DE ESTRUTURAS METÁLICAS COM ENCARGOS COMPLEMENTARES</v>
          </cell>
          <cell r="D6774" t="str">
            <v>MES</v>
          </cell>
          <cell r="E6774">
            <v>2058.7600000000002</v>
          </cell>
        </row>
        <row r="6775">
          <cell r="B6775">
            <v>101377</v>
          </cell>
          <cell r="C6775" t="str">
            <v>AJUDANTE DE OPERAÇÃO EM GERAL COM ENCARGOS COMPLEMENTARES</v>
          </cell>
          <cell r="D6775" t="str">
            <v>MES</v>
          </cell>
          <cell r="E6775">
            <v>2756.85</v>
          </cell>
        </row>
        <row r="6776">
          <cell r="B6776">
            <v>101378</v>
          </cell>
          <cell r="C6776" t="str">
            <v>AJUDANTE DE PINTOR COM ENCARGOS COMPLEMENTARES</v>
          </cell>
          <cell r="D6776" t="str">
            <v>MES</v>
          </cell>
          <cell r="E6776">
            <v>2962.2</v>
          </cell>
        </row>
        <row r="6777">
          <cell r="B6777">
            <v>101379</v>
          </cell>
          <cell r="C6777" t="str">
            <v>AJUDANTE DE SERRALHEIRO COM ENCARGOS COMPLEMENTARES</v>
          </cell>
          <cell r="D6777" t="str">
            <v>MES</v>
          </cell>
          <cell r="E6777">
            <v>2831.36</v>
          </cell>
        </row>
        <row r="6778">
          <cell r="B6778">
            <v>101380</v>
          </cell>
          <cell r="C6778" t="str">
            <v>AJUDANTE ESPECIALIZADO COM ENCARGOS COMPLEMENTARES</v>
          </cell>
          <cell r="D6778" t="str">
            <v>MES</v>
          </cell>
          <cell r="E6778">
            <v>3425.71</v>
          </cell>
        </row>
        <row r="6779">
          <cell r="B6779">
            <v>101381</v>
          </cell>
          <cell r="C6779" t="str">
            <v>ARMADOR COM ENCARGOS COMPLEMENTARES</v>
          </cell>
          <cell r="D6779" t="str">
            <v>MES</v>
          </cell>
          <cell r="E6779">
            <v>3542.19</v>
          </cell>
        </row>
        <row r="6780">
          <cell r="B6780">
            <v>101382</v>
          </cell>
          <cell r="C6780" t="str">
            <v>ASSENTADOR DE MANILHAS COM ENCARGOS COMPLEMENTARES</v>
          </cell>
          <cell r="D6780" t="str">
            <v>MES</v>
          </cell>
          <cell r="E6780">
            <v>3006.2</v>
          </cell>
        </row>
        <row r="6781">
          <cell r="B6781">
            <v>101383</v>
          </cell>
          <cell r="C6781" t="str">
            <v>AUXILIAR DE AZULEJISTA COM ENCARGOS COMPLEMENTARES</v>
          </cell>
          <cell r="D6781" t="str">
            <v>MES</v>
          </cell>
          <cell r="E6781">
            <v>2780.67</v>
          </cell>
        </row>
        <row r="6782">
          <cell r="B6782">
            <v>101384</v>
          </cell>
          <cell r="C6782" t="str">
            <v>AUXILIAR DE ENCANADOR OU BOMBEIRO HIDRÁULICO COM ENCARGOS COMPLEMENTARES</v>
          </cell>
          <cell r="D6782" t="str">
            <v>MES</v>
          </cell>
          <cell r="E6782">
            <v>2711.14</v>
          </cell>
        </row>
        <row r="6783">
          <cell r="B6783">
            <v>101385</v>
          </cell>
          <cell r="C6783" t="str">
            <v>AUXILIAR DE LABORATORISTA DE SOLOS E DE CONCRETO COM ENCARGOS COMPLEMENTARES</v>
          </cell>
          <cell r="D6783" t="str">
            <v>MES</v>
          </cell>
          <cell r="E6783">
            <v>4098.54</v>
          </cell>
        </row>
        <row r="6784">
          <cell r="B6784">
            <v>101386</v>
          </cell>
          <cell r="C6784" t="str">
            <v>AUXILIAR DE MECÂNICO COM ENCARGOS COMPLEMENTARES</v>
          </cell>
          <cell r="D6784" t="str">
            <v>MES</v>
          </cell>
          <cell r="E6784">
            <v>2380.23</v>
          </cell>
        </row>
        <row r="6785">
          <cell r="B6785">
            <v>101387</v>
          </cell>
          <cell r="C6785" t="str">
            <v>AUXILIAR DE PEDREIRO COM ENCARGOS COMPLEMENTARES</v>
          </cell>
          <cell r="D6785" t="str">
            <v>MES</v>
          </cell>
          <cell r="E6785">
            <v>2820.48</v>
          </cell>
        </row>
        <row r="6786">
          <cell r="B6786">
            <v>101388</v>
          </cell>
          <cell r="C6786" t="str">
            <v>AUXILIAR DE SERVIÇOS GERAIS COM ENCARGOS COMPLEMENTARES</v>
          </cell>
          <cell r="D6786" t="str">
            <v>MES</v>
          </cell>
          <cell r="E6786">
            <v>2960.75</v>
          </cell>
        </row>
        <row r="6787">
          <cell r="B6787">
            <v>101389</v>
          </cell>
          <cell r="C6787" t="str">
            <v>AUXILIAR DE TOPÓGRAFO COM ENCARGOS COMPLEMENTARES</v>
          </cell>
          <cell r="D6787" t="str">
            <v>MES</v>
          </cell>
          <cell r="E6787">
            <v>1374.88</v>
          </cell>
        </row>
        <row r="6788">
          <cell r="B6788">
            <v>101390</v>
          </cell>
          <cell r="C6788" t="str">
            <v>AUXILIAR TÉCNICO / ASSISTENTE DE ENGENHARIA COM ENCARGOS COMPLEMENTARES</v>
          </cell>
          <cell r="D6788" t="str">
            <v>MES</v>
          </cell>
          <cell r="E6788">
            <v>4384.5600000000004</v>
          </cell>
        </row>
        <row r="6789">
          <cell r="B6789">
            <v>101391</v>
          </cell>
          <cell r="C6789" t="str">
            <v>AZULEJISTA OU LADRILHEIRO COM ENCARGOS COMPLEMENTARES</v>
          </cell>
          <cell r="D6789" t="str">
            <v>MES</v>
          </cell>
          <cell r="E6789">
            <v>3547.24</v>
          </cell>
        </row>
        <row r="6790">
          <cell r="B6790">
            <v>101392</v>
          </cell>
          <cell r="C6790" t="str">
            <v>BLASTER, DINAMITADOR OU CABO DE FORÇA COM ENCARGOS COMPLEMENTARES</v>
          </cell>
          <cell r="D6790" t="str">
            <v>MES</v>
          </cell>
          <cell r="E6790">
            <v>2565.04</v>
          </cell>
        </row>
        <row r="6791">
          <cell r="B6791">
            <v>101394</v>
          </cell>
          <cell r="C6791" t="str">
            <v>CALCETEIRO COM ENCARGOS COMPLEMENTARES</v>
          </cell>
          <cell r="D6791" t="str">
            <v>MES</v>
          </cell>
          <cell r="E6791">
            <v>3510.87</v>
          </cell>
        </row>
        <row r="6792">
          <cell r="B6792">
            <v>101395</v>
          </cell>
          <cell r="C6792" t="str">
            <v>CARPINTEIRO AUXILIAR COM ENCARGOS COMPLEMENTARES</v>
          </cell>
          <cell r="D6792" t="str">
            <v>MES</v>
          </cell>
          <cell r="E6792">
            <v>2927.18</v>
          </cell>
        </row>
        <row r="6793">
          <cell r="B6793">
            <v>101396</v>
          </cell>
          <cell r="C6793" t="str">
            <v>CARPINTEIRO DE ESQUADRIAS COM ENCARGOS COMPLEMENTARES</v>
          </cell>
          <cell r="D6793" t="str">
            <v>MES</v>
          </cell>
          <cell r="E6793">
            <v>3787.11</v>
          </cell>
        </row>
        <row r="6794">
          <cell r="B6794">
            <v>101397</v>
          </cell>
          <cell r="C6794" t="str">
            <v>CARPINTEIRO DE FORMAS COM ENCARGOS COMPLEMENTARES</v>
          </cell>
          <cell r="D6794" t="str">
            <v>MES</v>
          </cell>
          <cell r="E6794">
            <v>3522.11</v>
          </cell>
        </row>
        <row r="6795">
          <cell r="B6795">
            <v>101398</v>
          </cell>
          <cell r="C6795" t="str">
            <v>CAVOUQUEIRO OU OPERADOR DE PERFURATRIZ COM ENCARGOS COMPLEMENTARES</v>
          </cell>
          <cell r="D6795" t="str">
            <v>MES</v>
          </cell>
          <cell r="E6795">
            <v>2287.36</v>
          </cell>
        </row>
        <row r="6796">
          <cell r="B6796">
            <v>101399</v>
          </cell>
          <cell r="C6796" t="str">
            <v>ELETRICISTA COM ENCARGOS COMPLEMENTARES</v>
          </cell>
          <cell r="D6796" t="str">
            <v>MES</v>
          </cell>
          <cell r="E6796">
            <v>3678.66</v>
          </cell>
        </row>
        <row r="6797">
          <cell r="B6797">
            <v>101400</v>
          </cell>
          <cell r="C6797" t="str">
            <v>ELETRICISTA DE MANUTENÇÃO INDUSTRIAL COM ENCARGOS COMPLEMENTARES</v>
          </cell>
          <cell r="D6797" t="str">
            <v>MES</v>
          </cell>
          <cell r="E6797">
            <v>3678.66</v>
          </cell>
        </row>
        <row r="6798">
          <cell r="B6798">
            <v>101401</v>
          </cell>
          <cell r="C6798" t="str">
            <v>ELETROTÉCNICO COM ENCARGOS COMPLEMENTARES</v>
          </cell>
          <cell r="D6798" t="str">
            <v>MES</v>
          </cell>
          <cell r="E6798">
            <v>3701.29</v>
          </cell>
        </row>
        <row r="6799">
          <cell r="B6799">
            <v>101402</v>
          </cell>
          <cell r="C6799" t="str">
            <v>ENCANADOR OU BOMBEIRO HIDRÁULICO COM ENCARGOS COMPLEMENTARES</v>
          </cell>
          <cell r="D6799" t="str">
            <v>MES</v>
          </cell>
          <cell r="E6799">
            <v>3563.32</v>
          </cell>
        </row>
        <row r="6800">
          <cell r="B6800">
            <v>101403</v>
          </cell>
          <cell r="C6800" t="str">
            <v>ENGENHEIRO CIVIL SENIOR COM ENCARGOS COMPLEMENTARES</v>
          </cell>
          <cell r="D6800" t="str">
            <v>MES</v>
          </cell>
          <cell r="E6800">
            <v>25550.85</v>
          </cell>
        </row>
        <row r="6801">
          <cell r="B6801">
            <v>101404</v>
          </cell>
          <cell r="C6801" t="str">
            <v>ENGENHEIRO ELETRICISTA COM ENCARGOS COMPLEMENTARES</v>
          </cell>
          <cell r="D6801" t="str">
            <v>MES</v>
          </cell>
          <cell r="E6801">
            <v>15812.49</v>
          </cell>
        </row>
        <row r="6802">
          <cell r="B6802">
            <v>101405</v>
          </cell>
          <cell r="C6802" t="str">
            <v>ENGENHEIRO SANITARISTA COM ENCARGOS COMPLEMENTARES</v>
          </cell>
          <cell r="D6802" t="str">
            <v>MES</v>
          </cell>
          <cell r="E6802">
            <v>15417.95</v>
          </cell>
        </row>
        <row r="6803">
          <cell r="B6803">
            <v>101407</v>
          </cell>
          <cell r="C6803" t="str">
            <v>GESSEIRO COM ENCARGOS COMPLEMENTARES</v>
          </cell>
          <cell r="D6803" t="str">
            <v>MES</v>
          </cell>
          <cell r="E6803">
            <v>3542.19</v>
          </cell>
        </row>
        <row r="6804">
          <cell r="B6804">
            <v>101408</v>
          </cell>
          <cell r="C6804" t="str">
            <v>IMPERMEABILIZADOR COM ENCARGOS COMPLEMENTARES</v>
          </cell>
          <cell r="D6804" t="str">
            <v>MES</v>
          </cell>
          <cell r="E6804">
            <v>3726.68</v>
          </cell>
        </row>
        <row r="6805">
          <cell r="B6805">
            <v>101409</v>
          </cell>
          <cell r="C6805" t="str">
            <v>INSTALADOR DE TUBULAÇÕES COM ENCARGOS COMPLEMENTARES</v>
          </cell>
          <cell r="D6805" t="str">
            <v>MES</v>
          </cell>
          <cell r="E6805">
            <v>2722.78</v>
          </cell>
        </row>
        <row r="6806">
          <cell r="B6806">
            <v>101410</v>
          </cell>
          <cell r="C6806" t="str">
            <v>JARDINEIRO COM ENCARGOS COMPLEMENTARES</v>
          </cell>
          <cell r="D6806" t="str">
            <v>MES</v>
          </cell>
          <cell r="E6806">
            <v>3442.06</v>
          </cell>
        </row>
        <row r="6807">
          <cell r="B6807">
            <v>101411</v>
          </cell>
          <cell r="C6807" t="str">
            <v>LEITURISTA OU CADASTRISTA DE REDES DE ÁGUA COM ENCARGOS COMPLEMENTARES</v>
          </cell>
          <cell r="D6807" t="str">
            <v>MES</v>
          </cell>
          <cell r="E6807">
            <v>2095.44</v>
          </cell>
        </row>
        <row r="6808">
          <cell r="B6808">
            <v>101412</v>
          </cell>
          <cell r="C6808" t="str">
            <v>MAÇARIQUEIRO COM ENCARGOS COMPLEMENTARES</v>
          </cell>
          <cell r="D6808" t="str">
            <v>MES</v>
          </cell>
          <cell r="E6808">
            <v>3709.16</v>
          </cell>
        </row>
        <row r="6809">
          <cell r="B6809">
            <v>101413</v>
          </cell>
          <cell r="C6809" t="str">
            <v>MARCENEIRO COM ENCARGOS COMPLEMENTARES</v>
          </cell>
          <cell r="D6809" t="str">
            <v>MES</v>
          </cell>
          <cell r="E6809">
            <v>3589.77</v>
          </cell>
        </row>
        <row r="6810">
          <cell r="B6810">
            <v>101414</v>
          </cell>
          <cell r="C6810" t="str">
            <v>MARMORISTA / GRANITEIRO COM ENCARGOS COMPLEMENTARES</v>
          </cell>
          <cell r="D6810" t="str">
            <v>MES</v>
          </cell>
          <cell r="E6810">
            <v>3609.84</v>
          </cell>
        </row>
        <row r="6811">
          <cell r="B6811">
            <v>101415</v>
          </cell>
          <cell r="C6811" t="str">
            <v>MECÂNICO DE EQUIPAMENTOS PESADOS COM ENCARGOS COMPLEMENTARES</v>
          </cell>
          <cell r="D6811" t="str">
            <v>MES</v>
          </cell>
          <cell r="E6811">
            <v>3743.94</v>
          </cell>
        </row>
        <row r="6812">
          <cell r="B6812">
            <v>101416</v>
          </cell>
          <cell r="C6812" t="str">
            <v>MECÂNICO DE REFRIGERAÇÃO COM ENCARGOS COMPLEMENTARES</v>
          </cell>
          <cell r="D6812" t="str">
            <v>MES</v>
          </cell>
          <cell r="E6812">
            <v>3960.27</v>
          </cell>
        </row>
        <row r="6813">
          <cell r="B6813">
            <v>101417</v>
          </cell>
          <cell r="C6813" t="str">
            <v>MONTADOR DE ELETROELETRÔNICO COM ENCARGOS COMPLEMENTARES</v>
          </cell>
          <cell r="D6813" t="str">
            <v>MES</v>
          </cell>
          <cell r="E6813">
            <v>3599.85</v>
          </cell>
        </row>
        <row r="6814">
          <cell r="B6814">
            <v>101418</v>
          </cell>
          <cell r="C6814" t="str">
            <v>MONTADOR DE ESTRUTURAS METÁLICAS COM ENCARGOS COMPLEMENTARES</v>
          </cell>
          <cell r="D6814" t="str">
            <v>MES</v>
          </cell>
          <cell r="E6814">
            <v>2550.3000000000002</v>
          </cell>
        </row>
        <row r="6815">
          <cell r="B6815">
            <v>101419</v>
          </cell>
          <cell r="C6815" t="str">
            <v>MONTADOR DE MÁQUINAS COM ENCARGOS COMPLEMENTARES</v>
          </cell>
          <cell r="D6815" t="str">
            <v>MES</v>
          </cell>
          <cell r="E6815">
            <v>3891.33</v>
          </cell>
        </row>
        <row r="6816">
          <cell r="B6816">
            <v>101420</v>
          </cell>
          <cell r="C6816" t="str">
            <v>MOTORISTA DE CAMINHÃO BASCULANTE COM ENCARGOS COMPLEMENTARES</v>
          </cell>
          <cell r="D6816" t="str">
            <v>MES</v>
          </cell>
          <cell r="E6816">
            <v>2732.84</v>
          </cell>
        </row>
        <row r="6817">
          <cell r="B6817">
            <v>101421</v>
          </cell>
          <cell r="C6817" t="str">
            <v>MOTORISTA DE CAMINHÃO CARRETA COM ENCARGOS COMPLEMENTARES</v>
          </cell>
          <cell r="D6817" t="str">
            <v>MES</v>
          </cell>
          <cell r="E6817">
            <v>3640.44</v>
          </cell>
        </row>
        <row r="6818">
          <cell r="B6818">
            <v>101422</v>
          </cell>
          <cell r="C6818" t="str">
            <v>MOTORISTA DE CARRO DE PASSEIO COM ENCARGOS COMPLEMENTARES</v>
          </cell>
          <cell r="D6818" t="str">
            <v>MES</v>
          </cell>
          <cell r="E6818">
            <v>2694.49</v>
          </cell>
        </row>
        <row r="6819">
          <cell r="B6819">
            <v>101423</v>
          </cell>
          <cell r="C6819" t="str">
            <v>MOTORISTA DE ÔNIBUS / MICRO-ÔNIBUS COM ENCARGOS COMPLEMENTARES</v>
          </cell>
          <cell r="D6819" t="str">
            <v>MES</v>
          </cell>
          <cell r="E6819">
            <v>3074.75</v>
          </cell>
        </row>
        <row r="6820">
          <cell r="B6820">
            <v>101424</v>
          </cell>
          <cell r="C6820" t="str">
            <v>MOTORISTA OPERADOR DE CAMINHÃO COM MUNCK COM ENCARGOS COMPLEMENTARES</v>
          </cell>
          <cell r="D6820" t="str">
            <v>MES</v>
          </cell>
          <cell r="E6820">
            <v>3276.23</v>
          </cell>
        </row>
        <row r="6821">
          <cell r="B6821">
            <v>101425</v>
          </cell>
          <cell r="C6821" t="str">
            <v>NIVELADOR  COM ENCARGOS COMPLEMENTARES</v>
          </cell>
          <cell r="D6821" t="str">
            <v>MES</v>
          </cell>
          <cell r="E6821">
            <v>1673.9</v>
          </cell>
        </row>
        <row r="6822">
          <cell r="B6822">
            <v>101426</v>
          </cell>
          <cell r="C6822" t="str">
            <v>OPERADOR DE BATE-ESTACA COM ENCARGOS COMPLEMENTARES</v>
          </cell>
          <cell r="D6822" t="str">
            <v>MES</v>
          </cell>
          <cell r="E6822">
            <v>2987.34</v>
          </cell>
        </row>
        <row r="6823">
          <cell r="B6823">
            <v>101427</v>
          </cell>
          <cell r="C6823" t="str">
            <v>OPERADOR DE BETONEIRA (CAMINHÃO) COM ENCARGOS COMPLEMENTARES</v>
          </cell>
          <cell r="D6823" t="str">
            <v>MES</v>
          </cell>
          <cell r="E6823">
            <v>2640.27</v>
          </cell>
        </row>
        <row r="6824">
          <cell r="B6824">
            <v>101428</v>
          </cell>
          <cell r="C6824" t="str">
            <v>OPERADOR DE BETONEIRA ESTACIONÁRIA COM ENCARGOS COMPLEMENTARES</v>
          </cell>
          <cell r="D6824" t="str">
            <v>MES</v>
          </cell>
          <cell r="E6824">
            <v>2567.1799999999998</v>
          </cell>
        </row>
        <row r="6825">
          <cell r="B6825">
            <v>101429</v>
          </cell>
          <cell r="C6825" t="str">
            <v>OPERADOR DE COMPRESSOR DE AR OU COMPRESSORISTA COM ENCARGOS COMPLEMENTARES</v>
          </cell>
          <cell r="D6825" t="str">
            <v>MES</v>
          </cell>
          <cell r="E6825">
            <v>2748.44</v>
          </cell>
        </row>
        <row r="6826">
          <cell r="B6826">
            <v>101430</v>
          </cell>
          <cell r="C6826" t="str">
            <v>OPERADOR DE DEMARCADORA DE FAIXAS DE TRÁFEGO COM ENCARGOS COMPLEMENTARES</v>
          </cell>
          <cell r="D6826" t="str">
            <v>MES</v>
          </cell>
          <cell r="E6826">
            <v>3122.67</v>
          </cell>
        </row>
        <row r="6827">
          <cell r="B6827">
            <v>101431</v>
          </cell>
          <cell r="C6827" t="str">
            <v>OPERADOR DE ESCAVADEIRA COM ENCARGOS COMPLEMENTARES</v>
          </cell>
          <cell r="D6827" t="str">
            <v>MES</v>
          </cell>
          <cell r="E6827">
            <v>3373.03</v>
          </cell>
        </row>
        <row r="6828">
          <cell r="B6828">
            <v>101432</v>
          </cell>
          <cell r="C6828" t="str">
            <v>OPERADOR DE GUINCHO OU GUINCHEIRO COM ENCARGOS COMPLEMENTARES</v>
          </cell>
          <cell r="D6828" t="str">
            <v>MES</v>
          </cell>
          <cell r="E6828">
            <v>2586.0500000000002</v>
          </cell>
        </row>
        <row r="6829">
          <cell r="B6829">
            <v>101433</v>
          </cell>
          <cell r="C6829" t="str">
            <v>OPERADOR DE GUINDASTE COM ENCARGOS COMPLEMENTARES</v>
          </cell>
          <cell r="D6829" t="str">
            <v>MES</v>
          </cell>
          <cell r="E6829">
            <v>2597.2199999999998</v>
          </cell>
        </row>
        <row r="6830">
          <cell r="B6830">
            <v>101434</v>
          </cell>
          <cell r="C6830" t="str">
            <v>OPERADOR DE JATO ABRASIVO OU JATISTA COM ENCARGOS COMPLEMENTARES</v>
          </cell>
          <cell r="D6830" t="str">
            <v>MES</v>
          </cell>
          <cell r="E6830">
            <v>3077.25</v>
          </cell>
        </row>
        <row r="6831">
          <cell r="B6831">
            <v>101435</v>
          </cell>
          <cell r="C6831" t="str">
            <v>OPERADOR DE MÁQUINAS E TRATORES DIVERSOS COM ENCARGOS COMPLEMENTARES</v>
          </cell>
          <cell r="D6831" t="str">
            <v>MES</v>
          </cell>
          <cell r="E6831">
            <v>2701.98</v>
          </cell>
        </row>
        <row r="6832">
          <cell r="B6832">
            <v>101436</v>
          </cell>
          <cell r="C6832" t="str">
            <v>OPERADOR DE MARTELETE OU MARTELETEIRO COM ENCARGOS COMPLEMENTARES</v>
          </cell>
          <cell r="D6832" t="str">
            <v>MES</v>
          </cell>
          <cell r="E6832">
            <v>2243.6</v>
          </cell>
        </row>
        <row r="6833">
          <cell r="B6833">
            <v>101437</v>
          </cell>
          <cell r="C6833" t="str">
            <v>OPERADOR DE MOTO SCRAPER COM ENCARGOS COMPLEMENTARES</v>
          </cell>
          <cell r="D6833" t="str">
            <v>MES</v>
          </cell>
          <cell r="E6833">
            <v>3166.53</v>
          </cell>
        </row>
        <row r="6834">
          <cell r="B6834">
            <v>101438</v>
          </cell>
          <cell r="C6834" t="str">
            <v>OPERADOR DE MOTONIVELADORA COM ENCARGOS COMPLEMENTARES</v>
          </cell>
          <cell r="D6834" t="str">
            <v>MES</v>
          </cell>
          <cell r="E6834">
            <v>3760.01</v>
          </cell>
        </row>
        <row r="6835">
          <cell r="B6835">
            <v>101439</v>
          </cell>
          <cell r="C6835" t="str">
            <v>OPERADOR DE PÁ CARREGADEIRA COM ENCARGOS COMPLEMENTARES</v>
          </cell>
          <cell r="D6835" t="str">
            <v>MES</v>
          </cell>
          <cell r="E6835">
            <v>2894.12</v>
          </cell>
        </row>
        <row r="6836">
          <cell r="B6836">
            <v>101440</v>
          </cell>
          <cell r="C6836" t="str">
            <v>OPERADOR DE PAVIMENTADORA / MESA VIBROACABADORA COM ENCARGOS COMPLEMENTARES</v>
          </cell>
          <cell r="D6836" t="str">
            <v>MES</v>
          </cell>
          <cell r="E6836">
            <v>3251.3</v>
          </cell>
        </row>
        <row r="6837">
          <cell r="B6837">
            <v>101441</v>
          </cell>
          <cell r="C6837" t="str">
            <v>OPERADOR DE ROLO COMPACTADOR COM ENCARGOS COMPLEMENTARES</v>
          </cell>
          <cell r="D6837" t="str">
            <v>MES</v>
          </cell>
          <cell r="E6837">
            <v>2698.34</v>
          </cell>
        </row>
        <row r="6838">
          <cell r="B6838">
            <v>101442</v>
          </cell>
          <cell r="C6838" t="str">
            <v>OPERADOR DE TRATOR - EXCLUSIVE AGROPECUÁRIA COM ENCARGOS COMPLEMENTARES</v>
          </cell>
          <cell r="D6838" t="str">
            <v>MES</v>
          </cell>
          <cell r="E6838">
            <v>2718.9</v>
          </cell>
        </row>
        <row r="6839">
          <cell r="B6839">
            <v>101443</v>
          </cell>
          <cell r="C6839" t="str">
            <v>OPERADOR DE USINA DE ASFALTO, DE SOLOS OU DE CONCRETO COM ENCARGOS COMPLEMENTARES</v>
          </cell>
          <cell r="D6839" t="str">
            <v>MES</v>
          </cell>
          <cell r="E6839">
            <v>2869.78</v>
          </cell>
        </row>
        <row r="6840">
          <cell r="B6840">
            <v>101444</v>
          </cell>
          <cell r="C6840" t="str">
            <v>PASTILHEIRO COM ENCARGOS COMPLEMENTARES</v>
          </cell>
          <cell r="D6840" t="str">
            <v>MES</v>
          </cell>
          <cell r="E6840">
            <v>4017.53</v>
          </cell>
        </row>
        <row r="6841">
          <cell r="B6841">
            <v>101445</v>
          </cell>
          <cell r="C6841" t="str">
            <v>PEDREIRO COM ENCARGOS COMPLEMENTARES</v>
          </cell>
          <cell r="D6841" t="str">
            <v>MES</v>
          </cell>
          <cell r="E6841">
            <v>3557.06</v>
          </cell>
        </row>
        <row r="6842">
          <cell r="B6842">
            <v>101446</v>
          </cell>
          <cell r="C6842" t="str">
            <v>PINTOR COM ENCARGOS COMPLEMENTARES</v>
          </cell>
          <cell r="D6842" t="str">
            <v>MES</v>
          </cell>
          <cell r="E6842">
            <v>3748.94</v>
          </cell>
        </row>
        <row r="6843">
          <cell r="B6843">
            <v>101447</v>
          </cell>
          <cell r="C6843" t="str">
            <v>PINTOR DE LETREIROS COM ENCARGOS COMPLEMENTARES</v>
          </cell>
          <cell r="D6843" t="str">
            <v>MES</v>
          </cell>
          <cell r="E6843">
            <v>4181.0200000000004</v>
          </cell>
        </row>
        <row r="6844">
          <cell r="B6844">
            <v>101448</v>
          </cell>
          <cell r="C6844" t="str">
            <v>PINTOR PARA TINTA EPÓXI COM ENCARGOS COMPLEMENTARES</v>
          </cell>
          <cell r="D6844" t="str">
            <v>MES</v>
          </cell>
          <cell r="E6844">
            <v>3962.76</v>
          </cell>
        </row>
        <row r="6845">
          <cell r="B6845">
            <v>101449</v>
          </cell>
          <cell r="C6845" t="str">
            <v>POCEIRO / ESCAVADOR DE VALAS COM ENCARGOS COMPLEMENTARES</v>
          </cell>
          <cell r="D6845" t="str">
            <v>MES</v>
          </cell>
          <cell r="E6845">
            <v>2591.29</v>
          </cell>
        </row>
        <row r="6846">
          <cell r="B6846">
            <v>101450</v>
          </cell>
          <cell r="C6846" t="str">
            <v>RASTELEIRO COM ENCARGOS COMPLEMENTARES</v>
          </cell>
          <cell r="D6846" t="str">
            <v>MES</v>
          </cell>
          <cell r="E6846">
            <v>2373.87</v>
          </cell>
        </row>
        <row r="6847">
          <cell r="B6847">
            <v>101451</v>
          </cell>
          <cell r="C6847" t="str">
            <v>SERRALHEIRO COM ENCARGOS COMPLEMENTARES</v>
          </cell>
          <cell r="D6847" t="str">
            <v>MES</v>
          </cell>
          <cell r="E6847">
            <v>3542.19</v>
          </cell>
        </row>
        <row r="6848">
          <cell r="B6848">
            <v>101452</v>
          </cell>
          <cell r="C6848" t="str">
            <v>SERVENTE DE OBRAS COM ENCARGOS COMPLEMENTARES</v>
          </cell>
          <cell r="D6848" t="str">
            <v>MES</v>
          </cell>
          <cell r="E6848">
            <v>2810.89</v>
          </cell>
        </row>
        <row r="6849">
          <cell r="B6849">
            <v>101453</v>
          </cell>
          <cell r="C6849" t="str">
            <v>SOLDADOR COM ENCARGOS COMPLEMENTARES</v>
          </cell>
          <cell r="D6849" t="str">
            <v>MES</v>
          </cell>
          <cell r="E6849">
            <v>3665.35</v>
          </cell>
        </row>
        <row r="6850">
          <cell r="B6850">
            <v>101454</v>
          </cell>
          <cell r="C6850" t="str">
            <v>SOLDADOR ELÉTRICO COM ENCARGOS COMPLEMENTARES</v>
          </cell>
          <cell r="D6850" t="str">
            <v>MES</v>
          </cell>
          <cell r="E6850">
            <v>4626.8999999999996</v>
          </cell>
        </row>
        <row r="6851">
          <cell r="B6851">
            <v>101455</v>
          </cell>
          <cell r="C6851" t="str">
            <v>TAQUEADOR OU TAQUEIRO COM ENCARGOS COMPLEMENTARES</v>
          </cell>
          <cell r="D6851" t="str">
            <v>MES</v>
          </cell>
          <cell r="E6851">
            <v>4163.3500000000004</v>
          </cell>
        </row>
        <row r="6852">
          <cell r="B6852">
            <v>101456</v>
          </cell>
          <cell r="C6852" t="str">
            <v>TÉCNICO DE LABORATÓRIO E CAMPO DE CONSTRUÇÃO COM ENCARGOS COMPLEMENTARES</v>
          </cell>
          <cell r="D6852" t="str">
            <v>MES</v>
          </cell>
          <cell r="E6852">
            <v>4289.17</v>
          </cell>
        </row>
        <row r="6853">
          <cell r="B6853">
            <v>101457</v>
          </cell>
          <cell r="C6853" t="str">
            <v>TÉCNICO EM SONDAGEM COM ENCARGOS COMPLEMENTARES</v>
          </cell>
          <cell r="D6853" t="str">
            <v>MES</v>
          </cell>
        </row>
        <row r="6854">
          <cell r="B6854">
            <v>101458</v>
          </cell>
          <cell r="C6854" t="str">
            <v>TELHADOR COM ENCARGOS COMPLEMENTARES</v>
          </cell>
          <cell r="D6854" t="str">
            <v>MES</v>
          </cell>
        </row>
        <row r="6855">
          <cell r="B6855">
            <v>101459</v>
          </cell>
          <cell r="C6855" t="str">
            <v>VIDRACEIRO COM ENCARGOS COMPLEMENTARES</v>
          </cell>
          <cell r="D6855" t="str">
            <v>MES</v>
          </cell>
        </row>
        <row r="6856">
          <cell r="B6856">
            <v>101460</v>
          </cell>
          <cell r="C6856" t="str">
            <v>VIGIA DIURNO COM ENCARGOS COMPLEMENTARES</v>
          </cell>
          <cell r="D6856" t="str">
            <v>MES</v>
          </cell>
        </row>
      </sheetData>
      <sheetData sheetId="13">
        <row r="1">
          <cell r="A1" t="str">
            <v xml:space="preserve">CODIGO  </v>
          </cell>
          <cell r="B1" t="str">
            <v>DESCRICAO DO INSUMO</v>
          </cell>
          <cell r="C1" t="str">
            <v>UNIDADE</v>
          </cell>
          <cell r="D1" t="str">
            <v>Preço</v>
          </cell>
        </row>
        <row r="2">
          <cell r="A2">
            <v>1363</v>
          </cell>
          <cell r="B2" t="str">
            <v>!EM PROCESSO DE DESATIVACAO! CHAPA DE MADEIRA COMPENSADA DE PINUS, VIROLA OU EQUIVALENTE, DE *2,2 X 1,6* M, E = 6 MM</v>
          </cell>
          <cell r="C2" t="str">
            <v xml:space="preserve">M2    </v>
          </cell>
          <cell r="D2">
            <v>21.62</v>
          </cell>
        </row>
        <row r="3">
          <cell r="A3">
            <v>1344</v>
          </cell>
          <cell r="B3" t="str">
            <v>!EM PROCESSO DE DESATIVACAO! CHAPA DE MADEIRA COMPENSADA PLASTIFICADA PARA FORMA DE CONCRETO, DE 2,20 x 1,10 M, E = 6 MM</v>
          </cell>
          <cell r="C3" t="str">
            <v xml:space="preserve">UN    </v>
          </cell>
          <cell r="D3">
            <v>46.34</v>
          </cell>
        </row>
        <row r="4">
          <cell r="A4">
            <v>1342</v>
          </cell>
          <cell r="B4" t="str">
            <v>!EM PROCESSO DE DESATIVACAO! CHAPA DE MADEIRA COMPENSADA PLASTIFICADA PARA FORMA DE CONCRETO, DE 2,20 X 1,10 m, E = 14 MM</v>
          </cell>
          <cell r="C4" t="str">
            <v xml:space="preserve">UN    </v>
          </cell>
          <cell r="D4">
            <v>81.92</v>
          </cell>
        </row>
        <row r="5">
          <cell r="A5">
            <v>1349</v>
          </cell>
          <cell r="B5" t="str">
            <v>!EM PROCESSO DE DESATIVACAO! CHAPA DE MADEIRA COMPENSADA PLASTIFICADA PARA FORMA DE CONCRETO, DE 2,20 X 1,10 M, E = 20 MM</v>
          </cell>
          <cell r="C5" t="str">
            <v xml:space="preserve">UN    </v>
          </cell>
          <cell r="D5">
            <v>116.83</v>
          </cell>
        </row>
        <row r="6">
          <cell r="A6">
            <v>1350</v>
          </cell>
          <cell r="B6" t="str">
            <v>!EM PROCESSO DE DESATIVACAO! CHAPA DE MADEIRA COMPENSADA RESINADA PARA FORMA DE CONCRETO, DE *2,2 X 1,1* M, E = 10 MM</v>
          </cell>
          <cell r="C6" t="str">
            <v xml:space="preserve">UN    </v>
          </cell>
          <cell r="D6">
            <v>44</v>
          </cell>
        </row>
        <row r="7">
          <cell r="A7">
            <v>1359</v>
          </cell>
          <cell r="B7" t="str">
            <v>!EM PROCESSO DE DESATIVACAO! CHAPA DE MADEIRA COMPENSADA RESINADA PARA FORMA DE CONCRETO, DE *2,2 X 1,1* M, E = 20 MM</v>
          </cell>
          <cell r="C7" t="str">
            <v xml:space="preserve">UN    </v>
          </cell>
          <cell r="D7">
            <v>86.59</v>
          </cell>
        </row>
        <row r="8">
          <cell r="A8">
            <v>1351</v>
          </cell>
          <cell r="B8" t="str">
            <v>!EM PROCESSO DE DESATIVACAO! CHAPA DE MADEIRA COMPENSADA RESINADA PARA FORMA DE CONCRETO, DE *2,2 X 1,1* M, E = 6 MM</v>
          </cell>
          <cell r="C8" t="str">
            <v xml:space="preserve">UN    </v>
          </cell>
          <cell r="D8">
            <v>27.9</v>
          </cell>
        </row>
        <row r="9">
          <cell r="A9">
            <v>2418</v>
          </cell>
          <cell r="B9" t="str">
            <v>!EM PROCESSO DE DESATIVACAO! DOBRADICA EM ACO/FERRO, 3" X 2 1/2", E= 1,2 A 1,8 MM, SEM ANEL,  CROMADO OU ZINCADO, TAMPA BOLA, COM PARAFUSOS</v>
          </cell>
          <cell r="C9" t="str">
            <v xml:space="preserve">UN    </v>
          </cell>
          <cell r="D9">
            <v>8.48</v>
          </cell>
        </row>
        <row r="10">
          <cell r="A10">
            <v>6086</v>
          </cell>
          <cell r="B10" t="str">
            <v>!EM PROCESSO DE DESATIVACAO! FUNDO SINTETICO NIVELADOR BRANCO FOSCO PARA MADEIRA</v>
          </cell>
          <cell r="C10" t="str">
            <v xml:space="preserve">GL    </v>
          </cell>
          <cell r="D10">
            <v>74.03</v>
          </cell>
        </row>
        <row r="11">
          <cell r="A11">
            <v>3378</v>
          </cell>
          <cell r="B11" t="str">
            <v>!EM PROCESSO DE DESATIVACAO! HASTE DE ATERRAMENTO EM ACO COM 3,00 M DE COMPRIMENTO E DN = 3/4", REVESTIDA COM BAIXA CAMADA DE COBRE, SEM CONECTOR</v>
          </cell>
          <cell r="C11" t="str">
            <v xml:space="preserve">UN    </v>
          </cell>
          <cell r="D11">
            <v>60.07</v>
          </cell>
        </row>
        <row r="12">
          <cell r="A12">
            <v>3380</v>
          </cell>
          <cell r="B12" t="str">
            <v>!EM PROCESSO DE DESATIVACAO! HASTE DE ATERRAMENTO EM ACO COM 3,00 M DE COMPRIMENTO E DN = 5/8", REVESTIDA COM BAIXA CAMADA DE COBRE, COM CONECTOR TIPO GRAMPO</v>
          </cell>
          <cell r="C12" t="str">
            <v xml:space="preserve">UN    </v>
          </cell>
          <cell r="D12">
            <v>42.05</v>
          </cell>
        </row>
        <row r="13">
          <cell r="A13">
            <v>3379</v>
          </cell>
          <cell r="B13" t="str">
            <v>!EM PROCESSO DE DESATIVACAO! HASTE DE ATERRAMENTO EM ACO COM 3,00 M DE COMPRIMENTO E DN = 5/8", REVESTIDA COM BAIXA CAMADA DE COBRE, SEM CONECTOR</v>
          </cell>
          <cell r="C13" t="str">
            <v xml:space="preserve">UN    </v>
          </cell>
          <cell r="D13">
            <v>40.590000000000003</v>
          </cell>
        </row>
        <row r="14">
          <cell r="A14">
            <v>615</v>
          </cell>
          <cell r="B14" t="str">
            <v>!EM PROCESSO DE DESATIVACAO! JANELA BASCULANTE, ACO, COM BATENTE/REQUADRO, 60 X 80 CM (SEM VIDROS)</v>
          </cell>
          <cell r="C14" t="str">
            <v xml:space="preserve">M2    </v>
          </cell>
          <cell r="D14">
            <v>421.3</v>
          </cell>
        </row>
        <row r="15">
          <cell r="A15">
            <v>606</v>
          </cell>
          <cell r="B15" t="str">
            <v>!EM PROCESSO DE DESATIVACAO! JANELA DE CORRER, ACO, BATENTE/REQUADRO DE 6 A 14 CM, QUADRICULADA, PINTURA ANTICORROSIVA, SEM VIDRO, BANDEIRA COM BASCULA, 4 FLS, 120  X 150 CM (A X L)</v>
          </cell>
          <cell r="C15" t="str">
            <v xml:space="preserve">M2    </v>
          </cell>
          <cell r="D15">
            <v>661.81</v>
          </cell>
        </row>
        <row r="16">
          <cell r="A16">
            <v>13382</v>
          </cell>
          <cell r="B16" t="str">
            <v>!EM PROCESSO DE DESATIVACAO! LUMINARIA FECHADA P/ ILUMINACAO PUBLICA, TIPO ABL 50/F OU EQUIV, P/ LAMPADA A VAPOR DE MERCURIO 400W</v>
          </cell>
          <cell r="C16" t="str">
            <v xml:space="preserve">UN    </v>
          </cell>
          <cell r="D16">
            <v>303.2</v>
          </cell>
        </row>
        <row r="17">
          <cell r="A17">
            <v>4047</v>
          </cell>
          <cell r="B17" t="str">
            <v>!EM PROCESSO DE DESATIVACAO! MASSA CORRIDA PVA PARA PAREDES INTERNAS</v>
          </cell>
          <cell r="C17" t="str">
            <v xml:space="preserve">GL    </v>
          </cell>
          <cell r="D17">
            <v>14.98</v>
          </cell>
        </row>
        <row r="18">
          <cell r="A18">
            <v>7344</v>
          </cell>
          <cell r="B18" t="str">
            <v>!EM PROCESSO DE DESATIVACAO! TINTA LATEX PVA PREMIUM, COR BRANCA</v>
          </cell>
          <cell r="C18" t="str">
            <v xml:space="preserve">GL    </v>
          </cell>
          <cell r="D18">
            <v>65.98</v>
          </cell>
        </row>
        <row r="19">
          <cell r="A19">
            <v>40514</v>
          </cell>
          <cell r="B19" t="str">
            <v>!EM PROCESSO DE DESATIVACAO! VERNIZ POLIURETANO BRILHANTE PARA MADEIRA, SEM FILTRO SOLAR, USO INTERNO E EXTERNO</v>
          </cell>
          <cell r="C19" t="str">
            <v xml:space="preserve">L     </v>
          </cell>
          <cell r="D19">
            <v>23.85</v>
          </cell>
        </row>
        <row r="20">
          <cell r="A20">
            <v>11199</v>
          </cell>
          <cell r="B20" t="str">
            <v>!EM PROCESSO DE DESATIVACAO!JANELA DE CORRER, ACO, BATENTE/REQUADRO DE 6 A 14 CM,  COM DIVISAO HORIZ , PINT ANTICORROSIVA, SEM VIDRO, BANDEIRA COM BASCULA, 4 FLS, 120  X 150 CM (A X L)</v>
          </cell>
          <cell r="C20" t="str">
            <v xml:space="preserve">UN    </v>
          </cell>
          <cell r="D20">
            <v>949.65</v>
          </cell>
        </row>
        <row r="21">
          <cell r="A21">
            <v>4053</v>
          </cell>
          <cell r="B21" t="str">
            <v>!EM PROCESSO DE DESATIVACAO!MASSA A OLEO PARA MADEIRA</v>
          </cell>
          <cell r="C21" t="str">
            <v xml:space="preserve">GL    </v>
          </cell>
          <cell r="D21">
            <v>57.06</v>
          </cell>
        </row>
        <row r="22">
          <cell r="A22">
            <v>4056</v>
          </cell>
          <cell r="B22" t="str">
            <v>!EM PROCESSO DE DESATIVACAO!MASSA ACRILICA PARA PAREDES INTERIOR/EXTERIOR</v>
          </cell>
          <cell r="C22" t="str">
            <v xml:space="preserve">GL    </v>
          </cell>
          <cell r="D22">
            <v>30.01</v>
          </cell>
        </row>
        <row r="23">
          <cell r="A23">
            <v>21136</v>
          </cell>
          <cell r="B23" t="str">
            <v>!EM PROCESSO DESATIVACAO! ELETRODUTO EM ACO GALVANIZADO ELETROLITICO, LEVE, DIAMETRO 1", PAREDE DE 0,90 MM</v>
          </cell>
          <cell r="C23" t="str">
            <v xml:space="preserve">M     </v>
          </cell>
          <cell r="D23">
            <v>12.18</v>
          </cell>
        </row>
        <row r="24">
          <cell r="A24">
            <v>21128</v>
          </cell>
          <cell r="B24" t="str">
            <v>!EM PROCESSO DESATIVACAO! ELETRODUTO EM ACO GALVANIZADO ELETROLITICO, LEVE, DIAMETRO 3/4", PAREDE DE 0,90 MM</v>
          </cell>
          <cell r="C24" t="str">
            <v xml:space="preserve">M     </v>
          </cell>
          <cell r="D24">
            <v>9.43</v>
          </cell>
        </row>
        <row r="25">
          <cell r="A25">
            <v>21130</v>
          </cell>
          <cell r="B25" t="str">
            <v>!EM PROCESSO DESATIVACAO! ELETRODUTO EM ACO GALVANIZADO ELETROLITICO, SEMI-PESADO, DIAMETRO 1 1/2", PAREDE DE 1,20 MM</v>
          </cell>
          <cell r="C25" t="str">
            <v xml:space="preserve">M     </v>
          </cell>
          <cell r="D25">
            <v>23.81</v>
          </cell>
        </row>
        <row r="26">
          <cell r="A26">
            <v>21135</v>
          </cell>
          <cell r="B26" t="str">
            <v>!EM PROCESSO DESATIVACAO! ELETRODUTO EM ACO GALVANIZADO ELETROLITICO, SEMI-PESADO, DIAMETRO 1 1/4", PAREDE DE 1,20 MM</v>
          </cell>
          <cell r="C26" t="str">
            <v xml:space="preserve">M     </v>
          </cell>
          <cell r="D26">
            <v>23.44</v>
          </cell>
        </row>
        <row r="27">
          <cell r="A27">
            <v>38605</v>
          </cell>
          <cell r="B27" t="str">
            <v>ABERTURA PARA ENCAIXE DE CUBA OU LAVATORIO EM BANCADA DE MARMORE/ GRANITO OU OUTRO TIPO DE PEDRA NATURAL</v>
          </cell>
          <cell r="C27" t="str">
            <v xml:space="preserve">UN    </v>
          </cell>
          <cell r="D27">
            <v>122.61</v>
          </cell>
        </row>
        <row r="28">
          <cell r="A28">
            <v>11270</v>
          </cell>
          <cell r="B28" t="str">
            <v>ABRACADEIRA DE LATAO PARA FIXACAO DE CABO PARA-RAIO, DIMENSOES 32 X 24 X 24 MM</v>
          </cell>
          <cell r="C28" t="str">
            <v xml:space="preserve">UN    </v>
          </cell>
          <cell r="D28">
            <v>1.33</v>
          </cell>
        </row>
        <row r="29">
          <cell r="A29">
            <v>412</v>
          </cell>
          <cell r="B29" t="str">
            <v>ABRACADEIRA DE NYLON PARA AMARRACAO DE CABOS, COMPRIMENTO DE *230* X *7,6* MM</v>
          </cell>
          <cell r="C29" t="str">
            <v xml:space="preserve">UN    </v>
          </cell>
          <cell r="D29">
            <v>1.18</v>
          </cell>
        </row>
        <row r="30">
          <cell r="A30">
            <v>414</v>
          </cell>
          <cell r="B30" t="str">
            <v>ABRACADEIRA DE NYLON PARA AMARRACAO DE CABOS, COMPRIMENTO DE 100 X 2,5 MM</v>
          </cell>
          <cell r="C30" t="str">
            <v xml:space="preserve">UN    </v>
          </cell>
          <cell r="D30">
            <v>7.0000000000000007E-2</v>
          </cell>
        </row>
        <row r="31">
          <cell r="A31">
            <v>410</v>
          </cell>
          <cell r="B31" t="str">
            <v>ABRACADEIRA DE NYLON PARA AMARRACAO DE CABOS, COMPRIMENTO DE 150 X *3,6* MM</v>
          </cell>
          <cell r="C31" t="str">
            <v xml:space="preserve">UN    </v>
          </cell>
          <cell r="D31">
            <v>0.18</v>
          </cell>
        </row>
        <row r="32">
          <cell r="A32">
            <v>411</v>
          </cell>
          <cell r="B32" t="str">
            <v>ABRACADEIRA DE NYLON PARA AMARRACAO DE CABOS, COMPRIMENTO DE 200 X *4,6* MM</v>
          </cell>
          <cell r="C32" t="str">
            <v xml:space="preserve">UN    </v>
          </cell>
          <cell r="D32">
            <v>0.23</v>
          </cell>
        </row>
        <row r="33">
          <cell r="A33">
            <v>408</v>
          </cell>
          <cell r="B33" t="str">
            <v>ABRACADEIRA DE NYLON PARA AMARRACAO DE CABOS, COMPRIMENTO DE 390 X *4,6* MM</v>
          </cell>
          <cell r="C33" t="str">
            <v xml:space="preserve">UN    </v>
          </cell>
          <cell r="D33">
            <v>1.1399999999999999</v>
          </cell>
        </row>
        <row r="34">
          <cell r="A34">
            <v>39131</v>
          </cell>
          <cell r="B34" t="str">
            <v>ABRACADEIRA EM ACO PARA AMARRACAO DE ELETRODUTOS, TIPO D, COM 1 1/2" E CUNHA DE FIXACAO</v>
          </cell>
          <cell r="C34" t="str">
            <v xml:space="preserve">UN    </v>
          </cell>
          <cell r="D34">
            <v>3.02</v>
          </cell>
        </row>
        <row r="35">
          <cell r="A35">
            <v>394</v>
          </cell>
          <cell r="B35" t="str">
            <v>ABRACADEIRA EM ACO PARA AMARRACAO DE ELETRODUTOS, TIPO D, COM 1 1/2" E PARAFUSO DE FIXACAO</v>
          </cell>
          <cell r="C35" t="str">
            <v xml:space="preserve">UN    </v>
          </cell>
          <cell r="D35">
            <v>3.06</v>
          </cell>
        </row>
        <row r="36">
          <cell r="A36">
            <v>39130</v>
          </cell>
          <cell r="B36" t="str">
            <v>ABRACADEIRA EM ACO PARA AMARRACAO DE ELETRODUTOS, TIPO D, COM 1 1/4" E CUNHA DE FIXACAO</v>
          </cell>
          <cell r="C36" t="str">
            <v xml:space="preserve">UN    </v>
          </cell>
          <cell r="D36">
            <v>2.76</v>
          </cell>
        </row>
        <row r="37">
          <cell r="A37">
            <v>395</v>
          </cell>
          <cell r="B37" t="str">
            <v>ABRACADEIRA EM ACO PARA AMARRACAO DE ELETRODUTOS, TIPO D, COM 1 1/4" E PARAFUSO DE FIXACAO</v>
          </cell>
          <cell r="C37" t="str">
            <v xml:space="preserve">UN    </v>
          </cell>
          <cell r="D37">
            <v>2.95</v>
          </cell>
        </row>
        <row r="38">
          <cell r="A38">
            <v>39127</v>
          </cell>
          <cell r="B38" t="str">
            <v>ABRACADEIRA EM ACO PARA AMARRACAO DE ELETRODUTOS, TIPO D, COM 1/2" E CUNHA DE FIXACAO</v>
          </cell>
          <cell r="C38" t="str">
            <v xml:space="preserve">UN    </v>
          </cell>
          <cell r="D38">
            <v>1.45</v>
          </cell>
        </row>
        <row r="39">
          <cell r="A39">
            <v>392</v>
          </cell>
          <cell r="B39" t="str">
            <v>ABRACADEIRA EM ACO PARA AMARRACAO DE ELETRODUTOS, TIPO D, COM 1/2" E PARAFUSO DE FIXACAO</v>
          </cell>
          <cell r="C39" t="str">
            <v xml:space="preserve">UN    </v>
          </cell>
          <cell r="D39">
            <v>1.49</v>
          </cell>
        </row>
        <row r="40">
          <cell r="A40">
            <v>39129</v>
          </cell>
          <cell r="B40" t="str">
            <v>ABRACADEIRA EM ACO PARA AMARRACAO DE ELETRODUTOS, TIPO D, COM 1" E CUNHA DE FIXACAO</v>
          </cell>
          <cell r="C40" t="str">
            <v xml:space="preserve">UN    </v>
          </cell>
          <cell r="D40">
            <v>1.7</v>
          </cell>
        </row>
        <row r="41">
          <cell r="A41">
            <v>393</v>
          </cell>
          <cell r="B41" t="str">
            <v>ABRACADEIRA EM ACO PARA AMARRACAO DE ELETRODUTOS, TIPO D, COM 1" E PARAFUSO DE FIXACAO</v>
          </cell>
          <cell r="C41" t="str">
            <v xml:space="preserve">UN    </v>
          </cell>
          <cell r="D41">
            <v>1.78</v>
          </cell>
        </row>
        <row r="42">
          <cell r="A42">
            <v>39133</v>
          </cell>
          <cell r="B42" t="str">
            <v>ABRACADEIRA EM ACO PARA AMARRACAO DE ELETRODUTOS, TIPO D, COM 2 1/2" E CUNHA DE FIXACAO</v>
          </cell>
          <cell r="C42" t="str">
            <v xml:space="preserve">UN    </v>
          </cell>
          <cell r="D42">
            <v>3.97</v>
          </cell>
        </row>
        <row r="43">
          <cell r="A43">
            <v>397</v>
          </cell>
          <cell r="B43" t="str">
            <v>ABRACADEIRA EM ACO PARA AMARRACAO DE ELETRODUTOS, TIPO D, COM 2 1/2" E PARAFUSO DE FIXACAO</v>
          </cell>
          <cell r="C43" t="str">
            <v xml:space="preserve">UN    </v>
          </cell>
          <cell r="D43">
            <v>4.3899999999999997</v>
          </cell>
        </row>
        <row r="44">
          <cell r="A44">
            <v>39132</v>
          </cell>
          <cell r="B44" t="str">
            <v>ABRACADEIRA EM ACO PARA AMARRACAO DE ELETRODUTOS, TIPO D, COM 2" E CUNHA DE FIXACAO</v>
          </cell>
          <cell r="C44" t="str">
            <v xml:space="preserve">UN    </v>
          </cell>
          <cell r="D44">
            <v>3.18</v>
          </cell>
        </row>
        <row r="45">
          <cell r="A45">
            <v>396</v>
          </cell>
          <cell r="B45" t="str">
            <v>ABRACADEIRA EM ACO PARA AMARRACAO DE ELETRODUTOS, TIPO D, COM 2" E PARAFUSO DE FIXACAO</v>
          </cell>
          <cell r="C45" t="str">
            <v xml:space="preserve">UN    </v>
          </cell>
          <cell r="D45">
            <v>3.4</v>
          </cell>
        </row>
        <row r="46">
          <cell r="A46">
            <v>39135</v>
          </cell>
          <cell r="B46" t="str">
            <v>ABRACADEIRA EM ACO PARA AMARRACAO DE ELETRODUTOS, TIPO D, COM 3 1/2" E CUNHA DE FIXACAO</v>
          </cell>
          <cell r="C46" t="str">
            <v xml:space="preserve">UN    </v>
          </cell>
          <cell r="D46">
            <v>6.36</v>
          </cell>
        </row>
        <row r="47">
          <cell r="A47">
            <v>39128</v>
          </cell>
          <cell r="B47" t="str">
            <v>ABRACADEIRA EM ACO PARA AMARRACAO DE ELETRODUTOS, TIPO D, COM 3/4" E CUNHA DE FIXACAO</v>
          </cell>
          <cell r="C47" t="str">
            <v xml:space="preserve">UN    </v>
          </cell>
          <cell r="D47">
            <v>1.59</v>
          </cell>
        </row>
        <row r="48">
          <cell r="A48">
            <v>400</v>
          </cell>
          <cell r="B48" t="str">
            <v>ABRACADEIRA EM ACO PARA AMARRACAO DE ELETRODUTOS, TIPO D, COM 3/4" E PARAFUSO DE FIXACAO</v>
          </cell>
          <cell r="C48" t="str">
            <v xml:space="preserve">UN    </v>
          </cell>
          <cell r="D48">
            <v>1.55</v>
          </cell>
        </row>
        <row r="49">
          <cell r="A49">
            <v>39125</v>
          </cell>
          <cell r="B49" t="str">
            <v>ABRACADEIRA EM ACO PARA AMARRACAO DE ELETRODUTOS, TIPO D, COM 3/8" E PARAFUSO DE FIXACAO</v>
          </cell>
          <cell r="C49" t="str">
            <v xml:space="preserve">UN    </v>
          </cell>
          <cell r="D49">
            <v>1.59</v>
          </cell>
        </row>
        <row r="50">
          <cell r="A50">
            <v>39134</v>
          </cell>
          <cell r="B50" t="str">
            <v>ABRACADEIRA EM ACO PARA AMARRACAO DE ELETRODUTOS, TIPO D, COM 3" E CUNHA DE FIXACAO</v>
          </cell>
          <cell r="C50" t="str">
            <v xml:space="preserve">UN    </v>
          </cell>
          <cell r="D50">
            <v>5.3</v>
          </cell>
        </row>
        <row r="51">
          <cell r="A51">
            <v>398</v>
          </cell>
          <cell r="B51" t="str">
            <v>ABRACADEIRA EM ACO PARA AMARRACAO DE ELETRODUTOS, TIPO D, COM 3" E PARAFUSO DE FIXACAO</v>
          </cell>
          <cell r="C51" t="str">
            <v xml:space="preserve">UN    </v>
          </cell>
          <cell r="D51">
            <v>4.88</v>
          </cell>
        </row>
        <row r="52">
          <cell r="A52">
            <v>39126</v>
          </cell>
          <cell r="B52" t="str">
            <v>ABRACADEIRA EM ACO PARA AMARRACAO DE ELETRODUTOS, TIPO D, COM 4" E CUNHA DE FIXACAO</v>
          </cell>
          <cell r="C52" t="str">
            <v xml:space="preserve">UN    </v>
          </cell>
          <cell r="D52">
            <v>7.15</v>
          </cell>
        </row>
        <row r="53">
          <cell r="A53">
            <v>399</v>
          </cell>
          <cell r="B53" t="str">
            <v>ABRACADEIRA EM ACO PARA AMARRACAO DE ELETRODUTOS, TIPO D, COM 4" E PARAFUSO DE FIXACAO</v>
          </cell>
          <cell r="C53" t="str">
            <v xml:space="preserve">UN    </v>
          </cell>
          <cell r="D53">
            <v>6.3</v>
          </cell>
        </row>
        <row r="54">
          <cell r="A54">
            <v>39158</v>
          </cell>
          <cell r="B54" t="str">
            <v>ABRACADEIRA EM ACO PARA AMARRACAO DE ELETRODUTOS, TIPO ECONOMICA (GOTA), COM 8"</v>
          </cell>
          <cell r="C54" t="str">
            <v xml:space="preserve">UN    </v>
          </cell>
          <cell r="D54">
            <v>16.920000000000002</v>
          </cell>
        </row>
        <row r="55">
          <cell r="A55">
            <v>39141</v>
          </cell>
          <cell r="B55" t="str">
            <v>ABRACADEIRA EM ACO PARA AMARRACAO DE ELETRODUTOS, TIPO U SIMPLES, COM 1 1/2"</v>
          </cell>
          <cell r="C55" t="str">
            <v xml:space="preserve">UN    </v>
          </cell>
          <cell r="D55">
            <v>1.23</v>
          </cell>
        </row>
        <row r="56">
          <cell r="A56">
            <v>39140</v>
          </cell>
          <cell r="B56" t="str">
            <v>ABRACADEIRA EM ACO PARA AMARRACAO DE ELETRODUTOS, TIPO U SIMPLES, COM 1 1/4"</v>
          </cell>
          <cell r="C56" t="str">
            <v xml:space="preserve">UN    </v>
          </cell>
          <cell r="D56">
            <v>1.1100000000000001</v>
          </cell>
        </row>
        <row r="57">
          <cell r="A57">
            <v>39137</v>
          </cell>
          <cell r="B57" t="str">
            <v>ABRACADEIRA EM ACO PARA AMARRACAO DE ELETRODUTOS, TIPO U SIMPLES, COM 1/2"</v>
          </cell>
          <cell r="C57" t="str">
            <v xml:space="preserve">UN    </v>
          </cell>
          <cell r="D57">
            <v>0.64</v>
          </cell>
        </row>
        <row r="58">
          <cell r="A58">
            <v>39139</v>
          </cell>
          <cell r="B58" t="str">
            <v>ABRACADEIRA EM ACO PARA AMARRACAO DE ELETRODUTOS, TIPO U SIMPLES, COM 1"</v>
          </cell>
          <cell r="C58" t="str">
            <v xml:space="preserve">UN    </v>
          </cell>
          <cell r="D58">
            <v>0.92</v>
          </cell>
        </row>
        <row r="59">
          <cell r="A59">
            <v>39143</v>
          </cell>
          <cell r="B59" t="str">
            <v>ABRACADEIRA EM ACO PARA AMARRACAO DE ELETRODUTOS, TIPO U SIMPLES, COM 2 1/2"</v>
          </cell>
          <cell r="C59" t="str">
            <v xml:space="preserve">UN    </v>
          </cell>
          <cell r="D59">
            <v>2.5299999999999998</v>
          </cell>
        </row>
        <row r="60">
          <cell r="A60">
            <v>39142</v>
          </cell>
          <cell r="B60" t="str">
            <v>ABRACADEIRA EM ACO PARA AMARRACAO DE ELETRODUTOS, TIPO U SIMPLES, COM 2"</v>
          </cell>
          <cell r="C60" t="str">
            <v xml:space="preserve">UN    </v>
          </cell>
          <cell r="D60">
            <v>1.81</v>
          </cell>
        </row>
        <row r="61">
          <cell r="A61">
            <v>39138</v>
          </cell>
          <cell r="B61" t="str">
            <v>ABRACADEIRA EM ACO PARA AMARRACAO DE ELETRODUTOS, TIPO U SIMPLES, COM 3/4"</v>
          </cell>
          <cell r="C61" t="str">
            <v xml:space="preserve">UN    </v>
          </cell>
          <cell r="D61">
            <v>0.68</v>
          </cell>
        </row>
        <row r="62">
          <cell r="A62">
            <v>39136</v>
          </cell>
          <cell r="B62" t="str">
            <v>ABRACADEIRA EM ACO PARA AMARRACAO DE ELETRODUTOS, TIPO U SIMPLES, COM 3/8"</v>
          </cell>
          <cell r="C62" t="str">
            <v xml:space="preserve">UN    </v>
          </cell>
          <cell r="D62">
            <v>0.45</v>
          </cell>
        </row>
        <row r="63">
          <cell r="A63">
            <v>39144</v>
          </cell>
          <cell r="B63" t="str">
            <v>ABRACADEIRA EM ACO PARA AMARRACAO DE ELETRODUTOS, TIPO U SIMPLES, COM 3"</v>
          </cell>
          <cell r="C63" t="str">
            <v xml:space="preserve">UN    </v>
          </cell>
          <cell r="D63">
            <v>2.95</v>
          </cell>
        </row>
        <row r="64">
          <cell r="A64">
            <v>39145</v>
          </cell>
          <cell r="B64" t="str">
            <v>ABRACADEIRA EM ACO PARA AMARRACAO DE ELETRODUTOS, TIPO U SIMPLES, COM 4"</v>
          </cell>
          <cell r="C64" t="str">
            <v xml:space="preserve">UN    </v>
          </cell>
          <cell r="D64">
            <v>4.8600000000000003</v>
          </cell>
        </row>
        <row r="65">
          <cell r="A65">
            <v>12615</v>
          </cell>
          <cell r="B65" t="str">
            <v>ABRACADEIRA PVC, PARA CALHA PLUVIAL, DIAMETRO ENTRE 80 E 100 MM, PARA DRENAGEM PREDIAL</v>
          </cell>
          <cell r="C65" t="str">
            <v xml:space="preserve">UN    </v>
          </cell>
          <cell r="D65">
            <v>4.01</v>
          </cell>
        </row>
        <row r="66">
          <cell r="A66">
            <v>11927</v>
          </cell>
          <cell r="B66" t="str">
            <v>ABRACADEIRA, GALVANIZADA/ZINCADA, ROSCA SEM FIM, PARAFUSO INOX, LARGURA  FITA *12,6 A *14 MM, D = 2" A 2 1/2"</v>
          </cell>
          <cell r="C66" t="str">
            <v xml:space="preserve">UN    </v>
          </cell>
          <cell r="D66">
            <v>3.97</v>
          </cell>
        </row>
        <row r="67">
          <cell r="A67">
            <v>11928</v>
          </cell>
          <cell r="B67" t="str">
            <v>ABRACADEIRA, GALVANIZADA/ZINCADA, ROSCA SEM FIM, PARAFUSO INOX, LARGURA  FITA *12,6 A *14 MM, D = 3" A 3 3/4"</v>
          </cell>
          <cell r="C67" t="str">
            <v xml:space="preserve">UN    </v>
          </cell>
          <cell r="D67">
            <v>4.55</v>
          </cell>
        </row>
        <row r="68">
          <cell r="A68">
            <v>11929</v>
          </cell>
          <cell r="B68" t="str">
            <v>ABRACADEIRA, GALVANIZADA/ZINCADA, ROSCA SEM FIM, PARAFUSO INOX, LARGURA  FITA *12,6 A *14 MM, D = 4" A 4 3/4"</v>
          </cell>
          <cell r="C68" t="str">
            <v xml:space="preserve">UN    </v>
          </cell>
          <cell r="D68">
            <v>7.04</v>
          </cell>
        </row>
        <row r="69">
          <cell r="A69">
            <v>36801</v>
          </cell>
          <cell r="B69" t="str">
            <v>ACABAMENTO CROMADO PARA REGISTRO PEQUENO, 1/2 " OU 3/4 "</v>
          </cell>
          <cell r="C69" t="str">
            <v xml:space="preserve">UN    </v>
          </cell>
          <cell r="D69">
            <v>22.12</v>
          </cell>
        </row>
        <row r="70">
          <cell r="A70">
            <v>36246</v>
          </cell>
          <cell r="B70" t="str">
            <v>ACABAMENTO SIMPLES/CONVENCIONAL PARA FORRO PVC, TIPO "U" OU "C", COR BRANCA, COMPRIMENTO 6 M</v>
          </cell>
          <cell r="C70" t="str">
            <v xml:space="preserve">M     </v>
          </cell>
          <cell r="D70">
            <v>3.59</v>
          </cell>
        </row>
        <row r="71">
          <cell r="A71">
            <v>37600</v>
          </cell>
          <cell r="B71" t="str">
            <v>ACESSORIO DE LIGACAO NAO ELETRICO PARA CARGAS EXPLOSIVAS, TUBO DE 6 M</v>
          </cell>
          <cell r="C71" t="str">
            <v xml:space="preserve">UN    </v>
          </cell>
          <cell r="D71">
            <v>65.97</v>
          </cell>
        </row>
        <row r="72">
          <cell r="A72">
            <v>37599</v>
          </cell>
          <cell r="B72" t="str">
            <v>ACESSORIO INICIADOR NAO ELETRICO, TUBO DE 6 M, TEMPO DE RETARDO DE *160* MS</v>
          </cell>
          <cell r="C72" t="str">
            <v xml:space="preserve">UN    </v>
          </cell>
          <cell r="D72">
            <v>61.4</v>
          </cell>
        </row>
        <row r="73">
          <cell r="A73">
            <v>1</v>
          </cell>
          <cell r="B73" t="str">
            <v>ACETILENO (RECARGA PARA CILINDRO DE CONJUNTO OXICORTE GRANDE)</v>
          </cell>
          <cell r="C73" t="str">
            <v xml:space="preserve">KG    </v>
          </cell>
          <cell r="D73">
            <v>64</v>
          </cell>
        </row>
        <row r="74">
          <cell r="A74">
            <v>3</v>
          </cell>
          <cell r="B74" t="str">
            <v>ACIDO MURIATICO, DILUICAO 10% A 12% PARA USO EM LIMPEZA</v>
          </cell>
          <cell r="C74" t="str">
            <v xml:space="preserve">L     </v>
          </cell>
          <cell r="D74">
            <v>4.83</v>
          </cell>
        </row>
        <row r="75">
          <cell r="A75">
            <v>43054</v>
          </cell>
          <cell r="B75" t="str">
            <v>ACO CA-25, 10,0 MM, OU 12,5 MM, OU 16,0 MM, OU 20,0 MM, OU 25,0 MM, VERGALHAO</v>
          </cell>
          <cell r="C75" t="str">
            <v xml:space="preserve">KG    </v>
          </cell>
          <cell r="D75">
            <v>13.32</v>
          </cell>
        </row>
        <row r="76">
          <cell r="A76">
            <v>42402</v>
          </cell>
          <cell r="B76" t="str">
            <v>ACO CA-25, 16,0 MM, BARRA DE TRANSFERENCIA</v>
          </cell>
          <cell r="C76" t="str">
            <v xml:space="preserve">KG    </v>
          </cell>
          <cell r="D76">
            <v>12.73</v>
          </cell>
        </row>
        <row r="77">
          <cell r="A77">
            <v>42403</v>
          </cell>
          <cell r="B77" t="str">
            <v>ACO CA-25, 20,0 MM, BARRA DE TRANSFERENCIA</v>
          </cell>
          <cell r="C77" t="str">
            <v xml:space="preserve">KG    </v>
          </cell>
          <cell r="D77">
            <v>16.329999999999998</v>
          </cell>
        </row>
        <row r="78">
          <cell r="A78">
            <v>42404</v>
          </cell>
          <cell r="B78" t="str">
            <v>ACO CA-25, 25,0 MM, BARRA DE TRANSFERENCIA</v>
          </cell>
          <cell r="C78" t="str">
            <v xml:space="preserve">KG    </v>
          </cell>
          <cell r="D78">
            <v>16.239999999999998</v>
          </cell>
        </row>
        <row r="79">
          <cell r="A79">
            <v>42405</v>
          </cell>
          <cell r="B79" t="str">
            <v>ACO CA-25, 32,0 MM, BARRA DE TRANSFERENCIA</v>
          </cell>
          <cell r="C79" t="str">
            <v xml:space="preserve">KG    </v>
          </cell>
          <cell r="D79">
            <v>17.3</v>
          </cell>
        </row>
        <row r="80">
          <cell r="A80">
            <v>34341</v>
          </cell>
          <cell r="B80" t="str">
            <v>ACO CA-25, 32,0 MM, VERGALHAO</v>
          </cell>
          <cell r="C80" t="str">
            <v xml:space="preserve">KG    </v>
          </cell>
          <cell r="D80">
            <v>15.02</v>
          </cell>
        </row>
        <row r="81">
          <cell r="A81">
            <v>43053</v>
          </cell>
          <cell r="B81" t="str">
            <v>ACO CA-25, 6,3 MM OU 8,0 MM, VERGALHAO</v>
          </cell>
          <cell r="C81" t="str">
            <v xml:space="preserve">KG    </v>
          </cell>
          <cell r="D81">
            <v>11.9</v>
          </cell>
        </row>
        <row r="82">
          <cell r="A82">
            <v>43058</v>
          </cell>
          <cell r="B82" t="str">
            <v>ACO CA-50, 10,0 MM, OU 12,5 MM, OU 16,0 MM, OU 20,0 MM, DOBRADO E CORTADO</v>
          </cell>
          <cell r="C82" t="str">
            <v xml:space="preserve">KG    </v>
          </cell>
          <cell r="D82">
            <v>12.34</v>
          </cell>
        </row>
        <row r="83">
          <cell r="A83">
            <v>34</v>
          </cell>
          <cell r="B83" t="str">
            <v>ACO CA-50, 10,0 MM, VERGALHAO</v>
          </cell>
          <cell r="C83" t="str">
            <v xml:space="preserve">KG    </v>
          </cell>
          <cell r="D83">
            <v>12.4</v>
          </cell>
        </row>
        <row r="84">
          <cell r="A84">
            <v>43055</v>
          </cell>
          <cell r="B84" t="str">
            <v>ACO CA-50, 12,5 MM OU 16,0 MM, VERGALHAO</v>
          </cell>
          <cell r="C84" t="str">
            <v xml:space="preserve">KG    </v>
          </cell>
          <cell r="D84">
            <v>10.74</v>
          </cell>
        </row>
        <row r="85">
          <cell r="A85">
            <v>43056</v>
          </cell>
          <cell r="B85" t="str">
            <v>ACO CA-50, 20,0 MM OU 25,0 MM, VERGALHAO</v>
          </cell>
          <cell r="C85" t="str">
            <v xml:space="preserve">KG    </v>
          </cell>
          <cell r="D85">
            <v>12.38</v>
          </cell>
        </row>
        <row r="86">
          <cell r="A86">
            <v>43057</v>
          </cell>
          <cell r="B86" t="str">
            <v>ACO CA-50, 32,0 MM, VERGALHAO</v>
          </cell>
          <cell r="C86" t="str">
            <v xml:space="preserve">KG    </v>
          </cell>
          <cell r="D86">
            <v>13.61</v>
          </cell>
        </row>
        <row r="87">
          <cell r="A87">
            <v>34449</v>
          </cell>
          <cell r="B87" t="str">
            <v>ACO CA-50, 6,3 MM, DOBRADO E CORTADO</v>
          </cell>
          <cell r="C87" t="str">
            <v xml:space="preserve">KG    </v>
          </cell>
          <cell r="D87">
            <v>14.55</v>
          </cell>
        </row>
        <row r="88">
          <cell r="A88">
            <v>32</v>
          </cell>
          <cell r="B88" t="str">
            <v>ACO CA-50, 6,3 MM, VERGALHAO</v>
          </cell>
          <cell r="C88" t="str">
            <v xml:space="preserve">KG    </v>
          </cell>
          <cell r="D88">
            <v>13.08</v>
          </cell>
        </row>
        <row r="89">
          <cell r="A89">
            <v>33</v>
          </cell>
          <cell r="B89" t="str">
            <v>ACO CA-50, 8,0 MM, VERGALHAO</v>
          </cell>
          <cell r="C89" t="str">
            <v xml:space="preserve">KG    </v>
          </cell>
          <cell r="D89">
            <v>13.16</v>
          </cell>
        </row>
        <row r="90">
          <cell r="A90">
            <v>43061</v>
          </cell>
          <cell r="B90" t="str">
            <v>ACO CA-60, 4,2 MM OU 5,0 MM, DOBRADO E CORTADO</v>
          </cell>
          <cell r="C90" t="str">
            <v xml:space="preserve">KG    </v>
          </cell>
          <cell r="D90">
            <v>12.29</v>
          </cell>
        </row>
        <row r="91">
          <cell r="A91">
            <v>43059</v>
          </cell>
          <cell r="B91" t="str">
            <v>ACO CA-60, 4,2 MM, OU 5,0 MM, OU 6,0 MM, OU 7,0 MM, VERGALHAO</v>
          </cell>
          <cell r="C91" t="str">
            <v xml:space="preserve">KG    </v>
          </cell>
          <cell r="D91">
            <v>11.73</v>
          </cell>
        </row>
        <row r="92">
          <cell r="A92">
            <v>43062</v>
          </cell>
          <cell r="B92" t="str">
            <v>ACO CA-60, 6,0 MM OU 7,0 MM, DOBRADO E CORTADO</v>
          </cell>
          <cell r="C92" t="str">
            <v xml:space="preserve">KG    </v>
          </cell>
          <cell r="D92">
            <v>13</v>
          </cell>
        </row>
        <row r="93">
          <cell r="A93">
            <v>43060</v>
          </cell>
          <cell r="B93" t="str">
            <v>ACO CA-60, 8,0 MM OU 9,5 MM, VERGALHAO</v>
          </cell>
          <cell r="C93" t="str">
            <v xml:space="preserve">KG    </v>
          </cell>
          <cell r="D93">
            <v>10.220000000000001</v>
          </cell>
        </row>
        <row r="94">
          <cell r="A94">
            <v>20063</v>
          </cell>
          <cell r="B94" t="str">
            <v>ACOPLAMENTO DE CONDUTOR PLUVIAL, EM PVC, DIAMETRO ENTRE 80 E 100 MM, PARA DRENAGEM PREDIAL</v>
          </cell>
          <cell r="C94" t="str">
            <v xml:space="preserve">UN    </v>
          </cell>
          <cell r="D94">
            <v>3.99</v>
          </cell>
        </row>
        <row r="95">
          <cell r="A95">
            <v>40410</v>
          </cell>
          <cell r="B95" t="str">
            <v>ACOPLAMENTO RIGIDO EM FERRO FUNDIDO PARA SISTEMA DE TUBULACAO RANHURADA, DN 50 MM (2")</v>
          </cell>
          <cell r="C95" t="str">
            <v xml:space="preserve">UN    </v>
          </cell>
          <cell r="D95">
            <v>23.91</v>
          </cell>
        </row>
        <row r="96">
          <cell r="A96">
            <v>40411</v>
          </cell>
          <cell r="B96" t="str">
            <v>ACOPLAMENTO RIGIDO EM FERRO FUNDIDO PARA SISTEMA DE TUBULACAO RANHURADA, DN 65 MM (2 1/2")</v>
          </cell>
          <cell r="C96" t="str">
            <v xml:space="preserve">UN    </v>
          </cell>
          <cell r="D96">
            <v>25.95</v>
          </cell>
        </row>
        <row r="97">
          <cell r="A97">
            <v>40412</v>
          </cell>
          <cell r="B97" t="str">
            <v>ACOPLAMENTO RIGIDO EM FERRO FUNDIDO PARA SISTEMA DE TUBULACAO RANHURADA, DN 80 MM (3")</v>
          </cell>
          <cell r="C97" t="str">
            <v xml:space="preserve">UN    </v>
          </cell>
          <cell r="D97">
            <v>29.12</v>
          </cell>
        </row>
        <row r="98">
          <cell r="A98">
            <v>38838</v>
          </cell>
          <cell r="B98" t="str">
            <v>ADAPTADOR DE COBRE PARA TUBULACAO PEX, DN 16 X 15 MM</v>
          </cell>
          <cell r="C98" t="str">
            <v xml:space="preserve">UN    </v>
          </cell>
          <cell r="D98">
            <v>9.66</v>
          </cell>
        </row>
        <row r="99">
          <cell r="A99">
            <v>38839</v>
          </cell>
          <cell r="B99" t="str">
            <v>ADAPTADOR DE COBRE PARA TUBULACAO PEX, DN 20 X 22 MM</v>
          </cell>
          <cell r="C99" t="str">
            <v xml:space="preserve">UN    </v>
          </cell>
          <cell r="D99">
            <v>11.37</v>
          </cell>
        </row>
        <row r="100">
          <cell r="A100">
            <v>55</v>
          </cell>
          <cell r="B100" t="str">
            <v>ADAPTADOR DE COMPRESSAO EM POLIPROPILENO (PP), PARA TUBO EM PEAD, 20 MM X 1/2", PARA LIGACAO PREDIAL DE AGUA (NTS 179)</v>
          </cell>
          <cell r="C100" t="str">
            <v xml:space="preserve">UN    </v>
          </cell>
          <cell r="D100">
            <v>4.2</v>
          </cell>
        </row>
        <row r="101">
          <cell r="A101">
            <v>61</v>
          </cell>
          <cell r="B101" t="str">
            <v>ADAPTADOR DE COMPRESSAO EM POLIPROPILENO (PP), PARA TUBO EM PEAD, 20 MM X 3/4", PARA LIGACAO PREDIAL DE AGUA (NTS 179)</v>
          </cell>
          <cell r="C101" t="str">
            <v xml:space="preserve">UN    </v>
          </cell>
          <cell r="D101">
            <v>3.97</v>
          </cell>
        </row>
        <row r="102">
          <cell r="A102">
            <v>62</v>
          </cell>
          <cell r="B102" t="str">
            <v>ADAPTADOR DE COMPRESSAO EM POLIPROPILENO (PP), PARA TUBO EM PEAD, 32 MM X 1", PARA LIGACAO PREDIAL DE AGUA (NTS 179)</v>
          </cell>
          <cell r="C102" t="str">
            <v xml:space="preserve">UN    </v>
          </cell>
          <cell r="D102">
            <v>8.23</v>
          </cell>
        </row>
        <row r="103">
          <cell r="A103">
            <v>77</v>
          </cell>
          <cell r="B103" t="str">
            <v>ADAPTADOR PVC PARA SIFAO METALICO, SOLDAVEL, COM ANEL BORRACHA (JE), 40 MM X 1 1/2"</v>
          </cell>
          <cell r="C103" t="str">
            <v xml:space="preserve">UN    </v>
          </cell>
          <cell r="D103">
            <v>1.1200000000000001</v>
          </cell>
        </row>
        <row r="104">
          <cell r="A104">
            <v>76</v>
          </cell>
          <cell r="B104" t="str">
            <v>ADAPTADOR PVC PARA SIFAO, ROSCAVEL, 40 MM X 1 1/4"</v>
          </cell>
          <cell r="C104" t="str">
            <v xml:space="preserve">UN    </v>
          </cell>
          <cell r="D104">
            <v>1.1399999999999999</v>
          </cell>
        </row>
        <row r="105">
          <cell r="A105">
            <v>67</v>
          </cell>
          <cell r="B105" t="str">
            <v>ADAPTADOR PVC ROSCAVEL, COM FLANGES E ANEL DE VEDACAO, 1/2", PARA CAIXA D' AGUA</v>
          </cell>
          <cell r="C105" t="str">
            <v xml:space="preserve">UN    </v>
          </cell>
          <cell r="D105">
            <v>10.98</v>
          </cell>
        </row>
        <row r="106">
          <cell r="A106">
            <v>71</v>
          </cell>
          <cell r="B106" t="str">
            <v>ADAPTADOR PVC ROSCAVEL, COM FLANGES E ANEL DE VEDACAO, 1", PARA CAIXA D' AGUA</v>
          </cell>
          <cell r="C106" t="str">
            <v xml:space="preserve">UN    </v>
          </cell>
          <cell r="D106">
            <v>20.18</v>
          </cell>
        </row>
        <row r="107">
          <cell r="A107">
            <v>73</v>
          </cell>
          <cell r="B107" t="str">
            <v>ADAPTADOR PVC ROSCAVEL, COM FLANGES E ANEL DE VEDACAO, 3/4", PARA CAIXA D' AGUA</v>
          </cell>
          <cell r="C107" t="str">
            <v xml:space="preserve">UN    </v>
          </cell>
          <cell r="D107">
            <v>15.07</v>
          </cell>
        </row>
        <row r="108">
          <cell r="A108">
            <v>103</v>
          </cell>
          <cell r="B108" t="str">
            <v>ADAPTADOR PVC SOLDAVEL CURTO COM BOLSA E ROSCA, 110 MM X 4", PARA AGUA FRIA</v>
          </cell>
          <cell r="C108" t="str">
            <v xml:space="preserve">UN    </v>
          </cell>
          <cell r="D108">
            <v>44.81</v>
          </cell>
        </row>
        <row r="109">
          <cell r="A109">
            <v>107</v>
          </cell>
          <cell r="B109" t="str">
            <v>ADAPTADOR PVC SOLDAVEL CURTO COM BOLSA E ROSCA, 20 MM X 1/2", PARA AGUA FRIA</v>
          </cell>
          <cell r="C109" t="str">
            <v xml:space="preserve">UN    </v>
          </cell>
          <cell r="D109">
            <v>0.7</v>
          </cell>
        </row>
        <row r="110">
          <cell r="A110">
            <v>65</v>
          </cell>
          <cell r="B110" t="str">
            <v>ADAPTADOR PVC SOLDAVEL CURTO COM BOLSA E ROSCA, 25 MM X 3/4", PARA AGUA FRIA</v>
          </cell>
          <cell r="C110" t="str">
            <v xml:space="preserve">UN    </v>
          </cell>
          <cell r="D110">
            <v>0.86</v>
          </cell>
        </row>
        <row r="111">
          <cell r="A111">
            <v>108</v>
          </cell>
          <cell r="B111" t="str">
            <v>ADAPTADOR PVC SOLDAVEL CURTO COM BOLSA E ROSCA, 32 MM X 1", PARA AGUA FRIA</v>
          </cell>
          <cell r="C111" t="str">
            <v xml:space="preserve">UN    </v>
          </cell>
          <cell r="D111">
            <v>1.79</v>
          </cell>
        </row>
        <row r="112">
          <cell r="A112">
            <v>110</v>
          </cell>
          <cell r="B112" t="str">
            <v>ADAPTADOR PVC SOLDAVEL CURTO COM BOLSA E ROSCA, 40 MM X 1 1/2", PARA AGUA FRIA</v>
          </cell>
          <cell r="C112" t="str">
            <v xml:space="preserve">UN    </v>
          </cell>
          <cell r="D112">
            <v>6.92</v>
          </cell>
        </row>
        <row r="113">
          <cell r="A113">
            <v>109</v>
          </cell>
          <cell r="B113" t="str">
            <v>ADAPTADOR PVC SOLDAVEL CURTO COM BOLSA E ROSCA, 40 MM X 1 1/4", PARA AGUA FRIA</v>
          </cell>
          <cell r="C113" t="str">
            <v xml:space="preserve">UN    </v>
          </cell>
          <cell r="D113">
            <v>3.41</v>
          </cell>
        </row>
        <row r="114">
          <cell r="A114">
            <v>111</v>
          </cell>
          <cell r="B114" t="str">
            <v>ADAPTADOR PVC SOLDAVEL CURTO COM BOLSA E ROSCA, 50 MM X 1 1/4", PARA AGUA FRIA</v>
          </cell>
          <cell r="C114" t="str">
            <v xml:space="preserve">UN    </v>
          </cell>
          <cell r="D114">
            <v>7.98</v>
          </cell>
        </row>
        <row r="115">
          <cell r="A115">
            <v>112</v>
          </cell>
          <cell r="B115" t="str">
            <v>ADAPTADOR PVC SOLDAVEL CURTO COM BOLSA E ROSCA, 50 MM X1 1/2", PARA AGUA FRIA</v>
          </cell>
          <cell r="C115" t="str">
            <v xml:space="preserve">UN    </v>
          </cell>
          <cell r="D115">
            <v>4.34</v>
          </cell>
        </row>
        <row r="116">
          <cell r="A116">
            <v>113</v>
          </cell>
          <cell r="B116" t="str">
            <v>ADAPTADOR PVC SOLDAVEL CURTO COM BOLSA E ROSCA, 60 MM X 2", PARA AGUA FRIA</v>
          </cell>
          <cell r="C116" t="str">
            <v xml:space="preserve">UN    </v>
          </cell>
          <cell r="D116">
            <v>11.79</v>
          </cell>
        </row>
        <row r="117">
          <cell r="A117">
            <v>104</v>
          </cell>
          <cell r="B117" t="str">
            <v>ADAPTADOR PVC SOLDAVEL CURTO COM BOLSA E ROSCA, 75 MM X 2 1/2", PARA AGUA FRIA</v>
          </cell>
          <cell r="C117" t="str">
            <v xml:space="preserve">UN    </v>
          </cell>
          <cell r="D117">
            <v>17.14</v>
          </cell>
        </row>
        <row r="118">
          <cell r="A118">
            <v>102</v>
          </cell>
          <cell r="B118" t="str">
            <v>ADAPTADOR PVC SOLDAVEL CURTO COM BOLSA E ROSCA, 85 MM X 3", PARA AGUA FRIA</v>
          </cell>
          <cell r="C118" t="str">
            <v xml:space="preserve">UN    </v>
          </cell>
          <cell r="D118">
            <v>28.14</v>
          </cell>
        </row>
        <row r="119">
          <cell r="A119">
            <v>95</v>
          </cell>
          <cell r="B119" t="str">
            <v>ADAPTADOR PVC SOLDAVEL, COM FLANGE E ANEL DE VEDACAO, 20 MM X 1/2", PARA CAIXA D'AGUA</v>
          </cell>
          <cell r="C119" t="str">
            <v xml:space="preserve">UN    </v>
          </cell>
          <cell r="D119">
            <v>9.5299999999999994</v>
          </cell>
        </row>
        <row r="120">
          <cell r="A120">
            <v>96</v>
          </cell>
          <cell r="B120" t="str">
            <v>ADAPTADOR PVC SOLDAVEL, COM FLANGE E ANEL DE VEDACAO, 25 MM X 3/4", PARA CAIXA D'AGUA</v>
          </cell>
          <cell r="C120" t="str">
            <v xml:space="preserve">UN    </v>
          </cell>
          <cell r="D120">
            <v>10.95</v>
          </cell>
        </row>
        <row r="121">
          <cell r="A121">
            <v>97</v>
          </cell>
          <cell r="B121" t="str">
            <v>ADAPTADOR PVC SOLDAVEL, COM FLANGE E ANEL DE VEDACAO, 32 MM X 1", PARA CAIXA D'AGUA</v>
          </cell>
          <cell r="C121" t="str">
            <v xml:space="preserve">UN    </v>
          </cell>
          <cell r="D121">
            <v>14.23</v>
          </cell>
        </row>
        <row r="122">
          <cell r="A122">
            <v>98</v>
          </cell>
          <cell r="B122" t="str">
            <v>ADAPTADOR PVC SOLDAVEL, COM FLANGE E ANEL DE VEDACAO, 40 MM X 1 1/4", PARA CAIXA D'AGUA</v>
          </cell>
          <cell r="C122" t="str">
            <v xml:space="preserve">UN    </v>
          </cell>
          <cell r="D122">
            <v>19.18</v>
          </cell>
        </row>
        <row r="123">
          <cell r="A123">
            <v>99</v>
          </cell>
          <cell r="B123" t="str">
            <v>ADAPTADOR PVC SOLDAVEL, COM FLANGE E ANEL DE VEDACAO, 50 MM X 1 1/2", PARA CAIXA D'AGUA</v>
          </cell>
          <cell r="C123" t="str">
            <v xml:space="preserve">UN    </v>
          </cell>
          <cell r="D123">
            <v>23.26</v>
          </cell>
        </row>
        <row r="124">
          <cell r="A124">
            <v>100</v>
          </cell>
          <cell r="B124" t="str">
            <v>ADAPTADOR PVC SOLDAVEL, COM FLANGES E ANEL DE VEDACAO, 60 MM X 2", PARA CAIXA D' AGUA</v>
          </cell>
          <cell r="C124" t="str">
            <v xml:space="preserve">UN    </v>
          </cell>
          <cell r="D124">
            <v>32.44</v>
          </cell>
        </row>
        <row r="125">
          <cell r="A125">
            <v>75</v>
          </cell>
          <cell r="B125" t="str">
            <v>ADAPTADOR PVC SOLDAVEL, COM FLANGES LIVRES, 110 MM X 4", PARA CAIXA D' AGUA</v>
          </cell>
          <cell r="C125" t="str">
            <v xml:space="preserve">UN    </v>
          </cell>
          <cell r="D125">
            <v>338.16</v>
          </cell>
        </row>
        <row r="126">
          <cell r="A126">
            <v>114</v>
          </cell>
          <cell r="B126" t="str">
            <v>ADAPTADOR PVC SOLDAVEL, COM FLANGES LIVRES, 25 MM X 3/4", PARA CAIXA D' AGUA</v>
          </cell>
          <cell r="C126" t="str">
            <v xml:space="preserve">UN    </v>
          </cell>
          <cell r="D126">
            <v>12.32</v>
          </cell>
        </row>
        <row r="127">
          <cell r="A127">
            <v>68</v>
          </cell>
          <cell r="B127" t="str">
            <v>ADAPTADOR PVC SOLDAVEL, COM FLANGES LIVRES, 32 MM X 1", PARA CAIXA D' AGUA</v>
          </cell>
          <cell r="C127" t="str">
            <v xml:space="preserve">UN    </v>
          </cell>
          <cell r="D127">
            <v>18.84</v>
          </cell>
        </row>
        <row r="128">
          <cell r="A128">
            <v>86</v>
          </cell>
          <cell r="B128" t="str">
            <v>ADAPTADOR PVC SOLDAVEL, COM FLANGES LIVRES, 40 MM X 1  1/4", PARA CAIXA D' AGUA</v>
          </cell>
          <cell r="C128" t="str">
            <v xml:space="preserve">UN    </v>
          </cell>
          <cell r="D128">
            <v>35.03</v>
          </cell>
        </row>
        <row r="129">
          <cell r="A129">
            <v>66</v>
          </cell>
          <cell r="B129" t="str">
            <v>ADAPTADOR PVC SOLDAVEL, COM FLANGES LIVRES, 50 MM X 1  1/2", PARA CAIXA D' AGUA</v>
          </cell>
          <cell r="C129" t="str">
            <v xml:space="preserve">UN    </v>
          </cell>
          <cell r="D129">
            <v>35.15</v>
          </cell>
        </row>
        <row r="130">
          <cell r="A130">
            <v>69</v>
          </cell>
          <cell r="B130" t="str">
            <v>ADAPTADOR PVC SOLDAVEL, COM FLANGES LIVRES, 60 MM X 2", PARA CAIXA D' AGUA</v>
          </cell>
          <cell r="C130" t="str">
            <v xml:space="preserve">UN    </v>
          </cell>
          <cell r="D130">
            <v>53.73</v>
          </cell>
        </row>
        <row r="131">
          <cell r="A131">
            <v>83</v>
          </cell>
          <cell r="B131" t="str">
            <v>ADAPTADOR PVC SOLDAVEL, COM FLANGES LIVRES, 75 MM X 2  1/2", PARA CAIXA D' AGUA</v>
          </cell>
          <cell r="C131" t="str">
            <v xml:space="preserve">UN    </v>
          </cell>
          <cell r="D131">
            <v>171.61</v>
          </cell>
        </row>
        <row r="132">
          <cell r="A132">
            <v>74</v>
          </cell>
          <cell r="B132" t="str">
            <v>ADAPTADOR PVC SOLDAVEL, COM FLANGES LIVRES, 85 MM X 3", PARA CAIXA D' AGUA</v>
          </cell>
          <cell r="C132" t="str">
            <v xml:space="preserve">UN    </v>
          </cell>
          <cell r="D132">
            <v>239.59</v>
          </cell>
        </row>
        <row r="133">
          <cell r="A133">
            <v>106</v>
          </cell>
          <cell r="B133" t="str">
            <v>ADAPTADOR PVC SOLDAVEL, LONGO, COM FLANGE LIVRE,  110 MM X 4", PARA CAIXA D' AGUA</v>
          </cell>
          <cell r="C133" t="str">
            <v xml:space="preserve">UN    </v>
          </cell>
          <cell r="D133">
            <v>363.98</v>
          </cell>
        </row>
        <row r="134">
          <cell r="A134">
            <v>87</v>
          </cell>
          <cell r="B134" t="str">
            <v>ADAPTADOR PVC SOLDAVEL, LONGO, COM FLANGE LIVRE,  25 MM X 3/4", PARA CAIXA D' AGUA</v>
          </cell>
          <cell r="C134" t="str">
            <v xml:space="preserve">UN    </v>
          </cell>
          <cell r="D134">
            <v>17.3</v>
          </cell>
        </row>
        <row r="135">
          <cell r="A135">
            <v>88</v>
          </cell>
          <cell r="B135" t="str">
            <v>ADAPTADOR PVC SOLDAVEL, LONGO, COM FLANGE LIVRE,  32 MM X 1", PARA CAIXA D' AGUA</v>
          </cell>
          <cell r="C135" t="str">
            <v xml:space="preserve">UN    </v>
          </cell>
          <cell r="D135">
            <v>19.309999999999999</v>
          </cell>
        </row>
        <row r="136">
          <cell r="A136">
            <v>89</v>
          </cell>
          <cell r="B136" t="str">
            <v>ADAPTADOR PVC SOLDAVEL, LONGO, COM FLANGE LIVRE,  40 MM X 1 1/4", PARA CAIXA D' AGUA</v>
          </cell>
          <cell r="C136" t="str">
            <v xml:space="preserve">UN    </v>
          </cell>
          <cell r="D136">
            <v>28.55</v>
          </cell>
        </row>
        <row r="137">
          <cell r="A137">
            <v>90</v>
          </cell>
          <cell r="B137" t="str">
            <v>ADAPTADOR PVC SOLDAVEL, LONGO, COM FLANGE LIVRE,  50 MM X 1 1/2", PARA CAIXA D' AGUA</v>
          </cell>
          <cell r="C137" t="str">
            <v xml:space="preserve">UN    </v>
          </cell>
          <cell r="D137">
            <v>32.71</v>
          </cell>
        </row>
        <row r="138">
          <cell r="A138">
            <v>81</v>
          </cell>
          <cell r="B138" t="str">
            <v>ADAPTADOR PVC SOLDAVEL, LONGO, COM FLANGE LIVRE,  60 MM X 2", PARA CAIXA D' AGUA</v>
          </cell>
          <cell r="C138" t="str">
            <v xml:space="preserve">UN    </v>
          </cell>
          <cell r="D138">
            <v>55.94</v>
          </cell>
        </row>
        <row r="139">
          <cell r="A139">
            <v>82</v>
          </cell>
          <cell r="B139" t="str">
            <v>ADAPTADOR PVC SOLDAVEL, LONGO, COM FLANGE LIVRE,  75 MM X 2 1/2", PARA CAIXA D' AGUA</v>
          </cell>
          <cell r="C139" t="str">
            <v xml:space="preserve">UN    </v>
          </cell>
          <cell r="D139">
            <v>217.17</v>
          </cell>
        </row>
        <row r="140">
          <cell r="A140">
            <v>105</v>
          </cell>
          <cell r="B140" t="str">
            <v>ADAPTADOR PVC SOLDAVEL, LONGO, COM FLANGE LIVRE,  85 MM X 3", PARA CAIXA D' AGUA</v>
          </cell>
          <cell r="C140" t="str">
            <v xml:space="preserve">UN    </v>
          </cell>
          <cell r="D140">
            <v>254.26</v>
          </cell>
        </row>
        <row r="141">
          <cell r="A141">
            <v>60</v>
          </cell>
          <cell r="B141" t="str">
            <v>ADAPTADOR PVC, COM REGISTRO, PARA PEAD, 20 MM X 3/4", PARA LIGACAO PREDIAL DE AGUA</v>
          </cell>
          <cell r="C141" t="str">
            <v xml:space="preserve">UN    </v>
          </cell>
          <cell r="D141">
            <v>5.45</v>
          </cell>
        </row>
        <row r="142">
          <cell r="A142">
            <v>72</v>
          </cell>
          <cell r="B142" t="str">
            <v>ADAPTADOR PVC, ROSCAVEL, COM FLANGES E ANEL DE VEDACAO, 1 1/2", PARA CAIXA D'AGUA</v>
          </cell>
          <cell r="C142" t="str">
            <v xml:space="preserve">UN    </v>
          </cell>
          <cell r="D142">
            <v>34.200000000000003</v>
          </cell>
        </row>
        <row r="143">
          <cell r="A143">
            <v>70</v>
          </cell>
          <cell r="B143" t="str">
            <v>ADAPTADOR PVC, ROSCAVEL, COM FLANGES E ANEL DE VEDACAO, 1 1/4", PARA CAIXA D' AGUA</v>
          </cell>
          <cell r="C143" t="str">
            <v xml:space="preserve">UN    </v>
          </cell>
          <cell r="D143">
            <v>28.6</v>
          </cell>
        </row>
        <row r="144">
          <cell r="A144">
            <v>85</v>
          </cell>
          <cell r="B144" t="str">
            <v>ADAPTADOR PVC, ROSCAVEL, COM FLANGES E ANEL DE VEDACAO, 2", PARA CAIXA D' AGUA</v>
          </cell>
          <cell r="C144" t="str">
            <v xml:space="preserve">UN    </v>
          </cell>
          <cell r="D144">
            <v>41.51</v>
          </cell>
        </row>
        <row r="145">
          <cell r="A145">
            <v>84</v>
          </cell>
          <cell r="B145" t="str">
            <v>ADAPTADOR PVC, ROSCAVEL, PARA VALVULA PIA OU LAVATORIO, 40 MM</v>
          </cell>
          <cell r="C145" t="str">
            <v xml:space="preserve">UN    </v>
          </cell>
          <cell r="D145">
            <v>0.48</v>
          </cell>
        </row>
        <row r="146">
          <cell r="A146">
            <v>37997</v>
          </cell>
          <cell r="B146" t="str">
            <v>ADAPTADOR, CPVC, SOLDAVEL, 15 MM, PARA AGUA QUENTE</v>
          </cell>
          <cell r="C146" t="str">
            <v xml:space="preserve">UN    </v>
          </cell>
          <cell r="D146">
            <v>8.7200000000000006</v>
          </cell>
        </row>
        <row r="147">
          <cell r="A147">
            <v>37998</v>
          </cell>
          <cell r="B147" t="str">
            <v>ADAPTADOR, CPVC, SOLDAVEL, 22 MM, PARA AGUA QUENTE</v>
          </cell>
          <cell r="C147" t="str">
            <v xml:space="preserve">UN    </v>
          </cell>
          <cell r="D147">
            <v>9.0399999999999991</v>
          </cell>
        </row>
        <row r="148">
          <cell r="A148">
            <v>10899</v>
          </cell>
          <cell r="B148" t="str">
            <v>ADAPTADOR, EM LATAO, ENGATE RAPIDO 2 1/2" X ROSCA INTERNA 5 FIOS 2 1/2",  PARA INSTALACAO PREDIAL DE COMBATE A INCENDIO</v>
          </cell>
          <cell r="C148" t="str">
            <v xml:space="preserve">UN    </v>
          </cell>
          <cell r="D148">
            <v>67.02</v>
          </cell>
        </row>
        <row r="149">
          <cell r="A149">
            <v>10900</v>
          </cell>
          <cell r="B149" t="str">
            <v>ADAPTADOR, EM LATAO, ENGATE RAPIDO1 1/2" X ROSCA INTERNA 5 FIOS 2 1/2",  PARA INSTALACAO PREDIAL DE COMBATE A INCENDIO</v>
          </cell>
          <cell r="C149" t="str">
            <v xml:space="preserve">UN    </v>
          </cell>
          <cell r="D149">
            <v>52.45</v>
          </cell>
        </row>
        <row r="150">
          <cell r="A150">
            <v>46</v>
          </cell>
          <cell r="B150" t="str">
            <v>ADAPTADOR, PVC PBA,  BOLSA/ROSCA, JE, DN 75 / DE  85 MM</v>
          </cell>
          <cell r="C150" t="str">
            <v xml:space="preserve">UN    </v>
          </cell>
          <cell r="D150">
            <v>53.49</v>
          </cell>
        </row>
        <row r="151">
          <cell r="A151">
            <v>51</v>
          </cell>
          <cell r="B151" t="str">
            <v>ADAPTADOR, PVC PBA, A BOLSA DEFOFO, JE, DN 100 / DE 110 MM</v>
          </cell>
          <cell r="C151" t="str">
            <v xml:space="preserve">UN    </v>
          </cell>
          <cell r="D151">
            <v>147.56</v>
          </cell>
        </row>
        <row r="152">
          <cell r="A152">
            <v>12863</v>
          </cell>
          <cell r="B152" t="str">
            <v>ADAPTADOR, PVC PBA, A BOLSA DEFOFO, JE, DN 50 / DE 60 MM</v>
          </cell>
          <cell r="C152" t="str">
            <v xml:space="preserve">UN    </v>
          </cell>
          <cell r="D152">
            <v>33.99</v>
          </cell>
        </row>
        <row r="153">
          <cell r="A153">
            <v>50</v>
          </cell>
          <cell r="B153" t="str">
            <v>ADAPTADOR, PVC PBA, A BOLSA DEFOFO, JE, DN 75 / DE  85 MM</v>
          </cell>
          <cell r="C153" t="str">
            <v xml:space="preserve">UN    </v>
          </cell>
          <cell r="D153">
            <v>77.05</v>
          </cell>
        </row>
        <row r="154">
          <cell r="A154">
            <v>47</v>
          </cell>
          <cell r="B154" t="str">
            <v>ADAPTADOR, PVC PBA, BOLSA/ROSCA, JE, DN 100 / DE 110 MM</v>
          </cell>
          <cell r="C154" t="str">
            <v xml:space="preserve">UN    </v>
          </cell>
          <cell r="D154">
            <v>91.46</v>
          </cell>
        </row>
        <row r="155">
          <cell r="A155">
            <v>48</v>
          </cell>
          <cell r="B155" t="str">
            <v>ADAPTADOR, PVC PBA, BOLSA/ROSCA, JE, DN 50 / DE 60 MM</v>
          </cell>
          <cell r="C155" t="str">
            <v xml:space="preserve">UN    </v>
          </cell>
          <cell r="D155">
            <v>23.86</v>
          </cell>
        </row>
        <row r="156">
          <cell r="A156">
            <v>52</v>
          </cell>
          <cell r="B156" t="str">
            <v>ADAPTADOR, PVC PBA, PONTA/ROSCA, JE, DN 50 / DE  60 MM</v>
          </cell>
          <cell r="C156" t="str">
            <v xml:space="preserve">UN    </v>
          </cell>
          <cell r="D156">
            <v>18.12</v>
          </cell>
        </row>
        <row r="157">
          <cell r="A157">
            <v>43</v>
          </cell>
          <cell r="B157" t="str">
            <v>ADAPTADOR, PVC PBA, PONTA/ROSCA, JE, DN 75 / DE  85 MM</v>
          </cell>
          <cell r="C157" t="str">
            <v xml:space="preserve">UN    </v>
          </cell>
          <cell r="D157">
            <v>61.17</v>
          </cell>
        </row>
        <row r="158">
          <cell r="A158">
            <v>4791</v>
          </cell>
          <cell r="B158" t="str">
            <v>ADESIVO ACRILICO/COLA DE CONTATO</v>
          </cell>
          <cell r="C158" t="str">
            <v xml:space="preserve">KG    </v>
          </cell>
          <cell r="D158">
            <v>13.39</v>
          </cell>
        </row>
        <row r="159">
          <cell r="A159">
            <v>157</v>
          </cell>
          <cell r="B159" t="str">
            <v>ADESIVO ESTRUTURAL A BASE DE RESINA EPOXI PARA INJECAO EM TRINCAS, BICOMPONENTE, BAIXA VISCOSIDADE</v>
          </cell>
          <cell r="C159" t="str">
            <v xml:space="preserve">KG    </v>
          </cell>
          <cell r="D159">
            <v>113.65</v>
          </cell>
        </row>
        <row r="160">
          <cell r="A160">
            <v>156</v>
          </cell>
          <cell r="B160" t="str">
            <v>ADESIVO ESTRUTURAL A BASE DE RESINA EPOXI, BICOMPONENTE, FLUIDO</v>
          </cell>
          <cell r="C160" t="str">
            <v xml:space="preserve">KG    </v>
          </cell>
          <cell r="D160">
            <v>40.46</v>
          </cell>
        </row>
        <row r="161">
          <cell r="A161">
            <v>131</v>
          </cell>
          <cell r="B161" t="str">
            <v>ADESIVO ESTRUTURAL A BASE DE RESINA EPOXI, BICOMPONENTE, PASTOSO (TIXOTROPICO)</v>
          </cell>
          <cell r="C161" t="str">
            <v xml:space="preserve">KG    </v>
          </cell>
          <cell r="D161">
            <v>34.6</v>
          </cell>
        </row>
        <row r="162">
          <cell r="A162">
            <v>39719</v>
          </cell>
          <cell r="B162" t="str">
            <v>ADESIVO LIQUIDO A BASE DE RESINAS PARA COLAGEM DE ESPUMA DE ISOLAMENTO TERMICO FLEXIVEL</v>
          </cell>
          <cell r="C162" t="str">
            <v xml:space="preserve">L     </v>
          </cell>
          <cell r="D162">
            <v>106.35</v>
          </cell>
        </row>
        <row r="163">
          <cell r="A163">
            <v>21114</v>
          </cell>
          <cell r="B163" t="str">
            <v>ADESIVO PARA TUBOS CPVC, *75* G</v>
          </cell>
          <cell r="C163" t="str">
            <v xml:space="preserve">UN    </v>
          </cell>
          <cell r="D163">
            <v>22.78</v>
          </cell>
        </row>
        <row r="164">
          <cell r="A164">
            <v>119</v>
          </cell>
          <cell r="B164" t="str">
            <v>ADESIVO PLASTICO PARA PVC, BISNAGA COM 75 GR</v>
          </cell>
          <cell r="C164" t="str">
            <v xml:space="preserve">UN    </v>
          </cell>
          <cell r="D164">
            <v>8.99</v>
          </cell>
        </row>
        <row r="165">
          <cell r="A165">
            <v>20080</v>
          </cell>
          <cell r="B165" t="str">
            <v>ADESIVO PLASTICO PARA PVC, FRASCO COM 175 GR</v>
          </cell>
          <cell r="C165" t="str">
            <v xml:space="preserve">UN    </v>
          </cell>
          <cell r="D165">
            <v>25.77</v>
          </cell>
        </row>
        <row r="166">
          <cell r="A166">
            <v>122</v>
          </cell>
          <cell r="B166" t="str">
            <v>ADESIVO PLASTICO PARA PVC, FRASCO COM 850 GR</v>
          </cell>
          <cell r="C166" t="str">
            <v xml:space="preserve">UN    </v>
          </cell>
          <cell r="D166">
            <v>81.209999999999994</v>
          </cell>
        </row>
        <row r="167">
          <cell r="A167">
            <v>3410</v>
          </cell>
          <cell r="B167" t="str">
            <v>ADESIVO/COLA PARA EPS (ISOPOR) E OUTROS MATERIAIS</v>
          </cell>
          <cell r="C167" t="str">
            <v xml:space="preserve">KG    </v>
          </cell>
          <cell r="D167">
            <v>27.22</v>
          </cell>
        </row>
        <row r="168">
          <cell r="A168">
            <v>124</v>
          </cell>
          <cell r="B168" t="str">
            <v>ADITIVO ACELERADOR DE PEGA E ENDURECIMENTO PARA ARGAMASSAS E CONCRETOS, LIQUIDO E ISENTO DE CLORETOS</v>
          </cell>
          <cell r="C168" t="str">
            <v xml:space="preserve">L     </v>
          </cell>
          <cell r="D168">
            <v>13.34</v>
          </cell>
        </row>
        <row r="169">
          <cell r="A169">
            <v>7334</v>
          </cell>
          <cell r="B169" t="str">
            <v>ADITIVO ADESIVO LIQUIDO PARA ARGAMASSAS DE REVESTIMENTOS CIMENTICIOS</v>
          </cell>
          <cell r="C169" t="str">
            <v xml:space="preserve">L     </v>
          </cell>
          <cell r="D169">
            <v>13.68</v>
          </cell>
        </row>
        <row r="170">
          <cell r="A170">
            <v>123</v>
          </cell>
          <cell r="B170" t="str">
            <v>ADITIVO IMPERMEABILIZANTE DE PEGA NORMAL PARA ARGAMASSAS E CONCRETOS SEM ARMACAO, LIQUIDO E ISENTO DE CLORETOS</v>
          </cell>
          <cell r="C170" t="str">
            <v xml:space="preserve">L     </v>
          </cell>
          <cell r="D170">
            <v>5.46</v>
          </cell>
        </row>
        <row r="171">
          <cell r="A171">
            <v>127</v>
          </cell>
          <cell r="B171" t="str">
            <v>ADITIVO IMPERMEABILIZANTE DE PEGA ULTRARRAPIDA, LIQUIDO E ISENTO DE CLORETOS</v>
          </cell>
          <cell r="C171" t="str">
            <v xml:space="preserve">L     </v>
          </cell>
          <cell r="D171">
            <v>13.03</v>
          </cell>
        </row>
        <row r="172">
          <cell r="A172">
            <v>41373</v>
          </cell>
          <cell r="B172" t="str">
            <v>ADITIVO LIQUIDO IMPERMEABILIZANTE CRISTALIZANTE</v>
          </cell>
          <cell r="C172" t="str">
            <v xml:space="preserve">L     </v>
          </cell>
          <cell r="D172">
            <v>18.16</v>
          </cell>
        </row>
        <row r="173">
          <cell r="A173">
            <v>133</v>
          </cell>
          <cell r="B173" t="str">
            <v>ADITIVO LIQUIDO INCORPORADOR DE AR PARA CONCRETO E ARGAMASSA, LIQUIDO E ISENTO DE CLORETOS</v>
          </cell>
          <cell r="C173" t="str">
            <v xml:space="preserve">L     </v>
          </cell>
          <cell r="D173">
            <v>5.41</v>
          </cell>
        </row>
        <row r="174">
          <cell r="A174">
            <v>43617</v>
          </cell>
          <cell r="B174" t="str">
            <v>ADITIVO PLASTIFICANTE E ESTABILIZADOR PARA ARGAMASSAS DE ASSENTAMENTO E REBOCO, LIQUIDO E ISENTO DE CLORETOS</v>
          </cell>
          <cell r="C174" t="str">
            <v xml:space="preserve">L     </v>
          </cell>
          <cell r="D174">
            <v>6.05</v>
          </cell>
        </row>
        <row r="175">
          <cell r="A175">
            <v>132</v>
          </cell>
          <cell r="B175" t="str">
            <v>ADITIVO PLASTIFICANTE RETARDADOR DE PEGA E REDUTOR DE AGUA PARA CONCRETO, LIQUIDO E ISENTO DE CLORETOS</v>
          </cell>
          <cell r="C175" t="str">
            <v xml:space="preserve">L     </v>
          </cell>
          <cell r="D175">
            <v>5.61</v>
          </cell>
        </row>
        <row r="176">
          <cell r="A176">
            <v>43618</v>
          </cell>
          <cell r="B176" t="str">
            <v>ADITIVO SUPERPLASTIFICANTE DE PEGA NORMAL PARA CONCRETO, LIQUIDO E ISENTO DE CLORETOS</v>
          </cell>
          <cell r="C176" t="str">
            <v xml:space="preserve">KG    </v>
          </cell>
          <cell r="D176">
            <v>14.13</v>
          </cell>
        </row>
        <row r="177">
          <cell r="A177">
            <v>37476</v>
          </cell>
          <cell r="B177" t="str">
            <v>ADUELA/ GALERIA PRE-MOLDADA DE CONCRETO ARMADO, SECAO QUADRADA INTERNA DE 1,50 X 1,50 M (L X A), MISULA DE 20 X 20 CM, C = 1,00 M, ESPESSURA MIN = 15 CM, TB-45 E FCK DO CONCRETO = 30 MPA</v>
          </cell>
          <cell r="C177" t="str">
            <v xml:space="preserve">UN    </v>
          </cell>
          <cell r="D177">
            <v>3144.7</v>
          </cell>
        </row>
        <row r="178">
          <cell r="A178">
            <v>37478</v>
          </cell>
          <cell r="B178" t="str">
            <v>ADUELA/ GALERIA PRE-MOLDADA DE CONCRETO ARMADO, SECAO RETANGULAR INTERNA DE 2,00 X 2,00 M (L X A), MISULA DE 20 X 20 CM, C = 1,00 M, ESPESSURA MIN = 15 CM, TB-45 E FCK DO CONCRETO = 30 MPA</v>
          </cell>
          <cell r="C178" t="str">
            <v xml:space="preserve">UN    </v>
          </cell>
          <cell r="D178">
            <v>3938.82</v>
          </cell>
        </row>
        <row r="179">
          <cell r="A179">
            <v>37477</v>
          </cell>
          <cell r="B179" t="str">
            <v>ADUELA/ GALERIA PRE-MOLDADA DE CONCRETO ARMADO, SECAO RETANGULAR INTERNA DE 2,50 X 2,50 M (L X A), MISULA DE 20 X 20 CM, C = 1,00 M, ESPESSURA MIN = 15 CM, TB-45 E FCK DO CONCRETO = 30 MPA</v>
          </cell>
          <cell r="C179" t="str">
            <v xml:space="preserve">UN    </v>
          </cell>
          <cell r="D179">
            <v>5336.47</v>
          </cell>
        </row>
        <row r="180">
          <cell r="A180">
            <v>37479</v>
          </cell>
          <cell r="B180" t="str">
            <v>ADUELA/ GALERIA PRE-MOLDADA DE CONCRETO ARMADO, SECAO RETANGULAR INTERNA DE 3,00 X 3,00 M (L X A), MISULA DE 20 X 20 CM, C = 1.00 M, ESPESSURA MIN = 20 CM, TB-45 E FCK DO CONCRETO = 30 MPA</v>
          </cell>
          <cell r="C180" t="str">
            <v xml:space="preserve">UN    </v>
          </cell>
          <cell r="D180">
            <v>6329.11</v>
          </cell>
        </row>
        <row r="181">
          <cell r="A181">
            <v>4319</v>
          </cell>
          <cell r="B181" t="str">
            <v>AFASTADOR PARA TELHA DE FIBROCIMENTO CANALETE 90 OU KALHETAO</v>
          </cell>
          <cell r="C181" t="str">
            <v xml:space="preserve">UN    </v>
          </cell>
          <cell r="D181">
            <v>1.53</v>
          </cell>
        </row>
        <row r="182">
          <cell r="A182">
            <v>42409</v>
          </cell>
          <cell r="B182" t="str">
            <v>AGENTE DE CURA, PROTETOR DA EVAPORACAO DA AGUA DE HIDRATACAO DO CONCRETO</v>
          </cell>
          <cell r="C182" t="str">
            <v xml:space="preserve">KG    </v>
          </cell>
          <cell r="D182">
            <v>8.89</v>
          </cell>
        </row>
        <row r="183">
          <cell r="A183">
            <v>40553</v>
          </cell>
          <cell r="B183" t="str">
            <v>AGREGADO RECICLADO, TIPO RACHAO RECICLADO CINZA, CLASSE A</v>
          </cell>
          <cell r="C183" t="str">
            <v xml:space="preserve">M3    </v>
          </cell>
          <cell r="D183">
            <v>36.450000000000003</v>
          </cell>
        </row>
        <row r="184">
          <cell r="A184">
            <v>6114</v>
          </cell>
          <cell r="B184" t="str">
            <v>AJUDANTE DE ARMADOR</v>
          </cell>
          <cell r="C184" t="str">
            <v xml:space="preserve">H     </v>
          </cell>
          <cell r="D184">
            <v>11.03</v>
          </cell>
        </row>
        <row r="185">
          <cell r="A185">
            <v>40912</v>
          </cell>
          <cell r="B185" t="str">
            <v>AJUDANTE DE ARMADOR (MENSALISTA)</v>
          </cell>
          <cell r="C185" t="str">
            <v xml:space="preserve">MES   </v>
          </cell>
          <cell r="D185">
            <v>1957.01</v>
          </cell>
        </row>
        <row r="186">
          <cell r="A186">
            <v>247</v>
          </cell>
          <cell r="B186" t="str">
            <v>AJUDANTE DE ELETRICISTA</v>
          </cell>
          <cell r="C186" t="str">
            <v xml:space="preserve">H     </v>
          </cell>
          <cell r="D186">
            <v>11.5</v>
          </cell>
        </row>
        <row r="187">
          <cell r="A187">
            <v>40919</v>
          </cell>
          <cell r="B187" t="str">
            <v>AJUDANTE DE ELETRICISTA (MENSALISTA)</v>
          </cell>
          <cell r="C187" t="str">
            <v xml:space="preserve">MES   </v>
          </cell>
          <cell r="D187">
            <v>2039.89</v>
          </cell>
        </row>
        <row r="188">
          <cell r="A188">
            <v>25958</v>
          </cell>
          <cell r="B188" t="str">
            <v>AJUDANTE DE ESTRUTURAS METALICAS</v>
          </cell>
          <cell r="C188" t="str">
            <v xml:space="preserve">H     </v>
          </cell>
          <cell r="D188">
            <v>8.4499999999999993</v>
          </cell>
        </row>
        <row r="189">
          <cell r="A189">
            <v>40984</v>
          </cell>
          <cell r="B189" t="str">
            <v>AJUDANTE DE ESTRUTURAS METALICAS (MENSALISTA)</v>
          </cell>
          <cell r="C189" t="str">
            <v xml:space="preserve">MES   </v>
          </cell>
          <cell r="D189">
            <v>1499.42</v>
          </cell>
        </row>
        <row r="190">
          <cell r="A190">
            <v>248</v>
          </cell>
          <cell r="B190" t="str">
            <v>AJUDANTE DE OPERACAO EM GERAL</v>
          </cell>
          <cell r="C190" t="str">
            <v xml:space="preserve">H     </v>
          </cell>
          <cell r="D190">
            <v>11.41</v>
          </cell>
        </row>
        <row r="191">
          <cell r="A191">
            <v>41086</v>
          </cell>
          <cell r="B191" t="str">
            <v>AJUDANTE DE OPERACAO EM GERAL (MENSALISTA)</v>
          </cell>
          <cell r="C191" t="str">
            <v xml:space="preserve">MES   </v>
          </cell>
          <cell r="D191">
            <v>2025.04</v>
          </cell>
        </row>
        <row r="192">
          <cell r="A192">
            <v>34466</v>
          </cell>
          <cell r="B192" t="str">
            <v>AJUDANTE DE PINTOR</v>
          </cell>
          <cell r="C192" t="str">
            <v xml:space="preserve">H     </v>
          </cell>
          <cell r="D192">
            <v>11.41</v>
          </cell>
        </row>
        <row r="193">
          <cell r="A193">
            <v>41083</v>
          </cell>
          <cell r="B193" t="str">
            <v>AJUDANTE DE PINTOR (MENSALISTA)</v>
          </cell>
          <cell r="C193" t="str">
            <v xml:space="preserve">MES   </v>
          </cell>
          <cell r="D193">
            <v>2025.04</v>
          </cell>
        </row>
        <row r="194">
          <cell r="A194">
            <v>252</v>
          </cell>
          <cell r="B194" t="str">
            <v>AJUDANTE DE SERRALHEIRO</v>
          </cell>
          <cell r="C194" t="str">
            <v xml:space="preserve">H     </v>
          </cell>
          <cell r="D194">
            <v>11.82</v>
          </cell>
        </row>
        <row r="195">
          <cell r="A195">
            <v>40909</v>
          </cell>
          <cell r="B195" t="str">
            <v>AJUDANTE DE SERRALHEIRO (MENSALISTA)</v>
          </cell>
          <cell r="C195" t="str">
            <v xml:space="preserve">MES   </v>
          </cell>
          <cell r="D195">
            <v>2099.08</v>
          </cell>
        </row>
        <row r="196">
          <cell r="A196">
            <v>242</v>
          </cell>
          <cell r="B196" t="str">
            <v>AJUDANTE ESPECIALIZADO</v>
          </cell>
          <cell r="C196" t="str">
            <v xml:space="preserve">H     </v>
          </cell>
          <cell r="D196">
            <v>15.27</v>
          </cell>
        </row>
        <row r="197">
          <cell r="A197">
            <v>41085</v>
          </cell>
          <cell r="B197" t="str">
            <v>AJUDANTE ESPECIALIZADO (MENSALISTA)</v>
          </cell>
          <cell r="C197" t="str">
            <v xml:space="preserve">MES   </v>
          </cell>
          <cell r="D197">
            <v>2710.02</v>
          </cell>
        </row>
        <row r="198">
          <cell r="A198">
            <v>427</v>
          </cell>
          <cell r="B198" t="str">
            <v>ALCA PREFORMADA DE CONTRA POSTE, EM ACO GALVANIZADO, PARA CABO 3/16", COMPRIMENTO *860* MM</v>
          </cell>
          <cell r="C198" t="str">
            <v xml:space="preserve">UN    </v>
          </cell>
          <cell r="D198">
            <v>6.22</v>
          </cell>
        </row>
        <row r="199">
          <cell r="A199">
            <v>417</v>
          </cell>
          <cell r="B199" t="str">
            <v>ALCA PREFORMADA DE DISTRIBUICAO, EM ACO GALVANIZADO, PARA CABO DE ALUMINIO DIAMETRO 16 A 25 MM</v>
          </cell>
          <cell r="C199" t="str">
            <v xml:space="preserve">UN    </v>
          </cell>
          <cell r="D199">
            <v>2.93</v>
          </cell>
        </row>
        <row r="200">
          <cell r="A200">
            <v>11273</v>
          </cell>
          <cell r="B200" t="str">
            <v>ALCA PREFORMADA DE DISTRIBUICAO, EM ACO GALVANIZADO, PARA CONDUTORES DE ALUMINIO AWG 1/0 (CAA 6/1 OU CA 7 FIOS)</v>
          </cell>
          <cell r="C200" t="str">
            <v xml:space="preserve">UN    </v>
          </cell>
          <cell r="D200">
            <v>9.1</v>
          </cell>
        </row>
        <row r="201">
          <cell r="A201">
            <v>11272</v>
          </cell>
          <cell r="B201" t="str">
            <v>ALCA PREFORMADA DE DISTRIBUICAO, EM ACO GALVANIZADO, PARA CONDUTORES DE ALUMINIO AWG 2 (CAA 6/1 OU CA 7 FIOS)</v>
          </cell>
          <cell r="C201" t="str">
            <v xml:space="preserve">UN    </v>
          </cell>
          <cell r="D201">
            <v>5.49</v>
          </cell>
        </row>
        <row r="202">
          <cell r="A202">
            <v>11275</v>
          </cell>
          <cell r="B202" t="str">
            <v>ALCA PREFORMADA DE SERVICO, EM ACO GALVANIZADO, PARA CONDUTORES DE ALUMINIO AWG 4 (CAA 6/1)</v>
          </cell>
          <cell r="C202" t="str">
            <v xml:space="preserve">UN    </v>
          </cell>
          <cell r="D202">
            <v>2.2000000000000002</v>
          </cell>
        </row>
        <row r="203">
          <cell r="A203">
            <v>11274</v>
          </cell>
          <cell r="B203" t="str">
            <v>ALCA PREFORMADA DE SERVICO, EM ACO GALVANIZADO, PARA CONDUTORES DE ALUMINIO AWG 6 (CAA 6/1)</v>
          </cell>
          <cell r="C203" t="str">
            <v xml:space="preserve">UN    </v>
          </cell>
          <cell r="D203">
            <v>1.68</v>
          </cell>
        </row>
        <row r="204">
          <cell r="A204">
            <v>38470</v>
          </cell>
          <cell r="B204" t="str">
            <v>ALICATE DE CORTE DIAGONAL 6 " COM ISOLAMENTO</v>
          </cell>
          <cell r="C204" t="str">
            <v xml:space="preserve">UN    </v>
          </cell>
          <cell r="D204">
            <v>38.869999999999997</v>
          </cell>
        </row>
        <row r="205">
          <cell r="A205">
            <v>38547</v>
          </cell>
          <cell r="B205" t="str">
            <v>ALICATE DE CRIMPAR RJ11, RJ12 E RJ45</v>
          </cell>
          <cell r="C205" t="str">
            <v xml:space="preserve">UN    </v>
          </cell>
          <cell r="D205">
            <v>106.07</v>
          </cell>
        </row>
        <row r="206">
          <cell r="A206">
            <v>38469</v>
          </cell>
          <cell r="B206" t="str">
            <v>ALICATE DE PRESSAO PARA SOLDA DE CHAPA 18 "</v>
          </cell>
          <cell r="C206" t="str">
            <v xml:space="preserve">UN    </v>
          </cell>
          <cell r="D206">
            <v>114.05</v>
          </cell>
        </row>
        <row r="207">
          <cell r="A207">
            <v>38467</v>
          </cell>
          <cell r="B207" t="str">
            <v>ALICATE DE PRESSAO 11 " PARA SOLDA, TIPO C</v>
          </cell>
          <cell r="C207" t="str">
            <v xml:space="preserve">UN    </v>
          </cell>
          <cell r="D207">
            <v>64.17</v>
          </cell>
        </row>
        <row r="208">
          <cell r="A208">
            <v>38468</v>
          </cell>
          <cell r="B208" t="str">
            <v>ALICATE DE PRESSAO 11 " PARA SOLDA, TIPO U</v>
          </cell>
          <cell r="C208" t="str">
            <v xml:space="preserve">UN    </v>
          </cell>
          <cell r="D208">
            <v>70.62</v>
          </cell>
        </row>
        <row r="209">
          <cell r="A209">
            <v>38471</v>
          </cell>
          <cell r="B209" t="str">
            <v>ALICATE PARA ANEIS DE PISTAO, CAPACIDADE 50 A 100 MM</v>
          </cell>
          <cell r="C209" t="str">
            <v xml:space="preserve">UN    </v>
          </cell>
          <cell r="D209">
            <v>91.7</v>
          </cell>
        </row>
        <row r="210">
          <cell r="A210">
            <v>37370</v>
          </cell>
          <cell r="B210" t="str">
            <v>ALIMENTACAO - HORISTA (COLETADO CAIXA)</v>
          </cell>
          <cell r="C210" t="str">
            <v xml:space="preserve">H     </v>
          </cell>
          <cell r="D210">
            <v>0.96</v>
          </cell>
        </row>
        <row r="211">
          <cell r="A211">
            <v>40862</v>
          </cell>
          <cell r="B211" t="str">
            <v>ALIMENTACAO - MENSALISTA (COLETADO CAIXA)</v>
          </cell>
          <cell r="C211" t="str">
            <v xml:space="preserve">MES   </v>
          </cell>
          <cell r="D211">
            <v>181.89</v>
          </cell>
        </row>
        <row r="212">
          <cell r="A212">
            <v>10658</v>
          </cell>
          <cell r="B212" t="str">
            <v>ALISADORA DE CONCRETO COM MOTOR A GASOLINA DE 5,5 HP, PESO COM MOTOR DE 78 KG, 4 PAS</v>
          </cell>
          <cell r="C212" t="str">
            <v xml:space="preserve">UN    </v>
          </cell>
          <cell r="D212">
            <v>7000</v>
          </cell>
        </row>
        <row r="213">
          <cell r="A213">
            <v>253</v>
          </cell>
          <cell r="B213" t="str">
            <v>ALMOXARIFE</v>
          </cell>
          <cell r="C213" t="str">
            <v xml:space="preserve">H     </v>
          </cell>
          <cell r="D213">
            <v>15.82</v>
          </cell>
        </row>
        <row r="214">
          <cell r="A214">
            <v>40809</v>
          </cell>
          <cell r="B214" t="str">
            <v>ALMOXARIFE (MENSALISTA)</v>
          </cell>
          <cell r="C214" t="str">
            <v xml:space="preserve">MES   </v>
          </cell>
          <cell r="D214">
            <v>2805.46</v>
          </cell>
        </row>
        <row r="215">
          <cell r="A215">
            <v>42428</v>
          </cell>
          <cell r="B215" t="str">
            <v>ALONGADOR COM TRES ALTURAS, EM TUBO DE ACO CARBONO, PINTURA NO PROCESSO ELETROSTATICO - EQUIPAMENTO DE GINASTICA PARA ACADEMIA AO AR LIVRE / ACADEMIA DA TERCEIRA IDADE - ATI</v>
          </cell>
          <cell r="C215" t="str">
            <v xml:space="preserve">UN    </v>
          </cell>
          <cell r="D215">
            <v>1944</v>
          </cell>
        </row>
        <row r="216">
          <cell r="A216">
            <v>583</v>
          </cell>
          <cell r="B216" t="str">
            <v>ALUMINIO ANODIZADO</v>
          </cell>
          <cell r="C216" t="str">
            <v xml:space="preserve">KG    </v>
          </cell>
          <cell r="D216">
            <v>37.49</v>
          </cell>
        </row>
        <row r="217">
          <cell r="A217">
            <v>299</v>
          </cell>
          <cell r="B217" t="str">
            <v>ANEL BORRACHA DN 100 MM, PARA TUBO SERIE REFORCADA ESGOTO PREDIAL</v>
          </cell>
          <cell r="C217" t="str">
            <v xml:space="preserve">UN    </v>
          </cell>
          <cell r="D217">
            <v>4.29</v>
          </cell>
        </row>
        <row r="218">
          <cell r="A218">
            <v>298</v>
          </cell>
          <cell r="B218" t="str">
            <v>ANEL BORRACHA DN 75 MM, PARA TUBO SERIE REFORCADA ESGOTO PREDIAL</v>
          </cell>
          <cell r="C218" t="str">
            <v xml:space="preserve">UN    </v>
          </cell>
          <cell r="D218">
            <v>4.32</v>
          </cell>
        </row>
        <row r="219">
          <cell r="A219">
            <v>295</v>
          </cell>
          <cell r="B219" t="str">
            <v>ANEL BORRACHA PARA TUBO ESGOTO PREDIAL DN 40 MM (NBR 5688)</v>
          </cell>
          <cell r="C219" t="str">
            <v xml:space="preserve">UN    </v>
          </cell>
          <cell r="D219">
            <v>2.57</v>
          </cell>
        </row>
        <row r="220">
          <cell r="A220">
            <v>296</v>
          </cell>
          <cell r="B220" t="str">
            <v>ANEL BORRACHA PARA TUBO ESGOTO PREDIAL DN 50 MM (NBR 5688)</v>
          </cell>
          <cell r="C220" t="str">
            <v xml:space="preserve">UN    </v>
          </cell>
          <cell r="D220">
            <v>2.67</v>
          </cell>
        </row>
        <row r="221">
          <cell r="A221">
            <v>297</v>
          </cell>
          <cell r="B221" t="str">
            <v>ANEL BORRACHA PARA TUBO ESGOTO PREDIAL DN 75 MM (NBR 5688)</v>
          </cell>
          <cell r="C221" t="str">
            <v xml:space="preserve">UN    </v>
          </cell>
          <cell r="D221">
            <v>3.77</v>
          </cell>
        </row>
        <row r="222">
          <cell r="A222">
            <v>301</v>
          </cell>
          <cell r="B222" t="str">
            <v>ANEL BORRACHA PARA TUBO ESGOTO PREDIAL, DN 100 MM (NBR 5688)</v>
          </cell>
          <cell r="C222" t="str">
            <v xml:space="preserve">UN    </v>
          </cell>
          <cell r="D222">
            <v>4.7300000000000004</v>
          </cell>
        </row>
        <row r="223">
          <cell r="A223">
            <v>300</v>
          </cell>
          <cell r="B223" t="str">
            <v>ANEL BORRACHA, DN 150 MM, PARA TUBO SERIE REFORCADA ESGOTO PREDIAL</v>
          </cell>
          <cell r="C223" t="str">
            <v xml:space="preserve">UN    </v>
          </cell>
          <cell r="D223">
            <v>19.87</v>
          </cell>
        </row>
        <row r="224">
          <cell r="A224">
            <v>20084</v>
          </cell>
          <cell r="B224" t="str">
            <v>ANEL BORRACHA, DN 40 MM, PARA TUBO SERIE REFORCADA ESGOTO PREDIAL</v>
          </cell>
          <cell r="C224" t="str">
            <v xml:space="preserve">UN    </v>
          </cell>
          <cell r="D224">
            <v>2.57</v>
          </cell>
        </row>
        <row r="225">
          <cell r="A225">
            <v>20085</v>
          </cell>
          <cell r="B225" t="str">
            <v>ANEL BORRACHA, DN 50 MM, PARA TUBO SERIE REFORCADA ESGOTO PREDIAL</v>
          </cell>
          <cell r="C225" t="str">
            <v xml:space="preserve">UN    </v>
          </cell>
          <cell r="D225">
            <v>2.38</v>
          </cell>
        </row>
        <row r="226">
          <cell r="A226">
            <v>311</v>
          </cell>
          <cell r="B226" t="str">
            <v>ANEL BORRACHA, PARA TUBO PVC DEFOFO, DN 100 MM (NBR 7665)</v>
          </cell>
          <cell r="C226" t="str">
            <v xml:space="preserve">UN    </v>
          </cell>
          <cell r="D226">
            <v>15.38</v>
          </cell>
        </row>
        <row r="227">
          <cell r="A227">
            <v>318</v>
          </cell>
          <cell r="B227" t="str">
            <v>ANEL BORRACHA, PARA TUBO PVC DEFOFO, DN 150 MM (NBR 7665)</v>
          </cell>
          <cell r="C227" t="str">
            <v xml:space="preserve">UN    </v>
          </cell>
          <cell r="D227">
            <v>26.94</v>
          </cell>
        </row>
        <row r="228">
          <cell r="A228">
            <v>319</v>
          </cell>
          <cell r="B228" t="str">
            <v>ANEL BORRACHA, PARA TUBO PVC DEFOFO, DN 200 MM (NBR 7665)</v>
          </cell>
          <cell r="C228" t="str">
            <v xml:space="preserve">UN    </v>
          </cell>
          <cell r="D228">
            <v>50.88</v>
          </cell>
        </row>
        <row r="229">
          <cell r="A229">
            <v>320</v>
          </cell>
          <cell r="B229" t="str">
            <v>ANEL BORRACHA, PARA TUBO PVC DEFOFO, DN 250 MM (NBR 7665)</v>
          </cell>
          <cell r="C229" t="str">
            <v xml:space="preserve">UN    </v>
          </cell>
          <cell r="D229">
            <v>161.75</v>
          </cell>
        </row>
        <row r="230">
          <cell r="A230">
            <v>314</v>
          </cell>
          <cell r="B230" t="str">
            <v>ANEL BORRACHA, PARA TUBO PVC DEFOFO, DN 300 MM (NBR 7665)</v>
          </cell>
          <cell r="C230" t="str">
            <v xml:space="preserve">UN    </v>
          </cell>
          <cell r="D230">
            <v>248.44</v>
          </cell>
        </row>
        <row r="231">
          <cell r="A231">
            <v>303</v>
          </cell>
          <cell r="B231" t="str">
            <v>ANEL BORRACHA, PARA TUBO PVC, REDE COLETOR ESGOTO, DN 100 MM (NBR 7362)</v>
          </cell>
          <cell r="C231" t="str">
            <v xml:space="preserve">UN    </v>
          </cell>
          <cell r="D231">
            <v>6.44</v>
          </cell>
        </row>
        <row r="232">
          <cell r="A232">
            <v>305</v>
          </cell>
          <cell r="B232" t="str">
            <v>ANEL BORRACHA, PARA TUBO PVC, REDE COLETOR ESGOTO, DN 150 MM (NBR 7362)</v>
          </cell>
          <cell r="C232" t="str">
            <v xml:space="preserve">UN    </v>
          </cell>
          <cell r="D232">
            <v>16.809999999999999</v>
          </cell>
        </row>
        <row r="233">
          <cell r="A233">
            <v>306</v>
          </cell>
          <cell r="B233" t="str">
            <v>ANEL BORRACHA, PARA TUBO PVC, REDE COLETOR ESGOTO, DN 200 MM (NBR 7362)</v>
          </cell>
          <cell r="C233" t="str">
            <v xml:space="preserve">UN    </v>
          </cell>
          <cell r="D233">
            <v>20.2</v>
          </cell>
        </row>
        <row r="234">
          <cell r="A234">
            <v>307</v>
          </cell>
          <cell r="B234" t="str">
            <v>ANEL BORRACHA, PARA TUBO PVC, REDE COLETOR ESGOTO, DN 250 MM (NBR 7362)</v>
          </cell>
          <cell r="C234" t="str">
            <v xml:space="preserve">UN    </v>
          </cell>
          <cell r="D234">
            <v>39.89</v>
          </cell>
        </row>
        <row r="235">
          <cell r="A235">
            <v>309</v>
          </cell>
          <cell r="B235" t="str">
            <v>ANEL BORRACHA, PARA TUBO PVC, REDE COLETOR ESGOTO, DN 350 MM (NBR 7362)</v>
          </cell>
          <cell r="C235" t="str">
            <v xml:space="preserve">UN    </v>
          </cell>
          <cell r="D235">
            <v>81.739999999999995</v>
          </cell>
        </row>
        <row r="236">
          <cell r="A236">
            <v>310</v>
          </cell>
          <cell r="B236" t="str">
            <v>ANEL BORRACHA, PARA TUBO PVC, REDE COLETOR ESGOTO, DN 400 MM (NBR 7362)</v>
          </cell>
          <cell r="C236" t="str">
            <v xml:space="preserve">UN    </v>
          </cell>
          <cell r="D236">
            <v>103.67</v>
          </cell>
        </row>
        <row r="237">
          <cell r="A237">
            <v>328</v>
          </cell>
          <cell r="B237" t="str">
            <v>ANEL BORRACHA, PARA TUBO/CONEXAO PVC PBA, DN 100 MM, PARA REDE AGUA</v>
          </cell>
          <cell r="C237" t="str">
            <v xml:space="preserve">UN    </v>
          </cell>
          <cell r="D237">
            <v>12.37</v>
          </cell>
        </row>
        <row r="238">
          <cell r="A238">
            <v>325</v>
          </cell>
          <cell r="B238" t="str">
            <v>ANEL BORRACHA, PARA TUBO/CONEXAO PVC PBA, DN 50 MM, PARA REDE AGUA</v>
          </cell>
          <cell r="C238" t="str">
            <v xml:space="preserve">UN    </v>
          </cell>
          <cell r="D238">
            <v>4.8</v>
          </cell>
        </row>
        <row r="239">
          <cell r="A239">
            <v>20326</v>
          </cell>
          <cell r="B239" t="str">
            <v>ANEL BORRACHA, PARA TUBO/CONEXAO PVC PBA, DN 60 MM, PARA REDE AGUA</v>
          </cell>
          <cell r="C239" t="str">
            <v xml:space="preserve">UN    </v>
          </cell>
          <cell r="D239">
            <v>12.85</v>
          </cell>
        </row>
        <row r="240">
          <cell r="A240">
            <v>329</v>
          </cell>
          <cell r="B240" t="str">
            <v>ANEL BORRACHA, PARA TUBO/CONEXAO PVC PBA, DN 75 MM, PARA REDE AGUA</v>
          </cell>
          <cell r="C240" t="str">
            <v xml:space="preserve">UN    </v>
          </cell>
          <cell r="D240">
            <v>15.81</v>
          </cell>
        </row>
        <row r="241">
          <cell r="A241">
            <v>308</v>
          </cell>
          <cell r="B241" t="str">
            <v>ANEL BORRACHA, PARA TUBO, PVC REDE COLETOR ESGOTO, DN 300 MM (NBR 7362)</v>
          </cell>
          <cell r="C241" t="str">
            <v xml:space="preserve">UN    </v>
          </cell>
          <cell r="D241">
            <v>53.27</v>
          </cell>
        </row>
        <row r="242">
          <cell r="A242">
            <v>39642</v>
          </cell>
          <cell r="B242" t="str">
            <v>ANEL DE BORRACHA PARA VEDACAO DE DUTO PEAD CORRUGADO PARA ELETRICA, DN 1 1/2"</v>
          </cell>
          <cell r="C242" t="str">
            <v xml:space="preserve">UN    </v>
          </cell>
          <cell r="D242">
            <v>3.23</v>
          </cell>
        </row>
        <row r="243">
          <cell r="A243">
            <v>39641</v>
          </cell>
          <cell r="B243" t="str">
            <v>ANEL DE BORRACHA PARA VEDACAO DE DUTO PEAD CORRUGADO PARA ELETRICA, DN 1 1/4"</v>
          </cell>
          <cell r="C243" t="str">
            <v xml:space="preserve">UN    </v>
          </cell>
          <cell r="D243">
            <v>2.25</v>
          </cell>
        </row>
        <row r="244">
          <cell r="A244">
            <v>39643</v>
          </cell>
          <cell r="B244" t="str">
            <v>ANEL DE BORRACHA PARA VEDACAO DE DUTO PEAD CORRUGADO PARA ELETRICA, DN 2"</v>
          </cell>
          <cell r="C244" t="str">
            <v xml:space="preserve">UN    </v>
          </cell>
          <cell r="D244">
            <v>8.98</v>
          </cell>
        </row>
        <row r="245">
          <cell r="A245">
            <v>39644</v>
          </cell>
          <cell r="B245" t="str">
            <v>ANEL DE BORRACHA PARA VEDACAO DE DUTO PEAD CORRUGADO PARA ELETRICA, DN 3"</v>
          </cell>
          <cell r="C245" t="str">
            <v xml:space="preserve">UN    </v>
          </cell>
          <cell r="D245">
            <v>11.6</v>
          </cell>
        </row>
        <row r="246">
          <cell r="A246">
            <v>39645</v>
          </cell>
          <cell r="B246" t="str">
            <v>ANEL DE BORRACHA PARA VEDACAO DE DUTO PEAD CORRUGADO PARA ELETRICA, DN 4"</v>
          </cell>
          <cell r="C246" t="str">
            <v xml:space="preserve">UN    </v>
          </cell>
          <cell r="D246">
            <v>14.99</v>
          </cell>
        </row>
        <row r="247">
          <cell r="A247">
            <v>41610</v>
          </cell>
          <cell r="B247" t="str">
            <v>ANEL DE CONCRETO ARMADO COM FUNDO, PARA FOSSA E POCO 1,50 X *0,50* M</v>
          </cell>
          <cell r="C247" t="str">
            <v xml:space="preserve">UN    </v>
          </cell>
          <cell r="D247">
            <v>583.41999999999996</v>
          </cell>
        </row>
        <row r="248">
          <cell r="A248">
            <v>41611</v>
          </cell>
          <cell r="B248" t="str">
            <v>ANEL DE CONCRETO ARMADO COM FUNDO, PARA FOSSA E POCO 2,00 X *0,50* M</v>
          </cell>
          <cell r="C248" t="str">
            <v xml:space="preserve">UN    </v>
          </cell>
          <cell r="D248">
            <v>919.58</v>
          </cell>
        </row>
        <row r="249">
          <cell r="A249">
            <v>41612</v>
          </cell>
          <cell r="B249" t="str">
            <v>ANEL DE CONCRETO ARMADO COM FUNDO, PARA FOSSA E POCO 2,50 X *0,50* M</v>
          </cell>
          <cell r="C249" t="str">
            <v xml:space="preserve">UN    </v>
          </cell>
          <cell r="D249">
            <v>1291.23</v>
          </cell>
        </row>
        <row r="250">
          <cell r="A250">
            <v>41637</v>
          </cell>
          <cell r="B250" t="str">
            <v>ANEL DE CONCRETO ARMADO, COM FUROS/DRENO PARA SUMIDOURO, D = 0,80 M, H = 0,50 M</v>
          </cell>
          <cell r="C250" t="str">
            <v xml:space="preserve">UN    </v>
          </cell>
          <cell r="D250">
            <v>120.7</v>
          </cell>
        </row>
        <row r="251">
          <cell r="A251">
            <v>41638</v>
          </cell>
          <cell r="B251" t="str">
            <v>ANEL DE CONCRETO ARMADO, COM FUROS/DRENO PARA SUMIDOURO, D = 1,00 M, H = 0,50M</v>
          </cell>
          <cell r="C251" t="str">
            <v xml:space="preserve">UN    </v>
          </cell>
          <cell r="D251">
            <v>157.22999999999999</v>
          </cell>
        </row>
        <row r="252">
          <cell r="A252">
            <v>41639</v>
          </cell>
          <cell r="B252" t="str">
            <v>ANEL DE CONCRETO ARMADO, COM FUROS/DRENO PARA SUMIDOURO, D = 1,50 M, H = 0,50 M</v>
          </cell>
          <cell r="C252" t="str">
            <v xml:space="preserve">UN    </v>
          </cell>
          <cell r="D252">
            <v>380.38</v>
          </cell>
        </row>
        <row r="253">
          <cell r="A253">
            <v>11789</v>
          </cell>
          <cell r="B253" t="str">
            <v>ANEL DE DISTRIBUICAO EM ACO GALVANIZADO PARA FIO FE-160</v>
          </cell>
          <cell r="C253" t="str">
            <v xml:space="preserve">UN    </v>
          </cell>
          <cell r="D253">
            <v>0.83</v>
          </cell>
        </row>
        <row r="254">
          <cell r="A254">
            <v>20975</v>
          </cell>
          <cell r="B254" t="str">
            <v>ANEL DE EXPANSAO EM COBRE, ENGATE RAPIDO 1 1/2", PARA EMPATACAO MANGUEIRA DE COMBATE A INCENDIO PREDIAL</v>
          </cell>
          <cell r="C254" t="str">
            <v xml:space="preserve">UN    </v>
          </cell>
          <cell r="D254">
            <v>10.51</v>
          </cell>
        </row>
        <row r="255">
          <cell r="A255">
            <v>20976</v>
          </cell>
          <cell r="B255" t="str">
            <v>ANEL DE EXPANSAO EM COBRE, ENGATE RAPIDO 2 1/2", PARA EMPATACAO MANGUEIRA DE COMBATE A INCENDIO PREDIAL</v>
          </cell>
          <cell r="C255" t="str">
            <v xml:space="preserve">UN    </v>
          </cell>
          <cell r="D255">
            <v>15.88</v>
          </cell>
        </row>
        <row r="256">
          <cell r="A256">
            <v>40340</v>
          </cell>
          <cell r="B256" t="str">
            <v>ANEL DE VEDACAO/JUNTA ELASTICA, H = *16* MM, PARA TUBO DE CONCRETO DN 300 MM</v>
          </cell>
          <cell r="C256" t="str">
            <v xml:space="preserve">UN    </v>
          </cell>
          <cell r="D256">
            <v>125.26</v>
          </cell>
        </row>
        <row r="257">
          <cell r="A257">
            <v>40341</v>
          </cell>
          <cell r="B257" t="str">
            <v>ANEL DE VEDACAO/JUNTA ELASTICA, H = *16* MM, PARA TUBO DE CONCRETO DN 400 MM</v>
          </cell>
          <cell r="C257" t="str">
            <v xml:space="preserve">UN    </v>
          </cell>
          <cell r="D257">
            <v>148.32</v>
          </cell>
        </row>
        <row r="258">
          <cell r="A258">
            <v>40342</v>
          </cell>
          <cell r="B258" t="str">
            <v>ANEL DE VEDACAO/JUNTA ELASTICA, H = *16* MM, PARA TUBO DE CONCRETO DN 500 MM</v>
          </cell>
          <cell r="C258" t="str">
            <v xml:space="preserve">UN    </v>
          </cell>
          <cell r="D258">
            <v>188.03</v>
          </cell>
        </row>
        <row r="259">
          <cell r="A259">
            <v>40343</v>
          </cell>
          <cell r="B259" t="str">
            <v>ANEL DE VEDACAO/JUNTA ELASTICA, H = *16* MM, PARA TUBO DE CONCRETO DN 600 MM</v>
          </cell>
          <cell r="C259" t="str">
            <v xml:space="preserve">UN    </v>
          </cell>
          <cell r="D259">
            <v>230.68</v>
          </cell>
        </row>
        <row r="260">
          <cell r="A260">
            <v>40344</v>
          </cell>
          <cell r="B260" t="str">
            <v>ANEL DE VEDACAO/JUNTA ELASTICA, H = *18* MM, PARA TUBO DE CONCRETO DN 700 MM</v>
          </cell>
          <cell r="C260" t="str">
            <v xml:space="preserve">UN    </v>
          </cell>
          <cell r="D260">
            <v>243.91</v>
          </cell>
        </row>
        <row r="261">
          <cell r="A261">
            <v>40345</v>
          </cell>
          <cell r="B261" t="str">
            <v>ANEL DE VEDACAO/JUNTA ELASTICA, H = *19* MM, PARA TUBO DE CONCRETO DN 800 MM</v>
          </cell>
          <cell r="C261" t="str">
            <v xml:space="preserve">UN    </v>
          </cell>
          <cell r="D261">
            <v>304.52999999999997</v>
          </cell>
        </row>
        <row r="262">
          <cell r="A262">
            <v>40346</v>
          </cell>
          <cell r="B262" t="str">
            <v>ANEL DE VEDACAO/JUNTA ELASTICA, H = *19* MM, PARA TUBO DE CONCRETO DN 900 MM</v>
          </cell>
          <cell r="C262" t="str">
            <v xml:space="preserve">UN    </v>
          </cell>
          <cell r="D262">
            <v>286.48</v>
          </cell>
        </row>
        <row r="263">
          <cell r="A263">
            <v>40347</v>
          </cell>
          <cell r="B263" t="str">
            <v>ANEL DE VEDACAO/JUNTA ELASTICA, H = *21* MM, PARA TUBO DE CONCRETO DN 1000 MM</v>
          </cell>
          <cell r="C263" t="str">
            <v xml:space="preserve">UN    </v>
          </cell>
          <cell r="D263">
            <v>354.21</v>
          </cell>
        </row>
        <row r="264">
          <cell r="A264">
            <v>38840</v>
          </cell>
          <cell r="B264" t="str">
            <v>ANEL DESLIZANTE / TRADICIONAL, METALICO, PARA TUBO PEX, DN 16 MM</v>
          </cell>
          <cell r="C264" t="str">
            <v xml:space="preserve">UN    </v>
          </cell>
          <cell r="D264">
            <v>2.7</v>
          </cell>
        </row>
        <row r="265">
          <cell r="A265">
            <v>38841</v>
          </cell>
          <cell r="B265" t="str">
            <v>ANEL DESLIZANTE / TRADICIONAL, METALICO, PARA TUBO PEX, DN 20 MM</v>
          </cell>
          <cell r="C265" t="str">
            <v xml:space="preserve">UN    </v>
          </cell>
          <cell r="D265">
            <v>3</v>
          </cell>
        </row>
        <row r="266">
          <cell r="A266">
            <v>38842</v>
          </cell>
          <cell r="B266" t="str">
            <v>ANEL DESLIZANTE / TRADICIONAL, METALICO, PARA TUBO PEX, DN 25 MM</v>
          </cell>
          <cell r="C266" t="str">
            <v xml:space="preserve">UN    </v>
          </cell>
          <cell r="D266">
            <v>5.93</v>
          </cell>
        </row>
        <row r="267">
          <cell r="A267">
            <v>38843</v>
          </cell>
          <cell r="B267" t="str">
            <v>ANEL DESLIZANTE / TRADICIONAL, METALICO, PARA TUBO PEX, DN 32 MM</v>
          </cell>
          <cell r="C267" t="str">
            <v xml:space="preserve">UN    </v>
          </cell>
          <cell r="D267">
            <v>9.26</v>
          </cell>
        </row>
        <row r="268">
          <cell r="A268">
            <v>43424</v>
          </cell>
          <cell r="B268" t="str">
            <v>ANEL EM CONCRETO ARMADO, LISO,  PARA FOSSAS SEPTICAS E SUMIDOUROS, COM FUNDO, DIAMETRO INTERNO DE 1,20 M E ALTURA DE 0,50 M</v>
          </cell>
          <cell r="C268" t="str">
            <v xml:space="preserve">UN    </v>
          </cell>
          <cell r="D268">
            <v>488.81</v>
          </cell>
        </row>
        <row r="269">
          <cell r="A269">
            <v>43426</v>
          </cell>
          <cell r="B269" t="str">
            <v>ANEL EM CONCRETO ARMADO, LISO, PARA FOSSAS SEPTICAS E SUMIDOUROS, COM FUNDO, DIAMETRO INTERNO DE 3,00 M E ALTURA DE 0,50 M</v>
          </cell>
          <cell r="C269" t="str">
            <v xml:space="preserve">UN    </v>
          </cell>
          <cell r="D269">
            <v>1685.91</v>
          </cell>
        </row>
        <row r="270">
          <cell r="A270">
            <v>12565</v>
          </cell>
          <cell r="B270" t="str">
            <v>ANEL EM CONCRETO ARMADO, LISO, PARA FOSSAS SEPTICAS E SUMIDOUROS, SEM FUNDO, DIAMETRO INTERNO DE 2,00 M E ALTURA DE 0,50 M</v>
          </cell>
          <cell r="C270" t="str">
            <v xml:space="preserve">UN    </v>
          </cell>
          <cell r="D270">
            <v>591.22</v>
          </cell>
        </row>
        <row r="271">
          <cell r="A271">
            <v>12567</v>
          </cell>
          <cell r="B271" t="str">
            <v>ANEL EM CONCRETO ARMADO, LISO, PARA FOSSAS SEPTICAS E SUMIDOUROS, SEM FUNDO, DIAMETRO INTERNO DE 2,50 M E ALTURA DE 0,50 M</v>
          </cell>
          <cell r="C271" t="str">
            <v xml:space="preserve">UN    </v>
          </cell>
          <cell r="D271">
            <v>794.11</v>
          </cell>
        </row>
        <row r="272">
          <cell r="A272">
            <v>12568</v>
          </cell>
          <cell r="B272" t="str">
            <v>ANEL EM CONCRETO ARMADO, LISO, PARA FOSSAS SEPTICAS E SUMIDOUROS, SEM FUNDO, DIAMETRO INTERNO DE 3,00 M E ALTURA DE 0,50 M</v>
          </cell>
          <cell r="C272" t="str">
            <v xml:space="preserve">UN    </v>
          </cell>
          <cell r="D272">
            <v>1111.76</v>
          </cell>
        </row>
        <row r="273">
          <cell r="A273">
            <v>43441</v>
          </cell>
          <cell r="B273" t="str">
            <v>ANEL EM CONCRETO ARMADO, LISO, PARA POCOS DE INSPECAO, COM FUNDO, DIAMETRO INTERNO DE 0,60 M E ALTURA DE 0,50 M</v>
          </cell>
          <cell r="C273" t="str">
            <v xml:space="preserve">UN    </v>
          </cell>
          <cell r="D273">
            <v>142.94</v>
          </cell>
        </row>
        <row r="274">
          <cell r="A274">
            <v>43423</v>
          </cell>
          <cell r="B274" t="str">
            <v>ANEL EM CONCRETO ARMADO, LISO, PARA POCOS DE INSPECAO, SEM FUNDO, DIAMETRO INTERNO DE 0,60 M E ALTURA DE 0,20 M</v>
          </cell>
          <cell r="C274" t="str">
            <v xml:space="preserve">UN    </v>
          </cell>
          <cell r="D274">
            <v>66.7</v>
          </cell>
        </row>
        <row r="275">
          <cell r="A275">
            <v>12532</v>
          </cell>
          <cell r="B275" t="str">
            <v>ANEL EM CONCRETO ARMADO, LISO, PARA POCOS DE INSPECAO, SEM FUNDO, DIAMETRO INTERNO DE 0,60 M E ALTURA DE 0,50 M</v>
          </cell>
          <cell r="C275" t="str">
            <v xml:space="preserve">UN    </v>
          </cell>
          <cell r="D275">
            <v>102.87</v>
          </cell>
        </row>
        <row r="276">
          <cell r="A276">
            <v>43444</v>
          </cell>
          <cell r="B276" t="str">
            <v>ANEL EM CONCRETO ARMADO, LISO, PARA POCOS DE VISITA, POCOS DE INSPECAO, FOSSAS SEPTICAS E SUMIDOUROS, COM FUNDO, DIAMETRO INTERNO DE 1,20 M E ALTURA DE 0,75 M</v>
          </cell>
          <cell r="C276" t="str">
            <v xml:space="preserve">UN    </v>
          </cell>
          <cell r="D276">
            <v>345.44</v>
          </cell>
        </row>
        <row r="277">
          <cell r="A277">
            <v>12551</v>
          </cell>
          <cell r="B277" t="str">
            <v>ANEL EM CONCRETO ARMADO, LISO, PARA POCOS DE VISITA, POCOS DE INSPECAO, FOSSAS SEPTICAS E SUMIDOUROS, SEM FUNDO, DIAMETRO INTERNO DE 1,20 M E ALTURA DE 0,50 M</v>
          </cell>
          <cell r="C277" t="str">
            <v xml:space="preserve">UN    </v>
          </cell>
          <cell r="D277">
            <v>246.46</v>
          </cell>
        </row>
        <row r="278">
          <cell r="A278">
            <v>43442</v>
          </cell>
          <cell r="B278" t="str">
            <v>ANEL EM CONCRETO ARMADO, LISO, PARA POCOS DE VISITAS, POCOS DE INSPECAO, FOSSAS SEPTICAS E SUMIDOUROS, COM FUNDO, DIAMETRO INTERNO DE 0,80 M E ALTURA DE 0,50 M</v>
          </cell>
          <cell r="C278" t="str">
            <v xml:space="preserve">UN    </v>
          </cell>
          <cell r="D278">
            <v>190.58</v>
          </cell>
        </row>
        <row r="279">
          <cell r="A279">
            <v>43443</v>
          </cell>
          <cell r="B279" t="str">
            <v>ANEL EM CONCRETO ARMADO, LISO, PARA POCOS DE VISITAS, POCOS DE INSPECAO, FOSSAS SEPTICAS E SUMIDOUROS, COM FUNDO, DIAMETRO INTERNO DE 1,00 M E ALTURA DE 0,50 M</v>
          </cell>
          <cell r="C279" t="str">
            <v xml:space="preserve">UN    </v>
          </cell>
          <cell r="D279">
            <v>250.14</v>
          </cell>
        </row>
        <row r="280">
          <cell r="A280">
            <v>12544</v>
          </cell>
          <cell r="B280" t="str">
            <v>ANEL EM CONCRETO ARMADO, LISO, PARA POCOS DE VISITAS, POCOS DE INSPECAO, FOSSAS SEPTICAS E SUMIDOUROS, SEM FUNDO, DIAMETRO INTERNO DE 0,80 M E ALTURA DE 0,50 M</v>
          </cell>
          <cell r="C280" t="str">
            <v xml:space="preserve">UN    </v>
          </cell>
          <cell r="D280">
            <v>134.99</v>
          </cell>
        </row>
        <row r="281">
          <cell r="A281">
            <v>12547</v>
          </cell>
          <cell r="B281" t="str">
            <v>ANEL EM CONCRETO ARMADO, LISO, PARA POCOS DE VISITAS, POCOS DE INSPECAO, FOSSAS SEPTICAS E SUMIDOUROS, SEM FUNDO, DIAMETRO INTERNO DE 1,00 M E ALTURA DE 0,50 M</v>
          </cell>
          <cell r="C281" t="str">
            <v xml:space="preserve">UN    </v>
          </cell>
          <cell r="D281">
            <v>181.56</v>
          </cell>
        </row>
        <row r="282">
          <cell r="A282">
            <v>43445</v>
          </cell>
          <cell r="B282" t="str">
            <v>ANEL EM CONCRETO ARMADO, LISO, PARA, POCOS DE VISITA, POCOS DE INSPECAO, FOSSAS SEPTICAS E SUMIDOUROS, COM FUNDO, DIAMETRO INTERNO DE 1,50 M E ALTURA DE 1,00 M</v>
          </cell>
          <cell r="C282" t="str">
            <v xml:space="preserve">UN    </v>
          </cell>
          <cell r="D282">
            <v>476.47</v>
          </cell>
        </row>
        <row r="283">
          <cell r="A283">
            <v>12563</v>
          </cell>
          <cell r="B283" t="str">
            <v>ANEL EM CONCRETO ARMADO, LISO, PARA, POCOS DE VISITA, POCOS DE INSPECAO, FOSSAS SEPTICAS E SUMIDOUROS, SEM FUNDO, DIAMETRO INTERNO DE 1,50 M E ALTURA DE 0,50 M</v>
          </cell>
          <cell r="C283" t="str">
            <v xml:space="preserve">UN    </v>
          </cell>
          <cell r="D283">
            <v>340.89</v>
          </cell>
        </row>
        <row r="284">
          <cell r="A284">
            <v>43425</v>
          </cell>
          <cell r="B284" t="str">
            <v>ANEL EM CONCRETO ARMADO, PERFURADO,  PARA FOSSAS SEPTICAS E SUMIDOUROS, SEM FUNDO, DIAMETRO INTERNO DE 1,20 M E ALTURA DE 0,50 M</v>
          </cell>
          <cell r="C284" t="str">
            <v xml:space="preserve">UN    </v>
          </cell>
          <cell r="D284">
            <v>214.41</v>
          </cell>
        </row>
        <row r="285">
          <cell r="A285">
            <v>43446</v>
          </cell>
          <cell r="B285" t="str">
            <v>ANEL EM CONCRETO ARMADO, PERFURADO, PARA FOSSAS SEPTICAS E SUMIDOUROS, SEM FUNDO, DIAMETRO INTERNO DE 2,00 M E ALTURA DE 0,50 M</v>
          </cell>
          <cell r="C285" t="str">
            <v xml:space="preserve">UN    </v>
          </cell>
          <cell r="D285">
            <v>452.64</v>
          </cell>
        </row>
        <row r="286">
          <cell r="A286">
            <v>43447</v>
          </cell>
          <cell r="B286" t="str">
            <v>ANEL EM CONCRETO ARMADO, PERFURADO, PARA FOSSAS SEPTICAS E SUMIDOUROS, SEM FUNDO, DIAMETRO INTERNO DE 2,50 M E ALTURA DE 0,50 M</v>
          </cell>
          <cell r="C286" t="str">
            <v xml:space="preserve">UN    </v>
          </cell>
          <cell r="D286">
            <v>555.88</v>
          </cell>
        </row>
        <row r="287">
          <cell r="A287">
            <v>43448</v>
          </cell>
          <cell r="B287" t="str">
            <v>ANEL EM CONCRETO ARMADO, PERFURADO, PARA FOSSAS SEPTICAS E SUMIDOUROS, SEM FUNDO, DIAMETRO INTERNO DE 3,00 M E ALTURA DE 0,50 M</v>
          </cell>
          <cell r="C287" t="str">
            <v xml:space="preserve">UN    </v>
          </cell>
          <cell r="D287">
            <v>778.23</v>
          </cell>
        </row>
        <row r="288">
          <cell r="A288">
            <v>13761</v>
          </cell>
          <cell r="B288" t="str">
            <v>APARELHO CORTE OXI-ACETILENO PARA SOLDA E CORTE CONTENDO MACARICO SOLDA, BICO DE CORTE, CILINDROS, REGULADORES, MANGUEIRAS E CARRINHO</v>
          </cell>
          <cell r="C288" t="str">
            <v xml:space="preserve">UN    </v>
          </cell>
          <cell r="D288">
            <v>5254.19</v>
          </cell>
        </row>
        <row r="289">
          <cell r="A289">
            <v>12888</v>
          </cell>
          <cell r="B289" t="str">
            <v>APARELHO DE APOIO DE NEOPRENE FRETADO, 60 X 45 X 7,6 CM, COM FRETAGEM DE ACO DE 4 MM INTERCALADAS COM ELASTOMERO DE 11 MM E REVESTIMENTO FINAL COM ELASTOMERO DE 6 MM</v>
          </cell>
          <cell r="C289" t="str">
            <v xml:space="preserve">DM3   </v>
          </cell>
          <cell r="D289">
            <v>96.72</v>
          </cell>
        </row>
        <row r="290">
          <cell r="A290">
            <v>12889</v>
          </cell>
          <cell r="B290" t="str">
            <v>APARELHO DE APOIO DE NEOPRENE SIMPLES/ NAO FRETADO, 100 X 100 CM, ESPESSURA 6,3 MM</v>
          </cell>
          <cell r="C290" t="str">
            <v xml:space="preserve">DM3   </v>
          </cell>
          <cell r="D290">
            <v>63.16</v>
          </cell>
        </row>
        <row r="291">
          <cell r="A291">
            <v>4814</v>
          </cell>
          <cell r="B291" t="str">
            <v>APARELHO SINALIZADOR LUMINOSO COM LED, PARA SAIDA GARAGEM, COM 2 LENTES EM POLICARBONATO, BIVOLT (INCLUI SUPORTE DE FIXACAO)</v>
          </cell>
          <cell r="C291" t="str">
            <v xml:space="preserve">UN    </v>
          </cell>
          <cell r="D291">
            <v>79.59</v>
          </cell>
        </row>
        <row r="292">
          <cell r="A292">
            <v>25967</v>
          </cell>
          <cell r="B292" t="str">
            <v>APOIO DO PORTA DENTE PARA FRESADORA DE ASFALTO</v>
          </cell>
          <cell r="C292" t="str">
            <v xml:space="preserve">UN    </v>
          </cell>
          <cell r="D292">
            <v>1691.85</v>
          </cell>
        </row>
        <row r="293">
          <cell r="A293">
            <v>6122</v>
          </cell>
          <cell r="B293" t="str">
            <v>APONTADOR OU APROPRIADOR DE MAO DE OBRA</v>
          </cell>
          <cell r="C293" t="str">
            <v xml:space="preserve">H     </v>
          </cell>
          <cell r="D293">
            <v>15.21</v>
          </cell>
        </row>
        <row r="294">
          <cell r="A294">
            <v>40810</v>
          </cell>
          <cell r="B294" t="str">
            <v>APONTADOR OU APROPRIADOR DE MAO DE OBRA (MENSALISTA)</v>
          </cell>
          <cell r="C294" t="str">
            <v xml:space="preserve">MES   </v>
          </cell>
          <cell r="D294">
            <v>2699.31</v>
          </cell>
        </row>
        <row r="295">
          <cell r="A295">
            <v>21100</v>
          </cell>
          <cell r="B295" t="str">
            <v>AQUECEDOR DE AGUA A GAS GLP/GN COM CAPACIDADE DE ARMAZENAMENTO DE 50 A 80 L</v>
          </cell>
          <cell r="C295" t="str">
            <v xml:space="preserve">UN    </v>
          </cell>
          <cell r="D295">
            <v>2625.92</v>
          </cell>
        </row>
        <row r="296">
          <cell r="A296">
            <v>11816</v>
          </cell>
          <cell r="B296" t="str">
            <v>AQUECEDOR DE AGUA ELETRICO  RESERVATORIO DE 100 L CILINDRICO EM COBRE, REFORCADO COM ACO CARBONO, MONOFASICO, TENSAO NOMINAL 220 V</v>
          </cell>
          <cell r="C296" t="str">
            <v xml:space="preserve">UN    </v>
          </cell>
          <cell r="D296">
            <v>2800</v>
          </cell>
        </row>
        <row r="297">
          <cell r="A297">
            <v>11814</v>
          </cell>
          <cell r="B297" t="str">
            <v>AQUECEDOR DE AGUA ELETRICO  RESERVATORIO DE 500 L CILINDRICO EM COBRE, REFORCADO COM ACO CARBONO, MONOFASICO, TENSAO NOMINAL 220 V</v>
          </cell>
          <cell r="C297" t="str">
            <v xml:space="preserve">UN    </v>
          </cell>
          <cell r="D297">
            <v>6094.89</v>
          </cell>
        </row>
        <row r="298">
          <cell r="A298">
            <v>14186</v>
          </cell>
          <cell r="B298" t="str">
            <v>AQUECEDOR DE AGUA ELETRICO  RESERVATORIO DE 500 L CILINDRICO EM COBRE, REFORCADO COM ACO CARBONO, TRIFASICO, TENSAO NOMINAL 220/380/400 V, POTENCIA 24 KW</v>
          </cell>
          <cell r="C298" t="str">
            <v xml:space="preserve">UN    </v>
          </cell>
          <cell r="D298">
            <v>7652.96</v>
          </cell>
        </row>
        <row r="299">
          <cell r="A299">
            <v>14185</v>
          </cell>
          <cell r="B299" t="str">
            <v>AQUECEDOR DE AGUA ELETRICO  RESERVATORIO DE 700 L CILINDRICO EM COBRE, REFORCADO COM ACO CARBONO, MONOFASICO, TENSAO NOMINAL 220 V</v>
          </cell>
          <cell r="C299" t="str">
            <v xml:space="preserve">UN    </v>
          </cell>
          <cell r="D299">
            <v>9913.57</v>
          </cell>
        </row>
        <row r="300">
          <cell r="A300">
            <v>11811</v>
          </cell>
          <cell r="B300" t="str">
            <v>AQUECEDOR DE AGUA ELETRICO HORIZONTAL, RESERVATORIO DE 200 L CILINDRICO EM COBRE, REFORCADO COM ACO CARBONO, MONOFASICO, TENSAO NOMINAL 220 V</v>
          </cell>
          <cell r="C300" t="str">
            <v xml:space="preserve">UN    </v>
          </cell>
          <cell r="D300">
            <v>3790.57</v>
          </cell>
        </row>
        <row r="301">
          <cell r="A301">
            <v>26038</v>
          </cell>
          <cell r="B301" t="str">
            <v>AQUECEDOR DE OLEO BPF (FLUIDO) TERMICO, CAPACIDADE DE 300.000 KCAL/H</v>
          </cell>
          <cell r="C301" t="str">
            <v xml:space="preserve">UN    </v>
          </cell>
          <cell r="D301">
            <v>229600.99</v>
          </cell>
        </row>
        <row r="302">
          <cell r="A302">
            <v>34482</v>
          </cell>
          <cell r="B302" t="str">
            <v>AQUECEDOR SOLAR  CAPACIDADE DO RESERVATORIO 800 L, INCLUI 8 PLACAS COLETORAS DE 1,42 M2</v>
          </cell>
          <cell r="C302" t="str">
            <v xml:space="preserve">UN    </v>
          </cell>
          <cell r="D302">
            <v>5568.1</v>
          </cell>
        </row>
        <row r="303">
          <cell r="A303">
            <v>34469</v>
          </cell>
          <cell r="B303" t="str">
            <v>AQUECEDOR SOLAR CAPACIDADE DO RESERVATORIO 1000 L, INCLUI 10 PLACAS COLETORAS DE 1,42 M2</v>
          </cell>
          <cell r="C303" t="str">
            <v xml:space="preserve">UN    </v>
          </cell>
          <cell r="D303">
            <v>8613.16</v>
          </cell>
        </row>
        <row r="304">
          <cell r="A304">
            <v>34472</v>
          </cell>
          <cell r="B304" t="str">
            <v>AQUECEDOR SOLAR CAPACIDADE DO RESERVATORIO 200 L, INCLUI 2 PLACAS COLETORAS DE 1,42 M2</v>
          </cell>
          <cell r="C304" t="str">
            <v xml:space="preserve">UN    </v>
          </cell>
          <cell r="D304">
            <v>2650</v>
          </cell>
        </row>
        <row r="305">
          <cell r="A305">
            <v>34476</v>
          </cell>
          <cell r="B305" t="str">
            <v>AQUECEDOR SOLAR CAPACIDADE DO RESERVATORIO 400L, INCLUI 4 PLACAS COLETORAS DE 1,42 M2</v>
          </cell>
          <cell r="C305" t="str">
            <v xml:space="preserve">UN    </v>
          </cell>
          <cell r="D305">
            <v>4492.12</v>
          </cell>
        </row>
        <row r="306">
          <cell r="A306">
            <v>34477</v>
          </cell>
          <cell r="B306" t="str">
            <v>AQUECEDOR SOLAR CAPACIDADE DO RESERVATORIO 600 L, INCLUI 6 PLACAS COLETORAS DE 1,42 M2</v>
          </cell>
          <cell r="C306" t="str">
            <v xml:space="preserve">UN    </v>
          </cell>
          <cell r="D306">
            <v>5961.92</v>
          </cell>
        </row>
        <row r="307">
          <cell r="A307">
            <v>42425</v>
          </cell>
          <cell r="B307" t="str">
            <v>AR CONDICIONADO SPLIT INVERTER, HI-WALL (PAREDE), 12000 BTU/H, CICLO FRIO, 60HZ, CLASSIFICACAO A (SELO PROCEL), GAS HFC, CONTROLE S/FIO</v>
          </cell>
          <cell r="C307" t="str">
            <v xml:space="preserve">UN    </v>
          </cell>
          <cell r="D307">
            <v>2229.66</v>
          </cell>
        </row>
        <row r="308">
          <cell r="A308">
            <v>42422</v>
          </cell>
          <cell r="B308" t="str">
            <v>AR CONDICIONADO SPLIT INVERTER, HI-WALL (PAREDE), 18000 BTU/H, CICLO FRIO, 60HZ, CLASSIFICACAO A (SELO PROCEL), GAS HFC, CONTROLE S/FIO</v>
          </cell>
          <cell r="C308" t="str">
            <v xml:space="preserve">UN    </v>
          </cell>
          <cell r="D308">
            <v>3310</v>
          </cell>
        </row>
        <row r="309">
          <cell r="A309">
            <v>43184</v>
          </cell>
          <cell r="B309" t="str">
            <v>AR CONDICIONADO SPLIT INVERTER, HI-WALL (PAREDE), 24000 BTU/H, CICLO FRIO, 60HZ, CLASSIFICACAO A - SELO PROCEL, GAS HFC, CONTROLE S/FIO</v>
          </cell>
          <cell r="C309" t="str">
            <v xml:space="preserve">UN    </v>
          </cell>
          <cell r="D309">
            <v>4574.74</v>
          </cell>
        </row>
        <row r="310">
          <cell r="A310">
            <v>42424</v>
          </cell>
          <cell r="B310" t="str">
            <v>AR CONDICIONADO SPLIT INVERTER, HI-WALL (PAREDE), 9000 BTU/H, CICLO FRIO, 60HZ, CLASSIFICACAO A (SELO PROCEL), GAS HFC, CONTROLE S/FIO</v>
          </cell>
          <cell r="C310" t="str">
            <v xml:space="preserve">UN    </v>
          </cell>
          <cell r="D310">
            <v>1991.28</v>
          </cell>
        </row>
        <row r="311">
          <cell r="A311">
            <v>42421</v>
          </cell>
          <cell r="B311" t="str">
            <v>AR CONDICIONADO SPLIT INVERTER, PISO TETO, APRESENTANDO ENTRE 54000 E 58000 BTU/H, CICLO FRIO, 60HZ, CLASSIFICACAO ENERGETICA A OU B (SELO PROCEL), GAS HFC, CONTROLE S/FIO</v>
          </cell>
          <cell r="C311" t="str">
            <v xml:space="preserve">UN    </v>
          </cell>
          <cell r="D311">
            <v>18130.36</v>
          </cell>
        </row>
        <row r="312">
          <cell r="A312">
            <v>42416</v>
          </cell>
          <cell r="B312" t="str">
            <v>AR CONDICIONADO SPLIT INVERTER, PISO TETO, 18000 BTU/H, CICLO FRIO, 60HZ, CLASSIFICACAO ENERGETICA A OU B (SELO PROCEL), GAS HFC, CONTROLE S/FIO</v>
          </cell>
          <cell r="C312" t="str">
            <v xml:space="preserve">UN    </v>
          </cell>
          <cell r="D312">
            <v>8584.17</v>
          </cell>
        </row>
        <row r="313">
          <cell r="A313">
            <v>42417</v>
          </cell>
          <cell r="B313" t="str">
            <v>AR CONDICIONADO SPLIT INVERTER, PISO TETO, 24000 BTU/H, CICLO FRIO, 60HZ, CLASSIFICACAO ENERGETICA A OU B (SELO PROCEL), GAS HFC, CONTROLE S/FIO</v>
          </cell>
          <cell r="C313" t="str">
            <v xml:space="preserve">UN    </v>
          </cell>
          <cell r="D313">
            <v>9623.5499999999993</v>
          </cell>
        </row>
        <row r="314">
          <cell r="A314">
            <v>42419</v>
          </cell>
          <cell r="B314" t="str">
            <v>AR CONDICIONADO SPLIT INVERTER, PISO TETO, 36000 BTU/H, CICLO FRIO, 60HZ, CLASSIFICACAO ENERGETICA A OU B (SELO PROCEL), GAS HFC, CONTROLE S/FIO</v>
          </cell>
          <cell r="C314" t="str">
            <v xml:space="preserve">UN    </v>
          </cell>
          <cell r="D314">
            <v>10872.57</v>
          </cell>
        </row>
        <row r="315">
          <cell r="A315">
            <v>42420</v>
          </cell>
          <cell r="B315" t="str">
            <v>AR CONDICIONADO SPLIT INVERTER, PISO TETO, 48000 BTU/H, CICLO FRIO, 60HZ, CLASSIFICACAO ENERGETICA A OU B (SELO PROCEL), GAS HFC, CONTROLE S/FIO</v>
          </cell>
          <cell r="C315" t="str">
            <v xml:space="preserve">UN    </v>
          </cell>
          <cell r="D315">
            <v>14943.55</v>
          </cell>
        </row>
        <row r="316">
          <cell r="A316">
            <v>43195</v>
          </cell>
          <cell r="B316" t="str">
            <v>AR CONDICIONADO SPLIT ON/OFF, CASSETE (TETO), FRIO 4 VIAS 18000 BTUS/H, CLASSIFICACAO ENERGETICA C - SELO PROCEL, GAS HFC, CONTROLE S/ FIO</v>
          </cell>
          <cell r="C316" t="str">
            <v xml:space="preserve">UN    </v>
          </cell>
          <cell r="D316">
            <v>5261.83</v>
          </cell>
        </row>
        <row r="317">
          <cell r="A317">
            <v>43196</v>
          </cell>
          <cell r="B317" t="str">
            <v>AR CONDICIONADO SPLIT ON/OFF, CASSETE (TETO), FRIO 4 VIAS 24000 BTUS/H, CLASSIFICACAO ENERGETICA C - SELO PROCEL, GAS HFC, CONTROLE S/ FIO</v>
          </cell>
          <cell r="C317" t="str">
            <v xml:space="preserve">UN    </v>
          </cell>
          <cell r="D317">
            <v>6521.29</v>
          </cell>
        </row>
        <row r="318">
          <cell r="A318">
            <v>43198</v>
          </cell>
          <cell r="B318" t="str">
            <v>AR CONDICIONADO SPLIT ON/OFF, CASSETE (TETO), FRIO 4 VIAS 36000 BTUS/H, CLASSIFICACAO ENERGETICA C - SELO PROCEL, GAS HFC, CONTROLE S/ FIO</v>
          </cell>
          <cell r="C318" t="str">
            <v xml:space="preserve">UN    </v>
          </cell>
          <cell r="D318">
            <v>9690.48</v>
          </cell>
        </row>
        <row r="319">
          <cell r="A319">
            <v>43199</v>
          </cell>
          <cell r="B319" t="str">
            <v>AR CONDICIONADO SPLIT ON/OFF, CASSETE (TETO), FRIO 4 VIAS 48000 BTUS/H, CLASSIFICACAO ENERGETICA C - SELO PROCEL, GAS HFC, CONTROLE S/ FIO</v>
          </cell>
          <cell r="C319" t="str">
            <v xml:space="preserve">UN    </v>
          </cell>
          <cell r="D319">
            <v>10045.57</v>
          </cell>
        </row>
        <row r="320">
          <cell r="A320">
            <v>43200</v>
          </cell>
          <cell r="B320" t="str">
            <v>AR CONDICIONADO SPLIT ON/OFF, CASSETE (TETO), FRIO 4 VIAS 60000 BTUS/H, CLASSIFICACAO ENERGETICA C - SELO PROCEL, GAS HFC, CONTROLE S/ FIO</v>
          </cell>
          <cell r="C320" t="str">
            <v xml:space="preserve">UN    </v>
          </cell>
          <cell r="D320">
            <v>11528.03</v>
          </cell>
        </row>
        <row r="321">
          <cell r="A321">
            <v>39556</v>
          </cell>
          <cell r="B321" t="str">
            <v>AR CONDICIONADO SPLIT ON/OFF, CASSETE (TETO), 18000 BTUS/H, CICLO QUENTE/FRIO, 60 HZ, CLASSIFICACAO ENERGETICA C - SELO PROCEL, GAS HFC, CONTROLE S/ FIO</v>
          </cell>
          <cell r="C321" t="str">
            <v xml:space="preserve">UN    </v>
          </cell>
          <cell r="D321">
            <v>6296.27</v>
          </cell>
        </row>
        <row r="322">
          <cell r="A322">
            <v>39557</v>
          </cell>
          <cell r="B322" t="str">
            <v>AR CONDICIONADO SPLIT ON/OFF, CASSETE (TETO), 24000 BTUS/H, CICLO QUENTE/FRIO, 60 HZ, CLASSIFICACAO ENERGETICA C - SELO PROCEL, GAS HFC, CONTROLE S/ FIO</v>
          </cell>
          <cell r="C322" t="str">
            <v xml:space="preserve">UN    </v>
          </cell>
          <cell r="D322">
            <v>6779.71</v>
          </cell>
        </row>
        <row r="323">
          <cell r="A323">
            <v>39559</v>
          </cell>
          <cell r="B323" t="str">
            <v>AR CONDICIONADO SPLIT ON/OFF, CASSETE (TETO), 36000 BTUS/H, CICLO QUENTE/FRIO, 60 HZ, CLASSIFICACAO ENERGETICA A - SELO PROCEL, GAS HFC, CONTROLE S/ FIO</v>
          </cell>
          <cell r="C323" t="str">
            <v xml:space="preserve">UN    </v>
          </cell>
          <cell r="D323">
            <v>10019.1</v>
          </cell>
        </row>
        <row r="324">
          <cell r="A324">
            <v>39560</v>
          </cell>
          <cell r="B324" t="str">
            <v>AR CONDICIONADO SPLIT ON/OFF, CASSETE (TETO), 48000 BTUS/H, CICLO QUENTE/FRIO, 60 HZ, CLASSIFICACAO ENERGETICA A - SELO PROCEL, GAS HFC, CONTROLE S/ FIO</v>
          </cell>
          <cell r="C324" t="str">
            <v xml:space="preserve">UN    </v>
          </cell>
          <cell r="D324">
            <v>11591.12</v>
          </cell>
        </row>
        <row r="325">
          <cell r="A325">
            <v>39561</v>
          </cell>
          <cell r="B325" t="str">
            <v>AR CONDICIONADO SPLIT ON/OFF, CASSETE (TETO), 60000 BTUS/H, CICLO QUENTE/FRIO, 60 HZ, CLASSIFICACAO ENERGETICA A - SELO PROCEL, GAS HFC, CONTROLE S/ FIO</v>
          </cell>
          <cell r="C325" t="str">
            <v xml:space="preserve">UN    </v>
          </cell>
          <cell r="D325">
            <v>12125.8</v>
          </cell>
        </row>
        <row r="326">
          <cell r="A326">
            <v>43190</v>
          </cell>
          <cell r="B326" t="str">
            <v>AR CONDICIONADO SPLIT ON/OFF, HI-WALL (PAREDE), 12000 BTUS/H, CICLO FRIO, 60 HZ, CLASSIFICACAO ENERGETICA A - SELO PROCEL, GAS HFC, CONTROLE S/ FIO</v>
          </cell>
          <cell r="C326" t="str">
            <v xml:space="preserve">UN    </v>
          </cell>
          <cell r="D326">
            <v>1789.44</v>
          </cell>
        </row>
        <row r="327">
          <cell r="A327">
            <v>39555</v>
          </cell>
          <cell r="B327" t="str">
            <v>AR CONDICIONADO SPLIT ON/OFF, HI-WALL (PAREDE), 12000 BTUS/H, CICLO QUENTE/FRIO, 60 HZ, CLASSIFICACAO ENERGETICA A - SELO PROCEL, GAS HFC, CONTROLE S/ FIO</v>
          </cell>
          <cell r="C327" t="str">
            <v xml:space="preserve">UN    </v>
          </cell>
          <cell r="D327">
            <v>1935.72</v>
          </cell>
        </row>
        <row r="328">
          <cell r="A328">
            <v>43191</v>
          </cell>
          <cell r="B328" t="str">
            <v>AR CONDICIONADO SPLIT ON/OFF, HI-WALL (PAREDE), 18000 BTUS/H, CICLO FRIO, 60 HZ, CLASSIFICACAO ENERGETICA A - SELO PROCEL, GAS HFC, CONTROLE S/ FIO</v>
          </cell>
          <cell r="C328" t="str">
            <v xml:space="preserve">UN    </v>
          </cell>
          <cell r="D328">
            <v>2574.77</v>
          </cell>
        </row>
        <row r="329">
          <cell r="A329">
            <v>39548</v>
          </cell>
          <cell r="B329" t="str">
            <v>AR CONDICIONADO SPLIT ON/OFF, HI-WALL (PAREDE), 18000 BTUS/H, CICLO QUENTE/FRIO, 60 HZ, CLASSIFICACAO ENERGETICA A - SELO PROCEL, GAS HFC, CONTROLE S/ FIO</v>
          </cell>
          <cell r="C329" t="str">
            <v xml:space="preserve">UN    </v>
          </cell>
          <cell r="D329">
            <v>2871.27</v>
          </cell>
        </row>
        <row r="330">
          <cell r="A330">
            <v>43192</v>
          </cell>
          <cell r="B330" t="str">
            <v>AR CONDICIONADO SPLIT ON/OFF, HI-WALL (PAREDE), 24000 BTUS/H, CICLO FRIO, 60 HZ, CLASSIFICACAO ENERGETICA A - SELO PROCEL, GAS HFC, CONTROLE S/ FIO</v>
          </cell>
          <cell r="C330" t="str">
            <v xml:space="preserve">UN    </v>
          </cell>
          <cell r="D330">
            <v>3372.72</v>
          </cell>
        </row>
        <row r="331">
          <cell r="A331">
            <v>39554</v>
          </cell>
          <cell r="B331" t="str">
            <v>AR CONDICIONADO SPLIT ON/OFF, HI-WALL (PAREDE), 24000 BTUS/H, CICLO QUENTE/FRIO, 60 HZ, CLASSIFICACAO ENERGETICA A - SELO PROCEL, GAS HFC, CONTROLE S/ FIO</v>
          </cell>
          <cell r="C331" t="str">
            <v xml:space="preserve">UN    </v>
          </cell>
          <cell r="D331">
            <v>3796.82</v>
          </cell>
        </row>
        <row r="332">
          <cell r="A332">
            <v>43194</v>
          </cell>
          <cell r="B332" t="str">
            <v>AR CONDICIONADO SPLIT ON/OFF, HI-WALL (PAREDE), 9000 BTUS/H, CICLO FRIO, 60 HZ, CLASSIFICACAO ENERGETICA A - SELO PROCEL, GAS HFC, CONTROLE S/ FIO</v>
          </cell>
          <cell r="C332" t="str">
            <v xml:space="preserve">UN    </v>
          </cell>
          <cell r="D332">
            <v>1532.96</v>
          </cell>
        </row>
        <row r="333">
          <cell r="A333">
            <v>39551</v>
          </cell>
          <cell r="B333" t="str">
            <v>AR CONDICIONADO SPLIT ON/OFF, HI-WALL (PAREDE), 9000 BTUS/H, CICLO QUENTE/FRIO, 60 HZ, CLASSIFICACAO ENERGETICA A - SELO PROCEL, GAS HFC, CONTROLE S/ FIO</v>
          </cell>
          <cell r="C333" t="str">
            <v xml:space="preserve">UN    </v>
          </cell>
          <cell r="D333">
            <v>1687.96</v>
          </cell>
        </row>
        <row r="334">
          <cell r="A334">
            <v>43185</v>
          </cell>
          <cell r="B334" t="str">
            <v>AR CONDICIONADO SPLIT ON/OFF, PISO TETO, 18.000 BTU/H, CICLO FRIO, 60HZ, CLASSIFICACAO ENERGETICA C - SELO PROCEL, GAS HFC, CONTROLE S/FIO</v>
          </cell>
          <cell r="C334" t="str">
            <v xml:space="preserve">UN    </v>
          </cell>
          <cell r="D334">
            <v>4796.87</v>
          </cell>
        </row>
        <row r="335">
          <cell r="A335">
            <v>43186</v>
          </cell>
          <cell r="B335" t="str">
            <v>AR CONDICIONADO SPLIT ON/OFF, PISO TETO, 24.000 BTU/H, CICLO FRIO, 60HZ, CLASSIFICACAO ENERGETICA C - SELO PROCEL, GAS HFC, CONTROLE S/FIO</v>
          </cell>
          <cell r="C335" t="str">
            <v xml:space="preserve">UN    </v>
          </cell>
          <cell r="D335">
            <v>5059.7299999999996</v>
          </cell>
        </row>
        <row r="336">
          <cell r="A336">
            <v>43187</v>
          </cell>
          <cell r="B336" t="str">
            <v>AR CONDICIONADO SPLIT ON/OFF, PISO TETO, 36.000 BTU/H, CICLO FRIO, 60HZ, CLASSIFICACAO ENERGETICA C - SELO PROCEL, GAS HFC, CONTROLE S/FIO</v>
          </cell>
          <cell r="C336" t="str">
            <v xml:space="preserve">UN    </v>
          </cell>
          <cell r="D336">
            <v>6714.32</v>
          </cell>
        </row>
        <row r="337">
          <cell r="A337">
            <v>43188</v>
          </cell>
          <cell r="B337" t="str">
            <v>AR CONDICIONADO SPLIT ON/OFF, PISO TETO, 48.000 BTU/H, CICLO FRIO, 60HZ, CLASSIFICACAO ENERGETICA C - SELO PROCEL, GAS HFC, CONTROLE S/FIO</v>
          </cell>
          <cell r="C337" t="str">
            <v xml:space="preserve">UN    </v>
          </cell>
          <cell r="D337">
            <v>8135.29</v>
          </cell>
        </row>
        <row r="338">
          <cell r="A338">
            <v>43189</v>
          </cell>
          <cell r="B338" t="str">
            <v>AR CONDICIONADO SPLIT ON/OFF, PISO TETO, 60.000 BTU/H, CICLO FRIO, 60HZ, CLASSIFICACAO ENERGETICA C - SELO PROCEL, GAS HFC, CONTROLE S/FIO</v>
          </cell>
          <cell r="C338" t="str">
            <v xml:space="preserve">UN    </v>
          </cell>
          <cell r="D338">
            <v>9150.84</v>
          </cell>
        </row>
        <row r="339">
          <cell r="A339">
            <v>39580</v>
          </cell>
          <cell r="B339" t="str">
            <v>AR-CONDICIONADO FRIO SPLITAO INVERTER 30 TR</v>
          </cell>
          <cell r="C339" t="str">
            <v xml:space="preserve">UN    </v>
          </cell>
          <cell r="D339">
            <v>72112.38</v>
          </cell>
        </row>
        <row r="340">
          <cell r="A340">
            <v>39577</v>
          </cell>
          <cell r="B340" t="str">
            <v>AR-CONDICIONADO FRIO SPLITAO MODULAR 10 TR</v>
          </cell>
          <cell r="C340" t="str">
            <v xml:space="preserve">UN    </v>
          </cell>
          <cell r="D340">
            <v>22571.02</v>
          </cell>
        </row>
        <row r="341">
          <cell r="A341">
            <v>39578</v>
          </cell>
          <cell r="B341" t="str">
            <v>AR-CONDICIONADO FRIO SPLITAO MODULAR 15 TR</v>
          </cell>
          <cell r="C341" t="str">
            <v xml:space="preserve">UN    </v>
          </cell>
          <cell r="D341">
            <v>29128.35</v>
          </cell>
        </row>
        <row r="342">
          <cell r="A342">
            <v>39579</v>
          </cell>
          <cell r="B342" t="str">
            <v>AR-CONDICIONADO FRIO SPLITAO MODULAR 20 TR</v>
          </cell>
          <cell r="C342" t="str">
            <v xml:space="preserve">UN    </v>
          </cell>
          <cell r="D342">
            <v>42379.47</v>
          </cell>
        </row>
        <row r="343">
          <cell r="A343">
            <v>39826</v>
          </cell>
          <cell r="B343" t="str">
            <v>AR-CONDICIONADO SPLIT INVERTER, PISO TETO, 24000 BTU/H, QUENTE/FRIO, 60HZ, CLASSIFICACAO ENERGETICA A - SELO PROCEL, GAS HFC, CONTROLE S/FIO</v>
          </cell>
          <cell r="C343" t="str">
            <v xml:space="preserve">UN    </v>
          </cell>
          <cell r="D343">
            <v>5204.97</v>
          </cell>
        </row>
        <row r="344">
          <cell r="A344">
            <v>10700</v>
          </cell>
          <cell r="B344" t="str">
            <v>ARADO REVERSIVEL COM 3 DISCOS DE 26" X 6MM REBOCAVEL</v>
          </cell>
          <cell r="C344" t="str">
            <v xml:space="preserve">UN    </v>
          </cell>
          <cell r="D344">
            <v>17592.439999999999</v>
          </cell>
        </row>
        <row r="345">
          <cell r="A345">
            <v>346</v>
          </cell>
          <cell r="B345" t="str">
            <v>ARAME DE ACO OVALADO 15 X 17 ( 45,7 KG, 700 KGF), ROLO 1000 M</v>
          </cell>
          <cell r="C345" t="str">
            <v xml:space="preserve">KG    </v>
          </cell>
          <cell r="D345">
            <v>22.15</v>
          </cell>
        </row>
        <row r="346">
          <cell r="A346">
            <v>3312</v>
          </cell>
          <cell r="B346" t="str">
            <v>ARAME DE AMARRACAO PARA GABIAO GALVANIZADO, DIAMETRO 2,2 MM</v>
          </cell>
          <cell r="C346" t="str">
            <v xml:space="preserve">KG    </v>
          </cell>
          <cell r="D346">
            <v>21.12</v>
          </cell>
        </row>
        <row r="347">
          <cell r="A347">
            <v>339</v>
          </cell>
          <cell r="B347" t="str">
            <v>ARAME FARPADO GALVANIZADO, 14 BWG (2,11 MM), CLASSE 250</v>
          </cell>
          <cell r="C347" t="str">
            <v xml:space="preserve">M     </v>
          </cell>
          <cell r="D347">
            <v>1.1399999999999999</v>
          </cell>
        </row>
        <row r="348">
          <cell r="A348">
            <v>340</v>
          </cell>
          <cell r="B348" t="str">
            <v>ARAME FARPADO GALVANIZADO, 16 BWG (1,65 MM), CLASSE 250</v>
          </cell>
          <cell r="C348" t="str">
            <v xml:space="preserve">M     </v>
          </cell>
          <cell r="D348">
            <v>1.03</v>
          </cell>
        </row>
        <row r="349">
          <cell r="A349">
            <v>43130</v>
          </cell>
          <cell r="B349" t="str">
            <v>ARAME GALVANIZADO 12 BWG, D = 2,76 MM (0,048 KG/M) OU 14 BWG, D = 2,11 MM (0,026 KG/M)</v>
          </cell>
          <cell r="C349" t="str">
            <v xml:space="preserve">KG    </v>
          </cell>
          <cell r="D349">
            <v>18.7</v>
          </cell>
        </row>
        <row r="350">
          <cell r="A350">
            <v>344</v>
          </cell>
          <cell r="B350" t="str">
            <v>ARAME GALVANIZADO 16 BWG, D = 1,65MM (0,0166 KG/M)</v>
          </cell>
          <cell r="C350" t="str">
            <v xml:space="preserve">KG    </v>
          </cell>
          <cell r="D350">
            <v>24.58</v>
          </cell>
        </row>
        <row r="351">
          <cell r="A351">
            <v>345</v>
          </cell>
          <cell r="B351" t="str">
            <v>ARAME GALVANIZADO 18 BWG, D = 1,24MM (0,009 KG/M)</v>
          </cell>
          <cell r="C351" t="str">
            <v xml:space="preserve">KG    </v>
          </cell>
          <cell r="D351">
            <v>26.67</v>
          </cell>
        </row>
        <row r="352">
          <cell r="A352">
            <v>43131</v>
          </cell>
          <cell r="B352" t="str">
            <v>ARAME GALVANIZADO 6 BWG, D = 5,16 MM (0,157 KG/M), OU 8 BWG, D = 4,19 MM (0,101 KG/M), OU 10 BWG, D = 3,40 MM (0,0713 KG/M)</v>
          </cell>
          <cell r="C352" t="str">
            <v xml:space="preserve">KG    </v>
          </cell>
          <cell r="D352">
            <v>21.72</v>
          </cell>
        </row>
        <row r="353">
          <cell r="A353">
            <v>3313</v>
          </cell>
          <cell r="B353" t="str">
            <v>ARAME PROTEGIDO COM POLIMERO PARA GABIAO, DIAMETRO 2,2 MM</v>
          </cell>
          <cell r="C353" t="str">
            <v xml:space="preserve">KG    </v>
          </cell>
          <cell r="D353">
            <v>27.18</v>
          </cell>
        </row>
        <row r="354">
          <cell r="A354">
            <v>43132</v>
          </cell>
          <cell r="B354" t="str">
            <v>ARAME RECOZIDO 16 BWG, D = 1,65 MM (0,016 KG/M) OU 18 BWG, D = 1,25 MM (0,01 KG/M)</v>
          </cell>
          <cell r="C354" t="str">
            <v xml:space="preserve">KG    </v>
          </cell>
          <cell r="D354">
            <v>18.7</v>
          </cell>
        </row>
        <row r="355">
          <cell r="A355">
            <v>366</v>
          </cell>
          <cell r="B355" t="str">
            <v>AREIA FINA - POSTO JAZIDA/FORNECEDOR (RETIRADO NA JAZIDA, SEM TRANSPORTE)</v>
          </cell>
          <cell r="C355" t="str">
            <v xml:space="preserve">M3    </v>
          </cell>
          <cell r="D355">
            <v>78</v>
          </cell>
        </row>
        <row r="356">
          <cell r="A356">
            <v>367</v>
          </cell>
          <cell r="B356" t="str">
            <v>AREIA GROSSA - POSTO JAZIDA/FORNECEDOR (RETIRADO NA JAZIDA, SEM TRANSPORTE)</v>
          </cell>
          <cell r="C356" t="str">
            <v xml:space="preserve">M3    </v>
          </cell>
          <cell r="D356">
            <v>76.5</v>
          </cell>
        </row>
        <row r="357">
          <cell r="A357">
            <v>370</v>
          </cell>
          <cell r="B357" t="str">
            <v>AREIA MEDIA - POSTO JAZIDA/FORNECEDOR (RETIRADO NA JAZIDA, SEM TRANSPORTE)</v>
          </cell>
          <cell r="C357" t="str">
            <v xml:space="preserve">M3    </v>
          </cell>
          <cell r="D357">
            <v>74.17</v>
          </cell>
        </row>
        <row r="358">
          <cell r="A358">
            <v>368</v>
          </cell>
          <cell r="B358" t="str">
            <v>AREIA PARA ATERRO - POSTO JAZIDA/FORNECEDOR (RETIRADO NA JAZIDA, SEM TRANSPORTE)</v>
          </cell>
          <cell r="C358" t="str">
            <v xml:space="preserve">M3    </v>
          </cell>
          <cell r="D358">
            <v>57.37</v>
          </cell>
        </row>
        <row r="359">
          <cell r="A359">
            <v>11075</v>
          </cell>
          <cell r="B359" t="str">
            <v>AREIA PARA LEITO FILTRANTE (0,42 A 1,68 MM) - POSTO JAZIDA/FORNECEDOR (RETIRADO NA JAZIDA, SEM TRANSPORTE)</v>
          </cell>
          <cell r="C359" t="str">
            <v xml:space="preserve">M3    </v>
          </cell>
          <cell r="D359">
            <v>1252.68</v>
          </cell>
        </row>
        <row r="360">
          <cell r="A360">
            <v>1381</v>
          </cell>
          <cell r="B360" t="str">
            <v>ARGAMASSA COLANTE AC I PARA CERAMICAS</v>
          </cell>
          <cell r="C360" t="str">
            <v xml:space="preserve">KG    </v>
          </cell>
          <cell r="D360">
            <v>0.8</v>
          </cell>
        </row>
        <row r="361">
          <cell r="A361">
            <v>34353</v>
          </cell>
          <cell r="B361" t="str">
            <v>ARGAMASSA COLANTE AC II</v>
          </cell>
          <cell r="C361" t="str">
            <v xml:space="preserve">KG    </v>
          </cell>
          <cell r="D361">
            <v>1.49</v>
          </cell>
        </row>
        <row r="362">
          <cell r="A362">
            <v>37595</v>
          </cell>
          <cell r="B362" t="str">
            <v>ARGAMASSA COLANTE TIPO AC III</v>
          </cell>
          <cell r="C362" t="str">
            <v xml:space="preserve">KG    </v>
          </cell>
          <cell r="D362">
            <v>2.46</v>
          </cell>
        </row>
        <row r="363">
          <cell r="A363">
            <v>37596</v>
          </cell>
          <cell r="B363" t="str">
            <v>ARGAMASSA COLANTE TIPO AC III E</v>
          </cell>
          <cell r="C363" t="str">
            <v xml:space="preserve">KG    </v>
          </cell>
          <cell r="D363">
            <v>2.82</v>
          </cell>
        </row>
        <row r="364">
          <cell r="A364">
            <v>371</v>
          </cell>
          <cell r="B364" t="str">
            <v>ARGAMASSA INDUSTRIALIZADA MULTIUSO, PARA REVESTIMENTO INTERNO E EXTERNO E ASSENTAMENTO DE BLOCOS DIVERSOS</v>
          </cell>
          <cell r="C364" t="str">
            <v xml:space="preserve">KG    </v>
          </cell>
          <cell r="D364">
            <v>0.87</v>
          </cell>
        </row>
        <row r="365">
          <cell r="A365">
            <v>37553</v>
          </cell>
          <cell r="B365" t="str">
            <v>ARGAMASSA INDUSTRIALIZADA PARA CHAPISCO COLANTE</v>
          </cell>
          <cell r="C365" t="str">
            <v xml:space="preserve">KG    </v>
          </cell>
          <cell r="D365">
            <v>1.63</v>
          </cell>
        </row>
        <row r="366">
          <cell r="A366">
            <v>37552</v>
          </cell>
          <cell r="B366" t="str">
            <v>ARGAMASSA INDUSTRIALIZADA PARA CHAPISCO ROLADO</v>
          </cell>
          <cell r="C366" t="str">
            <v xml:space="preserve">KG    </v>
          </cell>
          <cell r="D366">
            <v>2.63</v>
          </cell>
        </row>
        <row r="367">
          <cell r="A367">
            <v>36880</v>
          </cell>
          <cell r="B367" t="str">
            <v>ARGAMASSA PARA REVESTIMENTO DECORATIVO MONOCAMADA</v>
          </cell>
          <cell r="C367" t="str">
            <v xml:space="preserve">KG    </v>
          </cell>
          <cell r="D367">
            <v>2.67</v>
          </cell>
        </row>
        <row r="368">
          <cell r="A368">
            <v>34355</v>
          </cell>
          <cell r="B368" t="str">
            <v>ARGAMASSA PISO SOBRE PISO</v>
          </cell>
          <cell r="C368" t="str">
            <v xml:space="preserve">KG    </v>
          </cell>
          <cell r="D368">
            <v>2.2999999999999998</v>
          </cell>
        </row>
        <row r="369">
          <cell r="A369">
            <v>130</v>
          </cell>
          <cell r="B369" t="str">
            <v>ARGAMASSA POLIMERICA DE REPARO ESTRUTURAL, BICOMPONENTE</v>
          </cell>
          <cell r="C369" t="str">
            <v xml:space="preserve">KG    </v>
          </cell>
          <cell r="D369">
            <v>3.11</v>
          </cell>
        </row>
        <row r="370">
          <cell r="A370">
            <v>135</v>
          </cell>
          <cell r="B370" t="str">
            <v>ARGAMASSA POLIMERICA IMPERMEABILIZANTE SEMIFLEXIVEL, BICOMPONENTE (MEMBRANA IMPERMEABILIZANTE ACRILICA)</v>
          </cell>
          <cell r="C370" t="str">
            <v xml:space="preserve">KG    </v>
          </cell>
          <cell r="D370">
            <v>2.5</v>
          </cell>
        </row>
        <row r="371">
          <cell r="A371">
            <v>36886</v>
          </cell>
          <cell r="B371" t="str">
            <v>ARGAMASSA PRONTA PARA CONTRAPISO</v>
          </cell>
          <cell r="C371" t="str">
            <v xml:space="preserve">KG    </v>
          </cell>
          <cell r="D371">
            <v>0.83</v>
          </cell>
        </row>
        <row r="372">
          <cell r="A372">
            <v>38546</v>
          </cell>
          <cell r="B372" t="str">
            <v>ARGAMASSA USINADA AUTOADENSAVEL E AUTONIVELANTE PARA CONTRAPISO, INCLUI BOMBEAMENTO</v>
          </cell>
          <cell r="C372" t="str">
            <v xml:space="preserve">M3    </v>
          </cell>
          <cell r="D372">
            <v>471.91</v>
          </cell>
        </row>
        <row r="373">
          <cell r="A373">
            <v>34549</v>
          </cell>
          <cell r="B373" t="str">
            <v>ARGILA EXPANDIDA, GRANULOMETRIA 2215</v>
          </cell>
          <cell r="C373" t="str">
            <v xml:space="preserve">M3    </v>
          </cell>
          <cell r="D373">
            <v>201.33</v>
          </cell>
        </row>
        <row r="374">
          <cell r="A374">
            <v>6081</v>
          </cell>
          <cell r="B374" t="str">
            <v>ARGILA OU BARRO PARA ATERRO/REATERRO (COM TRANSPORTE ATE 10 KM)</v>
          </cell>
          <cell r="C374" t="str">
            <v xml:space="preserve">M3    </v>
          </cell>
          <cell r="D374">
            <v>28.52</v>
          </cell>
        </row>
        <row r="375">
          <cell r="A375">
            <v>6077</v>
          </cell>
          <cell r="B375" t="str">
            <v>ARGILA OU BARRO PARA ATERRO/REATERRO (RETIRADO NA JAZIDA, SEM TRANSPORTE)</v>
          </cell>
          <cell r="C375" t="str">
            <v xml:space="preserve">M3    </v>
          </cell>
          <cell r="D375">
            <v>16.440000000000001</v>
          </cell>
        </row>
        <row r="376">
          <cell r="A376">
            <v>6079</v>
          </cell>
          <cell r="B376" t="str">
            <v>ARGILA, ARGILA VERMELHA OU ARGILA ARENOSA (RETIRADA NA JAZIDA, SEM TRANSPORTE)</v>
          </cell>
          <cell r="C376" t="str">
            <v xml:space="preserve">M3    </v>
          </cell>
          <cell r="D376">
            <v>9.39</v>
          </cell>
        </row>
        <row r="377">
          <cell r="A377">
            <v>1091</v>
          </cell>
          <cell r="B377" t="str">
            <v>ARMACAO VERTICAL COM HASTE E CONTRA-PINO, EM CHAPA DE ACO GALVANIZADO 3/16", COM 1 ESTRIBO E 1 ISOLADOR</v>
          </cell>
          <cell r="C377" t="str">
            <v xml:space="preserve">UN    </v>
          </cell>
          <cell r="D377">
            <v>24.78</v>
          </cell>
        </row>
        <row r="378">
          <cell r="A378">
            <v>1094</v>
          </cell>
          <cell r="B378" t="str">
            <v>ARMACAO VERTICAL COM HASTE E CONTRA-PINO, EM CHAPA DE ACO GALVANIZADO 3/16", COM 1 ESTRIBO, SEM ISOLADOR</v>
          </cell>
          <cell r="C378" t="str">
            <v xml:space="preserve">UN    </v>
          </cell>
          <cell r="D378">
            <v>17.329999999999998</v>
          </cell>
        </row>
        <row r="379">
          <cell r="A379">
            <v>1095</v>
          </cell>
          <cell r="B379" t="str">
            <v>ARMACAO VERTICAL COM HASTE E CONTRA-PINO, EM CHAPA DE ACO GALVANIZADO 3/16", COM 2 ESTRIBOS, E 2 ISOLADORES</v>
          </cell>
          <cell r="C379" t="str">
            <v xml:space="preserve">UN    </v>
          </cell>
          <cell r="D379">
            <v>36.83</v>
          </cell>
        </row>
        <row r="380">
          <cell r="A380">
            <v>1092</v>
          </cell>
          <cell r="B380" t="str">
            <v>ARMACAO VERTICAL COM HASTE E CONTRA-PINO, EM CHAPA DE ACO GALVANIZADO 3/16", COM 2 ESTRIBOS, SEM ISOLADOR</v>
          </cell>
          <cell r="C380" t="str">
            <v xml:space="preserve">UN    </v>
          </cell>
          <cell r="D380">
            <v>28.5</v>
          </cell>
        </row>
        <row r="381">
          <cell r="A381">
            <v>1093</v>
          </cell>
          <cell r="B381" t="str">
            <v>ARMACAO VERTICAL COM HASTE E CONTRA-PINO, EM CHAPA DE ACO GALVANIZADO 3/16", COM 3 ESTRIBOS E 3 ISOLADORES</v>
          </cell>
          <cell r="C381" t="str">
            <v xml:space="preserve">UN    </v>
          </cell>
          <cell r="D381">
            <v>66.55</v>
          </cell>
        </row>
        <row r="382">
          <cell r="A382">
            <v>1090</v>
          </cell>
          <cell r="B382" t="str">
            <v>ARMACAO VERTICAL COM HASTE E CONTRA-PINO, EM CHAPA DE ACO GALVANIZADO 3/16", COM 3 ESTRIBOS, SEM ISOLADOR</v>
          </cell>
          <cell r="C382" t="str">
            <v xml:space="preserve">UN    </v>
          </cell>
          <cell r="D382">
            <v>47.65</v>
          </cell>
        </row>
        <row r="383">
          <cell r="A383">
            <v>1096</v>
          </cell>
          <cell r="B383" t="str">
            <v>ARMACAO VERTICAL COM HASTE E CONTRA-PINO, EM CHAPA DE ACO GALVANIZADO 3/16", COM 4 ESTRIBOS E 4 ISOLADORES</v>
          </cell>
          <cell r="C383" t="str">
            <v xml:space="preserve">UN    </v>
          </cell>
          <cell r="D383">
            <v>85.76</v>
          </cell>
        </row>
        <row r="384">
          <cell r="A384">
            <v>1097</v>
          </cell>
          <cell r="B384" t="str">
            <v>ARMACAO VERTICAL COM HASTE E CONTRA-PINO, EM CHAPA DE ACO GALVANIZADO 3/16", COM 4 ESTRIBOS, SEM ISOLADOR</v>
          </cell>
          <cell r="C384" t="str">
            <v xml:space="preserve">UN    </v>
          </cell>
          <cell r="D384">
            <v>72.8</v>
          </cell>
        </row>
        <row r="385">
          <cell r="A385">
            <v>378</v>
          </cell>
          <cell r="B385" t="str">
            <v>ARMADOR</v>
          </cell>
          <cell r="C385" t="str">
            <v xml:space="preserve">H     </v>
          </cell>
          <cell r="D385">
            <v>15.82</v>
          </cell>
        </row>
        <row r="386">
          <cell r="A386">
            <v>40911</v>
          </cell>
          <cell r="B386" t="str">
            <v>ARMADOR (MENSALISTA)</v>
          </cell>
          <cell r="C386" t="str">
            <v xml:space="preserve">MES   </v>
          </cell>
          <cell r="D386">
            <v>2805.46</v>
          </cell>
        </row>
        <row r="387">
          <cell r="A387">
            <v>33939</v>
          </cell>
          <cell r="B387" t="str">
            <v>ARQUITETO JUNIOR</v>
          </cell>
          <cell r="C387" t="str">
            <v xml:space="preserve">H     </v>
          </cell>
          <cell r="D387">
            <v>66.72</v>
          </cell>
        </row>
        <row r="388">
          <cell r="A388">
            <v>40815</v>
          </cell>
          <cell r="B388" t="str">
            <v>ARQUITETO JUNIOR (MENSALISTA)</v>
          </cell>
          <cell r="C388" t="str">
            <v xml:space="preserve">MES   </v>
          </cell>
          <cell r="D388">
            <v>11828.55</v>
          </cell>
        </row>
        <row r="389">
          <cell r="A389">
            <v>34760</v>
          </cell>
          <cell r="B389" t="str">
            <v>ARQUITETO PAISAGISTA</v>
          </cell>
          <cell r="C389" t="str">
            <v xml:space="preserve">H     </v>
          </cell>
          <cell r="D389">
            <v>63.01</v>
          </cell>
        </row>
        <row r="390">
          <cell r="A390">
            <v>40935</v>
          </cell>
          <cell r="B390" t="str">
            <v>ARQUITETO PAISAGISTA (MENSALISTA)</v>
          </cell>
          <cell r="C390" t="str">
            <v xml:space="preserve">MES   </v>
          </cell>
          <cell r="D390">
            <v>11169.02</v>
          </cell>
        </row>
        <row r="391">
          <cell r="A391">
            <v>33952</v>
          </cell>
          <cell r="B391" t="str">
            <v>ARQUITETO PLENO</v>
          </cell>
          <cell r="C391" t="str">
            <v xml:space="preserve">H     </v>
          </cell>
          <cell r="D391">
            <v>94.78</v>
          </cell>
        </row>
        <row r="392">
          <cell r="A392">
            <v>40816</v>
          </cell>
          <cell r="B392" t="str">
            <v>ARQUITETO PLENO (MENSALISTA)</v>
          </cell>
          <cell r="C392" t="str">
            <v xml:space="preserve">MES   </v>
          </cell>
          <cell r="D392">
            <v>16801.46</v>
          </cell>
        </row>
        <row r="393">
          <cell r="A393">
            <v>33953</v>
          </cell>
          <cell r="B393" t="str">
            <v>ARQUITETO SENIOR</v>
          </cell>
          <cell r="C393" t="str">
            <v xml:space="preserve">H     </v>
          </cell>
          <cell r="D393">
            <v>125.31</v>
          </cell>
        </row>
        <row r="394">
          <cell r="A394">
            <v>40817</v>
          </cell>
          <cell r="B394" t="str">
            <v>ARQUITETO SENIOR (MENSALISTA)</v>
          </cell>
          <cell r="C394" t="str">
            <v xml:space="preserve">MES   </v>
          </cell>
          <cell r="D394">
            <v>22213.02</v>
          </cell>
        </row>
        <row r="395">
          <cell r="A395">
            <v>13348</v>
          </cell>
          <cell r="B395" t="str">
            <v>ARRUELA  EM ACO GALVANIZADO, DIAMETRO EXTERNO = 35MM, ESPESSURA = 3MM, DIAMETRO DO FURO= 18MM</v>
          </cell>
          <cell r="C395" t="str">
            <v xml:space="preserve">UN    </v>
          </cell>
          <cell r="D395">
            <v>0.74</v>
          </cell>
        </row>
        <row r="396">
          <cell r="A396">
            <v>39211</v>
          </cell>
          <cell r="B396" t="str">
            <v>ARRUELA EM ALUMINIO, COM ROSCA, DE  1 1/4", PARA ELETRODUTO</v>
          </cell>
          <cell r="C396" t="str">
            <v xml:space="preserve">UN    </v>
          </cell>
          <cell r="D396">
            <v>1.1100000000000001</v>
          </cell>
        </row>
        <row r="397">
          <cell r="A397">
            <v>39212</v>
          </cell>
          <cell r="B397" t="str">
            <v>ARRUELA EM ALUMINIO, COM ROSCA, DE 1 1/2", PARA ELETRODUTO</v>
          </cell>
          <cell r="C397" t="str">
            <v xml:space="preserve">UN    </v>
          </cell>
          <cell r="D397">
            <v>1.24</v>
          </cell>
        </row>
        <row r="398">
          <cell r="A398">
            <v>39208</v>
          </cell>
          <cell r="B398" t="str">
            <v>ARRUELA EM ALUMINIO, COM ROSCA, DE 1/2", PARA ELETRODUTO</v>
          </cell>
          <cell r="C398" t="str">
            <v xml:space="preserve">UN    </v>
          </cell>
          <cell r="D398">
            <v>0.34</v>
          </cell>
        </row>
        <row r="399">
          <cell r="A399">
            <v>39210</v>
          </cell>
          <cell r="B399" t="str">
            <v>ARRUELA EM ALUMINIO, COM ROSCA, DE 1", PARA ELETRODUTO</v>
          </cell>
          <cell r="C399" t="str">
            <v xml:space="preserve">UN    </v>
          </cell>
          <cell r="D399">
            <v>0.62</v>
          </cell>
        </row>
        <row r="400">
          <cell r="A400">
            <v>39214</v>
          </cell>
          <cell r="B400" t="str">
            <v>ARRUELA EM ALUMINIO, COM ROSCA, DE 2 1/2", PARA ELETRODUTO</v>
          </cell>
          <cell r="C400" t="str">
            <v xml:space="preserve">UN    </v>
          </cell>
          <cell r="D400">
            <v>2.2999999999999998</v>
          </cell>
        </row>
        <row r="401">
          <cell r="A401">
            <v>39213</v>
          </cell>
          <cell r="B401" t="str">
            <v>ARRUELA EM ALUMINIO, COM ROSCA, DE 2", PARA ELETRODUTO</v>
          </cell>
          <cell r="C401" t="str">
            <v xml:space="preserve">UN    </v>
          </cell>
          <cell r="D401">
            <v>1.62</v>
          </cell>
        </row>
        <row r="402">
          <cell r="A402">
            <v>39209</v>
          </cell>
          <cell r="B402" t="str">
            <v>ARRUELA EM ALUMINIO, COM ROSCA, DE 3/4", PARA ELETRODUTO</v>
          </cell>
          <cell r="C402" t="str">
            <v xml:space="preserve">UN    </v>
          </cell>
          <cell r="D402">
            <v>0.4</v>
          </cell>
        </row>
        <row r="403">
          <cell r="A403">
            <v>39207</v>
          </cell>
          <cell r="B403" t="str">
            <v>ARRUELA EM ALUMINIO, COM ROSCA, DE 3/8", PARA ELETRODUTO</v>
          </cell>
          <cell r="C403" t="str">
            <v xml:space="preserve">UN    </v>
          </cell>
          <cell r="D403">
            <v>0.62</v>
          </cell>
        </row>
        <row r="404">
          <cell r="A404">
            <v>39215</v>
          </cell>
          <cell r="B404" t="str">
            <v>ARRUELA EM ALUMINIO, COM ROSCA, DE 3", PARA ELETRODUTO</v>
          </cell>
          <cell r="C404" t="str">
            <v xml:space="preserve">UN    </v>
          </cell>
          <cell r="D404">
            <v>4.1900000000000004</v>
          </cell>
        </row>
        <row r="405">
          <cell r="A405">
            <v>39216</v>
          </cell>
          <cell r="B405" t="str">
            <v>ARRUELA EM ALUMINIO, COM ROSCA, DE 4", PARA ELETRODUTO</v>
          </cell>
          <cell r="C405" t="str">
            <v xml:space="preserve">UN    </v>
          </cell>
          <cell r="D405">
            <v>5.85</v>
          </cell>
        </row>
        <row r="406">
          <cell r="A406">
            <v>11267</v>
          </cell>
          <cell r="B406" t="str">
            <v>ARRUELA LISA, REDONDA, DE LATAO POLIDO, DIAMETRO NOMINAL 5/8", DIAMETRO EXTERNO = 34 MM, DIAMETRO DO FURO = 17 MM, ESPESSURA = *2,5* MM</v>
          </cell>
          <cell r="C406" t="str">
            <v xml:space="preserve">UN    </v>
          </cell>
          <cell r="D406">
            <v>0.65</v>
          </cell>
        </row>
        <row r="407">
          <cell r="A407">
            <v>379</v>
          </cell>
          <cell r="B407" t="str">
            <v>ARRUELA QUADRADA EM ACO GALVANIZADO, DIMENSAO = 38 MM, ESPESSURA = 3MM, DIAMETRO DO FURO= 18 MM</v>
          </cell>
          <cell r="C407" t="str">
            <v xml:space="preserve">UN    </v>
          </cell>
          <cell r="D407">
            <v>0.65</v>
          </cell>
        </row>
        <row r="408">
          <cell r="A408">
            <v>41901</v>
          </cell>
          <cell r="B408" t="str">
            <v>ASFALTO DILUIDO DE PETROLEO CM-30 (COLETADO CAIXA NA ANP ACRESCIDO DE ICMS)</v>
          </cell>
          <cell r="C408" t="str">
            <v xml:space="preserve">KG    </v>
          </cell>
          <cell r="D408">
            <v>5</v>
          </cell>
        </row>
        <row r="409">
          <cell r="A409">
            <v>510</v>
          </cell>
          <cell r="B409" t="str">
            <v>ASFALTO MODIFICADO TIPO I - NBR 9910 (ASFALTO OXIDADO PARA IMPERMEABILIZACAO, COEFICIENTE DE PENETRACAO 25-40)</v>
          </cell>
          <cell r="C409" t="str">
            <v xml:space="preserve">KG    </v>
          </cell>
          <cell r="D409">
            <v>10.91</v>
          </cell>
        </row>
        <row r="410">
          <cell r="A410">
            <v>516</v>
          </cell>
          <cell r="B410" t="str">
            <v>ASFALTO MODIFICADO TIPO II - NBR 9910 (ASFALTO OXIDADO PARA IMPERMEABILIZACAO, COEFICIENTE DE PENETRACAO 20-35)</v>
          </cell>
          <cell r="C410" t="str">
            <v xml:space="preserve">KG    </v>
          </cell>
          <cell r="D410">
            <v>12.93</v>
          </cell>
        </row>
        <row r="411">
          <cell r="A411">
            <v>509</v>
          </cell>
          <cell r="B411" t="str">
            <v>ASFALTO MODIFICADO TIPO III - NBR 9910 (ASFALTO OXIDADO PARA IMPERMEABILIZACAO, COEFICIENTE DE PENETRACAO 15-25)</v>
          </cell>
          <cell r="C411" t="str">
            <v xml:space="preserve">KG    </v>
          </cell>
          <cell r="D411">
            <v>14.51</v>
          </cell>
        </row>
        <row r="412">
          <cell r="A412">
            <v>40331</v>
          </cell>
          <cell r="B412" t="str">
            <v>ASSENTADOR DE MANILHAS</v>
          </cell>
          <cell r="C412" t="str">
            <v xml:space="preserve">H     </v>
          </cell>
          <cell r="D412">
            <v>13.74</v>
          </cell>
        </row>
        <row r="413">
          <cell r="A413">
            <v>40930</v>
          </cell>
          <cell r="B413" t="str">
            <v>ASSENTADOR DE MANILHAS (MENSALISTA)</v>
          </cell>
          <cell r="C413" t="str">
            <v xml:space="preserve">MES   </v>
          </cell>
          <cell r="D413">
            <v>2436.5700000000002</v>
          </cell>
        </row>
        <row r="414">
          <cell r="A414">
            <v>11761</v>
          </cell>
          <cell r="B414" t="str">
            <v>ASSENTO  VASO SANITARIO INFANTIL EM PLASTICO BRANCO</v>
          </cell>
          <cell r="C414" t="str">
            <v xml:space="preserve">UN    </v>
          </cell>
          <cell r="D414">
            <v>70.12</v>
          </cell>
        </row>
        <row r="415">
          <cell r="A415">
            <v>377</v>
          </cell>
          <cell r="B415" t="str">
            <v>ASSENTO SANITARIO DE PLASTICO, TIPO CONVENCIONAL</v>
          </cell>
          <cell r="C415" t="str">
            <v xml:space="preserve">UN    </v>
          </cell>
          <cell r="D415">
            <v>32.950000000000003</v>
          </cell>
        </row>
        <row r="416">
          <cell r="A416">
            <v>7588</v>
          </cell>
          <cell r="B416" t="str">
            <v>AUTOMATICO DE BOIA SUPERIOR / INFERIOR, *15* A / 250 V</v>
          </cell>
          <cell r="C416" t="str">
            <v xml:space="preserve">UN    </v>
          </cell>
          <cell r="D416">
            <v>38.9</v>
          </cell>
        </row>
        <row r="417">
          <cell r="A417">
            <v>34392</v>
          </cell>
          <cell r="B417" t="str">
            <v>AUXILIAR  DE ALMOXARIFE</v>
          </cell>
          <cell r="C417" t="str">
            <v xml:space="preserve">H     </v>
          </cell>
          <cell r="D417">
            <v>12.12</v>
          </cell>
        </row>
        <row r="418">
          <cell r="A418">
            <v>40908</v>
          </cell>
          <cell r="B418" t="str">
            <v>AUXILIAR DE ALMOXARIFE (MENSALISTA)</v>
          </cell>
          <cell r="C418" t="str">
            <v xml:space="preserve">MES   </v>
          </cell>
          <cell r="D418">
            <v>2149.6799999999998</v>
          </cell>
        </row>
        <row r="419">
          <cell r="A419">
            <v>34551</v>
          </cell>
          <cell r="B419" t="str">
            <v>AUXILIAR DE AZULEJISTA</v>
          </cell>
          <cell r="C419" t="str">
            <v xml:space="preserve">H     </v>
          </cell>
          <cell r="D419">
            <v>11.52</v>
          </cell>
        </row>
        <row r="420">
          <cell r="A420">
            <v>41078</v>
          </cell>
          <cell r="B420" t="str">
            <v>AUXILIAR DE AZULEJISTA (MENSALISTA)</v>
          </cell>
          <cell r="C420" t="str">
            <v xml:space="preserve">MES   </v>
          </cell>
          <cell r="D420">
            <v>2045.05</v>
          </cell>
        </row>
        <row r="421">
          <cell r="A421">
            <v>246</v>
          </cell>
          <cell r="B421" t="str">
            <v>AUXILIAR DE ENCANADOR OU BOMBEIRO HIDRAULICO</v>
          </cell>
          <cell r="C421" t="str">
            <v xml:space="preserve">H     </v>
          </cell>
          <cell r="D421">
            <v>11.58</v>
          </cell>
        </row>
        <row r="422">
          <cell r="A422">
            <v>40927</v>
          </cell>
          <cell r="B422" t="str">
            <v>AUXILIAR DE ENCANADOR OU BOMBEIRO HIDRAULICO (MENSALISTA)</v>
          </cell>
          <cell r="C422" t="str">
            <v xml:space="preserve">MES   </v>
          </cell>
          <cell r="D422">
            <v>2055.9499999999998</v>
          </cell>
        </row>
        <row r="423">
          <cell r="A423">
            <v>2350</v>
          </cell>
          <cell r="B423" t="str">
            <v>AUXILIAR DE ESCRITORIO</v>
          </cell>
          <cell r="C423" t="str">
            <v xml:space="preserve">H     </v>
          </cell>
          <cell r="D423">
            <v>12.76</v>
          </cell>
        </row>
        <row r="424">
          <cell r="A424">
            <v>40812</v>
          </cell>
          <cell r="B424" t="str">
            <v>AUXILIAR DE ESCRITORIO (MENSALISTA)</v>
          </cell>
          <cell r="C424" t="str">
            <v xml:space="preserve">MES   </v>
          </cell>
          <cell r="D424">
            <v>2261.94</v>
          </cell>
        </row>
        <row r="425">
          <cell r="A425">
            <v>245</v>
          </cell>
          <cell r="B425" t="str">
            <v>AUXILIAR DE LABORATORISTA DE SOLOS E DE CONCRETO</v>
          </cell>
          <cell r="C425" t="str">
            <v xml:space="preserve">H     </v>
          </cell>
          <cell r="D425">
            <v>21.7</v>
          </cell>
        </row>
        <row r="426">
          <cell r="A426">
            <v>41090</v>
          </cell>
          <cell r="B426" t="str">
            <v>AUXILIAR DE LABORATORISTA DE SOLOS E DE CONCRETO (MENSALISTA)</v>
          </cell>
          <cell r="C426" t="str">
            <v xml:space="preserve">MES   </v>
          </cell>
          <cell r="D426">
            <v>3849.31</v>
          </cell>
        </row>
        <row r="427">
          <cell r="A427">
            <v>251</v>
          </cell>
          <cell r="B427" t="str">
            <v>AUXILIAR DE MECANICO</v>
          </cell>
          <cell r="C427" t="str">
            <v xml:space="preserve">H     </v>
          </cell>
          <cell r="D427">
            <v>10.24</v>
          </cell>
        </row>
        <row r="428">
          <cell r="A428">
            <v>40975</v>
          </cell>
          <cell r="B428" t="str">
            <v>AUXILIAR DE MECANICO (MENSALISTA)</v>
          </cell>
          <cell r="C428" t="str">
            <v xml:space="preserve">MES   </v>
          </cell>
          <cell r="D428">
            <v>1818.88</v>
          </cell>
        </row>
        <row r="429">
          <cell r="A429">
            <v>6127</v>
          </cell>
          <cell r="B429" t="str">
            <v>AUXILIAR DE PEDREIRO</v>
          </cell>
          <cell r="C429" t="str">
            <v xml:space="preserve">H     </v>
          </cell>
          <cell r="D429">
            <v>11.75</v>
          </cell>
        </row>
        <row r="430">
          <cell r="A430">
            <v>41072</v>
          </cell>
          <cell r="B430" t="str">
            <v>AUXILIAR DE PEDREIRO (MENSALISTA)</v>
          </cell>
          <cell r="C430" t="str">
            <v xml:space="preserve">MES   </v>
          </cell>
          <cell r="D430">
            <v>2084.54</v>
          </cell>
        </row>
        <row r="431">
          <cell r="A431">
            <v>6121</v>
          </cell>
          <cell r="B431" t="str">
            <v>AUXILIAR DE SERVICOS GERAIS</v>
          </cell>
          <cell r="C431" t="str">
            <v xml:space="preserve">H     </v>
          </cell>
          <cell r="D431">
            <v>12.67</v>
          </cell>
        </row>
        <row r="432">
          <cell r="A432">
            <v>41071</v>
          </cell>
          <cell r="B432" t="str">
            <v>AUXILIAR DE SERVICOS GERAIS (MENSALISTA)</v>
          </cell>
          <cell r="C432" t="str">
            <v xml:space="preserve">MES   </v>
          </cell>
          <cell r="D432">
            <v>2247.9699999999998</v>
          </cell>
        </row>
        <row r="433">
          <cell r="A433">
            <v>244</v>
          </cell>
          <cell r="B433" t="str">
            <v>AUXILIAR DE TOPOGRAFO</v>
          </cell>
          <cell r="C433" t="str">
            <v xml:space="preserve">H     </v>
          </cell>
          <cell r="D433">
            <v>6.45</v>
          </cell>
        </row>
        <row r="434">
          <cell r="A434">
            <v>41093</v>
          </cell>
          <cell r="B434" t="str">
            <v>AUXILIAR DE TOPOGRAFO (MENSALISTA)</v>
          </cell>
          <cell r="C434" t="str">
            <v xml:space="preserve">MES   </v>
          </cell>
          <cell r="D434">
            <v>1145.99</v>
          </cell>
        </row>
        <row r="435">
          <cell r="A435">
            <v>532</v>
          </cell>
          <cell r="B435" t="str">
            <v>AUXILIAR TECNICO / ASSISTENTE DE ENGENHARIA</v>
          </cell>
          <cell r="C435" t="str">
            <v xml:space="preserve">H     </v>
          </cell>
          <cell r="D435">
            <v>23.37</v>
          </cell>
        </row>
        <row r="436">
          <cell r="A436">
            <v>40931</v>
          </cell>
          <cell r="B436" t="str">
            <v>AUXILIAR TECNICO / ASSISTENTE DE ENGENHARIA (MENSALISTA)</v>
          </cell>
          <cell r="C436" t="str">
            <v xml:space="preserve">MES   </v>
          </cell>
          <cell r="D436">
            <v>4145.84</v>
          </cell>
        </row>
        <row r="437">
          <cell r="A437">
            <v>36150</v>
          </cell>
          <cell r="B437" t="str">
            <v>AVENTAL DE SEGURANCA DE RASPA DE COURO 1,00 X 0,60 M</v>
          </cell>
          <cell r="C437" t="str">
            <v xml:space="preserve">UN    </v>
          </cell>
          <cell r="D437">
            <v>40.98</v>
          </cell>
        </row>
        <row r="438">
          <cell r="A438">
            <v>4760</v>
          </cell>
          <cell r="B438" t="str">
            <v>AZULEJISTA OU LADRILHEIRO</v>
          </cell>
          <cell r="C438" t="str">
            <v xml:space="preserve">H     </v>
          </cell>
          <cell r="D438">
            <v>15.82</v>
          </cell>
        </row>
        <row r="439">
          <cell r="A439">
            <v>41069</v>
          </cell>
          <cell r="B439" t="str">
            <v>AZULEJISTA OU LADRILHEIRO (MENSALISTA)</v>
          </cell>
          <cell r="C439" t="str">
            <v xml:space="preserve">MES   </v>
          </cell>
          <cell r="D439">
            <v>2805.46</v>
          </cell>
        </row>
        <row r="440">
          <cell r="A440">
            <v>10422</v>
          </cell>
          <cell r="B440" t="str">
            <v>BACIA SANITARIA (VASO) COM CAIXA ACOPLADA, DE LOUCA BRANCA</v>
          </cell>
          <cell r="C440" t="str">
            <v xml:space="preserve">UN    </v>
          </cell>
          <cell r="D440">
            <v>313.95999999999998</v>
          </cell>
        </row>
        <row r="441">
          <cell r="A441">
            <v>10420</v>
          </cell>
          <cell r="B441" t="str">
            <v>BACIA SANITARIA (VASO) CONVENCIONAL DE LOUCA BRANCA</v>
          </cell>
          <cell r="C441" t="str">
            <v xml:space="preserve">UN    </v>
          </cell>
          <cell r="D441">
            <v>117.75</v>
          </cell>
        </row>
        <row r="442">
          <cell r="A442">
            <v>10421</v>
          </cell>
          <cell r="B442" t="str">
            <v>BACIA SANITARIA (VASO) CONVENCIONAL DE LOUCA COR</v>
          </cell>
          <cell r="C442" t="str">
            <v xml:space="preserve">UN    </v>
          </cell>
          <cell r="D442">
            <v>157.59</v>
          </cell>
        </row>
        <row r="443">
          <cell r="A443">
            <v>36520</v>
          </cell>
          <cell r="B443" t="str">
            <v>BACIA SANITARIA (VASO) CONVENCIONAL PARA PCD SEM FURO FRONTAL, DE LOUCA BRANCA, SEM ASSENTO</v>
          </cell>
          <cell r="C443" t="str">
            <v xml:space="preserve">UN    </v>
          </cell>
          <cell r="D443">
            <v>586.64</v>
          </cell>
        </row>
        <row r="444">
          <cell r="A444">
            <v>10</v>
          </cell>
          <cell r="B444" t="str">
            <v>BALDE PLASTICO CAPACIDADE *10* L</v>
          </cell>
          <cell r="C444" t="str">
            <v xml:space="preserve">UN    </v>
          </cell>
          <cell r="D444">
            <v>13.27</v>
          </cell>
        </row>
        <row r="445">
          <cell r="A445">
            <v>4815</v>
          </cell>
          <cell r="B445" t="str">
            <v>BALDE VERMELHO PARA SINALIZACAO DE VIAS</v>
          </cell>
          <cell r="C445" t="str">
            <v xml:space="preserve">UN    </v>
          </cell>
          <cell r="D445">
            <v>5.79</v>
          </cell>
        </row>
        <row r="446">
          <cell r="A446">
            <v>541</v>
          </cell>
          <cell r="B446" t="str">
            <v>BANCADA DE MARMORE SINTETICO COM UMA CUBA, 120 X *60* CM</v>
          </cell>
          <cell r="C446" t="str">
            <v xml:space="preserve">UN    </v>
          </cell>
          <cell r="D446">
            <v>157.30000000000001</v>
          </cell>
        </row>
        <row r="447">
          <cell r="A447">
            <v>542</v>
          </cell>
          <cell r="B447" t="str">
            <v>BANCADA DE MARMORE SINTETICO COM UMA CUBA, 150 X *60* CM</v>
          </cell>
          <cell r="C447" t="str">
            <v xml:space="preserve">UN    </v>
          </cell>
          <cell r="D447">
            <v>197.17</v>
          </cell>
        </row>
        <row r="448">
          <cell r="A448">
            <v>540</v>
          </cell>
          <cell r="B448" t="str">
            <v>BANCADA DE MARMORE SINTETICO COM UMA CUBA, 200 X *60* CM</v>
          </cell>
          <cell r="C448" t="str">
            <v xml:space="preserve">UN    </v>
          </cell>
          <cell r="D448">
            <v>444.33</v>
          </cell>
        </row>
        <row r="449">
          <cell r="A449">
            <v>38364</v>
          </cell>
          <cell r="B449" t="str">
            <v>BANCADA/ BANCA EM GRANITO, POLIDO, TIPO ANDORINHA/ QUARTZ/ CASTELO/ CORUMBA OU OUTROS EQUIVALENTES DA REGIAO, COM CUBA INOX, FORMATO *120 X 60* CM, E=  *2* CM</v>
          </cell>
          <cell r="C449" t="str">
            <v xml:space="preserve">UN    </v>
          </cell>
          <cell r="D449">
            <v>587</v>
          </cell>
        </row>
        <row r="450">
          <cell r="A450">
            <v>11692</v>
          </cell>
          <cell r="B450" t="str">
            <v>BANCADA/ BANCA EM MARMORE, POLIDO, BRANCO COMUM, E=  *3* CM</v>
          </cell>
          <cell r="C450" t="str">
            <v xml:space="preserve">M2    </v>
          </cell>
          <cell r="D450">
            <v>414.98</v>
          </cell>
        </row>
        <row r="451">
          <cell r="A451">
            <v>1746</v>
          </cell>
          <cell r="B451" t="str">
            <v>BANCADA/BANCA/PIA DE ACO INOXIDAVEL (AISI 430) COM 1 CUBA CENTRAL, COM VALVULA, ESCORREDOR DUPLO, DE *0,55 X 1,20* M</v>
          </cell>
          <cell r="C451" t="str">
            <v xml:space="preserve">UN    </v>
          </cell>
          <cell r="D451">
            <v>248.5</v>
          </cell>
        </row>
        <row r="452">
          <cell r="A452">
            <v>1748</v>
          </cell>
          <cell r="B452" t="str">
            <v>BANCADA/BANCA/PIA DE ACO INOXIDAVEL (AISI 430) COM 1 CUBA CENTRAL, COM VALVULA, ESCORREDOR DUPLO, DE *0,55 X 1,40* M</v>
          </cell>
          <cell r="C452" t="str">
            <v xml:space="preserve">UN    </v>
          </cell>
          <cell r="D452">
            <v>330.44</v>
          </cell>
        </row>
        <row r="453">
          <cell r="A453">
            <v>1749</v>
          </cell>
          <cell r="B453" t="str">
            <v>BANCADA/BANCA/PIA DE ACO INOXIDAVEL (AISI 430) COM 1 CUBA CENTRAL, COM VALVULA, ESCORREDOR DUPLO, DE *0,55 X 1,80* M</v>
          </cell>
          <cell r="C453" t="str">
            <v xml:space="preserve">UN    </v>
          </cell>
          <cell r="D453">
            <v>478.75</v>
          </cell>
        </row>
        <row r="454">
          <cell r="A454">
            <v>37412</v>
          </cell>
          <cell r="B454" t="str">
            <v>BANCADA/BANCA/PIA DE ACO INOXIDAVEL (AISI 430) COM 1 CUBA CENTRAL, COM VALVULA, LISA (SEM ESCORREDOR), DE *0,55 X 1,20* M</v>
          </cell>
          <cell r="C454" t="str">
            <v xml:space="preserve">UN    </v>
          </cell>
          <cell r="D454">
            <v>242.91</v>
          </cell>
        </row>
        <row r="455">
          <cell r="A455">
            <v>1745</v>
          </cell>
          <cell r="B455" t="str">
            <v>BANCADA/BANCA/PIA DE ACO INOXIDAVEL (AISI 430) COM 1 CUBA CENTRAL, SEM VALVULA, ESCORREDOR DUPLO, DE *0,55 X 1,60* M</v>
          </cell>
          <cell r="C455" t="str">
            <v xml:space="preserve">UN    </v>
          </cell>
          <cell r="D455">
            <v>288.85000000000002</v>
          </cell>
        </row>
        <row r="456">
          <cell r="A456">
            <v>1750</v>
          </cell>
          <cell r="B456" t="str">
            <v>BANCADA/BANCA/PIA DE ACO INOXIDAVEL (AISI 430) COM 2 CUBAS, COM VALVULAS, ESCORREDOR DUPLO, DE *0,55 X 2,00* M</v>
          </cell>
          <cell r="C456" t="str">
            <v xml:space="preserve">UN    </v>
          </cell>
          <cell r="D456">
            <v>675</v>
          </cell>
        </row>
        <row r="457">
          <cell r="A457">
            <v>11687</v>
          </cell>
          <cell r="B457" t="str">
            <v>BANCADA/TAMPO ACO INOX (AISI 304), LARGURA 60 CM, COM RODABANCA (NAO INCLUI PES DE APOIO)</v>
          </cell>
          <cell r="C457" t="str">
            <v xml:space="preserve">M     </v>
          </cell>
          <cell r="D457">
            <v>1075.48</v>
          </cell>
        </row>
        <row r="458">
          <cell r="A458">
            <v>11689</v>
          </cell>
          <cell r="B458" t="str">
            <v>BANCADA/TAMPO ACO INOX (AISI 304), LARGURA 70 CM, COM RODABANCA (NAO INCLUI PES DE APOIO)</v>
          </cell>
          <cell r="C458" t="str">
            <v xml:space="preserve">M     </v>
          </cell>
          <cell r="D458">
            <v>1347.51</v>
          </cell>
        </row>
        <row r="459">
          <cell r="A459">
            <v>11693</v>
          </cell>
          <cell r="B459" t="str">
            <v>BANCADA/TAMPO LISO (SEM CUBA) EM MARMORE SINTETICO</v>
          </cell>
          <cell r="C459" t="str">
            <v xml:space="preserve">M2    </v>
          </cell>
          <cell r="D459">
            <v>174.41</v>
          </cell>
        </row>
        <row r="460">
          <cell r="A460">
            <v>36215</v>
          </cell>
          <cell r="B460" t="str">
            <v>BANCO ARTICULADO PARA BANHO, EM ACO INOX POLIDO, 70* CM X 45* CM</v>
          </cell>
          <cell r="C460" t="str">
            <v xml:space="preserve">UN    </v>
          </cell>
          <cell r="D460">
            <v>987.3</v>
          </cell>
        </row>
        <row r="461">
          <cell r="A461">
            <v>42439</v>
          </cell>
          <cell r="B461" t="str">
            <v>BANCO COM ENCOSTO, 1,60M* DE COMPRIMENTO, EM TUBO DE ACO CARBONO E PINTURA NO PROCESSO ELETROSTATICO - PARA ACADEMIA AO AR LIVRE / ACADEMIA DA TERCEIRA IDADE - ATI</v>
          </cell>
          <cell r="C461" t="str">
            <v xml:space="preserve">UN    </v>
          </cell>
          <cell r="D461">
            <v>1033.93</v>
          </cell>
        </row>
        <row r="462">
          <cell r="A462">
            <v>38381</v>
          </cell>
          <cell r="B462" t="str">
            <v>BANDEJA DE PINTURA PARA ROLO 23 CM</v>
          </cell>
          <cell r="C462" t="str">
            <v xml:space="preserve">UN    </v>
          </cell>
          <cell r="D462">
            <v>10.01</v>
          </cell>
        </row>
        <row r="463">
          <cell r="A463">
            <v>39621</v>
          </cell>
          <cell r="B463" t="str">
            <v>BARRA ANTIPANICO DUPLA, CEGA EM LADO OPOSTO, COR CINZA</v>
          </cell>
          <cell r="C463" t="str">
            <v xml:space="preserve">PAR   </v>
          </cell>
          <cell r="D463">
            <v>868.57</v>
          </cell>
        </row>
        <row r="464">
          <cell r="A464">
            <v>39624</v>
          </cell>
          <cell r="B464" t="str">
            <v>BARRA ANTIPANICO DUPLA, PARA PORTA DE VIDRO, COR CINZA</v>
          </cell>
          <cell r="C464" t="str">
            <v xml:space="preserve">PAR   </v>
          </cell>
          <cell r="D464">
            <v>958.13</v>
          </cell>
        </row>
        <row r="465">
          <cell r="A465">
            <v>39615</v>
          </cell>
          <cell r="B465" t="str">
            <v>BARRA ANTIPANICO SIMPLES, CEGA EM LADO OPOSTO, COR CINZA</v>
          </cell>
          <cell r="C465" t="str">
            <v xml:space="preserve">UN    </v>
          </cell>
          <cell r="D465">
            <v>387.17</v>
          </cell>
        </row>
        <row r="466">
          <cell r="A466">
            <v>39620</v>
          </cell>
          <cell r="B466" t="str">
            <v>BARRA ANTIPANICO SIMPLES, COM FECHADURA LADO OPOSTO, COR CINZA</v>
          </cell>
          <cell r="C466" t="str">
            <v xml:space="preserve">UN    </v>
          </cell>
          <cell r="D466">
            <v>591.32000000000005</v>
          </cell>
        </row>
        <row r="467">
          <cell r="A467">
            <v>39623</v>
          </cell>
          <cell r="B467" t="str">
            <v>BARRA ANTIPANICO SIMPLES, PARA PORTA DE VIDRO, COR CINZA</v>
          </cell>
          <cell r="C467" t="str">
            <v xml:space="preserve">UN    </v>
          </cell>
          <cell r="D467">
            <v>633.35</v>
          </cell>
        </row>
        <row r="468">
          <cell r="A468">
            <v>36207</v>
          </cell>
          <cell r="B468" t="str">
            <v>BARRA DE APOIO EM "L", EM ACO INOX POLIDO 70 X 70 CM, DIAMETRO MINIMO 3 CM</v>
          </cell>
          <cell r="C468" t="str">
            <v xml:space="preserve">UN    </v>
          </cell>
          <cell r="D468">
            <v>437.3</v>
          </cell>
        </row>
        <row r="469">
          <cell r="A469">
            <v>36209</v>
          </cell>
          <cell r="B469" t="str">
            <v>BARRA DE APOIO EM "L", EM ACO INOX POLIDO 80 X 80 CM, DIAMETRO MINIMO 3 CM</v>
          </cell>
          <cell r="C469" t="str">
            <v xml:space="preserve">UN    </v>
          </cell>
          <cell r="D469">
            <v>501.87</v>
          </cell>
        </row>
        <row r="470">
          <cell r="A470">
            <v>36210</v>
          </cell>
          <cell r="B470" t="str">
            <v>BARRA DE APOIO LATERAL ARTICULADA, COM TRAVA, EM ACO INOX POLIDO, 70 CM, DIAMETRO MINIMO 3 CM</v>
          </cell>
          <cell r="C470" t="str">
            <v xml:space="preserve">UN    </v>
          </cell>
          <cell r="D470">
            <v>543.01</v>
          </cell>
        </row>
        <row r="471">
          <cell r="A471">
            <v>36204</v>
          </cell>
          <cell r="B471" t="str">
            <v>BARRA DE APOIO RETA, EM ACO INOX POLIDO, COMPRIMENTO 60CM, DIAMETRO MINIMO 3 CM</v>
          </cell>
          <cell r="C471" t="str">
            <v xml:space="preserve">UN    </v>
          </cell>
          <cell r="D471">
            <v>192.53</v>
          </cell>
        </row>
        <row r="472">
          <cell r="A472">
            <v>36205</v>
          </cell>
          <cell r="B472" t="str">
            <v>BARRA DE APOIO RETA, EM ACO INOX POLIDO, COMPRIMENTO 70CM, DIAMETRO MINIMO 3 CM</v>
          </cell>
          <cell r="C472" t="str">
            <v xml:space="preserve">UN    </v>
          </cell>
          <cell r="D472">
            <v>213.82</v>
          </cell>
        </row>
        <row r="473">
          <cell r="A473">
            <v>36081</v>
          </cell>
          <cell r="B473" t="str">
            <v>BARRA DE APOIO RETA, EM ACO INOX POLIDO, COMPRIMENTO 80CM, DIAMETRO MINIMO 3 CM</v>
          </cell>
          <cell r="C473" t="str">
            <v xml:space="preserve">UN    </v>
          </cell>
          <cell r="D473">
            <v>227.99</v>
          </cell>
        </row>
        <row r="474">
          <cell r="A474">
            <v>36206</v>
          </cell>
          <cell r="B474" t="str">
            <v>BARRA DE APOIO RETA, EM ACO INOX POLIDO, COMPRIMENTO 90 CM, DIAMETRO MINIMO 3 CM</v>
          </cell>
          <cell r="C474" t="str">
            <v xml:space="preserve">UN    </v>
          </cell>
          <cell r="D474">
            <v>238.86</v>
          </cell>
        </row>
        <row r="475">
          <cell r="A475">
            <v>36218</v>
          </cell>
          <cell r="B475" t="str">
            <v>BARRA DE APOIO RETA, EM ALUMINIO, COMPRIMENTO 60CM, DIAMETRO MINIMO 3 CM</v>
          </cell>
          <cell r="C475" t="str">
            <v xml:space="preserve">UN    </v>
          </cell>
          <cell r="D475">
            <v>120.09</v>
          </cell>
        </row>
        <row r="476">
          <cell r="A476">
            <v>36220</v>
          </cell>
          <cell r="B476" t="str">
            <v>BARRA DE APOIO RETA, EM ALUMINIO, COMPRIMENTO 70CM, DIAMETRO MINIMO 3 CM</v>
          </cell>
          <cell r="C476" t="str">
            <v xml:space="preserve">UN    </v>
          </cell>
          <cell r="D476">
            <v>137.69999999999999</v>
          </cell>
        </row>
        <row r="477">
          <cell r="A477">
            <v>36080</v>
          </cell>
          <cell r="B477" t="str">
            <v>BARRA DE APOIO RETA, EM ALUMINIO, COMPRIMENTO 80 CM, DIAMETRO MINIMO 3 CM</v>
          </cell>
          <cell r="C477" t="str">
            <v xml:space="preserve">UN    </v>
          </cell>
          <cell r="D477">
            <v>148.94999999999999</v>
          </cell>
        </row>
        <row r="478">
          <cell r="A478">
            <v>36223</v>
          </cell>
          <cell r="B478" t="str">
            <v>BARRA DE APOIO RETA, EM ALUMINIO, COMPRIMENTO 90 CM, DIAMETRO MINIMO 3 CM</v>
          </cell>
          <cell r="C478" t="str">
            <v xml:space="preserve">UN    </v>
          </cell>
          <cell r="D478">
            <v>155.97</v>
          </cell>
        </row>
        <row r="479">
          <cell r="A479">
            <v>546</v>
          </cell>
          <cell r="B479" t="str">
            <v>BARRA DE FERRO CHATA, RETANGULAR (QUALQUER BITOLA)</v>
          </cell>
          <cell r="C479" t="str">
            <v xml:space="preserve">KG    </v>
          </cell>
          <cell r="D479">
            <v>10</v>
          </cell>
        </row>
        <row r="480">
          <cell r="A480">
            <v>566</v>
          </cell>
          <cell r="B480" t="str">
            <v>BARRA DE FERRO CHATO, RETANGULAR, 19,05 MM X 3,17 MM (L X E), 0,47 KG/M</v>
          </cell>
          <cell r="C480" t="str">
            <v xml:space="preserve">M     </v>
          </cell>
          <cell r="D480">
            <v>4.74</v>
          </cell>
        </row>
        <row r="481">
          <cell r="A481">
            <v>565</v>
          </cell>
          <cell r="B481" t="str">
            <v>BARRA DE FERRO CHATO, RETANGULAR, 25,4 MM X 4,76 MM (L X E), 1,73 KG/M</v>
          </cell>
          <cell r="C481" t="str">
            <v xml:space="preserve">M     </v>
          </cell>
          <cell r="D481">
            <v>17.3</v>
          </cell>
        </row>
        <row r="482">
          <cell r="A482">
            <v>555</v>
          </cell>
          <cell r="B482" t="str">
            <v>BARRA DE FERRO CHATO, RETANGULAR, 25,4 MM X 6,35 MM (L X E), 1,2265 KG/M</v>
          </cell>
          <cell r="C482" t="str">
            <v xml:space="preserve">M     </v>
          </cell>
          <cell r="D482">
            <v>12.26</v>
          </cell>
        </row>
        <row r="483">
          <cell r="A483">
            <v>557</v>
          </cell>
          <cell r="B483" t="str">
            <v>BARRA DE FERRO CHATO, RETANGULAR, 38,1 MM X 12,7 MM (L X E), 3,79 KG/M</v>
          </cell>
          <cell r="C483" t="str">
            <v xml:space="preserve">M     </v>
          </cell>
          <cell r="D483">
            <v>38.479999999999997</v>
          </cell>
        </row>
        <row r="484">
          <cell r="A484">
            <v>552</v>
          </cell>
          <cell r="B484" t="str">
            <v>BARRA DE FERRO CHATO, RETANGULAR, 38,1 MM X 6,35 MM (L X E), 1,89 KG/M</v>
          </cell>
          <cell r="C484" t="str">
            <v xml:space="preserve">M     </v>
          </cell>
          <cell r="D484">
            <v>19.09</v>
          </cell>
        </row>
        <row r="485">
          <cell r="A485">
            <v>563</v>
          </cell>
          <cell r="B485" t="str">
            <v>BARRA DE FERRO CHATO, RETANGULAR, 38,1 MM X 9,53 MM (L X E), 2,84 KG/M</v>
          </cell>
          <cell r="C485" t="str">
            <v xml:space="preserve">M     </v>
          </cell>
          <cell r="D485">
            <v>28.68</v>
          </cell>
        </row>
        <row r="486">
          <cell r="A486">
            <v>549</v>
          </cell>
          <cell r="B486" t="str">
            <v>BARRA DE FERRO CHATO, RETANGULAR, 50,8 MM X 12,7 MM (L X E), 5,06 KG/M</v>
          </cell>
          <cell r="C486" t="str">
            <v xml:space="preserve">M     </v>
          </cell>
          <cell r="D486">
            <v>51.63</v>
          </cell>
        </row>
        <row r="487">
          <cell r="A487">
            <v>551</v>
          </cell>
          <cell r="B487" t="str">
            <v>BARRA DE FERRO CHATO, RETANGULAR, 50,8 MM X 25,4 MM (L X E), 10,12 KG/M</v>
          </cell>
          <cell r="C487" t="str">
            <v xml:space="preserve">M     </v>
          </cell>
          <cell r="D487">
            <v>102.23</v>
          </cell>
        </row>
        <row r="488">
          <cell r="A488">
            <v>559</v>
          </cell>
          <cell r="B488" t="str">
            <v>BARRA DE FERRO CHATO, RETANGULAR, 50,8 MM X 6,35 MM (L X E), 2,53 KG/M</v>
          </cell>
          <cell r="C488" t="str">
            <v xml:space="preserve">M     </v>
          </cell>
          <cell r="D488">
            <v>25.55</v>
          </cell>
        </row>
        <row r="489">
          <cell r="A489">
            <v>560</v>
          </cell>
          <cell r="B489" t="str">
            <v>BARRA DE FERRO CHATO, RETANGULAR, 50,8 MM X 7,94 MM (L X E), 3,162 KG/M</v>
          </cell>
          <cell r="C489" t="str">
            <v xml:space="preserve">M     </v>
          </cell>
          <cell r="D489">
            <v>31.97</v>
          </cell>
        </row>
        <row r="490">
          <cell r="A490">
            <v>547</v>
          </cell>
          <cell r="B490" t="str">
            <v>BARRA DE FERRO CHATO, RETANGULAR, 50,8 MM X 9,53 MM (L X E), 3,79KG/M</v>
          </cell>
          <cell r="C490" t="str">
            <v xml:space="preserve">M     </v>
          </cell>
          <cell r="D490">
            <v>38.28</v>
          </cell>
        </row>
        <row r="491">
          <cell r="A491">
            <v>38127</v>
          </cell>
          <cell r="B491" t="str">
            <v>BASE DE MISTURADOR MONOCOMANDO PARA CHUVEIRO</v>
          </cell>
          <cell r="C491" t="str">
            <v xml:space="preserve">UN    </v>
          </cell>
          <cell r="D491">
            <v>387.58</v>
          </cell>
        </row>
        <row r="492">
          <cell r="A492">
            <v>38060</v>
          </cell>
          <cell r="B492" t="str">
            <v>BASE PARA MASTRO DE PARA-RAIOS DIAMETRO NOMINAL 1 1/2"</v>
          </cell>
          <cell r="C492" t="str">
            <v xml:space="preserve">UN    </v>
          </cell>
          <cell r="D492">
            <v>73.86</v>
          </cell>
        </row>
        <row r="493">
          <cell r="A493">
            <v>10956</v>
          </cell>
          <cell r="B493" t="str">
            <v>BASE PARA MASTRO DE PARA-RAIOS DIAMETRO NOMINAL 2"</v>
          </cell>
          <cell r="C493" t="str">
            <v xml:space="preserve">UN    </v>
          </cell>
          <cell r="D493">
            <v>76.73</v>
          </cell>
        </row>
        <row r="494">
          <cell r="A494">
            <v>39380</v>
          </cell>
          <cell r="B494" t="str">
            <v>BASE PARA RELE COM SUPORTE METALICO</v>
          </cell>
          <cell r="C494" t="str">
            <v xml:space="preserve">UN    </v>
          </cell>
          <cell r="D494">
            <v>15.77</v>
          </cell>
        </row>
        <row r="495">
          <cell r="A495">
            <v>13374</v>
          </cell>
          <cell r="B495" t="str">
            <v>BASE UNIPOLAR PARA FUSIVEL NH1, CORRENTE NOMINAL DE 250 A, SEM CAPA</v>
          </cell>
          <cell r="C495" t="str">
            <v xml:space="preserve">UN    </v>
          </cell>
          <cell r="D495">
            <v>89.95</v>
          </cell>
        </row>
        <row r="496">
          <cell r="A496">
            <v>37597</v>
          </cell>
          <cell r="B496" t="str">
            <v>BATE-ESTACAS POR GRAVIDADE, POTENCIA160 HP, PESO DO MARTELO ATE 3 TONELADAS</v>
          </cell>
          <cell r="C496" t="str">
            <v xml:space="preserve">UN    </v>
          </cell>
          <cell r="D496">
            <v>414382.81</v>
          </cell>
        </row>
        <row r="497">
          <cell r="A497">
            <v>183</v>
          </cell>
          <cell r="B497" t="str">
            <v>BATENTE/ PORTAL/ ADUELA/ MARCO MACICO, E= *3 CM, L= *13 CM, *60 CM A 120* CM X *210 CM,  EM CEDRINHO/ ANGELIM COMERCIAL/ EUCALIPTO/ CURUPIXA/ PEROBA/ CUMARU OU EQUIVALENTE DA REGIAO (NAO INCLUI ALIZARES)</v>
          </cell>
          <cell r="C497" t="str">
            <v xml:space="preserve">JG    </v>
          </cell>
          <cell r="D497">
            <v>111.99</v>
          </cell>
        </row>
        <row r="498">
          <cell r="A498">
            <v>184</v>
          </cell>
          <cell r="B498" t="str">
            <v>BATENTE/ PORTAL/ ADUELA/ MARCO MACICO, E= *3* CM, L= *13* CM, *60 CM A 120* CM X *210* CM, EM PINUS/ TAUARI/ VIROLA OU EQUIVALENTE DA REGIAO (NAO INCLUI ALIZARES)</v>
          </cell>
          <cell r="C498" t="str">
            <v xml:space="preserve">JG    </v>
          </cell>
          <cell r="D498">
            <v>74.02</v>
          </cell>
        </row>
        <row r="499">
          <cell r="A499">
            <v>195</v>
          </cell>
          <cell r="B499" t="str">
            <v>BATENTE/ PORTAL/ ADUELA/ MARCO MACICO, E= *3* CM, L= *7* CM, *60 CM A 120* CM X *210* CM,  EM CEDRINHO/ ANGELIM COMERCIAL/ EUCALIPTO/ CURUPIXA/ PEROBA/ CUMARU OU EQUIVALENTE DA REGIAO (NAO INCLUI ALIZARES)</v>
          </cell>
          <cell r="C499" t="str">
            <v xml:space="preserve">JG    </v>
          </cell>
          <cell r="D499">
            <v>90.97</v>
          </cell>
        </row>
        <row r="500">
          <cell r="A500">
            <v>20001</v>
          </cell>
          <cell r="B500" t="str">
            <v>BATENTE/ PORTAL/ ADUELA/MARCO MACICO, E= *3* CM, L= *15* CM, *60 CM A 120* CM  X *210* CM, EM PINUS/ TAUARI/ VIROLA OU EQUIVALENTE DA REGIAO</v>
          </cell>
          <cell r="C500" t="str">
            <v xml:space="preserve">JG    </v>
          </cell>
          <cell r="D500">
            <v>90.65</v>
          </cell>
        </row>
        <row r="501">
          <cell r="A501">
            <v>181</v>
          </cell>
          <cell r="B501" t="str">
            <v>BATENTE/ PORTAL/ADUELA/ MARCO MACICO, E= *3* CM, L= *15* CM, *60 CM A 120* CM  X *210* CM,  EM CEDRINHO/ ANGELIM COMERCIAL/  EUCALIPTO/ CURUPIXA/ PEROBA/ CUMARU OU EQUIVALENTE DA REGIAO (NAO INCLUI ALIZARES)</v>
          </cell>
          <cell r="C501" t="str">
            <v xml:space="preserve">JG    </v>
          </cell>
          <cell r="D501">
            <v>122.65</v>
          </cell>
        </row>
        <row r="502">
          <cell r="A502">
            <v>39837</v>
          </cell>
          <cell r="B502" t="str">
            <v>BATENTE/PORTAL/ADUELA/MARCO, EM MDF/PVC WOOD/POLIESTIRENO OU MADEIRA LAMINADA, L = *9,0* CM COM GUARNICAO REGULAVEL 2 FACES = *35* MM, PRIMER</v>
          </cell>
          <cell r="C502" t="str">
            <v xml:space="preserve">JG    </v>
          </cell>
          <cell r="D502">
            <v>259.41000000000003</v>
          </cell>
        </row>
        <row r="503">
          <cell r="A503">
            <v>10535</v>
          </cell>
          <cell r="B503" t="str">
            <v>BETONEIRA CAPACIDADE NOMINAL 400 L, CAPACIDADE DE MISTURA  280 L, MOTOR ELETRICO TRIFASICO 220/380 V POTENCIA 2 CV, SEM CARREGADOR</v>
          </cell>
          <cell r="C503" t="str">
            <v xml:space="preserve">UN    </v>
          </cell>
          <cell r="D503">
            <v>4186.5</v>
          </cell>
        </row>
        <row r="504">
          <cell r="A504">
            <v>10537</v>
          </cell>
          <cell r="B504" t="str">
            <v>BETONEIRA CAPACIDADE NOMINAL 400 L, CAPACIDADE DE MISTURA 310 L, MOTOR A DIESEL POTENCIA 5 CV, SEM CARREGADOR</v>
          </cell>
          <cell r="C504" t="str">
            <v xml:space="preserve">UN    </v>
          </cell>
          <cell r="D504">
            <v>5709.25</v>
          </cell>
        </row>
        <row r="505">
          <cell r="A505">
            <v>13891</v>
          </cell>
          <cell r="B505" t="str">
            <v>BETONEIRA CAPACIDADE NOMINAL 400 L, CAPACIDADE DE MISTURA 310 L, MOTOR A GASOLINA POTENCIA 5,5 CV, SEM CARREGADOR</v>
          </cell>
          <cell r="C505" t="str">
            <v xml:space="preserve">UN    </v>
          </cell>
          <cell r="D505">
            <v>5236.67</v>
          </cell>
        </row>
        <row r="506">
          <cell r="A506">
            <v>25975</v>
          </cell>
          <cell r="B506" t="str">
            <v>BETONEIRA CAPACIDADE NOMINAL 600 L, CAPACIDADE DE MISTURA 440 L, MOTOR A GASOLINA POTENCIA 10 HP, COM CARREGADOR</v>
          </cell>
          <cell r="C506" t="str">
            <v xml:space="preserve">UN    </v>
          </cell>
          <cell r="D506">
            <v>22777.39</v>
          </cell>
        </row>
        <row r="507">
          <cell r="A507">
            <v>36396</v>
          </cell>
          <cell r="B507" t="str">
            <v>BETONEIRA, CAPACIDADE NOMINAL 400 L, CAPACIDADE DE MISTURA 310L, MOTOR ELETRICO TRIFASICO 220/380V POTENCIA 2 CV, SEM CARREGADOR</v>
          </cell>
          <cell r="C507" t="str">
            <v xml:space="preserve">UN    </v>
          </cell>
          <cell r="D507">
            <v>4789.63</v>
          </cell>
        </row>
        <row r="508">
          <cell r="A508">
            <v>36397</v>
          </cell>
          <cell r="B508" t="str">
            <v>BETONEIRA, CAPACIDADE NOMINAL 600 L, CAPACIDADE DE MISTURA  360L, MOTOR ELETRICO TRIFASICO 220/380V, POTENCIA 4CV, EXCLUSO CARREGADOR</v>
          </cell>
          <cell r="C508" t="str">
            <v xml:space="preserve">UN    </v>
          </cell>
          <cell r="D508">
            <v>17029.830000000002</v>
          </cell>
        </row>
        <row r="509">
          <cell r="A509">
            <v>36398</v>
          </cell>
          <cell r="B509" t="str">
            <v>BETONEIRA, CAPACIDADE NOMINAL 600 L, CAPACIDADE DE MISTURA 440 L, MOTOR A DIESEL POTENCIA 10 CV, COM CARREGADOR</v>
          </cell>
          <cell r="C509" t="str">
            <v xml:space="preserve">UN    </v>
          </cell>
          <cell r="D509">
            <v>20698.330000000002</v>
          </cell>
        </row>
        <row r="510">
          <cell r="A510">
            <v>647</v>
          </cell>
          <cell r="B510" t="str">
            <v>BLASTER, DINAMITADOR OU CABO DE FOGO</v>
          </cell>
          <cell r="C510" t="str">
            <v xml:space="preserve">H     </v>
          </cell>
          <cell r="D510">
            <v>11.24</v>
          </cell>
        </row>
        <row r="511">
          <cell r="A511">
            <v>40920</v>
          </cell>
          <cell r="B511" t="str">
            <v>BLASTER, DINAMITADOR OU CABO DE FOGO (MENSALISTA)</v>
          </cell>
          <cell r="C511" t="str">
            <v xml:space="preserve">MES   </v>
          </cell>
          <cell r="D511">
            <v>1995.59</v>
          </cell>
        </row>
        <row r="512">
          <cell r="A512">
            <v>38783</v>
          </cell>
          <cell r="B512" t="str">
            <v>BLOCO CERAMICO DE VEDACAO COM FUROS NA HORIZONTAL, 11,5 X 19 X 19 CM - 4,5 MPA (NBR 15270)</v>
          </cell>
          <cell r="C512" t="str">
            <v xml:space="preserve">UN    </v>
          </cell>
          <cell r="D512">
            <v>1.1599999999999999</v>
          </cell>
        </row>
        <row r="513">
          <cell r="A513">
            <v>37593</v>
          </cell>
          <cell r="B513" t="str">
            <v>BLOCO CERAMICO DE VEDACAO COM FUROS NA VERTICAL, 14 X 19 X 39 CM - 4,5 MPA (NBR 15270)</v>
          </cell>
          <cell r="C513" t="str">
            <v xml:space="preserve">UN    </v>
          </cell>
          <cell r="D513">
            <v>2.85</v>
          </cell>
        </row>
        <row r="514">
          <cell r="A514">
            <v>37594</v>
          </cell>
          <cell r="B514" t="str">
            <v>BLOCO CERAMICO DE VEDACAO COM FUROS NA VERTICAL, 19 X 19 X 39 CM - 4,5 MPA (NBR 15270)</v>
          </cell>
          <cell r="C514" t="str">
            <v xml:space="preserve">UN    </v>
          </cell>
          <cell r="D514">
            <v>3.55</v>
          </cell>
        </row>
        <row r="515">
          <cell r="A515">
            <v>37592</v>
          </cell>
          <cell r="B515" t="str">
            <v>BLOCO CERAMICO DE VEDACAO COM FUROS NA VERTICAL, 9 X 19 X 39 CM - 4,5 MPA (NBR 15270)</v>
          </cell>
          <cell r="C515" t="str">
            <v xml:space="preserve">UN    </v>
          </cell>
          <cell r="D515">
            <v>2.25</v>
          </cell>
        </row>
        <row r="516">
          <cell r="A516">
            <v>7266</v>
          </cell>
          <cell r="B516" t="str">
            <v>BLOCO CERAMICO VAZADO PARA ALVENARIA DE VEDACAO, DE 9 X 19 X 19 CM (L X A X C)</v>
          </cell>
          <cell r="C516" t="str">
            <v xml:space="preserve">MIL   </v>
          </cell>
          <cell r="D516">
            <v>867.84</v>
          </cell>
        </row>
        <row r="517">
          <cell r="A517">
            <v>7270</v>
          </cell>
          <cell r="B517" t="str">
            <v>BLOCO CERAMICO VAZADO PARA ALVENARIA DE VEDACAO, 4 FUROS, DE 9 X 9 X 19 CM (L X A X C)</v>
          </cell>
          <cell r="C517" t="str">
            <v xml:space="preserve">UN    </v>
          </cell>
          <cell r="D517">
            <v>1</v>
          </cell>
        </row>
        <row r="518">
          <cell r="A518">
            <v>7267</v>
          </cell>
          <cell r="B518" t="str">
            <v>BLOCO CERAMICO VAZADO PARA ALVENARIA DE VEDACAO, 6 FUROS, DE 9 X 14 X 19 CM (L X A X C)</v>
          </cell>
          <cell r="C518" t="str">
            <v xml:space="preserve">UN    </v>
          </cell>
          <cell r="D518">
            <v>0.78</v>
          </cell>
        </row>
        <row r="519">
          <cell r="A519">
            <v>7269</v>
          </cell>
          <cell r="B519" t="str">
            <v>BLOCO CERAMICO VAZADO PARA ALVENARIA DE VEDACAO, 6 FUROS, DE 9 X 9 X 19 CM (L X A X C)</v>
          </cell>
          <cell r="C519" t="str">
            <v xml:space="preserve">UN    </v>
          </cell>
          <cell r="D519">
            <v>0.8</v>
          </cell>
        </row>
        <row r="520">
          <cell r="A520">
            <v>7271</v>
          </cell>
          <cell r="B520" t="str">
            <v>BLOCO CERAMICO VAZADO PARA ALVENARIA DE VEDACAO, 8 FUROS, DE 9 X 19 X 19 CM (L XA X C)</v>
          </cell>
          <cell r="C520" t="str">
            <v xml:space="preserve">UN    </v>
          </cell>
          <cell r="D520">
            <v>0.86</v>
          </cell>
        </row>
        <row r="521">
          <cell r="A521">
            <v>7268</v>
          </cell>
          <cell r="B521" t="str">
            <v>BLOCO CERAMICO VAZADO PARA ALVENARIA DE VEDACAO, 8 FUROS, DE 9 X 19 X 29 CM (L X A X C)</v>
          </cell>
          <cell r="C521" t="str">
            <v xml:space="preserve">UN    </v>
          </cell>
          <cell r="D521">
            <v>1.21</v>
          </cell>
        </row>
        <row r="522">
          <cell r="A522">
            <v>34556</v>
          </cell>
          <cell r="B522" t="str">
            <v>BLOCO DE CONCRETO ESTRUTURAL 14 X 19 X 29 CM, FBK 10 MPA (NBR 6136)</v>
          </cell>
          <cell r="C522" t="str">
            <v xml:space="preserve">UN    </v>
          </cell>
          <cell r="D522">
            <v>3.45</v>
          </cell>
        </row>
        <row r="523">
          <cell r="A523">
            <v>37873</v>
          </cell>
          <cell r="B523" t="str">
            <v>BLOCO DE CONCRETO ESTRUTURAL 14 X 19 X 29 CM, FBK 12 MPA (NBR 6136)</v>
          </cell>
          <cell r="C523" t="str">
            <v xml:space="preserve">UN    </v>
          </cell>
          <cell r="D523">
            <v>3.51</v>
          </cell>
        </row>
        <row r="524">
          <cell r="A524">
            <v>34564</v>
          </cell>
          <cell r="B524" t="str">
            <v>BLOCO DE CONCRETO ESTRUTURAL 14 X 19 X 29 CM, FBK 14 MPA (NBR 6136)</v>
          </cell>
          <cell r="C524" t="str">
            <v xml:space="preserve">UN    </v>
          </cell>
          <cell r="D524">
            <v>3.68</v>
          </cell>
        </row>
        <row r="525">
          <cell r="A525">
            <v>34565</v>
          </cell>
          <cell r="B525" t="str">
            <v>BLOCO DE CONCRETO ESTRUTURAL 14 X 19 X 29 CM, FBK 16 MPA (NBR 6136)</v>
          </cell>
          <cell r="C525" t="str">
            <v xml:space="preserve">UN    </v>
          </cell>
          <cell r="D525">
            <v>3.89</v>
          </cell>
        </row>
        <row r="526">
          <cell r="A526">
            <v>38590</v>
          </cell>
          <cell r="B526" t="str">
            <v>BLOCO DE CONCRETO ESTRUTURAL 14 X 19 X 29 CM, FBK 4,5 MPA (NBR 6136)</v>
          </cell>
          <cell r="C526" t="str">
            <v xml:space="preserve">UN    </v>
          </cell>
          <cell r="D526">
            <v>2.88</v>
          </cell>
        </row>
        <row r="527">
          <cell r="A527">
            <v>34566</v>
          </cell>
          <cell r="B527" t="str">
            <v>BLOCO DE CONCRETO ESTRUTURAL 14 X 19 X 29 CM, FBK 6 MPA (NBR 6136)</v>
          </cell>
          <cell r="C527" t="str">
            <v xml:space="preserve">UN    </v>
          </cell>
          <cell r="D527">
            <v>3.02</v>
          </cell>
        </row>
        <row r="528">
          <cell r="A528">
            <v>34567</v>
          </cell>
          <cell r="B528" t="str">
            <v>BLOCO DE CONCRETO ESTRUTURAL 14 X 19 X 29 CM, FBK 8 MPA (NBR 6136)</v>
          </cell>
          <cell r="C528" t="str">
            <v xml:space="preserve">UN    </v>
          </cell>
          <cell r="D528">
            <v>3.2</v>
          </cell>
        </row>
        <row r="529">
          <cell r="A529">
            <v>38591</v>
          </cell>
          <cell r="B529" t="str">
            <v>BLOCO DE CONCRETO ESTRUTURAL 14 X 19 X 34 CM, FBK 4,5 MPA (NBR 6136)</v>
          </cell>
          <cell r="C529" t="str">
            <v xml:space="preserve">UN    </v>
          </cell>
          <cell r="D529">
            <v>2.91</v>
          </cell>
        </row>
        <row r="530">
          <cell r="A530">
            <v>34568</v>
          </cell>
          <cell r="B530" t="str">
            <v>BLOCO DE CONCRETO ESTRUTURAL 14 X 19 X 39 CM, FBK 10 MPA (NBR 6136)</v>
          </cell>
          <cell r="C530" t="str">
            <v xml:space="preserve">UN    </v>
          </cell>
          <cell r="D530">
            <v>3.79</v>
          </cell>
        </row>
        <row r="531">
          <cell r="A531">
            <v>34569</v>
          </cell>
          <cell r="B531" t="str">
            <v>BLOCO DE CONCRETO ESTRUTURAL 14 X 19 X 39 CM, FBK 12 MPA (NBR 6136)</v>
          </cell>
          <cell r="C531" t="str">
            <v xml:space="preserve">UN    </v>
          </cell>
          <cell r="D531">
            <v>3.89</v>
          </cell>
        </row>
        <row r="532">
          <cell r="A532">
            <v>34570</v>
          </cell>
          <cell r="B532" t="str">
            <v>BLOCO DE CONCRETO ESTRUTURAL 14 X 19 X 39 CM, FBK 14 MPA (NBR 6136)</v>
          </cell>
          <cell r="C532" t="str">
            <v xml:space="preserve">UN    </v>
          </cell>
          <cell r="D532">
            <v>4.2300000000000004</v>
          </cell>
        </row>
        <row r="533">
          <cell r="A533">
            <v>25070</v>
          </cell>
          <cell r="B533" t="str">
            <v>BLOCO DE CONCRETO ESTRUTURAL 14 X 19 X 39 CM, FBK 4,5 MPA (NBR 6136)</v>
          </cell>
          <cell r="C533" t="str">
            <v xml:space="preserve">UN    </v>
          </cell>
          <cell r="D533">
            <v>3.18</v>
          </cell>
        </row>
        <row r="534">
          <cell r="A534">
            <v>34571</v>
          </cell>
          <cell r="B534" t="str">
            <v>BLOCO DE CONCRETO ESTRUTURAL 14 X 19 X 39 CM, FBK 6 MPA (NBR 6136)</v>
          </cell>
          <cell r="C534" t="str">
            <v xml:space="preserve">UN    </v>
          </cell>
          <cell r="D534">
            <v>3.21</v>
          </cell>
        </row>
        <row r="535">
          <cell r="A535">
            <v>34573</v>
          </cell>
          <cell r="B535" t="str">
            <v>BLOCO DE CONCRETO ESTRUTURAL 14 X 19 X 39 CM, FBK 8 MPA (NBR 6136)</v>
          </cell>
          <cell r="C535" t="str">
            <v xml:space="preserve">UN    </v>
          </cell>
          <cell r="D535">
            <v>3.38</v>
          </cell>
        </row>
        <row r="536">
          <cell r="A536">
            <v>37107</v>
          </cell>
          <cell r="B536" t="str">
            <v>BLOCO DE CONCRETO ESTRUTURAL 14 X 19 X 39, FCK 16 MPA (NBR 6136)</v>
          </cell>
          <cell r="C536" t="str">
            <v xml:space="preserve">UN    </v>
          </cell>
          <cell r="D536">
            <v>4.46</v>
          </cell>
        </row>
        <row r="537">
          <cell r="A537">
            <v>34576</v>
          </cell>
          <cell r="B537" t="str">
            <v>BLOCO DE CONCRETO ESTRUTURAL 19 X 19 X 39 CM, FBK 10 MPA (NBR 6136)</v>
          </cell>
          <cell r="C537" t="str">
            <v xml:space="preserve">UN    </v>
          </cell>
          <cell r="D537">
            <v>4.93</v>
          </cell>
        </row>
        <row r="538">
          <cell r="A538">
            <v>34577</v>
          </cell>
          <cell r="B538" t="str">
            <v>BLOCO DE CONCRETO ESTRUTURAL 19 X 19 X 39 CM, FBK 12 MPA (NBR 6136)</v>
          </cell>
          <cell r="C538" t="str">
            <v xml:space="preserve">UN    </v>
          </cell>
          <cell r="D538">
            <v>5.14</v>
          </cell>
        </row>
        <row r="539">
          <cell r="A539">
            <v>34578</v>
          </cell>
          <cell r="B539" t="str">
            <v>BLOCO DE CONCRETO ESTRUTURAL 19 X 19 X 39 CM, FBK 14 MPA (NBR 6136)</v>
          </cell>
          <cell r="C539" t="str">
            <v xml:space="preserve">UN    </v>
          </cell>
          <cell r="D539">
            <v>5.57</v>
          </cell>
        </row>
        <row r="540">
          <cell r="A540">
            <v>34579</v>
          </cell>
          <cell r="B540" t="str">
            <v>BLOCO DE CONCRETO ESTRUTURAL 19 X 19 X 39 CM, FBK 16 MPA (NBR 6136)</v>
          </cell>
          <cell r="C540" t="str">
            <v xml:space="preserve">UN    </v>
          </cell>
          <cell r="D540">
            <v>5.94</v>
          </cell>
        </row>
        <row r="541">
          <cell r="A541">
            <v>25067</v>
          </cell>
          <cell r="B541" t="str">
            <v>BLOCO DE CONCRETO ESTRUTURAL 19 X 19 X 39 CM, FBK 4,5 MPA (NBR 6136)</v>
          </cell>
          <cell r="C541" t="str">
            <v xml:space="preserve">UN    </v>
          </cell>
          <cell r="D541">
            <v>3.98</v>
          </cell>
        </row>
        <row r="542">
          <cell r="A542">
            <v>34580</v>
          </cell>
          <cell r="B542" t="str">
            <v>BLOCO DE CONCRETO ESTRUTURAL 19 X 19 X 39 CM, FBK 8 MPA (NBR 6136)</v>
          </cell>
          <cell r="C542" t="str">
            <v xml:space="preserve">UN    </v>
          </cell>
          <cell r="D542">
            <v>4.4400000000000004</v>
          </cell>
        </row>
        <row r="543">
          <cell r="A543">
            <v>25071</v>
          </cell>
          <cell r="B543" t="str">
            <v>BLOCO DE CONCRETO ESTRUTURAL 9 X 19 X 39 CM, FBK 4,5 MPA (NBR 6136)</v>
          </cell>
          <cell r="C543" t="str">
            <v xml:space="preserve">UN    </v>
          </cell>
          <cell r="D543">
            <v>2.21</v>
          </cell>
        </row>
        <row r="544">
          <cell r="A544">
            <v>38395</v>
          </cell>
          <cell r="B544" t="str">
            <v>BLOCO DE ESPUMA MULTIUSO *23 X 13 X 8* CM</v>
          </cell>
          <cell r="C544" t="str">
            <v xml:space="preserve">UN    </v>
          </cell>
          <cell r="D544">
            <v>8.36</v>
          </cell>
        </row>
        <row r="545">
          <cell r="A545">
            <v>34583</v>
          </cell>
          <cell r="B545" t="str">
            <v>BLOCO DE GESSO COMPACTO / MACICO, BRANCO, E = 10 CM, DIMENSOES *67 X 50* CM</v>
          </cell>
          <cell r="C545" t="str">
            <v xml:space="preserve">M2    </v>
          </cell>
          <cell r="D545">
            <v>60.72</v>
          </cell>
        </row>
        <row r="546">
          <cell r="A546">
            <v>34584</v>
          </cell>
          <cell r="B546" t="str">
            <v>BLOCO DE GESSO VAZADO, BRANCO, E = *7* CM, DIMENSOES *67 X 50* CM</v>
          </cell>
          <cell r="C546" t="str">
            <v xml:space="preserve">M2    </v>
          </cell>
          <cell r="D546">
            <v>33.99</v>
          </cell>
        </row>
        <row r="547">
          <cell r="A547">
            <v>709</v>
          </cell>
          <cell r="B547" t="str">
            <v>BLOCO DE POLIETILENO ALTA DENSIDADE, *27* X *30* X *100* CM, ACOMPANHADOS PLACAS  TERMINAIS  E LONGARINAS, PARA FUNDO DE FILTRO</v>
          </cell>
          <cell r="C547" t="str">
            <v xml:space="preserve">M2    </v>
          </cell>
          <cell r="D547">
            <v>578.34</v>
          </cell>
        </row>
        <row r="548">
          <cell r="A548">
            <v>34599</v>
          </cell>
          <cell r="B548" t="str">
            <v>BLOCO DE VEDACAO CONCRETO APARENTE 9 X 19 X 39 CM (CLASSE C - NBR 6136)</v>
          </cell>
          <cell r="C548" t="str">
            <v xml:space="preserve">UN    </v>
          </cell>
          <cell r="D548">
            <v>2.27</v>
          </cell>
        </row>
        <row r="549">
          <cell r="A549">
            <v>34592</v>
          </cell>
          <cell r="B549" t="str">
            <v>BLOCO DE VEDACAO CONCRETO 14 X 19 X 29 CM (CLASSE C - NBR 6136)</v>
          </cell>
          <cell r="C549" t="str">
            <v xml:space="preserve">UN    </v>
          </cell>
          <cell r="D549">
            <v>2.5299999999999998</v>
          </cell>
        </row>
        <row r="550">
          <cell r="A550">
            <v>37103</v>
          </cell>
          <cell r="B550" t="str">
            <v>BLOCO DE VEDACAO DE CONCRETO APARENTE 14 X 19 X 39 CM (CLASSE C - NBR 6136)</v>
          </cell>
          <cell r="C550" t="str">
            <v xml:space="preserve">UN    </v>
          </cell>
          <cell r="D550">
            <v>2.89</v>
          </cell>
        </row>
        <row r="551">
          <cell r="A551">
            <v>34555</v>
          </cell>
          <cell r="B551" t="str">
            <v>BLOCO DE VEDACAO DE CONCRETO APARENTE 19 X 19 X 39 CM  (CLASSE C - NBR 6136)</v>
          </cell>
          <cell r="C551" t="str">
            <v xml:space="preserve">UN    </v>
          </cell>
          <cell r="D551">
            <v>3.67</v>
          </cell>
        </row>
        <row r="552">
          <cell r="A552">
            <v>674</v>
          </cell>
          <cell r="B552" t="str">
            <v>BLOCO DE VEDACAO DE CONCRETO CELULAR AUTOCLAVADO 10 X 30 X 60 CM (E X A X C)</v>
          </cell>
          <cell r="C552" t="str">
            <v xml:space="preserve">M2    </v>
          </cell>
          <cell r="D552">
            <v>61.27</v>
          </cell>
        </row>
        <row r="553">
          <cell r="A553">
            <v>34600</v>
          </cell>
          <cell r="B553" t="str">
            <v>BLOCO DE VEDACAO DE CONCRETO CELULAR AUTOCLAVADO 15 X 30 X 60 CM (E X A X C)</v>
          </cell>
          <cell r="C553" t="str">
            <v xml:space="preserve">M2    </v>
          </cell>
          <cell r="D553">
            <v>90</v>
          </cell>
        </row>
        <row r="554">
          <cell r="A554">
            <v>652</v>
          </cell>
          <cell r="B554" t="str">
            <v>BLOCO DE VEDACAO DE CONCRETO CELULAR AUTOCLAVADO 20 X 30 X 60 CM (E X A X C)</v>
          </cell>
          <cell r="C554" t="str">
            <v xml:space="preserve">M2    </v>
          </cell>
          <cell r="D554">
            <v>137.87</v>
          </cell>
        </row>
        <row r="555">
          <cell r="A555">
            <v>651</v>
          </cell>
          <cell r="B555" t="str">
            <v>BLOCO DE VEDACAO DE CONCRETO 14 X 19 X 39 CM (CLASSE C - NBR 6136)</v>
          </cell>
          <cell r="C555" t="str">
            <v xml:space="preserve">UN    </v>
          </cell>
          <cell r="D555">
            <v>2.79</v>
          </cell>
        </row>
        <row r="556">
          <cell r="A556">
            <v>654</v>
          </cell>
          <cell r="B556" t="str">
            <v>BLOCO DE VEDACAO DE CONCRETO 19 X 19 X 39 CM (CLASSE C - NBR 6136)</v>
          </cell>
          <cell r="C556" t="str">
            <v xml:space="preserve">UN    </v>
          </cell>
          <cell r="D556">
            <v>3.45</v>
          </cell>
        </row>
        <row r="557">
          <cell r="A557">
            <v>650</v>
          </cell>
          <cell r="B557" t="str">
            <v>BLOCO DE VEDACAO DE CONCRETO, 9 X 19 X 39 CM (CLASSE C - NBR 6136)</v>
          </cell>
          <cell r="C557" t="str">
            <v xml:space="preserve">UN    </v>
          </cell>
          <cell r="D557">
            <v>2.23</v>
          </cell>
        </row>
        <row r="558">
          <cell r="A558">
            <v>716</v>
          </cell>
          <cell r="B558" t="str">
            <v>BLOCO DE VIDRO INCOLOR XADREZ, DE *20 X 20 X 10* CM</v>
          </cell>
          <cell r="C558" t="str">
            <v xml:space="preserve">UN    </v>
          </cell>
          <cell r="D558">
            <v>22.7</v>
          </cell>
        </row>
        <row r="559">
          <cell r="A559">
            <v>715</v>
          </cell>
          <cell r="B559" t="str">
            <v>BLOCO DE VIDRO INCOLOR, CANELADO, DE *19 X 19 X 8* CM</v>
          </cell>
          <cell r="C559" t="str">
            <v xml:space="preserve">UN    </v>
          </cell>
          <cell r="D559">
            <v>22.45</v>
          </cell>
        </row>
        <row r="560">
          <cell r="A560">
            <v>718</v>
          </cell>
          <cell r="B560" t="str">
            <v>BLOCO DE VIDRO/ELEMENTO VAZADO INCOLOR, VENEZIANA, DE *20 X 20 X 6* CM</v>
          </cell>
          <cell r="C560" t="str">
            <v xml:space="preserve">UN    </v>
          </cell>
          <cell r="D560">
            <v>33.450000000000003</v>
          </cell>
        </row>
        <row r="561">
          <cell r="A561">
            <v>11981</v>
          </cell>
          <cell r="B561" t="str">
            <v>BLOCO DE VIDRO/ELEMENTO VAZADO, INCOLOR, VENEZIANA, *20 X 10 X 8* CM</v>
          </cell>
          <cell r="C561" t="str">
            <v xml:space="preserve">UN    </v>
          </cell>
          <cell r="D561">
            <v>22.93</v>
          </cell>
        </row>
        <row r="562">
          <cell r="A562">
            <v>34586</v>
          </cell>
          <cell r="B562" t="str">
            <v>BLOCO ESTRUTURAL CERAMICO 14 X 19 X 29 CM, 6,0 MPA (NBR 15270)</v>
          </cell>
          <cell r="C562" t="str">
            <v xml:space="preserve">UN    </v>
          </cell>
          <cell r="D562">
            <v>2.4300000000000002</v>
          </cell>
        </row>
        <row r="563">
          <cell r="A563">
            <v>38603</v>
          </cell>
          <cell r="B563" t="str">
            <v>BLOCO ESTRUTURAL CERAMICO 14 X 19 X 34 CM, 6,0 MPA (NBR 15270)</v>
          </cell>
          <cell r="C563" t="str">
            <v xml:space="preserve">UN    </v>
          </cell>
          <cell r="D563">
            <v>2.95</v>
          </cell>
        </row>
        <row r="564">
          <cell r="A564">
            <v>34588</v>
          </cell>
          <cell r="B564" t="str">
            <v>BLOCO ESTRUTURAL CERAMICO 14 X 19 X 39 CM, 6,0 MPA (NBR 15270)</v>
          </cell>
          <cell r="C564" t="str">
            <v xml:space="preserve">UN    </v>
          </cell>
          <cell r="D564">
            <v>3.18</v>
          </cell>
        </row>
        <row r="565">
          <cell r="A565">
            <v>34590</v>
          </cell>
          <cell r="B565" t="str">
            <v>BLOCO ESTRUTURAL CERAMICO 19 X 19 X 29 CM, 6,0 MPA (NBR 15270)</v>
          </cell>
          <cell r="C565" t="str">
            <v xml:space="preserve">UN    </v>
          </cell>
          <cell r="D565">
            <v>2.9</v>
          </cell>
        </row>
        <row r="566">
          <cell r="A566">
            <v>34591</v>
          </cell>
          <cell r="B566" t="str">
            <v>BLOCO ESTRUTURAL CERAMICO 19 X 19 X 39 CM, 6,0 MPA (NBR 15270)</v>
          </cell>
          <cell r="C566" t="str">
            <v xml:space="preserve">UN    </v>
          </cell>
          <cell r="D566">
            <v>3.93</v>
          </cell>
        </row>
        <row r="567">
          <cell r="A567">
            <v>41372</v>
          </cell>
          <cell r="B567" t="str">
            <v>BLOCO VEDACAO CONCRETO CELULAR AUTOCLAVADO 12,5 X 30 X 60 CM (E X A X C)</v>
          </cell>
          <cell r="C567" t="str">
            <v xml:space="preserve">M2    </v>
          </cell>
          <cell r="D567">
            <v>85.99</v>
          </cell>
        </row>
        <row r="568">
          <cell r="A568">
            <v>41371</v>
          </cell>
          <cell r="B568" t="str">
            <v>BLOCO VEDACAO CONCRETO CELULAR AUTOCLAVADO 7,5 X 30 X 60 CM (E X A X C)</v>
          </cell>
          <cell r="C568" t="str">
            <v xml:space="preserve">M2    </v>
          </cell>
          <cell r="D568">
            <v>50.83</v>
          </cell>
        </row>
        <row r="569">
          <cell r="A569">
            <v>40517</v>
          </cell>
          <cell r="B569" t="str">
            <v>BLOQUETE/PISO DE CONCRETO - MODELO BLOCO PISOGRAMA/CONCREGRAMA 2 FUROS, DIMENSOES APROX. DE 35 CM X 15 CM E ESPESSURA DE 7 CM (+/- 1 CM), COR NATURAL</v>
          </cell>
          <cell r="C569" t="str">
            <v xml:space="preserve">M2    </v>
          </cell>
          <cell r="D569">
            <v>46.3</v>
          </cell>
        </row>
        <row r="570">
          <cell r="A570">
            <v>40515</v>
          </cell>
          <cell r="B570" t="str">
            <v>BLOQUETE/PISO DE CONCRETO - MODELO PISOGRAMA/CONCREGRAMA/PAVI-GRADE/GRAMEIRO, DIMENSOES APROXIMADAS DE 60 CM X 45 CM E ESPESSURA DE 8 CM (+/- 1 CM), COR NATURAL</v>
          </cell>
          <cell r="C570" t="str">
            <v xml:space="preserve">M2    </v>
          </cell>
          <cell r="D570">
            <v>104.17</v>
          </cell>
        </row>
        <row r="571">
          <cell r="A571">
            <v>40529</v>
          </cell>
          <cell r="B571" t="str">
            <v>BLOQUETE/PISO INTERTRAVADO DE CONCRETO - MODELO ONDA/16 FACES/RETANGULAR/TIJOLINHO/PAVER/HOLANDES/PARALELEPIPEDO, *22 CM X *11 CM, E = 10 CM, RESISTENCIA DE 50 MPA (NBR 9781), COR NATURAL</v>
          </cell>
          <cell r="C571" t="str">
            <v xml:space="preserve">M2    </v>
          </cell>
          <cell r="D571">
            <v>66.55</v>
          </cell>
        </row>
        <row r="572">
          <cell r="A572">
            <v>36170</v>
          </cell>
          <cell r="B572" t="str">
            <v>BLOQUETE/PISO INTERTRAVADO DE CONCRETO - MODELO ONDA/16 FACES/RETANGULAR/TIJOLINHO/PAVER/HOLANDES/PARALELEPIPEDO, *22 CM X 11* CM, E = 8 CM, RESISTENCIA DE 35 MPA (NBR 9781), COR NATURAL</v>
          </cell>
          <cell r="C572" t="str">
            <v xml:space="preserve">M2    </v>
          </cell>
          <cell r="D572">
            <v>55.22</v>
          </cell>
        </row>
        <row r="573">
          <cell r="A573">
            <v>40524</v>
          </cell>
          <cell r="B573" t="str">
            <v>BLOQUETE/PISO INTERTRAVADO DE CONCRETO - MODELO ONDA/16 FACES/RETANGULAR/TIJOLINHO/PAVER/HOLANDES/PARALELEPIPEDO, 20 CM X 10 CM, E = 10 CM, RESISTENCIA DE 35 MPA (NBR 9781), COR NATURAL</v>
          </cell>
          <cell r="C573" t="str">
            <v xml:space="preserve">M2    </v>
          </cell>
          <cell r="D573">
            <v>65.099999999999994</v>
          </cell>
        </row>
        <row r="574">
          <cell r="A574">
            <v>36156</v>
          </cell>
          <cell r="B574" t="str">
            <v>BLOQUETE/PISO INTERTRAVADO DE CONCRETO - MODELO ONDA/16 FACES/RETANGULAR/TIJOLINHO/PAVER/HOLANDES/PARALELEPIPEDO, 20 CM X 10 CM, E = 6 CM, RESISTENCIA DE 35 MPA (NBR 9781), COLORIDO</v>
          </cell>
          <cell r="C574" t="str">
            <v xml:space="preserve">M2    </v>
          </cell>
          <cell r="D574">
            <v>50.64</v>
          </cell>
        </row>
        <row r="575">
          <cell r="A575">
            <v>36155</v>
          </cell>
          <cell r="B575" t="str">
            <v>BLOQUETE/PISO INTERTRAVADO DE CONCRETO - MODELO ONDA/16 FACES/RETANGULAR/TIJOLINHO/PAVER/HOLANDES/PARALELEPIPEDO, 20 CM X 10 CM, E = 6 CM, RESISTENCIA DE 35 MPA (NBR 9781), COR NATURAL</v>
          </cell>
          <cell r="C575" t="str">
            <v xml:space="preserve">M2    </v>
          </cell>
          <cell r="D575">
            <v>43.71</v>
          </cell>
        </row>
        <row r="576">
          <cell r="A576">
            <v>36154</v>
          </cell>
          <cell r="B576" t="str">
            <v>BLOQUETE/PISO INTERTRAVADO DE CONCRETO - MODELO ONDA/16 FACES/RETANGULAR/TIJOLINHO/PAVER/HOLANDES/PARALELEPIPEDO, 20 CM X 10 CM, E = 8 CM, RESISTENCIA DE 35 MPA (NBR 9781), COLORIDO</v>
          </cell>
          <cell r="C576" t="str">
            <v xml:space="preserve">M2    </v>
          </cell>
          <cell r="D576">
            <v>60.76</v>
          </cell>
        </row>
        <row r="577">
          <cell r="A577">
            <v>695</v>
          </cell>
          <cell r="B577" t="str">
            <v>BLOQUETE/PISO INTERTRAVADO DE CONCRETO - MODELO RAQUETE, *22 CM X 13,5* CM, E = 6 CM, RESISTENCIA DE 35 MPA (NBR 9781), COR NATURAL</v>
          </cell>
          <cell r="C577" t="str">
            <v xml:space="preserve">M2    </v>
          </cell>
          <cell r="D577">
            <v>44.63</v>
          </cell>
        </row>
        <row r="578">
          <cell r="A578">
            <v>679</v>
          </cell>
          <cell r="B578" t="str">
            <v>BLOQUETE/PISO INTERTRAVADO DE CONCRETO - MODELO SEXTAVADO / HEXAGONAL, 25 CM X 25 CM, E = 10 CM, RESISTENCIA DE 35 MPA (NBR 9781), COR NATURAL</v>
          </cell>
          <cell r="C578" t="str">
            <v xml:space="preserve">M2    </v>
          </cell>
          <cell r="D578">
            <v>66.55</v>
          </cell>
        </row>
        <row r="579">
          <cell r="A579">
            <v>711</v>
          </cell>
          <cell r="B579" t="str">
            <v>BLOQUETE/PISO INTERTRAVADO DE CONCRETO - MODELO SEXTAVADO / HEXAGONAL, 25 CM X 25 CM, E = 6 CM, RESISTENCIA DE 35 MPA (NBR 9781), COR NATURAL</v>
          </cell>
          <cell r="C579" t="str">
            <v xml:space="preserve">M2    </v>
          </cell>
          <cell r="D579">
            <v>44.02</v>
          </cell>
        </row>
        <row r="580">
          <cell r="A580">
            <v>712</v>
          </cell>
          <cell r="B580" t="str">
            <v>BLOQUETE/PISO INTERTRAVADO DE CONCRETO - MODELO SEXTAVADO / HEXAGONAL, 25 CM X 25 CM, E = 8 CM, RESISTENCIA DE 35 MPA (NBR 9781), COR NATURAL</v>
          </cell>
          <cell r="C580" t="str">
            <v xml:space="preserve">M2    </v>
          </cell>
          <cell r="D580">
            <v>55.45</v>
          </cell>
        </row>
        <row r="581">
          <cell r="A581">
            <v>12614</v>
          </cell>
          <cell r="B581" t="str">
            <v>BOCAL PVC, PARA CALHA PLUVIAL, DIAMETRO DA SAIDA ENTRE 80 E 100 MM, PARA DRENAGEM PREDIAL</v>
          </cell>
          <cell r="C581" t="str">
            <v xml:space="preserve">UN    </v>
          </cell>
          <cell r="D581">
            <v>18.66</v>
          </cell>
        </row>
        <row r="582">
          <cell r="A582">
            <v>6140</v>
          </cell>
          <cell r="B582" t="str">
            <v>BOLSA DE LIGACAO EM PVC FLEXIVEL PARA VASO SANITARIO 1.1/2 " (40 MM)</v>
          </cell>
          <cell r="C582" t="str">
            <v xml:space="preserve">UN    </v>
          </cell>
          <cell r="D582">
            <v>3.48</v>
          </cell>
        </row>
        <row r="583">
          <cell r="A583">
            <v>38399</v>
          </cell>
          <cell r="B583" t="str">
            <v>BOLSA DE LONA PARA FERRAMENTAS *50 X 35 X 25* CM</v>
          </cell>
          <cell r="C583" t="str">
            <v xml:space="preserve">UN    </v>
          </cell>
          <cell r="D583">
            <v>197.59</v>
          </cell>
        </row>
        <row r="584">
          <cell r="A584">
            <v>735</v>
          </cell>
          <cell r="B584" t="str">
            <v>BOMBA CENTRIFUGA  MOTOR ELETRICO TRIFASICO 1,48HP  DIAMETRO DE SUCCAO X ELEVACAO 1" X 1", 4 ESTAGIOS, DIAMETRO DOS ROTORES 3 X 107 MM + 1 X 100 MM, HM/Q: 10 M / 5,3 M3/H A 70 M / 1,8 M3/H</v>
          </cell>
          <cell r="C584" t="str">
            <v xml:space="preserve">UN    </v>
          </cell>
          <cell r="D584">
            <v>2101.31</v>
          </cell>
        </row>
        <row r="585">
          <cell r="A585">
            <v>736</v>
          </cell>
          <cell r="B585" t="str">
            <v>BOMBA CENTRIFUGA  MOTOR ELETRICO TRIFASICO 2,96HP, DIAMETRO DE SUCCAO X ELEVACAO 1 1/2" X 1 1/4", DIAMETRO DO ROTOR 148 MM, HM/Q: 34 M / 14,80 M3/H A 40 M / 8,60 M3/H</v>
          </cell>
          <cell r="C585" t="str">
            <v xml:space="preserve">UN    </v>
          </cell>
          <cell r="D585">
            <v>1766.82</v>
          </cell>
        </row>
        <row r="586">
          <cell r="A586">
            <v>729</v>
          </cell>
          <cell r="B586" t="str">
            <v>BOMBA CENTRIFUGA COM MOTOR ELETRICO MONOFASICO, POTENCIA 0,33 HP,  BOCAIS 1" X 3/4", DIAMETRO DO ROTOR 99 MM, HM/Q = 4 MCA / 8,5 M3/H A 18 MCA / 0,90 M3/H</v>
          </cell>
          <cell r="C586" t="str">
            <v xml:space="preserve">UN    </v>
          </cell>
          <cell r="D586">
            <v>720</v>
          </cell>
        </row>
        <row r="587">
          <cell r="A587">
            <v>39925</v>
          </cell>
          <cell r="B587" t="str">
            <v>BOMBA CENTRIFUGA MONOESTAGIO COM MOTOR ELETRICO MONOFASICO, POTENCIA 15 HP,  DIAMETRO DO ROTOR *173* MM, HM/Q = *30* MCA / *90* M3/H A *45* MCA / *55* M3/H</v>
          </cell>
          <cell r="C587" t="str">
            <v xml:space="preserve">UN    </v>
          </cell>
          <cell r="D587">
            <v>10403.93</v>
          </cell>
        </row>
        <row r="588">
          <cell r="A588">
            <v>731</v>
          </cell>
          <cell r="B588" t="str">
            <v>BOMBA CENTRIFUGA MOTOR ELETRICO MONOFASICO 0,49 HP  BOCAIS 1" X 3/4", DIAMETRO DO ROTOR 110 MM, HM/Q: 6 M / 8,3 M3/H A 20 M / 1,2 M3/H</v>
          </cell>
          <cell r="C588" t="str">
            <v xml:space="preserve">UN    </v>
          </cell>
          <cell r="D588">
            <v>700.74</v>
          </cell>
        </row>
        <row r="589">
          <cell r="A589">
            <v>10575</v>
          </cell>
          <cell r="B589" t="str">
            <v>BOMBA CENTRIFUGA MOTOR ELETRICO MONOFASICO 0,50 CV DIAMETRO DE SUCCAO X ELEVACAO 3/4" X 3/4", MONOESTAGIO, DIAMETRO DOS ROTORES 114 MM, HM/Q: 2 M / 2,99 M3/H A 24 M / 0,71 M3/H</v>
          </cell>
          <cell r="C589" t="str">
            <v xml:space="preserve">UN    </v>
          </cell>
          <cell r="D589">
            <v>1093.55</v>
          </cell>
        </row>
        <row r="590">
          <cell r="A590">
            <v>733</v>
          </cell>
          <cell r="B590" t="str">
            <v>BOMBA CENTRIFUGA MOTOR ELETRICO MONOFASICO 0,74HP  DIAMETRO DE SUCCAO X ELEVACAO 1 1/4" X 1", DIAMETRO DO ROTOR 120 MM, HM/Q: 8 M / 7,70 M3/H A 24 M / 2,80 M3/H</v>
          </cell>
          <cell r="C590" t="str">
            <v xml:space="preserve">UN    </v>
          </cell>
          <cell r="D590">
            <v>1197.31</v>
          </cell>
        </row>
        <row r="591">
          <cell r="A591">
            <v>732</v>
          </cell>
          <cell r="B591" t="str">
            <v>BOMBA CENTRIFUGA MOTOR ELETRICO TRIFASICO 0,99HP  DIAMETRO DE SUCCAO X ELEVACAO 1" X 1", DIAMETRO DO ROTOR 145 MM, HM/Q: 14 M / 8,4 M3/H A 40 M / 0,60 M3/H</v>
          </cell>
          <cell r="C591" t="str">
            <v xml:space="preserve">UN    </v>
          </cell>
          <cell r="D591">
            <v>1181.21</v>
          </cell>
        </row>
        <row r="592">
          <cell r="A592">
            <v>737</v>
          </cell>
          <cell r="B592" t="str">
            <v>BOMBA CENTRIFUGA MOTOR ELETRICO TRIFASICO 14,8 HP, DIAMETRO DE SUCCAO X ELEVACAO 2 1/2" X 2", DIAMETRO DO ROTOR 195 MM, HM/Q: 62 M / 55,5 M3/H A 80 M / 31,50 M3/H</v>
          </cell>
          <cell r="C592" t="str">
            <v xml:space="preserve">UN    </v>
          </cell>
          <cell r="D592">
            <v>6623.88</v>
          </cell>
        </row>
        <row r="593">
          <cell r="A593">
            <v>738</v>
          </cell>
          <cell r="B593" t="str">
            <v>BOMBA CENTRIFUGA MOTOR ELETRICO TRIFASICO 5HP, DIAMETRO DE SUCCAO X ELEVACAO 2" X 1 1/2", DIAMETRO DO ROTOR 155 MM, HM/Q: 40 M / 20,40 M3/H A 46 M / 9,20 M3/H</v>
          </cell>
          <cell r="C593" t="str">
            <v xml:space="preserve">UN    </v>
          </cell>
          <cell r="D593">
            <v>3071.44</v>
          </cell>
        </row>
        <row r="594">
          <cell r="A594">
            <v>740</v>
          </cell>
          <cell r="B594" t="str">
            <v>BOMBA CENTRIFUGA MOTOR ELETRICO TRIFASICO 9,86 DIAMETRO DE SUCCAO X ELEVACAO 1" X 1", 4 ESTAGIOS, DIAMETRO DOS ROTORES 4 X 146 MM, HM/Q: 85 M / 14,9 M3/H A 140 M / 4,2 M3/H</v>
          </cell>
          <cell r="C594" t="str">
            <v xml:space="preserve">UN    </v>
          </cell>
          <cell r="D594">
            <v>6231.33</v>
          </cell>
        </row>
        <row r="595">
          <cell r="A595">
            <v>734</v>
          </cell>
          <cell r="B595" t="str">
            <v>BOMBA CENTRIFUGA,  MOTOR ELETRICO TRIFASICO 1,48HP  DIAMETRO DE SUCCAO X ELEVACAO 1 1/2" X 1", DIAMETRO DO ROTOR 117 MM, HM/Q: 10 M / 21,9 M3/H A 24 M / 6,1 M3/H</v>
          </cell>
          <cell r="C595" t="str">
            <v xml:space="preserve">UN    </v>
          </cell>
          <cell r="D595">
            <v>1266.25</v>
          </cell>
        </row>
        <row r="596">
          <cell r="A596">
            <v>39008</v>
          </cell>
          <cell r="B596" t="str">
            <v>BOMBA DE PROJECAO DE CONCRETO SECO, POTENCIA 10 CV, VAZAO 3 M3/H</v>
          </cell>
          <cell r="C596" t="str">
            <v xml:space="preserve">UN    </v>
          </cell>
          <cell r="D596">
            <v>51034.71</v>
          </cell>
        </row>
        <row r="597">
          <cell r="A597">
            <v>39009</v>
          </cell>
          <cell r="B597" t="str">
            <v>BOMBA DE PROJECAO DE CONCRETO SECO, POTENCIA 10 CV, VAZAO 6 M3/H</v>
          </cell>
          <cell r="C597" t="str">
            <v xml:space="preserve">UN    </v>
          </cell>
          <cell r="D597">
            <v>54677.37</v>
          </cell>
        </row>
        <row r="598">
          <cell r="A598">
            <v>10587</v>
          </cell>
          <cell r="B598" t="str">
            <v>BOMBA SUBMERSA PARA POCOS TUBULARES PROFUNDOS DIAMETRO DE 4 POLEGADAS, ELETRICA, MONOFASICA, POTENCIA 0,49 HP, 13 ESTAGIOS, BOCAL DE DESCARGA DIAMETRO DE UMA POLEGADA E MEIA, HM/Q = 18 M / 1,90 M3/H A 85 M / 0,60 M3/H</v>
          </cell>
          <cell r="C598" t="str">
            <v xml:space="preserve">UN    </v>
          </cell>
          <cell r="D598">
            <v>2981.05</v>
          </cell>
        </row>
        <row r="599">
          <cell r="A599">
            <v>759</v>
          </cell>
          <cell r="B599" t="str">
            <v>BOMBA SUBMERSA PARA POCOS TUBULARES PROFUNDOS DIAMETRO DE 4 POLEGADAS, ELETRICA, TRIFASICA, POTENCIA 1,97 HP, 20 ESTAGIOS, BOCAL DE DESCARGA DIAMETRO DE UMA POLEGADA E MEIA, HM/Q = 18 M / 5,40 M3/H A 164 M / 0,80 M3/H</v>
          </cell>
          <cell r="C599" t="str">
            <v xml:space="preserve">UN    </v>
          </cell>
          <cell r="D599">
            <v>4286.16</v>
          </cell>
        </row>
        <row r="600">
          <cell r="A600">
            <v>761</v>
          </cell>
          <cell r="B600" t="str">
            <v>BOMBA SUBMERSA PARA POCOS TUBULARES PROFUNDOS DIAMETRO DE 4 POLEGADAS, ELETRICA, TRIFASICA, POTENCIA 5,42 HP, 15 ESTAGIOS, BOCAL DE DESCARGA DIAMETRO DE 2 POLEGADAS, HM/Q = 18 M / 18,10 M3/H A 121 M / 2,90 M3/H</v>
          </cell>
          <cell r="C600" t="str">
            <v xml:space="preserve">UN    </v>
          </cell>
          <cell r="D600">
            <v>7265.41</v>
          </cell>
        </row>
        <row r="601">
          <cell r="A601">
            <v>750</v>
          </cell>
          <cell r="B601" t="str">
            <v>BOMBA SUBMERSA PARA POCOS TUBULARES PROFUNDOS DIAMETRO DE 4 POLEGADAS, ELETRICA, TRIFASICA, POTENCIA 5,42 HP, 29 ESTAGIOS, BOCAL DE DESCARGA DE UMA POLEGADA E MEIA, HM/Q = 18 M / 8,10 M3/H A 201 M / 3,2 M3/H</v>
          </cell>
          <cell r="C601" t="str">
            <v xml:space="preserve">UN    </v>
          </cell>
          <cell r="D601">
            <v>6897.92</v>
          </cell>
        </row>
        <row r="602">
          <cell r="A602">
            <v>755</v>
          </cell>
          <cell r="B602" t="str">
            <v>BOMBA SUBMERSA PARA POCOS TUBULARES PROFUNDOS DIAMETRO DE 6 POLEGADAS, ELETRICA, TRIFASICA, POTENCIA 27,12 HP, 7 ESTAGIOS, BOCAL DE DESCARGA DIAMETRO DE 4 POLEGADAS, HM/Q = 13,9 M / 90 M3/H A 44,0 M / 25,0 M3/H</v>
          </cell>
          <cell r="C602" t="str">
            <v xml:space="preserve">UN    </v>
          </cell>
          <cell r="D602">
            <v>28305.74</v>
          </cell>
        </row>
        <row r="603">
          <cell r="A603">
            <v>749</v>
          </cell>
          <cell r="B603" t="str">
            <v>BOMBA SUBMERSA PARA POCOS TUBULARES PROFUNDOS DIAMETRO DE 6 POLEGADAS, ELETRICA, TRIFASICA, POTENCIA 3,45 HP, 5 ESTAGIOS, BOCAL DE DESCARGA DIAMETRO DE 2 POLEGADAS, HM/Q = 68,5 M / 6,12 M3/H A 39,5 M / 14,04 M3/H</v>
          </cell>
          <cell r="C603" t="str">
            <v xml:space="preserve">UN    </v>
          </cell>
          <cell r="D603">
            <v>10410.33</v>
          </cell>
        </row>
        <row r="604">
          <cell r="A604">
            <v>756</v>
          </cell>
          <cell r="B604" t="str">
            <v>BOMBA SUBMERSA PARA POCOS TUBULARES PROFUNDOS DIAMETRO DE 6 POLEGADAS, ELETRICA, TRIFASICA, POTENCIA 32 HP, 9 ESTAGIOS, BOCAL DE DESCARGA DIAMETRO DE 4 POLEGADAS, HM/Q = 114,0 M / 13,9 M3/H A 57,0 M / 25,0 M3/H</v>
          </cell>
          <cell r="C604" t="str">
            <v xml:space="preserve">UN    </v>
          </cell>
          <cell r="D604">
            <v>30871.200000000001</v>
          </cell>
        </row>
        <row r="605">
          <cell r="A605">
            <v>757</v>
          </cell>
          <cell r="B605" t="str">
            <v>BOMBA SUBMERSIVEL,  ELETRICA, TRIFASICA, POTENCIA 6 HP, DIAMETRO DO ROTOR 127 MM, BOCAL DE SAIDA DIAMETRO DE 3 POLEGADAS, HM/Q = 7 M / 66,90 M3/H A 26 M / 2,88 M3/H</v>
          </cell>
          <cell r="C605" t="str">
            <v xml:space="preserve">UN    </v>
          </cell>
          <cell r="D605">
            <v>14017.5</v>
          </cell>
        </row>
        <row r="606">
          <cell r="A606">
            <v>10588</v>
          </cell>
          <cell r="B606" t="str">
            <v>BOMBA SUBMERSIVEL, ELETRICA, TRIFASICA, POTENCIA 0,98 HP, DIAMETRO DO ROTOR 142 MM SEMIABERTO, BOCAL DE SAIDA DIAMETRO DE 2 POLEGADAS, HM/Q = 2 M / 32 M3/H A 8 M / 16 M3/H</v>
          </cell>
          <cell r="C606" t="str">
            <v xml:space="preserve">UN    </v>
          </cell>
          <cell r="D606">
            <v>3094.71</v>
          </cell>
        </row>
        <row r="607">
          <cell r="A607">
            <v>10592</v>
          </cell>
          <cell r="B607" t="str">
            <v>BOMBA SUBMERSIVEL, ELETRICA, TRIFASICA, POTENCIA 0,99 HP, DIAMETRO ROTOR 98 MM SEMIABERTO, BOCAL DE SAIDA DIAMETRO 2 POLEGADAS, HM/Q = 2 M / 28,90 M3/H A 14 M / 7 M3/H</v>
          </cell>
          <cell r="C607" t="str">
            <v xml:space="preserve">UN    </v>
          </cell>
          <cell r="D607">
            <v>3738</v>
          </cell>
        </row>
        <row r="608">
          <cell r="A608">
            <v>10589</v>
          </cell>
          <cell r="B608" t="str">
            <v>BOMBA SUBMERSIVEL, ELETRICA, TRIFASICA, POTENCIA 1,97 HP, DIAMETRO DO ROTOR 144 MM SEMIABERTO, BOCAL DE SAIDA DIAMETRO DE 2 POLEGADAS, HM/Q = 2 M / 26,8 M3/H A 28 M / 4,6 M3/H</v>
          </cell>
          <cell r="C608" t="str">
            <v xml:space="preserve">UN    </v>
          </cell>
          <cell r="D608">
            <v>5021.76</v>
          </cell>
        </row>
        <row r="609">
          <cell r="A609">
            <v>760</v>
          </cell>
          <cell r="B609" t="str">
            <v>BOMBA SUBMERSIVEL, ELETRICA, TRIFASICA, POTENCIA 13 HP, DIAMETRO DO ROTOR 170 MM, BOCAL DE SAIDA DIAMETRO DE 3 POLEGADAS, HM/Q = 11 M / 68,40 M3/H A 72 M / 3,6 M3/H</v>
          </cell>
          <cell r="C609" t="str">
            <v xml:space="preserve">UN    </v>
          </cell>
          <cell r="D609">
            <v>28035</v>
          </cell>
        </row>
        <row r="610">
          <cell r="A610">
            <v>751</v>
          </cell>
          <cell r="B610" t="str">
            <v>BOMBA SUBMERSIVEL, ELETRICA, TRIFASICA, POTENCIA 2,96 HP, DIAMETRO DO ROTOR 144 MM SEMIABERTO, BOCAL DE SAIDA DIAMETRO DE DUAS POLEGADAS, HM/Q = 2 M / 38,8 M3/H A 28 M / 5 M3/H</v>
          </cell>
          <cell r="C610" t="str">
            <v xml:space="preserve">UN    </v>
          </cell>
          <cell r="D610">
            <v>4415.51</v>
          </cell>
        </row>
        <row r="611">
          <cell r="A611">
            <v>754</v>
          </cell>
          <cell r="B611" t="str">
            <v>BOMBA SUBMERSIVEL, ELETRICA, TRIFASICA, POTENCIA 3,75 HP, DIAMETRO DO ROTOR 90 MM SEMIABERTO, BOCAL DE SAIDA DIAMETRO DE 2 POLEGADAS, HM/Q = 5 M / 61,2 M3/H A 25,5 M / 3,6 M3/H</v>
          </cell>
          <cell r="C611" t="str">
            <v xml:space="preserve">UN    </v>
          </cell>
          <cell r="D611">
            <v>7008.75</v>
          </cell>
        </row>
        <row r="612">
          <cell r="A612">
            <v>14013</v>
          </cell>
          <cell r="B612" t="str">
            <v>BOMBA TRIPLEX COM MOTOR A DIESEL, NACIONAL, DIAMETRO DE SUCCAO DE 2 1/2''</v>
          </cell>
          <cell r="C612" t="str">
            <v xml:space="preserve">UN    </v>
          </cell>
          <cell r="D612">
            <v>178991.68</v>
          </cell>
        </row>
        <row r="613">
          <cell r="A613">
            <v>39917</v>
          </cell>
          <cell r="B613" t="str">
            <v>BOMBA TRIPLEX, PARA INJECAO DE CALDA DE CIMENTO, VAZAO MAXIMA DE *100* LITROS/MINUTO, PRESSAO MAXIMA DE *70* BAR, POTENCIA DE 15 CV</v>
          </cell>
          <cell r="C613" t="str">
            <v xml:space="preserve">UN    </v>
          </cell>
          <cell r="D613">
            <v>78393</v>
          </cell>
        </row>
        <row r="614">
          <cell r="A614">
            <v>38167</v>
          </cell>
          <cell r="B614" t="str">
            <v>BORBOLETA PARA JANELA TIPO GUILHOTINA, EM ZAMAC CROMADO</v>
          </cell>
          <cell r="C614" t="str">
            <v xml:space="preserve">PAR   </v>
          </cell>
          <cell r="D614">
            <v>29.28</v>
          </cell>
        </row>
        <row r="615">
          <cell r="A615">
            <v>36145</v>
          </cell>
          <cell r="B615" t="str">
            <v>BOTA DE PVC PRETA, CANO MEDIO, SEM FORRO</v>
          </cell>
          <cell r="C615" t="str">
            <v xml:space="preserve">PAR   </v>
          </cell>
          <cell r="D615">
            <v>39.74</v>
          </cell>
        </row>
        <row r="616">
          <cell r="A616">
            <v>12893</v>
          </cell>
          <cell r="B616" t="str">
            <v>BOTA DE SEGURANCA COM BIQUEIRA DE ACO E COLARINHO ACOLCHOADO</v>
          </cell>
          <cell r="C616" t="str">
            <v xml:space="preserve">PAR   </v>
          </cell>
          <cell r="D616">
            <v>66.239999999999995</v>
          </cell>
        </row>
        <row r="617">
          <cell r="A617">
            <v>11685</v>
          </cell>
          <cell r="B617" t="str">
            <v>BRACO / CANO PARA CHUVEIRO ELETRICO, EM ALUMINIO, 30 CM X 1/2 "</v>
          </cell>
          <cell r="C617" t="str">
            <v xml:space="preserve">UN    </v>
          </cell>
          <cell r="D617">
            <v>25.71</v>
          </cell>
        </row>
        <row r="618">
          <cell r="A618">
            <v>11679</v>
          </cell>
          <cell r="B618" t="str">
            <v>BRACO OU HASTE COM CANOPLA PLASTICA, 1/2 ", PARA CHUVEIRO ELETRICO</v>
          </cell>
          <cell r="C618" t="str">
            <v xml:space="preserve">UN    </v>
          </cell>
          <cell r="D618">
            <v>8.3699999999999992</v>
          </cell>
        </row>
        <row r="619">
          <cell r="A619">
            <v>11680</v>
          </cell>
          <cell r="B619" t="str">
            <v>BRACO OU HASTE COM CANOPLA PLASTICA, 1/2 ", PARA CHUVEIRO SIMPLES</v>
          </cell>
          <cell r="C619" t="str">
            <v xml:space="preserve">UN    </v>
          </cell>
          <cell r="D619">
            <v>6.89</v>
          </cell>
        </row>
        <row r="620">
          <cell r="A620">
            <v>2512</v>
          </cell>
          <cell r="B620" t="str">
            <v>BRACO P/ LUMINARIA PUBLICA 1 X 1,50M ROMAGNOLE OU EQUIV</v>
          </cell>
          <cell r="C620" t="str">
            <v xml:space="preserve">UN    </v>
          </cell>
          <cell r="D620">
            <v>30.32</v>
          </cell>
        </row>
        <row r="621">
          <cell r="A621">
            <v>4374</v>
          </cell>
          <cell r="B621" t="str">
            <v>BUCHA DE NYLON SEM ABA S10</v>
          </cell>
          <cell r="C621" t="str">
            <v xml:space="preserve">UN    </v>
          </cell>
          <cell r="D621">
            <v>0.4</v>
          </cell>
        </row>
        <row r="622">
          <cell r="A622">
            <v>7568</v>
          </cell>
          <cell r="B622" t="str">
            <v>BUCHA DE NYLON SEM ABA S10, COM PARAFUSO DE 6,10 X 65 MM EM ACO ZINCADO COM ROSCA SOBERBA, CABECA CHATA E FENDA PHILLIPS</v>
          </cell>
          <cell r="C622" t="str">
            <v xml:space="preserve">UN    </v>
          </cell>
          <cell r="D622">
            <v>0.67</v>
          </cell>
        </row>
        <row r="623">
          <cell r="A623">
            <v>7584</v>
          </cell>
          <cell r="B623" t="str">
            <v>BUCHA DE NYLON SEM ABA S12, COM PARAFUSO DE 5/16" X 80 MM EM ACO ZINCADO COM ROSCA SOBERBA E CABECA SEXTAVADA</v>
          </cell>
          <cell r="C623" t="str">
            <v xml:space="preserve">UN    </v>
          </cell>
          <cell r="D623">
            <v>1.02</v>
          </cell>
        </row>
        <row r="624">
          <cell r="A624">
            <v>11945</v>
          </cell>
          <cell r="B624" t="str">
            <v>BUCHA DE NYLON SEM ABA S4</v>
          </cell>
          <cell r="C624" t="str">
            <v xml:space="preserve">UN    </v>
          </cell>
          <cell r="D624">
            <v>0.06</v>
          </cell>
        </row>
        <row r="625">
          <cell r="A625">
            <v>11946</v>
          </cell>
          <cell r="B625" t="str">
            <v>BUCHA DE NYLON SEM ABA S5</v>
          </cell>
          <cell r="C625" t="str">
            <v xml:space="preserve">UN    </v>
          </cell>
          <cell r="D625">
            <v>7.0000000000000007E-2</v>
          </cell>
        </row>
        <row r="626">
          <cell r="A626">
            <v>4375</v>
          </cell>
          <cell r="B626" t="str">
            <v>BUCHA DE NYLON SEM ABA S6</v>
          </cell>
          <cell r="C626" t="str">
            <v xml:space="preserve">UN    </v>
          </cell>
          <cell r="D626">
            <v>0.11</v>
          </cell>
        </row>
        <row r="627">
          <cell r="A627">
            <v>11950</v>
          </cell>
          <cell r="B627" t="str">
            <v>BUCHA DE NYLON SEM ABA S6, COM PARAFUSO DE 4,20 X 40 MM EM ACO ZINCADO COM ROSCA SOBERBA, CABECA CHATA E FENDA PHILLIPS</v>
          </cell>
          <cell r="C627" t="str">
            <v xml:space="preserve">UN    </v>
          </cell>
          <cell r="D627">
            <v>0.22</v>
          </cell>
        </row>
        <row r="628">
          <cell r="A628">
            <v>4376</v>
          </cell>
          <cell r="B628" t="str">
            <v>BUCHA DE NYLON SEM ABA S8</v>
          </cell>
          <cell r="C628" t="str">
            <v xml:space="preserve">UN    </v>
          </cell>
          <cell r="D628">
            <v>0.21</v>
          </cell>
        </row>
        <row r="629">
          <cell r="A629">
            <v>7583</v>
          </cell>
          <cell r="B629" t="str">
            <v>BUCHA DE NYLON SEM ABA S8, COM PARAFUSO DE 4,80 X 50 MM EM ACO ZINCADO COM ROSCA SOBERBA, CABECA CHATA E FENDA PHILLIPS</v>
          </cell>
          <cell r="C629" t="str">
            <v xml:space="preserve">UN    </v>
          </cell>
          <cell r="D629">
            <v>0.46</v>
          </cell>
        </row>
        <row r="630">
          <cell r="A630">
            <v>4350</v>
          </cell>
          <cell r="B630" t="str">
            <v>BUCHA DE NYLON, DIAMETRO DO FURO 8 MM, COMPRIMENTO 40 MM, COM PARAFUSO DE ROSCA SOBERBA, CABECA CHATA, FENDA SIMPLES, 4,8 X 50 MM</v>
          </cell>
          <cell r="C630" t="str">
            <v xml:space="preserve">UN    </v>
          </cell>
          <cell r="D630">
            <v>0.32</v>
          </cell>
        </row>
        <row r="631">
          <cell r="A631">
            <v>39886</v>
          </cell>
          <cell r="B631" t="str">
            <v>BUCHA DE REDUCAO DE COBRE (REF 600-2) SEM ANEL DE SOLDA, PONTA X BOLSA, 22 X 15 MM</v>
          </cell>
          <cell r="C631" t="str">
            <v xml:space="preserve">UN    </v>
          </cell>
          <cell r="D631">
            <v>5.27</v>
          </cell>
        </row>
        <row r="632">
          <cell r="A632">
            <v>39887</v>
          </cell>
          <cell r="B632" t="str">
            <v>BUCHA DE REDUCAO DE COBRE (REF 600-2) SEM ANEL DE SOLDA, PONTA X BOLSA, 28 X 22 MM</v>
          </cell>
          <cell r="C632" t="str">
            <v xml:space="preserve">UN    </v>
          </cell>
          <cell r="D632">
            <v>7.91</v>
          </cell>
        </row>
        <row r="633">
          <cell r="A633">
            <v>39888</v>
          </cell>
          <cell r="B633" t="str">
            <v>BUCHA DE REDUCAO DE COBRE (REF 600-2) SEM ANEL DE SOLDA, PONTA X BOLSA, 35 X 28 MM</v>
          </cell>
          <cell r="C633" t="str">
            <v xml:space="preserve">UN    </v>
          </cell>
          <cell r="D633">
            <v>18.09</v>
          </cell>
        </row>
        <row r="634">
          <cell r="A634">
            <v>39890</v>
          </cell>
          <cell r="B634" t="str">
            <v>BUCHA DE REDUCAO DE COBRE (REF 600-2) SEM ANEL DE SOLDA, PONTA X BOLSA, 42 X 35 MM</v>
          </cell>
          <cell r="C634" t="str">
            <v xml:space="preserve">UN    </v>
          </cell>
          <cell r="D634">
            <v>30.88</v>
          </cell>
        </row>
        <row r="635">
          <cell r="A635">
            <v>39891</v>
          </cell>
          <cell r="B635" t="str">
            <v>BUCHA DE REDUCAO DE COBRE (REF 600-2) SEM ANEL DE SOLDA, PONTA X BOLSA, 54 X 42 MM</v>
          </cell>
          <cell r="C635" t="str">
            <v xml:space="preserve">UN    </v>
          </cell>
          <cell r="D635">
            <v>43.54</v>
          </cell>
        </row>
        <row r="636">
          <cell r="A636">
            <v>39892</v>
          </cell>
          <cell r="B636" t="str">
            <v>BUCHA DE REDUCAO DE COBRE (REF 600-2) SEM ANEL DE SOLDA, PONTA X BOLSA, 66 X 54 MM</v>
          </cell>
          <cell r="C636" t="str">
            <v xml:space="preserve">UN    </v>
          </cell>
          <cell r="D636">
            <v>135.72999999999999</v>
          </cell>
        </row>
        <row r="637">
          <cell r="A637">
            <v>790</v>
          </cell>
          <cell r="B637" t="str">
            <v>BUCHA DE REDUCAO DE FERRO GALVANIZADO, COM ROSCA BSP, DE 1 1/2" X 1 1/4"</v>
          </cell>
          <cell r="C637" t="str">
            <v xml:space="preserve">UN    </v>
          </cell>
          <cell r="D637">
            <v>12.62</v>
          </cell>
        </row>
        <row r="638">
          <cell r="A638">
            <v>766</v>
          </cell>
          <cell r="B638" t="str">
            <v>BUCHA DE REDUCAO DE FERRO GALVANIZADO, COM ROSCA BSP, DE 1 1/2" X 1/2"</v>
          </cell>
          <cell r="C638" t="str">
            <v xml:space="preserve">UN    </v>
          </cell>
          <cell r="D638">
            <v>12.62</v>
          </cell>
        </row>
        <row r="639">
          <cell r="A639">
            <v>791</v>
          </cell>
          <cell r="B639" t="str">
            <v>BUCHA DE REDUCAO DE FERRO GALVANIZADO, COM ROSCA BSP, DE 1 1/2" X 1"</v>
          </cell>
          <cell r="C639" t="str">
            <v xml:space="preserve">UN    </v>
          </cell>
          <cell r="D639">
            <v>12.62</v>
          </cell>
        </row>
        <row r="640">
          <cell r="A640">
            <v>767</v>
          </cell>
          <cell r="B640" t="str">
            <v>BUCHA DE REDUCAO DE FERRO GALVANIZADO, COM ROSCA BSP, DE 1 1/2" X 3/4"</v>
          </cell>
          <cell r="C640" t="str">
            <v xml:space="preserve">UN    </v>
          </cell>
          <cell r="D640">
            <v>12.62</v>
          </cell>
        </row>
        <row r="641">
          <cell r="A641">
            <v>768</v>
          </cell>
          <cell r="B641" t="str">
            <v>BUCHA DE REDUCAO DE FERRO GALVANIZADO, COM ROSCA BSP, DE 1 1/4" X 1/2"</v>
          </cell>
          <cell r="C641" t="str">
            <v xml:space="preserve">UN    </v>
          </cell>
          <cell r="D641">
            <v>9.91</v>
          </cell>
        </row>
        <row r="642">
          <cell r="A642">
            <v>789</v>
          </cell>
          <cell r="B642" t="str">
            <v>BUCHA DE REDUCAO DE FERRO GALVANIZADO, COM ROSCA BSP, DE 1 1/4" X 1"</v>
          </cell>
          <cell r="C642" t="str">
            <v xml:space="preserve">UN    </v>
          </cell>
          <cell r="D642">
            <v>9.6999999999999993</v>
          </cell>
        </row>
        <row r="643">
          <cell r="A643">
            <v>769</v>
          </cell>
          <cell r="B643" t="str">
            <v>BUCHA DE REDUCAO DE FERRO GALVANIZADO, COM ROSCA BSP, DE 1 1/4" X 3/4"</v>
          </cell>
          <cell r="C643" t="str">
            <v xml:space="preserve">UN    </v>
          </cell>
          <cell r="D643">
            <v>9.91</v>
          </cell>
        </row>
        <row r="644">
          <cell r="A644">
            <v>770</v>
          </cell>
          <cell r="B644" t="str">
            <v>BUCHA DE REDUCAO DE FERRO GALVANIZADO, COM ROSCA BSP, DE 1/2" X 1/4"</v>
          </cell>
          <cell r="C644" t="str">
            <v xml:space="preserve">UN    </v>
          </cell>
          <cell r="D644">
            <v>3.5</v>
          </cell>
        </row>
        <row r="645">
          <cell r="A645">
            <v>12394</v>
          </cell>
          <cell r="B645" t="str">
            <v>BUCHA DE REDUCAO DE FERRO GALVANIZADO, COM ROSCA BSP, DE 1/2" X 3/8"</v>
          </cell>
          <cell r="C645" t="str">
            <v xml:space="preserve">UN    </v>
          </cell>
          <cell r="D645">
            <v>3.5</v>
          </cell>
        </row>
        <row r="646">
          <cell r="A646">
            <v>764</v>
          </cell>
          <cell r="B646" t="str">
            <v>BUCHA DE REDUCAO DE FERRO GALVANIZADO, COM ROSCA BSP, DE 1" X 1/2"</v>
          </cell>
          <cell r="C646" t="str">
            <v xml:space="preserve">UN    </v>
          </cell>
          <cell r="D646">
            <v>6.1</v>
          </cell>
        </row>
        <row r="647">
          <cell r="A647">
            <v>765</v>
          </cell>
          <cell r="B647" t="str">
            <v>BUCHA DE REDUCAO DE FERRO GALVANIZADO, COM ROSCA BSP, DE 1" X 3/4"</v>
          </cell>
          <cell r="C647" t="str">
            <v xml:space="preserve">UN    </v>
          </cell>
          <cell r="D647">
            <v>6.1</v>
          </cell>
        </row>
        <row r="648">
          <cell r="A648">
            <v>787</v>
          </cell>
          <cell r="B648" t="str">
            <v>BUCHA DE REDUCAO DE FERRO GALVANIZADO, COM ROSCA BSP, DE 2 1/2" X 1 1/2"</v>
          </cell>
          <cell r="C648" t="str">
            <v xml:space="preserve">UN    </v>
          </cell>
          <cell r="D648">
            <v>27.25</v>
          </cell>
        </row>
        <row r="649">
          <cell r="A649">
            <v>774</v>
          </cell>
          <cell r="B649" t="str">
            <v>BUCHA DE REDUCAO DE FERRO GALVANIZADO, COM ROSCA BSP, DE 2 1/2" X 1 1/4"</v>
          </cell>
          <cell r="C649" t="str">
            <v xml:space="preserve">UN    </v>
          </cell>
          <cell r="D649">
            <v>27.25</v>
          </cell>
        </row>
        <row r="650">
          <cell r="A650">
            <v>773</v>
          </cell>
          <cell r="B650" t="str">
            <v>BUCHA DE REDUCAO DE FERRO GALVANIZADO, COM ROSCA BSP, DE 2 1/2" X 1"</v>
          </cell>
          <cell r="C650" t="str">
            <v xml:space="preserve">UN    </v>
          </cell>
          <cell r="D650">
            <v>27.25</v>
          </cell>
        </row>
        <row r="651">
          <cell r="A651">
            <v>775</v>
          </cell>
          <cell r="B651" t="str">
            <v>BUCHA DE REDUCAO DE FERRO GALVANIZADO, COM ROSCA BSP, DE 2 1/2" X 2"</v>
          </cell>
          <cell r="C651" t="str">
            <v xml:space="preserve">UN    </v>
          </cell>
          <cell r="D651">
            <v>27.25</v>
          </cell>
        </row>
        <row r="652">
          <cell r="A652">
            <v>788</v>
          </cell>
          <cell r="B652" t="str">
            <v>BUCHA DE REDUCAO DE FERRO GALVANIZADO, COM ROSCA BSP, DE 2" X 1 1/2"</v>
          </cell>
          <cell r="C652" t="str">
            <v xml:space="preserve">UN    </v>
          </cell>
          <cell r="D652">
            <v>16.93</v>
          </cell>
        </row>
        <row r="653">
          <cell r="A653">
            <v>772</v>
          </cell>
          <cell r="B653" t="str">
            <v>BUCHA DE REDUCAO DE FERRO GALVANIZADO, COM ROSCA BSP, DE 2" X 1 1/4"</v>
          </cell>
          <cell r="C653" t="str">
            <v xml:space="preserve">UN    </v>
          </cell>
          <cell r="D653">
            <v>16.93</v>
          </cell>
        </row>
        <row r="654">
          <cell r="A654">
            <v>771</v>
          </cell>
          <cell r="B654" t="str">
            <v>BUCHA DE REDUCAO DE FERRO GALVANIZADO, COM ROSCA BSP, DE 2" X 1"</v>
          </cell>
          <cell r="C654" t="str">
            <v xml:space="preserve">UN    </v>
          </cell>
          <cell r="D654">
            <v>16.93</v>
          </cell>
        </row>
        <row r="655">
          <cell r="A655">
            <v>779</v>
          </cell>
          <cell r="B655" t="str">
            <v>BUCHA DE REDUCAO DE FERRO GALVANIZADO, COM ROSCA BSP, DE 3/4" X 1/2"</v>
          </cell>
          <cell r="C655" t="str">
            <v xml:space="preserve">UN    </v>
          </cell>
          <cell r="D655">
            <v>4.21</v>
          </cell>
        </row>
        <row r="656">
          <cell r="A656">
            <v>776</v>
          </cell>
          <cell r="B656" t="str">
            <v>BUCHA DE REDUCAO DE FERRO GALVANIZADO, COM ROSCA BSP, DE 3" X 1 1/2"</v>
          </cell>
          <cell r="C656" t="str">
            <v xml:space="preserve">UN    </v>
          </cell>
          <cell r="D656">
            <v>40.17</v>
          </cell>
        </row>
        <row r="657">
          <cell r="A657">
            <v>777</v>
          </cell>
          <cell r="B657" t="str">
            <v>BUCHA DE REDUCAO DE FERRO GALVANIZADO, COM ROSCA BSP, DE 3" X 1 1/4"</v>
          </cell>
          <cell r="C657" t="str">
            <v xml:space="preserve">UN    </v>
          </cell>
          <cell r="D657">
            <v>39.049999999999997</v>
          </cell>
        </row>
        <row r="658">
          <cell r="A658">
            <v>780</v>
          </cell>
          <cell r="B658" t="str">
            <v>BUCHA DE REDUCAO DE FERRO GALVANIZADO, COM ROSCA BSP, DE 3" X 2 1/2"</v>
          </cell>
          <cell r="C658" t="str">
            <v xml:space="preserve">UN    </v>
          </cell>
          <cell r="D658">
            <v>39.24</v>
          </cell>
        </row>
        <row r="659">
          <cell r="A659">
            <v>778</v>
          </cell>
          <cell r="B659" t="str">
            <v>BUCHA DE REDUCAO DE FERRO GALVANIZADO, COM ROSCA BSP, DE 3" X 2"</v>
          </cell>
          <cell r="C659" t="str">
            <v xml:space="preserve">UN    </v>
          </cell>
          <cell r="D659">
            <v>40.17</v>
          </cell>
        </row>
        <row r="660">
          <cell r="A660">
            <v>781</v>
          </cell>
          <cell r="B660" t="str">
            <v>BUCHA DE REDUCAO DE FERRO GALVANIZADO, COM ROSCA BSP, DE 4" X 2 1/2"</v>
          </cell>
          <cell r="C660" t="str">
            <v xml:space="preserve">UN    </v>
          </cell>
          <cell r="D660">
            <v>74.209999999999994</v>
          </cell>
        </row>
        <row r="661">
          <cell r="A661">
            <v>786</v>
          </cell>
          <cell r="B661" t="str">
            <v>BUCHA DE REDUCAO DE FERRO GALVANIZADO, COM ROSCA BSP, DE 4" X 2"</v>
          </cell>
          <cell r="C661" t="str">
            <v xml:space="preserve">UN    </v>
          </cell>
          <cell r="D661">
            <v>74.209999999999994</v>
          </cell>
        </row>
        <row r="662">
          <cell r="A662">
            <v>782</v>
          </cell>
          <cell r="B662" t="str">
            <v>BUCHA DE REDUCAO DE FERRO GALVANIZADO, COM ROSCA BSP, DE 4" X 3"</v>
          </cell>
          <cell r="C662" t="str">
            <v xml:space="preserve">UN    </v>
          </cell>
          <cell r="D662">
            <v>74.209999999999994</v>
          </cell>
        </row>
        <row r="663">
          <cell r="A663">
            <v>783</v>
          </cell>
          <cell r="B663" t="str">
            <v>BUCHA DE REDUCAO DE FERRO GALVANIZADO, COM ROSCA BSP, DE 5" X 4"</v>
          </cell>
          <cell r="C663" t="str">
            <v xml:space="preserve">UN    </v>
          </cell>
          <cell r="D663">
            <v>203.12</v>
          </cell>
        </row>
        <row r="664">
          <cell r="A664">
            <v>785</v>
          </cell>
          <cell r="B664" t="str">
            <v>BUCHA DE REDUCAO DE FERRO GALVANIZADO, COM ROSCA BSP, DE 6" X 4"</v>
          </cell>
          <cell r="C664" t="str">
            <v xml:space="preserve">UN    </v>
          </cell>
          <cell r="D664">
            <v>214.61</v>
          </cell>
        </row>
        <row r="665">
          <cell r="A665">
            <v>784</v>
          </cell>
          <cell r="B665" t="str">
            <v>BUCHA DE REDUCAO DE FERRO GALVANIZADO, COM ROSCA BSP, DE 6" X 5"</v>
          </cell>
          <cell r="C665" t="str">
            <v xml:space="preserve">UN    </v>
          </cell>
          <cell r="D665">
            <v>230.23</v>
          </cell>
        </row>
        <row r="666">
          <cell r="A666">
            <v>831</v>
          </cell>
          <cell r="B666" t="str">
            <v>BUCHA DE REDUCAO DE PVC, SOLDAVEL, CURTA, COM 110 X 85 MM, PARA AGUA FRIA PREDIAL</v>
          </cell>
          <cell r="C666" t="str">
            <v xml:space="preserve">UN    </v>
          </cell>
          <cell r="D666">
            <v>73.34</v>
          </cell>
        </row>
        <row r="667">
          <cell r="A667">
            <v>828</v>
          </cell>
          <cell r="B667" t="str">
            <v>BUCHA DE REDUCAO DE PVC, SOLDAVEL, CURTA, COM 25 X 20 MM, PARA AGUA FRIA PREDIAL</v>
          </cell>
          <cell r="C667" t="str">
            <v xml:space="preserve">UN    </v>
          </cell>
          <cell r="D667">
            <v>0.42</v>
          </cell>
        </row>
        <row r="668">
          <cell r="A668">
            <v>829</v>
          </cell>
          <cell r="B668" t="str">
            <v>BUCHA DE REDUCAO DE PVC, SOLDAVEL, CURTA, COM 32 X 25 MM, PARA AGUA FRIA PREDIAL</v>
          </cell>
          <cell r="C668" t="str">
            <v xml:space="preserve">UN    </v>
          </cell>
          <cell r="D668">
            <v>0.88</v>
          </cell>
        </row>
        <row r="669">
          <cell r="A669">
            <v>812</v>
          </cell>
          <cell r="B669" t="str">
            <v>BUCHA DE REDUCAO DE PVC, SOLDAVEL, CURTA, COM 40 X 32 MM, PARA AGUA FRIA PREDIAL</v>
          </cell>
          <cell r="C669" t="str">
            <v xml:space="preserve">UN    </v>
          </cell>
          <cell r="D669">
            <v>1.92</v>
          </cell>
        </row>
        <row r="670">
          <cell r="A670">
            <v>819</v>
          </cell>
          <cell r="B670" t="str">
            <v>BUCHA DE REDUCAO DE PVC, SOLDAVEL, CURTA, COM 50 X 40 MM, PARA AGUA FRIA PREDIAL</v>
          </cell>
          <cell r="C670" t="str">
            <v xml:space="preserve">UN    </v>
          </cell>
          <cell r="D670">
            <v>3.17</v>
          </cell>
        </row>
        <row r="671">
          <cell r="A671">
            <v>818</v>
          </cell>
          <cell r="B671" t="str">
            <v>BUCHA DE REDUCAO DE PVC, SOLDAVEL, CURTA, COM 60 X 50 MM, PARA AGUA FRIA PREDIAL</v>
          </cell>
          <cell r="C671" t="str">
            <v xml:space="preserve">UN    </v>
          </cell>
          <cell r="D671">
            <v>5.32</v>
          </cell>
        </row>
        <row r="672">
          <cell r="A672">
            <v>823</v>
          </cell>
          <cell r="B672" t="str">
            <v>BUCHA DE REDUCAO DE PVC, SOLDAVEL, CURTA, COM 75 X 60 MM, PARA AGUA FRIA PREDIAL</v>
          </cell>
          <cell r="C672" t="str">
            <v xml:space="preserve">UN    </v>
          </cell>
          <cell r="D672">
            <v>16.04</v>
          </cell>
        </row>
        <row r="673">
          <cell r="A673">
            <v>830</v>
          </cell>
          <cell r="B673" t="str">
            <v>BUCHA DE REDUCAO DE PVC, SOLDAVEL, CURTA, COM 85 X 75 MM, PARA AGUA FRIA PREDIAL</v>
          </cell>
          <cell r="C673" t="str">
            <v xml:space="preserve">UN    </v>
          </cell>
          <cell r="D673">
            <v>13.21</v>
          </cell>
        </row>
        <row r="674">
          <cell r="A674">
            <v>826</v>
          </cell>
          <cell r="B674" t="str">
            <v>BUCHA DE REDUCAO DE PVC, SOLDAVEL, LONGA, COM 110 X 60 MM, PARA AGUA FRIA PREDIAL</v>
          </cell>
          <cell r="C674" t="str">
            <v xml:space="preserve">UN    </v>
          </cell>
          <cell r="D674">
            <v>41.13</v>
          </cell>
        </row>
        <row r="675">
          <cell r="A675">
            <v>827</v>
          </cell>
          <cell r="B675" t="str">
            <v>BUCHA DE REDUCAO DE PVC, SOLDAVEL, LONGA, COM 110 X 75 MM, PARA AGUA FRIA PREDIAL</v>
          </cell>
          <cell r="C675" t="str">
            <v xml:space="preserve">UN    </v>
          </cell>
          <cell r="D675">
            <v>34.75</v>
          </cell>
        </row>
        <row r="676">
          <cell r="A676">
            <v>832</v>
          </cell>
          <cell r="B676" t="str">
            <v>BUCHA DE REDUCAO DE PVC, SOLDAVEL, LONGA, COM 32 X 20 MM, PARA AGUA FRIA PREDIAL</v>
          </cell>
          <cell r="C676" t="str">
            <v xml:space="preserve">UN    </v>
          </cell>
          <cell r="D676">
            <v>2.4</v>
          </cell>
        </row>
        <row r="677">
          <cell r="A677">
            <v>833</v>
          </cell>
          <cell r="B677" t="str">
            <v>BUCHA DE REDUCAO DE PVC, SOLDAVEL, LONGA, COM 40 X 20 MM, PARA AGUA FRIA PREDIAL</v>
          </cell>
          <cell r="C677" t="str">
            <v xml:space="preserve">UN    </v>
          </cell>
          <cell r="D677">
            <v>3.41</v>
          </cell>
        </row>
        <row r="678">
          <cell r="A678">
            <v>834</v>
          </cell>
          <cell r="B678" t="str">
            <v>BUCHA DE REDUCAO DE PVC, SOLDAVEL, LONGA, COM 40 X 25 MM, PARA AGUA FRIA PREDIAL</v>
          </cell>
          <cell r="C678" t="str">
            <v xml:space="preserve">UN    </v>
          </cell>
          <cell r="D678">
            <v>3.74</v>
          </cell>
        </row>
        <row r="679">
          <cell r="A679">
            <v>825</v>
          </cell>
          <cell r="B679" t="str">
            <v>BUCHA DE REDUCAO DE PVC, SOLDAVEL, LONGA, COM 50 X 20 MM, PARA AGUA FRIA PREDIAL</v>
          </cell>
          <cell r="C679" t="str">
            <v xml:space="preserve">UN    </v>
          </cell>
          <cell r="D679">
            <v>4.17</v>
          </cell>
        </row>
        <row r="680">
          <cell r="A680">
            <v>813</v>
          </cell>
          <cell r="B680" t="str">
            <v>BUCHA DE REDUCAO DE PVC, SOLDAVEL, LONGA, COM 50 X 25 MM, PARA AGUA FRIA PREDIAL</v>
          </cell>
          <cell r="C680" t="str">
            <v xml:space="preserve">UN    </v>
          </cell>
          <cell r="D680">
            <v>4.0999999999999996</v>
          </cell>
        </row>
        <row r="681">
          <cell r="A681">
            <v>820</v>
          </cell>
          <cell r="B681" t="str">
            <v>BUCHA DE REDUCAO DE PVC, SOLDAVEL, LONGA, COM 50 X 32 MM, PARA AGUA FRIA PREDIAL</v>
          </cell>
          <cell r="C681" t="str">
            <v xml:space="preserve">UN    </v>
          </cell>
          <cell r="D681">
            <v>5.2</v>
          </cell>
        </row>
        <row r="682">
          <cell r="A682">
            <v>816</v>
          </cell>
          <cell r="B682" t="str">
            <v>BUCHA DE REDUCAO DE PVC, SOLDAVEL, LONGA, COM 60 X 25 MM, PARA AGUA FRIA PREDIAL</v>
          </cell>
          <cell r="C682" t="str">
            <v xml:space="preserve">UN    </v>
          </cell>
          <cell r="D682">
            <v>8.85</v>
          </cell>
        </row>
        <row r="683">
          <cell r="A683">
            <v>814</v>
          </cell>
          <cell r="B683" t="str">
            <v>BUCHA DE REDUCAO DE PVC, SOLDAVEL, LONGA, COM 60 X 32 MM, PARA AGUA FRIA PREDIAL</v>
          </cell>
          <cell r="C683" t="str">
            <v xml:space="preserve">UN    </v>
          </cell>
          <cell r="D683">
            <v>10.7</v>
          </cell>
        </row>
        <row r="684">
          <cell r="A684">
            <v>815</v>
          </cell>
          <cell r="B684" t="str">
            <v>BUCHA DE REDUCAO DE PVC, SOLDAVEL, LONGA, COM 60 X 40 MM, PARA AGUA FRIA PREDIAL</v>
          </cell>
          <cell r="C684" t="str">
            <v xml:space="preserve">UN    </v>
          </cell>
          <cell r="D684">
            <v>11.56</v>
          </cell>
        </row>
        <row r="685">
          <cell r="A685">
            <v>822</v>
          </cell>
          <cell r="B685" t="str">
            <v>BUCHA DE REDUCAO DE PVC, SOLDAVEL, LONGA, COM 60 X 50 MM, PARA AGUA FRIA PREDIAL</v>
          </cell>
          <cell r="C685" t="str">
            <v xml:space="preserve">UN    </v>
          </cell>
          <cell r="D685">
            <v>14.08</v>
          </cell>
        </row>
        <row r="686">
          <cell r="A686">
            <v>821</v>
          </cell>
          <cell r="B686" t="str">
            <v>BUCHA DE REDUCAO DE PVC, SOLDAVEL, LONGA, COM 75 X 50 MM, PARA AGUA FRIA PREDIAL</v>
          </cell>
          <cell r="C686" t="str">
            <v xml:space="preserve">UN    </v>
          </cell>
          <cell r="D686">
            <v>16.46</v>
          </cell>
        </row>
        <row r="687">
          <cell r="A687">
            <v>817</v>
          </cell>
          <cell r="B687" t="str">
            <v>BUCHA DE REDUCAO DE PVC, SOLDAVEL, LONGA, COM 85 X 60 MM, PARA AGUA FRIA PREDIAL</v>
          </cell>
          <cell r="C687" t="str">
            <v xml:space="preserve">UN    </v>
          </cell>
          <cell r="D687">
            <v>19.57</v>
          </cell>
        </row>
        <row r="688">
          <cell r="A688">
            <v>20086</v>
          </cell>
          <cell r="B688" t="str">
            <v>BUCHA DE REDUCAO DE PVC, SOLDAVEL, LONGA, 50 X 40 MM, PARA ESGOTO PREDIAL</v>
          </cell>
          <cell r="C688" t="str">
            <v xml:space="preserve">UN    </v>
          </cell>
          <cell r="D688">
            <v>2.1</v>
          </cell>
        </row>
        <row r="689">
          <cell r="A689">
            <v>39191</v>
          </cell>
          <cell r="B689" t="str">
            <v>BUCHA DE REDUCAO EM ALUMINIO, COM ROSCA, DE 1 1/2" X 1 1/4", PARA ELETRODUTO</v>
          </cell>
          <cell r="C689" t="str">
            <v xml:space="preserve">UN    </v>
          </cell>
          <cell r="D689">
            <v>13.08</v>
          </cell>
        </row>
        <row r="690">
          <cell r="A690">
            <v>39190</v>
          </cell>
          <cell r="B690" t="str">
            <v>BUCHA DE REDUCAO EM ALUMINIO, COM ROSCA, DE 1 1/2" X 1", PARA ELETRODUTO</v>
          </cell>
          <cell r="C690" t="str">
            <v xml:space="preserve">UN    </v>
          </cell>
          <cell r="D690">
            <v>13.66</v>
          </cell>
        </row>
        <row r="691">
          <cell r="A691">
            <v>39189</v>
          </cell>
          <cell r="B691" t="str">
            <v>BUCHA DE REDUCAO EM ALUMINIO, COM ROSCA, DE 1 1/2" X 3/4", PARA ELETRODUTO</v>
          </cell>
          <cell r="C691" t="str">
            <v xml:space="preserve">UN    </v>
          </cell>
          <cell r="D691">
            <v>14.46</v>
          </cell>
        </row>
        <row r="692">
          <cell r="A692">
            <v>39186</v>
          </cell>
          <cell r="B692" t="str">
            <v>BUCHA DE REDUCAO EM ALUMINIO, COM ROSCA, DE 1 1/4" X 1/2", PARA ELETRODUTO</v>
          </cell>
          <cell r="C692" t="str">
            <v xml:space="preserve">UN    </v>
          </cell>
          <cell r="D692">
            <v>12.93</v>
          </cell>
        </row>
        <row r="693">
          <cell r="A693">
            <v>39188</v>
          </cell>
          <cell r="B693" t="str">
            <v>BUCHA DE REDUCAO EM ALUMINIO, COM ROSCA, DE 1 1/4" X 1", PARA ELETRODUTO</v>
          </cell>
          <cell r="C693" t="str">
            <v xml:space="preserve">UN    </v>
          </cell>
          <cell r="D693">
            <v>10.64</v>
          </cell>
        </row>
        <row r="694">
          <cell r="A694">
            <v>39187</v>
          </cell>
          <cell r="B694" t="str">
            <v>BUCHA DE REDUCAO EM ALUMINIO, COM ROSCA, DE 1 1/4" X 3/4", PARA ELETRODUTO</v>
          </cell>
          <cell r="C694" t="str">
            <v xml:space="preserve">UN    </v>
          </cell>
          <cell r="D694">
            <v>11.15</v>
          </cell>
        </row>
        <row r="695">
          <cell r="A695">
            <v>39184</v>
          </cell>
          <cell r="B695" t="str">
            <v>BUCHA DE REDUCAO EM ALUMINIO, COM ROSCA, DE 1" X 1/2", PARA ELETRODUTO</v>
          </cell>
          <cell r="C695" t="str">
            <v xml:space="preserve">UN    </v>
          </cell>
          <cell r="D695">
            <v>4.1900000000000004</v>
          </cell>
        </row>
        <row r="696">
          <cell r="A696">
            <v>39185</v>
          </cell>
          <cell r="B696" t="str">
            <v>BUCHA DE REDUCAO EM ALUMINIO, COM ROSCA, DE 1" X 3/4", PARA ELETRODUTO</v>
          </cell>
          <cell r="C696" t="str">
            <v xml:space="preserve">UN    </v>
          </cell>
          <cell r="D696">
            <v>3.82</v>
          </cell>
        </row>
        <row r="697">
          <cell r="A697">
            <v>39198</v>
          </cell>
          <cell r="B697" t="str">
            <v>BUCHA DE REDUCAO EM ALUMINIO, COM ROSCA, DE 2 1/2" X 1 1/2", PARA ELETRODUTO</v>
          </cell>
          <cell r="C697" t="str">
            <v xml:space="preserve">UN    </v>
          </cell>
          <cell r="D697">
            <v>42.9</v>
          </cell>
        </row>
        <row r="698">
          <cell r="A698">
            <v>39197</v>
          </cell>
          <cell r="B698" t="str">
            <v>BUCHA DE REDUCAO EM ALUMINIO, COM ROSCA, DE 2 1/2" X 1 1/4", PARA ELETRODUTO</v>
          </cell>
          <cell r="C698" t="str">
            <v xml:space="preserve">UN    </v>
          </cell>
          <cell r="D698">
            <v>44.82</v>
          </cell>
        </row>
        <row r="699">
          <cell r="A699">
            <v>39196</v>
          </cell>
          <cell r="B699" t="str">
            <v>BUCHA DE REDUCAO EM ALUMINIO, COM ROSCA, DE 2 1/2" X 1", PARA ELETRODUTO</v>
          </cell>
          <cell r="C699" t="str">
            <v xml:space="preserve">UN    </v>
          </cell>
          <cell r="D699">
            <v>46.22</v>
          </cell>
        </row>
        <row r="700">
          <cell r="A700">
            <v>39199</v>
          </cell>
          <cell r="B700" t="str">
            <v>BUCHA DE REDUCAO EM ALUMINIO, COM ROSCA, DE 2 1/2" X 2", PARA ELETRODUTO</v>
          </cell>
          <cell r="C700" t="str">
            <v xml:space="preserve">UN    </v>
          </cell>
          <cell r="D700">
            <v>41.29</v>
          </cell>
        </row>
        <row r="701">
          <cell r="A701">
            <v>39195</v>
          </cell>
          <cell r="B701" t="str">
            <v>BUCHA DE REDUCAO EM ALUMINIO, COM ROSCA, DE 2" X 1 1/2", PARA ELETRODUTO</v>
          </cell>
          <cell r="C701" t="str">
            <v xml:space="preserve">UN    </v>
          </cell>
          <cell r="D701">
            <v>23.83</v>
          </cell>
        </row>
        <row r="702">
          <cell r="A702">
            <v>39194</v>
          </cell>
          <cell r="B702" t="str">
            <v>BUCHA DE REDUCAO EM ALUMINIO, COM ROSCA, DE 2" X 1 1/4", PARA ELETRODUTO</v>
          </cell>
          <cell r="C702" t="str">
            <v xml:space="preserve">UN    </v>
          </cell>
          <cell r="D702">
            <v>25.5</v>
          </cell>
        </row>
        <row r="703">
          <cell r="A703">
            <v>39193</v>
          </cell>
          <cell r="B703" t="str">
            <v>BUCHA DE REDUCAO EM ALUMINIO, COM ROSCA, DE 2" X 1", PARA ELETRODUTO</v>
          </cell>
          <cell r="C703" t="str">
            <v xml:space="preserve">UN    </v>
          </cell>
          <cell r="D703">
            <v>27.95</v>
          </cell>
        </row>
        <row r="704">
          <cell r="A704">
            <v>39192</v>
          </cell>
          <cell r="B704" t="str">
            <v>BUCHA DE REDUCAO EM ALUMINIO, COM ROSCA, DE 2" X 3/4", PARA ELETRODUTO</v>
          </cell>
          <cell r="C704" t="str">
            <v xml:space="preserve">UN    </v>
          </cell>
          <cell r="D704">
            <v>29.07</v>
          </cell>
        </row>
        <row r="705">
          <cell r="A705">
            <v>39920</v>
          </cell>
          <cell r="B705" t="str">
            <v>BUCHA DE REDUCAO EM ALUMINIO, COM ROSCA, DE 3/4" X 1/2",  PARA ELETRODUTO</v>
          </cell>
          <cell r="C705" t="str">
            <v xml:space="preserve">UN    </v>
          </cell>
          <cell r="D705">
            <v>3.52</v>
          </cell>
        </row>
        <row r="706">
          <cell r="A706">
            <v>39201</v>
          </cell>
          <cell r="B706" t="str">
            <v>BUCHA DE REDUCAO EM ALUMINIO, COM ROSCA, DE 3" X 1 1/2", PARA ELETRODUTO</v>
          </cell>
          <cell r="C706" t="str">
            <v xml:space="preserve">UN    </v>
          </cell>
          <cell r="D706">
            <v>51.29</v>
          </cell>
        </row>
        <row r="707">
          <cell r="A707">
            <v>39200</v>
          </cell>
          <cell r="B707" t="str">
            <v>BUCHA DE REDUCAO EM ALUMINIO, COM ROSCA, DE 3" X 1 1/4", PARA ELETRODUTO</v>
          </cell>
          <cell r="C707" t="str">
            <v xml:space="preserve">UN    </v>
          </cell>
          <cell r="D707">
            <v>51.71</v>
          </cell>
        </row>
        <row r="708">
          <cell r="A708">
            <v>39203</v>
          </cell>
          <cell r="B708" t="str">
            <v>BUCHA DE REDUCAO EM ALUMINIO, COM ROSCA, DE 3" X 2 1/2", PARA ELETRODUTO</v>
          </cell>
          <cell r="C708" t="str">
            <v xml:space="preserve">UN    </v>
          </cell>
          <cell r="D708">
            <v>41.75</v>
          </cell>
        </row>
        <row r="709">
          <cell r="A709">
            <v>39202</v>
          </cell>
          <cell r="B709" t="str">
            <v>BUCHA DE REDUCAO EM ALUMINIO, COM ROSCA, DE 3" X 2", PARA ELETRODUTO</v>
          </cell>
          <cell r="C709" t="str">
            <v xml:space="preserve">UN    </v>
          </cell>
          <cell r="D709">
            <v>49.04</v>
          </cell>
        </row>
        <row r="710">
          <cell r="A710">
            <v>39205</v>
          </cell>
          <cell r="B710" t="str">
            <v>BUCHA DE REDUCAO EM ALUMINIO, COM ROSCA, DE 4" X 2 1/2", PARA ELETRODUTO</v>
          </cell>
          <cell r="C710" t="str">
            <v xml:space="preserve">UN    </v>
          </cell>
          <cell r="D710">
            <v>81.83</v>
          </cell>
        </row>
        <row r="711">
          <cell r="A711">
            <v>39204</v>
          </cell>
          <cell r="B711" t="str">
            <v>BUCHA DE REDUCAO EM ALUMINIO, COM ROSCA, DE 4" X 2", PARA ELETRODUTO</v>
          </cell>
          <cell r="C711" t="str">
            <v xml:space="preserve">UN    </v>
          </cell>
          <cell r="D711">
            <v>83.8</v>
          </cell>
        </row>
        <row r="712">
          <cell r="A712">
            <v>39206</v>
          </cell>
          <cell r="B712" t="str">
            <v>BUCHA DE REDUCAO EM ALUMINIO, COM ROSCA, DE 4" X 3", PARA ELETRODUTO</v>
          </cell>
          <cell r="C712" t="str">
            <v xml:space="preserve">UN    </v>
          </cell>
          <cell r="D712">
            <v>79.510000000000005</v>
          </cell>
        </row>
        <row r="713">
          <cell r="A713">
            <v>797</v>
          </cell>
          <cell r="B713" t="str">
            <v>BUCHA DE REDUCAO PVC ROSCAVEL 1 1/2" X 1"</v>
          </cell>
          <cell r="C713" t="str">
            <v xml:space="preserve">UN    </v>
          </cell>
          <cell r="D713">
            <v>7.65</v>
          </cell>
        </row>
        <row r="714">
          <cell r="A714">
            <v>798</v>
          </cell>
          <cell r="B714" t="str">
            <v>BUCHA DE REDUCAO PVC ROSCAVEL 3/4" X 1/2"</v>
          </cell>
          <cell r="C714" t="str">
            <v xml:space="preserve">UN    </v>
          </cell>
          <cell r="D714">
            <v>1.05</v>
          </cell>
        </row>
        <row r="715">
          <cell r="A715">
            <v>796</v>
          </cell>
          <cell r="B715" t="str">
            <v>BUCHA DE REDUCAO PVC ROSCAVEL, 1 1/2" X 3/4"</v>
          </cell>
          <cell r="C715" t="str">
            <v xml:space="preserve">UN    </v>
          </cell>
          <cell r="D715">
            <v>7.33</v>
          </cell>
        </row>
        <row r="716">
          <cell r="A716">
            <v>799</v>
          </cell>
          <cell r="B716" t="str">
            <v>BUCHA DE REDUCAO PVC ROSCAVEL, 1" X 1/2"</v>
          </cell>
          <cell r="C716" t="str">
            <v xml:space="preserve">UN    </v>
          </cell>
          <cell r="D716">
            <v>3.45</v>
          </cell>
        </row>
        <row r="717">
          <cell r="A717">
            <v>792</v>
          </cell>
          <cell r="B717" t="str">
            <v>BUCHA DE REDUCAO PVC ROSCAVEL, 1" X 3/4"</v>
          </cell>
          <cell r="C717" t="str">
            <v xml:space="preserve">UN    </v>
          </cell>
          <cell r="D717">
            <v>3.5</v>
          </cell>
        </row>
        <row r="718">
          <cell r="A718">
            <v>804</v>
          </cell>
          <cell r="B718" t="str">
            <v>BUCHA DE REDUCAO PVC, ROSCAVEL,  2"  X 1 1/2 "</v>
          </cell>
          <cell r="C718" t="str">
            <v xml:space="preserve">UN    </v>
          </cell>
          <cell r="D718">
            <v>17.38</v>
          </cell>
        </row>
        <row r="719">
          <cell r="A719">
            <v>793</v>
          </cell>
          <cell r="B719" t="str">
            <v>BUCHA DE REDUCAO PVC, ROSCAVEL, 1 1/2"  X1 1/4 "</v>
          </cell>
          <cell r="C719" t="str">
            <v xml:space="preserve">UN    </v>
          </cell>
          <cell r="D719">
            <v>7.46</v>
          </cell>
        </row>
        <row r="720">
          <cell r="A720">
            <v>801</v>
          </cell>
          <cell r="B720" t="str">
            <v>BUCHA DE REDUCAO PVC, ROSCAVEL, 1 1/4"  X 3/4 "</v>
          </cell>
          <cell r="C720" t="str">
            <v xml:space="preserve">UN    </v>
          </cell>
          <cell r="D720">
            <v>5.32</v>
          </cell>
        </row>
        <row r="721">
          <cell r="A721">
            <v>794</v>
          </cell>
          <cell r="B721" t="str">
            <v>BUCHA DE REDUCAO PVC, ROSCAVEL, 1 1/4" X 1 "</v>
          </cell>
          <cell r="C721" t="str">
            <v xml:space="preserve">UN    </v>
          </cell>
          <cell r="D721">
            <v>5.49</v>
          </cell>
        </row>
        <row r="722">
          <cell r="A722">
            <v>802</v>
          </cell>
          <cell r="B722" t="str">
            <v>BUCHA DE REDUCAO PVC, ROSCAVEL, 2"  X 1 "</v>
          </cell>
          <cell r="C722" t="str">
            <v xml:space="preserve">UN    </v>
          </cell>
          <cell r="D722">
            <v>15.33</v>
          </cell>
        </row>
        <row r="723">
          <cell r="A723">
            <v>803</v>
          </cell>
          <cell r="B723" t="str">
            <v>BUCHA DE REDUCAO PVC, ROSCAVEL, 2"  X 1 1/4 "</v>
          </cell>
          <cell r="C723" t="str">
            <v xml:space="preserve">UN    </v>
          </cell>
          <cell r="D723">
            <v>13.37</v>
          </cell>
        </row>
        <row r="724">
          <cell r="A724">
            <v>38001</v>
          </cell>
          <cell r="B724" t="str">
            <v>BUCHA DE REDUCAO, CPVC, SOLDAVEL, 22 X 15 MM, PARA AGUA QUENTE</v>
          </cell>
          <cell r="C724" t="str">
            <v xml:space="preserve">UN    </v>
          </cell>
          <cell r="D724">
            <v>1.43</v>
          </cell>
        </row>
        <row r="725">
          <cell r="A725">
            <v>38002</v>
          </cell>
          <cell r="B725" t="str">
            <v>BUCHA DE REDUCAO, CPVC, SOLDAVEL, 28 X 22 MM, PARA AGUA QUENTE</v>
          </cell>
          <cell r="C725" t="str">
            <v xml:space="preserve">UN    </v>
          </cell>
          <cell r="D725">
            <v>2.66</v>
          </cell>
        </row>
        <row r="726">
          <cell r="A726">
            <v>38003</v>
          </cell>
          <cell r="B726" t="str">
            <v>BUCHA DE REDUCAO, CPVC, SOLDAVEL, 35 X 28 MM, PARA AGUA QUENTE</v>
          </cell>
          <cell r="C726" t="str">
            <v xml:space="preserve">UN    </v>
          </cell>
          <cell r="D726">
            <v>31.92</v>
          </cell>
        </row>
        <row r="727">
          <cell r="A727">
            <v>38004</v>
          </cell>
          <cell r="B727" t="str">
            <v>BUCHA DE REDUCAO, CPVC, SOLDAVEL, 42 X 22 MM, PARA AGUA QUENTE</v>
          </cell>
          <cell r="C727" t="str">
            <v xml:space="preserve">UN    </v>
          </cell>
          <cell r="D727">
            <v>42.68</v>
          </cell>
        </row>
        <row r="728">
          <cell r="A728">
            <v>36327</v>
          </cell>
          <cell r="B728" t="str">
            <v>BUCHA DE REDUCAO, PPR, DN 25 X 20 MM, PARA AGUA QUENTE PREDIAL</v>
          </cell>
          <cell r="C728" t="str">
            <v xml:space="preserve">UN    </v>
          </cell>
          <cell r="D728">
            <v>2.37</v>
          </cell>
        </row>
        <row r="729">
          <cell r="A729">
            <v>38992</v>
          </cell>
          <cell r="B729" t="str">
            <v>BUCHA DE REDUCAO, PPR, DN 32 X 25 MM, PARA AGUA QUENTE E FRIA PREDIAL</v>
          </cell>
          <cell r="C729" t="str">
            <v xml:space="preserve">UN    </v>
          </cell>
          <cell r="D729">
            <v>3.8</v>
          </cell>
        </row>
        <row r="730">
          <cell r="A730">
            <v>38993</v>
          </cell>
          <cell r="B730" t="str">
            <v>BUCHA DE REDUCAO, PPR, DN 40 X 25 MM, PARA AGUA QUENTE E FRIA PREDIAL</v>
          </cell>
          <cell r="C730" t="str">
            <v xml:space="preserve">UN    </v>
          </cell>
          <cell r="D730">
            <v>10.83</v>
          </cell>
        </row>
        <row r="731">
          <cell r="A731">
            <v>38418</v>
          </cell>
          <cell r="B731" t="str">
            <v>BUCHA DE REDUCAO, PVC, LONGA, SERIE R, DN 50 X 40 MM, PARA ESGOTO OU AGUAS PLUVIAIS PREDIAIS</v>
          </cell>
          <cell r="C731" t="str">
            <v xml:space="preserve">UN    </v>
          </cell>
          <cell r="D731">
            <v>6.11</v>
          </cell>
        </row>
        <row r="732">
          <cell r="A732">
            <v>39178</v>
          </cell>
          <cell r="B732" t="str">
            <v>BUCHA EM ALUMINIO, COM ROSCA, DE  1 1/2", PARA ELETRODUTO</v>
          </cell>
          <cell r="C732" t="str">
            <v xml:space="preserve">UN    </v>
          </cell>
          <cell r="D732">
            <v>1.41</v>
          </cell>
        </row>
        <row r="733">
          <cell r="A733">
            <v>39177</v>
          </cell>
          <cell r="B733" t="str">
            <v>BUCHA EM ALUMINIO, COM ROSCA, DE 1 1/4", PARA ELETRODUTO</v>
          </cell>
          <cell r="C733" t="str">
            <v xml:space="preserve">UN    </v>
          </cell>
          <cell r="D733">
            <v>1.28</v>
          </cell>
        </row>
        <row r="734">
          <cell r="A734">
            <v>39174</v>
          </cell>
          <cell r="B734" t="str">
            <v>BUCHA EM ALUMINIO, COM ROSCA, DE 1/2", PARA ELETRODUTO</v>
          </cell>
          <cell r="C734" t="str">
            <v xml:space="preserve">UN    </v>
          </cell>
          <cell r="D734">
            <v>0.64</v>
          </cell>
        </row>
        <row r="735">
          <cell r="A735">
            <v>39176</v>
          </cell>
          <cell r="B735" t="str">
            <v>BUCHA EM ALUMINIO, COM ROSCA, DE 1", PARA ELETRODUTO</v>
          </cell>
          <cell r="C735" t="str">
            <v xml:space="preserve">UN    </v>
          </cell>
          <cell r="D735">
            <v>0.83</v>
          </cell>
        </row>
        <row r="736">
          <cell r="A736">
            <v>39180</v>
          </cell>
          <cell r="B736" t="str">
            <v>BUCHA EM ALUMINIO, COM ROSCA, DE 2 1/2", PARA ELETRODUTO</v>
          </cell>
          <cell r="C736" t="str">
            <v xml:space="preserve">UN    </v>
          </cell>
          <cell r="D736">
            <v>3.84</v>
          </cell>
        </row>
        <row r="737">
          <cell r="A737">
            <v>39179</v>
          </cell>
          <cell r="B737" t="str">
            <v>BUCHA EM ALUMINIO, COM ROSCA, DE 2", PARA ELETRODUTO</v>
          </cell>
          <cell r="C737" t="str">
            <v xml:space="preserve">UN    </v>
          </cell>
          <cell r="D737">
            <v>3.4</v>
          </cell>
        </row>
        <row r="738">
          <cell r="A738">
            <v>39175</v>
          </cell>
          <cell r="B738" t="str">
            <v>BUCHA EM ALUMINIO, COM ROSCA, DE 3/4", PARA ELETRODUTO</v>
          </cell>
          <cell r="C738" t="str">
            <v xml:space="preserve">UN    </v>
          </cell>
          <cell r="D738">
            <v>0.78</v>
          </cell>
        </row>
        <row r="739">
          <cell r="A739">
            <v>39217</v>
          </cell>
          <cell r="B739" t="str">
            <v>BUCHA EM ALUMINIO, COM ROSCA, DE 3/8", PARA ELETRODUTO</v>
          </cell>
          <cell r="C739" t="str">
            <v xml:space="preserve">UN    </v>
          </cell>
          <cell r="D739">
            <v>0.6</v>
          </cell>
        </row>
        <row r="740">
          <cell r="A740">
            <v>39181</v>
          </cell>
          <cell r="B740" t="str">
            <v>BUCHA EM ALUMINIO, COM ROSCA, DE 3", PARA ELETRODUTO</v>
          </cell>
          <cell r="C740" t="str">
            <v xml:space="preserve">UN    </v>
          </cell>
          <cell r="D740">
            <v>5.15</v>
          </cell>
        </row>
        <row r="741">
          <cell r="A741">
            <v>39182</v>
          </cell>
          <cell r="B741" t="str">
            <v>BUCHA EM ALUMINIO, COM ROSCA, DE 4", PARA ELETRODUTO</v>
          </cell>
          <cell r="C741" t="str">
            <v xml:space="preserve">UN    </v>
          </cell>
          <cell r="D741">
            <v>7.24</v>
          </cell>
        </row>
        <row r="742">
          <cell r="A742">
            <v>12616</v>
          </cell>
          <cell r="B742" t="str">
            <v>CABECEIRA DIREITA OU ESQUERDA, PVC, PARA CALHA PLUVIAL, DIAMETRO ENTRE 119 E 170 MM, PARA DRENAGEM PREDIAL</v>
          </cell>
          <cell r="C742" t="str">
            <v xml:space="preserve">UN    </v>
          </cell>
          <cell r="D742">
            <v>5.53</v>
          </cell>
        </row>
        <row r="743">
          <cell r="A743">
            <v>1049</v>
          </cell>
          <cell r="B743" t="str">
            <v>CABECOTE PARA ENTRADA DE LINHA DE ALIMENTACAO PARA ELETRODUTO, EM LIGA DE ALUMINIO COM ACABAMENTO ANTI CORROSIVO, COM FIXACAO POR ENCAIXE LISO DE 360 GRAUS, DE 1 1/2"</v>
          </cell>
          <cell r="C743" t="str">
            <v xml:space="preserve">UN    </v>
          </cell>
          <cell r="D743">
            <v>6.06</v>
          </cell>
        </row>
        <row r="744">
          <cell r="A744">
            <v>1099</v>
          </cell>
          <cell r="B744" t="str">
            <v>CABECOTE PARA ENTRADA DE LINHA DE ALIMENTACAO PARA ELETRODUTO, EM LIGA DE ALUMINIO COM ACABAMENTO ANTI CORROSIVO, COM FIXACAO POR ENCAIXE LISO DE 360 GRAUS, DE 1 1/4"</v>
          </cell>
          <cell r="C744" t="str">
            <v xml:space="preserve">UN    </v>
          </cell>
          <cell r="D744">
            <v>4.6399999999999997</v>
          </cell>
        </row>
        <row r="745">
          <cell r="A745">
            <v>39678</v>
          </cell>
          <cell r="B745" t="str">
            <v>CABECOTE PARA ENTRADA DE LINHA DE ALIMENTACAO PARA ELETRODUTO, EM LIGA DE ALUMINIO COM ACABAMENTO ANTI CORROSIVO, COM FIXACAO POR ENCAIXE LISO DE 360 GRAUS, DE 1/2"</v>
          </cell>
          <cell r="C745" t="str">
            <v xml:space="preserve">UN    </v>
          </cell>
          <cell r="D745">
            <v>1.87</v>
          </cell>
        </row>
        <row r="746">
          <cell r="A746">
            <v>1050</v>
          </cell>
          <cell r="B746" t="str">
            <v>CABECOTE PARA ENTRADA DE LINHA DE ALIMENTACAO PARA ELETRODUTO, EM LIGA DE ALUMINIO COM ACABAMENTO ANTI CORROSIVO, COM FIXACAO POR ENCAIXE LISO DE 360 GRAUS, DE 1"</v>
          </cell>
          <cell r="C746" t="str">
            <v xml:space="preserve">UN    </v>
          </cell>
          <cell r="D746">
            <v>3.17</v>
          </cell>
        </row>
        <row r="747">
          <cell r="A747">
            <v>1101</v>
          </cell>
          <cell r="B747" t="str">
            <v>CABECOTE PARA ENTRADA DE LINHA DE ALIMENTACAO PARA ELETRODUTO, EM LIGA DE ALUMINIO COM ACABAMENTO ANTI CORROSIVO, COM FIXACAO POR ENCAIXE LISO DE 360 GRAUS, DE 2 1/2"</v>
          </cell>
          <cell r="C747" t="str">
            <v xml:space="preserve">UN    </v>
          </cell>
          <cell r="D747">
            <v>19.989999999999998</v>
          </cell>
        </row>
        <row r="748">
          <cell r="A748">
            <v>1100</v>
          </cell>
          <cell r="B748" t="str">
            <v>CABECOTE PARA ENTRADA DE LINHA DE ALIMENTACAO PARA ELETRODUTO, EM LIGA DE ALUMINIO COM ACABAMENTO ANTI CORROSIVO, COM FIXACAO POR ENCAIXE LISO DE 360 GRAUS, DE 2"</v>
          </cell>
          <cell r="C748" t="str">
            <v xml:space="preserve">UN    </v>
          </cell>
          <cell r="D748">
            <v>10.31</v>
          </cell>
        </row>
        <row r="749">
          <cell r="A749">
            <v>39679</v>
          </cell>
          <cell r="B749" t="str">
            <v>CABECOTE PARA ENTRADA DE LINHA DE ALIMENTACAO PARA ELETRODUTO, EM LIGA DE ALUMINIO COM ACABAMENTO ANTI CORROSIVO, COM FIXACAO POR ENCAIXE LISO DE 360 GRAUS, DE 3 1/2"</v>
          </cell>
          <cell r="C749" t="str">
            <v xml:space="preserve">UN    </v>
          </cell>
          <cell r="D749">
            <v>39.85</v>
          </cell>
        </row>
        <row r="750">
          <cell r="A750">
            <v>1098</v>
          </cell>
          <cell r="B750" t="str">
            <v>CABECOTE PARA ENTRADA DE LINHA DE ALIMENTACAO PARA ELETRODUTO, EM LIGA DE ALUMINIO COM ACABAMENTO ANTI CORROSIVO, COM FIXACAO POR ENCAIXE LISO DE 360 GRAUS, DE 3/4"</v>
          </cell>
          <cell r="C750" t="str">
            <v xml:space="preserve">UN    </v>
          </cell>
          <cell r="D750">
            <v>2.4700000000000002</v>
          </cell>
        </row>
        <row r="751">
          <cell r="A751">
            <v>1102</v>
          </cell>
          <cell r="B751" t="str">
            <v>CABECOTE PARA ENTRADA DE LINHA DE ALIMENTACAO PARA ELETRODUTO, EM LIGA DE ALUMINIO COM ACABAMENTO ANTI CORROSIVO, COM FIXACAO POR ENCAIXE LISO DE 360 GRAUS, DE 3"</v>
          </cell>
          <cell r="C751" t="str">
            <v xml:space="preserve">UN    </v>
          </cell>
          <cell r="D751">
            <v>29.81</v>
          </cell>
        </row>
        <row r="752">
          <cell r="A752">
            <v>1051</v>
          </cell>
          <cell r="B752" t="str">
            <v>CABECOTE PARA ENTRADA DE LINHA DE ALIMENTACAO PARA ELETRODUTO, EM LIGA DE ALUMINIO COM ACABAMENTO ANTI CORROSIVO, COM FIXACAO POR ENCAIXE LISO DE 360 GRAUS, DE 4"</v>
          </cell>
          <cell r="C752" t="str">
            <v xml:space="preserve">UN    </v>
          </cell>
          <cell r="D752">
            <v>43.34</v>
          </cell>
        </row>
        <row r="753">
          <cell r="A753">
            <v>37399</v>
          </cell>
          <cell r="B753" t="str">
            <v>CABIDE/GANCHO DE BANHEIRO SIMPLES EM METAL CROMADO</v>
          </cell>
          <cell r="C753" t="str">
            <v xml:space="preserve">UN    </v>
          </cell>
          <cell r="D753">
            <v>18</v>
          </cell>
        </row>
        <row r="754">
          <cell r="A754">
            <v>41955</v>
          </cell>
          <cell r="B754" t="str">
            <v>CABO DE ACO GALVANIZADO, DIAMETRO 12,7 MM (1/2"), COM ALMA DE ACO CABO INDEPENDENTE 6 X 25 F</v>
          </cell>
          <cell r="C754" t="str">
            <v xml:space="preserve">KG    </v>
          </cell>
          <cell r="D754">
            <v>62.58</v>
          </cell>
        </row>
        <row r="755">
          <cell r="A755">
            <v>41953</v>
          </cell>
          <cell r="B755" t="str">
            <v>CABO DE ACO GALVANIZADO, DIAMETRO 12,7 MM (1/2"), COM ALMA DE FIBRA 6 X 25 F</v>
          </cell>
          <cell r="C755" t="str">
            <v xml:space="preserve">KG    </v>
          </cell>
          <cell r="D755">
            <v>59.72</v>
          </cell>
        </row>
        <row r="756">
          <cell r="A756">
            <v>41954</v>
          </cell>
          <cell r="B756" t="str">
            <v>CABO DE ACO GALVANIZADO, DIAMETRO 9,53 MM (3/8"), COM ALMA DE FIBRA 6 X 25 F</v>
          </cell>
          <cell r="C756" t="str">
            <v xml:space="preserve">KG    </v>
          </cell>
          <cell r="D756">
            <v>59.16</v>
          </cell>
        </row>
        <row r="757">
          <cell r="A757">
            <v>25004</v>
          </cell>
          <cell r="B757" t="str">
            <v>CABO DE ALUMINIO NU COM ALMA DE ACO, BITOLA 1/0 AWG</v>
          </cell>
          <cell r="C757" t="str">
            <v xml:space="preserve">KG    </v>
          </cell>
          <cell r="D757">
            <v>19.27</v>
          </cell>
        </row>
        <row r="758">
          <cell r="A758">
            <v>25002</v>
          </cell>
          <cell r="B758" t="str">
            <v>CABO DE ALUMINIO NU COM ALMA DE ACO, BITOLA 2 AWG</v>
          </cell>
          <cell r="C758" t="str">
            <v xml:space="preserve">KG    </v>
          </cell>
          <cell r="D758">
            <v>19.43</v>
          </cell>
        </row>
        <row r="759">
          <cell r="A759">
            <v>37409</v>
          </cell>
          <cell r="B759" t="str">
            <v>CABO DE ALUMINIO NU COM ALMA DE ACO, BITOLA 2/0 AWG</v>
          </cell>
          <cell r="C759" t="str">
            <v xml:space="preserve">KG    </v>
          </cell>
          <cell r="D759">
            <v>19.11</v>
          </cell>
        </row>
        <row r="760">
          <cell r="A760">
            <v>841</v>
          </cell>
          <cell r="B760" t="str">
            <v>CABO DE ALUMINIO NU COM ALMA DE ACO, BITOLA 4 AWG</v>
          </cell>
          <cell r="C760" t="str">
            <v xml:space="preserve">KG    </v>
          </cell>
          <cell r="D760">
            <v>19.739999999999998</v>
          </cell>
        </row>
        <row r="761">
          <cell r="A761">
            <v>25005</v>
          </cell>
          <cell r="B761" t="str">
            <v>CABO DE ALUMINIO NU SEM ALMA DE ACO, BITOLA 1/0 AWG</v>
          </cell>
          <cell r="C761" t="str">
            <v xml:space="preserve">KG    </v>
          </cell>
          <cell r="D761">
            <v>21.64</v>
          </cell>
        </row>
        <row r="762">
          <cell r="A762">
            <v>25003</v>
          </cell>
          <cell r="B762" t="str">
            <v>CABO DE ALUMINIO NU SEM ALMA DE ACO, BITOLA 2 AWG</v>
          </cell>
          <cell r="C762" t="str">
            <v xml:space="preserve">KG    </v>
          </cell>
          <cell r="D762">
            <v>23.12</v>
          </cell>
        </row>
        <row r="763">
          <cell r="A763">
            <v>37410</v>
          </cell>
          <cell r="B763" t="str">
            <v>CABO DE ALUMINIO NU SEM ALMA DE ACO, BITOLA 2/0 AWG</v>
          </cell>
          <cell r="C763" t="str">
            <v xml:space="preserve">KG    </v>
          </cell>
          <cell r="D763">
            <v>21.64</v>
          </cell>
        </row>
        <row r="764">
          <cell r="A764">
            <v>842</v>
          </cell>
          <cell r="B764" t="str">
            <v>CABO DE ALUMINIO NU SEM ALMA DE ACO, BITOLA 4 AWG</v>
          </cell>
          <cell r="C764" t="str">
            <v xml:space="preserve">KG    </v>
          </cell>
          <cell r="D764">
            <v>24.35</v>
          </cell>
        </row>
        <row r="765">
          <cell r="A765">
            <v>862</v>
          </cell>
          <cell r="B765" t="str">
            <v>CABO DE COBRE NU 10 MM2 MEIO-DURO</v>
          </cell>
          <cell r="C765" t="str">
            <v xml:space="preserve">M     </v>
          </cell>
          <cell r="D765">
            <v>6.88</v>
          </cell>
        </row>
        <row r="766">
          <cell r="A766">
            <v>866</v>
          </cell>
          <cell r="B766" t="str">
            <v>CABO DE COBRE NU 120 MM2 MEIO-DURO</v>
          </cell>
          <cell r="C766" t="str">
            <v xml:space="preserve">M     </v>
          </cell>
          <cell r="D766">
            <v>84.58</v>
          </cell>
        </row>
        <row r="767">
          <cell r="A767">
            <v>892</v>
          </cell>
          <cell r="B767" t="str">
            <v>CABO DE COBRE NU 150 MM2 MEIO-DURO</v>
          </cell>
          <cell r="C767" t="str">
            <v xml:space="preserve">M     </v>
          </cell>
          <cell r="D767">
            <v>107.56</v>
          </cell>
        </row>
        <row r="768">
          <cell r="A768">
            <v>857</v>
          </cell>
          <cell r="B768" t="str">
            <v>CABO DE COBRE NU 16 MM2 MEIO-DURO</v>
          </cell>
          <cell r="C768" t="str">
            <v xml:space="preserve">M     </v>
          </cell>
          <cell r="D768">
            <v>10.95</v>
          </cell>
        </row>
        <row r="769">
          <cell r="A769">
            <v>37404</v>
          </cell>
          <cell r="B769" t="str">
            <v>CABO DE COBRE NU 185 MM2 MEIO-DURO</v>
          </cell>
          <cell r="C769" t="str">
            <v xml:space="preserve">M     </v>
          </cell>
          <cell r="D769">
            <v>129.34</v>
          </cell>
        </row>
        <row r="770">
          <cell r="A770">
            <v>868</v>
          </cell>
          <cell r="B770" t="str">
            <v>CABO DE COBRE NU 25 MM2 MEIO-DURO</v>
          </cell>
          <cell r="C770" t="str">
            <v xml:space="preserve">M     </v>
          </cell>
          <cell r="D770">
            <v>16.91</v>
          </cell>
        </row>
        <row r="771">
          <cell r="A771">
            <v>870</v>
          </cell>
          <cell r="B771" t="str">
            <v>CABO DE COBRE NU 300 MM2 MEIO-DURO</v>
          </cell>
          <cell r="C771" t="str">
            <v xml:space="preserve">M     </v>
          </cell>
          <cell r="D771">
            <v>222.88</v>
          </cell>
        </row>
        <row r="772">
          <cell r="A772">
            <v>863</v>
          </cell>
          <cell r="B772" t="str">
            <v>CABO DE COBRE NU 35 MM2 MEIO-DURO</v>
          </cell>
          <cell r="C772" t="str">
            <v xml:space="preserve">M     </v>
          </cell>
          <cell r="D772">
            <v>23.36</v>
          </cell>
        </row>
        <row r="773">
          <cell r="A773">
            <v>867</v>
          </cell>
          <cell r="B773" t="str">
            <v>CABO DE COBRE NU 50 MM2 MEIO-DURO</v>
          </cell>
          <cell r="C773" t="str">
            <v xml:space="preserve">M     </v>
          </cell>
          <cell r="D773">
            <v>32.54</v>
          </cell>
        </row>
        <row r="774">
          <cell r="A774">
            <v>891</v>
          </cell>
          <cell r="B774" t="str">
            <v>CABO DE COBRE NU 500 MM2 MEIO-DURO</v>
          </cell>
          <cell r="C774" t="str">
            <v xml:space="preserve">M     </v>
          </cell>
          <cell r="D774">
            <v>374.3</v>
          </cell>
        </row>
        <row r="775">
          <cell r="A775">
            <v>864</v>
          </cell>
          <cell r="B775" t="str">
            <v>CABO DE COBRE NU 70 MM2 MEIO-DURO</v>
          </cell>
          <cell r="C775" t="str">
            <v xml:space="preserve">M     </v>
          </cell>
          <cell r="D775">
            <v>45.84</v>
          </cell>
        </row>
        <row r="776">
          <cell r="A776">
            <v>865</v>
          </cell>
          <cell r="B776" t="str">
            <v>CABO DE COBRE NU 95 MM2 MEIO-DURO</v>
          </cell>
          <cell r="C776" t="str">
            <v xml:space="preserve">M     </v>
          </cell>
          <cell r="D776">
            <v>64.569999999999993</v>
          </cell>
        </row>
        <row r="777">
          <cell r="A777">
            <v>1006</v>
          </cell>
          <cell r="B777" t="str">
            <v>CABO DE COBRE RIGIDO, CLASSE 2, ISOLACAO EM PVC, ANTI-CHAMA BWF-B, 1 CONDUTOR, 450/750 V, DIAMETRO 120 MM2</v>
          </cell>
          <cell r="C777" t="str">
            <v xml:space="preserve">M     </v>
          </cell>
          <cell r="D777">
            <v>111.23</v>
          </cell>
        </row>
        <row r="778">
          <cell r="A778">
            <v>948</v>
          </cell>
          <cell r="B778" t="str">
            <v>CABO DE COBRE UNIPOLAR 10 MM2, BLINDADO, ISOLACAO 3,6/6 KV EPR, COBERTURA EM PVC</v>
          </cell>
          <cell r="C778" t="str">
            <v xml:space="preserve">M     </v>
          </cell>
          <cell r="D778">
            <v>16.079999999999998</v>
          </cell>
        </row>
        <row r="779">
          <cell r="A779">
            <v>947</v>
          </cell>
          <cell r="B779" t="str">
            <v>CABO DE COBRE UNIPOLAR 16 MM2, BLINDADO, ISOLACAO 3,6/6 KV EPR, COBERTURA EM PVC</v>
          </cell>
          <cell r="C779" t="str">
            <v xml:space="preserve">M     </v>
          </cell>
          <cell r="D779">
            <v>16.36</v>
          </cell>
        </row>
        <row r="780">
          <cell r="A780">
            <v>911</v>
          </cell>
          <cell r="B780" t="str">
            <v>CABO DE COBRE UNIPOLAR 16 MM2, BLINDADO, ISOLACAO 6/10 KV EPR, COBERTURA EM PVC</v>
          </cell>
          <cell r="C780" t="str">
            <v xml:space="preserve">M     </v>
          </cell>
          <cell r="D780">
            <v>23.79</v>
          </cell>
        </row>
        <row r="781">
          <cell r="A781">
            <v>925</v>
          </cell>
          <cell r="B781" t="str">
            <v>CABO DE COBRE UNIPOLAR 25 MM2, BLINDADO, ISOLACAO 3,6/6 KV EPR, COBERTURA EM PVC</v>
          </cell>
          <cell r="C781" t="str">
            <v xml:space="preserve">M     </v>
          </cell>
          <cell r="D781">
            <v>21.99</v>
          </cell>
        </row>
        <row r="782">
          <cell r="A782">
            <v>954</v>
          </cell>
          <cell r="B782" t="str">
            <v>CABO DE COBRE UNIPOLAR 25MM2, BLINDADO, ISOLACAO 6/10 KV EPR, COBERTURA EM PVC</v>
          </cell>
          <cell r="C782" t="str">
            <v xml:space="preserve">M     </v>
          </cell>
          <cell r="D782">
            <v>24.29</v>
          </cell>
        </row>
        <row r="783">
          <cell r="A783">
            <v>901</v>
          </cell>
          <cell r="B783" t="str">
            <v>CABO DE COBRE UNIPOLAR 35 MM2, BLINDADO, ISOLACAO 12/20 KV EPR, COBERTURA EM PVC</v>
          </cell>
          <cell r="C783" t="str">
            <v xml:space="preserve">M     </v>
          </cell>
          <cell r="D783">
            <v>26</v>
          </cell>
        </row>
        <row r="784">
          <cell r="A784">
            <v>926</v>
          </cell>
          <cell r="B784" t="str">
            <v>CABO DE COBRE UNIPOLAR 35 MM2, BLINDADO, ISOLACAO 3,6/6 KV EPR, COBERTURA EM PVC</v>
          </cell>
          <cell r="C784" t="str">
            <v xml:space="preserve">M     </v>
          </cell>
          <cell r="D784">
            <v>27.47</v>
          </cell>
        </row>
        <row r="785">
          <cell r="A785">
            <v>912</v>
          </cell>
          <cell r="B785" t="str">
            <v>CABO DE COBRE UNIPOLAR 35 MM2, BLINDADO, ISOLACAO 6/10 KV EPR, COBERTURA EM PVC</v>
          </cell>
          <cell r="C785" t="str">
            <v xml:space="preserve">M     </v>
          </cell>
          <cell r="D785">
            <v>27.64</v>
          </cell>
        </row>
        <row r="786">
          <cell r="A786">
            <v>955</v>
          </cell>
          <cell r="B786" t="str">
            <v>CABO DE COBRE UNIPOLAR 50 MM2, BLINDADO, ISOLACAO 12/20 KV EPR, COBERTURA EM PVC</v>
          </cell>
          <cell r="C786" t="str">
            <v xml:space="preserve">M     </v>
          </cell>
          <cell r="D786">
            <v>32.99</v>
          </cell>
        </row>
        <row r="787">
          <cell r="A787">
            <v>946</v>
          </cell>
          <cell r="B787" t="str">
            <v>CABO DE COBRE UNIPOLAR 50 MM2, BLINDADO, ISOLACAO 3,6/6 KV EPR, COBERTURA EM PVC</v>
          </cell>
          <cell r="C787" t="str">
            <v xml:space="preserve">M     </v>
          </cell>
          <cell r="D787">
            <v>37.1</v>
          </cell>
        </row>
        <row r="788">
          <cell r="A788">
            <v>953</v>
          </cell>
          <cell r="B788" t="str">
            <v>CABO DE COBRE UNIPOLAR 50 MM2, BLINDADO, ISOLACAO 6/10 KV EPR, COBERTURA EM PVC</v>
          </cell>
          <cell r="C788" t="str">
            <v xml:space="preserve">M     </v>
          </cell>
          <cell r="D788">
            <v>33.76</v>
          </cell>
        </row>
        <row r="789">
          <cell r="A789">
            <v>902</v>
          </cell>
          <cell r="B789" t="str">
            <v>CABO DE COBRE UNIPOLAR 70 MM2, BLINDADO, ISOLACAO 12/20 KV EPR, COBERTURA EM PVC</v>
          </cell>
          <cell r="C789" t="str">
            <v xml:space="preserve">M     </v>
          </cell>
          <cell r="D789">
            <v>41.04</v>
          </cell>
        </row>
        <row r="790">
          <cell r="A790">
            <v>927</v>
          </cell>
          <cell r="B790" t="str">
            <v>CABO DE COBRE UNIPOLAR 70 MM2, BLINDADO, ISOLACAO 3,6/6 KV EPR, COBERTURA EM PVC</v>
          </cell>
          <cell r="C790" t="str">
            <v xml:space="preserve">M     </v>
          </cell>
          <cell r="D790">
            <v>39.78</v>
          </cell>
        </row>
        <row r="791">
          <cell r="A791">
            <v>913</v>
          </cell>
          <cell r="B791" t="str">
            <v>CABO DE COBRE UNIPOLAR 70 MM2, BLINDADO, ISOLACAO 6/10 KV EPR, COBERTURA EM PVC</v>
          </cell>
          <cell r="C791" t="str">
            <v xml:space="preserve">M     </v>
          </cell>
          <cell r="D791">
            <v>44.4</v>
          </cell>
        </row>
        <row r="792">
          <cell r="A792">
            <v>903</v>
          </cell>
          <cell r="B792" t="str">
            <v>CABO DE COBRE UNIPOLAR 95 MM2, BLINDADO, ISOLACAO 12/20 KV EPR, COBERTURA EM PVC</v>
          </cell>
          <cell r="C792" t="str">
            <v xml:space="preserve">M     </v>
          </cell>
          <cell r="D792">
            <v>50.24</v>
          </cell>
        </row>
        <row r="793">
          <cell r="A793">
            <v>945</v>
          </cell>
          <cell r="B793" t="str">
            <v>CABO DE COBRE UNIPOLAR 95 MM2, BLINDADO, ISOLACAO 3,6/6 KV EPR, COBERTURA EM PVC</v>
          </cell>
          <cell r="C793" t="str">
            <v xml:space="preserve">M     </v>
          </cell>
          <cell r="D793">
            <v>53.15</v>
          </cell>
        </row>
        <row r="794">
          <cell r="A794">
            <v>914</v>
          </cell>
          <cell r="B794" t="str">
            <v>CABO DE COBRE UNIPOLAR 95 MM2, BLINDADO, ISOLACAO 6/10 KV EPR, COBERTURA EM PVC</v>
          </cell>
          <cell r="C794" t="str">
            <v xml:space="preserve">M     </v>
          </cell>
          <cell r="D794">
            <v>54.45</v>
          </cell>
        </row>
        <row r="795">
          <cell r="A795">
            <v>993</v>
          </cell>
          <cell r="B795" t="str">
            <v>CABO DE COBRE, FLEXIVEL, CLASSE 4 OU 5, ISOLACAO EM PVC/A, ANTICHAMA BWF-B, COBERTURA PVC-ST1, ANTICHAMA BWF-B, 1 CONDUTOR, 0,6/1 KV, SECAO NOMINAL 1,5 MM2</v>
          </cell>
          <cell r="C795" t="str">
            <v xml:space="preserve">M     </v>
          </cell>
          <cell r="D795">
            <v>2.39</v>
          </cell>
        </row>
        <row r="796">
          <cell r="A796">
            <v>1020</v>
          </cell>
          <cell r="B796" t="str">
            <v>CABO DE COBRE, FLEXIVEL, CLASSE 4 OU 5, ISOLACAO EM PVC/A, ANTICHAMA BWF-B, COBERTURA PVC-ST1, ANTICHAMA BWF-B, 1 CONDUTOR, 0,6/1 KV, SECAO NOMINAL 10 MM2</v>
          </cell>
          <cell r="C796" t="str">
            <v xml:space="preserve">M     </v>
          </cell>
          <cell r="D796">
            <v>10.43</v>
          </cell>
        </row>
        <row r="797">
          <cell r="A797">
            <v>1017</v>
          </cell>
          <cell r="B797" t="str">
            <v>CABO DE COBRE, FLEXIVEL, CLASSE 4 OU 5, ISOLACAO EM PVC/A, ANTICHAMA BWF-B, COBERTURA PVC-ST1, ANTICHAMA BWF-B, 1 CONDUTOR, 0,6/1 KV, SECAO NOMINAL 120 MM2</v>
          </cell>
          <cell r="C797" t="str">
            <v xml:space="preserve">M     </v>
          </cell>
          <cell r="D797">
            <v>114.59</v>
          </cell>
        </row>
        <row r="798">
          <cell r="A798">
            <v>999</v>
          </cell>
          <cell r="B798" t="str">
            <v>CABO DE COBRE, FLEXIVEL, CLASSE 4 OU 5, ISOLACAO EM PVC/A, ANTICHAMA BWF-B, COBERTURA PVC-ST1, ANTICHAMA BWF-B, 1 CONDUTOR, 0,6/1 KV, SECAO NOMINAL 150 MM2</v>
          </cell>
          <cell r="C798" t="str">
            <v xml:space="preserve">M     </v>
          </cell>
          <cell r="D798">
            <v>141.97999999999999</v>
          </cell>
        </row>
        <row r="799">
          <cell r="A799">
            <v>995</v>
          </cell>
          <cell r="B799" t="str">
            <v>CABO DE COBRE, FLEXIVEL, CLASSE 4 OU 5, ISOLACAO EM PVC/A, ANTICHAMA BWF-B, COBERTURA PVC-ST1, ANTICHAMA BWF-B, 1 CONDUTOR, 0,6/1 KV, SECAO NOMINAL 16 MM2</v>
          </cell>
          <cell r="C799" t="str">
            <v xml:space="preserve">M     </v>
          </cell>
          <cell r="D799">
            <v>15.99</v>
          </cell>
        </row>
        <row r="800">
          <cell r="A800">
            <v>1000</v>
          </cell>
          <cell r="B800" t="str">
            <v>CABO DE COBRE, FLEXIVEL, CLASSE 4 OU 5, ISOLACAO EM PVC/A, ANTICHAMA BWF-B, COBERTURA PVC-ST1, ANTICHAMA BWF-B, 1 CONDUTOR, 0,6/1 KV, SECAO NOMINAL 185 MM2</v>
          </cell>
          <cell r="C800" t="str">
            <v xml:space="preserve">M     </v>
          </cell>
          <cell r="D800">
            <v>174.04</v>
          </cell>
        </row>
        <row r="801">
          <cell r="A801">
            <v>1022</v>
          </cell>
          <cell r="B801" t="str">
            <v>CABO DE COBRE, FLEXIVEL, CLASSE 4 OU 5, ISOLACAO EM PVC/A, ANTICHAMA BWF-B, COBERTURA PVC-ST1, ANTICHAMA BWF-B, 1 CONDUTOR, 0,6/1 KV, SECAO NOMINAL 2,5 MM2</v>
          </cell>
          <cell r="C801" t="str">
            <v xml:space="preserve">M     </v>
          </cell>
          <cell r="D801">
            <v>3.32</v>
          </cell>
        </row>
        <row r="802">
          <cell r="A802">
            <v>1015</v>
          </cell>
          <cell r="B802" t="str">
            <v>CABO DE COBRE, FLEXIVEL, CLASSE 4 OU 5, ISOLACAO EM PVC/A, ANTICHAMA BWF-B, COBERTURA PVC-ST1, ANTICHAMA BWF-B, 1 CONDUTOR, 0,6/1 KV, SECAO NOMINAL 240 MM2</v>
          </cell>
          <cell r="C802" t="str">
            <v xml:space="preserve">M     </v>
          </cell>
          <cell r="D802">
            <v>229.18</v>
          </cell>
        </row>
        <row r="803">
          <cell r="A803">
            <v>996</v>
          </cell>
          <cell r="B803" t="str">
            <v>CABO DE COBRE, FLEXIVEL, CLASSE 4 OU 5, ISOLACAO EM PVC/A, ANTICHAMA BWF-B, COBERTURA PVC-ST1, ANTICHAMA BWF-B, 1 CONDUTOR, 0,6/1 KV, SECAO NOMINAL 25 MM2</v>
          </cell>
          <cell r="C803" t="str">
            <v xml:space="preserve">M     </v>
          </cell>
          <cell r="D803">
            <v>24.35</v>
          </cell>
        </row>
        <row r="804">
          <cell r="A804">
            <v>1001</v>
          </cell>
          <cell r="B804" t="str">
            <v>CABO DE COBRE, FLEXIVEL, CLASSE 4 OU 5, ISOLACAO EM PVC/A, ANTICHAMA BWF-B, COBERTURA PVC-ST1, ANTICHAMA BWF-B, 1 CONDUTOR, 0,6/1 KV, SECAO NOMINAL 300 MM2</v>
          </cell>
          <cell r="C804" t="str">
            <v xml:space="preserve">M     </v>
          </cell>
          <cell r="D804">
            <v>286.8</v>
          </cell>
        </row>
        <row r="805">
          <cell r="A805">
            <v>1019</v>
          </cell>
          <cell r="B805" t="str">
            <v>CABO DE COBRE, FLEXIVEL, CLASSE 4 OU 5, ISOLACAO EM PVC/A, ANTICHAMA BWF-B, COBERTURA PVC-ST1, ANTICHAMA BWF-B, 1 CONDUTOR, 0,6/1 KV, SECAO NOMINAL 35 MM2</v>
          </cell>
          <cell r="C805" t="str">
            <v xml:space="preserve">M     </v>
          </cell>
          <cell r="D805">
            <v>33.56</v>
          </cell>
        </row>
        <row r="806">
          <cell r="A806">
            <v>1021</v>
          </cell>
          <cell r="B806" t="str">
            <v>CABO DE COBRE, FLEXIVEL, CLASSE 4 OU 5, ISOLACAO EM PVC/A, ANTICHAMA BWF-B, COBERTURA PVC-ST1, ANTICHAMA BWF-B, 1 CONDUTOR, 0,6/1 KV, SECAO NOMINAL 4 MM2</v>
          </cell>
          <cell r="C806" t="str">
            <v xml:space="preserve">M     </v>
          </cell>
          <cell r="D806">
            <v>4.76</v>
          </cell>
        </row>
        <row r="807">
          <cell r="A807">
            <v>39249</v>
          </cell>
          <cell r="B807" t="str">
            <v>CABO DE COBRE, FLEXIVEL, CLASSE 4 OU 5, ISOLACAO EM PVC/A, ANTICHAMA BWF-B, COBERTURA PVC-ST1, ANTICHAMA BWF-B, 1 CONDUTOR, 0,6/1 KV, SECAO NOMINAL 400 MM2</v>
          </cell>
          <cell r="C807" t="str">
            <v xml:space="preserve">M     </v>
          </cell>
          <cell r="D807">
            <v>374.14</v>
          </cell>
        </row>
        <row r="808">
          <cell r="A808">
            <v>1018</v>
          </cell>
          <cell r="B808" t="str">
            <v>CABO DE COBRE, FLEXIVEL, CLASSE 4 OU 5, ISOLACAO EM PVC/A, ANTICHAMA BWF-B, COBERTURA PVC-ST1, ANTICHAMA BWF-B, 1 CONDUTOR, 0,6/1 KV, SECAO NOMINAL 50 MM2</v>
          </cell>
          <cell r="C808" t="str">
            <v xml:space="preserve">M     </v>
          </cell>
          <cell r="D808">
            <v>47.83</v>
          </cell>
        </row>
        <row r="809">
          <cell r="A809">
            <v>39250</v>
          </cell>
          <cell r="B809" t="str">
            <v>CABO DE COBRE, FLEXIVEL, CLASSE 4 OU 5, ISOLACAO EM PVC/A, ANTICHAMA BWF-B, COBERTURA PVC-ST1, ANTICHAMA BWF-B, 1 CONDUTOR, 0,6/1 KV, SECAO NOMINAL 500 MM2</v>
          </cell>
          <cell r="C809" t="str">
            <v xml:space="preserve">M     </v>
          </cell>
          <cell r="D809">
            <v>480.61</v>
          </cell>
        </row>
        <row r="810">
          <cell r="A810">
            <v>994</v>
          </cell>
          <cell r="B810" t="str">
            <v>CABO DE COBRE, FLEXIVEL, CLASSE 4 OU 5, ISOLACAO EM PVC/A, ANTICHAMA BWF-B, COBERTURA PVC-ST1, ANTICHAMA BWF-B, 1 CONDUTOR, 0,6/1 KV, SECAO NOMINAL 6 MM2</v>
          </cell>
          <cell r="C810" t="str">
            <v xml:space="preserve">M     </v>
          </cell>
          <cell r="D810">
            <v>6.51</v>
          </cell>
        </row>
        <row r="811">
          <cell r="A811">
            <v>977</v>
          </cell>
          <cell r="B811" t="str">
            <v>CABO DE COBRE, FLEXIVEL, CLASSE 4 OU 5, ISOLACAO EM PVC/A, ANTICHAMA BWF-B, COBERTURA PVC-ST1, ANTICHAMA BWF-B, 1 CONDUTOR, 0,6/1 KV, SECAO NOMINAL 70 MM2</v>
          </cell>
          <cell r="C811" t="str">
            <v xml:space="preserve">M     </v>
          </cell>
          <cell r="D811">
            <v>66.27</v>
          </cell>
        </row>
        <row r="812">
          <cell r="A812">
            <v>998</v>
          </cell>
          <cell r="B812" t="str">
            <v>CABO DE COBRE, FLEXIVEL, CLASSE 4 OU 5, ISOLACAO EM PVC/A, ANTICHAMA BWF-B, COBERTURA PVC-ST1, ANTICHAMA BWF-B, 1 CONDUTOR, 0,6/1 KV, SECAO NOMINAL 95 MM2</v>
          </cell>
          <cell r="C812" t="str">
            <v xml:space="preserve">M     </v>
          </cell>
          <cell r="D812">
            <v>88.03</v>
          </cell>
        </row>
        <row r="813">
          <cell r="A813">
            <v>39251</v>
          </cell>
          <cell r="B813" t="str">
            <v>CABO DE COBRE, FLEXIVEL, CLASSE 4 OU 5, ISOLACAO EM PVC/A, ANTICHAMA BWF-B, 1 CONDUTOR, 450/750 V, SECAO NOMINAL 0,5 MM2</v>
          </cell>
          <cell r="C813" t="str">
            <v xml:space="preserve">M     </v>
          </cell>
          <cell r="D813">
            <v>0.63</v>
          </cell>
        </row>
        <row r="814">
          <cell r="A814">
            <v>1011</v>
          </cell>
          <cell r="B814" t="str">
            <v>CABO DE COBRE, FLEXIVEL, CLASSE 4 OU 5, ISOLACAO EM PVC/A, ANTICHAMA BWF-B, 1 CONDUTOR, 450/750 V, SECAO NOMINAL 0,75 MM2</v>
          </cell>
          <cell r="C814" t="str">
            <v xml:space="preserve">M     </v>
          </cell>
          <cell r="D814">
            <v>0.88</v>
          </cell>
        </row>
        <row r="815">
          <cell r="A815">
            <v>39252</v>
          </cell>
          <cell r="B815" t="str">
            <v>CABO DE COBRE, FLEXIVEL, CLASSE 4 OU 5, ISOLACAO EM PVC/A, ANTICHAMA BWF-B, 1 CONDUTOR, 450/750 V, SECAO NOMINAL 1,0 MM2</v>
          </cell>
          <cell r="C815" t="str">
            <v xml:space="preserve">M     </v>
          </cell>
          <cell r="D815">
            <v>1.06</v>
          </cell>
        </row>
        <row r="816">
          <cell r="A816">
            <v>1013</v>
          </cell>
          <cell r="B816" t="str">
            <v>CABO DE COBRE, FLEXIVEL, CLASSE 4 OU 5, ISOLACAO EM PVC/A, ANTICHAMA BWF-B, 1 CONDUTOR, 450/750 V, SECAO NOMINAL 1,5 MM2</v>
          </cell>
          <cell r="C816" t="str">
            <v xml:space="preserve">M     </v>
          </cell>
          <cell r="D816">
            <v>1.4</v>
          </cell>
        </row>
        <row r="817">
          <cell r="A817">
            <v>980</v>
          </cell>
          <cell r="B817" t="str">
            <v>CABO DE COBRE, FLEXIVEL, CLASSE 4 OU 5, ISOLACAO EM PVC/A, ANTICHAMA BWF-B, 1 CONDUTOR, 450/750 V, SECAO NOMINAL 10 MM2</v>
          </cell>
          <cell r="C817" t="str">
            <v xml:space="preserve">M     </v>
          </cell>
          <cell r="D817">
            <v>9.56</v>
          </cell>
        </row>
        <row r="818">
          <cell r="A818">
            <v>39237</v>
          </cell>
          <cell r="B818" t="str">
            <v>CABO DE COBRE, FLEXIVEL, CLASSE 4 OU 5, ISOLACAO EM PVC/A, ANTICHAMA BWF-B, 1 CONDUTOR, 450/750 V, SECAO NOMINAL 120 MM2</v>
          </cell>
          <cell r="C818" t="str">
            <v xml:space="preserve">M     </v>
          </cell>
          <cell r="D818">
            <v>113.39</v>
          </cell>
        </row>
        <row r="819">
          <cell r="A819">
            <v>39238</v>
          </cell>
          <cell r="B819" t="str">
            <v>CABO DE COBRE, FLEXIVEL, CLASSE 4 OU 5, ISOLACAO EM PVC/A, ANTICHAMA BWF-B, 1 CONDUTOR, 450/750 V, SECAO NOMINAL 150 MM2</v>
          </cell>
          <cell r="C819" t="str">
            <v xml:space="preserve">M     </v>
          </cell>
          <cell r="D819">
            <v>141.56</v>
          </cell>
        </row>
        <row r="820">
          <cell r="A820">
            <v>979</v>
          </cell>
          <cell r="B820" t="str">
            <v>CABO DE COBRE, FLEXIVEL, CLASSE 4 OU 5, ISOLACAO EM PVC/A, ANTICHAMA BWF-B, 1 CONDUTOR, 450/750 V, SECAO NOMINAL 16 MM2</v>
          </cell>
          <cell r="C820" t="str">
            <v xml:space="preserve">M     </v>
          </cell>
          <cell r="D820">
            <v>13.4</v>
          </cell>
        </row>
        <row r="821">
          <cell r="A821">
            <v>39239</v>
          </cell>
          <cell r="B821" t="str">
            <v>CABO DE COBRE, FLEXIVEL, CLASSE 4 OU 5, ISOLACAO EM PVC/A, ANTICHAMA BWF-B, 1 CONDUTOR, 450/750 V, SECAO NOMINAL 185 MM2</v>
          </cell>
          <cell r="C821" t="str">
            <v xml:space="preserve">M     </v>
          </cell>
          <cell r="D821">
            <v>172.28</v>
          </cell>
        </row>
        <row r="822">
          <cell r="A822">
            <v>1014</v>
          </cell>
          <cell r="B822" t="str">
            <v>CABO DE COBRE, FLEXIVEL, CLASSE 4 OU 5, ISOLACAO EM PVC/A, ANTICHAMA BWF-B, 1 CONDUTOR, 450/750 V, SECAO NOMINAL 2,5 MM2</v>
          </cell>
          <cell r="C822" t="str">
            <v xml:space="preserve">M     </v>
          </cell>
          <cell r="D822">
            <v>2.2400000000000002</v>
          </cell>
        </row>
        <row r="823">
          <cell r="A823">
            <v>39240</v>
          </cell>
          <cell r="B823" t="str">
            <v>CABO DE COBRE, FLEXIVEL, CLASSE 4 OU 5, ISOLACAO EM PVC/A, ANTICHAMA BWF-B, 1 CONDUTOR, 450/750 V, SECAO NOMINAL 240 MM2</v>
          </cell>
          <cell r="C823" t="str">
            <v xml:space="preserve">M     </v>
          </cell>
          <cell r="D823">
            <v>227.7</v>
          </cell>
        </row>
        <row r="824">
          <cell r="A824">
            <v>39232</v>
          </cell>
          <cell r="B824" t="str">
            <v>CABO DE COBRE, FLEXIVEL, CLASSE 4 OU 5, ISOLACAO EM PVC/A, ANTICHAMA BWF-B, 1 CONDUTOR, 450/750 V, SECAO NOMINAL 25 MM2</v>
          </cell>
          <cell r="C824" t="str">
            <v xml:space="preserve">M     </v>
          </cell>
          <cell r="D824">
            <v>23.64</v>
          </cell>
        </row>
        <row r="825">
          <cell r="A825">
            <v>39233</v>
          </cell>
          <cell r="B825" t="str">
            <v>CABO DE COBRE, FLEXIVEL, CLASSE 4 OU 5, ISOLACAO EM PVC/A, ANTICHAMA BWF-B, 1 CONDUTOR, 450/750 V, SECAO NOMINAL 35 MM2</v>
          </cell>
          <cell r="C825" t="str">
            <v xml:space="preserve">M     </v>
          </cell>
          <cell r="D825">
            <v>32.51</v>
          </cell>
        </row>
        <row r="826">
          <cell r="A826">
            <v>981</v>
          </cell>
          <cell r="B826" t="str">
            <v>CABO DE COBRE, FLEXIVEL, CLASSE 4 OU 5, ISOLACAO EM PVC/A, ANTICHAMA BWF-B, 1 CONDUTOR, 450/750 V, SECAO NOMINAL 4 MM2</v>
          </cell>
          <cell r="C826" t="str">
            <v xml:space="preserve">M     </v>
          </cell>
          <cell r="D826">
            <v>4</v>
          </cell>
        </row>
        <row r="827">
          <cell r="A827">
            <v>39234</v>
          </cell>
          <cell r="B827" t="str">
            <v>CABO DE COBRE, FLEXIVEL, CLASSE 4 OU 5, ISOLACAO EM PVC/A, ANTICHAMA BWF-B, 1 CONDUTOR, 450/750 V, SECAO NOMINAL 50 MM2</v>
          </cell>
          <cell r="C827" t="str">
            <v xml:space="preserve">M     </v>
          </cell>
          <cell r="D827">
            <v>47.71</v>
          </cell>
        </row>
        <row r="828">
          <cell r="A828">
            <v>982</v>
          </cell>
          <cell r="B828" t="str">
            <v>CABO DE COBRE, FLEXIVEL, CLASSE 4 OU 5, ISOLACAO EM PVC/A, ANTICHAMA BWF-B, 1 CONDUTOR, 450/750 V, SECAO NOMINAL 6 MM2</v>
          </cell>
          <cell r="C828" t="str">
            <v xml:space="preserve">M     </v>
          </cell>
          <cell r="D828">
            <v>5.59</v>
          </cell>
        </row>
        <row r="829">
          <cell r="A829">
            <v>39235</v>
          </cell>
          <cell r="B829" t="str">
            <v>CABO DE COBRE, FLEXIVEL, CLASSE 4 OU 5, ISOLACAO EM PVC/A, ANTICHAMA BWF-B, 1 CONDUTOR, 450/750 V, SECAO NOMINAL 70 MM2</v>
          </cell>
          <cell r="C829" t="str">
            <v xml:space="preserve">M     </v>
          </cell>
          <cell r="D829">
            <v>67.099999999999994</v>
          </cell>
        </row>
        <row r="830">
          <cell r="A830">
            <v>39236</v>
          </cell>
          <cell r="B830" t="str">
            <v>CABO DE COBRE, FLEXIVEL, CLASSE 4 OU 5, ISOLACAO EM PVC/A, ANTICHAMA BWF-B, 1 CONDUTOR, 450/750 V, SECAO NOMINAL 95 MM2</v>
          </cell>
          <cell r="C830" t="str">
            <v xml:space="preserve">M     </v>
          </cell>
          <cell r="D830">
            <v>87.96</v>
          </cell>
        </row>
        <row r="831">
          <cell r="A831">
            <v>876</v>
          </cell>
          <cell r="B831" t="str">
            <v>CABO DE COBRE, RIGIDO, CLASSE 2, COMPACTADO, BLINDADO, ISOLACAO EM EPR OU XLPE, COBERTURA ANTICHAMA EM PVC, PEAD OU HFFR, 1 CONDUTOR, 20/35 KV, SECAO NOMINAL 120 MM2</v>
          </cell>
          <cell r="C831" t="str">
            <v xml:space="preserve">M     </v>
          </cell>
          <cell r="D831">
            <v>227.06</v>
          </cell>
        </row>
        <row r="832">
          <cell r="A832">
            <v>877</v>
          </cell>
          <cell r="B832" t="str">
            <v>CABO DE COBRE, RIGIDO, CLASSE 2, COMPACTADO, BLINDADO, ISOLACAO EM EPR OU XLPE, COBERTURA ANTICHAMA EM PVC, PEAD OU HFFR, 1 CONDUTOR, 20/35 KV, SECAO NOMINAL 150 MM2</v>
          </cell>
          <cell r="C832" t="str">
            <v xml:space="preserve">M     </v>
          </cell>
          <cell r="D832">
            <v>266.93</v>
          </cell>
        </row>
        <row r="833">
          <cell r="A833">
            <v>882</v>
          </cell>
          <cell r="B833" t="str">
            <v>CABO DE COBRE, RIGIDO, CLASSE 2, COMPACTADO, BLINDADO, ISOLACAO EM EPR OU XLPE, COBERTURA ANTICHAMA EM PVC, PEAD OU HFFR, 1 CONDUTOR, 20/35 KV, SECAO NOMINAL 185 MM2</v>
          </cell>
          <cell r="C833" t="str">
            <v xml:space="preserve">M     </v>
          </cell>
          <cell r="D833">
            <v>290.87</v>
          </cell>
        </row>
        <row r="834">
          <cell r="A834">
            <v>878</v>
          </cell>
          <cell r="B834" t="str">
            <v>CABO DE COBRE, RIGIDO, CLASSE 2, COMPACTADO, BLINDADO, ISOLACAO EM EPR OU XLPE, COBERTURA ANTICHAMA EM PVC, PEAD OU HFFR, 1 CONDUTOR, 20/35 KV, SECAO NOMINAL 240 MM2</v>
          </cell>
          <cell r="C834" t="str">
            <v xml:space="preserve">M     </v>
          </cell>
          <cell r="D834">
            <v>361.62</v>
          </cell>
        </row>
        <row r="835">
          <cell r="A835">
            <v>879</v>
          </cell>
          <cell r="B835" t="str">
            <v>CABO DE COBRE, RIGIDO, CLASSE 2, COMPACTADO, BLINDADO, ISOLACAO EM EPR OU XLPE, COBERTURA ANTICHAMA EM PVC, PEAD OU HFFR, 1 CONDUTOR, 20/35 KV, SECAO NOMINAL 300 MM2</v>
          </cell>
          <cell r="C835" t="str">
            <v xml:space="preserve">M     </v>
          </cell>
          <cell r="D835">
            <v>426.23</v>
          </cell>
        </row>
        <row r="836">
          <cell r="A836">
            <v>880</v>
          </cell>
          <cell r="B836" t="str">
            <v>CABO DE COBRE, RIGIDO, CLASSE 2, COMPACTADO, BLINDADO, ISOLACAO EM EPR OU XLPE, COBERTURA ANTICHAMA EM PVC, PEAD OU HFFR, 1 CONDUTOR, 20/35 KV, SECAO NOMINAL 400 MM2</v>
          </cell>
          <cell r="C836" t="str">
            <v xml:space="preserve">M     </v>
          </cell>
          <cell r="D836">
            <v>501.51</v>
          </cell>
        </row>
        <row r="837">
          <cell r="A837">
            <v>873</v>
          </cell>
          <cell r="B837" t="str">
            <v>CABO DE COBRE, RIGIDO, CLASSE 2, COMPACTADO, BLINDADO, ISOLACAO EM EPR OU XLPE, COBERTURA ANTICHAMA EM PVC, PEAD OU HFFR, 1 CONDUTOR, 20/35 KV, SECAO NOMINAL 50 MM2</v>
          </cell>
          <cell r="C837" t="str">
            <v xml:space="preserve">M     </v>
          </cell>
          <cell r="D837">
            <v>152.49</v>
          </cell>
        </row>
        <row r="838">
          <cell r="A838">
            <v>881</v>
          </cell>
          <cell r="B838" t="str">
            <v>CABO DE COBRE, RIGIDO, CLASSE 2, COMPACTADO, BLINDADO, ISOLACAO EM EPR OU XLPE, COBERTURA ANTICHAMA EM PVC, PEAD OU HFFR, 1 CONDUTOR, 20/35 KV, SECAO NOMINAL 500 MM2</v>
          </cell>
          <cell r="C838" t="str">
            <v xml:space="preserve">M     </v>
          </cell>
          <cell r="D838">
            <v>685.47</v>
          </cell>
        </row>
        <row r="839">
          <cell r="A839">
            <v>874</v>
          </cell>
          <cell r="B839" t="str">
            <v>CABO DE COBRE, RIGIDO, CLASSE 2, COMPACTADO, BLINDADO, ISOLACAO EM EPR OU XLPE, COBERTURA ANTICHAMA EM PVC, PEAD OU HFFR, 1 CONDUTOR, 20/35 KV, SECAO NOMINAL 70 MM2</v>
          </cell>
          <cell r="C839" t="str">
            <v xml:space="preserve">M     </v>
          </cell>
          <cell r="D839">
            <v>180.97</v>
          </cell>
        </row>
        <row r="840">
          <cell r="A840">
            <v>875</v>
          </cell>
          <cell r="B840" t="str">
            <v>CABO DE COBRE, RIGIDO, CLASSE 2, COMPACTADO, BLINDADO, ISOLACAO EM EPR OU XLPE, COBERTURA ANTICHAMA EM PVC, PEAD OU HFFR, 1 CONDUTOR, 20/35 KV, SECAO NOMINAL 95 MM2</v>
          </cell>
          <cell r="C840" t="str">
            <v xml:space="preserve">M     </v>
          </cell>
          <cell r="D840">
            <v>215.91</v>
          </cell>
        </row>
        <row r="841">
          <cell r="A841">
            <v>983</v>
          </cell>
          <cell r="B841" t="str">
            <v>CABO DE COBRE, RIGIDO, CLASSE 2, ISOLACAO EM PVC/A, ANTICHAMA BWF-B, 1 CONDUTOR, 450/750 V, SECAO NOMINAL 1,5 MM2</v>
          </cell>
          <cell r="C841" t="str">
            <v xml:space="preserve">M     </v>
          </cell>
          <cell r="D841">
            <v>1.35</v>
          </cell>
        </row>
        <row r="842">
          <cell r="A842">
            <v>985</v>
          </cell>
          <cell r="B842" t="str">
            <v>CABO DE COBRE, RIGIDO, CLASSE 2, ISOLACAO EM PVC/A, ANTICHAMA BWF-B, 1 CONDUTOR, 450/750 V, SECAO NOMINAL 10 MM2</v>
          </cell>
          <cell r="C842" t="str">
            <v xml:space="preserve">M     </v>
          </cell>
          <cell r="D842">
            <v>10.14</v>
          </cell>
        </row>
        <row r="843">
          <cell r="A843">
            <v>990</v>
          </cell>
          <cell r="B843" t="str">
            <v>CABO DE COBRE, RIGIDO, CLASSE 2, ISOLACAO EM PVC/A, ANTICHAMA BWF-B, 1 CONDUTOR, 450/750 V, SECAO NOMINAL 150 MM2</v>
          </cell>
          <cell r="C843" t="str">
            <v xml:space="preserve">M     </v>
          </cell>
          <cell r="D843">
            <v>138.80000000000001</v>
          </cell>
        </row>
        <row r="844">
          <cell r="A844">
            <v>39241</v>
          </cell>
          <cell r="B844" t="str">
            <v>CABO DE COBRE, RIGIDO, CLASSE 2, ISOLACAO EM PVC/A, ANTICHAMA BWF-B, 1 CONDUTOR, 450/750 V, SECAO NOMINAL 16 MM2</v>
          </cell>
          <cell r="C844" t="str">
            <v xml:space="preserve">M     </v>
          </cell>
          <cell r="D844">
            <v>15.87</v>
          </cell>
        </row>
        <row r="845">
          <cell r="A845">
            <v>1005</v>
          </cell>
          <cell r="B845" t="str">
            <v>CABO DE COBRE, RIGIDO, CLASSE 2, ISOLACAO EM PVC/A, ANTICHAMA BWF-B, 1 CONDUTOR, 450/750 V, SECAO NOMINAL 185 MM2</v>
          </cell>
          <cell r="C845" t="str">
            <v xml:space="preserve">M     </v>
          </cell>
          <cell r="D845">
            <v>170.36</v>
          </cell>
        </row>
        <row r="846">
          <cell r="A846">
            <v>984</v>
          </cell>
          <cell r="B846" t="str">
            <v>CABO DE COBRE, RIGIDO, CLASSE 2, ISOLACAO EM PVC/A, ANTICHAMA BWF-B, 1 CONDUTOR, 450/750 V, SECAO NOMINAL 2,5 MM2</v>
          </cell>
          <cell r="C846" t="str">
            <v xml:space="preserve">M     </v>
          </cell>
          <cell r="D846">
            <v>3.5</v>
          </cell>
        </row>
        <row r="847">
          <cell r="A847">
            <v>991</v>
          </cell>
          <cell r="B847" t="str">
            <v>CABO DE COBRE, RIGIDO, CLASSE 2, ISOLACAO EM PVC/A, ANTICHAMA BWF-B, 1 CONDUTOR, 450/750 V, SECAO NOMINAL 240 MM2</v>
          </cell>
          <cell r="C847" t="str">
            <v xml:space="preserve">M     </v>
          </cell>
          <cell r="D847">
            <v>225.11</v>
          </cell>
        </row>
        <row r="848">
          <cell r="A848">
            <v>986</v>
          </cell>
          <cell r="B848" t="str">
            <v>CABO DE COBRE, RIGIDO, CLASSE 2, ISOLACAO EM PVC/A, ANTICHAMA BWF-B, 1 CONDUTOR, 450/750 V, SECAO NOMINAL 25 MM2</v>
          </cell>
          <cell r="C848" t="str">
            <v xml:space="preserve">M     </v>
          </cell>
          <cell r="D848">
            <v>24.25</v>
          </cell>
        </row>
        <row r="849">
          <cell r="A849">
            <v>1024</v>
          </cell>
          <cell r="B849" t="str">
            <v>CABO DE COBRE, RIGIDO, CLASSE 2, ISOLACAO EM PVC/A, ANTICHAMA BWF-B, 1 CONDUTOR, 450/750 V, SECAO NOMINAL 300 MM2</v>
          </cell>
          <cell r="C849" t="str">
            <v xml:space="preserve">M     </v>
          </cell>
          <cell r="D849">
            <v>278.61</v>
          </cell>
        </row>
        <row r="850">
          <cell r="A850">
            <v>987</v>
          </cell>
          <cell r="B850" t="str">
            <v>CABO DE COBRE, RIGIDO, CLASSE 2, ISOLACAO EM PVC/A, ANTICHAMA BWF-B, 1 CONDUTOR, 450/750 V, SECAO NOMINAL 35 MM2</v>
          </cell>
          <cell r="C850" t="str">
            <v xml:space="preserve">M     </v>
          </cell>
          <cell r="D850">
            <v>32.950000000000003</v>
          </cell>
        </row>
        <row r="851">
          <cell r="A851">
            <v>1003</v>
          </cell>
          <cell r="B851" t="str">
            <v>CABO DE COBRE, RIGIDO, CLASSE 2, ISOLACAO EM PVC/A, ANTICHAMA BWF-B, 1 CONDUTOR, 450/750 V, SECAO NOMINAL 4 MM2</v>
          </cell>
          <cell r="C851" t="str">
            <v xml:space="preserve">M     </v>
          </cell>
          <cell r="D851">
            <v>5.13</v>
          </cell>
        </row>
        <row r="852">
          <cell r="A852">
            <v>992</v>
          </cell>
          <cell r="B852" t="str">
            <v>CABO DE COBRE, RIGIDO, CLASSE 2, ISOLACAO EM PVC/A, ANTICHAMA BWF-B, 1 CONDUTOR, 450/750 V, SECAO NOMINAL 400 MM2</v>
          </cell>
          <cell r="C852" t="str">
            <v xml:space="preserve">M     </v>
          </cell>
          <cell r="D852">
            <v>360.47</v>
          </cell>
        </row>
        <row r="853">
          <cell r="A853">
            <v>1007</v>
          </cell>
          <cell r="B853" t="str">
            <v>CABO DE COBRE, RIGIDO, CLASSE 2, ISOLACAO EM PVC/A, ANTICHAMA BWF-B, 1 CONDUTOR, 450/750 V, SECAO NOMINAL 50 MM2</v>
          </cell>
          <cell r="C853" t="str">
            <v xml:space="preserve">M     </v>
          </cell>
          <cell r="D853">
            <v>46.75</v>
          </cell>
        </row>
        <row r="854">
          <cell r="A854">
            <v>39242</v>
          </cell>
          <cell r="B854" t="str">
            <v>CABO DE COBRE, RIGIDO, CLASSE 2, ISOLACAO EM PVC/A, ANTICHAMA BWF-B, 1 CONDUTOR, 450/750 V, SECAO NOMINAL 500 MM2</v>
          </cell>
          <cell r="C854" t="str">
            <v xml:space="preserve">M     </v>
          </cell>
          <cell r="D854">
            <v>446.63</v>
          </cell>
        </row>
        <row r="855">
          <cell r="A855">
            <v>1008</v>
          </cell>
          <cell r="B855" t="str">
            <v>CABO DE COBRE, RIGIDO, CLASSE 2, ISOLACAO EM PVC/A, ANTICHAMA BWF-B, 1 CONDUTOR, 450/750 V, SECAO NOMINAL 6 MM2</v>
          </cell>
          <cell r="C855" t="str">
            <v xml:space="preserve">M     </v>
          </cell>
          <cell r="D855">
            <v>5.82</v>
          </cell>
        </row>
        <row r="856">
          <cell r="A856">
            <v>988</v>
          </cell>
          <cell r="B856" t="str">
            <v>CABO DE COBRE, RIGIDO, CLASSE 2, ISOLACAO EM PVC/A, ANTICHAMA BWF-B, 1 CONDUTOR, 450/750 V, SECAO NOMINAL 70 MM2</v>
          </cell>
          <cell r="C856" t="str">
            <v xml:space="preserve">M     </v>
          </cell>
          <cell r="D856">
            <v>64.569999999999993</v>
          </cell>
        </row>
        <row r="857">
          <cell r="A857">
            <v>989</v>
          </cell>
          <cell r="B857" t="str">
            <v>CABO DE COBRE, RIGIDO, CLASSE 2, ISOLACAO EM PVC/A, ANTICHAMA BWF-B, 1 CONDUTOR, 450/750 V, SECAO NOMINAL 95 MM2</v>
          </cell>
          <cell r="C857" t="str">
            <v xml:space="preserve">M     </v>
          </cell>
          <cell r="D857">
            <v>87.47</v>
          </cell>
        </row>
        <row r="858">
          <cell r="A858">
            <v>39598</v>
          </cell>
          <cell r="B858" t="str">
            <v>CABO DE PAR TRANCADO UTP, 4 PARES, CATEGORIA 5E</v>
          </cell>
          <cell r="C858" t="str">
            <v xml:space="preserve">M     </v>
          </cell>
          <cell r="D858">
            <v>1.1200000000000001</v>
          </cell>
        </row>
        <row r="859">
          <cell r="A859">
            <v>39599</v>
          </cell>
          <cell r="B859" t="str">
            <v>CABO DE PAR TRANCADO UTP, 4 PARES, CATEGORIA 6</v>
          </cell>
          <cell r="C859" t="str">
            <v xml:space="preserve">M     </v>
          </cell>
          <cell r="D859">
            <v>1.69</v>
          </cell>
        </row>
        <row r="860">
          <cell r="A860">
            <v>34602</v>
          </cell>
          <cell r="B860" t="str">
            <v>CABO FLEXIVEL PVC 750 V, 2 CONDUTORES DE 1,5 MM2</v>
          </cell>
          <cell r="C860" t="str">
            <v xml:space="preserve">M     </v>
          </cell>
          <cell r="D860">
            <v>1.51</v>
          </cell>
        </row>
        <row r="861">
          <cell r="A861">
            <v>34603</v>
          </cell>
          <cell r="B861" t="str">
            <v>CABO FLEXIVEL PVC 750 V, 2 CONDUTORES DE 10,0 MM2</v>
          </cell>
          <cell r="C861" t="str">
            <v xml:space="preserve">M     </v>
          </cell>
          <cell r="D861">
            <v>7.28</v>
          </cell>
        </row>
        <row r="862">
          <cell r="A862">
            <v>34607</v>
          </cell>
          <cell r="B862" t="str">
            <v>CABO FLEXIVEL PVC 750 V, 2 CONDUTORES DE 4,0 MM2</v>
          </cell>
          <cell r="C862" t="str">
            <v xml:space="preserve">M     </v>
          </cell>
          <cell r="D862">
            <v>3.25</v>
          </cell>
        </row>
        <row r="863">
          <cell r="A863">
            <v>34609</v>
          </cell>
          <cell r="B863" t="str">
            <v>CABO FLEXIVEL PVC 750 V, 2 CONDUTORES DE 6,0 MM2</v>
          </cell>
          <cell r="C863" t="str">
            <v xml:space="preserve">M     </v>
          </cell>
          <cell r="D863">
            <v>4.87</v>
          </cell>
        </row>
        <row r="864">
          <cell r="A864">
            <v>34618</v>
          </cell>
          <cell r="B864" t="str">
            <v>CABO FLEXIVEL PVC 750 V, 3 CONDUTORES DE 1,5 MM2</v>
          </cell>
          <cell r="C864" t="str">
            <v xml:space="preserve">M     </v>
          </cell>
          <cell r="D864">
            <v>2.0099999999999998</v>
          </cell>
        </row>
        <row r="865">
          <cell r="A865">
            <v>34620</v>
          </cell>
          <cell r="B865" t="str">
            <v>CABO FLEXIVEL PVC 750 V, 3 CONDUTORES DE 10,0 MM2</v>
          </cell>
          <cell r="C865" t="str">
            <v xml:space="preserve">M     </v>
          </cell>
          <cell r="D865">
            <v>10.050000000000001</v>
          </cell>
        </row>
        <row r="866">
          <cell r="A866">
            <v>34621</v>
          </cell>
          <cell r="B866" t="str">
            <v>CABO FLEXIVEL PVC 750 V, 3 CONDUTORES DE 4,0 MM2</v>
          </cell>
          <cell r="C866" t="str">
            <v xml:space="preserve">M     </v>
          </cell>
          <cell r="D866">
            <v>4.66</v>
          </cell>
        </row>
        <row r="867">
          <cell r="A867">
            <v>34622</v>
          </cell>
          <cell r="B867" t="str">
            <v>CABO FLEXIVEL PVC 750 V, 3 CONDUTORES DE 6,0 MM2</v>
          </cell>
          <cell r="C867" t="str">
            <v xml:space="preserve">M     </v>
          </cell>
          <cell r="D867">
            <v>6.6</v>
          </cell>
        </row>
        <row r="868">
          <cell r="A868">
            <v>34624</v>
          </cell>
          <cell r="B868" t="str">
            <v>CABO FLEXIVEL PVC 750 V, 4 CONDUTORES DE 1,5 MM2</v>
          </cell>
          <cell r="C868" t="str">
            <v xml:space="preserve">M     </v>
          </cell>
          <cell r="D868">
            <v>2.56</v>
          </cell>
        </row>
        <row r="869">
          <cell r="A869">
            <v>34626</v>
          </cell>
          <cell r="B869" t="str">
            <v>CABO FLEXIVEL PVC 750 V, 4 CONDUTORES DE 10,0 MM2</v>
          </cell>
          <cell r="C869" t="str">
            <v xml:space="preserve">M     </v>
          </cell>
          <cell r="D869">
            <v>13.82</v>
          </cell>
        </row>
        <row r="870">
          <cell r="A870">
            <v>34627</v>
          </cell>
          <cell r="B870" t="str">
            <v>CABO FLEXIVEL PVC 750 V, 4 CONDUTORES DE 4,0 MM2</v>
          </cell>
          <cell r="C870" t="str">
            <v xml:space="preserve">M     </v>
          </cell>
          <cell r="D870">
            <v>5.95</v>
          </cell>
        </row>
        <row r="871">
          <cell r="A871">
            <v>34629</v>
          </cell>
          <cell r="B871" t="str">
            <v>CABO FLEXIVEL PVC 750 V, 4 CONDUTORES DE 6,0 MM2</v>
          </cell>
          <cell r="C871" t="str">
            <v xml:space="preserve">M     </v>
          </cell>
          <cell r="D871">
            <v>8.7200000000000006</v>
          </cell>
        </row>
        <row r="872">
          <cell r="A872">
            <v>39257</v>
          </cell>
          <cell r="B872" t="str">
            <v>CABO MULTIPOLAR DE COBRE, FLEXIVEL, CLASSE 4 OU 5, ISOLACAO EM HEPR, COBERTURA EM PVC-ST2, ANTICHAMA BWF-B, 0,6/1 KV, 3 CONDUTORES DE 1,5 MM2</v>
          </cell>
          <cell r="C872" t="str">
            <v xml:space="preserve">M     </v>
          </cell>
          <cell r="D872">
            <v>6.11</v>
          </cell>
        </row>
        <row r="873">
          <cell r="A873">
            <v>39261</v>
          </cell>
          <cell r="B873" t="str">
            <v>CABO MULTIPOLAR DE COBRE, FLEXIVEL, CLASSE 4 OU 5, ISOLACAO EM HEPR, COBERTURA EM PVC-ST2, ANTICHAMA BWF-B, 0,6/1 KV, 3 CONDUTORES DE 10 MM2</v>
          </cell>
          <cell r="C873" t="str">
            <v xml:space="preserve">M     </v>
          </cell>
          <cell r="D873">
            <v>32.54</v>
          </cell>
        </row>
        <row r="874">
          <cell r="A874">
            <v>39268</v>
          </cell>
          <cell r="B874" t="str">
            <v>CABO MULTIPOLAR DE COBRE, FLEXIVEL, CLASSE 4 OU 5, ISOLACAO EM HEPR, COBERTURA EM PVC-ST2, ANTICHAMA BWF-B, 0,6/1 KV, 3 CONDUTORES DE 120 MM2</v>
          </cell>
          <cell r="C874" t="str">
            <v xml:space="preserve">M     </v>
          </cell>
          <cell r="D874">
            <v>375.41</v>
          </cell>
        </row>
        <row r="875">
          <cell r="A875">
            <v>39262</v>
          </cell>
          <cell r="B875" t="str">
            <v>CABO MULTIPOLAR DE COBRE, FLEXIVEL, CLASSE 4 OU 5, ISOLACAO EM HEPR, COBERTURA EM PVC-ST2, ANTICHAMA BWF-B, 0,6/1 KV, 3 CONDUTORES DE 16 MM2</v>
          </cell>
          <cell r="C875" t="str">
            <v xml:space="preserve">M     </v>
          </cell>
          <cell r="D875">
            <v>50.87</v>
          </cell>
        </row>
        <row r="876">
          <cell r="A876">
            <v>39258</v>
          </cell>
          <cell r="B876" t="str">
            <v>CABO MULTIPOLAR DE COBRE, FLEXIVEL, CLASSE 4 OU 5, ISOLACAO EM HEPR, COBERTURA EM PVC-ST2, ANTICHAMA BWF-B, 0,6/1 KV, 3 CONDUTORES DE 2,5 MM2</v>
          </cell>
          <cell r="C876" t="str">
            <v xml:space="preserve">M     </v>
          </cell>
          <cell r="D876">
            <v>9.0500000000000007</v>
          </cell>
        </row>
        <row r="877">
          <cell r="A877">
            <v>39263</v>
          </cell>
          <cell r="B877" t="str">
            <v>CABO MULTIPOLAR DE COBRE, FLEXIVEL, CLASSE 4 OU 5, ISOLACAO EM HEPR, COBERTURA EM PVC-ST2, ANTICHAMA BWF-B, 0,6/1 KV, 3 CONDUTORES DE 25 MM2</v>
          </cell>
          <cell r="C877" t="str">
            <v xml:space="preserve">M     </v>
          </cell>
          <cell r="D877">
            <v>78.709999999999994</v>
          </cell>
        </row>
        <row r="878">
          <cell r="A878">
            <v>39264</v>
          </cell>
          <cell r="B878" t="str">
            <v>CABO MULTIPOLAR DE COBRE, FLEXIVEL, CLASSE 4 OU 5, ISOLACAO EM HEPR, COBERTURA EM PVC-ST2, ANTICHAMA BWF-B, 0,6/1 KV, 3 CONDUTORES DE 35 MM2</v>
          </cell>
          <cell r="C878" t="str">
            <v xml:space="preserve">M     </v>
          </cell>
          <cell r="D878">
            <v>106.59</v>
          </cell>
        </row>
        <row r="879">
          <cell r="A879">
            <v>39259</v>
          </cell>
          <cell r="B879" t="str">
            <v>CABO MULTIPOLAR DE COBRE, FLEXIVEL, CLASSE 4 OU 5, ISOLACAO EM HEPR, COBERTURA EM PVC-ST2, ANTICHAMA BWF-B, 0,6/1 KV, 3 CONDUTORES DE 4 MM2</v>
          </cell>
          <cell r="C879" t="str">
            <v xml:space="preserve">M     </v>
          </cell>
          <cell r="D879">
            <v>13.79</v>
          </cell>
        </row>
        <row r="880">
          <cell r="A880">
            <v>39265</v>
          </cell>
          <cell r="B880" t="str">
            <v>CABO MULTIPOLAR DE COBRE, FLEXIVEL, CLASSE 4 OU 5, ISOLACAO EM HEPR, COBERTURA EM PVC-ST2, ANTICHAMA BWF-B, 0,6/1 KV, 3 CONDUTORES DE 50 MM2</v>
          </cell>
          <cell r="C880" t="str">
            <v xml:space="preserve">M     </v>
          </cell>
          <cell r="D880">
            <v>157.01</v>
          </cell>
        </row>
        <row r="881">
          <cell r="A881">
            <v>39260</v>
          </cell>
          <cell r="B881" t="str">
            <v>CABO MULTIPOLAR DE COBRE, FLEXIVEL, CLASSE 4 OU 5, ISOLACAO EM HEPR, COBERTURA EM PVC-ST2, ANTICHAMA BWF-B, 0,6/1 KV, 3 CONDUTORES DE 6 MM2</v>
          </cell>
          <cell r="C881" t="str">
            <v xml:space="preserve">M     </v>
          </cell>
          <cell r="D881">
            <v>19.63</v>
          </cell>
        </row>
        <row r="882">
          <cell r="A882">
            <v>39266</v>
          </cell>
          <cell r="B882" t="str">
            <v>CABO MULTIPOLAR DE COBRE, FLEXIVEL, CLASSE 4 OU 5, ISOLACAO EM HEPR, COBERTURA EM PVC-ST2, ANTICHAMA BWF-B, 0,6/1 KV, 3 CONDUTORES DE 70 MM2</v>
          </cell>
          <cell r="C882" t="str">
            <v xml:space="preserve">M     </v>
          </cell>
          <cell r="D882">
            <v>220.31</v>
          </cell>
        </row>
        <row r="883">
          <cell r="A883">
            <v>39267</v>
          </cell>
          <cell r="B883" t="str">
            <v>CABO MULTIPOLAR DE COBRE, FLEXIVEL, CLASSE 4 OU 5, ISOLACAO EM HEPR, COBERTURA EM PVC-ST2, ANTICHAMA BWF-B, 0,6/1 KV, 3 CONDUTORES DE 95 MM2</v>
          </cell>
          <cell r="C883" t="str">
            <v xml:space="preserve">M     </v>
          </cell>
          <cell r="D883">
            <v>288.79000000000002</v>
          </cell>
        </row>
        <row r="884">
          <cell r="A884">
            <v>11901</v>
          </cell>
          <cell r="B884" t="str">
            <v>CABO TELEFONICO CCI 50, 1 PAR, USO INTERNO, SEM BLINDAGEM</v>
          </cell>
          <cell r="C884" t="str">
            <v xml:space="preserve">M     </v>
          </cell>
          <cell r="D884">
            <v>0.8</v>
          </cell>
        </row>
        <row r="885">
          <cell r="A885">
            <v>11902</v>
          </cell>
          <cell r="B885" t="str">
            <v>CABO TELEFONICO CCI 50, 2 PARES, USO INTERNO, SEM BLINDAGEM</v>
          </cell>
          <cell r="C885" t="str">
            <v xml:space="preserve">M     </v>
          </cell>
          <cell r="D885">
            <v>1.39</v>
          </cell>
        </row>
        <row r="886">
          <cell r="A886">
            <v>11903</v>
          </cell>
          <cell r="B886" t="str">
            <v>CABO TELEFONICO CCI 50, 3 PARES, USO INTERNO, SEM BLINDAGEM</v>
          </cell>
          <cell r="C886" t="str">
            <v xml:space="preserve">M     </v>
          </cell>
          <cell r="D886">
            <v>2.15</v>
          </cell>
        </row>
        <row r="887">
          <cell r="A887">
            <v>11904</v>
          </cell>
          <cell r="B887" t="str">
            <v>CABO TELEFONICO CCI 50, 4 PARES, USO INTERNO, SEM BLINDAGEM</v>
          </cell>
          <cell r="C887" t="str">
            <v xml:space="preserve">M     </v>
          </cell>
          <cell r="D887">
            <v>2.74</v>
          </cell>
        </row>
        <row r="888">
          <cell r="A888">
            <v>11905</v>
          </cell>
          <cell r="B888" t="str">
            <v>CABO TELEFONICO CCI 50, 5 PARES, USO INTERNO, SEM BLINDAGEM</v>
          </cell>
          <cell r="C888" t="str">
            <v xml:space="preserve">M     </v>
          </cell>
          <cell r="D888">
            <v>3.69</v>
          </cell>
        </row>
        <row r="889">
          <cell r="A889">
            <v>11906</v>
          </cell>
          <cell r="B889" t="str">
            <v>CABO TELEFONICO CCI 50, 6 PARES, USO INTERNO, SEM BLINDAGEM</v>
          </cell>
          <cell r="C889" t="str">
            <v xml:space="preserve">M     </v>
          </cell>
          <cell r="D889">
            <v>4.24</v>
          </cell>
        </row>
        <row r="890">
          <cell r="A890">
            <v>11919</v>
          </cell>
          <cell r="B890" t="str">
            <v>CABO TELEFONICO CI 50, 10 PARES, USO INTERNO</v>
          </cell>
          <cell r="C890" t="str">
            <v xml:space="preserve">M     </v>
          </cell>
          <cell r="D890">
            <v>8.33</v>
          </cell>
        </row>
        <row r="891">
          <cell r="A891">
            <v>11920</v>
          </cell>
          <cell r="B891" t="str">
            <v>CABO TELEFONICO CI 50, 20 PARES, USO INTERNO</v>
          </cell>
          <cell r="C891" t="str">
            <v xml:space="preserve">M     </v>
          </cell>
          <cell r="D891">
            <v>16.14</v>
          </cell>
        </row>
        <row r="892">
          <cell r="A892">
            <v>11924</v>
          </cell>
          <cell r="B892" t="str">
            <v>CABO TELEFONICO CI 50, 200 PARES, USO INTERNO</v>
          </cell>
          <cell r="C892" t="str">
            <v xml:space="preserve">M     </v>
          </cell>
          <cell r="D892">
            <v>156.99</v>
          </cell>
        </row>
        <row r="893">
          <cell r="A893">
            <v>11921</v>
          </cell>
          <cell r="B893" t="str">
            <v>CABO TELEFONICO CI 50, 30 PARES, USO INTERNO</v>
          </cell>
          <cell r="C893" t="str">
            <v xml:space="preserve">M     </v>
          </cell>
          <cell r="D893">
            <v>21.98</v>
          </cell>
        </row>
        <row r="894">
          <cell r="A894">
            <v>11922</v>
          </cell>
          <cell r="B894" t="str">
            <v>CABO TELEFONICO CI 50, 50 PARES, USO INTERNO</v>
          </cell>
          <cell r="C894" t="str">
            <v xml:space="preserve">M     </v>
          </cell>
          <cell r="D894">
            <v>39.020000000000003</v>
          </cell>
        </row>
        <row r="895">
          <cell r="A895">
            <v>11923</v>
          </cell>
          <cell r="B895" t="str">
            <v>CABO TELEFONICO CI 50, 75 PARES, USO INTERNO</v>
          </cell>
          <cell r="C895" t="str">
            <v xml:space="preserve">M     </v>
          </cell>
          <cell r="D895">
            <v>63.73</v>
          </cell>
        </row>
        <row r="896">
          <cell r="A896">
            <v>11916</v>
          </cell>
          <cell r="B896" t="str">
            <v>CABO TELEFONICO CTP - APL - 50, 10 PARES, USO EXTERNO</v>
          </cell>
          <cell r="C896" t="str">
            <v xml:space="preserve">M     </v>
          </cell>
          <cell r="D896">
            <v>10.81</v>
          </cell>
        </row>
        <row r="897">
          <cell r="A897">
            <v>11914</v>
          </cell>
          <cell r="B897" t="str">
            <v>CABO TELEFONICO CTP - APL - 50, 100 PARES, USO EXTERNO</v>
          </cell>
          <cell r="C897" t="str">
            <v xml:space="preserve">M     </v>
          </cell>
          <cell r="D897">
            <v>78.52</v>
          </cell>
        </row>
        <row r="898">
          <cell r="A898">
            <v>11917</v>
          </cell>
          <cell r="B898" t="str">
            <v>CABO TELEFONICO CTP - APL - 50, 20 PARES, USO EXTERNO</v>
          </cell>
          <cell r="C898" t="str">
            <v xml:space="preserve">M     </v>
          </cell>
          <cell r="D898">
            <v>18.82</v>
          </cell>
        </row>
        <row r="899">
          <cell r="A899">
            <v>11918</v>
          </cell>
          <cell r="B899" t="str">
            <v>CABO TELEFONICO CTP - APL - 50, 30 PARES, USO EXTERNO</v>
          </cell>
          <cell r="C899" t="str">
            <v xml:space="preserve">M     </v>
          </cell>
          <cell r="D899">
            <v>25.53</v>
          </cell>
        </row>
        <row r="900">
          <cell r="A900">
            <v>37734</v>
          </cell>
          <cell r="B900" t="str">
            <v>CACAMBA METALICA BASCULANTE COM CAPACIDADE DE 10 M3 (INCLUI MONTAGEM, NAO INCLUI CAMINHAO)</v>
          </cell>
          <cell r="C900" t="str">
            <v xml:space="preserve">UN    </v>
          </cell>
          <cell r="D900">
            <v>63066.080000000002</v>
          </cell>
        </row>
        <row r="901">
          <cell r="A901">
            <v>42251</v>
          </cell>
          <cell r="B901" t="str">
            <v>CACAMBA METALICA BASCULANTE COM CAPACIDADE DE 12 M3 (INCLUI MONTAGEM, NAO INCLUI CAMINHAO)</v>
          </cell>
          <cell r="C901" t="str">
            <v xml:space="preserve">UN    </v>
          </cell>
          <cell r="D901">
            <v>71615.38</v>
          </cell>
        </row>
        <row r="902">
          <cell r="A902">
            <v>37733</v>
          </cell>
          <cell r="B902" t="str">
            <v>CACAMBA METALICA BASCULANTE COM CAPACIDADE DE 6 M3 (INCLUI MONTAGEM, NAO INCLUI CAMINHAO)</v>
          </cell>
          <cell r="C902" t="str">
            <v xml:space="preserve">UN    </v>
          </cell>
          <cell r="D902">
            <v>47286.71</v>
          </cell>
        </row>
        <row r="903">
          <cell r="A903">
            <v>37735</v>
          </cell>
          <cell r="B903" t="str">
            <v>CACAMBA METALICA BASCULANTE COM CAPACIDADE DE 8 M3 (INCLUI MONTAGEM, NAO INCLUI CAMINHAO)</v>
          </cell>
          <cell r="C903" t="str">
            <v xml:space="preserve">UN    </v>
          </cell>
          <cell r="D903">
            <v>56980.480000000003</v>
          </cell>
        </row>
        <row r="904">
          <cell r="A904">
            <v>5090</v>
          </cell>
          <cell r="B904" t="str">
            <v>CADEADO SIMPLES, CORPO EM LATAO MACICO, COM LARGURA DE 25 MM E ALTURA DE APROX 25 MM, HASTE CEMENTADA (NAO LONGA), EM ACO TEMPERADO COM DIAMETRO DE APROX 5,0 MM, INCLUINDO 2 CHAVES</v>
          </cell>
          <cell r="C904" t="str">
            <v xml:space="preserve">UN    </v>
          </cell>
          <cell r="D904">
            <v>21.49</v>
          </cell>
        </row>
        <row r="905">
          <cell r="A905">
            <v>5085</v>
          </cell>
          <cell r="B905" t="str">
            <v>CADEADO SIMPLES, CORPO EM LATAO MACICO, COM LARGURA DE 35 MM E ALTURA DE APROX 30 MM, HASTE CEMENTADA (NAO LONGA), EM ACO TEMPERADO COM DIAMETRO DE APROX 6,0 MM, INCLUINDO 2 CHAVES</v>
          </cell>
          <cell r="C905" t="str">
            <v xml:space="preserve">UN    </v>
          </cell>
          <cell r="D905">
            <v>31.99</v>
          </cell>
        </row>
        <row r="906">
          <cell r="A906">
            <v>43603</v>
          </cell>
          <cell r="B906" t="str">
            <v>CADEADO SIMPLES, CORPO EM LATAO MACICO, COM LARGURA DE 50 MM E ALTURA DE APROX 40 MM, HASTE CEMENTADA EM ACO TEMPERADO COM DIAMETRO DE APROX 8,0 MM, INCLUINDO 2 CHAVES</v>
          </cell>
          <cell r="C906" t="str">
            <v xml:space="preserve">UN    </v>
          </cell>
          <cell r="D906">
            <v>45.7</v>
          </cell>
        </row>
        <row r="907">
          <cell r="A907">
            <v>38374</v>
          </cell>
          <cell r="B907" t="str">
            <v>CADEIRA SUSPENSA MANUAL / BALANCIM INDIVIDUAL (NBR 14751)</v>
          </cell>
          <cell r="C907" t="str">
            <v xml:space="preserve">UN    </v>
          </cell>
          <cell r="D907">
            <v>996.29</v>
          </cell>
        </row>
        <row r="908">
          <cell r="A908">
            <v>20209</v>
          </cell>
          <cell r="B908" t="str">
            <v>CAIBRO APARELHADO  *7,5 X 7,5* CM, EM MACARANDUBA, ANGELIM OU EQUIVALENTE DA REGIAO</v>
          </cell>
          <cell r="C908" t="str">
            <v xml:space="preserve">M     </v>
          </cell>
          <cell r="D908">
            <v>12.45</v>
          </cell>
        </row>
        <row r="909">
          <cell r="A909">
            <v>20212</v>
          </cell>
          <cell r="B909" t="str">
            <v>CAIBRO APARELHADO *6 X 8* CM, EM MACARANDUBA, ANGELIM OU EQUIVALENTE DA REGIAO</v>
          </cell>
          <cell r="C909" t="str">
            <v xml:space="preserve">M     </v>
          </cell>
          <cell r="D909">
            <v>10.42</v>
          </cell>
        </row>
        <row r="910">
          <cell r="A910">
            <v>4433</v>
          </cell>
          <cell r="B910" t="str">
            <v>CAIBRO NAO APARELHADO  *7,5 X 7,5* CM, EM MACARANDUBA, ANGELIM OU EQUIVALENTE DA REGIAO -  BRUTA</v>
          </cell>
          <cell r="C910" t="str">
            <v xml:space="preserve">M     </v>
          </cell>
          <cell r="D910">
            <v>11.92</v>
          </cell>
        </row>
        <row r="911">
          <cell r="A911">
            <v>4430</v>
          </cell>
          <cell r="B911" t="str">
            <v>CAIBRO NAO APARELHADO *5 X 6* CM, EM MACARANDUBA, ANGELIM OU EQUIVALENTE DA REGIAO -  BRUTA</v>
          </cell>
          <cell r="C911" t="str">
            <v xml:space="preserve">M     </v>
          </cell>
          <cell r="D911">
            <v>6.1</v>
          </cell>
        </row>
        <row r="912">
          <cell r="A912">
            <v>4400</v>
          </cell>
          <cell r="B912" t="str">
            <v>CAIBRO NAO APARELHADO,  *6 X 8* CM,  EM MACARANDUBA, ANGELIM OU EQUIVALENTE DA REGIAO -  BRUTA</v>
          </cell>
          <cell r="C912" t="str">
            <v xml:space="preserve">M     </v>
          </cell>
          <cell r="D912">
            <v>9.6999999999999993</v>
          </cell>
        </row>
        <row r="913">
          <cell r="A913">
            <v>2729</v>
          </cell>
          <cell r="B913" t="str">
            <v>CAIBRO ROLICO DE MADEIRA TRATADA, D = 4 A 7 CM, H = 3,00 M, EM EUCALIPTO OU EQUIVALENTE DA REGIAO</v>
          </cell>
          <cell r="C913" t="str">
            <v xml:space="preserve">UN    </v>
          </cell>
          <cell r="D913">
            <v>18.739999999999998</v>
          </cell>
        </row>
        <row r="914">
          <cell r="A914">
            <v>4513</v>
          </cell>
          <cell r="B914" t="str">
            <v>CAIBRO 5 X 5 CM EM PINUS, MISTA OU EQUIVALENTE DA REGIAO - BRUTA</v>
          </cell>
          <cell r="C914" t="str">
            <v xml:space="preserve">M     </v>
          </cell>
          <cell r="D914">
            <v>5.09</v>
          </cell>
        </row>
        <row r="915">
          <cell r="A915">
            <v>11871</v>
          </cell>
          <cell r="B915" t="str">
            <v>CAIXA D'AGUA DE FIBRA DE VIDRO, PARA 500 LITROS, COM TAMPA</v>
          </cell>
          <cell r="C915" t="str">
            <v xml:space="preserve">UN    </v>
          </cell>
          <cell r="D915">
            <v>316</v>
          </cell>
        </row>
        <row r="916">
          <cell r="A916">
            <v>34636</v>
          </cell>
          <cell r="B916" t="str">
            <v>CAIXA D'AGUA EM POLIETILENO 1000 LITROS, COM TAMPA</v>
          </cell>
          <cell r="C916" t="str">
            <v xml:space="preserve">UN    </v>
          </cell>
          <cell r="D916">
            <v>389.9</v>
          </cell>
        </row>
        <row r="917">
          <cell r="A917">
            <v>34639</v>
          </cell>
          <cell r="B917" t="str">
            <v>CAIXA D'AGUA EM POLIETILENO 1500 LITROS, COM TAMPA</v>
          </cell>
          <cell r="C917" t="str">
            <v xml:space="preserve">UN    </v>
          </cell>
          <cell r="D917">
            <v>791.88</v>
          </cell>
        </row>
        <row r="918">
          <cell r="A918">
            <v>34640</v>
          </cell>
          <cell r="B918" t="str">
            <v>CAIXA D'AGUA EM POLIETILENO 2000 LITROS, COM TAMPA</v>
          </cell>
          <cell r="C918" t="str">
            <v xml:space="preserve">UN    </v>
          </cell>
          <cell r="D918">
            <v>889.49</v>
          </cell>
        </row>
        <row r="919">
          <cell r="A919">
            <v>34637</v>
          </cell>
          <cell r="B919" t="str">
            <v>CAIXA D'AGUA EM POLIETILENO 500 LITROS, COM TAMPA</v>
          </cell>
          <cell r="C919" t="str">
            <v xml:space="preserve">UN    </v>
          </cell>
          <cell r="D919">
            <v>223.86</v>
          </cell>
        </row>
        <row r="920">
          <cell r="A920">
            <v>34638</v>
          </cell>
          <cell r="B920" t="str">
            <v>CAIXA D'AGUA EM POLIETILENO 750 LITROS, COM TAMPA</v>
          </cell>
          <cell r="C920" t="str">
            <v xml:space="preserve">UN    </v>
          </cell>
          <cell r="D920">
            <v>383.89</v>
          </cell>
        </row>
        <row r="921">
          <cell r="A921">
            <v>11868</v>
          </cell>
          <cell r="B921" t="str">
            <v>CAIXA D'AGUA FIBRA DE VIDRO PARA 1000 LITROS, COM TAMPA</v>
          </cell>
          <cell r="C921" t="str">
            <v xml:space="preserve">UN    </v>
          </cell>
          <cell r="D921">
            <v>434.3</v>
          </cell>
        </row>
        <row r="922">
          <cell r="A922">
            <v>37106</v>
          </cell>
          <cell r="B922" t="str">
            <v>CAIXA D'AGUA FIBRA DE VIDRO PARA 10000 LITROS, COM TAMPA</v>
          </cell>
          <cell r="C922" t="str">
            <v xml:space="preserve">UN    </v>
          </cell>
          <cell r="D922">
            <v>4194.83</v>
          </cell>
        </row>
        <row r="923">
          <cell r="A923">
            <v>11869</v>
          </cell>
          <cell r="B923" t="str">
            <v>CAIXA D'AGUA FIBRA DE VIDRO PARA 1500 LITROS, COM TAMPA</v>
          </cell>
          <cell r="C923" t="str">
            <v xml:space="preserve">UN    </v>
          </cell>
          <cell r="D923">
            <v>704.64</v>
          </cell>
        </row>
        <row r="924">
          <cell r="A924">
            <v>37104</v>
          </cell>
          <cell r="B924" t="str">
            <v>CAIXA D'AGUA FIBRA DE VIDRO PARA 2000 LITROS, COM TAMPA</v>
          </cell>
          <cell r="C924" t="str">
            <v xml:space="preserve">UN    </v>
          </cell>
          <cell r="D924">
            <v>908.33</v>
          </cell>
        </row>
        <row r="925">
          <cell r="A925">
            <v>37105</v>
          </cell>
          <cell r="B925" t="str">
            <v>CAIXA D'AGUA FIBRA DE VIDRO PARA 5000 LITROS, COM TAMPA</v>
          </cell>
          <cell r="C925" t="str">
            <v xml:space="preserve">UN    </v>
          </cell>
          <cell r="D925">
            <v>2022.99</v>
          </cell>
        </row>
        <row r="926">
          <cell r="A926">
            <v>34641</v>
          </cell>
          <cell r="B926" t="str">
            <v>CAIXA DE ATERRAMENTO EM CONCRETO PRÃ-MOLDADO, DIAMETRO DE 0,30 M E ALTURA DE 0,35 M, SEM FUNDO E COM TAMPA</v>
          </cell>
          <cell r="C926" t="str">
            <v xml:space="preserve">UN    </v>
          </cell>
          <cell r="D926">
            <v>88.13</v>
          </cell>
        </row>
        <row r="927">
          <cell r="A927">
            <v>43434</v>
          </cell>
          <cell r="B927" t="str">
            <v>CAIXA DE CONCRETO ARMADO PRE-MOLDADO, COM FUNDO E SEM TAMPA, DIMENSOES DE 0,30 X 0,30 X 0,30 M</v>
          </cell>
          <cell r="C927" t="str">
            <v xml:space="preserve">UN    </v>
          </cell>
          <cell r="D927">
            <v>95.29</v>
          </cell>
        </row>
        <row r="928">
          <cell r="A928">
            <v>43435</v>
          </cell>
          <cell r="B928" t="str">
            <v>CAIXA DE CONCRETO ARMADO PRE-MOLDADO, COM FUNDO E SEM TAMPA, DIMENSOES DE 0,40 X 0,40 X 0,40 M</v>
          </cell>
          <cell r="C928" t="str">
            <v xml:space="preserve">UN    </v>
          </cell>
          <cell r="D928">
            <v>174.7</v>
          </cell>
        </row>
        <row r="929">
          <cell r="A929">
            <v>43436</v>
          </cell>
          <cell r="B929" t="str">
            <v>CAIXA DE CONCRETO ARMADO PRE-MOLDADO, COM FUNDO E SEM TAMPA, DIMENSOES DE 0,60 X 0,60 X 0,50 M</v>
          </cell>
          <cell r="C929" t="str">
            <v xml:space="preserve">UN    </v>
          </cell>
          <cell r="D929">
            <v>305.73</v>
          </cell>
        </row>
        <row r="930">
          <cell r="A930">
            <v>43437</v>
          </cell>
          <cell r="B930" t="str">
            <v>CAIXA DE CONCRETO ARMADO PRE-MOLDADO, COM FUNDO E SEM TAMPA, DIMENSOES DE 0,80 X 0,80 X 0,50 M</v>
          </cell>
          <cell r="C930" t="str">
            <v xml:space="preserve">UN    </v>
          </cell>
          <cell r="D930">
            <v>554.29</v>
          </cell>
        </row>
        <row r="931">
          <cell r="A931">
            <v>43438</v>
          </cell>
          <cell r="B931" t="str">
            <v>CAIXA DE CONCRETO ARMADO PRE-MOLDADO, COM FUNDO E SEM TAMPA, DIMENSOES DE 1,00 X 1,00 X 0,50 M</v>
          </cell>
          <cell r="C931" t="str">
            <v xml:space="preserve">UN    </v>
          </cell>
          <cell r="D931">
            <v>992.64</v>
          </cell>
        </row>
        <row r="932">
          <cell r="A932">
            <v>41627</v>
          </cell>
          <cell r="B932" t="str">
            <v>CAIXA DE CONCRETO ARMADO PRE-MOLDADO, COM FUNDO E TAMPA, DIMENSOES DE 0,30 X 0,30 X 0,30 M</v>
          </cell>
          <cell r="C932" t="str">
            <v xml:space="preserve">UN    </v>
          </cell>
          <cell r="D932">
            <v>146.91</v>
          </cell>
        </row>
        <row r="933">
          <cell r="A933">
            <v>41628</v>
          </cell>
          <cell r="B933" t="str">
            <v>CAIXA DE CONCRETO ARMADO PRE-MOLDADO, COM FUNDO E TAMPA, DIMENSOES DE 0,40 X 0,40 X 0,40 M</v>
          </cell>
          <cell r="C933" t="str">
            <v xml:space="preserve">UN    </v>
          </cell>
          <cell r="D933">
            <v>269.99</v>
          </cell>
        </row>
        <row r="934">
          <cell r="A934">
            <v>41629</v>
          </cell>
          <cell r="B934" t="str">
            <v>CAIXA DE CONCRETO ARMADO PRE-MOLDADO, COM FUNDO E TAMPA, DIMENSOES DE 0,60 X 0,60 X 0,50 M</v>
          </cell>
          <cell r="C934" t="str">
            <v xml:space="preserve">UN    </v>
          </cell>
          <cell r="D934">
            <v>343.05</v>
          </cell>
        </row>
        <row r="935">
          <cell r="A935">
            <v>43429</v>
          </cell>
          <cell r="B935" t="str">
            <v>CAIXA DE CONCRETO ARMADO PRE-MOLDADO, SEM FUNDO, QUADRADA, DIMENSOES DE 0,30 X 0,30 X 0,30 M</v>
          </cell>
          <cell r="C935" t="str">
            <v xml:space="preserve">UN    </v>
          </cell>
          <cell r="D935">
            <v>76.010000000000005</v>
          </cell>
        </row>
        <row r="936">
          <cell r="A936">
            <v>43430</v>
          </cell>
          <cell r="B936" t="str">
            <v>CAIXA DE CONCRETO ARMADO PRE-MOLDADO, SEM FUNDO, QUADRADA, DIMENSOES DE 0,40 X 0,40 X 0,40 M</v>
          </cell>
          <cell r="C936" t="str">
            <v xml:space="preserve">UN    </v>
          </cell>
          <cell r="D936">
            <v>126.26</v>
          </cell>
        </row>
        <row r="937">
          <cell r="A937">
            <v>43431</v>
          </cell>
          <cell r="B937" t="str">
            <v>CAIXA DE CONCRETO ARMADO PRE-MOLDADO, SEM FUNDO, QUADRADA, DIMENSOES DE 0,60 X 0,60 X 0,50 M</v>
          </cell>
          <cell r="C937" t="str">
            <v xml:space="preserve">UN    </v>
          </cell>
          <cell r="D937">
            <v>244.58</v>
          </cell>
        </row>
        <row r="938">
          <cell r="A938">
            <v>43432</v>
          </cell>
          <cell r="B938" t="str">
            <v>CAIXA DE CONCRETO ARMADO PRE-MOLDADO, SEM FUNDO, QUADRADA, DIMENSOES DE 0,80 X 0,80 X 0,50 M</v>
          </cell>
          <cell r="C938" t="str">
            <v xml:space="preserve">UN    </v>
          </cell>
          <cell r="D938">
            <v>508.23</v>
          </cell>
        </row>
        <row r="939">
          <cell r="A939">
            <v>43433</v>
          </cell>
          <cell r="B939" t="str">
            <v>CAIXA DE CONCRETO ARMADO PRE-MOLDADO, SEM FUNDO, QUADRADA, DIMENSOES DE 1,00 X 1,00 X 0,50 M</v>
          </cell>
          <cell r="C939" t="str">
            <v xml:space="preserve">UN    </v>
          </cell>
          <cell r="D939">
            <v>801.26</v>
          </cell>
        </row>
        <row r="940">
          <cell r="A940">
            <v>43094</v>
          </cell>
          <cell r="B940" t="str">
            <v>CAIXA DE DERIVACAO PARA MEDIDOR DE ENERGIA, COM BARRAMENTO MONOFASICO, EM POLICARBONATO / TERMOPLASTICO - MODULO (PADRAO CONCESSIONARIA LOCAL)</v>
          </cell>
          <cell r="C940" t="str">
            <v xml:space="preserve">UN    </v>
          </cell>
          <cell r="D940">
            <v>211.96</v>
          </cell>
        </row>
        <row r="941">
          <cell r="A941">
            <v>43093</v>
          </cell>
          <cell r="B941" t="str">
            <v>CAIXA DE DERIVACAO PARA MEDIDOR DE ENERGIA, COM BARRAMENTO POLIFASICO, EM POLICARBONATO / TERMOPLASTICO - MODULO (PADRAO CONCESSIONARIA LOCAL)</v>
          </cell>
          <cell r="C941" t="str">
            <v xml:space="preserve">UN    </v>
          </cell>
          <cell r="D941">
            <v>225.25</v>
          </cell>
        </row>
        <row r="942">
          <cell r="A942">
            <v>1030</v>
          </cell>
          <cell r="B942" t="str">
            <v>CAIXA DE DESCARGA DE PLASTICO EXTERNA, DE *9* L, PUXADOR FIO DE NYLON, NAO INCLUSO CANO, BOLSA, ENGATE</v>
          </cell>
          <cell r="C942" t="str">
            <v xml:space="preserve">UN    </v>
          </cell>
          <cell r="D942">
            <v>39.99</v>
          </cell>
        </row>
        <row r="943">
          <cell r="A943">
            <v>11694</v>
          </cell>
          <cell r="B943" t="str">
            <v>CAIXA DE DESCARGA PLASTICA DE EMBUTIR COMPLETA, COM ESPELHO PLASTICO, CAPACIDADE 6 A 10 L, ACESSORIOS INCLUSOS</v>
          </cell>
          <cell r="C943" t="str">
            <v xml:space="preserve">UN    </v>
          </cell>
          <cell r="D943">
            <v>883.98</v>
          </cell>
        </row>
        <row r="944">
          <cell r="A944">
            <v>11881</v>
          </cell>
          <cell r="B944" t="str">
            <v>CAIXA DE GORDURA CILINDRICA EM CONCRETO SIMPLES,  PRE-MOLDADA, COM DIAMETRO DE 40 CM E ALTURA DE 45 CM, COM TAMPA</v>
          </cell>
          <cell r="C944" t="str">
            <v xml:space="preserve">UN    </v>
          </cell>
          <cell r="D944">
            <v>134.99</v>
          </cell>
        </row>
        <row r="945">
          <cell r="A945">
            <v>35277</v>
          </cell>
          <cell r="B945" t="str">
            <v>CAIXA DE GORDURA EM PVC, DIAMETRO MINIMO 300 MM, DIAMETRO DE SAIDA 100 MM, CAPACIDADE  APROXIMADA 18 LITROS, COM TAMPA</v>
          </cell>
          <cell r="C945" t="str">
            <v xml:space="preserve">UN    </v>
          </cell>
          <cell r="D945">
            <v>486.91</v>
          </cell>
        </row>
        <row r="946">
          <cell r="A946">
            <v>10521</v>
          </cell>
          <cell r="B946" t="str">
            <v>CAIXA DE INCENDIO/ABRIGO PARA MANGUEIRA, DE EMBUTIR/INTERNA, COM 75 X 45 X 17 CM, EM CHAPA DE ACO, PORTA COM VENTILACAO, VISOR COM A INSCRICAO "INCENDIO", SUPORTE/CESTA INTERNA PARA A MANGUEIRA, PINTURA ELETROSTATICA VERMELHA</v>
          </cell>
          <cell r="C946" t="str">
            <v xml:space="preserve">UN    </v>
          </cell>
          <cell r="D946">
            <v>194.06</v>
          </cell>
        </row>
        <row r="947">
          <cell r="A947">
            <v>10885</v>
          </cell>
          <cell r="B947" t="str">
            <v>CAIXA DE INCENDIO/ABRIGO PARA MANGUEIRA, DE EMBUTIR/INTERNA, COM 90 X 60 X 17 CM, EM CHAPA DE ACO, PORTA COM VENTILACAO, VISOR COM A INSCRICAO "INCENDIO", SUPORTE/CESTA INTERNA PARA A MANGUEIRA, PINTURA ELETROSTATICA VERMELHA</v>
          </cell>
          <cell r="C947" t="str">
            <v xml:space="preserve">UN    </v>
          </cell>
          <cell r="D947">
            <v>245.47</v>
          </cell>
        </row>
        <row r="948">
          <cell r="A948">
            <v>20962</v>
          </cell>
          <cell r="B948" t="str">
            <v>CAIXA DE INCENDIO/ABRIGO PARA MANGUEIRA, DE SOBREPOR/EXTERNA, COM 75 X 45 X 17 CM, EM CHAPA DE ACO, PORTA COM VENTILACAO, VISOR COM A INSCRICAO "INCENDIO", SUPORTE/CESTA INTERNA PARA A MANGUEIRA, PINTURA ELETROSTATICA VERMELHA</v>
          </cell>
          <cell r="C948" t="str">
            <v xml:space="preserve">UN    </v>
          </cell>
          <cell r="D948">
            <v>203.31</v>
          </cell>
        </row>
        <row r="949">
          <cell r="A949">
            <v>20963</v>
          </cell>
          <cell r="B949" t="str">
            <v>CAIXA DE INCENDIO/ABRIGO PARA MANGUEIRA, DE SOBREPOR/EXTERNA, COM 90 X 60 X 17 CM, EM CHAPA DE ACO, PORTA COM VENTILACAO, VISOR COM A INSCRICAO "INCENDIO", SUPORTE/CESTA INTERNA PARA A MANGUEIRA, PINTURA ELETROSTATICA VERMELHA</v>
          </cell>
          <cell r="C949" t="str">
            <v xml:space="preserve">UN    </v>
          </cell>
          <cell r="D949">
            <v>248.36</v>
          </cell>
        </row>
        <row r="950">
          <cell r="A950">
            <v>2555</v>
          </cell>
          <cell r="B950" t="str">
            <v>CAIXA DE LUZ "3 X 3" EM ACO ESMALTADA</v>
          </cell>
          <cell r="C950" t="str">
            <v xml:space="preserve">UN    </v>
          </cell>
          <cell r="D950">
            <v>1.52</v>
          </cell>
        </row>
        <row r="951">
          <cell r="A951">
            <v>2556</v>
          </cell>
          <cell r="B951" t="str">
            <v>CAIXA DE LUZ "4 X 2" EM ACO ESMALTADA</v>
          </cell>
          <cell r="C951" t="str">
            <v xml:space="preserve">UN    </v>
          </cell>
          <cell r="D951">
            <v>1.58</v>
          </cell>
        </row>
        <row r="952">
          <cell r="A952">
            <v>2557</v>
          </cell>
          <cell r="B952" t="str">
            <v>CAIXA DE LUZ "4 X 4" EM ACO ESMALTADA</v>
          </cell>
          <cell r="C952" t="str">
            <v xml:space="preserve">UN    </v>
          </cell>
          <cell r="D952">
            <v>3.33</v>
          </cell>
        </row>
        <row r="953">
          <cell r="A953">
            <v>10569</v>
          </cell>
          <cell r="B953" t="str">
            <v>CAIXA DE PASSAGEM / DERIVACAO / LUZ, OCTOGONAL 4 X4, EM ACO ESMALTADA, COM FUNDO MOVEL SIMPLES (FMS)</v>
          </cell>
          <cell r="C953" t="str">
            <v xml:space="preserve">UN    </v>
          </cell>
          <cell r="D953">
            <v>3.33</v>
          </cell>
        </row>
        <row r="954">
          <cell r="A954">
            <v>39810</v>
          </cell>
          <cell r="B954" t="str">
            <v>CAIXA DE PASSAGEM ELETRICA DE PAREDE, DE EMBUTIR, EM PVC, COM TAMPA APARAFUSADA, DIMENSOES 120 X 120 X *75* MM</v>
          </cell>
          <cell r="C954" t="str">
            <v xml:space="preserve">UN    </v>
          </cell>
          <cell r="D954">
            <v>28.6</v>
          </cell>
        </row>
        <row r="955">
          <cell r="A955">
            <v>39811</v>
          </cell>
          <cell r="B955" t="str">
            <v>CAIXA DE PASSAGEM ELETRICA DE PAREDE, DE EMBUTIR, EM PVC, COM TAMPA APARAFUSADA, DIMENSOES 150 X 150 X *75* MM</v>
          </cell>
          <cell r="C955" t="str">
            <v xml:space="preserve">UN    </v>
          </cell>
          <cell r="D955">
            <v>34.99</v>
          </cell>
        </row>
        <row r="956">
          <cell r="A956">
            <v>39812</v>
          </cell>
          <cell r="B956" t="str">
            <v>CAIXA DE PASSAGEM ELETRICA DE PAREDE, DE EMBUTIR, EM PVC, COM TAMPA APARAFUSADA, DIMENSOES 200 X 200 X *90* MM</v>
          </cell>
          <cell r="C956" t="str">
            <v xml:space="preserve">UN    </v>
          </cell>
          <cell r="D956">
            <v>57.53</v>
          </cell>
        </row>
        <row r="957">
          <cell r="A957">
            <v>43096</v>
          </cell>
          <cell r="B957" t="str">
            <v>CAIXA DE PASSAGEM ELETRICA DE PAREDE, DE EMBUTIR, EM TERMOPLASTICO / PVC, COM TAMPA APARAFUSADA, DIMENSOES 400 X 400 X *120* MM</v>
          </cell>
          <cell r="C957" t="str">
            <v xml:space="preserve">UN    </v>
          </cell>
          <cell r="D957">
            <v>190.7</v>
          </cell>
        </row>
        <row r="958">
          <cell r="A958">
            <v>43102</v>
          </cell>
          <cell r="B958" t="str">
            <v>CAIXA DE PASSAGEM ELETRICA DE PAREDE, DE SOBREPOR, EM PVC, COM TAMPA APARAFUSADA, DIMENSOES 300 X 300 X *100* MM</v>
          </cell>
          <cell r="C958" t="str">
            <v xml:space="preserve">UN    </v>
          </cell>
          <cell r="D958">
            <v>115.95</v>
          </cell>
        </row>
        <row r="959">
          <cell r="A959">
            <v>43103</v>
          </cell>
          <cell r="B959" t="str">
            <v>CAIXA DE PASSAGEM ELETRICA DE PAREDE, DE SOBREPOR, EM PVC, COM TAMPA APARAFUSADA, DIMENSOES, 400 X 400 X *120* MM</v>
          </cell>
          <cell r="C959" t="str">
            <v xml:space="preserve">UN    </v>
          </cell>
          <cell r="D959">
            <v>170.75</v>
          </cell>
        </row>
        <row r="960">
          <cell r="A960">
            <v>43098</v>
          </cell>
          <cell r="B960" t="str">
            <v>CAIXA DE PASSAGEM ELETRICA DE PAREDE, DE SOBREPOR, EM TERMOPLASTICO / PVC, COM TAMPA APARAFUSA, DIMENSOES 200 X 200 X *100* MM</v>
          </cell>
          <cell r="C960" t="str">
            <v xml:space="preserve">UN    </v>
          </cell>
          <cell r="D960">
            <v>64.59</v>
          </cell>
        </row>
        <row r="961">
          <cell r="A961">
            <v>43097</v>
          </cell>
          <cell r="B961" t="str">
            <v>CAIXA DE PASSAGEM ELETRICA DE PAREDE, DE SOBREPOR, EM TERMOPLASTICO / PVC, COM TAMPA APARAFUSADA, DIMENSOES, 150 X 150 X *100* MM</v>
          </cell>
          <cell r="C961" t="str">
            <v xml:space="preserve">UN    </v>
          </cell>
          <cell r="D961">
            <v>38.270000000000003</v>
          </cell>
        </row>
        <row r="962">
          <cell r="A962">
            <v>43104</v>
          </cell>
          <cell r="B962" t="str">
            <v>CAIXA DE PASSAGEM ELETRICA, PARA PISO, EM PVC, DIMENSOES DE 3/4" A 4"</v>
          </cell>
          <cell r="C962" t="str">
            <v xml:space="preserve">UN    </v>
          </cell>
          <cell r="D962">
            <v>452.7</v>
          </cell>
        </row>
        <row r="963">
          <cell r="A963">
            <v>39771</v>
          </cell>
          <cell r="B963" t="str">
            <v>CAIXA DE PASSAGEM METALICA DE SOBREPOR COM TAMPA PARAFUSADA, DIMENSOES 20 X 20 X 10 CM</v>
          </cell>
          <cell r="C963" t="str">
            <v xml:space="preserve">UN    </v>
          </cell>
          <cell r="D963">
            <v>32.049999999999997</v>
          </cell>
        </row>
        <row r="964">
          <cell r="A964">
            <v>39772</v>
          </cell>
          <cell r="B964" t="str">
            <v>CAIXA DE PASSAGEM METALICA DE SOBREPOR COM TAMPA PARAFUSADA, DIMENSOES 30 X 30 X 10 CM</v>
          </cell>
          <cell r="C964" t="str">
            <v xml:space="preserve">UN    </v>
          </cell>
          <cell r="D964">
            <v>62.99</v>
          </cell>
        </row>
        <row r="965">
          <cell r="A965">
            <v>39773</v>
          </cell>
          <cell r="B965" t="str">
            <v>CAIXA DE PASSAGEM METALICA DE SOBREPOR COM TAMPA PARAFUSADA, DIMENSOES 40 X 40 X 15 CM</v>
          </cell>
          <cell r="C965" t="str">
            <v xml:space="preserve">UN    </v>
          </cell>
          <cell r="D965">
            <v>101.24</v>
          </cell>
        </row>
        <row r="966">
          <cell r="A966">
            <v>39774</v>
          </cell>
          <cell r="B966" t="str">
            <v>CAIXA DE PASSAGEM METALICA DE SOBREPOR COM TAMPA PARAFUSADA, DIMENSOES 50 X 50 X 15 CM</v>
          </cell>
          <cell r="C966" t="str">
            <v xml:space="preserve">UN    </v>
          </cell>
          <cell r="D966">
            <v>151.43</v>
          </cell>
        </row>
        <row r="967">
          <cell r="A967">
            <v>39775</v>
          </cell>
          <cell r="B967" t="str">
            <v>CAIXA DE PASSAGEM METALICA DE SOBREPOR COM TAMPA PARAFUSADA, DIMENSOES 60 X 60 X 20 CM</v>
          </cell>
          <cell r="C967" t="str">
            <v xml:space="preserve">UN    </v>
          </cell>
          <cell r="D967">
            <v>202.11</v>
          </cell>
        </row>
        <row r="968">
          <cell r="A968">
            <v>39776</v>
          </cell>
          <cell r="B968" t="str">
            <v>CAIXA DE PASSAGEM METALICA DE SOBREPOR COM TAMPA PARAFUSADA, DIMENSOES 70 X 70 X 20 CM</v>
          </cell>
          <cell r="C968" t="str">
            <v xml:space="preserve">UN    </v>
          </cell>
          <cell r="D968">
            <v>244.26</v>
          </cell>
        </row>
        <row r="969">
          <cell r="A969">
            <v>39777</v>
          </cell>
          <cell r="B969" t="str">
            <v>CAIXA DE PASSAGEM METALICA DE SOBREPOR COM TAMPA PARAFUSADA, DIMENSOES 80 X 80 X 20 CM</v>
          </cell>
          <cell r="C969" t="str">
            <v xml:space="preserve">UN    </v>
          </cell>
          <cell r="D969">
            <v>309.58999999999997</v>
          </cell>
        </row>
        <row r="970">
          <cell r="A970">
            <v>20254</v>
          </cell>
          <cell r="B970" t="str">
            <v>CAIXA DE PASSAGEM METALICA, DE SOBREPOR, COM TAMPA APARAFUSADA, DIMENSOES 15 X 15 X *10* CM</v>
          </cell>
          <cell r="C970" t="str">
            <v xml:space="preserve">UN    </v>
          </cell>
          <cell r="D970">
            <v>22.47</v>
          </cell>
        </row>
        <row r="971">
          <cell r="A971">
            <v>20253</v>
          </cell>
          <cell r="B971" t="str">
            <v>CAIXA DE PASSAGEM METALICA, DE SOBREPOR, COM TAMPA APARAFUSADA, DIMENSOES 35 X 35 X *12* CM</v>
          </cell>
          <cell r="C971" t="str">
            <v xml:space="preserve">UN    </v>
          </cell>
          <cell r="D971">
            <v>73.790000000000006</v>
          </cell>
        </row>
        <row r="972">
          <cell r="A972">
            <v>11247</v>
          </cell>
          <cell r="B972" t="str">
            <v>CAIXA DE PASSAGEM/ LUZ / TELEFONIA, DE EMBUTIR,  EM CHAPA DE ACO GALVANIZADO, DIMENSOES 150 X 150 X 15 CM (PADRAO CONCESSIONARIA LOCAL)</v>
          </cell>
          <cell r="C972" t="str">
            <v xml:space="preserve">UN    </v>
          </cell>
          <cell r="D972">
            <v>1418.84</v>
          </cell>
        </row>
        <row r="973">
          <cell r="A973">
            <v>11250</v>
          </cell>
          <cell r="B973" t="str">
            <v>CAIXA DE PASSAGEM/ LUZ / TELEFONIA, DE EMBUTIR,  EM CHAPA DE ACO GALVANIZADO, DIMENSOES 20 X 20 X *12* CM (PADRAO CONCESSIONARIA LOCAL)</v>
          </cell>
          <cell r="C973" t="str">
            <v xml:space="preserve">UN    </v>
          </cell>
          <cell r="D973">
            <v>61.08</v>
          </cell>
        </row>
        <row r="974">
          <cell r="A974">
            <v>11249</v>
          </cell>
          <cell r="B974" t="str">
            <v>CAIXA DE PASSAGEM/ LUZ / TELEFONIA, DE EMBUTIR,  EM CHAPA DE ACO GALVANIZADO, DIMENSOES 200 X 200 X 20 CM (PADRAO CONCESSIONARIA LOCAL)</v>
          </cell>
          <cell r="C974" t="str">
            <v xml:space="preserve">UN    </v>
          </cell>
          <cell r="D974">
            <v>2771.48</v>
          </cell>
        </row>
        <row r="975">
          <cell r="A975">
            <v>11251</v>
          </cell>
          <cell r="B975" t="str">
            <v>CAIXA DE PASSAGEM/ LUZ / TELEFONIA, DE EMBUTIR,  EM CHAPA DE ACO GALVANIZADO, DIMENSOES 40 X 40 X *12* CM (PADRAO CONCESSIONARIA LOCAL)</v>
          </cell>
          <cell r="C975" t="str">
            <v xml:space="preserve">UN    </v>
          </cell>
          <cell r="D975">
            <v>135.30000000000001</v>
          </cell>
        </row>
        <row r="976">
          <cell r="A976">
            <v>11253</v>
          </cell>
          <cell r="B976" t="str">
            <v>CAIXA DE PASSAGEM/ LUZ / TELEFONIA, DE EMBUTIR,  EM CHAPA DE ACO GALVANIZADO, DIMENSOES 60 X 60 X *12* CM (PADRAO CONCESSIONARIA LOCAL)</v>
          </cell>
          <cell r="C976" t="str">
            <v xml:space="preserve">UN    </v>
          </cell>
          <cell r="D976">
            <v>224.21</v>
          </cell>
        </row>
        <row r="977">
          <cell r="A977">
            <v>11255</v>
          </cell>
          <cell r="B977" t="str">
            <v>CAIXA DE PASSAGEM/ LUZ / TELEFONIA, DE EMBUTIR,  EM CHAPA DE ACO GALVANIZADO, DIMENSOES 80 X 80 X *12* CM (PADRAO CONCESSIONARIA LOCAL)</v>
          </cell>
          <cell r="C977" t="str">
            <v xml:space="preserve">UN    </v>
          </cell>
          <cell r="D977">
            <v>335.19</v>
          </cell>
        </row>
        <row r="978">
          <cell r="A978">
            <v>14055</v>
          </cell>
          <cell r="B978" t="str">
            <v>CAIXA DE PASSAGEM/ LUZ / TELEFONIA, DE EMBUTIR, EM CHAPA DE ACO GALVANIZADO, DIMENSOES 120 X 120 X *12* CM (PADRAO CONCESSIONARIA LOCAL)</v>
          </cell>
          <cell r="C978" t="str">
            <v xml:space="preserve">UN    </v>
          </cell>
          <cell r="D978">
            <v>674.28</v>
          </cell>
        </row>
        <row r="979">
          <cell r="A979">
            <v>11256</v>
          </cell>
          <cell r="B979" t="str">
            <v>CAIXA DE PASSAGEM/ LUZ / TELEFONIA, DE SOBREPOR,  EM CHAPA DE ACO GALVANIZADO, DIMENSOES 80 X 80 X *12* CM (PADRAO CONCESSIONARIA LOCAL)</v>
          </cell>
          <cell r="C979" t="str">
            <v xml:space="preserve">UN    </v>
          </cell>
          <cell r="D979">
            <v>419.86</v>
          </cell>
        </row>
        <row r="980">
          <cell r="A980">
            <v>1872</v>
          </cell>
          <cell r="B980" t="str">
            <v>CAIXA DE PASSAGEM, EM PVC, DE 4" X 2", PARA ELETRODUTO FLEXIVEL CORRUGADO</v>
          </cell>
          <cell r="C980" t="str">
            <v xml:space="preserve">UN    </v>
          </cell>
          <cell r="D980">
            <v>1.6</v>
          </cell>
        </row>
        <row r="981">
          <cell r="A981">
            <v>1873</v>
          </cell>
          <cell r="B981" t="str">
            <v>CAIXA DE PASSAGEM, EM PVC, DE 4" X 4", PARA ELETRODUTO FLEXIVEL CORRUGADO</v>
          </cell>
          <cell r="C981" t="str">
            <v xml:space="preserve">UN    </v>
          </cell>
          <cell r="D981">
            <v>3.18</v>
          </cell>
        </row>
        <row r="982">
          <cell r="A982">
            <v>39693</v>
          </cell>
          <cell r="B982" t="str">
            <v>CAIXA DE PROTECAO EXTERNA PARA MEDIDOR HOROSAZONAL, DE BAIXA TENSAO, COM MODULO, EM CHAPA DE ACO (PADRAO DA CONCESSIONARIA LOCAL)</v>
          </cell>
          <cell r="C982" t="str">
            <v xml:space="preserve">UN    </v>
          </cell>
          <cell r="D982">
            <v>2636.9</v>
          </cell>
        </row>
        <row r="983">
          <cell r="A983">
            <v>39692</v>
          </cell>
          <cell r="B983" t="str">
            <v>CAIXA DE PROTECAO PARA TRANSFORMADOR CORRENTE, EM CHAPA DE ACO 18 USG (PADRAO DA CONCESSIONARIA LOCAL)</v>
          </cell>
          <cell r="C983" t="str">
            <v xml:space="preserve">UN    </v>
          </cell>
          <cell r="D983">
            <v>843.75</v>
          </cell>
        </row>
        <row r="984">
          <cell r="A984">
            <v>34643</v>
          </cell>
          <cell r="B984" t="str">
            <v>CAIXA INSPECAO EM POLIETILENO PARA ATERRAMENTO E PARA RAIOS DIAMETRO = 300 MM</v>
          </cell>
          <cell r="C984" t="str">
            <v xml:space="preserve">UN    </v>
          </cell>
          <cell r="D984">
            <v>15.76</v>
          </cell>
        </row>
        <row r="985">
          <cell r="A985">
            <v>1062</v>
          </cell>
          <cell r="B985" t="str">
            <v>CAIXA INTERNA/EXTERNA DE MEDICAO PARA 1 MEDIDOR TRIFASICO, COM VISOR, EM CHAPA DE ACO 18 USG (PADRAO DA CONCESSIONARIA LOCAL)</v>
          </cell>
          <cell r="C985" t="str">
            <v xml:space="preserve">UN    </v>
          </cell>
          <cell r="D985">
            <v>267.39999999999998</v>
          </cell>
        </row>
        <row r="986">
          <cell r="A986">
            <v>39686</v>
          </cell>
          <cell r="B986" t="str">
            <v>CAIXA INTERNA/EXTERNA DE MEDICAO PARA 4 MEDIDORES MONOFASICOS, COM VISOR, EM CHAPA DE ACO 18 USG (PADRAO DA CONCESSIONARIA LOCAL)</v>
          </cell>
          <cell r="C986" t="str">
            <v xml:space="preserve">UN    </v>
          </cell>
          <cell r="D986">
            <v>432.97</v>
          </cell>
        </row>
        <row r="987">
          <cell r="A987">
            <v>43095</v>
          </cell>
          <cell r="B987" t="str">
            <v>CAIXA MODULAR PARA MEDIDOR DE ENERGIA AGRUPADA, EM POLICARBONATO /  TERMOPLASTICO, COM SUPORTE PARA DISJUNTOR (PADRAO DA CONCESSIONARIA LOCAL)</v>
          </cell>
          <cell r="C987" t="str">
            <v xml:space="preserve">UN    </v>
          </cell>
          <cell r="D987">
            <v>125.66</v>
          </cell>
        </row>
        <row r="988">
          <cell r="A988">
            <v>1871</v>
          </cell>
          <cell r="B988" t="str">
            <v>CAIXA OCTOGONAL DE FUNDO MOVEL, EM PVC, DE 3" X 3", PARA ELETRODUTO FLEXIVEL CORRUGADO</v>
          </cell>
          <cell r="C988" t="str">
            <v xml:space="preserve">UN    </v>
          </cell>
          <cell r="D988">
            <v>2.86</v>
          </cell>
        </row>
        <row r="989">
          <cell r="A989">
            <v>12001</v>
          </cell>
          <cell r="B989" t="str">
            <v>CAIXA OCTOGONAL DE FUNDO MOVEL, EM PVC, DE 4" X 4", PARA ELETRODUTO FLEXIVEL CORRUGADO</v>
          </cell>
          <cell r="C989" t="str">
            <v xml:space="preserve">UN    </v>
          </cell>
          <cell r="D989">
            <v>4.13</v>
          </cell>
        </row>
        <row r="990">
          <cell r="A990">
            <v>11882</v>
          </cell>
          <cell r="B990" t="str">
            <v>CAIXA PARA HIDROMETRO CONCRETO PRE MOLDADO, *0,24 M X 0,45 M X 0,30* M (L X C X A)</v>
          </cell>
          <cell r="C990" t="str">
            <v xml:space="preserve">UN    </v>
          </cell>
          <cell r="D990">
            <v>96.88</v>
          </cell>
        </row>
        <row r="991">
          <cell r="A991">
            <v>1068</v>
          </cell>
          <cell r="B991" t="str">
            <v>CAIXA PARA MEDICAO COLETIVA TIPO L, PADRAO BIFASICO OU TRIFASICO, PARA ATE 4 MEDIDORES, SEM BARRAMENTO E COM PORTAS INFERIOR E SUPERIOR</v>
          </cell>
          <cell r="C991" t="str">
            <v xml:space="preserve">UN    </v>
          </cell>
          <cell r="D991">
            <v>1763.77</v>
          </cell>
        </row>
        <row r="992">
          <cell r="A992">
            <v>39690</v>
          </cell>
          <cell r="B992" t="str">
            <v>CAIXA PARA MEDICAO COLETIVA TIPO M, PADRAO BIFASICO OU TRIFASICO, PARA ATE 8 MEDIDORES, SEM BARRAMENTO E COM PORTAS INFERIOR E SUPERIOR</v>
          </cell>
          <cell r="C992" t="str">
            <v xml:space="preserve">UN    </v>
          </cell>
          <cell r="D992">
            <v>2959.02</v>
          </cell>
        </row>
        <row r="993">
          <cell r="A993">
            <v>39691</v>
          </cell>
          <cell r="B993" t="str">
            <v>CAIXA PARA MEDICAO COLETIVA TIPO N, PADRAO BIFASICO OU TRIFASICO, PARA ATE 12 MEDIDORES, SEM BARRAMENTO E COM PORTAS INFERIOR E SUPERIOR</v>
          </cell>
          <cell r="C993" t="str">
            <v xml:space="preserve">UN    </v>
          </cell>
          <cell r="D993">
            <v>3721.62</v>
          </cell>
        </row>
        <row r="994">
          <cell r="A994">
            <v>39808</v>
          </cell>
          <cell r="B994" t="str">
            <v>CAIXA PARA MEDIDOR MONOFASICO, EM POLICARBONATO / TERMOPLASTICO, PARA ALOJAR 1 DISJUNTOR (PADRAO DA CONCESSIONARIA LOCAL)</v>
          </cell>
          <cell r="C994" t="str">
            <v xml:space="preserve">UN    </v>
          </cell>
          <cell r="D994">
            <v>65.599999999999994</v>
          </cell>
        </row>
        <row r="995">
          <cell r="A995">
            <v>39809</v>
          </cell>
          <cell r="B995" t="str">
            <v>CAIXA PARA MEDIDOR POLIFASICO, EM POLICARBONATO / TERMOPLASTICO, PARA ALOJAR 1 DISJUNTOR (PADRAO DA CONCESSIONARIA LOCAL)</v>
          </cell>
          <cell r="C995" t="str">
            <v xml:space="preserve">UN    </v>
          </cell>
          <cell r="D995">
            <v>155.61000000000001</v>
          </cell>
        </row>
        <row r="996">
          <cell r="A996">
            <v>43439</v>
          </cell>
          <cell r="B996" t="str">
            <v>CAIXA PRE-MOLDADA PARA BOCA DE LOBO, EM CONCRETO ARMADO, COM FCK DE 25 MPA, COM DIMENSOES 1,10 X 0,65 X 1,00 M (COMPRIMENTO X LARGURA X ALTURA)</v>
          </cell>
          <cell r="C996" t="str">
            <v xml:space="preserve">UN    </v>
          </cell>
          <cell r="D996">
            <v>444.7</v>
          </cell>
        </row>
        <row r="997">
          <cell r="A997">
            <v>5103</v>
          </cell>
          <cell r="B997" t="str">
            <v>CAIXA SIFONADA PVC, 100 X 100 X 50 MM, COM GRELHA REDONDA BRANCA</v>
          </cell>
          <cell r="C997" t="str">
            <v xml:space="preserve">UN    </v>
          </cell>
          <cell r="D997">
            <v>14.81</v>
          </cell>
        </row>
        <row r="998">
          <cell r="A998">
            <v>11712</v>
          </cell>
          <cell r="B998" t="str">
            <v>CAIXA SIFONADA PVC, 150 X 150 X 50 MM, COM GRELHA QUADRADA BRANCA (NBR 5688)</v>
          </cell>
          <cell r="C998" t="str">
            <v xml:space="preserve">UN    </v>
          </cell>
          <cell r="D998">
            <v>34.49</v>
          </cell>
        </row>
        <row r="999">
          <cell r="A999">
            <v>11717</v>
          </cell>
          <cell r="B999" t="str">
            <v>CAIXA SIFONADA PVC, 150 X 150 X 50 MM, COM GRELHA REDONDA BRANCA</v>
          </cell>
          <cell r="C999" t="str">
            <v xml:space="preserve">UN    </v>
          </cell>
          <cell r="D999">
            <v>37.479999999999997</v>
          </cell>
        </row>
        <row r="1000">
          <cell r="A1000">
            <v>11714</v>
          </cell>
          <cell r="B1000" t="str">
            <v>CAIXA SIFONADA PVC, 150 X 185 X 75 MM, COM GRELHA QUADRADA BRANCA</v>
          </cell>
          <cell r="C1000" t="str">
            <v xml:space="preserve">UN    </v>
          </cell>
          <cell r="D1000">
            <v>46.63</v>
          </cell>
        </row>
        <row r="1001">
          <cell r="A1001">
            <v>11880</v>
          </cell>
          <cell r="B1001" t="str">
            <v>CAIXA SIFONADA PVC, 250 X 230 X 75 MM, COM TAMPA E PORTA TAMPA QUADRADA BRANCA</v>
          </cell>
          <cell r="C1001" t="str">
            <v xml:space="preserve">UN    </v>
          </cell>
          <cell r="D1001">
            <v>96.44</v>
          </cell>
        </row>
        <row r="1002">
          <cell r="A1002">
            <v>1106</v>
          </cell>
          <cell r="B1002" t="str">
            <v>CAL HIDRATADA CH-I PARA ARGAMASSAS</v>
          </cell>
          <cell r="C1002" t="str">
            <v xml:space="preserve">KG    </v>
          </cell>
          <cell r="D1002">
            <v>0.75</v>
          </cell>
        </row>
        <row r="1003">
          <cell r="A1003">
            <v>11161</v>
          </cell>
          <cell r="B1003" t="str">
            <v>CAL HIDRATADA PARA PINTURA</v>
          </cell>
          <cell r="C1003" t="str">
            <v xml:space="preserve">KG    </v>
          </cell>
          <cell r="D1003">
            <v>1.25</v>
          </cell>
        </row>
        <row r="1004">
          <cell r="A1004">
            <v>1107</v>
          </cell>
          <cell r="B1004" t="str">
            <v>CAL VIRGEM COMUM PARA ARGAMASSAS (NBR 6453)</v>
          </cell>
          <cell r="C1004" t="str">
            <v xml:space="preserve">KG    </v>
          </cell>
          <cell r="D1004">
            <v>0.63</v>
          </cell>
        </row>
        <row r="1005">
          <cell r="A1005">
            <v>25963</v>
          </cell>
          <cell r="B1005" t="str">
            <v>CALCARIO DOLOMITICO A (POSTO PEDREIRA/FORNECEDOR, SEM FRETE)</v>
          </cell>
          <cell r="C1005" t="str">
            <v xml:space="preserve">KG    </v>
          </cell>
          <cell r="D1005">
            <v>0.11</v>
          </cell>
        </row>
        <row r="1006">
          <cell r="A1006">
            <v>4759</v>
          </cell>
          <cell r="B1006" t="str">
            <v>CALCETEIRO</v>
          </cell>
          <cell r="C1006" t="str">
            <v xml:space="preserve">H     </v>
          </cell>
          <cell r="D1006">
            <v>15.63</v>
          </cell>
        </row>
        <row r="1007">
          <cell r="A1007">
            <v>41068</v>
          </cell>
          <cell r="B1007" t="str">
            <v>CALCETEIRO  (MENSALISTA)</v>
          </cell>
          <cell r="C1007" t="str">
            <v xml:space="preserve">MES   </v>
          </cell>
          <cell r="D1007">
            <v>2774.34</v>
          </cell>
        </row>
        <row r="1008">
          <cell r="A1008">
            <v>1108</v>
          </cell>
          <cell r="B1008" t="str">
            <v>CALHA MOLDURA AMERICANA DE CHAPA DE ACO GALVANIZADA NUM 26, CORTE 33 CM</v>
          </cell>
          <cell r="C1008" t="str">
            <v xml:space="preserve">M     </v>
          </cell>
          <cell r="D1008">
            <v>28.76</v>
          </cell>
        </row>
        <row r="1009">
          <cell r="A1009">
            <v>1117</v>
          </cell>
          <cell r="B1009" t="str">
            <v>CALHA PARA AGUA FURTADA DE CHAPA DE ACO GALVANIZADA NUM 26, CORTE 40 CM</v>
          </cell>
          <cell r="C1009" t="str">
            <v xml:space="preserve">M     </v>
          </cell>
          <cell r="D1009">
            <v>28.99</v>
          </cell>
        </row>
        <row r="1010">
          <cell r="A1010">
            <v>1118</v>
          </cell>
          <cell r="B1010" t="str">
            <v>CALHA PARA AGUA FURTADA DE CHAPA DE ACO GALVANIZADA NUM 26, CORTE 50 CM</v>
          </cell>
          <cell r="C1010" t="str">
            <v xml:space="preserve">M     </v>
          </cell>
          <cell r="D1010">
            <v>34.26</v>
          </cell>
        </row>
        <row r="1011">
          <cell r="A1011">
            <v>1110</v>
          </cell>
          <cell r="B1011" t="str">
            <v>CALHA PLATIBANDA DE CHAPA DE ACO GALVANIZADA NUM 26, CORTE 45 CM</v>
          </cell>
          <cell r="C1011" t="str">
            <v xml:space="preserve">M     </v>
          </cell>
          <cell r="D1011">
            <v>34.26</v>
          </cell>
        </row>
        <row r="1012">
          <cell r="A1012">
            <v>12618</v>
          </cell>
          <cell r="B1012" t="str">
            <v>CALHA PLUVIAL DE PVC, DIAMETRO ENTRE 119 E 170 MM, COMPRIMENTO DE 3 M, PARA DRENAGEM PREDIAL</v>
          </cell>
          <cell r="C1012" t="str">
            <v xml:space="preserve">UN    </v>
          </cell>
          <cell r="D1012">
            <v>44.5</v>
          </cell>
        </row>
        <row r="1013">
          <cell r="A1013">
            <v>40784</v>
          </cell>
          <cell r="B1013" t="str">
            <v>CALHA QUADRADA DE CHAPA DE ACO GALVANIZADA NUM 24, CORTE 100 CM</v>
          </cell>
          <cell r="C1013" t="str">
            <v xml:space="preserve">M     </v>
          </cell>
          <cell r="D1013">
            <v>94.5</v>
          </cell>
        </row>
        <row r="1014">
          <cell r="A1014">
            <v>40782</v>
          </cell>
          <cell r="B1014" t="str">
            <v>CALHA QUADRADA DE CHAPA DE ACO GALVANIZADA NUM 24, CORTE 33 CM</v>
          </cell>
          <cell r="C1014" t="str">
            <v xml:space="preserve">M     </v>
          </cell>
          <cell r="D1014">
            <v>37.08</v>
          </cell>
        </row>
        <row r="1015">
          <cell r="A1015">
            <v>40783</v>
          </cell>
          <cell r="B1015" t="str">
            <v>CALHA QUADRADA DE CHAPA DE ACO GALVANIZADA NUM 24, CORTE 50 CM</v>
          </cell>
          <cell r="C1015" t="str">
            <v xml:space="preserve">M     </v>
          </cell>
          <cell r="D1015">
            <v>48.31</v>
          </cell>
        </row>
        <row r="1016">
          <cell r="A1016">
            <v>1109</v>
          </cell>
          <cell r="B1016" t="str">
            <v>CALHA QUADRADA DE CHAPA DE ACO GALVANIZADA NUM 26, CORTE 33 CM</v>
          </cell>
          <cell r="C1016" t="str">
            <v xml:space="preserve">M     </v>
          </cell>
          <cell r="D1016">
            <v>28.76</v>
          </cell>
        </row>
        <row r="1017">
          <cell r="A1017">
            <v>1119</v>
          </cell>
          <cell r="B1017" t="str">
            <v>CALHA QUADRADA DE CHAPA DE ACO GALVANIZADA NUM 28, CORTE 25 CM</v>
          </cell>
          <cell r="C1017" t="str">
            <v xml:space="preserve">M     </v>
          </cell>
          <cell r="D1017">
            <v>18.54</v>
          </cell>
        </row>
        <row r="1018">
          <cell r="A1018">
            <v>13115</v>
          </cell>
          <cell r="B1018" t="str">
            <v>CALHA/CANALETA DE CONCRETO SIMPLES, TIPO MEIA CANA, DIAMETRO DE 20 CM, PARA AGUA PLUVIAL</v>
          </cell>
          <cell r="C1018" t="str">
            <v xml:space="preserve">M     </v>
          </cell>
          <cell r="D1018">
            <v>14.99</v>
          </cell>
        </row>
        <row r="1019">
          <cell r="A1019">
            <v>10541</v>
          </cell>
          <cell r="B1019" t="str">
            <v>CALHA/CANALETA DE CONCRETO SIMPLES, TIPO MEIA CANA, DIAMETRO DE 30 CM, PARA AGUA PLUVIAL</v>
          </cell>
          <cell r="C1019" t="str">
            <v xml:space="preserve">M     </v>
          </cell>
          <cell r="D1019">
            <v>18.32</v>
          </cell>
        </row>
        <row r="1020">
          <cell r="A1020">
            <v>10542</v>
          </cell>
          <cell r="B1020" t="str">
            <v>CALHA/CANALETA DE CONCRETO SIMPLES, TIPO MEIA CANA, DIAMETRO DE 40 CM, PARA AGUA PLUVIAL</v>
          </cell>
          <cell r="C1020" t="str">
            <v xml:space="preserve">M     </v>
          </cell>
          <cell r="D1020">
            <v>23.96</v>
          </cell>
        </row>
        <row r="1021">
          <cell r="A1021">
            <v>10543</v>
          </cell>
          <cell r="B1021" t="str">
            <v>CALHA/CANALETA DE CONCRETO SIMPLES, TIPO MEIA CANA, DIAMETRO DE 50 CM, PARA AGUA PLUVIAL</v>
          </cell>
          <cell r="C1021" t="str">
            <v xml:space="preserve">M     </v>
          </cell>
          <cell r="D1021">
            <v>38.89</v>
          </cell>
        </row>
        <row r="1022">
          <cell r="A1022">
            <v>10544</v>
          </cell>
          <cell r="B1022" t="str">
            <v>CALHA/CANALETA DE CONCRETO SIMPLES, TIPO MEIA CANA, DIAMETRO DE 60 CM, PARA AGUA PLUVIAL</v>
          </cell>
          <cell r="C1022" t="str">
            <v xml:space="preserve">M     </v>
          </cell>
          <cell r="D1022">
            <v>50.3</v>
          </cell>
        </row>
        <row r="1023">
          <cell r="A1023">
            <v>10545</v>
          </cell>
          <cell r="B1023" t="str">
            <v>CALHA/CANALETA DE CONCRETO SIMPLES, TIPO MEIA CANA, DIAMETRO DE 80 CM, PARA AGUA PLUVIAL</v>
          </cell>
          <cell r="C1023" t="str">
            <v xml:space="preserve">M     </v>
          </cell>
          <cell r="D1023">
            <v>93.99</v>
          </cell>
        </row>
        <row r="1024">
          <cell r="A1024">
            <v>38365</v>
          </cell>
          <cell r="B1024" t="str">
            <v>CAMADA SEPARADORA DE FILME DE POLIETILENO 20 A 25 MICRA</v>
          </cell>
          <cell r="C1024" t="str">
            <v xml:space="preserve">M2    </v>
          </cell>
          <cell r="D1024">
            <v>1.97</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294300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307338.59999999998</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312880.01</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258909.48</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360424.35</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361821.36</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361821.33</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328107.24</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345523.09</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241214.25</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264450.88</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263519.57</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262588.23</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258909.48</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376256.95</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424686.08000000002</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382124.32</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403265.51</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403265.51</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398608.86</v>
          </cell>
        </row>
        <row r="1045">
          <cell r="A1045">
            <v>1159</v>
          </cell>
          <cell r="B1045" t="str">
            <v>CAMINHONETE COM MOTOR A DIESEL, POTENCIA *160* CV, CABINE DUPLA, 4X4</v>
          </cell>
          <cell r="C1045" t="str">
            <v xml:space="preserve">UN    </v>
          </cell>
          <cell r="D1045">
            <v>190689.17</v>
          </cell>
        </row>
        <row r="1046">
          <cell r="A1046">
            <v>12114</v>
          </cell>
          <cell r="B1046" t="str">
            <v>CAMPAINHA ALTA POTENCIA 110V / 220V, DIAMETRO 150 MM</v>
          </cell>
          <cell r="C1046" t="str">
            <v xml:space="preserve">UN    </v>
          </cell>
          <cell r="D1046">
            <v>95.7</v>
          </cell>
        </row>
        <row r="1047">
          <cell r="A1047">
            <v>38106</v>
          </cell>
          <cell r="B1047" t="str">
            <v>CAMPAINHA CIGARRA 127 V / 220 V (APENAS MODULO)</v>
          </cell>
          <cell r="C1047" t="str">
            <v xml:space="preserve">UN    </v>
          </cell>
          <cell r="D1047">
            <v>13</v>
          </cell>
        </row>
        <row r="1048">
          <cell r="A1048">
            <v>38085</v>
          </cell>
          <cell r="B1048" t="str">
            <v>CAMPAINHA CIGARRA 127 V / 220 V, CONJUNTO MONTADO PARA EMBUTIR 4" X 2" (PLACA + SUPORTE + MODULO)</v>
          </cell>
          <cell r="C1048" t="str">
            <v xml:space="preserve">UN    </v>
          </cell>
          <cell r="D1048">
            <v>15.36</v>
          </cell>
        </row>
        <row r="1049">
          <cell r="A1049">
            <v>38599</v>
          </cell>
          <cell r="B1049" t="str">
            <v>CANALETA DE CONCRETO ESTRUTURAL 14 X 19 X 29 CM, FBK 14 MPA (NBR 6136)</v>
          </cell>
          <cell r="C1049" t="str">
            <v xml:space="preserve">UN    </v>
          </cell>
          <cell r="D1049">
            <v>4.29</v>
          </cell>
        </row>
        <row r="1050">
          <cell r="A1050">
            <v>38596</v>
          </cell>
          <cell r="B1050" t="str">
            <v>CANALETA DE CONCRETO ESTRUTURAL 14 X 19 X 29 CM, FBK 4,5 MPA (NBR 6136)</v>
          </cell>
          <cell r="C1050" t="str">
            <v xml:space="preserve">UN    </v>
          </cell>
          <cell r="D1050">
            <v>3.56</v>
          </cell>
        </row>
        <row r="1051">
          <cell r="A1051">
            <v>38600</v>
          </cell>
          <cell r="B1051" t="str">
            <v>CANALETA DE CONCRETO ESTRUTURAL 14 X 19 X 39 CM, FBK 14 MPA (NBR 6136)</v>
          </cell>
          <cell r="C1051" t="str">
            <v xml:space="preserve">UN    </v>
          </cell>
          <cell r="D1051">
            <v>4.55</v>
          </cell>
        </row>
        <row r="1052">
          <cell r="A1052">
            <v>38597</v>
          </cell>
          <cell r="B1052" t="str">
            <v>CANALETA DE CONCRETO ESTRUTURAL 14 X 19 X 39 CM, FBK 4,5 MPA (NBR 6136)</v>
          </cell>
          <cell r="C1052" t="str">
            <v xml:space="preserve">UN    </v>
          </cell>
          <cell r="D1052">
            <v>3.58</v>
          </cell>
        </row>
        <row r="1053">
          <cell r="A1053">
            <v>659</v>
          </cell>
          <cell r="B1053" t="str">
            <v>CANALETA DE CONCRETO 14 X 19 X 19 CM (CLASSE C - NBR 6136)</v>
          </cell>
          <cell r="C1053" t="str">
            <v xml:space="preserve">UN    </v>
          </cell>
          <cell r="D1053">
            <v>2.06</v>
          </cell>
        </row>
        <row r="1054">
          <cell r="A1054">
            <v>660</v>
          </cell>
          <cell r="B1054" t="str">
            <v>CANALETA DE CONCRETO 19 X 19 X 19 CM (CLASSE C - NBR 6136)</v>
          </cell>
          <cell r="C1054" t="str">
            <v xml:space="preserve">UN    </v>
          </cell>
          <cell r="D1054">
            <v>2.4700000000000002</v>
          </cell>
        </row>
        <row r="1055">
          <cell r="A1055">
            <v>658</v>
          </cell>
          <cell r="B1055" t="str">
            <v>CANALETA DE CONCRETO 9 X 19 X 19 CM (CLASSE C - NBR 6136)</v>
          </cell>
          <cell r="C1055" t="str">
            <v xml:space="preserve">UN    </v>
          </cell>
          <cell r="D1055">
            <v>1.39</v>
          </cell>
        </row>
        <row r="1056">
          <cell r="A1056">
            <v>38548</v>
          </cell>
          <cell r="B1056" t="str">
            <v>CANALETA ESTRUTURAL CERAMICA, 14 X 19 X 19 CM, 6,0 MPA (NBR 15270)</v>
          </cell>
          <cell r="C1056" t="str">
            <v xml:space="preserve">UN    </v>
          </cell>
          <cell r="D1056">
            <v>2.12</v>
          </cell>
        </row>
        <row r="1057">
          <cell r="A1057">
            <v>34649</v>
          </cell>
          <cell r="B1057" t="str">
            <v>CANALETA ESTRUTURAL CERAMICA, 14 X 19 X 29 CM, 6,0 MPA (NBR 15270)</v>
          </cell>
          <cell r="C1057" t="str">
            <v xml:space="preserve">UN    </v>
          </cell>
          <cell r="D1057">
            <v>2.86</v>
          </cell>
        </row>
        <row r="1058">
          <cell r="A1058">
            <v>34655</v>
          </cell>
          <cell r="B1058" t="str">
            <v>CANALETA ESTRUTURAL CERAMICA, 14 X 19 X 39 CM, 6,0 MPA (NBR 15270)</v>
          </cell>
          <cell r="C1058" t="str">
            <v xml:space="preserve">UN    </v>
          </cell>
          <cell r="D1058">
            <v>3.79</v>
          </cell>
        </row>
        <row r="1059">
          <cell r="A1059">
            <v>40607</v>
          </cell>
          <cell r="B1059" t="str">
            <v>CANOPLA ACABAMENTO CROMADO PARA INSTALACAO DE SPRINKLER, SOB FORRO, 15 MM</v>
          </cell>
          <cell r="C1059" t="str">
            <v xml:space="preserve">UN    </v>
          </cell>
          <cell r="D1059">
            <v>5.0199999999999996</v>
          </cell>
        </row>
        <row r="1060">
          <cell r="A1060">
            <v>569</v>
          </cell>
          <cell r="B1060" t="str">
            <v>CANTONEIRA (ABAS IGUAIS) EM FERRO GALVANIZADO, 25,4 MM X 3,17 MM (L X E), 0,86 KG/M</v>
          </cell>
          <cell r="C1060" t="str">
            <v xml:space="preserve">KG    </v>
          </cell>
          <cell r="D1060">
            <v>8.68</v>
          </cell>
        </row>
        <row r="1061">
          <cell r="A1061">
            <v>567</v>
          </cell>
          <cell r="B1061" t="str">
            <v>CANTONEIRA (ABAS IGUAIS) EM FERRO GALVANIZADO, 25,4 MM X 3,17 MM (L X E), 1,27KG/M</v>
          </cell>
          <cell r="C1061" t="str">
            <v xml:space="preserve">M     </v>
          </cell>
          <cell r="D1061">
            <v>12.68</v>
          </cell>
        </row>
        <row r="1062">
          <cell r="A1062">
            <v>574</v>
          </cell>
          <cell r="B1062" t="str">
            <v>CANTONEIRA (ABAS IGUAIS) EM FERRO GALVANIZADO, 38,1 MM X 3,17 MM (L X E), 3,48 KG/M</v>
          </cell>
          <cell r="C1062" t="str">
            <v xml:space="preserve">M     </v>
          </cell>
          <cell r="D1062">
            <v>33.340000000000003</v>
          </cell>
        </row>
        <row r="1063">
          <cell r="A1063">
            <v>568</v>
          </cell>
          <cell r="B1063" t="str">
            <v>CANTONEIRA (ABAS IGUAIS) EM FERRO GALVANIZADO, 50,8 MM X 9,53 MM (L X E), 6,99 KG/M</v>
          </cell>
          <cell r="C1063" t="str">
            <v xml:space="preserve">M     </v>
          </cell>
          <cell r="D1063">
            <v>70.25</v>
          </cell>
        </row>
        <row r="1064">
          <cell r="A1064">
            <v>585</v>
          </cell>
          <cell r="B1064" t="str">
            <v>CANTONEIRA "U" ALUMINIO ABAS IGUAIS 1 ", E = 3/32 "</v>
          </cell>
          <cell r="C1064" t="str">
            <v xml:space="preserve">KG    </v>
          </cell>
          <cell r="D1064">
            <v>30.42</v>
          </cell>
        </row>
        <row r="1065">
          <cell r="A1065">
            <v>4777</v>
          </cell>
          <cell r="B1065" t="str">
            <v>CANTONEIRA ACO ABAS IGUAIS (QUALQUER BITOLA), ESPESSURA ENTRE 1/8" E 1/4"</v>
          </cell>
          <cell r="C1065" t="str">
            <v xml:space="preserve">KG    </v>
          </cell>
          <cell r="D1065">
            <v>8.65</v>
          </cell>
        </row>
        <row r="1066">
          <cell r="A1066">
            <v>587</v>
          </cell>
          <cell r="B1066" t="str">
            <v>CANTONEIRA ALUMINIO ABAS DESIGUAIS 1" X 3/4 ", E = 1/8 "</v>
          </cell>
          <cell r="C1066" t="str">
            <v xml:space="preserve">KG    </v>
          </cell>
          <cell r="D1066">
            <v>32.6</v>
          </cell>
        </row>
        <row r="1067">
          <cell r="A1067">
            <v>590</v>
          </cell>
          <cell r="B1067" t="str">
            <v>CANTONEIRA ALUMINIO ABAS DESIGUAIS 2 1/2" X 1/2 ", E = 3/16 "</v>
          </cell>
          <cell r="C1067" t="str">
            <v xml:space="preserve">KG    </v>
          </cell>
          <cell r="D1067">
            <v>31.51</v>
          </cell>
        </row>
        <row r="1068">
          <cell r="A1068">
            <v>592</v>
          </cell>
          <cell r="B1068" t="str">
            <v>CANTONEIRA ALUMINIO ABAS IGUAIS 1 ", E = 1/8 ", 25,40 X 3,17 MM (0,408 KG/M)</v>
          </cell>
          <cell r="C1068" t="str">
            <v xml:space="preserve">KG    </v>
          </cell>
          <cell r="D1068">
            <v>32.6</v>
          </cell>
        </row>
        <row r="1069">
          <cell r="A1069">
            <v>586</v>
          </cell>
          <cell r="B1069" t="str">
            <v>CANTONEIRA ALUMINIO ABAS IGUAIS 1 ", E = 3 /16 "</v>
          </cell>
          <cell r="C1069" t="str">
            <v xml:space="preserve">M     </v>
          </cell>
          <cell r="D1069">
            <v>19.16</v>
          </cell>
        </row>
        <row r="1070">
          <cell r="A1070">
            <v>591</v>
          </cell>
          <cell r="B1070" t="str">
            <v>CANTONEIRA ALUMINIO ABAS IGUAIS 1 1/2 ", E = 3/16 "</v>
          </cell>
          <cell r="C1070" t="str">
            <v xml:space="preserve">KG    </v>
          </cell>
          <cell r="D1070">
            <v>30.42</v>
          </cell>
        </row>
        <row r="1071">
          <cell r="A1071">
            <v>588</v>
          </cell>
          <cell r="B1071" t="str">
            <v>CANTONEIRA ALUMINIO ABAS IGUAIS 1 1/4 ", E = 3/16 "</v>
          </cell>
          <cell r="C1071" t="str">
            <v xml:space="preserve">M     </v>
          </cell>
          <cell r="D1071">
            <v>30.31</v>
          </cell>
        </row>
        <row r="1072">
          <cell r="A1072">
            <v>589</v>
          </cell>
          <cell r="B1072" t="str">
            <v>CANTONEIRA ALUMINIO ABAS IGUAIS 2 ", E = 1/4 "</v>
          </cell>
          <cell r="C1072" t="str">
            <v xml:space="preserve">M     </v>
          </cell>
          <cell r="D1072">
            <v>51.24</v>
          </cell>
        </row>
        <row r="1073">
          <cell r="A1073">
            <v>584</v>
          </cell>
          <cell r="B1073" t="str">
            <v>CANTONEIRA ALUMINIO ABAS IGUAIS 2 ", E = 1/8 "</v>
          </cell>
          <cell r="C1073" t="str">
            <v xml:space="preserve">M     </v>
          </cell>
          <cell r="D1073">
            <v>32.380000000000003</v>
          </cell>
        </row>
        <row r="1074">
          <cell r="A1074">
            <v>1165</v>
          </cell>
          <cell r="B1074" t="str">
            <v>CAP OU TAMPAO DE FERRO GALVANIZADO, COM ROSCA BSP, DE 1 1/2"</v>
          </cell>
          <cell r="C1074" t="str">
            <v xml:space="preserve">UN    </v>
          </cell>
          <cell r="D1074">
            <v>11.69</v>
          </cell>
        </row>
        <row r="1075">
          <cell r="A1075">
            <v>1164</v>
          </cell>
          <cell r="B1075" t="str">
            <v>CAP OU TAMPAO DE FERRO GALVANIZADO, COM ROSCA BSP, DE 1 1/4"</v>
          </cell>
          <cell r="C1075" t="str">
            <v xml:space="preserve">UN    </v>
          </cell>
          <cell r="D1075">
            <v>9.4700000000000006</v>
          </cell>
        </row>
        <row r="1076">
          <cell r="A1076">
            <v>1162</v>
          </cell>
          <cell r="B1076" t="str">
            <v>CAP OU TAMPAO DE FERRO GALVANIZADO, COM ROSCA BSP, DE 1/2"</v>
          </cell>
          <cell r="C1076" t="str">
            <v xml:space="preserve">UN    </v>
          </cell>
          <cell r="D1076">
            <v>3.29</v>
          </cell>
        </row>
        <row r="1077">
          <cell r="A1077">
            <v>12395</v>
          </cell>
          <cell r="B1077" t="str">
            <v>CAP OU TAMPAO DE FERRO GALVANIZADO, COM ROSCA BSP, DE 1/4"</v>
          </cell>
          <cell r="C1077" t="str">
            <v xml:space="preserve">UN    </v>
          </cell>
          <cell r="D1077">
            <v>3.2</v>
          </cell>
        </row>
        <row r="1078">
          <cell r="A1078">
            <v>1170</v>
          </cell>
          <cell r="B1078" t="str">
            <v>CAP OU TAMPAO DE FERRO GALVANIZADO, COM ROSCA BSP, DE 1"</v>
          </cell>
          <cell r="C1078" t="str">
            <v xml:space="preserve">UN    </v>
          </cell>
          <cell r="D1078">
            <v>6.2</v>
          </cell>
        </row>
        <row r="1079">
          <cell r="A1079">
            <v>1169</v>
          </cell>
          <cell r="B1079" t="str">
            <v>CAP OU TAMPAO DE FERRO GALVANIZADO, COM ROSCA BSP, DE 2 1/2"</v>
          </cell>
          <cell r="C1079" t="str">
            <v xml:space="preserve">UN    </v>
          </cell>
          <cell r="D1079">
            <v>30.47</v>
          </cell>
        </row>
        <row r="1080">
          <cell r="A1080">
            <v>1166</v>
          </cell>
          <cell r="B1080" t="str">
            <v>CAP OU TAMPAO DE FERRO GALVANIZADO, COM ROSCA BSP, DE 2"</v>
          </cell>
          <cell r="C1080" t="str">
            <v xml:space="preserve">UN    </v>
          </cell>
          <cell r="D1080">
            <v>16.89</v>
          </cell>
        </row>
        <row r="1081">
          <cell r="A1081">
            <v>1163</v>
          </cell>
          <cell r="B1081" t="str">
            <v>CAP OU TAMPAO DE FERRO GALVANIZADO, COM ROSCA BSP, DE 3/4"</v>
          </cell>
          <cell r="C1081" t="str">
            <v xml:space="preserve">UN    </v>
          </cell>
          <cell r="D1081">
            <v>4.25</v>
          </cell>
        </row>
        <row r="1082">
          <cell r="A1082">
            <v>12396</v>
          </cell>
          <cell r="B1082" t="str">
            <v>CAP OU TAMPAO DE FERRO GALVANIZADO, COM ROSCA BSP, DE 3/8"</v>
          </cell>
          <cell r="C1082" t="str">
            <v xml:space="preserve">UN    </v>
          </cell>
          <cell r="D1082">
            <v>3.2</v>
          </cell>
        </row>
        <row r="1083">
          <cell r="A1083">
            <v>1168</v>
          </cell>
          <cell r="B1083" t="str">
            <v>CAP OU TAMPAO DE FERRO GALVANIZADO, COM ROSCA BSP, DE 3"</v>
          </cell>
          <cell r="C1083" t="str">
            <v xml:space="preserve">UN    </v>
          </cell>
          <cell r="D1083">
            <v>43.44</v>
          </cell>
        </row>
        <row r="1084">
          <cell r="A1084">
            <v>1167</v>
          </cell>
          <cell r="B1084" t="str">
            <v>CAP OU TAMPAO DE FERRO GALVANIZADO, COM ROSCA BSP, DE 4"</v>
          </cell>
          <cell r="C1084" t="str">
            <v xml:space="preserve">UN    </v>
          </cell>
          <cell r="D1084">
            <v>72.66</v>
          </cell>
        </row>
        <row r="1085">
          <cell r="A1085">
            <v>36331</v>
          </cell>
          <cell r="B1085" t="str">
            <v>CAP PPR DN 20 MM, PARA AGUA QUENTE PREDIAL</v>
          </cell>
          <cell r="C1085" t="str">
            <v xml:space="preserve">UN    </v>
          </cell>
          <cell r="D1085">
            <v>1.83</v>
          </cell>
        </row>
        <row r="1086">
          <cell r="A1086">
            <v>36346</v>
          </cell>
          <cell r="B1086" t="str">
            <v>CAP PPR DN 25 MM, PARA AGUA QUENTE PREDIAL</v>
          </cell>
          <cell r="C1086" t="str">
            <v xml:space="preserve">UN    </v>
          </cell>
          <cell r="D1086">
            <v>3.15</v>
          </cell>
        </row>
        <row r="1087">
          <cell r="A1087">
            <v>1210</v>
          </cell>
          <cell r="B1087" t="str">
            <v>CAP PVC, ROSCAVEL, 1 1/2",  AGUA FRIA PREDIAL</v>
          </cell>
          <cell r="C1087" t="str">
            <v xml:space="preserve">UN    </v>
          </cell>
          <cell r="D1087">
            <v>11.85</v>
          </cell>
        </row>
        <row r="1088">
          <cell r="A1088">
            <v>1203</v>
          </cell>
          <cell r="B1088" t="str">
            <v>CAP PVC, ROSCAVEL, 1 1/4",  AGUA FRIA PREDIAL</v>
          </cell>
          <cell r="C1088" t="str">
            <v xml:space="preserve">UN    </v>
          </cell>
          <cell r="D1088">
            <v>11.48</v>
          </cell>
        </row>
        <row r="1089">
          <cell r="A1089">
            <v>1197</v>
          </cell>
          <cell r="B1089" t="str">
            <v>CAP PVC, ROSCAVEL, 1/2", PARA AGUA FRIA PREDIAL</v>
          </cell>
          <cell r="C1089" t="str">
            <v xml:space="preserve">UN    </v>
          </cell>
          <cell r="D1089">
            <v>1.47</v>
          </cell>
        </row>
        <row r="1090">
          <cell r="A1090">
            <v>1202</v>
          </cell>
          <cell r="B1090" t="str">
            <v>CAP PVC, ROSCAVEL, 1",  PARA AGUA FRIA PREDIAL</v>
          </cell>
          <cell r="C1090" t="str">
            <v xml:space="preserve">UN    </v>
          </cell>
          <cell r="D1090">
            <v>3.95</v>
          </cell>
        </row>
        <row r="1091">
          <cell r="A1091">
            <v>1188</v>
          </cell>
          <cell r="B1091" t="str">
            <v>CAP PVC, ROSCAVEL, 2 1/2",  AGUA FRIA PREDIAL</v>
          </cell>
          <cell r="C1091" t="str">
            <v xml:space="preserve">UN    </v>
          </cell>
          <cell r="D1091">
            <v>23.34</v>
          </cell>
        </row>
        <row r="1092">
          <cell r="A1092">
            <v>1211</v>
          </cell>
          <cell r="B1092" t="str">
            <v>CAP PVC, ROSCAVEL, 2",  AGUA FRIA PREDIAL</v>
          </cell>
          <cell r="C1092" t="str">
            <v xml:space="preserve">UN    </v>
          </cell>
          <cell r="D1092">
            <v>12.05</v>
          </cell>
        </row>
        <row r="1093">
          <cell r="A1093">
            <v>1198</v>
          </cell>
          <cell r="B1093" t="str">
            <v>CAP PVC, ROSCAVEL, 3/4",  PARA AGUA FRIA PREDIAL</v>
          </cell>
          <cell r="C1093" t="str">
            <v xml:space="preserve">UN    </v>
          </cell>
          <cell r="D1093">
            <v>2.17</v>
          </cell>
        </row>
        <row r="1094">
          <cell r="A1094">
            <v>1199</v>
          </cell>
          <cell r="B1094" t="str">
            <v>CAP PVC, ROSCAVEL, 3",  AGUA FRIA PREDIAL</v>
          </cell>
          <cell r="C1094" t="str">
            <v xml:space="preserve">UN    </v>
          </cell>
          <cell r="D1094">
            <v>30.49</v>
          </cell>
        </row>
        <row r="1095">
          <cell r="A1095">
            <v>20088</v>
          </cell>
          <cell r="B1095" t="str">
            <v>CAP PVC, SERIE R, DN 100 MM, PARA ESGOTO OU AGUAS PLUVIAIS PREDIAIS</v>
          </cell>
          <cell r="C1095" t="str">
            <v xml:space="preserve">UN    </v>
          </cell>
          <cell r="D1095">
            <v>14.08</v>
          </cell>
        </row>
        <row r="1096">
          <cell r="A1096">
            <v>20089</v>
          </cell>
          <cell r="B1096" t="str">
            <v>CAP PVC, SERIE R, DN 150 MM, PARA ESGOTO OU AGUAS PLUVIAIS PREDIAIS</v>
          </cell>
          <cell r="C1096" t="str">
            <v xml:space="preserve">UN    </v>
          </cell>
          <cell r="D1096">
            <v>67.099999999999994</v>
          </cell>
        </row>
        <row r="1097">
          <cell r="A1097">
            <v>20087</v>
          </cell>
          <cell r="B1097" t="str">
            <v>CAP PVC, SERIE R, DN 75 MM, PARA ESGOTO OU AGUAS PLUVIAIS PREDIAIS</v>
          </cell>
          <cell r="C1097" t="str">
            <v xml:space="preserve">UN    </v>
          </cell>
          <cell r="D1097">
            <v>10.14</v>
          </cell>
        </row>
        <row r="1098">
          <cell r="A1098">
            <v>1200</v>
          </cell>
          <cell r="B1098" t="str">
            <v>CAP PVC, SOLDAVEL, DN 100 MM, SERIE NORMAL, PARA ESGOTO PREDIAL</v>
          </cell>
          <cell r="C1098" t="str">
            <v xml:space="preserve">UN    </v>
          </cell>
          <cell r="D1098">
            <v>8.23</v>
          </cell>
        </row>
        <row r="1099">
          <cell r="A1099">
            <v>12909</v>
          </cell>
          <cell r="B1099" t="str">
            <v>CAP PVC, SOLDAVEL, DN 50 MM, SERIE NORMAL, PARA ESGOTO PREDIAL</v>
          </cell>
          <cell r="C1099" t="str">
            <v xml:space="preserve">UN    </v>
          </cell>
          <cell r="D1099">
            <v>3.73</v>
          </cell>
        </row>
        <row r="1100">
          <cell r="A1100">
            <v>12910</v>
          </cell>
          <cell r="B1100" t="str">
            <v>CAP PVC, SOLDAVEL, DN 75 MM, SERIE NORMAL, PARA ESGOTO PREDIAL</v>
          </cell>
          <cell r="C1100" t="str">
            <v xml:space="preserve">UN    </v>
          </cell>
          <cell r="D1100">
            <v>6.23</v>
          </cell>
        </row>
        <row r="1101">
          <cell r="A1101">
            <v>1184</v>
          </cell>
          <cell r="B1101" t="str">
            <v>CAP PVC, SOLDAVEL, 110 MM, PARA AGUA FRIA PREDIAL</v>
          </cell>
          <cell r="C1101" t="str">
            <v xml:space="preserve">UN    </v>
          </cell>
          <cell r="D1101">
            <v>74.959999999999994</v>
          </cell>
        </row>
        <row r="1102">
          <cell r="A1102">
            <v>1191</v>
          </cell>
          <cell r="B1102" t="str">
            <v>CAP PVC, SOLDAVEL, 20 MM, PARA AGUA FRIA PREDIAL</v>
          </cell>
          <cell r="C1102" t="str">
            <v xml:space="preserve">UN    </v>
          </cell>
          <cell r="D1102">
            <v>1.06</v>
          </cell>
        </row>
        <row r="1103">
          <cell r="A1103">
            <v>1185</v>
          </cell>
          <cell r="B1103" t="str">
            <v>CAP PVC, SOLDAVEL, 25 MM, PARA AGUA FRIA PREDIAL</v>
          </cell>
          <cell r="C1103" t="str">
            <v xml:space="preserve">UN    </v>
          </cell>
          <cell r="D1103">
            <v>1.21</v>
          </cell>
        </row>
        <row r="1104">
          <cell r="A1104">
            <v>1189</v>
          </cell>
          <cell r="B1104" t="str">
            <v>CAP PVC, SOLDAVEL, 32 MM, PARA AGUA FRIA PREDIAL</v>
          </cell>
          <cell r="C1104" t="str">
            <v xml:space="preserve">UN    </v>
          </cell>
          <cell r="D1104">
            <v>2.11</v>
          </cell>
        </row>
        <row r="1105">
          <cell r="A1105">
            <v>1193</v>
          </cell>
          <cell r="B1105" t="str">
            <v>CAP PVC, SOLDAVEL, 40 MM, PARA AGUA FRIA PREDIAL</v>
          </cell>
          <cell r="C1105" t="str">
            <v xml:space="preserve">UN    </v>
          </cell>
          <cell r="D1105">
            <v>4.0599999999999996</v>
          </cell>
        </row>
        <row r="1106">
          <cell r="A1106">
            <v>1194</v>
          </cell>
          <cell r="B1106" t="str">
            <v>CAP PVC, SOLDAVEL, 50 MM, PARA AGUA FRIA PREDIAL</v>
          </cell>
          <cell r="C1106" t="str">
            <v xml:space="preserve">UN    </v>
          </cell>
          <cell r="D1106">
            <v>7.69</v>
          </cell>
        </row>
        <row r="1107">
          <cell r="A1107">
            <v>1195</v>
          </cell>
          <cell r="B1107" t="str">
            <v>CAP PVC, SOLDAVEL, 60 MM, PARA AGUA FRIA PREDIAL</v>
          </cell>
          <cell r="C1107" t="str">
            <v xml:space="preserve">UN    </v>
          </cell>
          <cell r="D1107">
            <v>11.56</v>
          </cell>
        </row>
        <row r="1108">
          <cell r="A1108">
            <v>1204</v>
          </cell>
          <cell r="B1108" t="str">
            <v>CAP PVC, SOLDAVEL, 75 MM, PARA AGUA FRIA PREDIAL</v>
          </cell>
          <cell r="C1108" t="str">
            <v xml:space="preserve">UN    </v>
          </cell>
          <cell r="D1108">
            <v>21.03</v>
          </cell>
        </row>
        <row r="1109">
          <cell r="A1109">
            <v>1205</v>
          </cell>
          <cell r="B1109" t="str">
            <v>CAP PVC, SOLDAVEL, 85 MM, PARA AGUA FRIA PREDIAL</v>
          </cell>
          <cell r="C1109" t="str">
            <v xml:space="preserve">UN    </v>
          </cell>
          <cell r="D1109">
            <v>49.88</v>
          </cell>
        </row>
        <row r="1110">
          <cell r="A1110">
            <v>1207</v>
          </cell>
          <cell r="B1110" t="str">
            <v>CAP, PVC PBA, JE, DN 100 / DE 110 MM,  PARA REDE DE AGUA (NBR 10351)</v>
          </cell>
          <cell r="C1110" t="str">
            <v xml:space="preserve">UN    </v>
          </cell>
          <cell r="D1110">
            <v>37.46</v>
          </cell>
        </row>
        <row r="1111">
          <cell r="A1111">
            <v>1206</v>
          </cell>
          <cell r="B1111" t="str">
            <v>CAP, PVC PBA, JE, DN 50 / DE 60 MM,  PARA REDE DE AGUA (NBR 10351)</v>
          </cell>
          <cell r="C1111" t="str">
            <v xml:space="preserve">UN    </v>
          </cell>
          <cell r="D1111">
            <v>9.39</v>
          </cell>
        </row>
        <row r="1112">
          <cell r="A1112">
            <v>1183</v>
          </cell>
          <cell r="B1112" t="str">
            <v>CAP, PVC PBA, JE, DN 75 / DE 85 MM,  PARA REDE DE AGUA (NBR 10351)</v>
          </cell>
          <cell r="C1112" t="str">
            <v xml:space="preserve">UN    </v>
          </cell>
          <cell r="D1112">
            <v>24.46</v>
          </cell>
        </row>
        <row r="1113">
          <cell r="A1113">
            <v>42685</v>
          </cell>
          <cell r="B1113" t="str">
            <v>CAP, PVC, JE, OCRE, DN 150 MM (CONEXAO PARA TUBO COLETOR DE ESGOTO)</v>
          </cell>
          <cell r="C1113" t="str">
            <v xml:space="preserve">UN    </v>
          </cell>
          <cell r="D1113">
            <v>86.89</v>
          </cell>
        </row>
        <row r="1114">
          <cell r="A1114">
            <v>42686</v>
          </cell>
          <cell r="B1114" t="str">
            <v>CAP, PVC, JE, OCRE, DN 200 MM (CONEXAO PARA TUBO COLETOR DE ESGOTO)</v>
          </cell>
          <cell r="C1114" t="str">
            <v xml:space="preserve">UN    </v>
          </cell>
          <cell r="D1114">
            <v>135.28</v>
          </cell>
        </row>
        <row r="1115">
          <cell r="A1115">
            <v>12894</v>
          </cell>
          <cell r="B1115" t="str">
            <v>CAPA PARA CHUVA EM PVC COM FORRO DE POLIESTER, COM CAPUZ (AMARELA OU AZUL)</v>
          </cell>
          <cell r="C1115" t="str">
            <v xml:space="preserve">UN    </v>
          </cell>
          <cell r="D1115">
            <v>17.940000000000001</v>
          </cell>
        </row>
        <row r="1116">
          <cell r="A1116">
            <v>12895</v>
          </cell>
          <cell r="B1116" t="str">
            <v>CAPACETE DE SEGURANCA ABA FRONTAL COM SUSPENSAO DE POLIETILENO, SEM JUGULAR (CLASSE B)</v>
          </cell>
          <cell r="C1116" t="str">
            <v xml:space="preserve">UN    </v>
          </cell>
          <cell r="D1116">
            <v>13.8</v>
          </cell>
        </row>
        <row r="1117">
          <cell r="A1117">
            <v>1631</v>
          </cell>
          <cell r="B1117" t="str">
            <v>CAPACITOR TRIFASICO, POTENCIA 2,5 KVAR, TENSAO 220 V, FORNECIDO COM CAPA PROTETORA, RESISTOR INTERNO A UNIDADE CAPACITIVA</v>
          </cell>
          <cell r="C1117" t="str">
            <v xml:space="preserve">UN    </v>
          </cell>
          <cell r="D1117">
            <v>117.98</v>
          </cell>
        </row>
        <row r="1118">
          <cell r="A1118">
            <v>1633</v>
          </cell>
          <cell r="B1118" t="str">
            <v>CAPACITOR TRIFASICO, POTENCIA 5 KVAR, TENSAO 220 V, FORNECIDO COM CAPA PROTETORA, RESISTOR INTERNO A UNIDADE CAPACITIVA</v>
          </cell>
          <cell r="C1118" t="str">
            <v xml:space="preserve">UN    </v>
          </cell>
          <cell r="D1118">
            <v>200.45</v>
          </cell>
        </row>
        <row r="1119">
          <cell r="A1119">
            <v>10818</v>
          </cell>
          <cell r="B1119" t="str">
            <v>CAPIM BRAQUIARIA DECUMBENS/ BRAQUIARINHA, VC *70*% MINIMO</v>
          </cell>
          <cell r="C1119" t="str">
            <v xml:space="preserve">KG    </v>
          </cell>
          <cell r="D1119">
            <v>29.57</v>
          </cell>
        </row>
        <row r="1120">
          <cell r="A1120">
            <v>39359</v>
          </cell>
          <cell r="B1120" t="str">
            <v>CARENAGEM /TAMPA, EM PLASTICO, COR BRANCA, UTILIZADO EM KIT CHASSI METALICO PARA INSTALACAO HIDRAULICA DE CUBA SIMPLES SEM MAQUINA DE LAVAR ROUPA, LARGURA *355* MM X ALTURA *670* MM (COM FUROS E DEMAIS ENCAIXES)</v>
          </cell>
          <cell r="C1120" t="str">
            <v xml:space="preserve">UN    </v>
          </cell>
          <cell r="D1120">
            <v>30.57</v>
          </cell>
        </row>
        <row r="1121">
          <cell r="A1121">
            <v>39360</v>
          </cell>
          <cell r="B1121" t="str">
            <v>CARENAGEM /TAMPA, EM PLASTICO, COR BRANCA, UTILIZADO EM KIT CHASSI METALICO PARA INSTALACAO HIDRAULICA DE TANQUE COM MAQUINA DE LAVAR ROUPA, LARGURA *360* MM X ALTURA *470* MM (COM FUROS E DEMAIS ENCAIXES)</v>
          </cell>
          <cell r="C1121" t="str">
            <v xml:space="preserve">UN    </v>
          </cell>
          <cell r="D1121">
            <v>27.79</v>
          </cell>
        </row>
        <row r="1122">
          <cell r="A1122">
            <v>10710</v>
          </cell>
          <cell r="B1122" t="str">
            <v>CARPETE DE NYLON EM MANTA PARA TRAFEGO COMERCIAL PESADO, E = 6 A 7 MM (INSTALADO)</v>
          </cell>
          <cell r="C1122" t="str">
            <v xml:space="preserve">M2    </v>
          </cell>
          <cell r="D1122">
            <v>119.4</v>
          </cell>
        </row>
        <row r="1123">
          <cell r="A1123">
            <v>10709</v>
          </cell>
          <cell r="B1123" t="str">
            <v>CARPETE DE NYLON EM MANTA PARA TRAFEGO COMERCIAL PESADO, E = 9 A 10 MM (INSTALADO)</v>
          </cell>
          <cell r="C1123" t="str">
            <v xml:space="preserve">M2    </v>
          </cell>
          <cell r="D1123">
            <v>146.69</v>
          </cell>
        </row>
        <row r="1124">
          <cell r="A1124">
            <v>39636</v>
          </cell>
          <cell r="B1124" t="str">
            <v>CARPETE DE NYLON EM PLACAS 50 X 50 CM PARA TRAFEGO COMERCIAL PESADO, E = 6,5 MM (INSTALADO)</v>
          </cell>
          <cell r="C1124" t="str">
            <v xml:space="preserve">M2    </v>
          </cell>
          <cell r="D1124">
            <v>149.79</v>
          </cell>
        </row>
        <row r="1125">
          <cell r="A1125">
            <v>10708</v>
          </cell>
          <cell r="B1125" t="str">
            <v>CARPETE DE POLIESTER EM MANTA PARA TRAFEGO COMERCIAL PESADO, E = 4 A 5 MM (INSTALADO)</v>
          </cell>
          <cell r="C1125" t="str">
            <v xml:space="preserve">M2    </v>
          </cell>
          <cell r="D1125">
            <v>46.22</v>
          </cell>
        </row>
        <row r="1126">
          <cell r="A1126">
            <v>39635</v>
          </cell>
          <cell r="B1126" t="str">
            <v>CARPETE DE POLIPROPILENO EM MANTA PARA TRAFEGO COMERCIAL MEDIO, E = 5 A 6 MM (INSTALADO)</v>
          </cell>
          <cell r="C1126" t="str">
            <v xml:space="preserve">M2    </v>
          </cell>
          <cell r="D1126">
            <v>78.69</v>
          </cell>
        </row>
        <row r="1127">
          <cell r="A1127">
            <v>6117</v>
          </cell>
          <cell r="B1127" t="str">
            <v>CARPINTEIRO AUXILIAR</v>
          </cell>
          <cell r="C1127" t="str">
            <v xml:space="preserve">H     </v>
          </cell>
          <cell r="D1127">
            <v>12.46</v>
          </cell>
        </row>
        <row r="1128">
          <cell r="A1128">
            <v>40913</v>
          </cell>
          <cell r="B1128" t="str">
            <v>CARPINTEIRO AUXILIAR (MENSALISTA)</v>
          </cell>
          <cell r="C1128" t="str">
            <v xml:space="preserve">MES   </v>
          </cell>
          <cell r="D1128">
            <v>2210.3000000000002</v>
          </cell>
        </row>
        <row r="1129">
          <cell r="A1129">
            <v>1214</v>
          </cell>
          <cell r="B1129" t="str">
            <v>CARPINTEIRO DE ESQUADRIAS</v>
          </cell>
          <cell r="C1129" t="str">
            <v xml:space="preserve">H     </v>
          </cell>
          <cell r="D1129">
            <v>17.27</v>
          </cell>
        </row>
        <row r="1130">
          <cell r="A1130">
            <v>40915</v>
          </cell>
          <cell r="B1130" t="str">
            <v>CARPINTEIRO DE ESQUADRIAS (MENSALISTA)</v>
          </cell>
          <cell r="C1130" t="str">
            <v xml:space="preserve">MES   </v>
          </cell>
          <cell r="D1130">
            <v>3063.32</v>
          </cell>
        </row>
        <row r="1131">
          <cell r="A1131">
            <v>1213</v>
          </cell>
          <cell r="B1131" t="str">
            <v>CARPINTEIRO DE FORMAS</v>
          </cell>
          <cell r="C1131" t="str">
            <v xml:space="preserve">H     </v>
          </cell>
          <cell r="D1131">
            <v>15.82</v>
          </cell>
        </row>
        <row r="1132">
          <cell r="A1132">
            <v>40914</v>
          </cell>
          <cell r="B1132" t="str">
            <v>CARPINTEIRO DE FORMAS (MENSALISTA)</v>
          </cell>
          <cell r="C1132" t="str">
            <v xml:space="preserve">MES   </v>
          </cell>
          <cell r="D1132">
            <v>2805.46</v>
          </cell>
        </row>
        <row r="1133">
          <cell r="A1133">
            <v>5091</v>
          </cell>
          <cell r="B1133" t="str">
            <v>CARRANCA PARA JANELA VENEZIANA DE ABRIR, EM LATAO CROMADO, SIMPLES, PARA APARAFUSAR NA PAREDE</v>
          </cell>
          <cell r="C1133" t="str">
            <v xml:space="preserve">UN    </v>
          </cell>
          <cell r="D1133">
            <v>20.98</v>
          </cell>
        </row>
        <row r="1134">
          <cell r="A1134">
            <v>14615</v>
          </cell>
          <cell r="B1134" t="str">
            <v>CARRINHO COM 2 PNEUS PARA TRANSPORTAR TUBO CONCRETO, ALTURA ATE 1,0 M E DIAMETRO ATE 1000MM, COM ESTRUTURA EM PERFIL OU TUBO METALICO</v>
          </cell>
          <cell r="C1134" t="str">
            <v xml:space="preserve">UN    </v>
          </cell>
          <cell r="D1134">
            <v>4045.38</v>
          </cell>
        </row>
        <row r="1135">
          <cell r="A1135">
            <v>2711</v>
          </cell>
          <cell r="B1135" t="str">
            <v>CARRINHO DE MAO DE ACO CAPACIDADE 50 A 60 L, PNEU COM CAMARA</v>
          </cell>
          <cell r="C1135" t="str">
            <v xml:space="preserve">UN    </v>
          </cell>
          <cell r="D1135">
            <v>159.9</v>
          </cell>
        </row>
        <row r="1136">
          <cell r="A1136">
            <v>37727</v>
          </cell>
          <cell r="B1136" t="str">
            <v>CARROCERIA FIXA ABERTA DE MADEIRA PARA TRANSPORTE GERAL DE CARGA SECA DIMENSOES APROXIMADAS 2,25 X 4,10 X 0,50 M (INCLUI MONTAGEM, NAO INCLUI CAMINHAO)</v>
          </cell>
          <cell r="C1136" t="str">
            <v xml:space="preserve">UN    </v>
          </cell>
          <cell r="D1136">
            <v>14700</v>
          </cell>
        </row>
        <row r="1137">
          <cell r="A1137">
            <v>37728</v>
          </cell>
          <cell r="B1137" t="str">
            <v>CARROCERIA FIXA ABERTA DE MADEIRA PARA TRANSPORTE GERAL DE CARGA SECA DIMENSOES APROXIMADAS 2,5 X 5,5 X 0,50 M (INCLUI MONTAGEM, NAO INCLUI CAMINHAO)</v>
          </cell>
          <cell r="C1137" t="str">
            <v xml:space="preserve">UN    </v>
          </cell>
          <cell r="D1137">
            <v>19942.650000000001</v>
          </cell>
        </row>
        <row r="1138">
          <cell r="A1138">
            <v>37729</v>
          </cell>
          <cell r="B1138" t="str">
            <v>CARROCERIA FIXA ABERTA DE MADEIRA PARA TRANSPORTE GERAL DE CARGA SECA DIMENSOES APROXIMADAS 2,5 X 6,00 X 0,50 M (INCLUI MONTAGEM, NAO INCLUI CAMINHAO)</v>
          </cell>
          <cell r="C1138" t="str">
            <v xml:space="preserve">UN    </v>
          </cell>
          <cell r="D1138">
            <v>21587.41</v>
          </cell>
        </row>
        <row r="1139">
          <cell r="A1139">
            <v>37730</v>
          </cell>
          <cell r="B1139" t="str">
            <v>CARROCERIA FIXA ABERTA DE MADEIRA PARA TRANSPORTE GERAL DE CARGA SECA DIMENSOES APROXIMADAS 2,5 X 6,5 X 0,50 M (INCLUI MONTAGEM, NAO INCLUI CAMINHAO)</v>
          </cell>
          <cell r="C1139" t="str">
            <v xml:space="preserve">UN    </v>
          </cell>
          <cell r="D1139">
            <v>23232.16</v>
          </cell>
        </row>
        <row r="1140">
          <cell r="A1140">
            <v>37731</v>
          </cell>
          <cell r="B1140" t="str">
            <v>CARROCERIA FIXA ABERTA DE MADEIRA PARA TRANSPORTE GERAL DE CARGA SECA DIMENSOES APROXIMADAS 2,5 X 7,00 X 0,50 M (INCLUI MONTAGEM, NAO INCLUI CAMINHAO)</v>
          </cell>
          <cell r="C1140" t="str">
            <v xml:space="preserve">UN    </v>
          </cell>
          <cell r="D1140">
            <v>24876.92</v>
          </cell>
        </row>
        <row r="1141">
          <cell r="A1141">
            <v>37732</v>
          </cell>
          <cell r="B1141" t="str">
            <v>CARROCERIA FIXA ABERTA DE MADEIRA PARA TRANSPORTE GERAL DE CARGA SECA DIMENSOES APROXIMADAS 2,5 X 7,5 X 0,50 M (INCLUI MONTAGEM, NAO INCLUI CAMINHAO)</v>
          </cell>
          <cell r="C1141" t="str">
            <v xml:space="preserve">UN    </v>
          </cell>
          <cell r="D1141">
            <v>28372.02</v>
          </cell>
        </row>
        <row r="1142">
          <cell r="A1142">
            <v>42250</v>
          </cell>
          <cell r="B1142" t="str">
            <v>CARVAO ANTRACITO PARA FILTRO, GRAO VARIANDO DE 0,8 ATE 1,1 MM, COEFICIENTE DE UNIFORMIDADE MENOR QUE 1,7 MM</v>
          </cell>
          <cell r="C1142" t="str">
            <v xml:space="preserve">T     </v>
          </cell>
          <cell r="D1142">
            <v>2067.92</v>
          </cell>
        </row>
        <row r="1143">
          <cell r="A1143">
            <v>42256</v>
          </cell>
          <cell r="B1143" t="str">
            <v>CARVAO ANTRACITO PARA FILTRO, GRAO VARIANDO DE 0,8 ATE 1,1 MM, COEFICIENTE DE UNIFORMIDADE MENOR QUE 1,7 MM (DISTRIBUIDOR)</v>
          </cell>
          <cell r="C1143" t="str">
            <v xml:space="preserve">KG    </v>
          </cell>
          <cell r="D1143">
            <v>5.82</v>
          </cell>
        </row>
        <row r="1144">
          <cell r="A1144">
            <v>4743</v>
          </cell>
          <cell r="B1144" t="str">
            <v>CASCALHO DE CAVA</v>
          </cell>
          <cell r="C1144" t="str">
            <v xml:space="preserve">M3    </v>
          </cell>
          <cell r="D1144">
            <v>44.86</v>
          </cell>
        </row>
        <row r="1145">
          <cell r="A1145">
            <v>4744</v>
          </cell>
          <cell r="B1145" t="str">
            <v>CASCALHO DE RIO</v>
          </cell>
          <cell r="C1145" t="str">
            <v xml:space="preserve">M3    </v>
          </cell>
          <cell r="D1145">
            <v>71.78</v>
          </cell>
        </row>
        <row r="1146">
          <cell r="A1146">
            <v>4745</v>
          </cell>
          <cell r="B1146" t="str">
            <v>CASCALHO LAVADO</v>
          </cell>
          <cell r="C1146" t="str">
            <v xml:space="preserve">M3    </v>
          </cell>
          <cell r="D1146">
            <v>86.09</v>
          </cell>
        </row>
        <row r="1147">
          <cell r="A1147">
            <v>36496</v>
          </cell>
          <cell r="B1147" t="str">
            <v>CAVALETE PARA TALHA COM ESTRUTURA EM TUBO METALICO ALTURA MINIMA 3,2 M EQUIPADO COM RODAS DE BORRACHA PARA MOVIMENTACAO DE TUBOS DE CONCRETO NA CENTRAL DE PREMOLDADOS COM CAPACIDADE DE CARGA DE 3 TONELADAS</v>
          </cell>
          <cell r="C1147" t="str">
            <v xml:space="preserve">UN    </v>
          </cell>
          <cell r="D1147">
            <v>10271.14</v>
          </cell>
        </row>
        <row r="1148">
          <cell r="A1148">
            <v>10630</v>
          </cell>
          <cell r="B1148" t="str">
            <v>CAVALO MECANICO TRACAO 4X2, PESO BRUTO TOTAL COMBINADO 49000 KG, CAPACIDADE MAXIMA DE TRACAO *66000* KG, POTENCIA *360* CV (INCLUI CABINE E CHASSI, NAO INCLUI SEMIRREBOQUE)</v>
          </cell>
          <cell r="C1148" t="str">
            <v xml:space="preserve">UN    </v>
          </cell>
          <cell r="D1148">
            <v>511853.59</v>
          </cell>
        </row>
        <row r="1149">
          <cell r="A1149">
            <v>37762</v>
          </cell>
          <cell r="B1149" t="str">
            <v>CAVALO MECANICO TRACAO 4X2, PESO BRUTO TOTAL 16000 KG, CAPACIDADE MAXIMA DE TRACAO *36000* KG, DISTANCIA ENTRE EIXOS *3,56* M, POTENCIA *286* CV (INCLUI CABINE E CHASSI, NAO INCLUI SEMIRREBOQUE)</v>
          </cell>
          <cell r="C1149" t="str">
            <v xml:space="preserve">UN    </v>
          </cell>
          <cell r="D1149">
            <v>438985.59</v>
          </cell>
        </row>
        <row r="1150">
          <cell r="A1150">
            <v>37763</v>
          </cell>
          <cell r="B1150" t="str">
            <v>CAVALO MECANICO TRACAO 4X2, PESO BRUTO TOTAL 16000 KG, CAPACIDADE MAXIMA DE TRACAO *45000* KG, DISTANCIA ENTRE EIXOS *3,56* M, POTENCIA *330* CV (INCLUI CABINE E CHASSI, NAO INCLUI SEMIRREBOQUE)</v>
          </cell>
          <cell r="C1150" t="str">
            <v xml:space="preserve">UN    </v>
          </cell>
          <cell r="D1150">
            <v>444317.37</v>
          </cell>
        </row>
        <row r="1151">
          <cell r="A1151">
            <v>41992</v>
          </cell>
          <cell r="B1151" t="str">
            <v>CAVALO MECANICO TRACAO 4X2, PESO BRUTO TOTAL 16000 KG, CAPACIDADE MAXIMA DE TRACAO *80000* KG, POTENCIA *380* CV (INCLUI CABINE E CHASSI, NAO INCLUI SEMIRREBOQUE)</v>
          </cell>
          <cell r="C1151" t="str">
            <v xml:space="preserve">UN    </v>
          </cell>
          <cell r="D1151">
            <v>505100</v>
          </cell>
        </row>
        <row r="1152">
          <cell r="A1152">
            <v>13215</v>
          </cell>
          <cell r="B1152" t="str">
            <v>CAVALO MECANICO TRACAO 6X2, PESO BRUTO TOTAL COMBINADO 56000 KG, CAPACIDADE MAXIMA DE TRACAO *66000* KG, POTENCIA *360* CV (INCLUI CABINE E CHASSI, NAO INCLUI SEMIRREBOQUE)</v>
          </cell>
          <cell r="C1152" t="str">
            <v xml:space="preserve">UN    </v>
          </cell>
          <cell r="D1152">
            <v>619378.42000000004</v>
          </cell>
        </row>
        <row r="1153">
          <cell r="A1153">
            <v>4235</v>
          </cell>
          <cell r="B1153" t="str">
            <v>CAVOUQUEIRO OU OPERADOR DE PERFURATRIZ / ROMPEDOR</v>
          </cell>
          <cell r="C1153" t="str">
            <v xml:space="preserve">H     </v>
          </cell>
          <cell r="D1153">
            <v>9.73</v>
          </cell>
        </row>
        <row r="1154">
          <cell r="A1154">
            <v>40976</v>
          </cell>
          <cell r="B1154" t="str">
            <v>CAVOUQUEIRO OU OPERADOR DE PERFURATRIZ / ROMPEDOR (MENSALISTA)</v>
          </cell>
          <cell r="C1154" t="str">
            <v xml:space="preserve">MES   </v>
          </cell>
          <cell r="D1154">
            <v>1726.59</v>
          </cell>
        </row>
        <row r="1155">
          <cell r="A1155">
            <v>39013</v>
          </cell>
          <cell r="B1155" t="str">
            <v>CENTRALIZADOR DE BARRA DE ACO (CHUMBADOR TIPO CARAMBOLA), PARA ACO ATE 20 MM</v>
          </cell>
          <cell r="C1155" t="str">
            <v xml:space="preserve">UN    </v>
          </cell>
          <cell r="D1155">
            <v>1.22</v>
          </cell>
        </row>
        <row r="1156">
          <cell r="A1156">
            <v>43091</v>
          </cell>
          <cell r="B1156" t="str">
            <v>CENTRO DE MEDICAO AGRUPADA, EM POLICARBONATO / PVC, COM 12 MEDIDORES E PROTECAO GERAL (INCLUI BARRAMENTO, DISJUNTORES E ACESSORIOS DE FIXACAO) (PADRAO CONCESSIONARIA LOCAL)</v>
          </cell>
          <cell r="C1156" t="str">
            <v xml:space="preserve">UN    </v>
          </cell>
          <cell r="D1156">
            <v>5248.72</v>
          </cell>
        </row>
        <row r="1157">
          <cell r="A1157">
            <v>43092</v>
          </cell>
          <cell r="B1157" t="str">
            <v>CENTRO DE MEDICAO AGRUPADA, EM POLICARBONATO / PVC, COM 16 MEDIDORES E PROTECAO GERAL (INCLUI BARRAMENTO, DISJUNTORES E ACESSORIOS DE FIXACAO) (PADRAO CONCESSIONARIA LOCAL)</v>
          </cell>
          <cell r="C1157" t="str">
            <v xml:space="preserve">UN    </v>
          </cell>
          <cell r="D1157">
            <v>6998.3</v>
          </cell>
        </row>
        <row r="1158">
          <cell r="A1158">
            <v>43089</v>
          </cell>
          <cell r="B1158" t="str">
            <v>CENTRO DE MEDICAO AGRUPADA, EM POLICARBONATO / PVC, COM 4 MEDIDORES E PROTECAO GERAL (INCLUI BARRAMENTO, DISJUNTORES E ACESSORIOS DE FIXACAO) (PADRAO CONCESSIONARIA LOCAL)</v>
          </cell>
          <cell r="C1158" t="str">
            <v xml:space="preserve">UN    </v>
          </cell>
          <cell r="D1158">
            <v>1219.6500000000001</v>
          </cell>
        </row>
        <row r="1159">
          <cell r="A1159">
            <v>43090</v>
          </cell>
          <cell r="B1159" t="str">
            <v>CENTRO DE MEDICAO AGRUPADA, EM POLICARBONATO / PVC, COM 8 MEDIDORES E PROTECAO GERAL (INCLUI BARRAMENTO, DISJUNTORES E ACESSORIOS DE FIXACAO) (PADRAO CONCESSIONARIA LOCAL)</v>
          </cell>
          <cell r="C1159" t="str">
            <v xml:space="preserve">UN    </v>
          </cell>
          <cell r="D1159">
            <v>2691.65</v>
          </cell>
        </row>
        <row r="1160">
          <cell r="A1160">
            <v>41967</v>
          </cell>
          <cell r="B1160" t="str">
            <v>CERA  LIQUIDA</v>
          </cell>
          <cell r="C1160" t="str">
            <v xml:space="preserve">L     </v>
          </cell>
          <cell r="D1160">
            <v>7.03</v>
          </cell>
        </row>
        <row r="1161">
          <cell r="A1161">
            <v>12760</v>
          </cell>
          <cell r="B1161" t="str">
            <v>CHAPA ACO INOX AISI 304 NUMERO 4 (E = 6 MM), ACABAMENTO NUMERO 1 (LAMINADO A QUENTE, FOSCO)</v>
          </cell>
          <cell r="C1161" t="str">
            <v xml:space="preserve">M2    </v>
          </cell>
          <cell r="D1161">
            <v>1445.02</v>
          </cell>
        </row>
        <row r="1162">
          <cell r="A1162">
            <v>12759</v>
          </cell>
          <cell r="B1162" t="str">
            <v>CHAPA ACO INOX AISI 304 NUMERO 9 (E = 4 MM), ACABAMENTO NUMERO 1 (LAMINADO A QUENTE, FOSCO)</v>
          </cell>
          <cell r="C1162" t="str">
            <v xml:space="preserve">M2    </v>
          </cell>
          <cell r="D1162">
            <v>963.33</v>
          </cell>
        </row>
        <row r="1163">
          <cell r="A1163">
            <v>43105</v>
          </cell>
          <cell r="B1163" t="str">
            <v>CHAPA DE ACO CARBONO GALVANIZADA, PERFURADA (GRADE FUROS) E = 1,5 MM, DIAMETRO DO FURO = 9,52 MM (FUROS ALTERNADOS HORIZ.)</v>
          </cell>
          <cell r="C1163" t="str">
            <v xml:space="preserve">KG    </v>
          </cell>
          <cell r="D1163">
            <v>37.4</v>
          </cell>
        </row>
        <row r="1164">
          <cell r="A1164">
            <v>40424</v>
          </cell>
          <cell r="B1164" t="str">
            <v>CHAPA DE ACO CARBONO LAMINADO A QUENTE, QUALIDADE ESTRUTURAL, BITOLA 3/16", E =4,75 MM (37,29 KG/M2)</v>
          </cell>
          <cell r="C1164" t="str">
            <v xml:space="preserve">KG    </v>
          </cell>
          <cell r="D1164">
            <v>9.5</v>
          </cell>
        </row>
        <row r="1165">
          <cell r="A1165">
            <v>1325</v>
          </cell>
          <cell r="B1165" t="str">
            <v>CHAPA DE ACO FINA A FRIO BITOLA MSG 20, E = 0,90 MM (7,20 KG/M2)</v>
          </cell>
          <cell r="C1165" t="str">
            <v xml:space="preserve">KG    </v>
          </cell>
          <cell r="D1165">
            <v>10.41</v>
          </cell>
        </row>
        <row r="1166">
          <cell r="A1166">
            <v>1327</v>
          </cell>
          <cell r="B1166" t="str">
            <v>CHAPA DE ACO FINA A FRIO BITOLA MSG 24, E = 0,60 MM (4,80 KG/M2)</v>
          </cell>
          <cell r="C1166" t="str">
            <v xml:space="preserve">KG    </v>
          </cell>
          <cell r="D1166">
            <v>11.08</v>
          </cell>
        </row>
        <row r="1167">
          <cell r="A1167">
            <v>1328</v>
          </cell>
          <cell r="B1167" t="str">
            <v>CHAPA DE ACO FINA A FRIO BITOLA MSG 26, E = 0,45 MM (3,60 KG/M2)</v>
          </cell>
          <cell r="C1167" t="str">
            <v xml:space="preserve">KG    </v>
          </cell>
          <cell r="D1167">
            <v>10.43</v>
          </cell>
        </row>
        <row r="1168">
          <cell r="A1168">
            <v>1321</v>
          </cell>
          <cell r="B1168" t="str">
            <v>CHAPA DE ACO FINA A QUENTE BITOLA MSG 13, E = 2,25 MM (18,00 KG/M2)</v>
          </cell>
          <cell r="C1168" t="str">
            <v xml:space="preserve">KG    </v>
          </cell>
          <cell r="D1168">
            <v>9.66</v>
          </cell>
        </row>
        <row r="1169">
          <cell r="A1169">
            <v>1318</v>
          </cell>
          <cell r="B1169" t="str">
            <v>CHAPA DE ACO FINA A QUENTE BITOLA MSG 14, E = 2,00 MM (16,0 KG/M2)</v>
          </cell>
          <cell r="C1169" t="str">
            <v xml:space="preserve">KG    </v>
          </cell>
          <cell r="D1169">
            <v>9.67</v>
          </cell>
        </row>
        <row r="1170">
          <cell r="A1170">
            <v>1322</v>
          </cell>
          <cell r="B1170" t="str">
            <v>CHAPA DE ACO FINA A QUENTE BITOLA MSG 16, E = 1,50 MM (12,00 KG/M2)</v>
          </cell>
          <cell r="C1170" t="str">
            <v xml:space="preserve">KG    </v>
          </cell>
          <cell r="D1170">
            <v>10.210000000000001</v>
          </cell>
        </row>
        <row r="1171">
          <cell r="A1171">
            <v>1323</v>
          </cell>
          <cell r="B1171" t="str">
            <v>CHAPA DE ACO FINA A QUENTE BITOLA MSG 18, E = 1,20 MM (9,60 KG/M2)</v>
          </cell>
          <cell r="C1171" t="str">
            <v xml:space="preserve">KG    </v>
          </cell>
          <cell r="D1171">
            <v>10.210000000000001</v>
          </cell>
        </row>
        <row r="1172">
          <cell r="A1172">
            <v>1319</v>
          </cell>
          <cell r="B1172" t="str">
            <v>CHAPA DE ACO FINA A QUENTE BITOLA MSG 3/16 ", E = 4,75 MM (38,00 KG/M2)</v>
          </cell>
          <cell r="C1172" t="str">
            <v xml:space="preserve">KG    </v>
          </cell>
          <cell r="D1172">
            <v>8.61</v>
          </cell>
        </row>
        <row r="1173">
          <cell r="A1173">
            <v>11026</v>
          </cell>
          <cell r="B1173" t="str">
            <v>CHAPA DE ACO GALVANIZADA BITOLA GSG 14, E = 1,95 MM (15,60 KG/M2)</v>
          </cell>
          <cell r="C1173" t="str">
            <v xml:space="preserve">KG    </v>
          </cell>
          <cell r="D1173">
            <v>11.84</v>
          </cell>
        </row>
        <row r="1174">
          <cell r="A1174">
            <v>11027</v>
          </cell>
          <cell r="B1174" t="str">
            <v>CHAPA DE ACO GALVANIZADA BITOLA GSG 16, E = 1,55 MM (12,40 KG/M2)</v>
          </cell>
          <cell r="C1174" t="str">
            <v xml:space="preserve">KG    </v>
          </cell>
          <cell r="D1174">
            <v>12.32</v>
          </cell>
        </row>
        <row r="1175">
          <cell r="A1175">
            <v>11046</v>
          </cell>
          <cell r="B1175" t="str">
            <v>CHAPA DE ACO GALVANIZADA BITOLA GSG 18, E = 1,25 MM (10,00 KG/M2)</v>
          </cell>
          <cell r="C1175" t="str">
            <v xml:space="preserve">KG    </v>
          </cell>
          <cell r="D1175">
            <v>11.8</v>
          </cell>
        </row>
        <row r="1176">
          <cell r="A1176">
            <v>11047</v>
          </cell>
          <cell r="B1176" t="str">
            <v>CHAPA DE ACO GALVANIZADA BITOLA GSG 19, E = 1,11 MM (8,88 KG/M2)</v>
          </cell>
          <cell r="C1176" t="str">
            <v xml:space="preserve">KG    </v>
          </cell>
          <cell r="D1176">
            <v>12.87</v>
          </cell>
        </row>
        <row r="1177">
          <cell r="A1177">
            <v>43668</v>
          </cell>
          <cell r="B1177" t="str">
            <v>CHAPA DE ACO GALVANIZADA BITOLA GSG 20, E = 0,95 MM (7,60 KG/M2)</v>
          </cell>
          <cell r="C1177" t="str">
            <v xml:space="preserve">KG    </v>
          </cell>
          <cell r="D1177">
            <v>11.35</v>
          </cell>
        </row>
        <row r="1178">
          <cell r="A1178">
            <v>11049</v>
          </cell>
          <cell r="B1178" t="str">
            <v>CHAPA DE ACO GALVANIZADA BITOLA GSG 22, E = 0,80 MM (6,40 KG/M2)</v>
          </cell>
          <cell r="C1178" t="str">
            <v xml:space="preserve">KG    </v>
          </cell>
          <cell r="D1178">
            <v>12.3</v>
          </cell>
        </row>
        <row r="1179">
          <cell r="A1179">
            <v>43106</v>
          </cell>
          <cell r="B1179" t="str">
            <v>CHAPA DE ACO GALVANIZADA BITOLA GSG 24, E = 0,64 (5,12 KG/M2)</v>
          </cell>
          <cell r="C1179" t="str">
            <v xml:space="preserve">KG    </v>
          </cell>
          <cell r="D1179">
            <v>12.37</v>
          </cell>
        </row>
        <row r="1180">
          <cell r="A1180">
            <v>11051</v>
          </cell>
          <cell r="B1180" t="str">
            <v>CHAPA DE ACO GALVANIZADA BITOLA GSG 26, E = 0,50 MM (4,00 KG/M2)</v>
          </cell>
          <cell r="C1180" t="str">
            <v xml:space="preserve">KG    </v>
          </cell>
          <cell r="D1180">
            <v>12.91</v>
          </cell>
        </row>
        <row r="1181">
          <cell r="A1181">
            <v>11061</v>
          </cell>
          <cell r="B1181" t="str">
            <v>CHAPA DE ACO GALVANIZADA BITOLA GSG 30, E = 0,35 MM (2,80 KG/M2)</v>
          </cell>
          <cell r="C1181" t="str">
            <v xml:space="preserve">KG    </v>
          </cell>
          <cell r="D1181">
            <v>15.49</v>
          </cell>
        </row>
        <row r="1182">
          <cell r="A1182">
            <v>43667</v>
          </cell>
          <cell r="B1182" t="str">
            <v>CHAPA DE ACO GROSSA, ASTM A36, E = 1 " (25,40 MM) 199,18 KG/M2</v>
          </cell>
          <cell r="C1182" t="str">
            <v xml:space="preserve">KG    </v>
          </cell>
          <cell r="D1182">
            <v>11.26</v>
          </cell>
        </row>
        <row r="1183">
          <cell r="A1183">
            <v>1333</v>
          </cell>
          <cell r="B1183" t="str">
            <v>CHAPA DE ACO GROSSA, ASTM A36, E = 1/2 " (12,70 MM) 99,59 KG/M2</v>
          </cell>
          <cell r="C1183" t="str">
            <v xml:space="preserve">KG    </v>
          </cell>
          <cell r="D1183">
            <v>9.3800000000000008</v>
          </cell>
        </row>
        <row r="1184">
          <cell r="A1184">
            <v>1330</v>
          </cell>
          <cell r="B1184" t="str">
            <v>CHAPA DE ACO GROSSA, ASTM A36, E = 1/4 " (6,35 MM) 49,79 KG/M2</v>
          </cell>
          <cell r="C1184" t="str">
            <v xml:space="preserve">KG    </v>
          </cell>
          <cell r="D1184">
            <v>9.2899999999999991</v>
          </cell>
        </row>
        <row r="1185">
          <cell r="A1185">
            <v>10957</v>
          </cell>
          <cell r="B1185" t="str">
            <v>CHAPA DE ACO GROSSA, ASTM A36, E = 3/4 " (19,05 MM) 149,39 KG/M2</v>
          </cell>
          <cell r="C1185" t="str">
            <v xml:space="preserve">KG    </v>
          </cell>
          <cell r="D1185">
            <v>10.71</v>
          </cell>
        </row>
        <row r="1186">
          <cell r="A1186">
            <v>1332</v>
          </cell>
          <cell r="B1186" t="str">
            <v>CHAPA DE ACO GROSSA, ASTM A36, E = 3/8 " (9,53 MM) 74,69 KG/M2</v>
          </cell>
          <cell r="C1186" t="str">
            <v xml:space="preserve">KG    </v>
          </cell>
          <cell r="D1186">
            <v>9.5299999999999994</v>
          </cell>
        </row>
        <row r="1187">
          <cell r="A1187">
            <v>1334</v>
          </cell>
          <cell r="B1187" t="str">
            <v>CHAPA DE ACO GROSSA, ASTM A36, E = 5/8 " (15,88 MM) 124,49 KG/M2</v>
          </cell>
          <cell r="C1187" t="str">
            <v xml:space="preserve">KG    </v>
          </cell>
          <cell r="D1187">
            <v>10.56</v>
          </cell>
        </row>
        <row r="1188">
          <cell r="A1188">
            <v>1335</v>
          </cell>
          <cell r="B1188" t="str">
            <v>CHAPA DE ACO GROSSA, ASTM A36, E = 7/8 " (22,23 MM) 174,28 KG/M2</v>
          </cell>
          <cell r="C1188" t="str">
            <v xml:space="preserve">KG    </v>
          </cell>
          <cell r="D1188">
            <v>10.92</v>
          </cell>
        </row>
        <row r="1189">
          <cell r="A1189">
            <v>40425</v>
          </cell>
          <cell r="B1189" t="str">
            <v>CHAPA DE ACO GROSSA, SAE 1020, BITOLA 1/4", E = 6,35 MM (49,85 KG/M2)</v>
          </cell>
          <cell r="C1189" t="str">
            <v xml:space="preserve">KG    </v>
          </cell>
          <cell r="D1189">
            <v>9.34</v>
          </cell>
        </row>
        <row r="1190">
          <cell r="A1190">
            <v>1337</v>
          </cell>
          <cell r="B1190" t="str">
            <v>CHAPA DE ACO XADREZ PARA PISOS, E = 1/4 " (6,30 MM) 54,53 KG/M2</v>
          </cell>
          <cell r="C1190" t="str">
            <v xml:space="preserve">KG    </v>
          </cell>
          <cell r="D1190">
            <v>10.71</v>
          </cell>
        </row>
        <row r="1191">
          <cell r="A1191">
            <v>1338</v>
          </cell>
          <cell r="B1191" t="str">
            <v>CHAPA DE LAMINADO MELAMINICO, LISO BRILHANTE, DE *1,25 X 3,08* M, E = 0,8 MM</v>
          </cell>
          <cell r="C1191" t="str">
            <v xml:space="preserve">M2    </v>
          </cell>
          <cell r="D1191">
            <v>35.56</v>
          </cell>
        </row>
        <row r="1192">
          <cell r="A1192">
            <v>1340</v>
          </cell>
          <cell r="B1192" t="str">
            <v>CHAPA DE LAMINADO MELAMINICO, LISO FOSCO, DE *1,25 X 3,08* M, E = 0,8 MM</v>
          </cell>
          <cell r="C1192" t="str">
            <v xml:space="preserve">M2    </v>
          </cell>
          <cell r="D1192">
            <v>41.11</v>
          </cell>
        </row>
        <row r="1193">
          <cell r="A1193">
            <v>1341</v>
          </cell>
          <cell r="B1193" t="str">
            <v>CHAPA DE LAMINADO MELAMINICO, TEXTURIZADO, DE *1,25 X 3,08* M, E = 0,8 MM</v>
          </cell>
          <cell r="C1193" t="str">
            <v xml:space="preserve">M2    </v>
          </cell>
          <cell r="D1193">
            <v>39.590000000000003</v>
          </cell>
        </row>
        <row r="1194">
          <cell r="A1194">
            <v>11134</v>
          </cell>
          <cell r="B1194" t="str">
            <v>CHAPA DE MADEIRA COMPENSADA NAVAL (COM COLA FENOLICA), E = 10 MM, DE *1,60 X 2,20* M</v>
          </cell>
          <cell r="C1194" t="str">
            <v xml:space="preserve">M2    </v>
          </cell>
          <cell r="D1194">
            <v>35.94</v>
          </cell>
        </row>
        <row r="1195">
          <cell r="A1195">
            <v>11135</v>
          </cell>
          <cell r="B1195" t="str">
            <v>CHAPA DE MADEIRA COMPENSADA NAVAL (COM COLA FENOLICA), E = 12 MM, DE *1,60 X 2,20* M</v>
          </cell>
          <cell r="C1195" t="str">
            <v xml:space="preserve">M2    </v>
          </cell>
          <cell r="D1195">
            <v>43.81</v>
          </cell>
        </row>
        <row r="1196">
          <cell r="A1196">
            <v>11136</v>
          </cell>
          <cell r="B1196" t="str">
            <v>CHAPA DE MADEIRA COMPENSADA NAVAL (COM COLA FENOLICA), E = 15 MM, DE *1,60 X 2,20* M</v>
          </cell>
          <cell r="C1196" t="str">
            <v xml:space="preserve">M2    </v>
          </cell>
          <cell r="D1196">
            <v>47.39</v>
          </cell>
        </row>
        <row r="1197">
          <cell r="A1197">
            <v>34743</v>
          </cell>
          <cell r="B1197" t="str">
            <v>CHAPA DE MADEIRA COMPENSADA NAVAL (COM COLA FENOLICA), E = 18 MM, DE *1,60 X 2,20* M</v>
          </cell>
          <cell r="C1197" t="str">
            <v xml:space="preserve">M2    </v>
          </cell>
          <cell r="D1197">
            <v>60.33</v>
          </cell>
        </row>
        <row r="1198">
          <cell r="A1198">
            <v>11137</v>
          </cell>
          <cell r="B1198" t="str">
            <v>CHAPA DE MADEIRA COMPENSADA NAVAL (COM COLA FENOLICA), E = 20 MM, DE *1,60 X 2,20* M</v>
          </cell>
          <cell r="C1198" t="str">
            <v xml:space="preserve">M2    </v>
          </cell>
          <cell r="D1198">
            <v>67.27</v>
          </cell>
        </row>
        <row r="1199">
          <cell r="A1199">
            <v>34745</v>
          </cell>
          <cell r="B1199" t="str">
            <v>CHAPA DE MADEIRA COMPENSADA NAVAL (COM COLA FENOLICA), E = 25 MM, DE *1,60 X 2,20* M</v>
          </cell>
          <cell r="C1199" t="str">
            <v xml:space="preserve">M2    </v>
          </cell>
          <cell r="D1199">
            <v>76.67</v>
          </cell>
        </row>
        <row r="1200">
          <cell r="A1200">
            <v>34746</v>
          </cell>
          <cell r="B1200" t="str">
            <v>CHAPA DE MADEIRA COMPENSADA NAVAL (COM COLA FENOLICA), E = 4 MM, DE *1,60 X 2,20* M</v>
          </cell>
          <cell r="C1200" t="str">
            <v xml:space="preserve">M2    </v>
          </cell>
          <cell r="D1200">
            <v>19.739999999999998</v>
          </cell>
        </row>
        <row r="1201">
          <cell r="A1201">
            <v>1360</v>
          </cell>
          <cell r="B1201" t="str">
            <v>CHAPA DE MADEIRA COMPENSADA NAVAL (COM COLA FENOLICA), E = 6 MM, DE *1,60 X 2,20* M</v>
          </cell>
          <cell r="C1201" t="str">
            <v xml:space="preserve">M2    </v>
          </cell>
          <cell r="D1201">
            <v>24.39</v>
          </cell>
        </row>
        <row r="1202">
          <cell r="A1202">
            <v>1346</v>
          </cell>
          <cell r="B1202" t="str">
            <v>CHAPA DE MADEIRA COMPENSADA PLASTIFICADA PARA FORMA DE CONCRETO, DE 2,20 x 1,10 M, E = 10 MM</v>
          </cell>
          <cell r="C1202" t="str">
            <v xml:space="preserve">M2    </v>
          </cell>
          <cell r="D1202">
            <v>26.59</v>
          </cell>
        </row>
        <row r="1203">
          <cell r="A1203">
            <v>1345</v>
          </cell>
          <cell r="B1203" t="str">
            <v>CHAPA DE MADEIRA COMPENSADA PLASTIFICADA PARA FORMA DE CONCRETO, DE 2,20 x 1,10 M, E = 18 MM</v>
          </cell>
          <cell r="C1203" t="str">
            <v xml:space="preserve">M2    </v>
          </cell>
          <cell r="D1203">
            <v>43.09</v>
          </cell>
        </row>
        <row r="1204">
          <cell r="A1204">
            <v>1347</v>
          </cell>
          <cell r="B1204" t="str">
            <v>CHAPA DE MADEIRA COMPENSADA PLASTIFICADA PARA FORMA DE CONCRETO, DE 2,20 X 1,10 M, E = 12 MM</v>
          </cell>
          <cell r="C1204" t="str">
            <v xml:space="preserve">M2    </v>
          </cell>
          <cell r="D1204">
            <v>31.78</v>
          </cell>
        </row>
        <row r="1205">
          <cell r="A1205">
            <v>1355</v>
          </cell>
          <cell r="B1205" t="str">
            <v>CHAPA DE MADEIRA COMPENSADA RESINADA PARA FORMA DE CONCRETO, DE *2,2 X 1,1* M, E = 14 MM</v>
          </cell>
          <cell r="C1205" t="str">
            <v xml:space="preserve">M2    </v>
          </cell>
          <cell r="D1205">
            <v>25.79</v>
          </cell>
        </row>
        <row r="1206">
          <cell r="A1206">
            <v>1358</v>
          </cell>
          <cell r="B1206" t="str">
            <v>CHAPA DE MADEIRA COMPENSADA RESINADA PARA FORMA DE CONCRETO, DE *2,2 X 1,1* M, E = 17 MM</v>
          </cell>
          <cell r="C1206" t="str">
            <v xml:space="preserve">M2    </v>
          </cell>
          <cell r="D1206">
            <v>29.88</v>
          </cell>
        </row>
        <row r="1207">
          <cell r="A1207">
            <v>34659</v>
          </cell>
          <cell r="B1207" t="str">
            <v>CHAPA DE MDF BRANCO LISO 1 FACE, E = 12 MM, DE *2,75 X 1,85* M</v>
          </cell>
          <cell r="C1207" t="str">
            <v xml:space="preserve">M2    </v>
          </cell>
          <cell r="D1207">
            <v>40.18</v>
          </cell>
        </row>
        <row r="1208">
          <cell r="A1208">
            <v>34514</v>
          </cell>
          <cell r="B1208" t="str">
            <v>CHAPA DE MDF BRANCO LISO 1 FACE, E = 15 MM, DE *2,75 X 1,85* M</v>
          </cell>
          <cell r="C1208" t="str">
            <v xml:space="preserve">M2    </v>
          </cell>
          <cell r="D1208">
            <v>44.51</v>
          </cell>
        </row>
        <row r="1209">
          <cell r="A1209">
            <v>34660</v>
          </cell>
          <cell r="B1209" t="str">
            <v>CHAPA DE MDF BRANCO LISO 1 FACE, E = 18 MM, DE *2,75 X 1,85* M</v>
          </cell>
          <cell r="C1209" t="str">
            <v xml:space="preserve">M2    </v>
          </cell>
          <cell r="D1209">
            <v>56.49</v>
          </cell>
        </row>
        <row r="1210">
          <cell r="A1210">
            <v>34661</v>
          </cell>
          <cell r="B1210" t="str">
            <v>CHAPA DE MDF BRANCO LISO 1 FACE, E = 25 MM, DE *2,75 X 1,85* M</v>
          </cell>
          <cell r="C1210" t="str">
            <v xml:space="preserve">M2    </v>
          </cell>
          <cell r="D1210">
            <v>81.13</v>
          </cell>
        </row>
        <row r="1211">
          <cell r="A1211">
            <v>34667</v>
          </cell>
          <cell r="B1211" t="str">
            <v>CHAPA DE MDF BRANCO LISO 1 FACE, E = 6 MM, DE *2,75 X 1,85* M</v>
          </cell>
          <cell r="C1211" t="str">
            <v xml:space="preserve">M2    </v>
          </cell>
          <cell r="D1211">
            <v>29.38</v>
          </cell>
        </row>
        <row r="1212">
          <cell r="A1212">
            <v>34668</v>
          </cell>
          <cell r="B1212" t="str">
            <v>CHAPA DE MDF BRANCO LISO 1 FACE, E = 9 MM, DE *2,75 X 1,85* M</v>
          </cell>
          <cell r="C1212" t="str">
            <v xml:space="preserve">M2    </v>
          </cell>
          <cell r="D1212">
            <v>38.39</v>
          </cell>
        </row>
        <row r="1213">
          <cell r="A1213">
            <v>34741</v>
          </cell>
          <cell r="B1213" t="str">
            <v>CHAPA DE MDF BRANCO LISO 2 FACES, E = 12 MM, DE *2,75 X 1,85* M</v>
          </cell>
          <cell r="C1213" t="str">
            <v xml:space="preserve">M2    </v>
          </cell>
          <cell r="D1213">
            <v>42.24</v>
          </cell>
        </row>
        <row r="1214">
          <cell r="A1214">
            <v>34664</v>
          </cell>
          <cell r="B1214" t="str">
            <v>CHAPA DE MDF BRANCO LISO 2 FACES, E = 15 MM, DE *2,75 X 1,85* M</v>
          </cell>
          <cell r="C1214" t="str">
            <v xml:space="preserve">M2    </v>
          </cell>
          <cell r="D1214">
            <v>46.1</v>
          </cell>
        </row>
        <row r="1215">
          <cell r="A1215">
            <v>34665</v>
          </cell>
          <cell r="B1215" t="str">
            <v>CHAPA DE MDF BRANCO LISO 2 FACES, E = 18 MM, DE *2,75 X 1,85* M</v>
          </cell>
          <cell r="C1215" t="str">
            <v xml:space="preserve">M2    </v>
          </cell>
          <cell r="D1215">
            <v>57.22</v>
          </cell>
        </row>
        <row r="1216">
          <cell r="A1216">
            <v>34666</v>
          </cell>
          <cell r="B1216" t="str">
            <v>CHAPA DE MDF BRANCO LISO 2 FACES, E = 25 MM, DE *2,75 X 1,85* M</v>
          </cell>
          <cell r="C1216" t="str">
            <v xml:space="preserve">M2    </v>
          </cell>
          <cell r="D1216">
            <v>86.44</v>
          </cell>
        </row>
        <row r="1217">
          <cell r="A1217">
            <v>34669</v>
          </cell>
          <cell r="B1217" t="str">
            <v>CHAPA DE MDF BRANCO LISO 2 FACES, E = 6 MM, DE *2,75 X 1,85* M</v>
          </cell>
          <cell r="C1217" t="str">
            <v xml:space="preserve">M2    </v>
          </cell>
          <cell r="D1217">
            <v>31.69</v>
          </cell>
        </row>
        <row r="1218">
          <cell r="A1218">
            <v>34670</v>
          </cell>
          <cell r="B1218" t="str">
            <v>CHAPA DE MDF BRANCO LISO 2 FACES, E = 9 MM, DE *2,75 X 1,85* M</v>
          </cell>
          <cell r="C1218" t="str">
            <v xml:space="preserve">M2    </v>
          </cell>
          <cell r="D1218">
            <v>38.76</v>
          </cell>
        </row>
        <row r="1219">
          <cell r="A1219">
            <v>34671</v>
          </cell>
          <cell r="B1219" t="str">
            <v>CHAPA DE MDF CRU, E = 12 MM, DE *2,75 X 1,85* M</v>
          </cell>
          <cell r="C1219" t="str">
            <v xml:space="preserve">M2    </v>
          </cell>
          <cell r="D1219">
            <v>32.35</v>
          </cell>
        </row>
        <row r="1220">
          <cell r="A1220">
            <v>34672</v>
          </cell>
          <cell r="B1220" t="str">
            <v>CHAPA DE MDF CRU, E = 15 MM, DE *2,75 X 1,85* M</v>
          </cell>
          <cell r="C1220" t="str">
            <v xml:space="preserve">M2    </v>
          </cell>
          <cell r="D1220">
            <v>34.119999999999997</v>
          </cell>
        </row>
        <row r="1221">
          <cell r="A1221">
            <v>34673</v>
          </cell>
          <cell r="B1221" t="str">
            <v>CHAPA DE MDF CRU, E = 18 MM, DE *2,75 X 1,85* M</v>
          </cell>
          <cell r="C1221" t="str">
            <v xml:space="preserve">M2    </v>
          </cell>
          <cell r="D1221">
            <v>41.63</v>
          </cell>
        </row>
        <row r="1222">
          <cell r="A1222">
            <v>34674</v>
          </cell>
          <cell r="B1222" t="str">
            <v>CHAPA DE MDF CRU, E = 20 MM, DE *2,75 X 1,85* M</v>
          </cell>
          <cell r="C1222" t="str">
            <v xml:space="preserve">M2    </v>
          </cell>
          <cell r="D1222">
            <v>55.35</v>
          </cell>
        </row>
        <row r="1223">
          <cell r="A1223">
            <v>34675</v>
          </cell>
          <cell r="B1223" t="str">
            <v>CHAPA DE MDF CRU, E = 25 MM, DE *2,75 X 1,85* M</v>
          </cell>
          <cell r="C1223" t="str">
            <v xml:space="preserve">M2    </v>
          </cell>
          <cell r="D1223">
            <v>67.48</v>
          </cell>
        </row>
        <row r="1224">
          <cell r="A1224">
            <v>34676</v>
          </cell>
          <cell r="B1224" t="str">
            <v>CHAPA DE MDF CRU, E = 6 MM, DE *2,75 X 1,85* M</v>
          </cell>
          <cell r="C1224" t="str">
            <v xml:space="preserve">M2    </v>
          </cell>
          <cell r="D1224">
            <v>19.43</v>
          </cell>
        </row>
        <row r="1225">
          <cell r="A1225">
            <v>34677</v>
          </cell>
          <cell r="B1225" t="str">
            <v>CHAPA DE MDF CRU, E = 9 MM, DE *2,75 X 1,85* M</v>
          </cell>
          <cell r="C1225" t="str">
            <v xml:space="preserve">M2    </v>
          </cell>
          <cell r="D1225">
            <v>26.12</v>
          </cell>
        </row>
        <row r="1226">
          <cell r="A1226">
            <v>43126</v>
          </cell>
          <cell r="B1226" t="str">
            <v>CHAPA EM ACO GALVANIZADO PARA STEEL DECK, COM NERVURAS TRAPEZOIDAIS, LARGURA UTIL DE 915 MM E ESPESSURA DE 0,80 MM</v>
          </cell>
          <cell r="C1226" t="str">
            <v xml:space="preserve">M2    </v>
          </cell>
          <cell r="D1226">
            <v>135.85</v>
          </cell>
        </row>
        <row r="1227">
          <cell r="A1227">
            <v>43124</v>
          </cell>
          <cell r="B1227" t="str">
            <v>CHAPA EM ACO GALVANIZADO PARA STEEL DECK, COM NERVURAS TRAPEZOIDAIS, LARGURA UTIL DE 915 MM E ESPESSURA DE 0,95 MM</v>
          </cell>
          <cell r="C1227" t="str">
            <v xml:space="preserve">M2    </v>
          </cell>
          <cell r="D1227">
            <v>158.62</v>
          </cell>
        </row>
        <row r="1228">
          <cell r="A1228">
            <v>43125</v>
          </cell>
          <cell r="B1228" t="str">
            <v>CHAPA EM ACO GALVANIZADO PARA STEEL DECK, COM NERVURAS TRAPEZOIDAIS, LARGURA UTIL DE 915 MM E ESPESSURA DE 1,25 MM</v>
          </cell>
          <cell r="C1228" t="str">
            <v xml:space="preserve">M2    </v>
          </cell>
          <cell r="D1228">
            <v>205.72</v>
          </cell>
        </row>
        <row r="1229">
          <cell r="A1229">
            <v>40623</v>
          </cell>
          <cell r="B1229" t="str">
            <v>CHAPA PARA EMENDA DE VIGA, EM ACO GROSSO, QUALIDADE ESTRUTURAL, BITOLA 3/16 ", E= 4,75 MM, 4 FUROS, LARGURA 45 MM, COMPRIMENTO 500 MM</v>
          </cell>
          <cell r="C1229" t="str">
            <v xml:space="preserve">PAR   </v>
          </cell>
          <cell r="D1229">
            <v>104.33</v>
          </cell>
        </row>
        <row r="1230">
          <cell r="A1230">
            <v>43701</v>
          </cell>
          <cell r="B1230" t="str">
            <v>CHAPA/BOBINA LISA EM ALUMINIO, LIGA 1.200 - H14, QUALQUER ESPESSURA, QUALQUER LARGURA</v>
          </cell>
          <cell r="C1230" t="str">
            <v xml:space="preserve">KG    </v>
          </cell>
          <cell r="D1230">
            <v>35.22</v>
          </cell>
        </row>
        <row r="1231">
          <cell r="A1231">
            <v>12083</v>
          </cell>
          <cell r="B1231" t="str">
            <v>CHAVE BLINDADA TRIPOLAR PARA MOTORES, DO TIPO FACA, COM PORTA FUSIVEL DO TIPO CARTUCHO, CORRENTE NOMINAL DE 100 A, TENSAO NOMINAL DE 250 V</v>
          </cell>
          <cell r="C1231" t="str">
            <v xml:space="preserve">UN    </v>
          </cell>
          <cell r="D1231">
            <v>635.77</v>
          </cell>
        </row>
        <row r="1232">
          <cell r="A1232">
            <v>12081</v>
          </cell>
          <cell r="B1232" t="str">
            <v>CHAVE BLINDADA TRIPOLAR PARA MOTORES, DO TIPO FACA, COM PORTA FUSIVEL DO TIPO CARTUCHO, CORRENTE NOMINAL DE 30 A, TENSAO NOMINAL DE 250 V</v>
          </cell>
          <cell r="C1232" t="str">
            <v xml:space="preserve">UN    </v>
          </cell>
          <cell r="D1232">
            <v>215</v>
          </cell>
        </row>
        <row r="1233">
          <cell r="A1233">
            <v>12082</v>
          </cell>
          <cell r="B1233" t="str">
            <v>CHAVE BLINDADA TRIPOLAR PARA MOTORES, DO TIPO FACA, COM PORTA FUSIVEL DO TIPO CARTUCHO, CORRENTE NOMINAL DE 60 A, TENSAO NOMINAL DE 250 V</v>
          </cell>
          <cell r="C1233" t="str">
            <v xml:space="preserve">UN    </v>
          </cell>
          <cell r="D1233">
            <v>337.9</v>
          </cell>
        </row>
        <row r="1234">
          <cell r="A1234">
            <v>13354</v>
          </cell>
          <cell r="B1234" t="str">
            <v>CHAVE DE PARTIDA DIRETA TRIFASICA, COM CAIXA TERMOPLASTICA, COM FUSIVEL DE 25 A, PARA MOTOR COM POTENCIA DE 7,5 CV E TENSAO DE 380 V</v>
          </cell>
          <cell r="C1234" t="str">
            <v xml:space="preserve">UN    </v>
          </cell>
          <cell r="D1234">
            <v>504.66</v>
          </cell>
        </row>
        <row r="1235">
          <cell r="A1235">
            <v>14057</v>
          </cell>
          <cell r="B1235" t="str">
            <v>CHAVE DE PARTIDA DIRETA TRIFASICA, COM CAIXA TERMOPLASTICA, COM FUSIVEL DE 35 A, PARA MOTOR COM POTENCIA DE 5 CV E TENSAO DE 220 V</v>
          </cell>
          <cell r="C1235" t="str">
            <v xml:space="preserve">UN    </v>
          </cell>
          <cell r="D1235">
            <v>281.76</v>
          </cell>
        </row>
        <row r="1236">
          <cell r="A1236">
            <v>14058</v>
          </cell>
          <cell r="B1236" t="str">
            <v>CHAVE DE PARTIDA DIRETA TRIFASICA, COM CAIXA TERMOPLASTICA, COM FUSIVEL DE 63 A, PARA MOTOR COM POTENCIA DE 10 CV E TENSAO DE 220 V</v>
          </cell>
          <cell r="C1236" t="str">
            <v xml:space="preserve">UN    </v>
          </cell>
          <cell r="D1236">
            <v>444.47</v>
          </cell>
        </row>
        <row r="1237">
          <cell r="A1237">
            <v>20971</v>
          </cell>
          <cell r="B1237" t="str">
            <v>CHAVE DUPLA PARA CONEXOES TIPO STORZ, ENGATE RAPIDO 1 1/2" X 2 1/2", EM LATAO, PARA INSTALACAO PREDIAL COMBATE A INCENDIO</v>
          </cell>
          <cell r="C1237" t="str">
            <v xml:space="preserve">UN    </v>
          </cell>
          <cell r="D1237">
            <v>14.57</v>
          </cell>
        </row>
        <row r="1238">
          <cell r="A1238">
            <v>5047</v>
          </cell>
          <cell r="B1238" t="str">
            <v>CHAVE FUSIVEL PARA REDES DE DISTRIBUICAO, TENSAO DE 15,0 KV, CORRENTE NOMINAL DO PORTA FUSIVEL DE 100 A, CAPACIDADE DE INTERRUPCAO SIMETRICA DE 7,10 KA, CAPACIDADE DE INTERRUPCAO ASSIMETRICA 10,00 KA</v>
          </cell>
          <cell r="C1238" t="str">
            <v xml:space="preserve">UN    </v>
          </cell>
          <cell r="D1238">
            <v>302.82</v>
          </cell>
        </row>
        <row r="1239">
          <cell r="A1239">
            <v>13369</v>
          </cell>
          <cell r="B1239" t="str">
            <v>CHAVE SECCIONADORA-FUSIVEL BLINDADA TRIPOLAR, ABERTURA COM CARGA, PARA FUSIVEL NH00, CORRENTE NOMINAL DE 160 A, TENSAO DE 500 V</v>
          </cell>
          <cell r="C1239" t="str">
            <v xml:space="preserve">UN    </v>
          </cell>
          <cell r="D1239">
            <v>328.48</v>
          </cell>
        </row>
        <row r="1240">
          <cell r="A1240">
            <v>13370</v>
          </cell>
          <cell r="B1240" t="str">
            <v>CHAVE SECCIONADORA-FUSIVEL BLINDADA TRIPOLAR, ABERTURA COM CARGA, PARA FUSIVEL NH01, CORRENTE NOMINAL DE 250 A, TENSAO DE 500 V</v>
          </cell>
          <cell r="C1240" t="str">
            <v xml:space="preserve">UN    </v>
          </cell>
          <cell r="D1240">
            <v>455.35</v>
          </cell>
        </row>
        <row r="1241">
          <cell r="A1241">
            <v>13279</v>
          </cell>
          <cell r="B1241" t="str">
            <v>CHUMBADOR DE ACO TIPO PARABOLT, * 5/8" X 200* MM,  COM PORCA E ARRUELA</v>
          </cell>
          <cell r="C1241" t="str">
            <v xml:space="preserve">KG    </v>
          </cell>
          <cell r="D1241">
            <v>10.61</v>
          </cell>
        </row>
        <row r="1242">
          <cell r="A1242">
            <v>11977</v>
          </cell>
          <cell r="B1242" t="str">
            <v>CHUMBADOR DE ACO, DIAMETRO 1/2", COMPRIMENTO 75 MM</v>
          </cell>
          <cell r="C1242" t="str">
            <v xml:space="preserve">UN    </v>
          </cell>
          <cell r="D1242">
            <v>5.5</v>
          </cell>
        </row>
        <row r="1243">
          <cell r="A1243">
            <v>11975</v>
          </cell>
          <cell r="B1243" t="str">
            <v>CHUMBADOR DE ACO, DIAMETRO 5/8", COMPRIMENTO 6", COM PORCA</v>
          </cell>
          <cell r="C1243" t="str">
            <v xml:space="preserve">UN    </v>
          </cell>
          <cell r="D1243">
            <v>12.05</v>
          </cell>
        </row>
        <row r="1244">
          <cell r="A1244">
            <v>39746</v>
          </cell>
          <cell r="B1244" t="str">
            <v>CHUMBADOR DE ACO, 1" X 600 MM, PARA POSTES DE ACO COM BASE, INCLUSO PORCA E ARRUELA</v>
          </cell>
          <cell r="C1244" t="str">
            <v xml:space="preserve">UN    </v>
          </cell>
          <cell r="D1244">
            <v>134.13999999999999</v>
          </cell>
        </row>
        <row r="1245">
          <cell r="A1245">
            <v>11976</v>
          </cell>
          <cell r="B1245" t="str">
            <v>CHUMBADOR, DIAMETRO 1/4" COM PARAFUSO 1/4" X 40 MM</v>
          </cell>
          <cell r="C1245" t="str">
            <v xml:space="preserve">UN    </v>
          </cell>
          <cell r="D1245">
            <v>0.61</v>
          </cell>
        </row>
        <row r="1246">
          <cell r="A1246">
            <v>1368</v>
          </cell>
          <cell r="B1246" t="str">
            <v>CHUVEIRO COMUM EM PLASTICO BRANCO, COM CANO, 3 TEMPERATURAS, 5500 W (110/220 V)</v>
          </cell>
          <cell r="C1246" t="str">
            <v xml:space="preserve">UN    </v>
          </cell>
          <cell r="D1246">
            <v>69.95</v>
          </cell>
        </row>
        <row r="1247">
          <cell r="A1247">
            <v>1367</v>
          </cell>
          <cell r="B1247" t="str">
            <v>CHUVEIRO COMUM EM PLASTICO CROMADO, COM CANO, 4 TEMPERATURAS (110/220 V)</v>
          </cell>
          <cell r="C1247" t="str">
            <v xml:space="preserve">UN    </v>
          </cell>
          <cell r="D1247">
            <v>226.26</v>
          </cell>
        </row>
        <row r="1248">
          <cell r="A1248">
            <v>7608</v>
          </cell>
          <cell r="B1248" t="str">
            <v>CHUVEIRO PLASTICO BRANCO SIMPLES 5 '' PARA ACOPLAR EM HASTE 1/2 ", AGUA FRIA</v>
          </cell>
          <cell r="C1248" t="str">
            <v xml:space="preserve">UN    </v>
          </cell>
          <cell r="D1248">
            <v>5.93</v>
          </cell>
        </row>
        <row r="1249">
          <cell r="A1249">
            <v>41900</v>
          </cell>
          <cell r="B1249" t="str">
            <v>CIMENTO ASFALTICO DE PETROLEO A GRANEL (CAP) 30/45 (COLETADO CAIXA NA ANP ACRESCIDO DE ICMS)</v>
          </cell>
          <cell r="C1249" t="str">
            <v xml:space="preserve">KG    </v>
          </cell>
          <cell r="D1249">
            <v>3.91</v>
          </cell>
        </row>
        <row r="1250">
          <cell r="A1250">
            <v>41899</v>
          </cell>
          <cell r="B1250" t="str">
            <v>CIMENTO ASFALTICO DE PETROLEO A GRANEL (CAP) 50/70 (COLETADO CAIXA NA ANP ACRESCIDO DE ICMS)</v>
          </cell>
          <cell r="C1250" t="str">
            <v xml:space="preserve">T     </v>
          </cell>
          <cell r="D1250">
            <v>4209.34</v>
          </cell>
        </row>
        <row r="1251">
          <cell r="A1251">
            <v>1380</v>
          </cell>
          <cell r="B1251" t="str">
            <v>CIMENTO BRANCO</v>
          </cell>
          <cell r="C1251" t="str">
            <v xml:space="preserve">KG    </v>
          </cell>
          <cell r="D1251">
            <v>1.88</v>
          </cell>
        </row>
        <row r="1252">
          <cell r="A1252">
            <v>1375</v>
          </cell>
          <cell r="B1252" t="str">
            <v>CIMENTO IMPERMEABILIZANTE DE PEGA ULTRARRAPIDA PARA TAMPONAMENTOS</v>
          </cell>
          <cell r="C1252" t="str">
            <v xml:space="preserve">KG    </v>
          </cell>
          <cell r="D1252">
            <v>12.86</v>
          </cell>
        </row>
        <row r="1253">
          <cell r="A1253">
            <v>1379</v>
          </cell>
          <cell r="B1253" t="str">
            <v>CIMENTO PORTLAND COMPOSTO CP II-32</v>
          </cell>
          <cell r="C1253" t="str">
            <v xml:space="preserve">KG    </v>
          </cell>
          <cell r="D1253">
            <v>0.6</v>
          </cell>
        </row>
        <row r="1254">
          <cell r="A1254">
            <v>13284</v>
          </cell>
          <cell r="B1254" t="str">
            <v>CIMENTO PORTLAND DE ALTO FORNO (AF) CP III-40</v>
          </cell>
          <cell r="C1254" t="str">
            <v xml:space="preserve">KG    </v>
          </cell>
          <cell r="D1254">
            <v>0.6</v>
          </cell>
        </row>
        <row r="1255">
          <cell r="A1255">
            <v>25974</v>
          </cell>
          <cell r="B1255" t="str">
            <v>CIMENTO PORTLAND ESTRUTURAL BRANCO CPB-32</v>
          </cell>
          <cell r="C1255" t="str">
            <v xml:space="preserve">KG    </v>
          </cell>
          <cell r="D1255">
            <v>2.2599999999999998</v>
          </cell>
        </row>
        <row r="1256">
          <cell r="A1256">
            <v>34753</v>
          </cell>
          <cell r="B1256" t="str">
            <v>CIMENTO PORTLAND POZOLANICO CP IV-32</v>
          </cell>
          <cell r="C1256" t="str">
            <v xml:space="preserve">KG    </v>
          </cell>
          <cell r="D1256">
            <v>0.66</v>
          </cell>
        </row>
        <row r="1257">
          <cell r="A1257">
            <v>420</v>
          </cell>
          <cell r="B1257" t="str">
            <v>CINTA CIRCULAR EM ACO GALVANIZADO DE 150 MM DE DIAMETRO PARA FIXACAO DE CAIXA MEDICAO, INCLUI PARAFUSOS E PORCAS</v>
          </cell>
          <cell r="C1257" t="str">
            <v xml:space="preserve">UN    </v>
          </cell>
          <cell r="D1257">
            <v>25.84</v>
          </cell>
        </row>
        <row r="1258">
          <cell r="A1258">
            <v>12327</v>
          </cell>
          <cell r="B1258" t="str">
            <v>CINTA CIRCULAR EM ACO GALVANIZADO DE 210 MM DE DIAMETRO PARA INSTALACAO DE TRANSFORMADOR EM POSTE DE CONCRETO</v>
          </cell>
          <cell r="C1258" t="str">
            <v xml:space="preserve">UN    </v>
          </cell>
          <cell r="D1258">
            <v>30.78</v>
          </cell>
        </row>
        <row r="1259">
          <cell r="A1259">
            <v>36148</v>
          </cell>
          <cell r="B1259" t="str">
            <v>CINTURAO DE SEGURANCA TIPO PARAQUEDISTA, FIVELA EM ACO, AJUSTE NO SUSPENSARIO, CINTURA E PERNAS</v>
          </cell>
          <cell r="C1259" t="str">
            <v xml:space="preserve">UN    </v>
          </cell>
          <cell r="D1259">
            <v>66.239999999999995</v>
          </cell>
        </row>
        <row r="1260">
          <cell r="A1260">
            <v>12329</v>
          </cell>
          <cell r="B1260" t="str">
            <v>COBRE ELETROLITICO EM BARRA OU CHAPA</v>
          </cell>
          <cell r="C1260" t="str">
            <v xml:space="preserve">KG    </v>
          </cell>
          <cell r="D1260">
            <v>100.43</v>
          </cell>
        </row>
        <row r="1261">
          <cell r="A1261">
            <v>1339</v>
          </cell>
          <cell r="B1261" t="str">
            <v>COLA A BASE DE RESINA SINTETICA PARA CHAPA DE LAMINADO MELAMINICO</v>
          </cell>
          <cell r="C1261" t="str">
            <v xml:space="preserve">KG    </v>
          </cell>
          <cell r="D1261">
            <v>35.65</v>
          </cell>
        </row>
        <row r="1262">
          <cell r="A1262">
            <v>11849</v>
          </cell>
          <cell r="B1262" t="str">
            <v>COLA BRANCA BASE PVA</v>
          </cell>
          <cell r="C1262" t="str">
            <v xml:space="preserve">L     </v>
          </cell>
          <cell r="D1262">
            <v>9.1999999999999993</v>
          </cell>
        </row>
        <row r="1263">
          <cell r="A1263">
            <v>37418</v>
          </cell>
          <cell r="B1263" t="str">
            <v>COLAR DE TOMADA EM POLIPROPILENO, PP, COM PARAFUSOS, PARA PEAD, 63 X 1/2" - LIGACAO PREDIAL DE AGUA</v>
          </cell>
          <cell r="C1263" t="str">
            <v xml:space="preserve">UN    </v>
          </cell>
          <cell r="D1263">
            <v>16.71</v>
          </cell>
        </row>
        <row r="1264">
          <cell r="A1264">
            <v>37419</v>
          </cell>
          <cell r="B1264" t="str">
            <v>COLAR DE TOMADA EM POLIPROPILENO, PP, COM PARAFUSOS, PARA PEAD, 63 X 3/4" - LIGACAO PREDIAL DE AGUA</v>
          </cell>
          <cell r="C1264" t="str">
            <v xml:space="preserve">UN    </v>
          </cell>
          <cell r="D1264">
            <v>17.16</v>
          </cell>
        </row>
        <row r="1265">
          <cell r="A1265">
            <v>1427</v>
          </cell>
          <cell r="B1265" t="str">
            <v>COLAR TOMADA PVC, COM TRAVAS, SAIDA COM ROSCA, DE 110 MM X 1/2" OU 110 MM X 3/4", PARA LIGACAO PREDIAL DE AGUA</v>
          </cell>
          <cell r="C1265" t="str">
            <v xml:space="preserve">UN    </v>
          </cell>
          <cell r="D1265">
            <v>22.03</v>
          </cell>
        </row>
        <row r="1266">
          <cell r="A1266">
            <v>1402</v>
          </cell>
          <cell r="B1266" t="str">
            <v>COLAR TOMADA PVC, COM TRAVAS, SAIDA COM ROSCA, DE 32 MM X 1/2" OU 32 MM X 3/4", PARA LIGACAO PREDIAL DE AGUA</v>
          </cell>
          <cell r="C1266" t="str">
            <v xml:space="preserve">UN    </v>
          </cell>
          <cell r="D1266">
            <v>7.62</v>
          </cell>
        </row>
        <row r="1267">
          <cell r="A1267">
            <v>1420</v>
          </cell>
          <cell r="B1267" t="str">
            <v>COLAR TOMADA PVC, COM TRAVAS, SAIDA COM ROSCA, DE 40 MM X 1/2" OU 40 MM X 3/4", PARA LIGACAO PREDIAL DE AGUA</v>
          </cell>
          <cell r="C1267" t="str">
            <v xml:space="preserve">UN    </v>
          </cell>
          <cell r="D1267">
            <v>9.8000000000000007</v>
          </cell>
        </row>
        <row r="1268">
          <cell r="A1268">
            <v>1419</v>
          </cell>
          <cell r="B1268" t="str">
            <v>COLAR TOMADA PVC, COM TRAVAS, SAIDA COM ROSCA, DE 50 MM X 1/2" OU 50 MM X 3/4", PARA LIGACAO PREDIAL DE AGUA</v>
          </cell>
          <cell r="C1268" t="str">
            <v xml:space="preserve">UN    </v>
          </cell>
          <cell r="D1268">
            <v>11.84</v>
          </cell>
        </row>
        <row r="1269">
          <cell r="A1269">
            <v>1414</v>
          </cell>
          <cell r="B1269" t="str">
            <v>COLAR TOMADA PVC, COM TRAVAS, SAIDA COM ROSCA, DE 60 MM X 1/2" OU 60 MM X 3/4", PARA LIGACAO PREDIAL DE AGUA</v>
          </cell>
          <cell r="C1269" t="str">
            <v xml:space="preserve">UN    </v>
          </cell>
          <cell r="D1269">
            <v>11.59</v>
          </cell>
        </row>
        <row r="1270">
          <cell r="A1270">
            <v>1413</v>
          </cell>
          <cell r="B1270" t="str">
            <v>COLAR TOMADA PVC, COM TRAVAS, SAIDA COM ROSCA, DE 75 MM X 1/2" OU 75 MM X 3/4", PARA LIGACAO PREDIAL DE AGUA</v>
          </cell>
          <cell r="C1270" t="str">
            <v xml:space="preserve">UN    </v>
          </cell>
          <cell r="D1270">
            <v>17.11</v>
          </cell>
        </row>
        <row r="1271">
          <cell r="A1271">
            <v>1412</v>
          </cell>
          <cell r="B1271" t="str">
            <v>COLAR TOMADA PVC, COM TRAVAS, SAIDA COM ROSCA, DE 85 MM X 1/2" OU 85 MM X 3/4", PARA LIGACAO PREDIAL DE AGUA</v>
          </cell>
          <cell r="C1271" t="str">
            <v xml:space="preserve">UN    </v>
          </cell>
          <cell r="D1271">
            <v>14.5</v>
          </cell>
        </row>
        <row r="1272">
          <cell r="A1272">
            <v>1411</v>
          </cell>
          <cell r="B1272" t="str">
            <v>COLAR TOMADA PVC, COM TRAVAS, SAIDA ROSCAVEL COM BUCHA DE LATAO, DE 110 MM X 1/2" OU 110 MM X 3/4", PARA LIGACAO PREDIAL DE AGUA</v>
          </cell>
          <cell r="C1272" t="str">
            <v xml:space="preserve">UN    </v>
          </cell>
          <cell r="D1272">
            <v>26.38</v>
          </cell>
        </row>
        <row r="1273">
          <cell r="A1273">
            <v>1406</v>
          </cell>
          <cell r="B1273" t="str">
            <v>COLAR TOMADA PVC, COM TRAVAS, SAIDA ROSCAVEL COM BUCHA DE LATAO, DE 60 MM X 1/2" OU 60 MM X 3/4", PARA LIGACAO PREDIAL DE AGUA</v>
          </cell>
          <cell r="C1273" t="str">
            <v xml:space="preserve">UN    </v>
          </cell>
          <cell r="D1273">
            <v>17.489999999999998</v>
          </cell>
        </row>
        <row r="1274">
          <cell r="A1274">
            <v>1407</v>
          </cell>
          <cell r="B1274" t="str">
            <v>COLAR TOMADA PVC, COM TRAVAS, SAIDA ROSCAVEL COM BUCHA DE LATAO, DE 75 MM X 1/2" OU 75 MM X 3/4", PARA LIGACAO PREDIAL DE AGUA</v>
          </cell>
          <cell r="C1274" t="str">
            <v xml:space="preserve">UN    </v>
          </cell>
          <cell r="D1274">
            <v>21.82</v>
          </cell>
        </row>
        <row r="1275">
          <cell r="A1275">
            <v>1404</v>
          </cell>
          <cell r="B1275" t="str">
            <v>COLAR TOMADA PVC, COM TRAVAS, SAIDA ROSCAVEL COM BUCHA DE LATAO, DE 85 MM X 1/2" OU 85 MM X 3/4", PARA LIGACAO PREDIAL DE AGUA</v>
          </cell>
          <cell r="C1275" t="str">
            <v xml:space="preserve">UN    </v>
          </cell>
          <cell r="D1275">
            <v>23.19</v>
          </cell>
        </row>
        <row r="1276">
          <cell r="A1276">
            <v>11281</v>
          </cell>
          <cell r="B1276" t="str">
            <v>COMPACTADOR DE SOLO A PERCUSSAO (SOQUETE), COM MOTOR GASOLINA DE 4 TEMPOS, PESO ENTRE 55 E 65 KG, FORCA DE IMPACTO DE 1.000 A 1.500 KGF, FREQUENCIA DE 600 A 700 GOLPES POR MINUTO, VELOCIDADE DE TRABALHO ENTRE 10 E 15 M/MIN, POTENCIA ENTRE 2,00 E 3,00 HP</v>
          </cell>
          <cell r="C1276" t="str">
            <v xml:space="preserve">UN    </v>
          </cell>
          <cell r="D1276">
            <v>10395</v>
          </cell>
        </row>
        <row r="1277">
          <cell r="A1277">
            <v>1442</v>
          </cell>
          <cell r="B1277" t="str">
            <v>COMPACTADOR DE SOLO TIPO PLACA VIBRATORIA REVERSIVEL, A GASOLINA, 4 TEMPOS, PESO DE 125 A 150 KG, FORCA CENTRIFUGA DE 2500 A 2800 KGF, LARG. TRABALHO DE 400 A 450 MM, FREQ VIBRACAO DE 4300 A 4500 RPM, VELOC. TRABALHO DE 15 A 20 M/MIN, POT. DE 5,5 A 6,0 HP</v>
          </cell>
          <cell r="C1277" t="str">
            <v xml:space="preserve">UN    </v>
          </cell>
          <cell r="D1277">
            <v>8726.52</v>
          </cell>
        </row>
        <row r="1278">
          <cell r="A1278">
            <v>13457</v>
          </cell>
          <cell r="B1278" t="str">
            <v>COMPACTADOR DE SOLO TIPO PLACA VIBRATORIA REVERSIVEL, A GASOLINA, 4 TEMPOS, PESO DE 150 A 175 KG, FORCA CENTRIFUGA DE 2800 A 3100 KGF, LARG. TRABALHO DE 450 A 520 MM, FREQ VIBRACAO DE 4000 A 4300 RPM, VELOC. TRABALHO DE 15 A 20 M/MIN, POT. DE 6,0 A 7,0 HP</v>
          </cell>
          <cell r="C1278" t="str">
            <v xml:space="preserve">UN    </v>
          </cell>
          <cell r="D1278">
            <v>7532.6</v>
          </cell>
        </row>
        <row r="1279">
          <cell r="A1279">
            <v>40699</v>
          </cell>
          <cell r="B127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79" t="str">
            <v xml:space="preserve">UN    </v>
          </cell>
          <cell r="D1279">
            <v>5822.99</v>
          </cell>
        </row>
        <row r="1280">
          <cell r="A1280">
            <v>40701</v>
          </cell>
          <cell r="B128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80" t="str">
            <v xml:space="preserve">UN    </v>
          </cell>
          <cell r="D1280">
            <v>102958.47</v>
          </cell>
        </row>
        <row r="1281">
          <cell r="A1281">
            <v>40700</v>
          </cell>
          <cell r="B128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1" t="str">
            <v xml:space="preserve">UN    </v>
          </cell>
          <cell r="D1281">
            <v>13555.16</v>
          </cell>
        </row>
        <row r="1282">
          <cell r="A1282">
            <v>13458</v>
          </cell>
          <cell r="B1282" t="str">
            <v>COMPACTADOR DE SOLOS DE PERCURSAO (SOQUETE) COM MOTOR A GASOLINA 4 TEMPOS DE 4 HP (4 CV)</v>
          </cell>
          <cell r="C1282" t="str">
            <v xml:space="preserve">UN    </v>
          </cell>
          <cell r="D1282">
            <v>12880.76</v>
          </cell>
        </row>
        <row r="1283">
          <cell r="A1283">
            <v>36524</v>
          </cell>
          <cell r="B1283" t="str">
            <v>COMPRESSOR DE AR ESTACIONARIO, VAZAO 620 PCM, PRESSAO EFETIVA DE TRABALHO 109 PSI, MOTOR ELETRICO, POTENCIA 127 CV</v>
          </cell>
          <cell r="C1283" t="str">
            <v xml:space="preserve">UN    </v>
          </cell>
          <cell r="D1283">
            <v>108985.84</v>
          </cell>
        </row>
        <row r="1284">
          <cell r="A1284">
            <v>36526</v>
          </cell>
          <cell r="B1284" t="str">
            <v>COMPRESSOR DE AR REBOCAVEL VAZAO 400 PCM, PRESSAO EFETIVA DE TRABALHO 102 PSI, MOTOR DIESEL, POTENCIA 110 CV</v>
          </cell>
          <cell r="C1284" t="str">
            <v xml:space="preserve">UN    </v>
          </cell>
          <cell r="D1284">
            <v>87825.23</v>
          </cell>
        </row>
        <row r="1285">
          <cell r="A1285">
            <v>36523</v>
          </cell>
          <cell r="B1285" t="str">
            <v>COMPRESSOR DE AR REBOCAVEL VAZAO 748 PCM, PRESSAO EFETIVA DE TRABALHO 102 PSI, MOTOR DIESEL, POTENCIA 210 CV</v>
          </cell>
          <cell r="C1285" t="str">
            <v xml:space="preserve">UN    </v>
          </cell>
          <cell r="D1285">
            <v>188021.97</v>
          </cell>
        </row>
        <row r="1286">
          <cell r="A1286">
            <v>36527</v>
          </cell>
          <cell r="B1286" t="str">
            <v>COMPRESSOR DE AR REBOCAVEL VAZAO 860 PCM, PRESSAO EFETIVA DE TRABALHO 102 PSI, MOTOR DIESEL, POTENCIA 250 CV</v>
          </cell>
          <cell r="C1286" t="str">
            <v xml:space="preserve">UN    </v>
          </cell>
          <cell r="D1286">
            <v>204230.58</v>
          </cell>
        </row>
        <row r="1287">
          <cell r="A1287">
            <v>13803</v>
          </cell>
          <cell r="B1287" t="str">
            <v>COMPRESSOR DE AR REBOCAVEL, VAZAO *89* PCM, PRESSAO EFETIVA DE TRABALHO *102* PSI, MOTOR DIESEL, POTENCIA *20* CV</v>
          </cell>
          <cell r="C1287" t="str">
            <v xml:space="preserve">UN    </v>
          </cell>
          <cell r="D1287">
            <v>73848</v>
          </cell>
        </row>
        <row r="1288">
          <cell r="A1288">
            <v>38642</v>
          </cell>
          <cell r="B1288" t="str">
            <v>COMPRESSOR DE AR REBOCAVEL, VAZAO 152 PCM, PRESSAO EFETIVA DE TRABALHO 102 PSI, MOTOR DIESEL, POTENCIA 31,5 KW</v>
          </cell>
          <cell r="C1288" t="str">
            <v xml:space="preserve">UN    </v>
          </cell>
          <cell r="D1288">
            <v>47550.12</v>
          </cell>
        </row>
        <row r="1289">
          <cell r="A1289">
            <v>36522</v>
          </cell>
          <cell r="B1289" t="str">
            <v>COMPRESSOR DE AR REBOCAVEL, VAZAO 189 PCM, PRESSAO EFETIVA DE TRABALHO 102 PSI, MOTOR DIESEL, POTENCIA 63 CV</v>
          </cell>
          <cell r="C1289" t="str">
            <v xml:space="preserve">UN    </v>
          </cell>
          <cell r="D1289">
            <v>55300.22</v>
          </cell>
        </row>
        <row r="1290">
          <cell r="A1290">
            <v>36525</v>
          </cell>
          <cell r="B1290" t="str">
            <v>COMPRESSOR DE AR REBOCAVEL, VAZAO 250 PCM, PRESSAO EFETIVA DE TRABALHO 102 PSI, MOTOR DIESEL, POTENCIA 81 CV</v>
          </cell>
          <cell r="C1290" t="str">
            <v xml:space="preserve">UN    </v>
          </cell>
          <cell r="D1290">
            <v>74059.91</v>
          </cell>
        </row>
        <row r="1291">
          <cell r="A1291">
            <v>41991</v>
          </cell>
          <cell r="B1291" t="str">
            <v>COMPRESSOR DE AR, VAZAO DE 10 PCM, RESERVATORIO 100 L, PRESSAO DE TRABALHO ENTRE 6,9 E 9,7 BAR,  POTENCIA 2 HP, TENSAO 110/220 V (COLETADO CAIXA)</v>
          </cell>
          <cell r="C1291" t="str">
            <v xml:space="preserve">UN    </v>
          </cell>
          <cell r="D1291">
            <v>2736.62</v>
          </cell>
        </row>
        <row r="1292">
          <cell r="A1292">
            <v>34348</v>
          </cell>
          <cell r="B1292" t="str">
            <v>CONCERTINA CLIPADA (DUPLA) EM ACO GALVANIZADO DE ALTA RESISTENCIA, COM ESPIRAL DE 300 MM, D = 2,76 MM</v>
          </cell>
          <cell r="C1292" t="str">
            <v xml:space="preserve">M     </v>
          </cell>
          <cell r="D1292">
            <v>19.579999999999998</v>
          </cell>
        </row>
        <row r="1293">
          <cell r="A1293">
            <v>34347</v>
          </cell>
          <cell r="B1293" t="str">
            <v>CONCERTINA SIMPLES EM ACO GALVANIZADO DE ALTA RESISTENCIA, COM ESPIRAL DE 300 MM, D = 2,76 MM</v>
          </cell>
          <cell r="C1293" t="str">
            <v xml:space="preserve">M     </v>
          </cell>
          <cell r="D1293">
            <v>14</v>
          </cell>
        </row>
        <row r="1294">
          <cell r="A1294">
            <v>11146</v>
          </cell>
          <cell r="B1294" t="str">
            <v>CONCRETO AUTOADENSAVEL (CAA) CLASSE DE RESISTENCIA C15, ESPALHAMENTO SF2, INCLUI SERVICO DE BOMBEAMENTO (NBR 15823)</v>
          </cell>
          <cell r="C1294" t="str">
            <v xml:space="preserve">M3    </v>
          </cell>
          <cell r="D1294">
            <v>486.66</v>
          </cell>
        </row>
        <row r="1295">
          <cell r="A1295">
            <v>11147</v>
          </cell>
          <cell r="B1295" t="str">
            <v>CONCRETO AUTOADENSAVEL (CAA) CLASSE DE RESISTENCIA C20, ESPALHAMENTO SF2, INCLUI SERVICO DE BOMBEAMENTO (NBR 15823)</v>
          </cell>
          <cell r="C1295" t="str">
            <v xml:space="preserve">M3    </v>
          </cell>
          <cell r="D1295">
            <v>505.71</v>
          </cell>
        </row>
        <row r="1296">
          <cell r="A1296">
            <v>34872</v>
          </cell>
          <cell r="B1296" t="str">
            <v>CONCRETO AUTOADENSAVEL (CAA) CLASSE DE RESISTENCIA C25, ESPALHAMENTO SF2, INCLUI SERVICO DE BOMBEAMENTO (NBR 15823)</v>
          </cell>
          <cell r="C1296" t="str">
            <v xml:space="preserve">M3    </v>
          </cell>
          <cell r="D1296">
            <v>511.39</v>
          </cell>
        </row>
        <row r="1297">
          <cell r="A1297">
            <v>34491</v>
          </cell>
          <cell r="B1297" t="str">
            <v>CONCRETO AUTOADENSAVEL (CAA) CLASSE DE RESISTENCIA C30, ESPALHAMENTO SF2, INCLUI SERVICO DE BOMBEAMENTO (NBR 15823)</v>
          </cell>
          <cell r="C1297" t="str">
            <v xml:space="preserve">M3    </v>
          </cell>
          <cell r="D1297">
            <v>526.22</v>
          </cell>
        </row>
        <row r="1298">
          <cell r="A1298">
            <v>34770</v>
          </cell>
          <cell r="B1298" t="str">
            <v>CONCRETO BETUMINOSO USINADO A QUENTE (CBUQ) PARA PAVIMENTACAO ASFALTICA, PADRAO DNIT, FAIXA C, COM CAP 30/45 - AQUISICAO POSTO USINA</v>
          </cell>
          <cell r="C1298" t="str">
            <v xml:space="preserve">T     </v>
          </cell>
          <cell r="D1298">
            <v>348.21</v>
          </cell>
        </row>
        <row r="1299">
          <cell r="A1299">
            <v>1518</v>
          </cell>
          <cell r="B1299" t="str">
            <v>CONCRETO BETUMINOSO USINADO A QUENTE (CBUQ) PARA PAVIMENTACAO ASFALTICA, PADRAO DNIT, FAIXA C, COM CAP 50/70 - AQUISICAO POSTO USINA</v>
          </cell>
          <cell r="C1299" t="str">
            <v xml:space="preserve">T     </v>
          </cell>
          <cell r="D1299">
            <v>355</v>
          </cell>
        </row>
        <row r="1300">
          <cell r="A1300">
            <v>41965</v>
          </cell>
          <cell r="B1300" t="str">
            <v>CONCRETO BETUMINOSO USINADO A QUENTE (CBUQ) PARA PAVIMENTACAO ASFALTICA, PADRAO DNIT, PARA BINDER, COM CAP 50/70 - AQUISICAO POSTO USINA</v>
          </cell>
          <cell r="C1300" t="str">
            <v xml:space="preserve">T     </v>
          </cell>
          <cell r="D1300">
            <v>343.92</v>
          </cell>
        </row>
        <row r="1301">
          <cell r="A1301">
            <v>34492</v>
          </cell>
          <cell r="B1301" t="str">
            <v>CONCRETO USINADO BOMBEAVEL, CLASSE DE RESISTENCIA C20, COM BRITA 0 E 1, SLUMP = 100 +/- 20 MM, EXCLUI SERVICO DE BOMBEAMENTO (NBR 8953)</v>
          </cell>
          <cell r="C1301" t="str">
            <v xml:space="preserve">M3    </v>
          </cell>
          <cell r="D1301">
            <v>432.5</v>
          </cell>
        </row>
        <row r="1302">
          <cell r="A1302">
            <v>1524</v>
          </cell>
          <cell r="B1302" t="str">
            <v>CONCRETO USINADO BOMBEAVEL, CLASSE DE RESISTENCIA C20, COM BRITA 0 E 1, SLUMP = 100 +/- 20 MM, INCLUI SERVICO DE BOMBEAMENTO (NBR 8953)</v>
          </cell>
          <cell r="C1302" t="str">
            <v xml:space="preserve">M3    </v>
          </cell>
          <cell r="D1302">
            <v>432.5</v>
          </cell>
        </row>
        <row r="1303">
          <cell r="A1303">
            <v>38404</v>
          </cell>
          <cell r="B1303" t="str">
            <v>CONCRETO USINADO BOMBEAVEL, CLASSE DE RESISTENCIA C20, COM BRITA 0 E 1, SLUMP = 130 +/- 20 MM, EXCLUI SERVICO DE BOMBEAMENTO (NBR 8953)</v>
          </cell>
          <cell r="C1303" t="str">
            <v xml:space="preserve">M3    </v>
          </cell>
          <cell r="D1303">
            <v>447.98</v>
          </cell>
        </row>
        <row r="1304">
          <cell r="A1304">
            <v>39849</v>
          </cell>
          <cell r="B1304" t="str">
            <v>CONCRETO USINADO BOMBEAVEL, CLASSE DE RESISTENCIA C20, COM BRITA 0 E 1, SLUMP = 190 +/- 20 MM, INCLUI SERVICO DE BOMBEAMENTO (NBR 8953)</v>
          </cell>
          <cell r="C1304" t="str">
            <v xml:space="preserve">M3    </v>
          </cell>
          <cell r="D1304">
            <v>513.39</v>
          </cell>
        </row>
        <row r="1305">
          <cell r="A1305">
            <v>38464</v>
          </cell>
          <cell r="B1305" t="str">
            <v>CONCRETO USINADO BOMBEAVEL, CLASSE DE RESISTENCIA C20, COM BRITA 0, SLUMP = 220 +/- 20 MM, INCLUI SERVICO DE BOMBEAMENTO (NBR 8953)</v>
          </cell>
          <cell r="C1305" t="str">
            <v xml:space="preserve">M3    </v>
          </cell>
          <cell r="D1305">
            <v>520.84</v>
          </cell>
        </row>
        <row r="1306">
          <cell r="A1306">
            <v>34493</v>
          </cell>
          <cell r="B1306" t="str">
            <v>CONCRETO USINADO BOMBEAVEL, CLASSE DE RESISTENCIA C25, COM BRITA 0 E 1, SLUMP = 100 +/- 20 MM, EXCLUI SERVICO DE BOMBEAMENTO (NBR 8953)</v>
          </cell>
          <cell r="C1306" t="str">
            <v xml:space="preserve">M3    </v>
          </cell>
          <cell r="D1306">
            <v>444.68</v>
          </cell>
        </row>
        <row r="1307">
          <cell r="A1307">
            <v>1527</v>
          </cell>
          <cell r="B1307" t="str">
            <v>CONCRETO USINADO BOMBEAVEL, CLASSE DE RESISTENCIA C25, COM BRITA 0 E 1, SLUMP = 100 +/- 20 MM, INCLUI SERVICO DE BOMBEAMENTO (NBR 8953)</v>
          </cell>
          <cell r="C1307" t="str">
            <v xml:space="preserve">M3    </v>
          </cell>
          <cell r="D1307">
            <v>481.75</v>
          </cell>
        </row>
        <row r="1308">
          <cell r="A1308">
            <v>38405</v>
          </cell>
          <cell r="B1308" t="str">
            <v>CONCRETO USINADO BOMBEAVEL, CLASSE DE RESISTENCIA C25, COM BRITA 0 E 1, SLUMP = 130 +/- 20 MM, EXCLUI SERVICO DE BOMBEAMENTO (NBR 8953)</v>
          </cell>
          <cell r="C1308" t="str">
            <v xml:space="preserve">M3    </v>
          </cell>
          <cell r="D1308">
            <v>461.8</v>
          </cell>
        </row>
        <row r="1309">
          <cell r="A1309">
            <v>38408</v>
          </cell>
          <cell r="B1309" t="str">
            <v>CONCRETO USINADO BOMBEAVEL, CLASSE DE RESISTENCIA C25, COM BRITA 0 E 1, SLUMP = 190 +/- 20 MM, EXCLUI SERVICO DE BOMBEAMENTO (NBR 8953)</v>
          </cell>
          <cell r="C1309" t="str">
            <v xml:space="preserve">M3    </v>
          </cell>
          <cell r="D1309">
            <v>511.17</v>
          </cell>
        </row>
        <row r="1310">
          <cell r="A1310">
            <v>34494</v>
          </cell>
          <cell r="B1310" t="str">
            <v>CONCRETO USINADO BOMBEAVEL, CLASSE DE RESISTENCIA C30, COM BRITA 0 E 1, SLUMP = 100 +/- 20 MM, EXCLUI SERVICO DE BOMBEAMENTO (NBR 8953)</v>
          </cell>
          <cell r="C1310" t="str">
            <v xml:space="preserve">M3    </v>
          </cell>
          <cell r="D1310">
            <v>459.51</v>
          </cell>
        </row>
        <row r="1311">
          <cell r="A1311">
            <v>1525</v>
          </cell>
          <cell r="B1311" t="str">
            <v>CONCRETO USINADO BOMBEAVEL, CLASSE DE RESISTENCIA C30, COM BRITA 0 E 1, SLUMP = 100 +/- 20 MM, INCLUI SERVICO DE BOMBEAMENTO (NBR 8953)</v>
          </cell>
          <cell r="C1311" t="str">
            <v xml:space="preserve">M3    </v>
          </cell>
          <cell r="D1311">
            <v>496.57</v>
          </cell>
        </row>
        <row r="1312">
          <cell r="A1312">
            <v>38406</v>
          </cell>
          <cell r="B1312" t="str">
            <v>CONCRETO USINADO BOMBEAVEL, CLASSE DE RESISTENCIA C30, COM BRITA 0 E 1, SLUMP = 130 +/- 20 MM, EXCLUI SERVICO DE BOMBEAMENTO (NBR 8953)</v>
          </cell>
          <cell r="C1312" t="str">
            <v xml:space="preserve">M3    </v>
          </cell>
          <cell r="D1312">
            <v>487.63</v>
          </cell>
        </row>
        <row r="1313">
          <cell r="A1313">
            <v>38409</v>
          </cell>
          <cell r="B1313" t="str">
            <v>CONCRETO USINADO BOMBEAVEL, CLASSE DE RESISTENCIA C30, COM BRITA 0 E 1, SLUMP = 190 +/- 20 MM, EXCLUI SERVICO DE BOMBEAMENTO (NBR 8953)</v>
          </cell>
          <cell r="C1313" t="str">
            <v xml:space="preserve">M3    </v>
          </cell>
          <cell r="D1313">
            <v>514.65</v>
          </cell>
        </row>
        <row r="1314">
          <cell r="A1314">
            <v>43360</v>
          </cell>
          <cell r="B1314" t="str">
            <v>CONCRETO USINADO BOMBEAVEL, CLASSE DE RESISTENCIA C30, COM BRITA 0 E 1, SLUMP = 220 +/- 30 MM, EXCLUI SERVICO DE BOMBEAMENTO (NBR 8953)</v>
          </cell>
          <cell r="C1314" t="str">
            <v xml:space="preserve">M3    </v>
          </cell>
          <cell r="D1314">
            <v>536.63</v>
          </cell>
        </row>
        <row r="1315">
          <cell r="A1315">
            <v>34495</v>
          </cell>
          <cell r="B1315" t="str">
            <v>CONCRETO USINADO BOMBEAVEL, CLASSE DE RESISTENCIA C35, COM BRITA 0 E 1, SLUMP = 100 +/- 20 MM, EXCLUI SERVICO DE BOMBEAMENTO (NBR 8953)</v>
          </cell>
          <cell r="C1315" t="str">
            <v xml:space="preserve">M3    </v>
          </cell>
          <cell r="D1315">
            <v>474.33</v>
          </cell>
        </row>
        <row r="1316">
          <cell r="A1316">
            <v>11145</v>
          </cell>
          <cell r="B1316" t="str">
            <v>CONCRETO USINADO BOMBEAVEL, CLASSE DE RESISTENCIA C35, COM BRITA 0 E 1, SLUMP = 100 +/- 20 MM, INCLUI SERVICO DE BOMBEAMENTO (NBR 8953)</v>
          </cell>
          <cell r="C1316" t="str">
            <v xml:space="preserve">M3    </v>
          </cell>
          <cell r="D1316">
            <v>511.39</v>
          </cell>
        </row>
        <row r="1317">
          <cell r="A1317">
            <v>34496</v>
          </cell>
          <cell r="B1317" t="str">
            <v>CONCRETO USINADO BOMBEAVEL, CLASSE DE RESISTENCIA C40, COM BRITA 0 E 1, SLUMP = 100 +/- 20 MM, EXCLUI SERVICO DE BOMBEAMENTO (NBR 8953)</v>
          </cell>
          <cell r="C1317" t="str">
            <v xml:space="preserve">M3    </v>
          </cell>
          <cell r="D1317">
            <v>494.81</v>
          </cell>
        </row>
        <row r="1318">
          <cell r="A1318">
            <v>34479</v>
          </cell>
          <cell r="B1318" t="str">
            <v>CONCRETO USINADO BOMBEAVEL, CLASSE DE RESISTENCIA C40, COM BRITA 0 E 1, SLUMP = 100 +/- 20 MM, INCLUI SERVICO DE BOMBEAMENTO (NBR 8953)</v>
          </cell>
          <cell r="C1318" t="str">
            <v xml:space="preserve">M3    </v>
          </cell>
          <cell r="D1318">
            <v>526.22</v>
          </cell>
        </row>
        <row r="1319">
          <cell r="A1319">
            <v>34481</v>
          </cell>
          <cell r="B1319" t="str">
            <v>CONCRETO USINADO BOMBEAVEL, CLASSE DE RESISTENCIA C45, COM BRITA 0 E 1, SLUMP = 100 +/- 20 MM, INCLUI SERVICO DE BOMBEAMENTO (NBR 8953)</v>
          </cell>
          <cell r="C1319" t="str">
            <v xml:space="preserve">M3    </v>
          </cell>
          <cell r="D1319">
            <v>549.83000000000004</v>
          </cell>
        </row>
        <row r="1320">
          <cell r="A1320">
            <v>34483</v>
          </cell>
          <cell r="B1320" t="str">
            <v>CONCRETO USINADO BOMBEAVEL, CLASSE DE RESISTENCIA C50, COM BRITA 0 E 1, SLUMP = 100 +/- 20 MM, INCLUI SERVICO DE BOMBEAMENTO (NBR 8953)</v>
          </cell>
          <cell r="C1320" t="str">
            <v xml:space="preserve">M3    </v>
          </cell>
          <cell r="D1320">
            <v>587.45000000000005</v>
          </cell>
        </row>
        <row r="1321">
          <cell r="A1321">
            <v>34485</v>
          </cell>
          <cell r="B1321" t="str">
            <v>CONCRETO USINADO BOMBEAVEL, CLASSE DE RESISTENCIA C60, COM BRITA 0 E 1, SLUMP = 100 +/- 20 MM, INCLUI SERVICO DE BOMBEAMENTO (NBR 8953)</v>
          </cell>
          <cell r="C1321" t="str">
            <v xml:space="preserve">M3    </v>
          </cell>
          <cell r="D1321">
            <v>628.22</v>
          </cell>
        </row>
        <row r="1322">
          <cell r="A1322">
            <v>14041</v>
          </cell>
          <cell r="B1322" t="str">
            <v>CONCRETO USINADO CONVENCIONAL (NAO BOMBEAVEL) CLASSE DE RESISTENCIA C10, COM BRITA 1 E 2, SLUMP = 80 MM +/- 10 MM (NBR 8953)</v>
          </cell>
          <cell r="C1322" t="str">
            <v xml:space="preserve">M3    </v>
          </cell>
          <cell r="D1322">
            <v>408.37</v>
          </cell>
        </row>
        <row r="1323">
          <cell r="A1323">
            <v>1523</v>
          </cell>
          <cell r="B1323" t="str">
            <v>CONCRETO USINADO CONVENCIONAL (NAO BOMBEAVEL) CLASSE DE RESISTENCIA C15, COM BRITA 1 E 2, SLUMP = 80 MM +/- 10 MM (NBR 8953)</v>
          </cell>
          <cell r="C1323" t="str">
            <v xml:space="preserve">M3    </v>
          </cell>
          <cell r="D1323">
            <v>415.04</v>
          </cell>
        </row>
        <row r="1324">
          <cell r="A1324">
            <v>14052</v>
          </cell>
          <cell r="B1324" t="str">
            <v>CONDULETE DE ALUMINIO TIPO B, PARA ELETRODUTO ROSCAVEL DE 1/2", COM TAMPA CEGA</v>
          </cell>
          <cell r="C1324" t="str">
            <v xml:space="preserve">UN    </v>
          </cell>
          <cell r="D1324">
            <v>8.3699999999999992</v>
          </cell>
        </row>
        <row r="1325">
          <cell r="A1325">
            <v>14054</v>
          </cell>
          <cell r="B1325" t="str">
            <v>CONDULETE DE ALUMINIO TIPO B, PARA ELETRODUTO ROSCAVEL DE 1", COM TAMPA CEGA</v>
          </cell>
          <cell r="C1325" t="str">
            <v xml:space="preserve">UN    </v>
          </cell>
          <cell r="D1325">
            <v>10.88</v>
          </cell>
        </row>
        <row r="1326">
          <cell r="A1326">
            <v>14053</v>
          </cell>
          <cell r="B1326" t="str">
            <v>CONDULETE DE ALUMINIO TIPO B, PARA ELETRODUTO ROSCAVEL DE 3/4", COM TAMPA CEGA</v>
          </cell>
          <cell r="C1326" t="str">
            <v xml:space="preserve">UN    </v>
          </cell>
          <cell r="D1326">
            <v>8.5</v>
          </cell>
        </row>
        <row r="1327">
          <cell r="A1327">
            <v>2558</v>
          </cell>
          <cell r="B1327" t="str">
            <v>CONDULETE DE ALUMINIO TIPO C, PARA ELETRODUTO ROSCAVEL DE 1/2", COM TAMPA CEGA</v>
          </cell>
          <cell r="C1327" t="str">
            <v xml:space="preserve">UN    </v>
          </cell>
          <cell r="D1327">
            <v>6.4</v>
          </cell>
        </row>
        <row r="1328">
          <cell r="A1328">
            <v>2560</v>
          </cell>
          <cell r="B1328" t="str">
            <v>CONDULETE DE ALUMINIO TIPO C, PARA ELETRODUTO ROSCAVEL DE 1", COM TAMPA CEGA</v>
          </cell>
          <cell r="C1328" t="str">
            <v xml:space="preserve">UN    </v>
          </cell>
          <cell r="D1328">
            <v>11.26</v>
          </cell>
        </row>
        <row r="1329">
          <cell r="A1329">
            <v>2559</v>
          </cell>
          <cell r="B1329" t="str">
            <v>CONDULETE DE ALUMINIO TIPO C, PARA ELETRODUTO ROSCAVEL DE 3/4", COM TAMPA CEGA</v>
          </cell>
          <cell r="C1329" t="str">
            <v xml:space="preserve">UN    </v>
          </cell>
          <cell r="D1329">
            <v>9.01</v>
          </cell>
        </row>
        <row r="1330">
          <cell r="A1330">
            <v>2592</v>
          </cell>
          <cell r="B1330" t="str">
            <v>CONDULETE DE ALUMINIO TIPO C, PARA ELETRODUTO ROSCAVEL DE 4", COM TAMPA CEGA</v>
          </cell>
          <cell r="C1330" t="str">
            <v xml:space="preserve">UN    </v>
          </cell>
          <cell r="D1330">
            <v>149.36000000000001</v>
          </cell>
        </row>
        <row r="1331">
          <cell r="A1331">
            <v>2566</v>
          </cell>
          <cell r="B1331" t="str">
            <v>CONDULETE DE ALUMINIO TIPO E, PARA ELETRODUTO ROSCAVEL DE 1  1/4", COM TAMPA CEGA</v>
          </cell>
          <cell r="C1331" t="str">
            <v xml:space="preserve">UN    </v>
          </cell>
          <cell r="D1331">
            <v>15.03</v>
          </cell>
        </row>
        <row r="1332">
          <cell r="A1332">
            <v>2589</v>
          </cell>
          <cell r="B1332" t="str">
            <v>CONDULETE DE ALUMINIO TIPO E, PARA ELETRODUTO ROSCAVEL DE 1 1/2", COM TAMPA CEGA</v>
          </cell>
          <cell r="C1332" t="str">
            <v xml:space="preserve">UN    </v>
          </cell>
          <cell r="D1332">
            <v>19.98</v>
          </cell>
        </row>
        <row r="1333">
          <cell r="A1333">
            <v>2591</v>
          </cell>
          <cell r="B1333" t="str">
            <v>CONDULETE DE ALUMINIO TIPO E, PARA ELETRODUTO ROSCAVEL DE 1/2", COM TAMPA CEGA</v>
          </cell>
          <cell r="C1333" t="str">
            <v xml:space="preserve">UN    </v>
          </cell>
          <cell r="D1333">
            <v>7.28</v>
          </cell>
        </row>
        <row r="1334">
          <cell r="A1334">
            <v>2590</v>
          </cell>
          <cell r="B1334" t="str">
            <v>CONDULETE DE ALUMINIO TIPO E, PARA ELETRODUTO ROSCAVEL DE 1", COM TAMPA CEGA</v>
          </cell>
          <cell r="C1334" t="str">
            <v xml:space="preserve">UN    </v>
          </cell>
          <cell r="D1334">
            <v>12.26</v>
          </cell>
        </row>
        <row r="1335">
          <cell r="A1335">
            <v>2567</v>
          </cell>
          <cell r="B1335" t="str">
            <v>CONDULETE DE ALUMINIO TIPO E, PARA ELETRODUTO ROSCAVEL DE 2", COM TAMPA CEGA</v>
          </cell>
          <cell r="C1335" t="str">
            <v xml:space="preserve">UN    </v>
          </cell>
          <cell r="D1335">
            <v>29.3</v>
          </cell>
        </row>
        <row r="1336">
          <cell r="A1336">
            <v>2565</v>
          </cell>
          <cell r="B1336" t="str">
            <v>CONDULETE DE ALUMINIO TIPO E, PARA ELETRODUTO ROSCAVEL DE 3/4", COM TAMPA CEGA</v>
          </cell>
          <cell r="C1336" t="str">
            <v xml:space="preserve">UN    </v>
          </cell>
          <cell r="D1336">
            <v>7.3</v>
          </cell>
        </row>
        <row r="1337">
          <cell r="A1337">
            <v>2568</v>
          </cell>
          <cell r="B1337" t="str">
            <v>CONDULETE DE ALUMINIO TIPO E, PARA ELETRODUTO ROSCAVEL DE 3", COM TAMPA CEGA</v>
          </cell>
          <cell r="C1337" t="str">
            <v xml:space="preserve">UN    </v>
          </cell>
          <cell r="D1337">
            <v>81.38</v>
          </cell>
        </row>
        <row r="1338">
          <cell r="A1338">
            <v>2594</v>
          </cell>
          <cell r="B1338" t="str">
            <v>CONDULETE DE ALUMINIO TIPO E, PARA ELETRODUTO ROSCAVEL DE 4", COM TAMPA CEGA</v>
          </cell>
          <cell r="C1338" t="str">
            <v xml:space="preserve">UN    </v>
          </cell>
          <cell r="D1338">
            <v>135.57</v>
          </cell>
        </row>
        <row r="1339">
          <cell r="A1339">
            <v>2587</v>
          </cell>
          <cell r="B1339" t="str">
            <v>CONDULETE DE ALUMINIO TIPO LR, PARA ELETRODUTO ROSCAVEL DE 1 1/2", COM TAMPA CEGA</v>
          </cell>
          <cell r="C1339" t="str">
            <v xml:space="preserve">UN    </v>
          </cell>
          <cell r="D1339">
            <v>23.1</v>
          </cell>
        </row>
        <row r="1340">
          <cell r="A1340">
            <v>2588</v>
          </cell>
          <cell r="B1340" t="str">
            <v>CONDULETE DE ALUMINIO TIPO LR, PARA ELETRODUTO ROSCAVEL DE 1 1/4", COM TAMPA CEGA</v>
          </cell>
          <cell r="C1340" t="str">
            <v xml:space="preserve">UN    </v>
          </cell>
          <cell r="D1340">
            <v>18.350000000000001</v>
          </cell>
        </row>
        <row r="1341">
          <cell r="A1341">
            <v>2569</v>
          </cell>
          <cell r="B1341" t="str">
            <v>CONDULETE DE ALUMINIO TIPO LR, PARA ELETRODUTO ROSCAVEL DE 1/2", COM TAMPA CEGA</v>
          </cell>
          <cell r="C1341" t="str">
            <v xml:space="preserve">UN    </v>
          </cell>
          <cell r="D1341">
            <v>7.07</v>
          </cell>
        </row>
        <row r="1342">
          <cell r="A1342">
            <v>2570</v>
          </cell>
          <cell r="B1342" t="str">
            <v>CONDULETE DE ALUMINIO TIPO LR, PARA ELETRODUTO ROSCAVEL DE 1", COM TAMPA CEGA</v>
          </cell>
          <cell r="C1342" t="str">
            <v xml:space="preserve">UN    </v>
          </cell>
          <cell r="D1342">
            <v>11.85</v>
          </cell>
        </row>
        <row r="1343">
          <cell r="A1343">
            <v>2571</v>
          </cell>
          <cell r="B1343" t="str">
            <v>CONDULETE DE ALUMINIO TIPO LR, PARA ELETRODUTO ROSCAVEL DE 2", COM TAMPA CEGA</v>
          </cell>
          <cell r="C1343" t="str">
            <v xml:space="preserve">UN    </v>
          </cell>
          <cell r="D1343">
            <v>35.19</v>
          </cell>
        </row>
        <row r="1344">
          <cell r="A1344">
            <v>2593</v>
          </cell>
          <cell r="B1344" t="str">
            <v>CONDULETE DE ALUMINIO TIPO LR, PARA ELETRODUTO ROSCAVEL DE 3/4", COM TAMPA CEGA</v>
          </cell>
          <cell r="C1344" t="str">
            <v xml:space="preserve">UN    </v>
          </cell>
          <cell r="D1344">
            <v>7.54</v>
          </cell>
        </row>
        <row r="1345">
          <cell r="A1345">
            <v>2572</v>
          </cell>
          <cell r="B1345" t="str">
            <v>CONDULETE DE ALUMINIO TIPO LR, PARA ELETRODUTO ROSCAVEL DE 3", COM TAMPA CEGA</v>
          </cell>
          <cell r="C1345" t="str">
            <v xml:space="preserve">UN    </v>
          </cell>
          <cell r="D1345">
            <v>104.07</v>
          </cell>
        </row>
        <row r="1346">
          <cell r="A1346">
            <v>2595</v>
          </cell>
          <cell r="B1346" t="str">
            <v>CONDULETE DE ALUMINIO TIPO LR, PARA ELETRODUTO ROSCAVEL DE 4", COM TAMPA CEGA</v>
          </cell>
          <cell r="C1346" t="str">
            <v xml:space="preserve">UN    </v>
          </cell>
          <cell r="D1346">
            <v>162.36000000000001</v>
          </cell>
        </row>
        <row r="1347">
          <cell r="A1347">
            <v>2576</v>
          </cell>
          <cell r="B1347" t="str">
            <v>CONDULETE DE ALUMINIO TIPO T, PARA ELETRODUTO ROSCAVEL DE 1 1/2", COM TAMPA CEGA</v>
          </cell>
          <cell r="C1347" t="str">
            <v xml:space="preserve">UN    </v>
          </cell>
          <cell r="D1347">
            <v>27.68</v>
          </cell>
        </row>
        <row r="1348">
          <cell r="A1348">
            <v>2575</v>
          </cell>
          <cell r="B1348" t="str">
            <v>CONDULETE DE ALUMINIO TIPO T, PARA ELETRODUTO ROSCAVEL DE 1 1/4", COM TAMPA CEGA</v>
          </cell>
          <cell r="C1348" t="str">
            <v xml:space="preserve">UN    </v>
          </cell>
          <cell r="D1348">
            <v>20.81</v>
          </cell>
        </row>
        <row r="1349">
          <cell r="A1349">
            <v>2573</v>
          </cell>
          <cell r="B1349" t="str">
            <v>CONDULETE DE ALUMINIO TIPO T, PARA ELETRODUTO ROSCAVEL DE 1/2", COM TAMPA CEGA</v>
          </cell>
          <cell r="C1349" t="str">
            <v xml:space="preserve">UN    </v>
          </cell>
          <cell r="D1349">
            <v>8.64</v>
          </cell>
        </row>
        <row r="1350">
          <cell r="A1350">
            <v>2586</v>
          </cell>
          <cell r="B1350" t="str">
            <v>CONDULETE DE ALUMINIO TIPO T, PARA ELETRODUTO ROSCAVEL DE 1", COM TAMPA CEGA</v>
          </cell>
          <cell r="C1350" t="str">
            <v xml:space="preserve">UN    </v>
          </cell>
          <cell r="D1350">
            <v>14</v>
          </cell>
        </row>
        <row r="1351">
          <cell r="A1351">
            <v>2577</v>
          </cell>
          <cell r="B1351" t="str">
            <v>CONDULETE DE ALUMINIO TIPO T, PARA ELETRODUTO ROSCAVEL DE 2", COM TAMPA CEGA</v>
          </cell>
          <cell r="C1351" t="str">
            <v xml:space="preserve">UN    </v>
          </cell>
          <cell r="D1351">
            <v>37.5</v>
          </cell>
        </row>
        <row r="1352">
          <cell r="A1352">
            <v>2574</v>
          </cell>
          <cell r="B1352" t="str">
            <v>CONDULETE DE ALUMINIO TIPO T, PARA ELETRODUTO ROSCAVEL DE 3/4", COM TAMPA CEGA</v>
          </cell>
          <cell r="C1352" t="str">
            <v xml:space="preserve">UN    </v>
          </cell>
          <cell r="D1352">
            <v>8.69</v>
          </cell>
        </row>
        <row r="1353">
          <cell r="A1353">
            <v>2578</v>
          </cell>
          <cell r="B1353" t="str">
            <v>CONDULETE DE ALUMINIO TIPO T, PARA ELETRODUTO ROSCAVEL DE 3", COM TAMPA CEGA</v>
          </cell>
          <cell r="C1353" t="str">
            <v xml:space="preserve">UN    </v>
          </cell>
          <cell r="D1353">
            <v>117.09</v>
          </cell>
        </row>
        <row r="1354">
          <cell r="A1354">
            <v>2585</v>
          </cell>
          <cell r="B1354" t="str">
            <v>CONDULETE DE ALUMINIO TIPO T, PARA ELETRODUTO ROSCAVEL DE 4", COM TAMPA CEGA</v>
          </cell>
          <cell r="C1354" t="str">
            <v xml:space="preserve">UN    </v>
          </cell>
          <cell r="D1354">
            <v>160.68</v>
          </cell>
        </row>
        <row r="1355">
          <cell r="A1355">
            <v>12008</v>
          </cell>
          <cell r="B1355" t="str">
            <v>CONDULETE DE ALUMINIO TIPO TB, PARA ELETRODUTO ROSCAVEL DE 3", COM TAMPA CEGA</v>
          </cell>
          <cell r="C1355" t="str">
            <v xml:space="preserve">UN    </v>
          </cell>
          <cell r="D1355">
            <v>86.21</v>
          </cell>
        </row>
        <row r="1356">
          <cell r="A1356">
            <v>2582</v>
          </cell>
          <cell r="B1356" t="str">
            <v>CONDULETE DE ALUMINIO TIPO X, PARA ELETRODUTO ROSCAVEL DE 1 1/2", COM TAMPA CEGA</v>
          </cell>
          <cell r="C1356" t="str">
            <v xml:space="preserve">UN    </v>
          </cell>
          <cell r="D1356">
            <v>25.67</v>
          </cell>
        </row>
        <row r="1357">
          <cell r="A1357">
            <v>2597</v>
          </cell>
          <cell r="B1357" t="str">
            <v>CONDULETE DE ALUMINIO TIPO X, PARA ELETRODUTO ROSCAVEL DE 1 1/4", COM TAMPA CEGA</v>
          </cell>
          <cell r="C1357" t="str">
            <v xml:space="preserve">UN    </v>
          </cell>
          <cell r="D1357">
            <v>22</v>
          </cell>
        </row>
        <row r="1358">
          <cell r="A1358">
            <v>2579</v>
          </cell>
          <cell r="B1358" t="str">
            <v>CONDULETE DE ALUMINIO TIPO X, PARA ELETRODUTO ROSCAVEL DE 1/2", COM TAMPA CEGA</v>
          </cell>
          <cell r="C1358" t="str">
            <v xml:space="preserve">UN    </v>
          </cell>
          <cell r="D1358">
            <v>10.47</v>
          </cell>
        </row>
        <row r="1359">
          <cell r="A1359">
            <v>2581</v>
          </cell>
          <cell r="B1359" t="str">
            <v>CONDULETE DE ALUMINIO TIPO X, PARA ELETRODUTO ROSCAVEL DE 1", COM TAMPA CEGA</v>
          </cell>
          <cell r="C1359" t="str">
            <v xml:space="preserve">UN    </v>
          </cell>
          <cell r="D1359">
            <v>13.4</v>
          </cell>
        </row>
        <row r="1360">
          <cell r="A1360">
            <v>2596</v>
          </cell>
          <cell r="B1360" t="str">
            <v>CONDULETE DE ALUMINIO TIPO X, PARA ELETRODUTO ROSCAVEL DE 2", COM TAMPA CEGA</v>
          </cell>
          <cell r="C1360" t="str">
            <v xml:space="preserve">UN    </v>
          </cell>
          <cell r="D1360">
            <v>39.64</v>
          </cell>
        </row>
        <row r="1361">
          <cell r="A1361">
            <v>2580</v>
          </cell>
          <cell r="B1361" t="str">
            <v>CONDULETE DE ALUMINIO TIPO X, PARA ELETRODUTO ROSCAVEL DE 3/4", COM TAMPA CEGA</v>
          </cell>
          <cell r="C1361" t="str">
            <v xml:space="preserve">UN    </v>
          </cell>
          <cell r="D1361">
            <v>11.48</v>
          </cell>
        </row>
        <row r="1362">
          <cell r="A1362">
            <v>2583</v>
          </cell>
          <cell r="B1362" t="str">
            <v>CONDULETE DE ALUMINIO TIPO X, PARA ELETRODUTO ROSCAVEL DE 3", COM TAMPA CEGA</v>
          </cell>
          <cell r="C1362" t="str">
            <v xml:space="preserve">UN    </v>
          </cell>
          <cell r="D1362">
            <v>96.42</v>
          </cell>
        </row>
        <row r="1363">
          <cell r="A1363">
            <v>2584</v>
          </cell>
          <cell r="B1363" t="str">
            <v>CONDULETE DE ALUMINIO TIPO X, PARA ELETRODUTO ROSCAVEL DE 4", COM TAMPA CEGA</v>
          </cell>
          <cell r="C1363" t="str">
            <v xml:space="preserve">UN    </v>
          </cell>
          <cell r="D1363">
            <v>160.52000000000001</v>
          </cell>
        </row>
        <row r="1364">
          <cell r="A1364">
            <v>12010</v>
          </cell>
          <cell r="B1364" t="str">
            <v>CONDULETE EM PVC, TIPO "B", SEM TAMPA, DE 1/2" OU 3/4"</v>
          </cell>
          <cell r="C1364" t="str">
            <v xml:space="preserve">UN    </v>
          </cell>
          <cell r="D1364">
            <v>6.72</v>
          </cell>
        </row>
        <row r="1365">
          <cell r="A1365">
            <v>39329</v>
          </cell>
          <cell r="B1365" t="str">
            <v>CONDULETE EM PVC, TIPO "B", SEM TAMPA, DE 1"</v>
          </cell>
          <cell r="C1365" t="str">
            <v xml:space="preserve">UN    </v>
          </cell>
          <cell r="D1365">
            <v>7.03</v>
          </cell>
        </row>
        <row r="1366">
          <cell r="A1366">
            <v>39330</v>
          </cell>
          <cell r="B1366" t="str">
            <v>CONDULETE EM PVC, TIPO "C", SEM TAMPA, DE 1/2"</v>
          </cell>
          <cell r="C1366" t="str">
            <v xml:space="preserve">UN    </v>
          </cell>
          <cell r="D1366">
            <v>7.39</v>
          </cell>
        </row>
        <row r="1367">
          <cell r="A1367">
            <v>39332</v>
          </cell>
          <cell r="B1367" t="str">
            <v>CONDULETE EM PVC, TIPO "C", SEM TAMPA, DE 1"</v>
          </cell>
          <cell r="C1367" t="str">
            <v xml:space="preserve">UN    </v>
          </cell>
          <cell r="D1367">
            <v>8.26</v>
          </cell>
        </row>
        <row r="1368">
          <cell r="A1368">
            <v>39331</v>
          </cell>
          <cell r="B1368" t="str">
            <v>CONDULETE EM PVC, TIPO "C", SEM TAMPA, DE 3/4"</v>
          </cell>
          <cell r="C1368" t="str">
            <v xml:space="preserve">UN    </v>
          </cell>
          <cell r="D1368">
            <v>6.58</v>
          </cell>
        </row>
        <row r="1369">
          <cell r="A1369">
            <v>39333</v>
          </cell>
          <cell r="B1369" t="str">
            <v>CONDULETE EM PVC, TIPO "E", SEM TAMPA, DE 1/2"</v>
          </cell>
          <cell r="C1369" t="str">
            <v xml:space="preserve">UN    </v>
          </cell>
          <cell r="D1369">
            <v>6.41</v>
          </cell>
        </row>
        <row r="1370">
          <cell r="A1370">
            <v>39335</v>
          </cell>
          <cell r="B1370" t="str">
            <v>CONDULETE EM PVC, TIPO "E", SEM TAMPA, DE 1"</v>
          </cell>
          <cell r="C1370" t="str">
            <v xml:space="preserve">UN    </v>
          </cell>
          <cell r="D1370">
            <v>7.42</v>
          </cell>
        </row>
        <row r="1371">
          <cell r="A1371">
            <v>39334</v>
          </cell>
          <cell r="B1371" t="str">
            <v>CONDULETE EM PVC, TIPO "E", SEM TAMPA, DE 3/4"</v>
          </cell>
          <cell r="C1371" t="str">
            <v xml:space="preserve">UN    </v>
          </cell>
          <cell r="D1371">
            <v>5.9</v>
          </cell>
        </row>
        <row r="1372">
          <cell r="A1372">
            <v>12016</v>
          </cell>
          <cell r="B1372" t="str">
            <v>CONDULETE EM PVC, TIPO "LB", SEM TAMPA, DE 1/2" OU 3/4"</v>
          </cell>
          <cell r="C1372" t="str">
            <v xml:space="preserve">UN    </v>
          </cell>
          <cell r="D1372">
            <v>7.41</v>
          </cell>
        </row>
        <row r="1373">
          <cell r="A1373">
            <v>12015</v>
          </cell>
          <cell r="B1373" t="str">
            <v>CONDULETE EM PVC, TIPO "LB", SEM TAMPA, DE 1"</v>
          </cell>
          <cell r="C1373" t="str">
            <v xml:space="preserve">UN    </v>
          </cell>
          <cell r="D1373">
            <v>8.6199999999999992</v>
          </cell>
        </row>
        <row r="1374">
          <cell r="A1374">
            <v>12020</v>
          </cell>
          <cell r="B1374" t="str">
            <v>CONDULETE EM PVC, TIPO "LL", SEM TAMPA, DE 1/2" OU 3/4"</v>
          </cell>
          <cell r="C1374" t="str">
            <v xml:space="preserve">UN    </v>
          </cell>
          <cell r="D1374">
            <v>7.41</v>
          </cell>
        </row>
        <row r="1375">
          <cell r="A1375">
            <v>12019</v>
          </cell>
          <cell r="B1375" t="str">
            <v>CONDULETE EM PVC, TIPO "LL", SEM TAMPA, DE 1"</v>
          </cell>
          <cell r="C1375" t="str">
            <v xml:space="preserve">UN    </v>
          </cell>
          <cell r="D1375">
            <v>8.6199999999999992</v>
          </cell>
        </row>
        <row r="1376">
          <cell r="A1376">
            <v>39336</v>
          </cell>
          <cell r="B1376" t="str">
            <v>CONDULETE EM PVC, TIPO "LR", SEM TAMPA, DE 1/2"</v>
          </cell>
          <cell r="C1376" t="str">
            <v xml:space="preserve">UN    </v>
          </cell>
          <cell r="D1376">
            <v>7.39</v>
          </cell>
        </row>
        <row r="1377">
          <cell r="A1377">
            <v>39338</v>
          </cell>
          <cell r="B1377" t="str">
            <v>CONDULETE EM PVC, TIPO "LR", SEM TAMPA, DE 1"</v>
          </cell>
          <cell r="C1377" t="str">
            <v xml:space="preserve">UN    </v>
          </cell>
          <cell r="D1377">
            <v>8.26</v>
          </cell>
        </row>
        <row r="1378">
          <cell r="A1378">
            <v>39337</v>
          </cell>
          <cell r="B1378" t="str">
            <v>CONDULETE EM PVC, TIPO "LR", SEM TAMPA, DE 3/4"</v>
          </cell>
          <cell r="C1378" t="str">
            <v xml:space="preserve">UN    </v>
          </cell>
          <cell r="D1378">
            <v>6.58</v>
          </cell>
        </row>
        <row r="1379">
          <cell r="A1379">
            <v>39341</v>
          </cell>
          <cell r="B1379" t="str">
            <v>CONDULETE EM PVC, TIPO "T", SEM TAMPA, DE 1"</v>
          </cell>
          <cell r="C1379" t="str">
            <v xml:space="preserve">UN    </v>
          </cell>
          <cell r="D1379">
            <v>10.77</v>
          </cell>
        </row>
        <row r="1380">
          <cell r="A1380">
            <v>39340</v>
          </cell>
          <cell r="B1380" t="str">
            <v>CONDULETE EM PVC, TIPO "T", SEM TAMPA, DE 3/4"</v>
          </cell>
          <cell r="C1380" t="str">
            <v xml:space="preserve">UN    </v>
          </cell>
          <cell r="D1380">
            <v>7.91</v>
          </cell>
        </row>
        <row r="1381">
          <cell r="A1381">
            <v>12025</v>
          </cell>
          <cell r="B1381" t="str">
            <v>CONDULETE EM PVC, TIPO "TB", SEM TAMPA, DE 1/2" OU 3/4"</v>
          </cell>
          <cell r="C1381" t="str">
            <v xml:space="preserve">UN    </v>
          </cell>
          <cell r="D1381">
            <v>8.17</v>
          </cell>
        </row>
        <row r="1382">
          <cell r="A1382">
            <v>39342</v>
          </cell>
          <cell r="B1382" t="str">
            <v>CONDULETE EM PVC, TIPO "TB", SEM TAMPA, DE 1"</v>
          </cell>
          <cell r="C1382" t="str">
            <v xml:space="preserve">UN    </v>
          </cell>
          <cell r="D1382">
            <v>10.77</v>
          </cell>
        </row>
        <row r="1383">
          <cell r="A1383">
            <v>39343</v>
          </cell>
          <cell r="B1383" t="str">
            <v>CONDULETE EM PVC, TIPO "X", SEM TAMPA, DE 1/2"</v>
          </cell>
          <cell r="C1383" t="str">
            <v xml:space="preserve">UN    </v>
          </cell>
          <cell r="D1383">
            <v>9.1</v>
          </cell>
        </row>
        <row r="1384">
          <cell r="A1384">
            <v>39345</v>
          </cell>
          <cell r="B1384" t="str">
            <v>CONDULETE EM PVC, TIPO "X", SEM TAMPA, DE 1"</v>
          </cell>
          <cell r="C1384" t="str">
            <v xml:space="preserve">UN    </v>
          </cell>
          <cell r="D1384">
            <v>12.31</v>
          </cell>
        </row>
        <row r="1385">
          <cell r="A1385">
            <v>39344</v>
          </cell>
          <cell r="B1385" t="str">
            <v>CONDULETE EM PVC, TIPO "X", SEM TAMPA, DE 3/4"</v>
          </cell>
          <cell r="C1385" t="str">
            <v xml:space="preserve">UN    </v>
          </cell>
          <cell r="D1385">
            <v>8.7899999999999991</v>
          </cell>
        </row>
        <row r="1386">
          <cell r="A1386">
            <v>12623</v>
          </cell>
          <cell r="B1386" t="str">
            <v>CONDUTOR PLUVIAL, PVC, CIRCULAR, DIAMETRO ENTRE 80 E 100 MM, PARA DRENAGEM PREDIAL</v>
          </cell>
          <cell r="C1386" t="str">
            <v xml:space="preserve">M     </v>
          </cell>
          <cell r="D1386">
            <v>11.59</v>
          </cell>
        </row>
        <row r="1387">
          <cell r="A1387">
            <v>34498</v>
          </cell>
          <cell r="B1387" t="str">
            <v>CONE DE SINALIZACAO EM PVC FLEXIVEL, H = 70 / 76 CM (NBR 15071)</v>
          </cell>
          <cell r="C1387" t="str">
            <v xml:space="preserve">UN    </v>
          </cell>
          <cell r="D1387">
            <v>86.11</v>
          </cell>
        </row>
        <row r="1388">
          <cell r="A1388">
            <v>13244</v>
          </cell>
          <cell r="B1388" t="str">
            <v>CONE DE SINALIZACAO EM PVC RIGIDO COM FAIXA REFLETIVA, H = 70 / 76 CM</v>
          </cell>
          <cell r="C1388" t="str">
            <v xml:space="preserve">UN    </v>
          </cell>
          <cell r="D1388">
            <v>36.25</v>
          </cell>
        </row>
        <row r="1389">
          <cell r="A1389">
            <v>38998</v>
          </cell>
          <cell r="B1389" t="str">
            <v>CONECTOR / ADAPTADOR FEMEA, COM INSERTO METALICO, PPR, DN 25 MM X 1/2", PARA AGUA QUENTE E FRIA PREDIAL</v>
          </cell>
          <cell r="C1389" t="str">
            <v xml:space="preserve">UN    </v>
          </cell>
          <cell r="D1389">
            <v>13.31</v>
          </cell>
        </row>
        <row r="1390">
          <cell r="A1390">
            <v>38999</v>
          </cell>
          <cell r="B1390" t="str">
            <v>CONECTOR / ADAPTADOR FEMEA, COM INSERTO METALICO, PPR, DN 32 MM X 3/4", PARA AGUA QUENTE E FRIA PREDIAL</v>
          </cell>
          <cell r="C1390" t="str">
            <v xml:space="preserve">UN    </v>
          </cell>
          <cell r="D1390">
            <v>22.03</v>
          </cell>
        </row>
        <row r="1391">
          <cell r="A1391">
            <v>38996</v>
          </cell>
          <cell r="B1391" t="str">
            <v>CONECTOR / ADAPTADOR MACHO, COM INSERTO METALICO, PPR, DN 25 MM X 1/2", PARA AGUA QUENTE E FRIA PREDIAL</v>
          </cell>
          <cell r="C1391" t="str">
            <v xml:space="preserve">UN    </v>
          </cell>
          <cell r="D1391">
            <v>19.23</v>
          </cell>
        </row>
        <row r="1392">
          <cell r="A1392">
            <v>38997</v>
          </cell>
          <cell r="B1392" t="str">
            <v>CONECTOR / ADAPTADOR MACHO, COM INSERTO METALICO, PPR, DN 32 MM X 3/4", PARA AGUA QUENTE E FRIA PREDIAL</v>
          </cell>
          <cell r="C1392" t="str">
            <v xml:space="preserve">UN    </v>
          </cell>
          <cell r="D1392">
            <v>31.13</v>
          </cell>
        </row>
        <row r="1393">
          <cell r="A1393">
            <v>39862</v>
          </cell>
          <cell r="B1393" t="str">
            <v>CONECTOR BRONZE/LATAO (REF 603) SEM ANEL DE SOLDA, BOLSA X ROSCA F, 15 MM X 1/2"</v>
          </cell>
          <cell r="C1393" t="str">
            <v xml:space="preserve">UN    </v>
          </cell>
          <cell r="D1393">
            <v>12.33</v>
          </cell>
        </row>
        <row r="1394">
          <cell r="A1394">
            <v>39863</v>
          </cell>
          <cell r="B1394" t="str">
            <v>CONECTOR BRONZE/LATAO (REF 603) SEM ANEL DE SOLDA, BOLSA X ROSCA F, 22 MM X 1/2"</v>
          </cell>
          <cell r="C1394" t="str">
            <v xml:space="preserve">UN    </v>
          </cell>
          <cell r="D1394">
            <v>12.5</v>
          </cell>
        </row>
        <row r="1395">
          <cell r="A1395">
            <v>39864</v>
          </cell>
          <cell r="B1395" t="str">
            <v>CONECTOR BRONZE/LATAO (REF 603) SEM ANEL DE SOLDA, BOLSA X ROSCA F, 22 MM X 3/4"</v>
          </cell>
          <cell r="C1395" t="str">
            <v xml:space="preserve">UN    </v>
          </cell>
          <cell r="D1395">
            <v>15.51</v>
          </cell>
        </row>
        <row r="1396">
          <cell r="A1396">
            <v>39865</v>
          </cell>
          <cell r="B1396" t="str">
            <v>CONECTOR BRONZE/LATAO (REF 603) SEM ANEL DE SOLDA, BOLSA X ROSCA F, 28 MM X 1/2"</v>
          </cell>
          <cell r="C1396" t="str">
            <v xml:space="preserve">UN    </v>
          </cell>
          <cell r="D1396">
            <v>21.86</v>
          </cell>
        </row>
        <row r="1397">
          <cell r="A1397">
            <v>2517</v>
          </cell>
          <cell r="B1397" t="str">
            <v>CONECTOR CURVO 90 GRAUS DE ALUMINIO, BITOLA 1 1/2", PARA ADAPTAR ENTRADA DE ELETRODUTO METALICO FLEXIVEL EM QUADROS</v>
          </cell>
          <cell r="C1397" t="str">
            <v xml:space="preserve">UN    </v>
          </cell>
          <cell r="D1397">
            <v>15.99</v>
          </cell>
        </row>
        <row r="1398">
          <cell r="A1398">
            <v>2522</v>
          </cell>
          <cell r="B1398" t="str">
            <v>CONECTOR CURVO 90 GRAUS DE ALUMINIO, BITOLA 1 1/4", PARA ADAPTAR ENTRADA DE ELETRODUTO METALICO FLEXIVEL EM QUADROS</v>
          </cell>
          <cell r="C1398" t="str">
            <v xml:space="preserve">UN    </v>
          </cell>
          <cell r="D1398">
            <v>10.33</v>
          </cell>
        </row>
        <row r="1399">
          <cell r="A1399">
            <v>2548</v>
          </cell>
          <cell r="B1399" t="str">
            <v>CONECTOR CURVO 90 GRAUS DE ALUMINIO, BITOLA 1/2", PARA ADAPTAR ENTRADA DE ELETRODUTO METALICO FLEXIVEL EM QUADROS</v>
          </cell>
          <cell r="C1399" t="str">
            <v xml:space="preserve">UN    </v>
          </cell>
          <cell r="D1399">
            <v>6.35</v>
          </cell>
        </row>
        <row r="1400">
          <cell r="A1400">
            <v>2516</v>
          </cell>
          <cell r="B1400" t="str">
            <v>CONECTOR CURVO 90 GRAUS DE ALUMINIO, BITOLA 1", PARA ADAPTAR ENTRADA DE ELETRODUTO METALICO FLEXIVEL EM QUADROS</v>
          </cell>
          <cell r="C1400" t="str">
            <v xml:space="preserve">UN    </v>
          </cell>
          <cell r="D1400">
            <v>8.3000000000000007</v>
          </cell>
        </row>
        <row r="1401">
          <cell r="A1401">
            <v>2518</v>
          </cell>
          <cell r="B1401" t="str">
            <v>CONECTOR CURVO 90 GRAUS DE ALUMINIO, BITOLA 2 1/2", PARA ADAPTAR ENTRADA DE ELETRODUTO METALICO FLEXIVEL EM QUADROS</v>
          </cell>
          <cell r="C1401" t="str">
            <v xml:space="preserve">UN    </v>
          </cell>
          <cell r="D1401">
            <v>76.12</v>
          </cell>
        </row>
        <row r="1402">
          <cell r="A1402">
            <v>2521</v>
          </cell>
          <cell r="B1402" t="str">
            <v>CONECTOR CURVO 90 GRAUS DE ALUMINIO, BITOLA 2", PARA ADAPTAR ENTRADA DE ELETRODUTO METALICO FLEXIVEL EM QUADROS</v>
          </cell>
          <cell r="C1402" t="str">
            <v xml:space="preserve">UN    </v>
          </cell>
          <cell r="D1402">
            <v>32.4</v>
          </cell>
        </row>
        <row r="1403">
          <cell r="A1403">
            <v>2515</v>
          </cell>
          <cell r="B1403" t="str">
            <v>CONECTOR CURVO 90 GRAUS DE ALUMINIO, BITOLA 3/4", PARA ADAPTAR ENTRADA DE ELETRODUTO METALICO FLEXIVEL EM QUADROS</v>
          </cell>
          <cell r="C1403" t="str">
            <v xml:space="preserve">UN    </v>
          </cell>
          <cell r="D1403">
            <v>6.9</v>
          </cell>
        </row>
        <row r="1404">
          <cell r="A1404">
            <v>2519</v>
          </cell>
          <cell r="B1404" t="str">
            <v>CONECTOR CURVO 90 GRAUS DE ALUMINIO, BITOLA 3", PARA ADAPTAR ENTRADA DE ELETRODUTO METALICO FLEXIVEL EM QUADROS</v>
          </cell>
          <cell r="C1404" t="str">
            <v xml:space="preserve">UN    </v>
          </cell>
          <cell r="D1404">
            <v>91.79</v>
          </cell>
        </row>
        <row r="1405">
          <cell r="A1405">
            <v>2520</v>
          </cell>
          <cell r="B1405" t="str">
            <v>CONECTOR CURVO 90 GRAUS DE ALUMINIO, BITOLA 4", PARA ADAPTAR ENTRADA DE ELETRODUTO METALICO FLEXIVEL EM QUADROS</v>
          </cell>
          <cell r="C1405" t="str">
            <v xml:space="preserve">UN    </v>
          </cell>
          <cell r="D1405">
            <v>168.95</v>
          </cell>
        </row>
        <row r="1406">
          <cell r="A1406">
            <v>1602</v>
          </cell>
          <cell r="B1406" t="str">
            <v>CONECTOR DE ALUMINIO TIPO PRENSA CABO, BITOLA 1 1/2", PARA CABOS DE DIAMETRO DE 37 A 40 MM</v>
          </cell>
          <cell r="C1406" t="str">
            <v xml:space="preserve">UN    </v>
          </cell>
          <cell r="D1406">
            <v>38.14</v>
          </cell>
        </row>
        <row r="1407">
          <cell r="A1407">
            <v>1601</v>
          </cell>
          <cell r="B1407" t="str">
            <v>CONECTOR DE ALUMINIO TIPO PRENSA CABO, BITOLA 1 1/4", PARA CABOS DE DIAMETRO DE 31 A 34 MM</v>
          </cell>
          <cell r="C1407" t="str">
            <v xml:space="preserve">UN    </v>
          </cell>
          <cell r="D1407">
            <v>33.99</v>
          </cell>
        </row>
        <row r="1408">
          <cell r="A1408">
            <v>1598</v>
          </cell>
          <cell r="B1408" t="str">
            <v>CONECTOR DE ALUMINIO TIPO PRENSA CABO, BITOLA 1/2", PARA CABOS DE DIAMETRO DE 12,5 A 15 MM</v>
          </cell>
          <cell r="C1408" t="str">
            <v xml:space="preserve">UN    </v>
          </cell>
          <cell r="D1408">
            <v>10.06</v>
          </cell>
        </row>
        <row r="1409">
          <cell r="A1409">
            <v>1600</v>
          </cell>
          <cell r="B1409" t="str">
            <v>CONECTOR DE ALUMINIO TIPO PRENSA CABO, BITOLA 1", PARA CABOS DE DIAMETRO DE 22,5 A 25 MM</v>
          </cell>
          <cell r="C1409" t="str">
            <v xml:space="preserve">UN    </v>
          </cell>
          <cell r="D1409">
            <v>14.85</v>
          </cell>
        </row>
        <row r="1410">
          <cell r="A1410">
            <v>1603</v>
          </cell>
          <cell r="B1410" t="str">
            <v>CONECTOR DE ALUMINIO TIPO PRENSA CABO, BITOLA 2", PARA CABOS DE DIAMETRO DE 47,5 A 50 MM</v>
          </cell>
          <cell r="C1410" t="str">
            <v xml:space="preserve">UN    </v>
          </cell>
          <cell r="D1410">
            <v>57.59</v>
          </cell>
        </row>
        <row r="1411">
          <cell r="A1411">
            <v>1599</v>
          </cell>
          <cell r="B1411" t="str">
            <v>CONECTOR DE ALUMINIO TIPO PRENSA CABO, BITOLA 3/4", PARA CABOS DE DIAMETRO DE 17,5 A 20 MM</v>
          </cell>
          <cell r="C1411" t="str">
            <v xml:space="preserve">UN    </v>
          </cell>
          <cell r="D1411">
            <v>11.67</v>
          </cell>
        </row>
        <row r="1412">
          <cell r="A1412">
            <v>1597</v>
          </cell>
          <cell r="B1412" t="str">
            <v>CONECTOR DE ALUMINIO TIPO PRENSA CABO, BITOLA 3/8", PARA CABOS DE DIAMETRO DE 9 A 10 MM</v>
          </cell>
          <cell r="C1412" t="str">
            <v xml:space="preserve">UN    </v>
          </cell>
          <cell r="D1412">
            <v>9.4600000000000009</v>
          </cell>
        </row>
        <row r="1413">
          <cell r="A1413">
            <v>39600</v>
          </cell>
          <cell r="B1413" t="str">
            <v>CONECTOR FEMEA RJ - 45, CATEGORIA 5 E</v>
          </cell>
          <cell r="C1413" t="str">
            <v xml:space="preserve">UN    </v>
          </cell>
          <cell r="D1413">
            <v>9.59</v>
          </cell>
        </row>
        <row r="1414">
          <cell r="A1414">
            <v>39601</v>
          </cell>
          <cell r="B1414" t="str">
            <v>CONECTOR FEMEA RJ - 45, CATEGORIA 6</v>
          </cell>
          <cell r="C1414" t="str">
            <v xml:space="preserve">UN    </v>
          </cell>
          <cell r="D1414">
            <v>16.68</v>
          </cell>
        </row>
        <row r="1415">
          <cell r="A1415">
            <v>39602</v>
          </cell>
          <cell r="B1415" t="str">
            <v>CONECTOR MACHO RJ - 45, CATEGORIA 5 E</v>
          </cell>
          <cell r="C1415" t="str">
            <v xml:space="preserve">UN    </v>
          </cell>
          <cell r="D1415">
            <v>1.0900000000000001</v>
          </cell>
        </row>
        <row r="1416">
          <cell r="A1416">
            <v>39603</v>
          </cell>
          <cell r="B1416" t="str">
            <v>CONECTOR MACHO RJ - 45, CATEGORIA 6</v>
          </cell>
          <cell r="C1416" t="str">
            <v xml:space="preserve">UN    </v>
          </cell>
          <cell r="D1416">
            <v>1.88</v>
          </cell>
        </row>
        <row r="1417">
          <cell r="A1417">
            <v>11821</v>
          </cell>
          <cell r="B1417" t="str">
            <v>CONECTOR METALICO TIPO PARAFUSO FENDIDO (SPLIT BOLT), COM SEPARADOR DE CABOS BIMETALICOS, PARA CABOS ATE 25 MM2</v>
          </cell>
          <cell r="C1417" t="str">
            <v xml:space="preserve">UN    </v>
          </cell>
          <cell r="D1417">
            <v>7.77</v>
          </cell>
        </row>
        <row r="1418">
          <cell r="A1418">
            <v>1562</v>
          </cell>
          <cell r="B1418" t="str">
            <v>CONECTOR METALICO TIPO PARAFUSO FENDIDO (SPLIT BOLT), COM SEPARADOR DE CABOS BIMETALICOS, PARA CABOS ATE 50 MM2</v>
          </cell>
          <cell r="C1418" t="str">
            <v xml:space="preserve">UN    </v>
          </cell>
          <cell r="D1418">
            <v>12.72</v>
          </cell>
        </row>
        <row r="1419">
          <cell r="A1419">
            <v>1563</v>
          </cell>
          <cell r="B1419" t="str">
            <v>CONECTOR METALICO TIPO PARAFUSO FENDIDO (SPLIT BOLT), COM SEPARADOR DE CABOS BIMETALICOS, PARA CABOS ATE 70 MM2</v>
          </cell>
          <cell r="C1419" t="str">
            <v xml:space="preserve">UN    </v>
          </cell>
          <cell r="D1419">
            <v>17.07</v>
          </cell>
        </row>
        <row r="1420">
          <cell r="A1420">
            <v>11856</v>
          </cell>
          <cell r="B1420" t="str">
            <v>CONECTOR METALICO TIPO PARAFUSO FENDIDO (SPLIT BOLT), PARA CABOS ATE 10 MM2</v>
          </cell>
          <cell r="C1420" t="str">
            <v xml:space="preserve">UN    </v>
          </cell>
          <cell r="D1420">
            <v>5.09</v>
          </cell>
        </row>
        <row r="1421">
          <cell r="A1421">
            <v>11857</v>
          </cell>
          <cell r="B1421" t="str">
            <v>CONECTOR METALICO TIPO PARAFUSO FENDIDO (SPLIT BOLT), PARA CABOS ATE 120 MM2</v>
          </cell>
          <cell r="C1421" t="str">
            <v xml:space="preserve">UN    </v>
          </cell>
          <cell r="D1421">
            <v>26.79</v>
          </cell>
        </row>
        <row r="1422">
          <cell r="A1422">
            <v>11858</v>
          </cell>
          <cell r="B1422" t="str">
            <v>CONECTOR METALICO TIPO PARAFUSO FENDIDO (SPLIT BOLT), PARA CABOS ATE 150 MM2</v>
          </cell>
          <cell r="C1422" t="str">
            <v xml:space="preserve">UN    </v>
          </cell>
          <cell r="D1422">
            <v>33.25</v>
          </cell>
        </row>
        <row r="1423">
          <cell r="A1423">
            <v>1539</v>
          </cell>
          <cell r="B1423" t="str">
            <v>CONECTOR METALICO TIPO PARAFUSO FENDIDO (SPLIT BOLT), PARA CABOS ATE 16 MM2</v>
          </cell>
          <cell r="C1423" t="str">
            <v xml:space="preserve">UN    </v>
          </cell>
          <cell r="D1423">
            <v>5.98</v>
          </cell>
        </row>
        <row r="1424">
          <cell r="A1424">
            <v>11859</v>
          </cell>
          <cell r="B1424" t="str">
            <v>CONECTOR METALICO TIPO PARAFUSO FENDIDO (SPLIT BOLT), PARA CABOS ATE 185 MM2</v>
          </cell>
          <cell r="C1424" t="str">
            <v xml:space="preserve">UN    </v>
          </cell>
          <cell r="D1424">
            <v>45.23</v>
          </cell>
        </row>
        <row r="1425">
          <cell r="A1425">
            <v>1550</v>
          </cell>
          <cell r="B1425" t="str">
            <v>CONECTOR METALICO TIPO PARAFUSO FENDIDO (SPLIT BOLT), PARA CABOS ATE 25 MM2</v>
          </cell>
          <cell r="C1425" t="str">
            <v xml:space="preserve">UN    </v>
          </cell>
          <cell r="D1425">
            <v>6.31</v>
          </cell>
        </row>
        <row r="1426">
          <cell r="A1426">
            <v>11854</v>
          </cell>
          <cell r="B1426" t="str">
            <v>CONECTOR METALICO TIPO PARAFUSO FENDIDO (SPLIT BOLT), PARA CABOS ATE 35 MM2</v>
          </cell>
          <cell r="C1426" t="str">
            <v xml:space="preserve">UN    </v>
          </cell>
          <cell r="D1426">
            <v>7.88</v>
          </cell>
        </row>
        <row r="1427">
          <cell r="A1427">
            <v>11862</v>
          </cell>
          <cell r="B1427" t="str">
            <v>CONECTOR METALICO TIPO PARAFUSO FENDIDO (SPLIT BOLT), PARA CABOS ATE 50 MM2</v>
          </cell>
          <cell r="C1427" t="str">
            <v xml:space="preserve">UN    </v>
          </cell>
          <cell r="D1427">
            <v>11.06</v>
          </cell>
        </row>
        <row r="1428">
          <cell r="A1428">
            <v>11863</v>
          </cell>
          <cell r="B1428" t="str">
            <v>CONECTOR METALICO TIPO PARAFUSO FENDIDO (SPLIT BOLT), PARA CABOS ATE 6 MM2</v>
          </cell>
          <cell r="C1428" t="str">
            <v xml:space="preserve">UN    </v>
          </cell>
          <cell r="D1428">
            <v>4.46</v>
          </cell>
        </row>
        <row r="1429">
          <cell r="A1429">
            <v>11855</v>
          </cell>
          <cell r="B1429" t="str">
            <v>CONECTOR METALICO TIPO PARAFUSO FENDIDO (SPLIT BOLT), PARA CABOS ATE 70 MM2</v>
          </cell>
          <cell r="C1429" t="str">
            <v xml:space="preserve">UN    </v>
          </cell>
          <cell r="D1429">
            <v>16.510000000000002</v>
          </cell>
        </row>
        <row r="1430">
          <cell r="A1430">
            <v>11864</v>
          </cell>
          <cell r="B1430" t="str">
            <v>CONECTOR METALICO TIPO PARAFUSO FENDIDO (SPLIT BOLT), PARA CABOS ATE 95 MM2</v>
          </cell>
          <cell r="C1430" t="str">
            <v xml:space="preserve">UN    </v>
          </cell>
          <cell r="D1430">
            <v>24.96</v>
          </cell>
        </row>
        <row r="1431">
          <cell r="A1431">
            <v>2527</v>
          </cell>
          <cell r="B1431" t="str">
            <v>CONECTOR RETO DE ALUMINIO PARA ELETRODUTO DE 1 1/2", PARA ADAPTAR ENTRADA DE ELETRODUTO METALICO FLEXIVEL EM QUADROS</v>
          </cell>
          <cell r="C1431" t="str">
            <v xml:space="preserve">UN    </v>
          </cell>
          <cell r="D1431">
            <v>5.72</v>
          </cell>
        </row>
        <row r="1432">
          <cell r="A1432">
            <v>2526</v>
          </cell>
          <cell r="B1432" t="str">
            <v>CONECTOR RETO DE ALUMINIO PARA ELETRODUTO DE 1 1/4", PARA ADAPTAR ENTRADA DE ELETRODUTO METALICO FLEXIVEL EM QUADROS</v>
          </cell>
          <cell r="C1432" t="str">
            <v xml:space="preserve">UN    </v>
          </cell>
          <cell r="D1432">
            <v>3.66</v>
          </cell>
        </row>
        <row r="1433">
          <cell r="A1433">
            <v>2487</v>
          </cell>
          <cell r="B1433" t="str">
            <v>CONECTOR RETO DE ALUMINIO PARA ELETRODUTO DE 1/2", PARA ADAPTAR ENTRADA DE ELETRODUTO METALICO FLEXIVEL EM QUADROS</v>
          </cell>
          <cell r="C1433" t="str">
            <v xml:space="preserve">UN    </v>
          </cell>
          <cell r="D1433">
            <v>1.25</v>
          </cell>
        </row>
        <row r="1434">
          <cell r="A1434">
            <v>2483</v>
          </cell>
          <cell r="B1434" t="str">
            <v>CONECTOR RETO DE ALUMINIO PARA ELETRODUTO DE 1", PARA ADAPTAR ENTRADA DE ELETRODUTO METALICO FLEXIVEL EM QUADROS</v>
          </cell>
          <cell r="C1434" t="str">
            <v xml:space="preserve">UN    </v>
          </cell>
          <cell r="D1434">
            <v>2.61</v>
          </cell>
        </row>
        <row r="1435">
          <cell r="A1435">
            <v>2528</v>
          </cell>
          <cell r="B1435" t="str">
            <v>CONECTOR RETO DE ALUMINIO PARA ELETRODUTO DE 2 1/2", PARA ADAPTAR ENTRADA DE ELETRODUTO METALICO FLEXIVEL EM QUADROS</v>
          </cell>
          <cell r="C1435" t="str">
            <v xml:space="preserve">UN    </v>
          </cell>
          <cell r="D1435">
            <v>14.4</v>
          </cell>
        </row>
        <row r="1436">
          <cell r="A1436">
            <v>2489</v>
          </cell>
          <cell r="B1436" t="str">
            <v>CONECTOR RETO DE ALUMINIO PARA ELETRODUTO DE 2", PARA ADAPTAR ENTRADA DE ELETRODUTO METALICO FLEXIVEL EM QUADROS</v>
          </cell>
          <cell r="C1436" t="str">
            <v xml:space="preserve">UN    </v>
          </cell>
          <cell r="D1436">
            <v>6.34</v>
          </cell>
        </row>
        <row r="1437">
          <cell r="A1437">
            <v>2488</v>
          </cell>
          <cell r="B1437" t="str">
            <v>CONECTOR RETO DE ALUMINIO PARA ELETRODUTO DE 3/4", PARA ADAPTAR ENTRADA DE ELETRODUTO METALICO FLEXIVEL EM QUADROS</v>
          </cell>
          <cell r="C1437" t="str">
            <v xml:space="preserve">UN    </v>
          </cell>
          <cell r="D1437">
            <v>1.46</v>
          </cell>
        </row>
        <row r="1438">
          <cell r="A1438">
            <v>2484</v>
          </cell>
          <cell r="B1438" t="str">
            <v>CONECTOR RETO DE ALUMINIO PARA ELETRODUTO DE 3", PARA ADAPTAR ENTRADA DE ELETRODUTO METALICO FLEXIVEL EM QUADROS</v>
          </cell>
          <cell r="C1438" t="str">
            <v xml:space="preserve">UN    </v>
          </cell>
          <cell r="D1438">
            <v>20.92</v>
          </cell>
        </row>
        <row r="1439">
          <cell r="A1439">
            <v>2485</v>
          </cell>
          <cell r="B1439" t="str">
            <v>CONECTOR RETO DE ALUMINIO PARA ELETRODUTO DE 4", PARA ADAPTAR ENTRADA DE ELETRODUTO METALICO FLEXIVEL EM QUADROS</v>
          </cell>
          <cell r="C1439" t="str">
            <v xml:space="preserve">UN    </v>
          </cell>
          <cell r="D1439">
            <v>32.79</v>
          </cell>
        </row>
        <row r="1440">
          <cell r="A1440">
            <v>38005</v>
          </cell>
          <cell r="B1440" t="str">
            <v>CONECTOR, CPVC, SOLDAVEL, 15 MM X 1/2", PARA AGUA QUENTE</v>
          </cell>
          <cell r="C1440" t="str">
            <v xml:space="preserve">UN    </v>
          </cell>
          <cell r="D1440">
            <v>26.21</v>
          </cell>
        </row>
        <row r="1441">
          <cell r="A1441">
            <v>38006</v>
          </cell>
          <cell r="B1441" t="str">
            <v>CONECTOR, CPVC, SOLDAVEL, 22 MM X 1/2", PARA AGUA QUENTE</v>
          </cell>
          <cell r="C1441" t="str">
            <v xml:space="preserve">UN    </v>
          </cell>
          <cell r="D1441">
            <v>32.17</v>
          </cell>
        </row>
        <row r="1442">
          <cell r="A1442">
            <v>38428</v>
          </cell>
          <cell r="B1442" t="str">
            <v>CONECTOR, CPVC, SOLDAVEL, 22 MM X 3/4", PARA AGUA QUENTE</v>
          </cell>
          <cell r="C1442" t="str">
            <v xml:space="preserve">UN    </v>
          </cell>
          <cell r="D1442">
            <v>30.13</v>
          </cell>
        </row>
        <row r="1443">
          <cell r="A1443">
            <v>38007</v>
          </cell>
          <cell r="B1443" t="str">
            <v>CONECTOR, CPVC, SOLDAVEL, 28 MM X 1", PARA AGUA QUENTE</v>
          </cell>
          <cell r="C1443" t="str">
            <v xml:space="preserve">UN    </v>
          </cell>
          <cell r="D1443">
            <v>49.23</v>
          </cell>
        </row>
        <row r="1444">
          <cell r="A1444">
            <v>38008</v>
          </cell>
          <cell r="B1444" t="str">
            <v>CONECTOR, CPVC, SOLDAVEL, 35 MM X 1 1/4", PARA AGUA QUENTE</v>
          </cell>
          <cell r="C1444" t="str">
            <v xml:space="preserve">UN    </v>
          </cell>
          <cell r="D1444">
            <v>198.28</v>
          </cell>
        </row>
        <row r="1445">
          <cell r="A1445">
            <v>38009</v>
          </cell>
          <cell r="B1445" t="str">
            <v>CONECTOR, CPVC, SOLDAVEL, 42 MM X 1 1/2", PARA AGUA QUENTE</v>
          </cell>
          <cell r="C1445" t="str">
            <v xml:space="preserve">UN    </v>
          </cell>
          <cell r="D1445">
            <v>242.33</v>
          </cell>
        </row>
        <row r="1446">
          <cell r="A1446">
            <v>39279</v>
          </cell>
          <cell r="B1446" t="str">
            <v>CONEXAO FIXA, ROSCA FEMEA, EM PLASTICO, DN 16 MM X 1/2", PARA CONEXAO COM CRIMPAGEM EM TUBO PEX</v>
          </cell>
          <cell r="C1446" t="str">
            <v xml:space="preserve">UN    </v>
          </cell>
          <cell r="D1446">
            <v>13.59</v>
          </cell>
        </row>
        <row r="1447">
          <cell r="A1447">
            <v>38845</v>
          </cell>
          <cell r="B1447" t="str">
            <v>CONEXAO FIXA, ROSCA FEMEA, EM PLASTICO, DN 16 MM X 3/4", PARA CONEXAO COM CRIMPAGEM EM TUBO PEX</v>
          </cell>
          <cell r="C1447" t="str">
            <v xml:space="preserve">UN    </v>
          </cell>
          <cell r="D1447">
            <v>19.66</v>
          </cell>
        </row>
        <row r="1448">
          <cell r="A1448">
            <v>39280</v>
          </cell>
          <cell r="B1448" t="str">
            <v>CONEXAO FIXA, ROSCA FEMEA, EM PLASTICO, DN 20 MM X 1/2", PARA CONEXAO COM CRIMPAGEM EM TUBO PEX</v>
          </cell>
          <cell r="C1448" t="str">
            <v xml:space="preserve">UN    </v>
          </cell>
          <cell r="D1448">
            <v>17.62</v>
          </cell>
        </row>
        <row r="1449">
          <cell r="A1449">
            <v>39281</v>
          </cell>
          <cell r="B1449" t="str">
            <v>CONEXAO FIXA, ROSCA FEMEA, EM PLASTICO, DN 20 MM X 3/4", PARA CONEXAO COM CRIMPAGEM EM TUBO PEX</v>
          </cell>
          <cell r="C1449" t="str">
            <v xml:space="preserve">UN    </v>
          </cell>
          <cell r="D1449">
            <v>23.2</v>
          </cell>
        </row>
        <row r="1450">
          <cell r="A1450">
            <v>38849</v>
          </cell>
          <cell r="B1450" t="str">
            <v>CONEXAO FIXA, ROSCA FEMEA, EM PLASTICO, DN 25 MM X 1/2", PARA CONEXAO COM CRIMPAGEM EM TUBO PEX</v>
          </cell>
          <cell r="C1450" t="str">
            <v xml:space="preserve">UN    </v>
          </cell>
          <cell r="D1450">
            <v>19.87</v>
          </cell>
        </row>
        <row r="1451">
          <cell r="A1451">
            <v>39282</v>
          </cell>
          <cell r="B1451" t="str">
            <v>CONEXAO FIXA, ROSCA FEMEA, EM PLASTICO, DN 25 MM X 3/4", PARA CONEXAO COM CRIMPAGEM EM TUBO PEX</v>
          </cell>
          <cell r="C1451" t="str">
            <v xml:space="preserve">UN    </v>
          </cell>
          <cell r="D1451">
            <v>23.75</v>
          </cell>
        </row>
        <row r="1452">
          <cell r="A1452">
            <v>38852</v>
          </cell>
          <cell r="B1452" t="str">
            <v>CONEXAO FIXA, ROSCA FEMEA, EM PLASTICO, DN 32 MM X 3/4", PARA CONEXAO COM CRIMPAGEM EM TUBO PEX</v>
          </cell>
          <cell r="C1452" t="str">
            <v xml:space="preserve">UN    </v>
          </cell>
          <cell r="D1452">
            <v>32.31</v>
          </cell>
        </row>
        <row r="1453">
          <cell r="A1453">
            <v>38844</v>
          </cell>
          <cell r="B1453" t="str">
            <v>CONEXAO FIXA, ROSCA FEMEA, METALICA, COM ANEL DESLIZANTE, DN 16 MM X 1/2", PARA TUBO PEX</v>
          </cell>
          <cell r="C1453" t="str">
            <v xml:space="preserve">UN    </v>
          </cell>
          <cell r="D1453">
            <v>9.93</v>
          </cell>
        </row>
        <row r="1454">
          <cell r="A1454">
            <v>38846</v>
          </cell>
          <cell r="B1454" t="str">
            <v>CONEXAO FIXA, ROSCA FEMEA, METALICA, COM ANEL DESLIZANTE, DN 20 MM X 1/2", PARA TUBO PEX</v>
          </cell>
          <cell r="C1454" t="str">
            <v xml:space="preserve">UN    </v>
          </cell>
          <cell r="D1454">
            <v>10.86</v>
          </cell>
        </row>
        <row r="1455">
          <cell r="A1455">
            <v>38847</v>
          </cell>
          <cell r="B1455" t="str">
            <v>CONEXAO FIXA, ROSCA FEMEA, METALICA, COM ANEL DESLIZANTE, DN 20 MM X 3/4", PARA TUBO PEX</v>
          </cell>
          <cell r="C1455" t="str">
            <v xml:space="preserve">UN    </v>
          </cell>
          <cell r="D1455">
            <v>13.36</v>
          </cell>
        </row>
        <row r="1456">
          <cell r="A1456">
            <v>38850</v>
          </cell>
          <cell r="B1456" t="str">
            <v>CONEXAO FIXA, ROSCA FEMEA, METALICA, COM ANEL DESLIZANTE, DN 25 MM X 1", PARA TUBO PEX</v>
          </cell>
          <cell r="C1456" t="str">
            <v xml:space="preserve">UN    </v>
          </cell>
          <cell r="D1456">
            <v>18.57</v>
          </cell>
        </row>
        <row r="1457">
          <cell r="A1457">
            <v>38848</v>
          </cell>
          <cell r="B1457" t="str">
            <v>CONEXAO FIXA, ROSCA FEMEA, METALICA, COM ANEL DESLIZANTE, DN 25 MM X 3/4", PARA TUBO PEX</v>
          </cell>
          <cell r="C1457" t="str">
            <v xml:space="preserve">UN    </v>
          </cell>
          <cell r="D1457">
            <v>15.53</v>
          </cell>
        </row>
        <row r="1458">
          <cell r="A1458">
            <v>38851</v>
          </cell>
          <cell r="B1458" t="str">
            <v>CONEXAO FIXA, ROSCA FEMEA, METALICA, COM ANEL DESLIZANTE, DN 32 MM X 1", PARA TUBO PEX</v>
          </cell>
          <cell r="C1458" t="str">
            <v xml:space="preserve">UN    </v>
          </cell>
          <cell r="D1458">
            <v>28.24</v>
          </cell>
        </row>
        <row r="1459">
          <cell r="A1459">
            <v>38860</v>
          </cell>
          <cell r="B1459" t="str">
            <v>CONEXAO FIXA, ROSCA MACHO, METALICA, PARA TUBO PEX, DN 16 MM X 1/2"</v>
          </cell>
          <cell r="C1459" t="str">
            <v xml:space="preserve">UN    </v>
          </cell>
          <cell r="D1459">
            <v>7.98</v>
          </cell>
        </row>
        <row r="1460">
          <cell r="A1460">
            <v>38861</v>
          </cell>
          <cell r="B1460" t="str">
            <v>CONEXAO FIXA, ROSCA MACHO, METALICA, PARA TUBO PEX, DN 16 MM X 3/4"</v>
          </cell>
          <cell r="C1460" t="str">
            <v xml:space="preserve">UN    </v>
          </cell>
          <cell r="D1460">
            <v>10.74</v>
          </cell>
        </row>
        <row r="1461">
          <cell r="A1461">
            <v>38862</v>
          </cell>
          <cell r="B1461" t="str">
            <v>CONEXAO FIXA, ROSCA MACHO, METALICA, PARA TUBO PEX, DN 20 MM X 1/2"</v>
          </cell>
          <cell r="C1461" t="str">
            <v xml:space="preserve">UN    </v>
          </cell>
          <cell r="D1461">
            <v>9.0500000000000007</v>
          </cell>
        </row>
        <row r="1462">
          <cell r="A1462">
            <v>38863</v>
          </cell>
          <cell r="B1462" t="str">
            <v>CONEXAO FIXA, ROSCA MACHO, METALICA, PARA TUBO PEX, DN 20 MM X 3/4"</v>
          </cell>
          <cell r="C1462" t="str">
            <v xml:space="preserve">UN    </v>
          </cell>
          <cell r="D1462">
            <v>10.4</v>
          </cell>
        </row>
        <row r="1463">
          <cell r="A1463">
            <v>38865</v>
          </cell>
          <cell r="B1463" t="str">
            <v>CONEXAO FIXA, ROSCA MACHO, METALICA, PARA TUBO PEX, DN 25 MM X 1/2"</v>
          </cell>
          <cell r="C1463" t="str">
            <v xml:space="preserve">UN    </v>
          </cell>
          <cell r="D1463">
            <v>14.12</v>
          </cell>
        </row>
        <row r="1464">
          <cell r="A1464">
            <v>38864</v>
          </cell>
          <cell r="B1464" t="str">
            <v>CONEXAO FIXA, ROSCA MACHO, METALICA, PARA TUBO PEX, DN 25 MM X 1"</v>
          </cell>
          <cell r="C1464" t="str">
            <v xml:space="preserve">UN    </v>
          </cell>
          <cell r="D1464">
            <v>21.59</v>
          </cell>
        </row>
        <row r="1465">
          <cell r="A1465">
            <v>38866</v>
          </cell>
          <cell r="B1465" t="str">
            <v>CONEXAO FIXA, ROSCA MACHO, METALICA, PARA TUBO PEX, DN 25 MM X 3/4"</v>
          </cell>
          <cell r="C1465" t="str">
            <v xml:space="preserve">UN    </v>
          </cell>
          <cell r="D1465">
            <v>15.2</v>
          </cell>
        </row>
        <row r="1466">
          <cell r="A1466">
            <v>38868</v>
          </cell>
          <cell r="B1466" t="str">
            <v>CONEXAO FIXA, ROSCA MACHO, METALICA, PARA TUBO PEX, DN 32 MM X 1"</v>
          </cell>
          <cell r="C1466" t="str">
            <v xml:space="preserve">UN    </v>
          </cell>
          <cell r="D1466">
            <v>25.34</v>
          </cell>
        </row>
        <row r="1467">
          <cell r="A1467">
            <v>38853</v>
          </cell>
          <cell r="B1467" t="str">
            <v>CONEXAO MOVEL, ROSCA FEMEA, METALICA, COM ANEL DESLIZANTE, PARA TUBO PEX, DN 16 MM X 1/2"</v>
          </cell>
          <cell r="C1467" t="str">
            <v xml:space="preserve">UN    </v>
          </cell>
          <cell r="D1467">
            <v>8.18</v>
          </cell>
        </row>
        <row r="1468">
          <cell r="A1468">
            <v>38854</v>
          </cell>
          <cell r="B1468" t="str">
            <v>CONEXAO MOVEL, ROSCA FEMEA, METALICA, COM ANEL DESLIZANTE, PARA TUBO PEX, DN 16 MM X 3/4"</v>
          </cell>
          <cell r="C1468" t="str">
            <v xml:space="preserve">UN    </v>
          </cell>
          <cell r="D1468">
            <v>11.19</v>
          </cell>
        </row>
        <row r="1469">
          <cell r="A1469">
            <v>38855</v>
          </cell>
          <cell r="B1469" t="str">
            <v>CONEXAO MOVEL, ROSCA FEMEA, METALICA, COM ANEL DESLIZANTE, PARA TUBO PEX, DN 20 MM X 1/2"</v>
          </cell>
          <cell r="C1469" t="str">
            <v xml:space="preserve">UN    </v>
          </cell>
          <cell r="D1469">
            <v>8.3000000000000007</v>
          </cell>
        </row>
        <row r="1470">
          <cell r="A1470">
            <v>38856</v>
          </cell>
          <cell r="B1470" t="str">
            <v>CONEXAO MOVEL, ROSCA FEMEA, METALICA, COM ANEL DESLIZANTE, PARA TUBO PEX, DN 20 MM X 3/4"</v>
          </cell>
          <cell r="C1470" t="str">
            <v xml:space="preserve">UN    </v>
          </cell>
          <cell r="D1470">
            <v>13.33</v>
          </cell>
        </row>
        <row r="1471">
          <cell r="A1471">
            <v>38857</v>
          </cell>
          <cell r="B1471" t="str">
            <v>CONEXAO MOVEL, ROSCA FEMEA, METALICA, COM ANEL DESLIZANTE, PARA TUBO PEX, DN 25 MM X 1"</v>
          </cell>
          <cell r="C1471" t="str">
            <v xml:space="preserve">UN    </v>
          </cell>
          <cell r="D1471">
            <v>17.63</v>
          </cell>
        </row>
        <row r="1472">
          <cell r="A1472">
            <v>38858</v>
          </cell>
          <cell r="B1472" t="str">
            <v>CONEXAO MOVEL, ROSCA FEMEA, METALICA, COM ANEL DESLIZANTE, PARA TUBO PEX, DN 25 MM X 3/4"</v>
          </cell>
          <cell r="C1472" t="str">
            <v xml:space="preserve">UN    </v>
          </cell>
          <cell r="D1472">
            <v>16.03</v>
          </cell>
        </row>
        <row r="1473">
          <cell r="A1473">
            <v>38859</v>
          </cell>
          <cell r="B1473" t="str">
            <v>CONEXAO MOVEL, ROSCA FEMEA, METALICA, COM ANEL DESLIZANTE, PARA TUBO PEX, DN 32 MM X 1"</v>
          </cell>
          <cell r="C1473" t="str">
            <v xml:space="preserve">UN    </v>
          </cell>
          <cell r="D1473">
            <v>25.96</v>
          </cell>
        </row>
        <row r="1474">
          <cell r="A1474">
            <v>3104</v>
          </cell>
          <cell r="B1474" t="str">
            <v>CONJ. DE FERRAGENS PARA PORTA DE VIDRO TEMPERADO, EM ZAMAC CROMADO, CONTEMPLANDO: DOBRADICA INF.; DOBRADICA SUP.; PIVO PARA DOBRADICA INF.; PIVO PARA DOBRADICA SUP.; FECHADURA CENTRAL EM ZAMC CROMADO; CONTRA FECHADURA DE PRESSAO</v>
          </cell>
          <cell r="C1474" t="str">
            <v xml:space="preserve">CJ    </v>
          </cell>
          <cell r="D1474">
            <v>115.24</v>
          </cell>
        </row>
        <row r="1475">
          <cell r="A1475">
            <v>1607</v>
          </cell>
          <cell r="B1475" t="str">
            <v>CONJUNTO ARRUELAS DE VEDACAO 5/16" PARA TELHA FIBROCIMENTO (UMA ARRUELA METALICA E UMA ARRUELA PVC - CONICAS)</v>
          </cell>
          <cell r="C1475" t="str">
            <v xml:space="preserve">CJ    </v>
          </cell>
          <cell r="D1475">
            <v>0.22</v>
          </cell>
        </row>
        <row r="1476">
          <cell r="A1476">
            <v>38169</v>
          </cell>
          <cell r="B1476" t="str">
            <v>CONJUNTO DE FERRAGENS PIVO, PARA PORTA PIVOTANTE DE ATE 100 KG, REGULAVEL COM ESFERA , CROMADO - SUPERIOR E INFERIOR - COMPLETO</v>
          </cell>
          <cell r="C1476" t="str">
            <v xml:space="preserve">CJ    </v>
          </cell>
          <cell r="D1476">
            <v>84.93</v>
          </cell>
        </row>
        <row r="1477">
          <cell r="A1477">
            <v>6142</v>
          </cell>
          <cell r="B1477" t="str">
            <v>CONJUNTO DE LIGACAO PARA BACIA SANITARIA AJUSTAVEL, EM PLASTICO BRANCO, COM TUBO, CANOPLA E ESPUDE</v>
          </cell>
          <cell r="C1477" t="str">
            <v xml:space="preserve">UN    </v>
          </cell>
          <cell r="D1477">
            <v>7.56</v>
          </cell>
        </row>
        <row r="1478">
          <cell r="A1478">
            <v>11686</v>
          </cell>
          <cell r="B1478" t="str">
            <v>CONJUNTO DE LIGACAO PARA BACIA SANITARIA EM PLASTICO BRANCO COM TUBO, CANOPLA E ANEL DE EXPANSAO (TUBO 1.1/2 '' X 20 CM)</v>
          </cell>
          <cell r="C1478" t="str">
            <v xml:space="preserve">UN    </v>
          </cell>
          <cell r="D1478">
            <v>10.5</v>
          </cell>
        </row>
        <row r="1479">
          <cell r="A1479">
            <v>37598</v>
          </cell>
          <cell r="B1479" t="str">
            <v>CONJUNTO MONTADO ESTOPIM COM ESPOLETA COMUM NUMERO 8, COM CABECA ACENDEDORA, 1,5 M</v>
          </cell>
          <cell r="C1479" t="str">
            <v xml:space="preserve">UN    </v>
          </cell>
          <cell r="D1479">
            <v>23.97</v>
          </cell>
        </row>
        <row r="1480">
          <cell r="A1480">
            <v>25398</v>
          </cell>
          <cell r="B1480" t="str">
            <v>CONJUNTO PARA FUTSAL COM TRAVES OFICIAIS DE 3,00 X 2,00 M EM TUBO DE ACO GALVANIZADO 3" COM REQUADRO EM TUBO DE 1", PINTURA EM PRIMER COM TINTA ESMALTE SINTETICO E REDES DE POLIETILENO FIO 4 MM</v>
          </cell>
          <cell r="C1480" t="str">
            <v xml:space="preserve">UN    </v>
          </cell>
          <cell r="D1480">
            <v>4364.3900000000003</v>
          </cell>
        </row>
        <row r="1481">
          <cell r="A1481">
            <v>25399</v>
          </cell>
          <cell r="B1481" t="str">
            <v>CONJUNTO PARA QUADRA DE  VOLEI COM POSTES EM TUBO DE ACO GALVANIZADO 3", H = *255* CM, PINTURA EM TINTA ESMALTE SINTETICO, REDE DE NYLON COM 2 MM, MALHA 10 X 10 CM E ANTENAS OFICIAIS EM FIBRA DE VIDRO</v>
          </cell>
          <cell r="C1481" t="str">
            <v xml:space="preserve">UN    </v>
          </cell>
          <cell r="D1481">
            <v>2649.56</v>
          </cell>
        </row>
        <row r="1482">
          <cell r="A1482">
            <v>43440</v>
          </cell>
          <cell r="B1482" t="str">
            <v>CONJUNTO PRE-MOLDADO COMPOSTO POR GRELHA (0,99 X 0,45 M), QUADRO (1,10 X 0,52 M) E CANTONEIRA (1,10 X 0,35 M), EM CONCRETO ARMADO, COM FCK DE 21 MPA</v>
          </cell>
          <cell r="C1482" t="str">
            <v xml:space="preserve">UN    </v>
          </cell>
          <cell r="D1482">
            <v>383.55</v>
          </cell>
        </row>
        <row r="1483">
          <cell r="A1483">
            <v>10667</v>
          </cell>
          <cell r="B1483" t="str">
            <v>CONTAINER ALMOXARIFADO, DE *2,40* X *6,00* M, PADRAO SIMPLES, SEM REVESTIMENTO E SEM DIVISORIAS INTERNOS E SEM SANITARIO, PARA USO EM CANTEIRO DE OBRAS</v>
          </cell>
          <cell r="C1483" t="str">
            <v xml:space="preserve">UN    </v>
          </cell>
          <cell r="D1483">
            <v>13865</v>
          </cell>
        </row>
        <row r="1484">
          <cell r="A1484">
            <v>1613</v>
          </cell>
          <cell r="B1484" t="str">
            <v>CONTATOR TRIPOLAR, CORRENTE DE *110* A, TENSAO NOMINAL DE *500* V, CATEGORIA AC-2 E AC-3</v>
          </cell>
          <cell r="C1484" t="str">
            <v xml:space="preserve">UN    </v>
          </cell>
          <cell r="D1484">
            <v>1184.0999999999999</v>
          </cell>
        </row>
        <row r="1485">
          <cell r="A1485">
            <v>1626</v>
          </cell>
          <cell r="B1485" t="str">
            <v>CONTATOR TRIPOLAR, CORRENTE DE *185* A, TENSAO NOMINAL DE *500* V, CATEGORIA AC-2 E AC-3</v>
          </cell>
          <cell r="C1485" t="str">
            <v xml:space="preserve">UN    </v>
          </cell>
          <cell r="D1485">
            <v>1770.97</v>
          </cell>
        </row>
        <row r="1486">
          <cell r="A1486">
            <v>1625</v>
          </cell>
          <cell r="B1486" t="str">
            <v>CONTATOR TRIPOLAR, CORRENTE DE *22* A, TENSAO NOMINAL DE *500* V, CATEGORIA AC-2 E AC-3</v>
          </cell>
          <cell r="C1486" t="str">
            <v xml:space="preserve">UN    </v>
          </cell>
          <cell r="D1486">
            <v>123.69</v>
          </cell>
        </row>
        <row r="1487">
          <cell r="A1487">
            <v>1622</v>
          </cell>
          <cell r="B1487" t="str">
            <v>CONTATOR TRIPOLAR, CORRENTE DE *265* A, TENSAO NOMINAL DE *500* V, CATEGORIA AC-2 E AC-3</v>
          </cell>
          <cell r="C1487" t="str">
            <v xml:space="preserve">UN    </v>
          </cell>
          <cell r="D1487">
            <v>3996.36</v>
          </cell>
        </row>
        <row r="1488">
          <cell r="A1488">
            <v>1620</v>
          </cell>
          <cell r="B1488" t="str">
            <v>CONTATOR TRIPOLAR, CORRENTE DE *38* A, TENSAO NOMINAL DE *500* V, CATEGORIA AC-2 E AC-3</v>
          </cell>
          <cell r="C1488" t="str">
            <v xml:space="preserve">UN    </v>
          </cell>
          <cell r="D1488">
            <v>260.57</v>
          </cell>
        </row>
        <row r="1489">
          <cell r="A1489">
            <v>1629</v>
          </cell>
          <cell r="B1489" t="str">
            <v>CONTATOR TRIPOLAR, CORRENTE DE *500* A, TENSAO NOMINAL DE *500* V, CATEGORIA AC-2 E AC-3</v>
          </cell>
          <cell r="C1489" t="str">
            <v xml:space="preserve">UN    </v>
          </cell>
          <cell r="D1489">
            <v>9726.19</v>
          </cell>
        </row>
        <row r="1490">
          <cell r="A1490">
            <v>1627</v>
          </cell>
          <cell r="B1490" t="str">
            <v>CONTATOR TRIPOLAR, CORRENTE DE *65* A, TENSAO NOMINAL DE *500* V, CATEGORIA AC-2 E AC-3</v>
          </cell>
          <cell r="C1490" t="str">
            <v xml:space="preserve">UN    </v>
          </cell>
          <cell r="D1490">
            <v>498.07</v>
          </cell>
        </row>
        <row r="1491">
          <cell r="A1491">
            <v>1623</v>
          </cell>
          <cell r="B1491" t="str">
            <v>CONTATOR TRIPOLAR, CORRENTE DE 12 A, TENSAO NOMINAL DE *500* V, CATEGORIA AC-2 E AC-3</v>
          </cell>
          <cell r="C1491" t="str">
            <v xml:space="preserve">UN    </v>
          </cell>
          <cell r="D1491">
            <v>100.88</v>
          </cell>
        </row>
        <row r="1492">
          <cell r="A1492">
            <v>1619</v>
          </cell>
          <cell r="B1492" t="str">
            <v>CONTATOR TRIPOLAR, CORRENTE DE 25 A, TENSAO NOMINAL DE *500* V, CATEGORIA AC-2 E AC-3</v>
          </cell>
          <cell r="C1492" t="str">
            <v xml:space="preserve">UN    </v>
          </cell>
          <cell r="D1492">
            <v>138.76</v>
          </cell>
        </row>
        <row r="1493">
          <cell r="A1493">
            <v>1630</v>
          </cell>
          <cell r="B1493" t="str">
            <v>CONTATOR TRIPOLAR, CORRENTE DE 250 A, TENSAO NOMINAL DE *500* V, PARA ACIONAMENTO DE CAPACITORES</v>
          </cell>
          <cell r="C1493" t="str">
            <v xml:space="preserve">UN    </v>
          </cell>
          <cell r="D1493">
            <v>3055.3</v>
          </cell>
        </row>
        <row r="1494">
          <cell r="A1494">
            <v>1616</v>
          </cell>
          <cell r="B1494" t="str">
            <v>CONTATOR TRIPOLAR, CORRENTE DE 300 A, TENSAO NOMINAL DE *500* V, CATEGORIA AC-2 E AC-3</v>
          </cell>
          <cell r="C1494" t="str">
            <v xml:space="preserve">UN    </v>
          </cell>
          <cell r="D1494">
            <v>4699.1000000000004</v>
          </cell>
        </row>
        <row r="1495">
          <cell r="A1495">
            <v>1614</v>
          </cell>
          <cell r="B1495" t="str">
            <v>CONTATOR TRIPOLAR, CORRENTE DE 32 A, TENSAO NOMINAL DE *500* V, CATEGORIA AC-2 E AC-3</v>
          </cell>
          <cell r="C1495" t="str">
            <v xml:space="preserve">UN    </v>
          </cell>
          <cell r="D1495">
            <v>214.76</v>
          </cell>
        </row>
        <row r="1496">
          <cell r="A1496">
            <v>1617</v>
          </cell>
          <cell r="B1496" t="str">
            <v>CONTATOR TRIPOLAR, CORRENTE DE 400 A, TENSAO NOMINAL DE *500* V, CATEGORIA AC-2 E AC-3</v>
          </cell>
          <cell r="C1496" t="str">
            <v xml:space="preserve">UN    </v>
          </cell>
          <cell r="D1496">
            <v>5609.71</v>
          </cell>
        </row>
        <row r="1497">
          <cell r="A1497">
            <v>1621</v>
          </cell>
          <cell r="B1497" t="str">
            <v>CONTATOR TRIPOLAR, CORRENTE DE 45 A, TENSAO NOMINAL DE *500* V, CATEGORIA AC-2 E AC-3</v>
          </cell>
          <cell r="C1497" t="str">
            <v xml:space="preserve">UN    </v>
          </cell>
          <cell r="D1497">
            <v>384.1</v>
          </cell>
        </row>
        <row r="1498">
          <cell r="A1498">
            <v>1624</v>
          </cell>
          <cell r="B1498" t="str">
            <v>CONTATOR TRIPOLAR, CORRENTE DE 630 A, TENSAO NOMINAL DE *500* V, CATEGORIA AC-2 E AC-3</v>
          </cell>
          <cell r="C1498" t="str">
            <v xml:space="preserve">UN    </v>
          </cell>
          <cell r="D1498">
            <v>13788.95</v>
          </cell>
        </row>
        <row r="1499">
          <cell r="A1499">
            <v>1615</v>
          </cell>
          <cell r="B1499" t="str">
            <v>CONTATOR TRIPOLAR, CORRENTE DE 75 A, TENSAO NOMINAL DE *500* V, CATEGORIA AC-2 E AC-3</v>
          </cell>
          <cell r="C1499" t="str">
            <v xml:space="preserve">UN    </v>
          </cell>
          <cell r="D1499">
            <v>721.28</v>
          </cell>
        </row>
        <row r="1500">
          <cell r="A1500">
            <v>1612</v>
          </cell>
          <cell r="B1500" t="str">
            <v>CONTATOR TRIPOLAR, CORRENTE DE 9 A, TENSAO NOMINAL DE *500* V, CATEGORIA AC-2 E AC-3</v>
          </cell>
          <cell r="C1500" t="str">
            <v xml:space="preserve">UN    </v>
          </cell>
          <cell r="D1500">
            <v>95</v>
          </cell>
        </row>
        <row r="1501">
          <cell r="A1501">
            <v>1618</v>
          </cell>
          <cell r="B1501" t="str">
            <v>CONTATOR TRIPOLAR, CORRENTE DE 95 A, TENSAO NOMINAL DE *500* V, CATEGORIA AC-2 E AC-3</v>
          </cell>
          <cell r="C1501" t="str">
            <v xml:space="preserve">UN    </v>
          </cell>
          <cell r="D1501">
            <v>991.15</v>
          </cell>
        </row>
        <row r="1502">
          <cell r="A1502">
            <v>14211</v>
          </cell>
          <cell r="B1502" t="str">
            <v>CONTRA-PORCA SEXTAVADA, DIAMETRO NOMINAL 1 3/8", ALTURA 35 MM</v>
          </cell>
          <cell r="C1502" t="str">
            <v xml:space="preserve">UN    </v>
          </cell>
          <cell r="D1502">
            <v>22.97</v>
          </cell>
        </row>
        <row r="1503">
          <cell r="A1503">
            <v>34500</v>
          </cell>
          <cell r="B1503" t="str">
            <v>COORDENADOR / GERENTE DE OBRA</v>
          </cell>
          <cell r="C1503" t="str">
            <v xml:space="preserve">H     </v>
          </cell>
          <cell r="D1503">
            <v>132.72</v>
          </cell>
        </row>
        <row r="1504">
          <cell r="A1504">
            <v>40934</v>
          </cell>
          <cell r="B1504" t="str">
            <v>COORDENADOR / GERENTE DE OBRA (MENSALISTA)</v>
          </cell>
          <cell r="C1504" t="str">
            <v xml:space="preserve">MES   </v>
          </cell>
          <cell r="D1504">
            <v>23524.03</v>
          </cell>
        </row>
        <row r="1505">
          <cell r="A1505">
            <v>38200</v>
          </cell>
          <cell r="B1505" t="str">
            <v>CORDA DE POLIAMIDA 12 MM TIPO BOMBEIRO, PARA TRABALHO EM ALTURA</v>
          </cell>
          <cell r="C1505" t="str">
            <v xml:space="preserve">100M  </v>
          </cell>
          <cell r="D1505">
            <v>589.02</v>
          </cell>
        </row>
        <row r="1506">
          <cell r="A1506">
            <v>39269</v>
          </cell>
          <cell r="B1506" t="str">
            <v>CORDAO DE COBRE, FLEXIVEL, TORCIDO, CLASSE 4 OU 5, ISOLACAO EM PVC/D, 300 V, 2 CONDUTORES DE 0,5 MM2</v>
          </cell>
          <cell r="C1506" t="str">
            <v xml:space="preserve">M     </v>
          </cell>
          <cell r="D1506">
            <v>1.35</v>
          </cell>
        </row>
        <row r="1507">
          <cell r="A1507">
            <v>11889</v>
          </cell>
          <cell r="B1507" t="str">
            <v>CORDAO DE COBRE, FLEXIVEL, TORCIDO, CLASSE 4 OU 5, ISOLACAO EM PVC/D, 300 V, 2 CONDUTORES DE 0,75 MM2</v>
          </cell>
          <cell r="C1507" t="str">
            <v xml:space="preserve">M     </v>
          </cell>
          <cell r="D1507">
            <v>1.87</v>
          </cell>
        </row>
        <row r="1508">
          <cell r="A1508">
            <v>39270</v>
          </cell>
          <cell r="B1508" t="str">
            <v>CORDAO DE COBRE, FLEXIVEL, TORCIDO, CLASSE 4 OU 5, ISOLACAO EM PVC/D, 300 V, 2 CONDUTORES DE 1,0 MM2</v>
          </cell>
          <cell r="C1508" t="str">
            <v xml:space="preserve">M     </v>
          </cell>
          <cell r="D1508">
            <v>2.2400000000000002</v>
          </cell>
        </row>
        <row r="1509">
          <cell r="A1509">
            <v>11890</v>
          </cell>
          <cell r="B1509" t="str">
            <v>CORDAO DE COBRE, FLEXIVEL, TORCIDO, CLASSE 4 OU 5, ISOLACAO EM PVC/D, 300 V, 2 CONDUTORES DE 1,5 MM2</v>
          </cell>
          <cell r="C1509" t="str">
            <v xml:space="preserve">M     </v>
          </cell>
          <cell r="D1509">
            <v>2.91</v>
          </cell>
        </row>
        <row r="1510">
          <cell r="A1510">
            <v>11891</v>
          </cell>
          <cell r="B1510" t="str">
            <v>CORDAO DE COBRE, FLEXIVEL, TORCIDO, CLASSE 4 OU 5, ISOLACAO EM PVC/D, 300 V, 2 CONDUTORES DE 2,5 MM2</v>
          </cell>
          <cell r="C1510" t="str">
            <v xml:space="preserve">M     </v>
          </cell>
          <cell r="D1510">
            <v>4.79</v>
          </cell>
        </row>
        <row r="1511">
          <cell r="A1511">
            <v>11892</v>
          </cell>
          <cell r="B1511" t="str">
            <v>CORDAO DE COBRE, FLEXIVEL, TORCIDO, CLASSE 4 OU 5, ISOLACAO EM PVC/D, 300 V, 2 CONDUTORES DE 4 MM2</v>
          </cell>
          <cell r="C1511" t="str">
            <v xml:space="preserve">M     </v>
          </cell>
          <cell r="D1511">
            <v>7.39</v>
          </cell>
        </row>
        <row r="1512">
          <cell r="A1512">
            <v>37601</v>
          </cell>
          <cell r="B1512" t="str">
            <v>CORDEL DETONANTE, NP 05 G/M</v>
          </cell>
          <cell r="C1512" t="str">
            <v xml:space="preserve">M     </v>
          </cell>
          <cell r="D1512">
            <v>5.32</v>
          </cell>
        </row>
        <row r="1513">
          <cell r="A1513">
            <v>1634</v>
          </cell>
          <cell r="B1513" t="str">
            <v>CORDEL DETONANTE, NP 10 G/M</v>
          </cell>
          <cell r="C1513" t="str">
            <v xml:space="preserve">M     </v>
          </cell>
          <cell r="D1513">
            <v>5.5</v>
          </cell>
        </row>
        <row r="1514">
          <cell r="A1514">
            <v>5086</v>
          </cell>
          <cell r="B1514" t="str">
            <v>CORRENTE DE ELO CURTO COMUM, SOLDADA, GALVANIZADA, ESPESSURA DO ELO = 1/2" (12,5 MM)</v>
          </cell>
          <cell r="C1514" t="str">
            <v xml:space="preserve">KG    </v>
          </cell>
          <cell r="D1514">
            <v>35.159999999999997</v>
          </cell>
        </row>
        <row r="1515">
          <cell r="A1515">
            <v>11280</v>
          </cell>
          <cell r="B1515" t="str">
            <v>CORTADEIRA DE PISO DE CONCRETO E ASFALTO, PARA DISCO PADRAO DE DIAMETRO 350 MM (14") OU 450 MM (18") , MOTOR A GASOLINA, POTENCIA 13 HP, SEM DISCO</v>
          </cell>
          <cell r="C1515" t="str">
            <v xml:space="preserve">UN    </v>
          </cell>
          <cell r="D1515">
            <v>12564.56</v>
          </cell>
        </row>
        <row r="1516">
          <cell r="A1516">
            <v>40519</v>
          </cell>
          <cell r="B1516" t="str">
            <v>CORTADEIRA HIDRAULICA DE VERGALHAO, PARA ACO DE DIAMETRO ATE 50 MM, MOTOR ELETRICO TRIFASICO, POTENCIA DE 5,5 HP A 7,5 HP</v>
          </cell>
          <cell r="C1516" t="str">
            <v xml:space="preserve">UN    </v>
          </cell>
          <cell r="D1516">
            <v>103577.94</v>
          </cell>
        </row>
        <row r="1517">
          <cell r="A1517">
            <v>39869</v>
          </cell>
          <cell r="B1517" t="str">
            <v>COTOVELO BRONZE/LATAO (REF 707-3) SEM ANEL DE SOLDA, BOLSA X ROSCA F, 15MM X 1/2"</v>
          </cell>
          <cell r="C1517" t="str">
            <v xml:space="preserve">UN    </v>
          </cell>
          <cell r="D1517">
            <v>12.24</v>
          </cell>
        </row>
        <row r="1518">
          <cell r="A1518">
            <v>39870</v>
          </cell>
          <cell r="B1518" t="str">
            <v>COTOVELO BRONZE/LATAO (REF 707-3) SEM ANEL DE SOLDA, BOLSA X ROSCA F, 22MM X 1/2"</v>
          </cell>
          <cell r="C1518" t="str">
            <v xml:space="preserve">UN    </v>
          </cell>
          <cell r="D1518">
            <v>18.72</v>
          </cell>
        </row>
        <row r="1519">
          <cell r="A1519">
            <v>39871</v>
          </cell>
          <cell r="B1519" t="str">
            <v>COTOVELO BRONZE/LATAO (REF 707-3) SEM ANEL DE SOLDA, BOLSA X ROSCA F, 22MM X 3/4"</v>
          </cell>
          <cell r="C1519" t="str">
            <v xml:space="preserve">UN    </v>
          </cell>
          <cell r="D1519">
            <v>20.99</v>
          </cell>
        </row>
        <row r="1520">
          <cell r="A1520">
            <v>12722</v>
          </cell>
          <cell r="B1520" t="str">
            <v>COTOVELO DE COBRE 90 GRAUS (REF 607) SEM ANEL DE SOLDA, BOLSA X BOLSA, 104 MM</v>
          </cell>
          <cell r="C1520" t="str">
            <v xml:space="preserve">UN    </v>
          </cell>
          <cell r="D1520">
            <v>702.38</v>
          </cell>
        </row>
        <row r="1521">
          <cell r="A1521">
            <v>12714</v>
          </cell>
          <cell r="B1521" t="str">
            <v>COTOVELO DE COBRE 90 GRAUS (REF 607) SEM ANEL DE SOLDA, BOLSA X BOLSA, 15 MM</v>
          </cell>
          <cell r="C1521" t="str">
            <v xml:space="preserve">UN    </v>
          </cell>
          <cell r="D1521">
            <v>4.58</v>
          </cell>
        </row>
        <row r="1522">
          <cell r="A1522">
            <v>12715</v>
          </cell>
          <cell r="B1522" t="str">
            <v>COTOVELO DE COBRE 90 GRAUS (REF 607) SEM ANEL DE SOLDA, BOLSA X BOLSA, 22 MM</v>
          </cell>
          <cell r="C1522" t="str">
            <v xml:space="preserve">UN    </v>
          </cell>
          <cell r="D1522">
            <v>10.35</v>
          </cell>
        </row>
        <row r="1523">
          <cell r="A1523">
            <v>12716</v>
          </cell>
          <cell r="B1523" t="str">
            <v>COTOVELO DE COBRE 90 GRAUS (REF 607) SEM ANEL DE SOLDA, BOLSA X BOLSA, 28 MM</v>
          </cell>
          <cell r="C1523" t="str">
            <v xml:space="preserve">UN    </v>
          </cell>
          <cell r="D1523">
            <v>17.78</v>
          </cell>
        </row>
        <row r="1524">
          <cell r="A1524">
            <v>12717</v>
          </cell>
          <cell r="B1524" t="str">
            <v>COTOVELO DE COBRE 90 GRAUS (REF 607) SEM ANEL DE SOLDA, BOLSA X BOLSA, 35 MM</v>
          </cell>
          <cell r="C1524" t="str">
            <v xml:space="preserve">UN    </v>
          </cell>
          <cell r="D1524">
            <v>34.94</v>
          </cell>
        </row>
        <row r="1525">
          <cell r="A1525">
            <v>12718</v>
          </cell>
          <cell r="B1525" t="str">
            <v>COTOVELO DE COBRE 90 GRAUS (REF 607) SEM ANEL DE SOLDA, BOLSA X BOLSA, 42 MM</v>
          </cell>
          <cell r="C1525" t="str">
            <v xml:space="preserve">UN    </v>
          </cell>
          <cell r="D1525">
            <v>53.63</v>
          </cell>
        </row>
        <row r="1526">
          <cell r="A1526">
            <v>12719</v>
          </cell>
          <cell r="B1526" t="str">
            <v>COTOVELO DE COBRE 90 GRAUS (REF 607) SEM ANEL DE SOLDA, BOLSA X BOLSA, 54 MM</v>
          </cell>
          <cell r="C1526" t="str">
            <v xml:space="preserve">UN    </v>
          </cell>
          <cell r="D1526">
            <v>85.13</v>
          </cell>
        </row>
        <row r="1527">
          <cell r="A1527">
            <v>12720</v>
          </cell>
          <cell r="B1527" t="str">
            <v>COTOVELO DE COBRE 90 GRAUS (REF 607) SEM ANEL DE SOLDA, BOLSA X BOLSA, 66 MM</v>
          </cell>
          <cell r="C1527" t="str">
            <v xml:space="preserve">UN    </v>
          </cell>
          <cell r="D1527">
            <v>296.43</v>
          </cell>
        </row>
        <row r="1528">
          <cell r="A1528">
            <v>12721</v>
          </cell>
          <cell r="B1528" t="str">
            <v>COTOVELO DE COBRE 90 GRAUS (REF 607) SEM ANEL DE SOLDA, BOLSA X BOLSA, 79 MM</v>
          </cell>
          <cell r="C1528" t="str">
            <v xml:space="preserve">UN    </v>
          </cell>
          <cell r="D1528">
            <v>284.25</v>
          </cell>
        </row>
        <row r="1529">
          <cell r="A1529">
            <v>3468</v>
          </cell>
          <cell r="B1529" t="str">
            <v>COTOVELO DE REDUCAO 90 GRAUS DE FERRO GALVANIZADO, COM ROSCA BSP, DE 1 1/2" X 1"</v>
          </cell>
          <cell r="C1529" t="str">
            <v xml:space="preserve">UN    </v>
          </cell>
          <cell r="D1529">
            <v>25.87</v>
          </cell>
        </row>
        <row r="1530">
          <cell r="A1530">
            <v>3465</v>
          </cell>
          <cell r="B1530" t="str">
            <v>COTOVELO DE REDUCAO 90 GRAUS DE FERRO GALVANIZADO, COM ROSCA BSP, DE 1 1/2" X 3/4"</v>
          </cell>
          <cell r="C1530" t="str">
            <v xml:space="preserve">UN    </v>
          </cell>
          <cell r="D1530">
            <v>25.87</v>
          </cell>
        </row>
        <row r="1531">
          <cell r="A1531">
            <v>12403</v>
          </cell>
          <cell r="B1531" t="str">
            <v>COTOVELO DE REDUCAO 90 GRAUS DE FERRO GALVANIZADO, COM ROSCA BSP, DE 1 1/4" X 1"</v>
          </cell>
          <cell r="C1531" t="str">
            <v xml:space="preserve">UN    </v>
          </cell>
          <cell r="D1531">
            <v>18.440000000000001</v>
          </cell>
        </row>
        <row r="1532">
          <cell r="A1532">
            <v>3463</v>
          </cell>
          <cell r="B1532" t="str">
            <v>COTOVELO DE REDUCAO 90 GRAUS DE FERRO GALVANIZADO, COM ROSCA BSP, DE 1" X 1/2"</v>
          </cell>
          <cell r="C1532" t="str">
            <v xml:space="preserve">UN    </v>
          </cell>
          <cell r="D1532">
            <v>10.77</v>
          </cell>
        </row>
        <row r="1533">
          <cell r="A1533">
            <v>3464</v>
          </cell>
          <cell r="B1533" t="str">
            <v>COTOVELO DE REDUCAO 90 GRAUS DE FERRO GALVANIZADO, COM ROSCA BSP, DE 1" X 3/4"</v>
          </cell>
          <cell r="C1533" t="str">
            <v xml:space="preserve">UN    </v>
          </cell>
          <cell r="D1533">
            <v>10.77</v>
          </cell>
        </row>
        <row r="1534">
          <cell r="A1534">
            <v>3466</v>
          </cell>
          <cell r="B1534" t="str">
            <v>COTOVELO DE REDUCAO 90 GRAUS DE FERRO GALVANIZADO, COM ROSCA BSP, DE 2 1/2" X 2"</v>
          </cell>
          <cell r="C1534" t="str">
            <v xml:space="preserve">UN    </v>
          </cell>
          <cell r="D1534">
            <v>65.7</v>
          </cell>
        </row>
        <row r="1535">
          <cell r="A1535">
            <v>3467</v>
          </cell>
          <cell r="B1535" t="str">
            <v>COTOVELO DE REDUCAO 90 GRAUS DE FERRO GALVANIZADO, COM ROSCA BSP, DE 2" X 1 1/2"</v>
          </cell>
          <cell r="C1535" t="str">
            <v xml:space="preserve">UN    </v>
          </cell>
          <cell r="D1535">
            <v>37.1</v>
          </cell>
        </row>
        <row r="1536">
          <cell r="A1536">
            <v>3462</v>
          </cell>
          <cell r="B1536" t="str">
            <v>COTOVELO DE REDUCAO 90 GRAUS DE FERRO GALVANIZADO, COM ROSCA BSP, DE 3/4" X 1/2"</v>
          </cell>
          <cell r="C1536" t="str">
            <v xml:space="preserve">UN    </v>
          </cell>
          <cell r="D1536">
            <v>7.11</v>
          </cell>
        </row>
        <row r="1537">
          <cell r="A1537">
            <v>3446</v>
          </cell>
          <cell r="B1537" t="str">
            <v>COTOVELO 45 GRAUS DE FERRO GALVANIZADO, COM ROSCA BSP, DE 1 1/2"</v>
          </cell>
          <cell r="C1537" t="str">
            <v xml:space="preserve">UN    </v>
          </cell>
          <cell r="D1537">
            <v>21.87</v>
          </cell>
        </row>
        <row r="1538">
          <cell r="A1538">
            <v>3445</v>
          </cell>
          <cell r="B1538" t="str">
            <v>COTOVELO 45 GRAUS DE FERRO GALVANIZADO, COM ROSCA BSP, DE 1 1/4"</v>
          </cell>
          <cell r="C1538" t="str">
            <v xml:space="preserve">UN    </v>
          </cell>
          <cell r="D1538">
            <v>17.86</v>
          </cell>
        </row>
        <row r="1539">
          <cell r="A1539">
            <v>3441</v>
          </cell>
          <cell r="B1539" t="str">
            <v>COTOVELO 45 GRAUS DE FERRO GALVANIZADO, COM ROSCA BSP, DE 1/2"</v>
          </cell>
          <cell r="C1539" t="str">
            <v xml:space="preserve">UN    </v>
          </cell>
          <cell r="D1539">
            <v>5.04</v>
          </cell>
        </row>
        <row r="1540">
          <cell r="A1540">
            <v>3444</v>
          </cell>
          <cell r="B1540" t="str">
            <v>COTOVELO 45 GRAUS DE FERRO GALVANIZADO, COM ROSCA BSP, DE 1"</v>
          </cell>
          <cell r="C1540" t="str">
            <v xml:space="preserve">UN    </v>
          </cell>
          <cell r="D1540">
            <v>10.99</v>
          </cell>
        </row>
        <row r="1541">
          <cell r="A1541">
            <v>12402</v>
          </cell>
          <cell r="B1541" t="str">
            <v>COTOVELO 45 GRAUS DE FERRO GALVANIZADO, COM ROSCA BSP, DE 2 1/2"</v>
          </cell>
          <cell r="C1541" t="str">
            <v xml:space="preserve">UN    </v>
          </cell>
          <cell r="D1541">
            <v>61.49</v>
          </cell>
        </row>
        <row r="1542">
          <cell r="A1542">
            <v>3447</v>
          </cell>
          <cell r="B1542" t="str">
            <v>COTOVELO 45 GRAUS DE FERRO GALVANIZADO, COM ROSCA BSP, DE 2"</v>
          </cell>
          <cell r="C1542" t="str">
            <v xml:space="preserve">UN    </v>
          </cell>
          <cell r="D1542">
            <v>31.81</v>
          </cell>
        </row>
        <row r="1543">
          <cell r="A1543">
            <v>3442</v>
          </cell>
          <cell r="B1543" t="str">
            <v>COTOVELO 45 GRAUS DE FERRO GALVANIZADO, COM ROSCA BSP, DE 3/4"</v>
          </cell>
          <cell r="C1543" t="str">
            <v xml:space="preserve">UN    </v>
          </cell>
          <cell r="D1543">
            <v>7.54</v>
          </cell>
        </row>
        <row r="1544">
          <cell r="A1544">
            <v>3448</v>
          </cell>
          <cell r="B1544" t="str">
            <v>COTOVELO 45 GRAUS DE FERRO GALVANIZADO, COM ROSCA BSP, DE 3"</v>
          </cell>
          <cell r="C1544" t="str">
            <v xml:space="preserve">UN    </v>
          </cell>
          <cell r="D1544">
            <v>89.9</v>
          </cell>
        </row>
        <row r="1545">
          <cell r="A1545">
            <v>3449</v>
          </cell>
          <cell r="B1545" t="str">
            <v>COTOVELO 45 GRAUS DE FERRO GALVANIZADO, COM ROSCA BSP, DE 4"</v>
          </cell>
          <cell r="C1545" t="str">
            <v xml:space="preserve">UN    </v>
          </cell>
          <cell r="D1545">
            <v>157.52000000000001</v>
          </cell>
        </row>
        <row r="1546">
          <cell r="A1546">
            <v>37438</v>
          </cell>
          <cell r="B1546" t="str">
            <v>COTOVELO 45 GRAUS, PEAD PE 100, DE 125 MM, PARA ELETROFUSAO</v>
          </cell>
          <cell r="C1546" t="str">
            <v xml:space="preserve">UN    </v>
          </cell>
          <cell r="D1546">
            <v>181.32</v>
          </cell>
        </row>
        <row r="1547">
          <cell r="A1547">
            <v>37439</v>
          </cell>
          <cell r="B1547" t="str">
            <v>COTOVELO 45 GRAUS, PEAD PE 100, DE 200 MM, PARA ELETROFUSAO</v>
          </cell>
          <cell r="C1547" t="str">
            <v xml:space="preserve">UN    </v>
          </cell>
          <cell r="D1547">
            <v>1185.46</v>
          </cell>
        </row>
        <row r="1548">
          <cell r="A1548">
            <v>37435</v>
          </cell>
          <cell r="B1548" t="str">
            <v>COTOVELO 45 GRAUS, PEAD PE 100, DE 32 MM, PARA ELETROFUSAO</v>
          </cell>
          <cell r="C1548" t="str">
            <v xml:space="preserve">UN    </v>
          </cell>
          <cell r="D1548">
            <v>21.31</v>
          </cell>
        </row>
        <row r="1549">
          <cell r="A1549">
            <v>37436</v>
          </cell>
          <cell r="B1549" t="str">
            <v>COTOVELO 45 GRAUS, PEAD PE 100, DE 40 MM, PARA ELETROFUSAO</v>
          </cell>
          <cell r="C1549" t="str">
            <v xml:space="preserve">UN    </v>
          </cell>
          <cell r="D1549">
            <v>25.14</v>
          </cell>
        </row>
        <row r="1550">
          <cell r="A1550">
            <v>37437</v>
          </cell>
          <cell r="B1550" t="str">
            <v>COTOVELO 45 GRAUS, PEAD PE 100, DE 63 MM, PARA ELETROFUSAO</v>
          </cell>
          <cell r="C1550" t="str">
            <v xml:space="preserve">UN    </v>
          </cell>
          <cell r="D1550">
            <v>36.369999999999997</v>
          </cell>
        </row>
        <row r="1551">
          <cell r="A1551">
            <v>3473</v>
          </cell>
          <cell r="B1551" t="str">
            <v>COTOVELO 90 GRAUS DE FERRO GALVANIZADO, COM ROSCA BSP MACHO/FEMEA, DE 1 1/2"</v>
          </cell>
          <cell r="C1551" t="str">
            <v xml:space="preserve">UN    </v>
          </cell>
          <cell r="D1551">
            <v>24.73</v>
          </cell>
        </row>
        <row r="1552">
          <cell r="A1552">
            <v>3474</v>
          </cell>
          <cell r="B1552" t="str">
            <v>COTOVELO 90 GRAUS DE FERRO GALVANIZADO, COM ROSCA BSP MACHO/FEMEA, DE 1 1/4"</v>
          </cell>
          <cell r="C1552" t="str">
            <v xml:space="preserve">UN    </v>
          </cell>
          <cell r="D1552">
            <v>20.39</v>
          </cell>
        </row>
        <row r="1553">
          <cell r="A1553">
            <v>3450</v>
          </cell>
          <cell r="B1553" t="str">
            <v>COTOVELO 90 GRAUS DE FERRO GALVANIZADO, COM ROSCA BSP MACHO/FEMEA, DE 1/2"</v>
          </cell>
          <cell r="C1553" t="str">
            <v xml:space="preserve">UN    </v>
          </cell>
          <cell r="D1553">
            <v>5.91</v>
          </cell>
        </row>
        <row r="1554">
          <cell r="A1554">
            <v>3443</v>
          </cell>
          <cell r="B1554" t="str">
            <v>COTOVELO 90 GRAUS DE FERRO GALVANIZADO, COM ROSCA BSP MACHO/FEMEA, DE 1"</v>
          </cell>
          <cell r="C1554" t="str">
            <v xml:space="preserve">UN    </v>
          </cell>
          <cell r="D1554">
            <v>12.68</v>
          </cell>
        </row>
        <row r="1555">
          <cell r="A1555">
            <v>3453</v>
          </cell>
          <cell r="B1555" t="str">
            <v>COTOVELO 90 GRAUS DE FERRO GALVANIZADO, COM ROSCA BSP MACHO/FEMEA, DE 2 1/2"</v>
          </cell>
          <cell r="C1555" t="str">
            <v xml:space="preserve">UN    </v>
          </cell>
          <cell r="D1555">
            <v>72.19</v>
          </cell>
        </row>
        <row r="1556">
          <cell r="A1556">
            <v>3452</v>
          </cell>
          <cell r="B1556" t="str">
            <v>COTOVELO 90 GRAUS DE FERRO GALVANIZADO, COM ROSCA BSP MACHO/FEMEA, DE 2"</v>
          </cell>
          <cell r="C1556" t="str">
            <v xml:space="preserve">UN    </v>
          </cell>
          <cell r="D1556">
            <v>35.630000000000003</v>
          </cell>
        </row>
        <row r="1557">
          <cell r="A1557">
            <v>3451</v>
          </cell>
          <cell r="B1557" t="str">
            <v>COTOVELO 90 GRAUS DE FERRO GALVANIZADO, COM ROSCA BSP MACHO/FEMEA, DE 3/4"</v>
          </cell>
          <cell r="C1557" t="str">
            <v xml:space="preserve">UN    </v>
          </cell>
          <cell r="D1557">
            <v>7.07</v>
          </cell>
        </row>
        <row r="1558">
          <cell r="A1558">
            <v>3454</v>
          </cell>
          <cell r="B1558" t="str">
            <v>COTOVELO 90 GRAUS DE FERRO GALVANIZADO, COM ROSCA BSP MACHO/FEMEA, DE 3"</v>
          </cell>
          <cell r="C1558" t="str">
            <v xml:space="preserve">UN    </v>
          </cell>
          <cell r="D1558">
            <v>109.8</v>
          </cell>
        </row>
        <row r="1559">
          <cell r="A1559">
            <v>3458</v>
          </cell>
          <cell r="B1559" t="str">
            <v>COTOVELO 90 GRAUS DE FERRO GALVANIZADO, COM ROSCA BSP, DE 1 1/2"</v>
          </cell>
          <cell r="C1559" t="str">
            <v xml:space="preserve">UN    </v>
          </cell>
          <cell r="D1559">
            <v>19.82</v>
          </cell>
        </row>
        <row r="1560">
          <cell r="A1560">
            <v>3457</v>
          </cell>
          <cell r="B1560" t="str">
            <v>COTOVELO 90 GRAUS DE FERRO GALVANIZADO, COM ROSCA BSP, DE 1 1/4"</v>
          </cell>
          <cell r="C1560" t="str">
            <v xml:space="preserve">UN    </v>
          </cell>
          <cell r="D1560">
            <v>14.88</v>
          </cell>
        </row>
        <row r="1561">
          <cell r="A1561">
            <v>3455</v>
          </cell>
          <cell r="B1561" t="str">
            <v>COTOVELO 90 GRAUS DE FERRO GALVANIZADO, COM ROSCA BSP, DE 1/2"</v>
          </cell>
          <cell r="C1561" t="str">
            <v xml:space="preserve">UN    </v>
          </cell>
          <cell r="D1561">
            <v>4.22</v>
          </cell>
        </row>
        <row r="1562">
          <cell r="A1562">
            <v>3472</v>
          </cell>
          <cell r="B1562" t="str">
            <v>COTOVELO 90 GRAUS DE FERRO GALVANIZADO, COM ROSCA BSP, DE 1"</v>
          </cell>
          <cell r="C1562" t="str">
            <v xml:space="preserve">UN    </v>
          </cell>
          <cell r="D1562">
            <v>9.49</v>
          </cell>
        </row>
        <row r="1563">
          <cell r="A1563">
            <v>3470</v>
          </cell>
          <cell r="B1563" t="str">
            <v>COTOVELO 90 GRAUS DE FERRO GALVANIZADO, COM ROSCA BSP, DE 2 1/2"</v>
          </cell>
          <cell r="C1563" t="str">
            <v xml:space="preserve">UN    </v>
          </cell>
          <cell r="D1563">
            <v>55.36</v>
          </cell>
        </row>
        <row r="1564">
          <cell r="A1564">
            <v>3471</v>
          </cell>
          <cell r="B1564" t="str">
            <v>COTOVELO 90 GRAUS DE FERRO GALVANIZADO, COM ROSCA BSP, DE 2"</v>
          </cell>
          <cell r="C1564" t="str">
            <v xml:space="preserve">UN    </v>
          </cell>
          <cell r="D1564">
            <v>30.42</v>
          </cell>
        </row>
        <row r="1565">
          <cell r="A1565">
            <v>3456</v>
          </cell>
          <cell r="B1565" t="str">
            <v>COTOVELO 90 GRAUS DE FERRO GALVANIZADO, COM ROSCA BSP, DE 3/4"</v>
          </cell>
          <cell r="C1565" t="str">
            <v xml:space="preserve">UN    </v>
          </cell>
          <cell r="D1565">
            <v>6.32</v>
          </cell>
        </row>
        <row r="1566">
          <cell r="A1566">
            <v>3459</v>
          </cell>
          <cell r="B1566" t="str">
            <v>COTOVELO 90 GRAUS DE FERRO GALVANIZADO, COM ROSCA BSP, DE 3"</v>
          </cell>
          <cell r="C1566" t="str">
            <v xml:space="preserve">UN    </v>
          </cell>
          <cell r="D1566">
            <v>78.08</v>
          </cell>
        </row>
        <row r="1567">
          <cell r="A1567">
            <v>3469</v>
          </cell>
          <cell r="B1567" t="str">
            <v>COTOVELO 90 GRAUS DE FERRO GALVANIZADO, COM ROSCA BSP, DE 4"</v>
          </cell>
          <cell r="C1567" t="str">
            <v xml:space="preserve">UN    </v>
          </cell>
          <cell r="D1567">
            <v>148.49</v>
          </cell>
        </row>
        <row r="1568">
          <cell r="A1568">
            <v>3460</v>
          </cell>
          <cell r="B1568" t="str">
            <v>COTOVELO 90 GRAUS DE FERRO GALVANIZADO, COM ROSCA BSP, DE 5"</v>
          </cell>
          <cell r="C1568" t="str">
            <v xml:space="preserve">UN    </v>
          </cell>
          <cell r="D1568">
            <v>216.67</v>
          </cell>
        </row>
        <row r="1569">
          <cell r="A1569">
            <v>3461</v>
          </cell>
          <cell r="B1569" t="str">
            <v>COTOVELO 90 GRAUS DE FERRO GALVANIZADO, COM ROSCA BSP, DE 6"</v>
          </cell>
          <cell r="C1569" t="str">
            <v xml:space="preserve">UN    </v>
          </cell>
          <cell r="D1569">
            <v>553.80999999999995</v>
          </cell>
        </row>
        <row r="1570">
          <cell r="A1570">
            <v>37433</v>
          </cell>
          <cell r="B1570" t="str">
            <v>COTOVELO 90 GRAUS, PEAD PE 100, DE 125 MM, PARA ELETROFUSAO</v>
          </cell>
          <cell r="C1570" t="str">
            <v xml:space="preserve">UN    </v>
          </cell>
          <cell r="D1570">
            <v>181.32</v>
          </cell>
        </row>
        <row r="1571">
          <cell r="A1571">
            <v>37430</v>
          </cell>
          <cell r="B1571" t="str">
            <v>COTOVELO 90 GRAUS, PEAD PE 100, DE 20 MM, PARA ELETROFUSAO</v>
          </cell>
          <cell r="C1571" t="str">
            <v xml:space="preserve">UN    </v>
          </cell>
          <cell r="D1571">
            <v>22.72</v>
          </cell>
        </row>
        <row r="1572">
          <cell r="A1572">
            <v>37434</v>
          </cell>
          <cell r="B1572" t="str">
            <v>COTOVELO 90 GRAUS, PEAD PE 100, DE 200 MM, PARA ELETROFUSAO</v>
          </cell>
          <cell r="C1572" t="str">
            <v xml:space="preserve">UN    </v>
          </cell>
          <cell r="D1572">
            <v>1690.63</v>
          </cell>
        </row>
        <row r="1573">
          <cell r="A1573">
            <v>37431</v>
          </cell>
          <cell r="B1573" t="str">
            <v>COTOVELO 90 GRAUS, PEAD PE 100, DE 32 MM, PARA ELETROFUSAO</v>
          </cell>
          <cell r="C1573" t="str">
            <v xml:space="preserve">UN    </v>
          </cell>
          <cell r="D1573">
            <v>30.82</v>
          </cell>
        </row>
        <row r="1574">
          <cell r="A1574">
            <v>37432</v>
          </cell>
          <cell r="B1574" t="str">
            <v>COTOVELO 90 GRAUS, PEAD PE 100, DE 63 MM, PARA ELETROFUSAO</v>
          </cell>
          <cell r="C1574" t="str">
            <v xml:space="preserve">UN    </v>
          </cell>
          <cell r="D1574">
            <v>56.85</v>
          </cell>
        </row>
        <row r="1575">
          <cell r="A1575">
            <v>37413</v>
          </cell>
          <cell r="B1575" t="str">
            <v>COTOVELO/JOELHO COM ADAPTADOR, 90 GRAUS, EM POLIPROPILENO, PN 16, PARA TUBOS PEAD, 20 MM X 1/2" - LIGACAO PREDIAL DE AGUA</v>
          </cell>
          <cell r="C1575" t="str">
            <v xml:space="preserve">UN    </v>
          </cell>
          <cell r="D1575">
            <v>3.83</v>
          </cell>
        </row>
        <row r="1576">
          <cell r="A1576">
            <v>37414</v>
          </cell>
          <cell r="B1576" t="str">
            <v>COTOVELO/JOELHO COM ADAPTADOR, 90 GRAUS, EM POLIPROPILENO, PN 16, PARA TUBOS PEAD, 20 MM X 3/4" - LIGACAO PREDIAL DE AGUA</v>
          </cell>
          <cell r="C1576" t="str">
            <v xml:space="preserve">UN    </v>
          </cell>
          <cell r="D1576">
            <v>4.34</v>
          </cell>
        </row>
        <row r="1577">
          <cell r="A1577">
            <v>37415</v>
          </cell>
          <cell r="B1577" t="str">
            <v>COTOVELO/JOELHO COM ADAPTADOR, 90 GRAUS, EM POLIPROPILENO, PN 16, PARA TUBOS PEAD, 32 MM X 1" - LIGACAO PREDIAL DE AGUA</v>
          </cell>
          <cell r="C1577" t="str">
            <v xml:space="preserve">UN    </v>
          </cell>
          <cell r="D1577">
            <v>7.9</v>
          </cell>
        </row>
        <row r="1578">
          <cell r="A1578">
            <v>37416</v>
          </cell>
          <cell r="B1578" t="str">
            <v>COTOVELO/JOELHO 90 GRAUS, EM POLIPROPILENO, PN 16, PARA TUBOS PEAD, 20 X 20 MM - LIGACAO PREDIAL DE AGUA</v>
          </cell>
          <cell r="C1578" t="str">
            <v xml:space="preserve">UN    </v>
          </cell>
          <cell r="D1578">
            <v>3.58</v>
          </cell>
        </row>
        <row r="1579">
          <cell r="A1579">
            <v>37417</v>
          </cell>
          <cell r="B1579" t="str">
            <v>COTOVELO/JOELHO 90 GRAUS, EM POLIPROPILENO, PN 16, PARA TUBOS PEAD, 32 X 32 MM - LIGACAO PREDIAL DE AGUA</v>
          </cell>
          <cell r="C1579" t="str">
            <v xml:space="preserve">UN    </v>
          </cell>
          <cell r="D1579">
            <v>5.15</v>
          </cell>
        </row>
        <row r="1580">
          <cell r="A1580">
            <v>43590</v>
          </cell>
          <cell r="B1580" t="str">
            <v>CREMONA RETANGULAR INJETADA LISA COM CHAVE, COM CASTANHA / ALCA, EM LATAO, COM ACABAMENTO CROMADO, DE SOBREPOR / EMBUTIR</v>
          </cell>
          <cell r="C1580" t="str">
            <v xml:space="preserve">UN    </v>
          </cell>
          <cell r="D1580">
            <v>163.46</v>
          </cell>
        </row>
        <row r="1581">
          <cell r="A1581">
            <v>43589</v>
          </cell>
          <cell r="B1581" t="str">
            <v>CREMONA RETANGULAR INJETADA LISA, COM CASTANHA / ALCA, EM LATAO, COM ACABAMENTO CROMADO, DE SOBREPOR / EMBUTIR</v>
          </cell>
          <cell r="C1581" t="str">
            <v xml:space="preserve">UN    </v>
          </cell>
          <cell r="D1581">
            <v>29.57</v>
          </cell>
        </row>
        <row r="1582">
          <cell r="A1582">
            <v>34519</v>
          </cell>
          <cell r="B1582" t="str">
            <v>CRUZETA DE CONCRETO LEVE, COMP. 2000 MM SECAO, 90 X 90 MM</v>
          </cell>
          <cell r="C1582" t="str">
            <v xml:space="preserve">UN    </v>
          </cell>
          <cell r="D1582">
            <v>104.92</v>
          </cell>
        </row>
        <row r="1583">
          <cell r="A1583">
            <v>1649</v>
          </cell>
          <cell r="B1583" t="str">
            <v>CRUZETA DE FERRO GALVANIZADO, COM ROSCA BSP, DE 1 1/2"</v>
          </cell>
          <cell r="C1583" t="str">
            <v xml:space="preserve">UN    </v>
          </cell>
          <cell r="D1583">
            <v>46.75</v>
          </cell>
        </row>
        <row r="1584">
          <cell r="A1584">
            <v>1653</v>
          </cell>
          <cell r="B1584" t="str">
            <v>CRUZETA DE FERRO GALVANIZADO, COM ROSCA BSP, DE 1 1/4"</v>
          </cell>
          <cell r="C1584" t="str">
            <v xml:space="preserve">UN    </v>
          </cell>
          <cell r="D1584">
            <v>36.619999999999997</v>
          </cell>
        </row>
        <row r="1585">
          <cell r="A1585">
            <v>1647</v>
          </cell>
          <cell r="B1585" t="str">
            <v>CRUZETA DE FERRO GALVANIZADO, COM ROSCA BSP, DE 1/2"</v>
          </cell>
          <cell r="C1585" t="str">
            <v xml:space="preserve">UN    </v>
          </cell>
          <cell r="D1585">
            <v>13.11</v>
          </cell>
        </row>
        <row r="1586">
          <cell r="A1586">
            <v>1648</v>
          </cell>
          <cell r="B1586" t="str">
            <v>CRUZETA DE FERRO GALVANIZADO, COM ROSCA BSP, DE 1"</v>
          </cell>
          <cell r="C1586" t="str">
            <v xml:space="preserve">UN    </v>
          </cell>
          <cell r="D1586">
            <v>25.18</v>
          </cell>
        </row>
        <row r="1587">
          <cell r="A1587">
            <v>1651</v>
          </cell>
          <cell r="B1587" t="str">
            <v>CRUZETA DE FERRO GALVANIZADO, COM ROSCA BSP, DE 2 1/2"</v>
          </cell>
          <cell r="C1587" t="str">
            <v xml:space="preserve">UN    </v>
          </cell>
          <cell r="D1587">
            <v>116.81</v>
          </cell>
        </row>
        <row r="1588">
          <cell r="A1588">
            <v>1650</v>
          </cell>
          <cell r="B1588" t="str">
            <v>CRUZETA DE FERRO GALVANIZADO, COM ROSCA BSP, DE 2"</v>
          </cell>
          <cell r="C1588" t="str">
            <v xml:space="preserve">UN    </v>
          </cell>
          <cell r="D1588">
            <v>64.569999999999993</v>
          </cell>
        </row>
        <row r="1589">
          <cell r="A1589">
            <v>1654</v>
          </cell>
          <cell r="B1589" t="str">
            <v>CRUZETA DE FERRO GALVANIZADO, COM ROSCA BSP, DE 3/4"</v>
          </cell>
          <cell r="C1589" t="str">
            <v xml:space="preserve">UN    </v>
          </cell>
          <cell r="D1589">
            <v>18</v>
          </cell>
        </row>
        <row r="1590">
          <cell r="A1590">
            <v>1652</v>
          </cell>
          <cell r="B1590" t="str">
            <v>CRUZETA DE FERRO GALVANIZADO, COM ROSCA BSP, DE 3"</v>
          </cell>
          <cell r="C1590" t="str">
            <v xml:space="preserve">UN    </v>
          </cell>
          <cell r="D1590">
            <v>167.65</v>
          </cell>
        </row>
        <row r="1591">
          <cell r="A1591">
            <v>10510</v>
          </cell>
          <cell r="B1591" t="str">
            <v>CRUZETA DE MADEIRA TRATADA, *90 X 115 X 2400* MM, EM EUCALIPTO OU EQUIVALENTE DA REGIAO</v>
          </cell>
          <cell r="C1591" t="str">
            <v xml:space="preserve">UN    </v>
          </cell>
          <cell r="D1591">
            <v>97.05</v>
          </cell>
        </row>
        <row r="1592">
          <cell r="A1592">
            <v>1747</v>
          </cell>
          <cell r="B1592" t="str">
            <v>CUBA ACO INOX (AISI 304) DE EMBUTIR COM VALVULA DE 3 1/2 ", DE *56 X 33 X 12* CM</v>
          </cell>
          <cell r="C1592" t="str">
            <v xml:space="preserve">UN    </v>
          </cell>
          <cell r="D1592">
            <v>198.22</v>
          </cell>
        </row>
        <row r="1593">
          <cell r="A1593">
            <v>1744</v>
          </cell>
          <cell r="B1593" t="str">
            <v>CUBA ACO INOX (AISI 304) DE EMBUTIR COM VALVULA 3 1/2 ", DE *40 X 34 X 12* CM</v>
          </cell>
          <cell r="C1593" t="str">
            <v xml:space="preserve">UN    </v>
          </cell>
          <cell r="D1593">
            <v>137.30000000000001</v>
          </cell>
        </row>
        <row r="1594">
          <cell r="A1594">
            <v>1743</v>
          </cell>
          <cell r="B1594" t="str">
            <v>CUBA ACO INOX (AISI 304) DE EMBUTIR COM VALVULA 3 1/2 ", DE *46 X 30 X 12* CM</v>
          </cell>
          <cell r="C1594" t="str">
            <v xml:space="preserve">UN    </v>
          </cell>
          <cell r="D1594">
            <v>180.3</v>
          </cell>
        </row>
        <row r="1595">
          <cell r="A1595">
            <v>39640</v>
          </cell>
          <cell r="B1595" t="str">
            <v>CUMEEIRA ARTICULADA (ABA INFERIOR) PARA TELHA ONDULADA DE FIBROCIMENTO E = 4 MM, ABA *330* MM, COMPRIMENTO 500 MM (SEM AMIANTO)</v>
          </cell>
          <cell r="C1595" t="str">
            <v xml:space="preserve">UN    </v>
          </cell>
          <cell r="D1595">
            <v>8.61</v>
          </cell>
        </row>
        <row r="1596">
          <cell r="A1596">
            <v>11013</v>
          </cell>
          <cell r="B1596" t="str">
            <v>CUMEEIRA ARTICULADA (ABA INTERNA INFERIOR OU EXTERNA SUPERIOR) PARA TELHA ESTRUTURAL DE FIBROCIMENTO, 1 ABA, E = 6 MM (SEM AMIANTO)</v>
          </cell>
          <cell r="C1596" t="str">
            <v xml:space="preserve">UN    </v>
          </cell>
          <cell r="D1596">
            <v>17.72</v>
          </cell>
        </row>
        <row r="1597">
          <cell r="A1597">
            <v>11017</v>
          </cell>
          <cell r="B1597" t="str">
            <v>CUMEEIRA ARTICULADA (ABA SUPERIOR) PARA TELHA ONDULADA DE FIBROCIMENTO E = 4 MM, ABA *330* MM, COMPRIMENTO 500 MM (SEM AMIANTO)</v>
          </cell>
          <cell r="C1597" t="str">
            <v xml:space="preserve">UN    </v>
          </cell>
          <cell r="D1597">
            <v>7.56</v>
          </cell>
        </row>
        <row r="1598">
          <cell r="A1598">
            <v>20236</v>
          </cell>
          <cell r="B1598" t="str">
            <v>CUMEEIRA ARTICULADA (PAR) PARA TELHA ONDULADA DE FIBROCIMENTO, E = 6 MM, ABA 350 MM, COMPRIMENTO 1100 MM (SEM AMIANTO)</v>
          </cell>
          <cell r="C1598" t="str">
            <v xml:space="preserve">UN    </v>
          </cell>
          <cell r="D1598">
            <v>33.299999999999997</v>
          </cell>
        </row>
        <row r="1599">
          <cell r="A1599">
            <v>7215</v>
          </cell>
          <cell r="B1599" t="str">
            <v>CUMEEIRA NORMAL PARA TELHA ESTRUTURAL DE FIBROCIMENTO 1 ABA, E = 6 MM, COMPRIMENTO 608 MM (SEM AMIANTO)</v>
          </cell>
          <cell r="C1599" t="str">
            <v xml:space="preserve">UN    </v>
          </cell>
          <cell r="D1599">
            <v>28.51</v>
          </cell>
        </row>
        <row r="1600">
          <cell r="A1600">
            <v>7216</v>
          </cell>
          <cell r="B1600" t="str">
            <v>CUMEEIRA NORMAL PARA TELHA ESTRUTURAL DE FIBROCIMENTO 2 ABAS, E = 6 MM, DE 1050 X 935 MM (SEM AMIANTO)</v>
          </cell>
          <cell r="C1600" t="str">
            <v xml:space="preserve">UN    </v>
          </cell>
          <cell r="D1600">
            <v>119.17</v>
          </cell>
        </row>
        <row r="1601">
          <cell r="A1601">
            <v>20235</v>
          </cell>
          <cell r="B1601" t="str">
            <v>CUMEEIRA NORMAL PARA TELHA ONDULADA DE FIBROCIMENTO, E = 6 MM, ABA 300 MM, COMPRIMENTO 1100 MM (SEM AMIANTO)</v>
          </cell>
          <cell r="C1601" t="str">
            <v xml:space="preserve">UN    </v>
          </cell>
          <cell r="D1601">
            <v>60.25</v>
          </cell>
        </row>
        <row r="1602">
          <cell r="A1602">
            <v>7181</v>
          </cell>
          <cell r="B1602" t="str">
            <v>CUMEEIRA PARA TELHA CERAMICA, COMPRIMENTO DE *41* CM, RENDIMENTO DE *3* TELHAS/M</v>
          </cell>
          <cell r="C1602" t="str">
            <v xml:space="preserve">UN    </v>
          </cell>
          <cell r="D1602">
            <v>3.86</v>
          </cell>
        </row>
        <row r="1603">
          <cell r="A1603">
            <v>40742</v>
          </cell>
          <cell r="B1603" t="str">
            <v>CUMEEIRA PARA TELHA DE CONCRETO, PARA 2 AGUAS DE TELHADO, COR CINZA, RENDIMENTO DE *3* TELHAS/M</v>
          </cell>
          <cell r="C1603" t="str">
            <v xml:space="preserve">UN    </v>
          </cell>
          <cell r="D1603">
            <v>8.34</v>
          </cell>
        </row>
        <row r="1604">
          <cell r="A1604">
            <v>7214</v>
          </cell>
          <cell r="B1604" t="str">
            <v>CUMEEIRA SHED PARA TELHA ONDULADA DE FIBROCIMENTO, E = 6 MM, ABA 280 MM, COMPRIMENTO 1100 MM (SEM AMIANTO)</v>
          </cell>
          <cell r="C1604" t="str">
            <v xml:space="preserve">UN    </v>
          </cell>
          <cell r="D1604">
            <v>40.83</v>
          </cell>
        </row>
        <row r="1605">
          <cell r="A1605">
            <v>7219</v>
          </cell>
          <cell r="B1605" t="str">
            <v>CUMEEIRA UNIVERSAL PARA TELHA ONDULADA DE FIBROCIMENTO, E = 6 MM, ABA 210 MM, COMPRIMENTO 1100 MM (SEM AMIANTO)</v>
          </cell>
          <cell r="C1605" t="str">
            <v xml:space="preserve">UN    </v>
          </cell>
          <cell r="D1605">
            <v>42.26</v>
          </cell>
        </row>
        <row r="1606">
          <cell r="A1606">
            <v>37972</v>
          </cell>
          <cell r="B1606" t="str">
            <v>CURVA CPVC, 90 GRAUS, SOLDAVEL, 22 MM, PARA AGUA QUENTE</v>
          </cell>
          <cell r="C1606" t="str">
            <v xml:space="preserve">UN    </v>
          </cell>
          <cell r="D1606">
            <v>9.39</v>
          </cell>
        </row>
        <row r="1607">
          <cell r="A1607">
            <v>37973</v>
          </cell>
          <cell r="B1607" t="str">
            <v>CURVA CPVC, 90 GRAUS, SOLDAVEL, 28 MM, PARA AGUA QUENTE</v>
          </cell>
          <cell r="C1607" t="str">
            <v xml:space="preserve">UN    </v>
          </cell>
          <cell r="D1607">
            <v>15.03</v>
          </cell>
        </row>
        <row r="1608">
          <cell r="A1608">
            <v>37971</v>
          </cell>
          <cell r="B1608" t="str">
            <v>CURVA CPVC, 90 GRAUS, SOLDAVEL,15 MM, PARA AGUA QUENTE</v>
          </cell>
          <cell r="C1608" t="str">
            <v xml:space="preserve">UN    </v>
          </cell>
          <cell r="D1608">
            <v>5.64</v>
          </cell>
        </row>
        <row r="1609">
          <cell r="A1609">
            <v>20094</v>
          </cell>
          <cell r="B1609" t="str">
            <v>CURVA CURTA PVC, PB, JE, 45 GRAUS, DN 100 MM, PARA REDE COLETORA ESGOTO (NBR 10569)</v>
          </cell>
          <cell r="C1609" t="str">
            <v xml:space="preserve">UN    </v>
          </cell>
          <cell r="D1609">
            <v>28.08</v>
          </cell>
        </row>
        <row r="1610">
          <cell r="A1610">
            <v>20095</v>
          </cell>
          <cell r="B1610" t="str">
            <v>CURVA CURTA PVC, PB, JE, 90 GRAUS, DN 100 MM, PARA REDE COLETORA ESGOTO (NBR 10569)</v>
          </cell>
          <cell r="C1610" t="str">
            <v xml:space="preserve">UN    </v>
          </cell>
          <cell r="D1610">
            <v>35.76</v>
          </cell>
        </row>
        <row r="1611">
          <cell r="A1611">
            <v>1954</v>
          </cell>
          <cell r="B1611" t="str">
            <v>CURVA DE PVC 45 GRAUS, SOLDAVEL, 110 MM, PARA AGUA FRIA PREDIAL (NBR 5648)</v>
          </cell>
          <cell r="C1611" t="str">
            <v xml:space="preserve">UN    </v>
          </cell>
          <cell r="D1611">
            <v>133.69999999999999</v>
          </cell>
        </row>
        <row r="1612">
          <cell r="A1612">
            <v>1926</v>
          </cell>
          <cell r="B1612" t="str">
            <v>CURVA DE PVC 45 GRAUS, SOLDAVEL, 20 MM, PARA AGUA FRIA PREDIAL (NBR 5648)</v>
          </cell>
          <cell r="C1612" t="str">
            <v xml:space="preserve">UN    </v>
          </cell>
          <cell r="D1612">
            <v>1.76</v>
          </cell>
        </row>
        <row r="1613">
          <cell r="A1613">
            <v>1927</v>
          </cell>
          <cell r="B1613" t="str">
            <v>CURVA DE PVC 45 GRAUS, SOLDAVEL, 25 MM, PARA AGUA FRIA PREDIAL (NBR 5648)</v>
          </cell>
          <cell r="C1613" t="str">
            <v xml:space="preserve">UN    </v>
          </cell>
          <cell r="D1613">
            <v>2.33</v>
          </cell>
        </row>
        <row r="1614">
          <cell r="A1614">
            <v>1923</v>
          </cell>
          <cell r="B1614" t="str">
            <v>CURVA DE PVC 45 GRAUS, SOLDAVEL, 32 MM, PARA AGUA FRIA PREDIAL (NBR 5648)</v>
          </cell>
          <cell r="C1614" t="str">
            <v xml:space="preserve">UN    </v>
          </cell>
          <cell r="D1614">
            <v>3.81</v>
          </cell>
        </row>
        <row r="1615">
          <cell r="A1615">
            <v>1929</v>
          </cell>
          <cell r="B1615" t="str">
            <v>CURVA DE PVC 45 GRAUS, SOLDAVEL, 40 MM, PARA AGUA FRIA PREDIAL (NBR 5648)</v>
          </cell>
          <cell r="C1615" t="str">
            <v xml:space="preserve">UN    </v>
          </cell>
          <cell r="D1615">
            <v>6.24</v>
          </cell>
        </row>
        <row r="1616">
          <cell r="A1616">
            <v>1930</v>
          </cell>
          <cell r="B1616" t="str">
            <v>CURVA DE PVC 45 GRAUS, SOLDAVEL, 50 MM, PARA AGUA FRIA PREDIAL (NBR 5648)</v>
          </cell>
          <cell r="C1616" t="str">
            <v xml:space="preserve">UN    </v>
          </cell>
          <cell r="D1616">
            <v>12.11</v>
          </cell>
        </row>
        <row r="1617">
          <cell r="A1617">
            <v>1924</v>
          </cell>
          <cell r="B1617" t="str">
            <v>CURVA DE PVC 45 GRAUS, SOLDAVEL, 60 MM, PARA AGUA FRIA PREDIAL (NBR 5648)</v>
          </cell>
          <cell r="C1617" t="str">
            <v xml:space="preserve">UN    </v>
          </cell>
          <cell r="D1617">
            <v>20.87</v>
          </cell>
        </row>
        <row r="1618">
          <cell r="A1618">
            <v>1922</v>
          </cell>
          <cell r="B1618" t="str">
            <v>CURVA DE PVC 45 GRAUS, SOLDAVEL, 75 MM, PARA AGUA FRIA PREDIAL (NBR 5648)</v>
          </cell>
          <cell r="C1618" t="str">
            <v xml:space="preserve">UN    </v>
          </cell>
          <cell r="D1618">
            <v>31</v>
          </cell>
        </row>
        <row r="1619">
          <cell r="A1619">
            <v>1953</v>
          </cell>
          <cell r="B1619" t="str">
            <v>CURVA DE PVC 45 GRAUS, SOLDAVEL, 85 MM, PARA AGUA FRIA PREDIAL (NBR 5648)</v>
          </cell>
          <cell r="C1619" t="str">
            <v xml:space="preserve">UN    </v>
          </cell>
          <cell r="D1619">
            <v>54.17</v>
          </cell>
        </row>
        <row r="1620">
          <cell r="A1620">
            <v>1962</v>
          </cell>
          <cell r="B1620" t="str">
            <v>CURVA DE PVC 90 GRAUS, SOLDAVEL, 110 MM, PARA AGUA FRIA PREDIAL (NBR 5648)</v>
          </cell>
          <cell r="C1620" t="str">
            <v xml:space="preserve">UN    </v>
          </cell>
          <cell r="D1620">
            <v>177.23</v>
          </cell>
        </row>
        <row r="1621">
          <cell r="A1621">
            <v>1955</v>
          </cell>
          <cell r="B1621" t="str">
            <v>CURVA DE PVC 90 GRAUS, SOLDAVEL, 20 MM, PARA AGUA FRIA PREDIAL (NBR 5648)</v>
          </cell>
          <cell r="C1621" t="str">
            <v xml:space="preserve">UN    </v>
          </cell>
          <cell r="D1621">
            <v>2.34</v>
          </cell>
        </row>
        <row r="1622">
          <cell r="A1622">
            <v>1956</v>
          </cell>
          <cell r="B1622" t="str">
            <v>CURVA DE PVC 90 GRAUS, SOLDAVEL, 25 MM, PARA AGUA FRIA PREDIAL (NBR 5648)</v>
          </cell>
          <cell r="C1622" t="str">
            <v xml:space="preserve">UN    </v>
          </cell>
          <cell r="D1622">
            <v>3.02</v>
          </cell>
        </row>
        <row r="1623">
          <cell r="A1623">
            <v>1957</v>
          </cell>
          <cell r="B1623" t="str">
            <v>CURVA DE PVC 90 GRAUS, SOLDAVEL, 32 MM, PARA AGUA FRIA PREDIAL (NBR 5648)</v>
          </cell>
          <cell r="C1623" t="str">
            <v xml:space="preserve">UN    </v>
          </cell>
          <cell r="D1623">
            <v>6.87</v>
          </cell>
        </row>
        <row r="1624">
          <cell r="A1624">
            <v>1958</v>
          </cell>
          <cell r="B1624" t="str">
            <v>CURVA DE PVC 90 GRAUS, SOLDAVEL, 40 MM, PARA AGUA FRIA PREDIAL (NBR 5648)</v>
          </cell>
          <cell r="C1624" t="str">
            <v xml:space="preserve">UN    </v>
          </cell>
          <cell r="D1624">
            <v>12.19</v>
          </cell>
        </row>
        <row r="1625">
          <cell r="A1625">
            <v>1959</v>
          </cell>
          <cell r="B1625" t="str">
            <v>CURVA DE PVC 90 GRAUS, SOLDAVEL, 50 MM, PARA AGUA FRIA PREDIAL (NBR 5648)</v>
          </cell>
          <cell r="C1625" t="str">
            <v xml:space="preserve">UN    </v>
          </cell>
          <cell r="D1625">
            <v>14.87</v>
          </cell>
        </row>
        <row r="1626">
          <cell r="A1626">
            <v>1925</v>
          </cell>
          <cell r="B1626" t="str">
            <v>CURVA DE PVC 90 GRAUS, SOLDAVEL, 60 MM, PARA AGUA FRIA PREDIAL (NBR 5648)</v>
          </cell>
          <cell r="C1626" t="str">
            <v xml:space="preserve">UN    </v>
          </cell>
          <cell r="D1626">
            <v>36.75</v>
          </cell>
        </row>
        <row r="1627">
          <cell r="A1627">
            <v>1960</v>
          </cell>
          <cell r="B1627" t="str">
            <v>CURVA DE PVC 90 GRAUS, SOLDAVEL, 75 MM, PARA AGUA FRIA PREDIAL (NBR 5648)</v>
          </cell>
          <cell r="C1627" t="str">
            <v xml:space="preserve">UN    </v>
          </cell>
          <cell r="D1627">
            <v>52.25</v>
          </cell>
        </row>
        <row r="1628">
          <cell r="A1628">
            <v>1961</v>
          </cell>
          <cell r="B1628" t="str">
            <v>CURVA DE PVC 90 GRAUS, SOLDAVEL, 85 MM, PARA AGUA FRIA PREDIAL (NBR 5648)</v>
          </cell>
          <cell r="C1628" t="str">
            <v xml:space="preserve">UN    </v>
          </cell>
          <cell r="D1628">
            <v>75.08</v>
          </cell>
        </row>
        <row r="1629">
          <cell r="A1629">
            <v>38426</v>
          </cell>
          <cell r="B1629" t="str">
            <v>CURVA DE PVC, 45 GRAUS, SERIE R, DN 100 MM, PARA ESGOTO OU AGUAS PLUVIAIS PREDIAIS</v>
          </cell>
          <cell r="C1629" t="str">
            <v xml:space="preserve">UN    </v>
          </cell>
          <cell r="D1629">
            <v>23.05</v>
          </cell>
        </row>
        <row r="1630">
          <cell r="A1630">
            <v>38423</v>
          </cell>
          <cell r="B1630" t="str">
            <v>CURVA DE PVC, 90 GRAUS, SERIE R, DN 100 MM, PARA ESGOTO OU AGUAS PLUVIAIS PREDIAIS</v>
          </cell>
          <cell r="C1630" t="str">
            <v xml:space="preserve">UN    </v>
          </cell>
          <cell r="D1630">
            <v>52.29</v>
          </cell>
        </row>
        <row r="1631">
          <cell r="A1631">
            <v>38421</v>
          </cell>
          <cell r="B1631" t="str">
            <v>CURVA DE PVC, 90 GRAUS, SERIE R, DN 50 MM, PARA ESGOTO OU AGUAS PLUVIAIS PREDIAIS</v>
          </cell>
          <cell r="C1631" t="str">
            <v xml:space="preserve">UN    </v>
          </cell>
          <cell r="D1631">
            <v>24.68</v>
          </cell>
        </row>
        <row r="1632">
          <cell r="A1632">
            <v>38422</v>
          </cell>
          <cell r="B1632" t="str">
            <v>CURVA DE PVC, 90 GRAUS, SERIE R, DN 75 MM, PARA ESGOTO OU AGUAS PLUVIAIS PREDIAIS</v>
          </cell>
          <cell r="C1632" t="str">
            <v xml:space="preserve">UN    </v>
          </cell>
          <cell r="D1632">
            <v>36.08</v>
          </cell>
        </row>
        <row r="1633">
          <cell r="A1633">
            <v>39866</v>
          </cell>
          <cell r="B1633" t="str">
            <v>CURVA DE TRANSPOSICAO BRONZE/LATAO (REF 736) SEM ANEL DE SOLDA, BOLSA X BOLSA, 15 MM</v>
          </cell>
          <cell r="C1633" t="str">
            <v xml:space="preserve">UN    </v>
          </cell>
          <cell r="D1633">
            <v>16.21</v>
          </cell>
        </row>
        <row r="1634">
          <cell r="A1634">
            <v>39867</v>
          </cell>
          <cell r="B1634" t="str">
            <v>CURVA DE TRANSPOSICAO BRONZE/LATAO (REF 736) SEM ANEL DE SOLDA, BOLSA X BOLSA, 22 MM</v>
          </cell>
          <cell r="C1634" t="str">
            <v xml:space="preserve">UN    </v>
          </cell>
          <cell r="D1634">
            <v>36.049999999999997</v>
          </cell>
        </row>
        <row r="1635">
          <cell r="A1635">
            <v>39868</v>
          </cell>
          <cell r="B1635" t="str">
            <v>CURVA DE TRANSPOSICAO BRONZE/LATAO (REF 736) SEM ANEL DE SOLDA, BOLSA X BOLSA, 28 MM</v>
          </cell>
          <cell r="C1635" t="str">
            <v xml:space="preserve">UN    </v>
          </cell>
          <cell r="D1635">
            <v>64.94</v>
          </cell>
        </row>
        <row r="1636">
          <cell r="A1636">
            <v>37999</v>
          </cell>
          <cell r="B1636" t="str">
            <v>CURVA DE TRANSPOSICAO, CPVC, SOLDAVEL, 15 MM</v>
          </cell>
          <cell r="C1636" t="str">
            <v xml:space="preserve">UN    </v>
          </cell>
          <cell r="D1636">
            <v>9</v>
          </cell>
        </row>
        <row r="1637">
          <cell r="A1637">
            <v>38000</v>
          </cell>
          <cell r="B1637" t="str">
            <v>CURVA DE TRANSPOSICAO, CPVC, SOLDAVEL, 22 MM</v>
          </cell>
          <cell r="C1637" t="str">
            <v xml:space="preserve">UN    </v>
          </cell>
          <cell r="D1637">
            <v>11.91</v>
          </cell>
        </row>
        <row r="1638">
          <cell r="A1638">
            <v>38129</v>
          </cell>
          <cell r="B1638" t="str">
            <v>CURVA DE TRANSPOSICAO, PVC SOLDAVEL, 20 MM, PARA AGUA FRIA PREDIAL</v>
          </cell>
          <cell r="C1638" t="str">
            <v xml:space="preserve">UN    </v>
          </cell>
          <cell r="D1638">
            <v>4.0599999999999996</v>
          </cell>
        </row>
        <row r="1639">
          <cell r="A1639">
            <v>38025</v>
          </cell>
          <cell r="B1639" t="str">
            <v>CURVA DE TRANSPOSICAO, PVC, SOLDAVEL, 25 MM, PARA AGUA FRIA PREDIAL</v>
          </cell>
          <cell r="C1639" t="str">
            <v xml:space="preserve">UN    </v>
          </cell>
          <cell r="D1639">
            <v>6.78</v>
          </cell>
        </row>
        <row r="1640">
          <cell r="A1640">
            <v>38026</v>
          </cell>
          <cell r="B1640" t="str">
            <v>CURVA DE TRANSPOSICAO, PVC, SOLDAVEL, 32 MM, PARA AGUA FRIA PREDIAL</v>
          </cell>
          <cell r="C1640" t="str">
            <v xml:space="preserve">UN    </v>
          </cell>
          <cell r="D1640">
            <v>18.170000000000002</v>
          </cell>
        </row>
        <row r="1641">
          <cell r="A1641">
            <v>1858</v>
          </cell>
          <cell r="B1641" t="str">
            <v>CURVA LONGA PVC, PB, JE, 45 GRAUS, DN 100 MM, PARA REDE COLETORA ESGOTO (NBR 10569)</v>
          </cell>
          <cell r="C1641" t="str">
            <v xml:space="preserve">UN    </v>
          </cell>
          <cell r="D1641">
            <v>39.32</v>
          </cell>
        </row>
        <row r="1642">
          <cell r="A1642">
            <v>1844</v>
          </cell>
          <cell r="B1642" t="str">
            <v>CURVA LONGA PVC, PB, JE, 45 GRAUS, DN 150 MM, PARA REDE COLETORA ESGOTO (NBR 10569)</v>
          </cell>
          <cell r="C1642" t="str">
            <v xml:space="preserve">UN    </v>
          </cell>
          <cell r="D1642">
            <v>144.97999999999999</v>
          </cell>
        </row>
        <row r="1643">
          <cell r="A1643">
            <v>1863</v>
          </cell>
          <cell r="B1643" t="str">
            <v>CURVA LONGA PVC, PB, JE, 90 GRAUS, DN 100 MM, PARA REDE COLETORA ESGOTO (NBR 10569)</v>
          </cell>
          <cell r="C1643" t="str">
            <v xml:space="preserve">UN    </v>
          </cell>
          <cell r="D1643">
            <v>57.06</v>
          </cell>
        </row>
        <row r="1644">
          <cell r="A1644">
            <v>1865</v>
          </cell>
          <cell r="B1644" t="str">
            <v>CURVA LONGA PVC, PB, JE, 90 GRAUS, DN 150 MM, PARA REDE COLETORA ESGOTO (NBR 10569)</v>
          </cell>
          <cell r="C1644" t="str">
            <v xml:space="preserve">UN    </v>
          </cell>
          <cell r="D1644">
            <v>208.18</v>
          </cell>
        </row>
        <row r="1645">
          <cell r="A1645">
            <v>36355</v>
          </cell>
          <cell r="B1645" t="str">
            <v>CURVA PPR 90 GRAUS, DN 20 MM, PARA AGUA QUENTE PREDIAL</v>
          </cell>
          <cell r="C1645" t="str">
            <v xml:space="preserve">UN    </v>
          </cell>
          <cell r="D1645">
            <v>7.36</v>
          </cell>
        </row>
        <row r="1646">
          <cell r="A1646">
            <v>36356</v>
          </cell>
          <cell r="B1646" t="str">
            <v>CURVA PPR 90 GRAUS, DN 25 MM, PARA AGUA QUENTE PREDIAL</v>
          </cell>
          <cell r="C1646" t="str">
            <v xml:space="preserve">UN    </v>
          </cell>
          <cell r="D1646">
            <v>12.38</v>
          </cell>
        </row>
        <row r="1647">
          <cell r="A1647">
            <v>1932</v>
          </cell>
          <cell r="B1647" t="str">
            <v>CURVA PVC CURTA 90 G, DN 50 MM, PARA ESGOTO PREDIAL</v>
          </cell>
          <cell r="C1647" t="str">
            <v xml:space="preserve">UN    </v>
          </cell>
          <cell r="D1647">
            <v>8.91</v>
          </cell>
        </row>
        <row r="1648">
          <cell r="A1648">
            <v>1933</v>
          </cell>
          <cell r="B1648" t="str">
            <v>CURVA PVC CURTA 90 GRAUS, DN 40 MM, PARA ESGOTO PREDIAL</v>
          </cell>
          <cell r="C1648" t="str">
            <v xml:space="preserve">UN    </v>
          </cell>
          <cell r="D1648">
            <v>3.92</v>
          </cell>
        </row>
        <row r="1649">
          <cell r="A1649">
            <v>1951</v>
          </cell>
          <cell r="B1649" t="str">
            <v>CURVA PVC CURTA 90 GRAUS, DN 75 MM, PARA ESGOTO PREDIAL</v>
          </cell>
          <cell r="C1649" t="str">
            <v xml:space="preserve">UN    </v>
          </cell>
          <cell r="D1649">
            <v>17.420000000000002</v>
          </cell>
        </row>
        <row r="1650">
          <cell r="A1650">
            <v>1966</v>
          </cell>
          <cell r="B1650" t="str">
            <v>CURVA PVC CURTA 90 GRAUS, 100 MM, PARA ESGOTO PREDIAL</v>
          </cell>
          <cell r="C1650" t="str">
            <v xml:space="preserve">UN    </v>
          </cell>
          <cell r="D1650">
            <v>20.05</v>
          </cell>
        </row>
        <row r="1651">
          <cell r="A1651">
            <v>1952</v>
          </cell>
          <cell r="B1651" t="str">
            <v>CURVA PVC LEVE, 90 GRAUS, COM PONTA E BOLSA LISA, DN 150 MM</v>
          </cell>
          <cell r="C1651" t="str">
            <v xml:space="preserve">UN    </v>
          </cell>
          <cell r="D1651">
            <v>75.290000000000006</v>
          </cell>
        </row>
        <row r="1652">
          <cell r="A1652">
            <v>20104</v>
          </cell>
          <cell r="B1652" t="str">
            <v>CURVA PVC LEVE, 90 GRAUS, COM PONTA E BOLSA LISA, DN 250 MM</v>
          </cell>
          <cell r="C1652" t="str">
            <v xml:space="preserve">UN    </v>
          </cell>
          <cell r="D1652">
            <v>556.29999999999995</v>
          </cell>
        </row>
        <row r="1653">
          <cell r="A1653">
            <v>20105</v>
          </cell>
          <cell r="B1653" t="str">
            <v>CURVA PVC LEVE, 90 GRAUS, COM PONTA E BOLSA LISA, DN 300 MM</v>
          </cell>
          <cell r="C1653" t="str">
            <v xml:space="preserve">UN    </v>
          </cell>
          <cell r="D1653">
            <v>866.49</v>
          </cell>
        </row>
        <row r="1654">
          <cell r="A1654">
            <v>1965</v>
          </cell>
          <cell r="B1654" t="str">
            <v>CURVA PVC LONGA 45 GRAUS, 100 MM, PARA ESGOTO PREDIAL</v>
          </cell>
          <cell r="C1654" t="str">
            <v xml:space="preserve">UN    </v>
          </cell>
          <cell r="D1654">
            <v>40.64</v>
          </cell>
        </row>
        <row r="1655">
          <cell r="A1655">
            <v>10765</v>
          </cell>
          <cell r="B1655" t="str">
            <v>CURVA PVC LONGA 45G, DN 50 MM, PARA ESGOTO PREDIAL</v>
          </cell>
          <cell r="C1655" t="str">
            <v xml:space="preserve">UN    </v>
          </cell>
          <cell r="D1655">
            <v>10.27</v>
          </cell>
        </row>
        <row r="1656">
          <cell r="A1656">
            <v>10767</v>
          </cell>
          <cell r="B1656" t="str">
            <v>CURVA PVC LONGA 45G, DN 75 MM, PARA ESGOTO PREDIAL</v>
          </cell>
          <cell r="C1656" t="str">
            <v xml:space="preserve">UN    </v>
          </cell>
          <cell r="D1656">
            <v>33.659999999999997</v>
          </cell>
        </row>
        <row r="1657">
          <cell r="A1657">
            <v>1970</v>
          </cell>
          <cell r="B1657" t="str">
            <v>CURVA PVC LONGA 90 GRAUS, 100 MM, PARA ESGOTO PREDIAL</v>
          </cell>
          <cell r="C1657" t="str">
            <v xml:space="preserve">UN    </v>
          </cell>
          <cell r="D1657">
            <v>42.18</v>
          </cell>
        </row>
        <row r="1658">
          <cell r="A1658">
            <v>1967</v>
          </cell>
          <cell r="B1658" t="str">
            <v>CURVA PVC LONGA 90 GRAUS, 40 MM, PARA ESGOTO PREDIAL</v>
          </cell>
          <cell r="C1658" t="str">
            <v xml:space="preserve">UN    </v>
          </cell>
          <cell r="D1658">
            <v>4.6900000000000004</v>
          </cell>
        </row>
        <row r="1659">
          <cell r="A1659">
            <v>1968</v>
          </cell>
          <cell r="B1659" t="str">
            <v>CURVA PVC LONGA 90 GRAUS, 50 MM, PARA ESGOTO PREDIAL</v>
          </cell>
          <cell r="C1659" t="str">
            <v xml:space="preserve">UN    </v>
          </cell>
          <cell r="D1659">
            <v>9.83</v>
          </cell>
        </row>
        <row r="1660">
          <cell r="A1660">
            <v>1969</v>
          </cell>
          <cell r="B1660" t="str">
            <v>CURVA PVC LONGA 90 GRAUS, 75 MM, PARA ESGOTO PREDIAL</v>
          </cell>
          <cell r="C1660" t="str">
            <v xml:space="preserve">UN    </v>
          </cell>
          <cell r="D1660">
            <v>28.93</v>
          </cell>
        </row>
        <row r="1661">
          <cell r="A1661">
            <v>1839</v>
          </cell>
          <cell r="B1661" t="str">
            <v>CURVA PVC PBA, JE, PB, 22 GRAUS, DN 100 / DE 110 MM, PARA REDE AGUA (NBR 10351)</v>
          </cell>
          <cell r="C1661" t="str">
            <v xml:space="preserve">UN    </v>
          </cell>
          <cell r="D1661">
            <v>157.88999999999999</v>
          </cell>
        </row>
        <row r="1662">
          <cell r="A1662">
            <v>1835</v>
          </cell>
          <cell r="B1662" t="str">
            <v>CURVA PVC PBA, JE, PB, 22 GRAUS, DN 50 / DE 60 MM, PARA REDE AGUA (NBR 10351)</v>
          </cell>
          <cell r="C1662" t="str">
            <v xml:space="preserve">UN    </v>
          </cell>
          <cell r="D1662">
            <v>33.57</v>
          </cell>
        </row>
        <row r="1663">
          <cell r="A1663">
            <v>1823</v>
          </cell>
          <cell r="B1663" t="str">
            <v>CURVA PVC PBA, JE, PB, 22 GRAUS, DN 75 / DE 85 MM, PARA REDE AGUA (NBR 10351)</v>
          </cell>
          <cell r="C1663" t="str">
            <v xml:space="preserve">UN    </v>
          </cell>
          <cell r="D1663">
            <v>64.900000000000006</v>
          </cell>
        </row>
        <row r="1664">
          <cell r="A1664">
            <v>1827</v>
          </cell>
          <cell r="B1664" t="str">
            <v>CURVA PVC PBA, JE, PB, 45 GRAUS, DN 100 / DE 110 MM, PARA REDE AGUA (NBR 10351)</v>
          </cell>
          <cell r="C1664" t="str">
            <v xml:space="preserve">UN    </v>
          </cell>
          <cell r="D1664">
            <v>156.36000000000001</v>
          </cell>
        </row>
        <row r="1665">
          <cell r="A1665">
            <v>1831</v>
          </cell>
          <cell r="B1665" t="str">
            <v>CURVA PVC PBA, JE, PB, 45 GRAUS, DN 50 / DE 60 MM, PARA REDE AGUA (NBR 10351)</v>
          </cell>
          <cell r="C1665" t="str">
            <v xml:space="preserve">UN    </v>
          </cell>
          <cell r="D1665">
            <v>34.130000000000003</v>
          </cell>
        </row>
        <row r="1666">
          <cell r="A1666">
            <v>1825</v>
          </cell>
          <cell r="B1666" t="str">
            <v>CURVA PVC PBA, JE, PB, 45 GRAUS, DN 75 / DE 85 MM, PARA REDE AGUA (NBR 10351)</v>
          </cell>
          <cell r="C1666" t="str">
            <v xml:space="preserve">UN    </v>
          </cell>
          <cell r="D1666">
            <v>84.24</v>
          </cell>
        </row>
        <row r="1667">
          <cell r="A1667">
            <v>1828</v>
          </cell>
          <cell r="B1667" t="str">
            <v>CURVA PVC PBA, JE, PB, 90 GRAUS, DN 100 / DE 110 MM, PARA REDE AGUA (NBR 10351)</v>
          </cell>
          <cell r="C1667" t="str">
            <v xml:space="preserve">UN    </v>
          </cell>
          <cell r="D1667">
            <v>190.8</v>
          </cell>
        </row>
        <row r="1668">
          <cell r="A1668">
            <v>1845</v>
          </cell>
          <cell r="B1668" t="str">
            <v>CURVA PVC PBA, JE, PB, 90 GRAUS, DN 50 / DE 60 MM, PARA REDE AGUA (NBR 10351)</v>
          </cell>
          <cell r="C1668" t="str">
            <v xml:space="preserve">UN    </v>
          </cell>
          <cell r="D1668">
            <v>42.77</v>
          </cell>
        </row>
        <row r="1669">
          <cell r="A1669">
            <v>1824</v>
          </cell>
          <cell r="B1669" t="str">
            <v>CURVA PVC PBA, JE, PB, 90 GRAUS, DN 75 / DE 85 MM, PARA REDE AGUA (NBR 10351)</v>
          </cell>
          <cell r="C1669" t="str">
            <v xml:space="preserve">UN    </v>
          </cell>
          <cell r="D1669">
            <v>100.98</v>
          </cell>
        </row>
        <row r="1670">
          <cell r="A1670">
            <v>1941</v>
          </cell>
          <cell r="B1670" t="str">
            <v>CURVA PVC 90 GRAUS, ROSCAVEL, 1 1/2",  AGUA FRIA PREDIAL</v>
          </cell>
          <cell r="C1670" t="str">
            <v xml:space="preserve">UN    </v>
          </cell>
          <cell r="D1670">
            <v>26.19</v>
          </cell>
        </row>
        <row r="1671">
          <cell r="A1671">
            <v>1940</v>
          </cell>
          <cell r="B1671" t="str">
            <v>CURVA PVC 90 GRAUS, ROSCAVEL, 1 1/4",  AGUA FRIA PREDIAL</v>
          </cell>
          <cell r="C1671" t="str">
            <v xml:space="preserve">UN    </v>
          </cell>
          <cell r="D1671">
            <v>19.8</v>
          </cell>
        </row>
        <row r="1672">
          <cell r="A1672">
            <v>1937</v>
          </cell>
          <cell r="B1672" t="str">
            <v>CURVA PVC 90 GRAUS, ROSCAVEL, 1/2",  AGUA FRIA PREDIAL</v>
          </cell>
          <cell r="C1672" t="str">
            <v xml:space="preserve">UN    </v>
          </cell>
          <cell r="D1672">
            <v>4.1100000000000003</v>
          </cell>
        </row>
        <row r="1673">
          <cell r="A1673">
            <v>1939</v>
          </cell>
          <cell r="B1673" t="str">
            <v>CURVA PVC 90 GRAUS, ROSCAVEL, 1",  AGUA FRIA PREDIAL</v>
          </cell>
          <cell r="C1673" t="str">
            <v xml:space="preserve">UN    </v>
          </cell>
          <cell r="D1673">
            <v>8.14</v>
          </cell>
        </row>
        <row r="1674">
          <cell r="A1674">
            <v>1942</v>
          </cell>
          <cell r="B1674" t="str">
            <v>CURVA PVC 90 GRAUS, ROSCAVEL, 2",  AGUA FRIA PREDIAL</v>
          </cell>
          <cell r="C1674" t="str">
            <v xml:space="preserve">UN    </v>
          </cell>
          <cell r="D1674">
            <v>37.380000000000003</v>
          </cell>
        </row>
        <row r="1675">
          <cell r="A1675">
            <v>1938</v>
          </cell>
          <cell r="B1675" t="str">
            <v>CURVA PVC 90 GRAUS, ROSCAVEL, 3/4",  AGUA FRIA PREDIAL</v>
          </cell>
          <cell r="C1675" t="str">
            <v xml:space="preserve">UN    </v>
          </cell>
          <cell r="D1675">
            <v>5.2</v>
          </cell>
        </row>
        <row r="1676">
          <cell r="A1676">
            <v>42692</v>
          </cell>
          <cell r="B1676" t="str">
            <v>CURVA PVC, BB, JE, 45 GRAUS, DN 200 MM, PARA TUBO CORRUGADO E/OU LISO, REDE COLETORA ESGOTO (NBR 10569)</v>
          </cell>
          <cell r="C1676" t="str">
            <v xml:space="preserve">UN    </v>
          </cell>
          <cell r="D1676">
            <v>461.88</v>
          </cell>
        </row>
        <row r="1677">
          <cell r="A1677">
            <v>42693</v>
          </cell>
          <cell r="B1677" t="str">
            <v>CURVA PVC, BB, JE, 45 GRAUS, DN 250 MM, PARA TUBO CORRUGADO E/OU LISO, REDE COLETORA ESGOTO (NBR 10569)</v>
          </cell>
          <cell r="C1677" t="str">
            <v xml:space="preserve">UN    </v>
          </cell>
          <cell r="D1677">
            <v>759.77</v>
          </cell>
        </row>
        <row r="1678">
          <cell r="A1678">
            <v>42695</v>
          </cell>
          <cell r="B1678" t="str">
            <v>CURVA PVC, BB, JE, 90 GRAUS, DN 200 MM, PARA TUBO CORRUGADO E/OU LISO, REDE COLETORA ESGOTO (NBR 10569)</v>
          </cell>
          <cell r="C1678" t="str">
            <v xml:space="preserve">UN    </v>
          </cell>
          <cell r="D1678">
            <v>577.69000000000005</v>
          </cell>
        </row>
        <row r="1679">
          <cell r="A1679">
            <v>42694</v>
          </cell>
          <cell r="B1679" t="str">
            <v>CURVA PVC, BB, JE, 90 GRAUS, DN 250 MM, PARA TUBO CORRUGADO E/OU LISO, REDE COLETORA ESGOTO (NBR 10569)</v>
          </cell>
          <cell r="C1679" t="str">
            <v xml:space="preserve">UN    </v>
          </cell>
          <cell r="D1679">
            <v>854.04</v>
          </cell>
        </row>
        <row r="1680">
          <cell r="A1680">
            <v>20097</v>
          </cell>
          <cell r="B1680" t="str">
            <v>CURVA PVC, SERIE R, 87.30 GRAUS, CURTA, 100 MM, PARA ESGOTO OU AGUAS PLUVIAIS PREDIAIS (PARA PE-DE-COLUNA)</v>
          </cell>
          <cell r="C1680" t="str">
            <v xml:space="preserve">UN    </v>
          </cell>
          <cell r="D1680">
            <v>39.85</v>
          </cell>
        </row>
        <row r="1681">
          <cell r="A1681">
            <v>20098</v>
          </cell>
          <cell r="B1681" t="str">
            <v>CURVA PVC, SERIE R, 87.30 GRAUS, CURTA, 150 MM, PARA ESGOTO OU AGUAS PLUVIAIS PREDIAIS (PARA PE-DE-COLUNA)</v>
          </cell>
          <cell r="C1681" t="str">
            <v xml:space="preserve">UN    </v>
          </cell>
          <cell r="D1681">
            <v>134.37</v>
          </cell>
        </row>
        <row r="1682">
          <cell r="A1682">
            <v>20096</v>
          </cell>
          <cell r="B1682" t="str">
            <v>CURVA PVC, SERIE R, 87.30 GRAUS, CURTA, 75 MM, PARA ESGOTO OU AGUAS PLUVIAIS PREDIAIS (PARA PE-DE-COLUNA)</v>
          </cell>
          <cell r="C1682" t="str">
            <v xml:space="preserve">UN    </v>
          </cell>
          <cell r="D1682">
            <v>26.07</v>
          </cell>
        </row>
        <row r="1683">
          <cell r="A1683">
            <v>1964</v>
          </cell>
          <cell r="B1683" t="str">
            <v>CURVA PVC, 45 GRAUS, CURTA, PB, DN 100 MM, PARA ESGOTO PREDIAL</v>
          </cell>
          <cell r="C1683" t="str">
            <v xml:space="preserve">UN    </v>
          </cell>
          <cell r="D1683">
            <v>24.1</v>
          </cell>
        </row>
        <row r="1684">
          <cell r="A1684">
            <v>1880</v>
          </cell>
          <cell r="B1684" t="str">
            <v>CURVA 135 GRAUS, DE PVC RIGIDO ROSCAVEL, DE 1", PARA ELETRODUTO</v>
          </cell>
          <cell r="C1684" t="str">
            <v xml:space="preserve">UN    </v>
          </cell>
          <cell r="D1684">
            <v>2.2000000000000002</v>
          </cell>
        </row>
        <row r="1685">
          <cell r="A1685">
            <v>39274</v>
          </cell>
          <cell r="B1685" t="str">
            <v>CURVA 135 GRAUS, DE PVC RIGIDO ROSCAVEL, DE 3/4", PARA ELETRODUTO</v>
          </cell>
          <cell r="C1685" t="str">
            <v xml:space="preserve">UN    </v>
          </cell>
          <cell r="D1685">
            <v>1.7</v>
          </cell>
        </row>
        <row r="1686">
          <cell r="A1686">
            <v>2628</v>
          </cell>
          <cell r="B1686" t="str">
            <v>CURVA 135 GRAUS, PARA ELETRODUTO, EM ACO GALVANIZADO ELETROLITICO, DIAMETRO DE 100 MM (4")</v>
          </cell>
          <cell r="C1686" t="str">
            <v xml:space="preserve">UN    </v>
          </cell>
          <cell r="D1686">
            <v>203.73</v>
          </cell>
        </row>
        <row r="1687">
          <cell r="A1687">
            <v>2622</v>
          </cell>
          <cell r="B1687" t="str">
            <v>CURVA 135 GRAUS, PARA ELETRODUTO, EM ACO GALVANIZADO ELETROLITICO, DIAMETRO DE 15 MM (1/2")</v>
          </cell>
          <cell r="C1687" t="str">
            <v xml:space="preserve">UN    </v>
          </cell>
          <cell r="D1687">
            <v>4.84</v>
          </cell>
        </row>
        <row r="1688">
          <cell r="A1688">
            <v>2623</v>
          </cell>
          <cell r="B1688" t="str">
            <v>CURVA 135 GRAUS, PARA ELETRODUTO, EM ACO GALVANIZADO ELETROLITICO, DIAMETRO DE 20 MM (3/4")</v>
          </cell>
          <cell r="C1688" t="str">
            <v xml:space="preserve">UN    </v>
          </cell>
          <cell r="D1688">
            <v>5.82</v>
          </cell>
        </row>
        <row r="1689">
          <cell r="A1689">
            <v>2624</v>
          </cell>
          <cell r="B1689" t="str">
            <v>CURVA 135 GRAUS, PARA ELETRODUTO, EM ACO GALVANIZADO ELETROLITICO, DIAMETRO DE 25 MM (1")</v>
          </cell>
          <cell r="C1689" t="str">
            <v xml:space="preserve">UN    </v>
          </cell>
          <cell r="D1689">
            <v>9.26</v>
          </cell>
        </row>
        <row r="1690">
          <cell r="A1690">
            <v>2625</v>
          </cell>
          <cell r="B1690" t="str">
            <v>CURVA 135 GRAUS, PARA ELETRODUTO, EM ACO GALVANIZADO ELETROLITICO, DIAMETRO DE 32 MM (1 1/4")</v>
          </cell>
          <cell r="C1690" t="str">
            <v xml:space="preserve">UN    </v>
          </cell>
          <cell r="D1690">
            <v>19.55</v>
          </cell>
        </row>
        <row r="1691">
          <cell r="A1691">
            <v>2626</v>
          </cell>
          <cell r="B1691" t="str">
            <v>CURVA 135 GRAUS, PARA ELETRODUTO, EM ACO GALVANIZADO ELETROLITICO, DIAMETRO DE 40 MM (1 1/2")</v>
          </cell>
          <cell r="C1691" t="str">
            <v xml:space="preserve">UN    </v>
          </cell>
          <cell r="D1691">
            <v>28.64</v>
          </cell>
        </row>
        <row r="1692">
          <cell r="A1692">
            <v>2630</v>
          </cell>
          <cell r="B1692" t="str">
            <v>CURVA 135 GRAUS, PARA ELETRODUTO, EM ACO GALVANIZADO ELETROLITICO, DIAMETRO DE 50 MM (2")</v>
          </cell>
          <cell r="C1692" t="str">
            <v xml:space="preserve">UN    </v>
          </cell>
          <cell r="D1692">
            <v>43.56</v>
          </cell>
        </row>
        <row r="1693">
          <cell r="A1693">
            <v>2627</v>
          </cell>
          <cell r="B1693" t="str">
            <v>CURVA 135 GRAUS, PARA ELETRODUTO, EM ACO GALVANIZADO ELETROLITICO, DIAMETRO DE 65 MM (2 1/2")</v>
          </cell>
          <cell r="C1693" t="str">
            <v xml:space="preserve">UN    </v>
          </cell>
          <cell r="D1693">
            <v>76.739999999999995</v>
          </cell>
        </row>
        <row r="1694">
          <cell r="A1694">
            <v>2629</v>
          </cell>
          <cell r="B1694" t="str">
            <v>CURVA 135 GRAUS, PARA ELETRODUTO, EM ACO GALVANIZADO ELETROLITICO, DIAMETRO DE 80 MM (3")</v>
          </cell>
          <cell r="C1694" t="str">
            <v xml:space="preserve">UN    </v>
          </cell>
          <cell r="D1694">
            <v>103.79</v>
          </cell>
        </row>
        <row r="1695">
          <cell r="A1695">
            <v>12033</v>
          </cell>
          <cell r="B1695" t="str">
            <v>CURVA 180 GRAUS, DE PVC RIGIDO ROSCAVEL, DE 1 1/2", PARA ELETRODUTO</v>
          </cell>
          <cell r="C1695" t="str">
            <v xml:space="preserve">UN    </v>
          </cell>
          <cell r="D1695">
            <v>7.02</v>
          </cell>
        </row>
        <row r="1696">
          <cell r="A1696">
            <v>40408</v>
          </cell>
          <cell r="B1696" t="str">
            <v>CURVA 180 GRAUS, DE PVC RIGIDO ROSCAVEL, DE 1 1/4", PARA ELETRODUTO</v>
          </cell>
          <cell r="C1696" t="str">
            <v xml:space="preserve">UN    </v>
          </cell>
          <cell r="D1696">
            <v>4.6100000000000003</v>
          </cell>
        </row>
        <row r="1697">
          <cell r="A1697">
            <v>40409</v>
          </cell>
          <cell r="B1697" t="str">
            <v>CURVA 180 GRAUS, DE PVC RIGIDO ROSCAVEL, DE 1/2", PARA ELETRODUTO</v>
          </cell>
          <cell r="C1697" t="str">
            <v xml:space="preserve">UN    </v>
          </cell>
          <cell r="D1697">
            <v>1.63</v>
          </cell>
        </row>
        <row r="1698">
          <cell r="A1698">
            <v>39276</v>
          </cell>
          <cell r="B1698" t="str">
            <v>CURVA 180 GRAUS, DE PVC RIGIDO ROSCAVEL, DE 1", PARA ELETRODUTO</v>
          </cell>
          <cell r="C1698" t="str">
            <v xml:space="preserve">UN    </v>
          </cell>
          <cell r="D1698">
            <v>4.1500000000000004</v>
          </cell>
        </row>
        <row r="1699">
          <cell r="A1699">
            <v>39277</v>
          </cell>
          <cell r="B1699" t="str">
            <v>CURVA 180 GRAUS, DE PVC RIGIDO ROSCAVEL, DE 2", PARA ELETRODUTO</v>
          </cell>
          <cell r="C1699" t="str">
            <v xml:space="preserve">UN    </v>
          </cell>
          <cell r="D1699">
            <v>11.22</v>
          </cell>
        </row>
        <row r="1700">
          <cell r="A1700">
            <v>12034</v>
          </cell>
          <cell r="B1700" t="str">
            <v>CURVA 180 GRAUS, DE PVC RIGIDO ROSCAVEL, DE 3/4", PARA ELETRODUTO</v>
          </cell>
          <cell r="C1700" t="str">
            <v xml:space="preserve">UN    </v>
          </cell>
          <cell r="D1700">
            <v>3.18</v>
          </cell>
        </row>
        <row r="1701">
          <cell r="A1701">
            <v>39879</v>
          </cell>
          <cell r="B1701" t="str">
            <v>CURVA 45 GRAUS DE COBRE (REF 606) SEM ANEL DE SOLDA, BOLSA X BOLSA, 15 MM</v>
          </cell>
          <cell r="C1701" t="str">
            <v xml:space="preserve">UN    </v>
          </cell>
          <cell r="D1701">
            <v>4.5599999999999996</v>
          </cell>
        </row>
        <row r="1702">
          <cell r="A1702">
            <v>39880</v>
          </cell>
          <cell r="B1702" t="str">
            <v>CURVA 45 GRAUS DE COBRE (REF 606) SEM ANEL DE SOLDA, BOLSA X BOLSA, 22 MM</v>
          </cell>
          <cell r="C1702" t="str">
            <v xml:space="preserve">UN    </v>
          </cell>
          <cell r="D1702">
            <v>10.09</v>
          </cell>
        </row>
        <row r="1703">
          <cell r="A1703">
            <v>39881</v>
          </cell>
          <cell r="B1703" t="str">
            <v>CURVA 45 GRAUS DE COBRE (REF 606) SEM ANEL DE SOLDA, BOLSA X BOLSA, 28 MM</v>
          </cell>
          <cell r="C1703" t="str">
            <v xml:space="preserve">UN    </v>
          </cell>
          <cell r="D1703">
            <v>16.2</v>
          </cell>
        </row>
        <row r="1704">
          <cell r="A1704">
            <v>39882</v>
          </cell>
          <cell r="B1704" t="str">
            <v>CURVA 45 GRAUS DE COBRE (REF 606) SEM ANEL DE SOLDA, BOLSA X BOLSA, 35 MM</v>
          </cell>
          <cell r="C1704" t="str">
            <v xml:space="preserve">UN    </v>
          </cell>
          <cell r="D1704">
            <v>42.67</v>
          </cell>
        </row>
        <row r="1705">
          <cell r="A1705">
            <v>39883</v>
          </cell>
          <cell r="B1705" t="str">
            <v>CURVA 45 GRAUS DE COBRE (REF 606) SEM ANEL DE SOLDA, BOLSA X BOLSA, 42 MM</v>
          </cell>
          <cell r="C1705" t="str">
            <v xml:space="preserve">UN    </v>
          </cell>
          <cell r="D1705">
            <v>68.14</v>
          </cell>
        </row>
        <row r="1706">
          <cell r="A1706">
            <v>39884</v>
          </cell>
          <cell r="B1706" t="str">
            <v>CURVA 45 GRAUS DE COBRE (REF 606) SEM ANEL DE SOLDA, BOLSA X BOLSA, 54 MM</v>
          </cell>
          <cell r="C1706" t="str">
            <v xml:space="preserve">UN    </v>
          </cell>
          <cell r="D1706">
            <v>101.2</v>
          </cell>
        </row>
        <row r="1707">
          <cell r="A1707">
            <v>39885</v>
          </cell>
          <cell r="B1707" t="str">
            <v>CURVA 45 GRAUS DE COBRE (REF 606) SEM ANEL DE SOLDA, BOLSA X BOLSA, 66 MM</v>
          </cell>
          <cell r="C1707" t="str">
            <v xml:space="preserve">UN    </v>
          </cell>
          <cell r="D1707">
            <v>240.53</v>
          </cell>
        </row>
        <row r="1708">
          <cell r="A1708">
            <v>1777</v>
          </cell>
          <cell r="B1708" t="str">
            <v>CURVA 45 GRAUS DE FERRO GALVANIZADO, COM ROSCA BSP FEMEA, DE 1 1/2"</v>
          </cell>
          <cell r="C1708" t="str">
            <v xml:space="preserve">UN    </v>
          </cell>
          <cell r="D1708">
            <v>50.41</v>
          </cell>
        </row>
        <row r="1709">
          <cell r="A1709">
            <v>1819</v>
          </cell>
          <cell r="B1709" t="str">
            <v>CURVA 45 GRAUS DE FERRO GALVANIZADO, COM ROSCA BSP FEMEA, DE 1 1/4"</v>
          </cell>
          <cell r="C1709" t="str">
            <v xml:space="preserve">UN    </v>
          </cell>
          <cell r="D1709">
            <v>36.67</v>
          </cell>
        </row>
        <row r="1710">
          <cell r="A1710">
            <v>1775</v>
          </cell>
          <cell r="B1710" t="str">
            <v>CURVA 45 GRAUS DE FERRO GALVANIZADO, COM ROSCA BSP FEMEA, DE 1/2"</v>
          </cell>
          <cell r="C1710" t="str">
            <v xml:space="preserve">UN    </v>
          </cell>
          <cell r="D1710">
            <v>10.97</v>
          </cell>
        </row>
        <row r="1711">
          <cell r="A1711">
            <v>1776</v>
          </cell>
          <cell r="B1711" t="str">
            <v>CURVA 45 GRAUS DE FERRO GALVANIZADO, COM ROSCA BSP FEMEA, DE 1"</v>
          </cell>
          <cell r="C1711" t="str">
            <v xml:space="preserve">UN    </v>
          </cell>
          <cell r="D1711">
            <v>29.84</v>
          </cell>
        </row>
        <row r="1712">
          <cell r="A1712">
            <v>1778</v>
          </cell>
          <cell r="B1712" t="str">
            <v>CURVA 45 GRAUS DE FERRO GALVANIZADO, COM ROSCA BSP FEMEA, DE 2 1/2"</v>
          </cell>
          <cell r="C1712" t="str">
            <v xml:space="preserve">UN    </v>
          </cell>
          <cell r="D1712">
            <v>122.02</v>
          </cell>
        </row>
        <row r="1713">
          <cell r="A1713">
            <v>1818</v>
          </cell>
          <cell r="B1713" t="str">
            <v>CURVA 45 GRAUS DE FERRO GALVANIZADO, COM ROSCA BSP FEMEA, DE 2"</v>
          </cell>
          <cell r="C1713" t="str">
            <v xml:space="preserve">UN    </v>
          </cell>
          <cell r="D1713">
            <v>80.989999999999995</v>
          </cell>
        </row>
        <row r="1714">
          <cell r="A1714">
            <v>1820</v>
          </cell>
          <cell r="B1714" t="str">
            <v>CURVA 45 GRAUS DE FERRO GALVANIZADO, COM ROSCA BSP FEMEA, DE 3/4"</v>
          </cell>
          <cell r="C1714" t="str">
            <v xml:space="preserve">UN    </v>
          </cell>
          <cell r="D1714">
            <v>15.84</v>
          </cell>
        </row>
        <row r="1715">
          <cell r="A1715">
            <v>1779</v>
          </cell>
          <cell r="B1715" t="str">
            <v>CURVA 45 GRAUS DE FERRO GALVANIZADO, COM ROSCA BSP FEMEA, DE 3"</v>
          </cell>
          <cell r="C1715" t="str">
            <v xml:space="preserve">UN    </v>
          </cell>
          <cell r="D1715">
            <v>177.46</v>
          </cell>
        </row>
        <row r="1716">
          <cell r="A1716">
            <v>1780</v>
          </cell>
          <cell r="B1716" t="str">
            <v>CURVA 45 GRAUS DE FERRO GALVANIZADO, COM ROSCA BSP FEMEA, DE 4"</v>
          </cell>
          <cell r="C1716" t="str">
            <v xml:space="preserve">UN    </v>
          </cell>
          <cell r="D1716">
            <v>365.84</v>
          </cell>
        </row>
        <row r="1717">
          <cell r="A1717">
            <v>1783</v>
          </cell>
          <cell r="B1717" t="str">
            <v>CURVA 45 GRAUS DE FERRO GALVANIZADO, COM ROSCA BSP MACHO/FEMEA, DE 1 1/2"</v>
          </cell>
          <cell r="C1717" t="str">
            <v xml:space="preserve">UN    </v>
          </cell>
          <cell r="D1717">
            <v>38.68</v>
          </cell>
        </row>
        <row r="1718">
          <cell r="A1718">
            <v>1782</v>
          </cell>
          <cell r="B1718" t="str">
            <v>CURVA 45 GRAUS DE FERRO GALVANIZADO, COM ROSCA BSP MACHO/FEMEA, DE 1 1/4"</v>
          </cell>
          <cell r="C1718" t="str">
            <v xml:space="preserve">UN    </v>
          </cell>
          <cell r="D1718">
            <v>30.58</v>
          </cell>
        </row>
        <row r="1719">
          <cell r="A1719">
            <v>1817</v>
          </cell>
          <cell r="B1719" t="str">
            <v>CURVA 45 GRAUS DE FERRO GALVANIZADO, COM ROSCA BSP MACHO/FEMEA, DE 1/2"</v>
          </cell>
          <cell r="C1719" t="str">
            <v xml:space="preserve">UN    </v>
          </cell>
          <cell r="D1719">
            <v>9.11</v>
          </cell>
        </row>
        <row r="1720">
          <cell r="A1720">
            <v>1781</v>
          </cell>
          <cell r="B1720" t="str">
            <v>CURVA 45 GRAUS DE FERRO GALVANIZADO, COM ROSCA BSP MACHO/FEMEA, DE 1"</v>
          </cell>
          <cell r="C1720" t="str">
            <v xml:space="preserve">UN    </v>
          </cell>
          <cell r="D1720">
            <v>19.920000000000002</v>
          </cell>
        </row>
        <row r="1721">
          <cell r="A1721">
            <v>1784</v>
          </cell>
          <cell r="B1721" t="str">
            <v>CURVA 45 GRAUS DE FERRO GALVANIZADO, COM ROSCA BSP MACHO/FEMEA, DE 2 1/2"</v>
          </cell>
          <cell r="C1721" t="str">
            <v xml:space="preserve">UN    </v>
          </cell>
          <cell r="D1721">
            <v>109.22</v>
          </cell>
        </row>
        <row r="1722">
          <cell r="A1722">
            <v>1810</v>
          </cell>
          <cell r="B1722" t="str">
            <v>CURVA 45 GRAUS DE FERRO GALVANIZADO, COM ROSCA BSP MACHO/FEMEA, DE 2"</v>
          </cell>
          <cell r="C1722" t="str">
            <v xml:space="preserve">UN    </v>
          </cell>
          <cell r="D1722">
            <v>60.58</v>
          </cell>
        </row>
        <row r="1723">
          <cell r="A1723">
            <v>1811</v>
          </cell>
          <cell r="B1723" t="str">
            <v>CURVA 45 GRAUS DE FERRO GALVANIZADO, COM ROSCA BSP MACHO/FEMEA, DE 3/4"</v>
          </cell>
          <cell r="C1723" t="str">
            <v xml:space="preserve">UN    </v>
          </cell>
          <cell r="D1723">
            <v>13.1</v>
          </cell>
        </row>
        <row r="1724">
          <cell r="A1724">
            <v>1812</v>
          </cell>
          <cell r="B1724" t="str">
            <v>CURVA 45 GRAUS DE FERRO GALVANIZADO, COM ROSCA BSP MACHO/FEMEA, DE 3"</v>
          </cell>
          <cell r="C1724" t="str">
            <v xml:space="preserve">UN    </v>
          </cell>
          <cell r="D1724">
            <v>152.93</v>
          </cell>
        </row>
        <row r="1725">
          <cell r="A1725">
            <v>40386</v>
          </cell>
          <cell r="B1725" t="str">
            <v>CURVA 45 GRAUS EM ACO CARBONO, SOLDAVEL, PRESSAO 3.000 LBS, DN 1 1/2"</v>
          </cell>
          <cell r="C1725" t="str">
            <v xml:space="preserve">UN    </v>
          </cell>
          <cell r="D1725">
            <v>59.12</v>
          </cell>
        </row>
        <row r="1726">
          <cell r="A1726">
            <v>40384</v>
          </cell>
          <cell r="B1726" t="str">
            <v>CURVA 45 GRAUS EM ACO CARBONO, SOLDAVEL, PRESSAO 3.000 LBS, DN 1 1/4"</v>
          </cell>
          <cell r="C1726" t="str">
            <v xml:space="preserve">UN    </v>
          </cell>
          <cell r="D1726">
            <v>40.47</v>
          </cell>
        </row>
        <row r="1727">
          <cell r="A1727">
            <v>40379</v>
          </cell>
          <cell r="B1727" t="str">
            <v>CURVA 45 GRAUS EM ACO CARBONO, SOLDAVEL, PRESSAO 3.000 LBS, DN 1/2"</v>
          </cell>
          <cell r="C1727" t="str">
            <v xml:space="preserve">UN    </v>
          </cell>
          <cell r="D1727">
            <v>13.99</v>
          </cell>
        </row>
        <row r="1728">
          <cell r="A1728">
            <v>40423</v>
          </cell>
          <cell r="B1728" t="str">
            <v>CURVA 45 GRAUS EM ACO CARBONO, SOLDAVEL, PRESSAO 3.000 LBS, DN 1"</v>
          </cell>
          <cell r="C1728" t="str">
            <v xml:space="preserve">UN    </v>
          </cell>
          <cell r="D1728">
            <v>26.48</v>
          </cell>
        </row>
        <row r="1729">
          <cell r="A1729">
            <v>40389</v>
          </cell>
          <cell r="B1729" t="str">
            <v>CURVA 45 GRAUS EM ACO CARBONO, SOLDAVEL, PRESSAO 3.000 LBS, DN 2 1/2"</v>
          </cell>
          <cell r="C1729" t="str">
            <v xml:space="preserve">UN    </v>
          </cell>
          <cell r="D1729">
            <v>167.93</v>
          </cell>
        </row>
        <row r="1730">
          <cell r="A1730">
            <v>40388</v>
          </cell>
          <cell r="B1730" t="str">
            <v>CURVA 45 GRAUS EM ACO CARBONO, SOLDAVEL, PRESSAO 3.000 LBS, DN 2"</v>
          </cell>
          <cell r="C1730" t="str">
            <v xml:space="preserve">UN    </v>
          </cell>
          <cell r="D1730">
            <v>84.06</v>
          </cell>
        </row>
        <row r="1731">
          <cell r="A1731">
            <v>40381</v>
          </cell>
          <cell r="B1731" t="str">
            <v>CURVA 45 GRAUS EM ACO CARBONO, SOLDAVEL, PRESSAO 3.000 LBS, DN 3/4"</v>
          </cell>
          <cell r="C1731" t="str">
            <v xml:space="preserve">UN    </v>
          </cell>
          <cell r="D1731">
            <v>18.66</v>
          </cell>
        </row>
        <row r="1732">
          <cell r="A1732">
            <v>40391</v>
          </cell>
          <cell r="B1732" t="str">
            <v>CURVA 45 GRAUS EM ACO CARBONO, SOLDAVEL, PRESSAO 3.000 LBS, DN 3"</v>
          </cell>
          <cell r="C1732" t="str">
            <v xml:space="preserve">UN    </v>
          </cell>
          <cell r="D1732">
            <v>435.87</v>
          </cell>
        </row>
        <row r="1733">
          <cell r="A1733">
            <v>40414</v>
          </cell>
          <cell r="B1733" t="str">
            <v>CURVA 45 GRAUS RANHURADA EM FERRO FUNDIDO, DN 50 MM (2")</v>
          </cell>
          <cell r="C1733" t="str">
            <v xml:space="preserve">UN    </v>
          </cell>
          <cell r="D1733">
            <v>20.93</v>
          </cell>
        </row>
        <row r="1734">
          <cell r="A1734">
            <v>40416</v>
          </cell>
          <cell r="B1734" t="str">
            <v>CURVA 45 GRAUS RANHURADA EM FERRO FUNDIDO, DN 65 MM (2 1/2")</v>
          </cell>
          <cell r="C1734" t="str">
            <v xml:space="preserve">UN    </v>
          </cell>
          <cell r="D1734">
            <v>28.93</v>
          </cell>
        </row>
        <row r="1735">
          <cell r="A1735">
            <v>40418</v>
          </cell>
          <cell r="B1735" t="str">
            <v>CURVA 45 GRAUS RANHURADA EM FERRO FUNDIDO, DN 80 MM (3")</v>
          </cell>
          <cell r="C1735" t="str">
            <v xml:space="preserve">UN    </v>
          </cell>
          <cell r="D1735">
            <v>34.51</v>
          </cell>
        </row>
        <row r="1736">
          <cell r="A1736">
            <v>2609</v>
          </cell>
          <cell r="B1736" t="str">
            <v>CURVA 45 GRAUS, PARA ELETRODUTO, EM ACO GALVANIZADO ELETROLITICO, DIAMETRO DE 20 MM (3/4")</v>
          </cell>
          <cell r="C1736" t="str">
            <v xml:space="preserve">UN    </v>
          </cell>
          <cell r="D1736">
            <v>4.54</v>
          </cell>
        </row>
        <row r="1737">
          <cell r="A1737">
            <v>2634</v>
          </cell>
          <cell r="B1737" t="str">
            <v>CURVA 45 GRAUS, PARA ELETRODUTO, EM ACO GALVANIZADO ELETROLITICO, DIAMETRO DE 25 MM (1")</v>
          </cell>
          <cell r="C1737" t="str">
            <v xml:space="preserve">UN    </v>
          </cell>
          <cell r="D1737">
            <v>5.97</v>
          </cell>
        </row>
        <row r="1738">
          <cell r="A1738">
            <v>2611</v>
          </cell>
          <cell r="B1738" t="str">
            <v>CURVA 45 GRAUS, PARA ELETRODUTO, EM ACO GALVANIZADO ELETROLITICO, DIAMETRO DE 40 MM (1 1/2")</v>
          </cell>
          <cell r="C1738" t="str">
            <v xml:space="preserve">UN    </v>
          </cell>
          <cell r="D1738">
            <v>16.82</v>
          </cell>
        </row>
        <row r="1739">
          <cell r="A1739">
            <v>34359</v>
          </cell>
          <cell r="B1739" t="str">
            <v>CURVA 90 GRAUS DE BARRA CHATA EM ALUMINIO 3/4 " X 1/4 " X 300 MM</v>
          </cell>
          <cell r="C1739" t="str">
            <v xml:space="preserve">UN    </v>
          </cell>
          <cell r="D1739">
            <v>9.67</v>
          </cell>
        </row>
        <row r="1740">
          <cell r="A1740">
            <v>1789</v>
          </cell>
          <cell r="B1740" t="str">
            <v>CURVA 90 GRAUS DE FERRO GALVANIZADO, COM ROSCA BSP FEMEA, DE 1 1/2"</v>
          </cell>
          <cell r="C1740" t="str">
            <v xml:space="preserve">UN    </v>
          </cell>
          <cell r="D1740">
            <v>48.38</v>
          </cell>
        </row>
        <row r="1741">
          <cell r="A1741">
            <v>1788</v>
          </cell>
          <cell r="B1741" t="str">
            <v>CURVA 90 GRAUS DE FERRO GALVANIZADO, COM ROSCA BSP FEMEA, DE 1 1/4"</v>
          </cell>
          <cell r="C1741" t="str">
            <v xml:space="preserve">UN    </v>
          </cell>
          <cell r="D1741">
            <v>38.78</v>
          </cell>
        </row>
        <row r="1742">
          <cell r="A1742">
            <v>1786</v>
          </cell>
          <cell r="B1742" t="str">
            <v>CURVA 90 GRAUS DE FERRO GALVANIZADO, COM ROSCA BSP FEMEA, DE 1/2"</v>
          </cell>
          <cell r="C1742" t="str">
            <v xml:space="preserve">UN    </v>
          </cell>
          <cell r="D1742">
            <v>9.6300000000000008</v>
          </cell>
        </row>
        <row r="1743">
          <cell r="A1743">
            <v>1787</v>
          </cell>
          <cell r="B1743" t="str">
            <v>CURVA 90 GRAUS DE FERRO GALVANIZADO, COM ROSCA BSP FEMEA, DE 1"</v>
          </cell>
          <cell r="C1743" t="str">
            <v xml:space="preserve">UN    </v>
          </cell>
          <cell r="D1743">
            <v>23.06</v>
          </cell>
        </row>
        <row r="1744">
          <cell r="A1744">
            <v>1791</v>
          </cell>
          <cell r="B1744" t="str">
            <v>CURVA 90 GRAUS DE FERRO GALVANIZADO, COM ROSCA BSP FEMEA, DE 2 1/2"</v>
          </cell>
          <cell r="C1744" t="str">
            <v xml:space="preserve">UN    </v>
          </cell>
          <cell r="D1744">
            <v>139.83000000000001</v>
          </cell>
        </row>
        <row r="1745">
          <cell r="A1745">
            <v>1790</v>
          </cell>
          <cell r="B1745" t="str">
            <v>CURVA 90 GRAUS DE FERRO GALVANIZADO, COM ROSCA BSP FEMEA, DE 2"</v>
          </cell>
          <cell r="C1745" t="str">
            <v xml:space="preserve">UN    </v>
          </cell>
          <cell r="D1745">
            <v>80.569999999999993</v>
          </cell>
        </row>
        <row r="1746">
          <cell r="A1746">
            <v>1813</v>
          </cell>
          <cell r="B1746" t="str">
            <v>CURVA 90 GRAUS DE FERRO GALVANIZADO, COM ROSCA BSP FEMEA, DE 3/4"</v>
          </cell>
          <cell r="C1746" t="str">
            <v xml:space="preserve">UN    </v>
          </cell>
          <cell r="D1746">
            <v>15.28</v>
          </cell>
        </row>
        <row r="1747">
          <cell r="A1747">
            <v>1792</v>
          </cell>
          <cell r="B1747" t="str">
            <v>CURVA 90 GRAUS DE FERRO GALVANIZADO, COM ROSCA BSP FEMEA, DE 3"</v>
          </cell>
          <cell r="C1747" t="str">
            <v xml:space="preserve">UN    </v>
          </cell>
          <cell r="D1747">
            <v>188.74</v>
          </cell>
        </row>
        <row r="1748">
          <cell r="A1748">
            <v>1793</v>
          </cell>
          <cell r="B1748" t="str">
            <v>CURVA 90 GRAUS DE FERRO GALVANIZADO, COM ROSCA BSP FEMEA, DE 4"</v>
          </cell>
          <cell r="C1748" t="str">
            <v xml:space="preserve">UN    </v>
          </cell>
          <cell r="D1748">
            <v>381.39</v>
          </cell>
        </row>
        <row r="1749">
          <cell r="A1749">
            <v>1809</v>
          </cell>
          <cell r="B1749" t="str">
            <v>CURVA 90 GRAUS DE FERRO GALVANIZADO, COM ROSCA BSP MACHO/FEMEA, DE 1 1/2"</v>
          </cell>
          <cell r="C1749" t="str">
            <v xml:space="preserve">UN    </v>
          </cell>
          <cell r="D1749">
            <v>45.36</v>
          </cell>
        </row>
        <row r="1750">
          <cell r="A1750">
            <v>1814</v>
          </cell>
          <cell r="B1750" t="str">
            <v>CURVA 90 GRAUS DE FERRO GALVANIZADO, COM ROSCA BSP MACHO/FEMEA, DE 1 1/4"</v>
          </cell>
          <cell r="C1750" t="str">
            <v xml:space="preserve">UN    </v>
          </cell>
          <cell r="D1750">
            <v>37.26</v>
          </cell>
        </row>
        <row r="1751">
          <cell r="A1751">
            <v>1803</v>
          </cell>
          <cell r="B1751" t="str">
            <v>CURVA 90 GRAUS DE FERRO GALVANIZADO, COM ROSCA BSP MACHO/FEMEA, DE 1/2"</v>
          </cell>
          <cell r="C1751" t="str">
            <v xml:space="preserve">UN    </v>
          </cell>
          <cell r="D1751">
            <v>9.42</v>
          </cell>
        </row>
        <row r="1752">
          <cell r="A1752">
            <v>1805</v>
          </cell>
          <cell r="B1752" t="str">
            <v>CURVA 90 GRAUS DE FERRO GALVANIZADO, COM ROSCA BSP MACHO/FEMEA, DE 1"</v>
          </cell>
          <cell r="C1752" t="str">
            <v xml:space="preserve">UN    </v>
          </cell>
          <cell r="D1752">
            <v>21.62</v>
          </cell>
        </row>
        <row r="1753">
          <cell r="A1753">
            <v>1821</v>
          </cell>
          <cell r="B1753" t="str">
            <v>CURVA 90 GRAUS DE FERRO GALVANIZADO, COM ROSCA BSP MACHO/FEMEA, DE 2 1/2"</v>
          </cell>
          <cell r="C1753" t="str">
            <v xml:space="preserve">UN    </v>
          </cell>
          <cell r="D1753">
            <v>127.75</v>
          </cell>
        </row>
        <row r="1754">
          <cell r="A1754">
            <v>1806</v>
          </cell>
          <cell r="B1754" t="str">
            <v>CURVA 90 GRAUS DE FERRO GALVANIZADO, COM ROSCA BSP MACHO/FEMEA, DE 2"</v>
          </cell>
          <cell r="C1754" t="str">
            <v xml:space="preserve">UN    </v>
          </cell>
          <cell r="D1754">
            <v>76.040000000000006</v>
          </cell>
        </row>
        <row r="1755">
          <cell r="A1755">
            <v>1804</v>
          </cell>
          <cell r="B1755" t="str">
            <v>CURVA 90 GRAUS DE FERRO GALVANIZADO, COM ROSCA BSP MACHO/FEMEA, DE 3/4"</v>
          </cell>
          <cell r="C1755" t="str">
            <v xml:space="preserve">UN    </v>
          </cell>
          <cell r="D1755">
            <v>13.4</v>
          </cell>
        </row>
        <row r="1756">
          <cell r="A1756">
            <v>1807</v>
          </cell>
          <cell r="B1756" t="str">
            <v>CURVA 90 GRAUS DE FERRO GALVANIZADO, COM ROSCA BSP MACHO/FEMEA, DE 3"</v>
          </cell>
          <cell r="C1756" t="str">
            <v xml:space="preserve">UN    </v>
          </cell>
          <cell r="D1756">
            <v>182.71</v>
          </cell>
        </row>
        <row r="1757">
          <cell r="A1757">
            <v>1808</v>
          </cell>
          <cell r="B1757" t="str">
            <v>CURVA 90 GRAUS DE FERRO GALVANIZADO, COM ROSCA BSP MACHO/FEMEA, DE 4"</v>
          </cell>
          <cell r="C1757" t="str">
            <v xml:space="preserve">UN    </v>
          </cell>
          <cell r="D1757">
            <v>366.29</v>
          </cell>
        </row>
        <row r="1758">
          <cell r="A1758">
            <v>1797</v>
          </cell>
          <cell r="B1758" t="str">
            <v>CURVA 90 GRAUS DE FERRO GALVANIZADO, COM ROSCA BSP MACHO, DE 1 1/2"</v>
          </cell>
          <cell r="C1758" t="str">
            <v xml:space="preserve">UN    </v>
          </cell>
          <cell r="D1758">
            <v>54.93</v>
          </cell>
        </row>
        <row r="1759">
          <cell r="A1759">
            <v>1796</v>
          </cell>
          <cell r="B1759" t="str">
            <v>CURVA 90 GRAUS DE FERRO GALVANIZADO, COM ROSCA BSP MACHO, DE 1 1/4"</v>
          </cell>
          <cell r="C1759" t="str">
            <v xml:space="preserve">UN    </v>
          </cell>
          <cell r="D1759">
            <v>42.14</v>
          </cell>
        </row>
        <row r="1760">
          <cell r="A1760">
            <v>1794</v>
          </cell>
          <cell r="B1760" t="str">
            <v>CURVA 90 GRAUS DE FERRO GALVANIZADO, COM ROSCA BSP MACHO, DE 1/2"</v>
          </cell>
          <cell r="C1760" t="str">
            <v xml:space="preserve">UN    </v>
          </cell>
          <cell r="D1760">
            <v>10.06</v>
          </cell>
        </row>
        <row r="1761">
          <cell r="A1761">
            <v>1816</v>
          </cell>
          <cell r="B1761" t="str">
            <v>CURVA 90 GRAUS DE FERRO GALVANIZADO, COM ROSCA BSP MACHO, DE 1"</v>
          </cell>
          <cell r="C1761" t="str">
            <v xml:space="preserve">UN    </v>
          </cell>
          <cell r="D1761">
            <v>22.68</v>
          </cell>
        </row>
        <row r="1762">
          <cell r="A1762">
            <v>1815</v>
          </cell>
          <cell r="B1762" t="str">
            <v>CURVA 90 GRAUS DE FERRO GALVANIZADO, COM ROSCA BSP MACHO, DE 2 1/2"</v>
          </cell>
          <cell r="C1762" t="str">
            <v xml:space="preserve">UN    </v>
          </cell>
          <cell r="D1762">
            <v>174.19</v>
          </cell>
        </row>
        <row r="1763">
          <cell r="A1763">
            <v>1798</v>
          </cell>
          <cell r="B1763" t="str">
            <v>CURVA 90 GRAUS DE FERRO GALVANIZADO, COM ROSCA BSP MACHO, DE 2"</v>
          </cell>
          <cell r="C1763" t="str">
            <v xml:space="preserve">UN    </v>
          </cell>
          <cell r="D1763">
            <v>77.94</v>
          </cell>
        </row>
        <row r="1764">
          <cell r="A1764">
            <v>1795</v>
          </cell>
          <cell r="B1764" t="str">
            <v>CURVA 90 GRAUS DE FERRO GALVANIZADO, COM ROSCA BSP MACHO, DE 3/4"</v>
          </cell>
          <cell r="C1764" t="str">
            <v xml:space="preserve">UN    </v>
          </cell>
          <cell r="D1764">
            <v>13.93</v>
          </cell>
        </row>
        <row r="1765">
          <cell r="A1765">
            <v>1799</v>
          </cell>
          <cell r="B1765" t="str">
            <v>CURVA 90 GRAUS DE FERRO GALVANIZADO, COM ROSCA BSP MACHO, DE 3"</v>
          </cell>
          <cell r="C1765" t="str">
            <v xml:space="preserve">UN    </v>
          </cell>
          <cell r="D1765">
            <v>226.86</v>
          </cell>
        </row>
        <row r="1766">
          <cell r="A1766">
            <v>1800</v>
          </cell>
          <cell r="B1766" t="str">
            <v>CURVA 90 GRAUS DE FERRO GALVANIZADO, COM ROSCA BSP MACHO, DE 4"</v>
          </cell>
          <cell r="C1766" t="str">
            <v xml:space="preserve">UN    </v>
          </cell>
          <cell r="D1766">
            <v>433.12</v>
          </cell>
        </row>
        <row r="1767">
          <cell r="A1767">
            <v>1802</v>
          </cell>
          <cell r="B1767" t="str">
            <v>CURVA 90 GRAUS DE FERRO GALVANIZADO, COM ROSCA BSP MACHO, DE 6"</v>
          </cell>
          <cell r="C1767" t="str">
            <v xml:space="preserve">UN    </v>
          </cell>
          <cell r="D1767">
            <v>1083.4100000000001</v>
          </cell>
        </row>
        <row r="1768">
          <cell r="A1768">
            <v>40385</v>
          </cell>
          <cell r="B1768" t="str">
            <v>CURVA 90 GRAUS EM ACO CARBONO, RAIO CURTO, SOLDAVEL, PRESSAO 3.000 LBS, DN 1 1/2"</v>
          </cell>
          <cell r="C1768" t="str">
            <v xml:space="preserve">UN    </v>
          </cell>
          <cell r="D1768">
            <v>59.12</v>
          </cell>
        </row>
        <row r="1769">
          <cell r="A1769">
            <v>40383</v>
          </cell>
          <cell r="B1769" t="str">
            <v>CURVA 90 GRAUS EM ACO CARBONO, RAIO CURTO, SOLDAVEL, PRESSAO 3.000 LBS, DN 1 1/4"</v>
          </cell>
          <cell r="C1769" t="str">
            <v xml:space="preserve">UN    </v>
          </cell>
          <cell r="D1769">
            <v>40.47</v>
          </cell>
        </row>
        <row r="1770">
          <cell r="A1770">
            <v>40378</v>
          </cell>
          <cell r="B1770" t="str">
            <v>CURVA 90 GRAUS EM ACO CARBONO, RAIO CURTO, SOLDAVEL, PRESSAO 3.000 LBS, DN 1/2"</v>
          </cell>
          <cell r="C1770" t="str">
            <v xml:space="preserve">UN    </v>
          </cell>
          <cell r="D1770">
            <v>13.99</v>
          </cell>
        </row>
        <row r="1771">
          <cell r="A1771">
            <v>40382</v>
          </cell>
          <cell r="B1771" t="str">
            <v>CURVA 90 GRAUS EM ACO CARBONO, RAIO CURTO, SOLDAVEL, PRESSAO 3.000 LBS, DN 1"</v>
          </cell>
          <cell r="C1771" t="str">
            <v xml:space="preserve">UN    </v>
          </cell>
          <cell r="D1771">
            <v>26.48</v>
          </cell>
        </row>
        <row r="1772">
          <cell r="A1772">
            <v>40422</v>
          </cell>
          <cell r="B1772" t="str">
            <v>CURVA 90 GRAUS EM ACO CARBONO, RAIO CURTO, SOLDAVEL, PRESSAO 3.000 LBS, DN 2 1/2"</v>
          </cell>
          <cell r="C1772" t="str">
            <v xml:space="preserve">UN    </v>
          </cell>
          <cell r="D1772">
            <v>180.4</v>
          </cell>
        </row>
        <row r="1773">
          <cell r="A1773">
            <v>40387</v>
          </cell>
          <cell r="B1773" t="str">
            <v>CURVA 90 GRAUS EM ACO CARBONO, RAIO CURTO, SOLDAVEL, PRESSAO 3.000 LBS, DN 2"</v>
          </cell>
          <cell r="C1773" t="str">
            <v xml:space="preserve">UN    </v>
          </cell>
          <cell r="D1773">
            <v>91.85</v>
          </cell>
        </row>
        <row r="1774">
          <cell r="A1774">
            <v>40380</v>
          </cell>
          <cell r="B1774" t="str">
            <v>CURVA 90 GRAUS EM ACO CARBONO, RAIO CURTO, SOLDAVEL, PRESSAO 3.000 LBS, DN 3/4"</v>
          </cell>
          <cell r="C1774" t="str">
            <v xml:space="preserve">UN    </v>
          </cell>
          <cell r="D1774">
            <v>18.66</v>
          </cell>
        </row>
        <row r="1775">
          <cell r="A1775">
            <v>40390</v>
          </cell>
          <cell r="B1775" t="str">
            <v>CURVA 90 GRAUS EM ACO CARBONO, RAIO CURTO, SOLDAVEL, PRESSAO 3.000 LBS, DN 3"</v>
          </cell>
          <cell r="C1775" t="str">
            <v xml:space="preserve">UN    </v>
          </cell>
          <cell r="D1775">
            <v>379.94</v>
          </cell>
        </row>
        <row r="1776">
          <cell r="A1776">
            <v>40413</v>
          </cell>
          <cell r="B1776" t="str">
            <v>CURVA 90 GRAUS RANHURADA EM FERRO FUNDIDO, DN 50 MM (2")</v>
          </cell>
          <cell r="C1776" t="str">
            <v xml:space="preserve">UN    </v>
          </cell>
          <cell r="D1776">
            <v>22.74</v>
          </cell>
        </row>
        <row r="1777">
          <cell r="A1777">
            <v>40415</v>
          </cell>
          <cell r="B1777" t="str">
            <v>CURVA 90 GRAUS RANHURADA EM FERRO FUNDIDO, DN 65 MM (2 1/2")</v>
          </cell>
          <cell r="C1777" t="str">
            <v xml:space="preserve">UN    </v>
          </cell>
          <cell r="D1777">
            <v>32.4</v>
          </cell>
        </row>
        <row r="1778">
          <cell r="A1778">
            <v>40417</v>
          </cell>
          <cell r="B1778" t="str">
            <v>CURVA 90 GRAUS RANHURADA EM FERRO FUNDIDO, DN 80 MM (3")</v>
          </cell>
          <cell r="C1778" t="str">
            <v xml:space="preserve">UN    </v>
          </cell>
          <cell r="D1778">
            <v>38.22</v>
          </cell>
        </row>
        <row r="1779">
          <cell r="A1779">
            <v>39271</v>
          </cell>
          <cell r="B1779" t="str">
            <v>CURVA 90 GRAUS, CURTA, DE PVC RIGIDO ROSCAVEL, DE 1/2", PARA ELETRODUTO</v>
          </cell>
          <cell r="C1779" t="str">
            <v xml:space="preserve">UN    </v>
          </cell>
          <cell r="D1779">
            <v>1.41</v>
          </cell>
        </row>
        <row r="1780">
          <cell r="A1780">
            <v>39273</v>
          </cell>
          <cell r="B1780" t="str">
            <v>CURVA 90 GRAUS, CURTA, DE PVC RIGIDO ROSCAVEL, DE 1", PARA ELETRODUTO</v>
          </cell>
          <cell r="C1780" t="str">
            <v xml:space="preserve">UN    </v>
          </cell>
          <cell r="D1780">
            <v>2.4</v>
          </cell>
        </row>
        <row r="1781">
          <cell r="A1781">
            <v>39272</v>
          </cell>
          <cell r="B1781" t="str">
            <v>CURVA 90 GRAUS, CURTA, DE PVC RIGIDO ROSCAVEL, DE 3/4", PARA ELETRODUTO</v>
          </cell>
          <cell r="C1781" t="str">
            <v xml:space="preserve">UN    </v>
          </cell>
          <cell r="D1781">
            <v>1.73</v>
          </cell>
        </row>
        <row r="1782">
          <cell r="A1782">
            <v>1875</v>
          </cell>
          <cell r="B1782" t="str">
            <v>CURVA 90 GRAUS, LONGA, DE PVC RIGIDO ROSCAVEL, DE 1 1/2", PARA ELETRODUTO</v>
          </cell>
          <cell r="C1782" t="str">
            <v xml:space="preserve">UN    </v>
          </cell>
          <cell r="D1782">
            <v>3.84</v>
          </cell>
        </row>
        <row r="1783">
          <cell r="A1783">
            <v>1874</v>
          </cell>
          <cell r="B1783" t="str">
            <v>CURVA 90 GRAUS, LONGA, DE PVC RIGIDO ROSCAVEL, DE 1 1/4", PARA ELETRODUTO</v>
          </cell>
          <cell r="C1783" t="str">
            <v xml:space="preserve">UN    </v>
          </cell>
          <cell r="D1783">
            <v>3.17</v>
          </cell>
        </row>
        <row r="1784">
          <cell r="A1784">
            <v>1870</v>
          </cell>
          <cell r="B1784" t="str">
            <v>CURVA 90 GRAUS, LONGA, DE PVC RIGIDO ROSCAVEL, DE 1/2", PARA ELETRODUTO</v>
          </cell>
          <cell r="C1784" t="str">
            <v xml:space="preserve">UN    </v>
          </cell>
          <cell r="D1784">
            <v>1.83</v>
          </cell>
        </row>
        <row r="1785">
          <cell r="A1785">
            <v>1884</v>
          </cell>
          <cell r="B1785" t="str">
            <v>CURVA 90 GRAUS, LONGA, DE PVC RIGIDO ROSCAVEL, DE 1", PARA ELETRODUTO</v>
          </cell>
          <cell r="C1785" t="str">
            <v xml:space="preserve">UN    </v>
          </cell>
          <cell r="D1785">
            <v>2.81</v>
          </cell>
        </row>
        <row r="1786">
          <cell r="A1786">
            <v>1887</v>
          </cell>
          <cell r="B1786" t="str">
            <v>CURVA 90 GRAUS, LONGA, DE PVC RIGIDO ROSCAVEL, DE 2 1/2", PARA ELETRODUTO</v>
          </cell>
          <cell r="C1786" t="str">
            <v xml:space="preserve">UN    </v>
          </cell>
          <cell r="D1786">
            <v>15.91</v>
          </cell>
        </row>
        <row r="1787">
          <cell r="A1787">
            <v>1876</v>
          </cell>
          <cell r="B1787" t="str">
            <v>CURVA 90 GRAUS, LONGA, DE PVC RIGIDO ROSCAVEL, DE 2", PARA ELETRODUTO</v>
          </cell>
          <cell r="C1787" t="str">
            <v xml:space="preserve">UN    </v>
          </cell>
          <cell r="D1787">
            <v>6.23</v>
          </cell>
        </row>
        <row r="1788">
          <cell r="A1788">
            <v>1879</v>
          </cell>
          <cell r="B1788" t="str">
            <v>CURVA 90 GRAUS, LONGA, DE PVC RIGIDO ROSCAVEL, DE 3/4", PARA ELETRODUTO</v>
          </cell>
          <cell r="C1788" t="str">
            <v xml:space="preserve">UN    </v>
          </cell>
          <cell r="D1788">
            <v>1.85</v>
          </cell>
        </row>
        <row r="1789">
          <cell r="A1789">
            <v>1877</v>
          </cell>
          <cell r="B1789" t="str">
            <v>CURVA 90 GRAUS, LONGA, DE PVC RIGIDO ROSCAVEL, DE 3", PARA ELETRODUTO</v>
          </cell>
          <cell r="C1789" t="str">
            <v xml:space="preserve">UN    </v>
          </cell>
          <cell r="D1789">
            <v>15.93</v>
          </cell>
        </row>
        <row r="1790">
          <cell r="A1790">
            <v>1878</v>
          </cell>
          <cell r="B1790" t="str">
            <v>CURVA 90 GRAUS, LONGA, DE PVC RIGIDO ROSCAVEL, DE 4", PARA ELETRODUTO</v>
          </cell>
          <cell r="C1790" t="str">
            <v xml:space="preserve">UN    </v>
          </cell>
          <cell r="D1790">
            <v>32.01</v>
          </cell>
        </row>
        <row r="1791">
          <cell r="A1791">
            <v>2621</v>
          </cell>
          <cell r="B1791" t="str">
            <v>CURVA 90 GRAUS, PARA ELETRODUTO, EM ACO GALVANIZADO ELETROLITICO, DIAMETRO DE 100 MM (4")</v>
          </cell>
          <cell r="C1791" t="str">
            <v xml:space="preserve">UN    </v>
          </cell>
          <cell r="D1791">
            <v>143.94</v>
          </cell>
        </row>
        <row r="1792">
          <cell r="A1792">
            <v>2616</v>
          </cell>
          <cell r="B1792" t="str">
            <v>CURVA 90 GRAUS, PARA ELETRODUTO, EM ACO GALVANIZADO ELETROLITICO, DIAMETRO DE 15 MM (1/2")</v>
          </cell>
          <cell r="C1792" t="str">
            <v xml:space="preserve">UN    </v>
          </cell>
          <cell r="D1792">
            <v>4.07</v>
          </cell>
        </row>
        <row r="1793">
          <cell r="A1793">
            <v>2633</v>
          </cell>
          <cell r="B1793" t="str">
            <v>CURVA 90 GRAUS, PARA ELETRODUTO, EM ACO GALVANIZADO ELETROLITICO, DIAMETRO DE 20 MM (3/4")</v>
          </cell>
          <cell r="C1793" t="str">
            <v xml:space="preserve">UN    </v>
          </cell>
          <cell r="D1793">
            <v>4.6100000000000003</v>
          </cell>
        </row>
        <row r="1794">
          <cell r="A1794">
            <v>2617</v>
          </cell>
          <cell r="B1794" t="str">
            <v>CURVA 90 GRAUS, PARA ELETRODUTO, EM ACO GALVANIZADO ELETROLITICO, DIAMETRO DE 25 MM (1")</v>
          </cell>
          <cell r="C1794" t="str">
            <v xml:space="preserve">UN    </v>
          </cell>
          <cell r="D1794">
            <v>6.26</v>
          </cell>
        </row>
        <row r="1795">
          <cell r="A1795">
            <v>2618</v>
          </cell>
          <cell r="B1795" t="str">
            <v>CURVA 90 GRAUS, PARA ELETRODUTO, EM ACO GALVANIZADO ELETROLITICO, DIAMETRO DE 32 MM (1 1/4")</v>
          </cell>
          <cell r="C1795" t="str">
            <v xml:space="preserve">UN    </v>
          </cell>
          <cell r="D1795">
            <v>14.26</v>
          </cell>
        </row>
        <row r="1796">
          <cell r="A1796">
            <v>2632</v>
          </cell>
          <cell r="B1796" t="str">
            <v>CURVA 90 GRAUS, PARA ELETRODUTO, EM ACO GALVANIZADO ELETROLITICO, DIAMETRO DE 40 MM (1 1/2")</v>
          </cell>
          <cell r="C1796" t="str">
            <v xml:space="preserve">UN    </v>
          </cell>
          <cell r="D1796">
            <v>17.39</v>
          </cell>
        </row>
        <row r="1797">
          <cell r="A1797">
            <v>2631</v>
          </cell>
          <cell r="B1797" t="str">
            <v>CURVA 90 GRAUS, PARA ELETRODUTO, EM ACO GALVANIZADO ELETROLITICO, DIAMETRO DE 50 MM (2")</v>
          </cell>
          <cell r="C1797" t="str">
            <v xml:space="preserve">UN    </v>
          </cell>
          <cell r="D1797">
            <v>25.53</v>
          </cell>
        </row>
        <row r="1798">
          <cell r="A1798">
            <v>2619</v>
          </cell>
          <cell r="B1798" t="str">
            <v>CURVA 90 GRAUS, PARA ELETRODUTO, EM ACO GALVANIZADO ELETROLITICO, DIAMETRO DE 65 MM (2 1/2")</v>
          </cell>
          <cell r="C1798" t="str">
            <v xml:space="preserve">UN    </v>
          </cell>
          <cell r="D1798">
            <v>64.64</v>
          </cell>
        </row>
        <row r="1799">
          <cell r="A1799">
            <v>2620</v>
          </cell>
          <cell r="B1799" t="str">
            <v>CURVA 90 GRAUS, PARA ELETRODUTO, EM ACO GALVANIZADO ELETROLITICO, DIAMETRO DE 80 MM (3")</v>
          </cell>
          <cell r="C1799" t="str">
            <v xml:space="preserve">UN    </v>
          </cell>
          <cell r="D1799">
            <v>84.87</v>
          </cell>
        </row>
        <row r="1800">
          <cell r="A1800">
            <v>25968</v>
          </cell>
          <cell r="B1800" t="str">
            <v>DENTE PARA FRESADORA</v>
          </cell>
          <cell r="C1800" t="str">
            <v xml:space="preserve">UN    </v>
          </cell>
          <cell r="D1800">
            <v>38.25</v>
          </cell>
        </row>
        <row r="1801">
          <cell r="A1801">
            <v>38369</v>
          </cell>
          <cell r="B1801" t="str">
            <v>DESEMPENADEIRA DE ACO DENTADA 12 X *25* CM, DENTES 8 X 8 MM, CABO FECHADO DE MADEIRA</v>
          </cell>
          <cell r="C1801" t="str">
            <v xml:space="preserve">UN    </v>
          </cell>
          <cell r="D1801">
            <v>16</v>
          </cell>
        </row>
        <row r="1802">
          <cell r="A1802">
            <v>38370</v>
          </cell>
          <cell r="B1802" t="str">
            <v>DESEMPENADEIRA DE ACO LISA 12 X *25* CM COM CABO FECHADO DE MADEIRA</v>
          </cell>
          <cell r="C1802" t="str">
            <v xml:space="preserve">UN    </v>
          </cell>
          <cell r="D1802">
            <v>16</v>
          </cell>
        </row>
        <row r="1803">
          <cell r="A1803">
            <v>38372</v>
          </cell>
          <cell r="B1803" t="str">
            <v>DESEMPENADEIRA PLASTICA LISA *14 X 27* CM</v>
          </cell>
          <cell r="C1803" t="str">
            <v xml:space="preserve">UN    </v>
          </cell>
          <cell r="D1803">
            <v>20.29</v>
          </cell>
        </row>
        <row r="1804">
          <cell r="A1804">
            <v>2357</v>
          </cell>
          <cell r="B1804" t="str">
            <v>DESENHISTA COPISTA</v>
          </cell>
          <cell r="C1804" t="str">
            <v xml:space="preserve">H     </v>
          </cell>
          <cell r="D1804">
            <v>18.57</v>
          </cell>
        </row>
        <row r="1805">
          <cell r="A1805">
            <v>40806</v>
          </cell>
          <cell r="B1805" t="str">
            <v>DESENHISTA COPISTA (MENSALISTA)</v>
          </cell>
          <cell r="C1805" t="str">
            <v xml:space="preserve">MES   </v>
          </cell>
          <cell r="D1805">
            <v>3292.79</v>
          </cell>
        </row>
        <row r="1806">
          <cell r="A1806">
            <v>2355</v>
          </cell>
          <cell r="B1806" t="str">
            <v>DESENHISTA DETALHISTA</v>
          </cell>
          <cell r="C1806" t="str">
            <v xml:space="preserve">H     </v>
          </cell>
          <cell r="D1806">
            <v>24.62</v>
          </cell>
        </row>
        <row r="1807">
          <cell r="A1807">
            <v>40805</v>
          </cell>
          <cell r="B1807" t="str">
            <v>DESENHISTA DETALHISTA (MENSALISTA)</v>
          </cell>
          <cell r="C1807" t="str">
            <v xml:space="preserve">MES   </v>
          </cell>
          <cell r="D1807">
            <v>4365.37</v>
          </cell>
        </row>
        <row r="1808">
          <cell r="A1808">
            <v>2358</v>
          </cell>
          <cell r="B1808" t="str">
            <v>DESENHISTA PROJETISTA</v>
          </cell>
          <cell r="C1808" t="str">
            <v xml:space="preserve">H     </v>
          </cell>
          <cell r="D1808">
            <v>19.68</v>
          </cell>
        </row>
        <row r="1809">
          <cell r="A1809">
            <v>40807</v>
          </cell>
          <cell r="B1809" t="str">
            <v>DESENHISTA PROJETISTA (MENSALISTA)</v>
          </cell>
          <cell r="C1809" t="str">
            <v xml:space="preserve">MES   </v>
          </cell>
          <cell r="D1809">
            <v>3489.37</v>
          </cell>
        </row>
        <row r="1810">
          <cell r="A1810">
            <v>2359</v>
          </cell>
          <cell r="B1810" t="str">
            <v>DESENHISTA TECNICO AUXILIAR</v>
          </cell>
          <cell r="C1810" t="str">
            <v xml:space="preserve">H     </v>
          </cell>
          <cell r="D1810">
            <v>19.66</v>
          </cell>
        </row>
        <row r="1811">
          <cell r="A1811">
            <v>40808</v>
          </cell>
          <cell r="B1811" t="str">
            <v>DESENHISTA TECNICO AUXILIAR (MENSALISTA)</v>
          </cell>
          <cell r="C1811" t="str">
            <v xml:space="preserve">MES   </v>
          </cell>
          <cell r="D1811">
            <v>3488.39</v>
          </cell>
        </row>
        <row r="1812">
          <cell r="A1812">
            <v>43144</v>
          </cell>
          <cell r="B1812" t="str">
            <v>DESMOLDANTE PARA CONCRETO ESTAMPADO</v>
          </cell>
          <cell r="C1812" t="str">
            <v xml:space="preserve">KG    </v>
          </cell>
          <cell r="D1812">
            <v>28.53</v>
          </cell>
        </row>
        <row r="1813">
          <cell r="A1813">
            <v>39397</v>
          </cell>
          <cell r="B1813" t="str">
            <v>DESMOLDANTE PARA FORMAS METALICAS A BASE DE OLEO VEGETAL</v>
          </cell>
          <cell r="C1813" t="str">
            <v xml:space="preserve">L     </v>
          </cell>
          <cell r="D1813">
            <v>13</v>
          </cell>
        </row>
        <row r="1814">
          <cell r="A1814">
            <v>2692</v>
          </cell>
          <cell r="B1814" t="str">
            <v>DESMOLDANTE PROTETOR PARA FORMAS DE MADEIRA, DE BASE OLEOSA EMULSIONADA EM AGUA</v>
          </cell>
          <cell r="C1814" t="str">
            <v xml:space="preserve">L     </v>
          </cell>
          <cell r="D1814">
            <v>5.24</v>
          </cell>
        </row>
        <row r="1815">
          <cell r="A1815">
            <v>5330</v>
          </cell>
          <cell r="B1815" t="str">
            <v>DILUENTE EPOXI</v>
          </cell>
          <cell r="C1815" t="str">
            <v xml:space="preserve">L     </v>
          </cell>
          <cell r="D1815">
            <v>35.49</v>
          </cell>
        </row>
        <row r="1816">
          <cell r="A1816">
            <v>26017</v>
          </cell>
          <cell r="B1816" t="str">
            <v>DISCO DE BORRACHA PARA LIXADEIRA RIGIDO 7 " COM ARRUELA CENTRAL</v>
          </cell>
          <cell r="C1816" t="str">
            <v xml:space="preserve">UN    </v>
          </cell>
          <cell r="D1816">
            <v>36.200000000000003</v>
          </cell>
        </row>
        <row r="1817">
          <cell r="A1817">
            <v>25931</v>
          </cell>
          <cell r="B1817" t="str">
            <v>DISCO DE CORTE DIAMANTADO SEGMENTADO DIAMETRO DE 180 MM PARA ESMERILHADEIRA 7 "</v>
          </cell>
          <cell r="C1817" t="str">
            <v xml:space="preserve">UN    </v>
          </cell>
          <cell r="D1817">
            <v>115.05</v>
          </cell>
        </row>
        <row r="1818">
          <cell r="A1818">
            <v>38140</v>
          </cell>
          <cell r="B1818" t="str">
            <v>DISCO DE CORTE DIAMANTADO SEGMENTADO PARA CONCRETO, DIAMETRO DE 110 MM, FURO DE 20 MM</v>
          </cell>
          <cell r="C1818" t="str">
            <v xml:space="preserve">UN    </v>
          </cell>
          <cell r="D1818">
            <v>27.9</v>
          </cell>
        </row>
        <row r="1819">
          <cell r="A1819">
            <v>13887</v>
          </cell>
          <cell r="B1819" t="str">
            <v>DISCO DE CORTE DIAMANTADO SEGMENTADO PARA CONCRETO, DIAMETRO DE 350 MM, FURO DE 1 " (14 X 1 ")</v>
          </cell>
          <cell r="C1819" t="str">
            <v xml:space="preserve">UN    </v>
          </cell>
          <cell r="D1819">
            <v>660.55</v>
          </cell>
        </row>
        <row r="1820">
          <cell r="A1820">
            <v>26018</v>
          </cell>
          <cell r="B1820" t="str">
            <v>DISCO DE CORTE PARA METAL COM DUAS TELAS 12 X 1/8 X 3/4 " (300 X 3,2 X 19,05 MM)</v>
          </cell>
          <cell r="C1820" t="str">
            <v xml:space="preserve">UN    </v>
          </cell>
          <cell r="D1820">
            <v>29.4</v>
          </cell>
        </row>
        <row r="1821">
          <cell r="A1821">
            <v>26019</v>
          </cell>
          <cell r="B1821" t="str">
            <v>DISCO DE DESBASTE PARA METAL FERROSO EM GERAL, COM TRES TELAS,  9 X 1/4 X 7/8 " (228,6 X 6,4 X 22,2 MM)</v>
          </cell>
          <cell r="C1821" t="str">
            <v xml:space="preserve">UN    </v>
          </cell>
          <cell r="D1821">
            <v>27.77</v>
          </cell>
        </row>
        <row r="1822">
          <cell r="A1822">
            <v>26020</v>
          </cell>
          <cell r="B1822" t="str">
            <v>DISCO DE LIXA PARA METAL, DIAMETRO = 180 MM, GRAO 120</v>
          </cell>
          <cell r="C1822" t="str">
            <v xml:space="preserve">UN    </v>
          </cell>
          <cell r="D1822">
            <v>7.24</v>
          </cell>
        </row>
        <row r="1823">
          <cell r="A1823">
            <v>34544</v>
          </cell>
          <cell r="B1823" t="str">
            <v>DISJUNTOR  TERMOMAGNETICO TRIPOLAR 3 X 400 A / ICC - 25 KA</v>
          </cell>
          <cell r="C1823" t="str">
            <v xml:space="preserve">UN    </v>
          </cell>
          <cell r="D1823">
            <v>1285.6400000000001</v>
          </cell>
        </row>
        <row r="1824">
          <cell r="A1824">
            <v>34729</v>
          </cell>
          <cell r="B1824" t="str">
            <v>DISJUNTOR TERMICO E MAGNETICO AJUSTAVEIS, TRIPOLAR DE 100 ATE 250A, CAPACIDADE DE INTERRUPCAO DE 35KA</v>
          </cell>
          <cell r="C1824" t="str">
            <v xml:space="preserve">UN    </v>
          </cell>
          <cell r="D1824">
            <v>1011.35</v>
          </cell>
        </row>
        <row r="1825">
          <cell r="A1825">
            <v>34734</v>
          </cell>
          <cell r="B1825" t="str">
            <v>DISJUNTOR TERMICO E MAGNETICO AJUSTAVEIS, TRIPOLAR DE 300 ATE 400A, CAPACIDADE DE INTERRUPCAO DE 35KA</v>
          </cell>
          <cell r="C1825" t="str">
            <v xml:space="preserve">UN    </v>
          </cell>
          <cell r="D1825">
            <v>1565.9</v>
          </cell>
        </row>
        <row r="1826">
          <cell r="A1826">
            <v>34738</v>
          </cell>
          <cell r="B1826" t="str">
            <v>DISJUNTOR TERMICO E MAGNETICO AJUSTAVEIS, TRIPOLAR DE 450 ATE 600A, CAPACIDADE DE INTERRUPCAO DE 35KA</v>
          </cell>
          <cell r="C1826" t="str">
            <v xml:space="preserve">UN    </v>
          </cell>
          <cell r="D1826">
            <v>3658.43</v>
          </cell>
        </row>
        <row r="1827">
          <cell r="A1827">
            <v>2391</v>
          </cell>
          <cell r="B1827" t="str">
            <v>DISJUNTOR TERMOMAGNETICO TRIPOLAR 125A</v>
          </cell>
          <cell r="C1827" t="str">
            <v xml:space="preserve">UN    </v>
          </cell>
          <cell r="D1827">
            <v>297.55</v>
          </cell>
        </row>
        <row r="1828">
          <cell r="A1828">
            <v>2374</v>
          </cell>
          <cell r="B1828" t="str">
            <v>DISJUNTOR TERMOMAGNETICO TRIPOLAR 150 A / 600 V, TIPO FXD / ICC - 35 KA</v>
          </cell>
          <cell r="C1828" t="str">
            <v xml:space="preserve">UN    </v>
          </cell>
          <cell r="D1828">
            <v>337.56</v>
          </cell>
        </row>
        <row r="1829">
          <cell r="A1829">
            <v>2377</v>
          </cell>
          <cell r="B1829" t="str">
            <v>DISJUNTOR TERMOMAGNETICO TRIPOLAR 200 A / 600 V, TIPO FXD / ICC - 35 KA</v>
          </cell>
          <cell r="C1829" t="str">
            <v xml:space="preserve">UN    </v>
          </cell>
          <cell r="D1829">
            <v>473.73</v>
          </cell>
        </row>
        <row r="1830">
          <cell r="A1830">
            <v>2393</v>
          </cell>
          <cell r="B1830" t="str">
            <v>DISJUNTOR TERMOMAGNETICO TRIPOLAR 250 A / 600 V, TIPO FXD</v>
          </cell>
          <cell r="C1830" t="str">
            <v xml:space="preserve">UN    </v>
          </cell>
          <cell r="D1830">
            <v>793.33</v>
          </cell>
        </row>
        <row r="1831">
          <cell r="A1831">
            <v>34705</v>
          </cell>
          <cell r="B1831" t="str">
            <v>DISJUNTOR TERMOMAGNETICO TRIPOLAR 3  X 250 A/ICC - 25 KA</v>
          </cell>
          <cell r="C1831" t="str">
            <v xml:space="preserve">UN    </v>
          </cell>
          <cell r="D1831">
            <v>693.88</v>
          </cell>
        </row>
        <row r="1832">
          <cell r="A1832">
            <v>34707</v>
          </cell>
          <cell r="B1832" t="str">
            <v>DISJUNTOR TERMOMAGNETICO TRIPOLAR 3 X 350 A/ICC - 25 KA</v>
          </cell>
          <cell r="C1832" t="str">
            <v xml:space="preserve">UN    </v>
          </cell>
          <cell r="D1832">
            <v>1285.77</v>
          </cell>
        </row>
        <row r="1833">
          <cell r="A1833">
            <v>2378</v>
          </cell>
          <cell r="B1833" t="str">
            <v>DISJUNTOR TERMOMAGNETICO TRIPOLAR 300 A / 600 V, TIPO JXD / ICC - 40 KA</v>
          </cell>
          <cell r="C1833" t="str">
            <v xml:space="preserve">UN    </v>
          </cell>
          <cell r="D1833">
            <v>1089.74</v>
          </cell>
        </row>
        <row r="1834">
          <cell r="A1834">
            <v>2379</v>
          </cell>
          <cell r="B1834" t="str">
            <v>DISJUNTOR TERMOMAGNETICO TRIPOLAR 400 A / 600 V, TIPO JXD / ICC - 40 KA</v>
          </cell>
          <cell r="C1834" t="str">
            <v xml:space="preserve">UN    </v>
          </cell>
          <cell r="D1834">
            <v>1089.74</v>
          </cell>
        </row>
        <row r="1835">
          <cell r="A1835">
            <v>2376</v>
          </cell>
          <cell r="B1835" t="str">
            <v>DISJUNTOR TERMOMAGNETICO TRIPOLAR 600 A / 600 V, TIPO LXD / ICC - 40 KA</v>
          </cell>
          <cell r="C1835" t="str">
            <v xml:space="preserve">UN    </v>
          </cell>
          <cell r="D1835">
            <v>1794.8</v>
          </cell>
        </row>
        <row r="1836">
          <cell r="A1836">
            <v>2394</v>
          </cell>
          <cell r="B1836" t="str">
            <v>DISJUNTOR TERMOMAGNETICO TRIPOLAR 800 A / 600 V, TIPO LMXD</v>
          </cell>
          <cell r="C1836" t="str">
            <v xml:space="preserve">UN    </v>
          </cell>
          <cell r="D1836">
            <v>3836.96</v>
          </cell>
        </row>
        <row r="1837">
          <cell r="A1837">
            <v>34686</v>
          </cell>
          <cell r="B1837" t="str">
            <v>DISJUNTOR TIPO DIN / IEC, MONOPOLAR DE 40  ATE 50A</v>
          </cell>
          <cell r="C1837" t="str">
            <v xml:space="preserve">UN    </v>
          </cell>
          <cell r="D1837">
            <v>11.52</v>
          </cell>
        </row>
        <row r="1838">
          <cell r="A1838">
            <v>34616</v>
          </cell>
          <cell r="B1838" t="str">
            <v>DISJUNTOR TIPO DIN/IEC, BIPOLAR DE 6 ATE 32A</v>
          </cell>
          <cell r="C1838" t="str">
            <v xml:space="preserve">UN    </v>
          </cell>
          <cell r="D1838">
            <v>44.52</v>
          </cell>
        </row>
        <row r="1839">
          <cell r="A1839">
            <v>34623</v>
          </cell>
          <cell r="B1839" t="str">
            <v>DISJUNTOR TIPO DIN/IEC, BIPOLAR 40 ATE 50A</v>
          </cell>
          <cell r="C1839" t="str">
            <v xml:space="preserve">UN    </v>
          </cell>
          <cell r="D1839">
            <v>43.84</v>
          </cell>
        </row>
        <row r="1840">
          <cell r="A1840">
            <v>34628</v>
          </cell>
          <cell r="B1840" t="str">
            <v>DISJUNTOR TIPO DIN/IEC, BIPOLAR 63 A</v>
          </cell>
          <cell r="C1840" t="str">
            <v xml:space="preserve">UN    </v>
          </cell>
          <cell r="D1840">
            <v>62.79</v>
          </cell>
        </row>
        <row r="1841">
          <cell r="A1841">
            <v>34653</v>
          </cell>
          <cell r="B1841" t="str">
            <v>DISJUNTOR TIPO DIN/IEC, MONOPOLAR DE 6  ATE  32A</v>
          </cell>
          <cell r="C1841" t="str">
            <v xml:space="preserve">UN    </v>
          </cell>
          <cell r="D1841">
            <v>7.76</v>
          </cell>
        </row>
        <row r="1842">
          <cell r="A1842">
            <v>34688</v>
          </cell>
          <cell r="B1842" t="str">
            <v>DISJUNTOR TIPO DIN/IEC, MONOPOLAR DE 63 A</v>
          </cell>
          <cell r="C1842" t="str">
            <v xml:space="preserve">UN    </v>
          </cell>
          <cell r="D1842">
            <v>14.07</v>
          </cell>
        </row>
        <row r="1843">
          <cell r="A1843">
            <v>34709</v>
          </cell>
          <cell r="B1843" t="str">
            <v>DISJUNTOR TIPO DIN/IEC, TRIPOLAR DE 10 ATE 50A</v>
          </cell>
          <cell r="C1843" t="str">
            <v xml:space="preserve">UN    </v>
          </cell>
          <cell r="D1843">
            <v>54.55</v>
          </cell>
        </row>
        <row r="1844">
          <cell r="A1844">
            <v>34714</v>
          </cell>
          <cell r="B1844" t="str">
            <v>DISJUNTOR TIPO DIN/IEC, TRIPOLAR 63 A</v>
          </cell>
          <cell r="C1844" t="str">
            <v xml:space="preserve">UN    </v>
          </cell>
          <cell r="D1844">
            <v>65.150000000000006</v>
          </cell>
        </row>
        <row r="1845">
          <cell r="A1845">
            <v>2388</v>
          </cell>
          <cell r="B1845" t="str">
            <v>DISJUNTOR TIPO NEMA, BIPOLAR 10  ATE  50 A, TENSAO MAXIMA 415 V</v>
          </cell>
          <cell r="C1845" t="str">
            <v xml:space="preserve">UN    </v>
          </cell>
          <cell r="D1845">
            <v>54.14</v>
          </cell>
        </row>
        <row r="1846">
          <cell r="A1846">
            <v>34606</v>
          </cell>
          <cell r="B1846" t="str">
            <v>DISJUNTOR TIPO NEMA, BIPOLAR 60 ATE 100A, TENSAO MAXIMA 415 V</v>
          </cell>
          <cell r="C1846" t="str">
            <v xml:space="preserve">UN    </v>
          </cell>
          <cell r="D1846">
            <v>83.05</v>
          </cell>
        </row>
        <row r="1847">
          <cell r="A1847">
            <v>34689</v>
          </cell>
          <cell r="B1847" t="str">
            <v>DISJUNTOR TIPO NEMA, MONOPOLAR DE 60 ATE 70A, TENSAO MAXIMA DE 240 V</v>
          </cell>
          <cell r="C1847" t="str">
            <v xml:space="preserve">UN    </v>
          </cell>
          <cell r="D1847">
            <v>26.44</v>
          </cell>
        </row>
        <row r="1848">
          <cell r="A1848">
            <v>2370</v>
          </cell>
          <cell r="B1848" t="str">
            <v>DISJUNTOR TIPO NEMA, MONOPOLAR 10 ATE 30A, TENSAO MAXIMA DE 240 V</v>
          </cell>
          <cell r="C1848" t="str">
            <v xml:space="preserve">UN    </v>
          </cell>
          <cell r="D1848">
            <v>10.06</v>
          </cell>
        </row>
        <row r="1849">
          <cell r="A1849">
            <v>2386</v>
          </cell>
          <cell r="B1849" t="str">
            <v>DISJUNTOR TIPO NEMA, MONOPOLAR 35  ATE  50 A, TENSAO MAXIMA DE 240 V</v>
          </cell>
          <cell r="C1849" t="str">
            <v xml:space="preserve">UN    </v>
          </cell>
          <cell r="D1849">
            <v>16.87</v>
          </cell>
        </row>
        <row r="1850">
          <cell r="A1850">
            <v>2392</v>
          </cell>
          <cell r="B1850" t="str">
            <v>DISJUNTOR TIPO NEMA, TRIPOLAR 10  ATE  50A, TENSAO MAXIMA DE 415 V</v>
          </cell>
          <cell r="C1850" t="str">
            <v xml:space="preserve">UN    </v>
          </cell>
          <cell r="D1850">
            <v>67.53</v>
          </cell>
        </row>
        <row r="1851">
          <cell r="A1851">
            <v>2373</v>
          </cell>
          <cell r="B1851" t="str">
            <v>DISJUNTOR TIPO NEMA, TRIPOLAR 60 ATE 100 A, TENSAO MAXIMA DE 415 V</v>
          </cell>
          <cell r="C1851" t="str">
            <v xml:space="preserve">UN    </v>
          </cell>
          <cell r="D1851">
            <v>95.14</v>
          </cell>
        </row>
        <row r="1852">
          <cell r="A1852">
            <v>39465</v>
          </cell>
          <cell r="B1852" t="str">
            <v>DISPOSITIVO DPS CLASSE II, 1 POLO, TENSAO MAXIMA DE 175 V, CORRENTE MAXIMA DE *20* KA (TIPO AC)</v>
          </cell>
          <cell r="C1852" t="str">
            <v xml:space="preserve">UN    </v>
          </cell>
          <cell r="D1852">
            <v>58.12</v>
          </cell>
        </row>
        <row r="1853">
          <cell r="A1853">
            <v>39466</v>
          </cell>
          <cell r="B1853" t="str">
            <v>DISPOSITIVO DPS CLASSE II, 1 POLO, TENSAO MAXIMA DE 175 V, CORRENTE MAXIMA DE *30* KA (TIPO AC)</v>
          </cell>
          <cell r="C1853" t="str">
            <v xml:space="preserve">UN    </v>
          </cell>
          <cell r="D1853">
            <v>65.39</v>
          </cell>
        </row>
        <row r="1854">
          <cell r="A1854">
            <v>39467</v>
          </cell>
          <cell r="B1854" t="str">
            <v>DISPOSITIVO DPS CLASSE II, 1 POLO, TENSAO MAXIMA DE 175 V, CORRENTE MAXIMA DE *45* KA (TIPO AC)</v>
          </cell>
          <cell r="C1854" t="str">
            <v xml:space="preserve">UN    </v>
          </cell>
          <cell r="D1854">
            <v>83.64</v>
          </cell>
        </row>
        <row r="1855">
          <cell r="A1855">
            <v>39468</v>
          </cell>
          <cell r="B1855" t="str">
            <v>DISPOSITIVO DPS CLASSE II, 1 POLO, TENSAO MAXIMA DE 175 V, CORRENTE MAXIMA DE *90* KA (TIPO AC)</v>
          </cell>
          <cell r="C1855" t="str">
            <v xml:space="preserve">UN    </v>
          </cell>
          <cell r="D1855">
            <v>148.66999999999999</v>
          </cell>
        </row>
        <row r="1856">
          <cell r="A1856">
            <v>39469</v>
          </cell>
          <cell r="B1856" t="str">
            <v>DISPOSITIVO DPS CLASSE II, 1 POLO, TENSAO MAXIMA DE 275 V, CORRENTE MAXIMA DE *20* KA (TIPO AC)</v>
          </cell>
          <cell r="C1856" t="str">
            <v xml:space="preserve">UN    </v>
          </cell>
          <cell r="D1856">
            <v>60.56</v>
          </cell>
        </row>
        <row r="1857">
          <cell r="A1857">
            <v>39470</v>
          </cell>
          <cell r="B1857" t="str">
            <v>DISPOSITIVO DPS CLASSE II, 1 POLO, TENSAO MAXIMA DE 275 V, CORRENTE MAXIMA DE *30* KA (TIPO AC)</v>
          </cell>
          <cell r="C1857" t="str">
            <v xml:space="preserve">UN    </v>
          </cell>
          <cell r="D1857">
            <v>74.41</v>
          </cell>
        </row>
        <row r="1858">
          <cell r="A1858">
            <v>39471</v>
          </cell>
          <cell r="B1858" t="str">
            <v>DISPOSITIVO DPS CLASSE II, 1 POLO, TENSAO MAXIMA DE 275 V, CORRENTE MAXIMA DE *45* KA (TIPO AC)</v>
          </cell>
          <cell r="C1858" t="str">
            <v xml:space="preserve">UN    </v>
          </cell>
          <cell r="D1858">
            <v>89.42</v>
          </cell>
        </row>
        <row r="1859">
          <cell r="A1859">
            <v>39472</v>
          </cell>
          <cell r="B1859" t="str">
            <v>DISPOSITIVO DPS CLASSE II, 1 POLO, TENSAO MAXIMA DE 275 V, CORRENTE MAXIMA DE *90* KA (TIPO AC)</v>
          </cell>
          <cell r="C1859" t="str">
            <v xml:space="preserve">UN    </v>
          </cell>
          <cell r="D1859">
            <v>155.37</v>
          </cell>
        </row>
        <row r="1860">
          <cell r="A1860">
            <v>39473</v>
          </cell>
          <cell r="B1860" t="str">
            <v>DISPOSITIVO DPS CLASSE II, 1 POLO, TENSAO MAXIMA DE 385 V, CORRENTE MAXIMA DE *20* KA (TIPO AC)</v>
          </cell>
          <cell r="C1860" t="str">
            <v xml:space="preserve">UN    </v>
          </cell>
          <cell r="D1860">
            <v>100.37</v>
          </cell>
        </row>
        <row r="1861">
          <cell r="A1861">
            <v>39474</v>
          </cell>
          <cell r="B1861" t="str">
            <v>DISPOSITIVO DPS CLASSE II, 1 POLO, TENSAO MAXIMA DE 385 V, CORRENTE MAXIMA DE *30* KA (TIPO AC)</v>
          </cell>
          <cell r="C1861" t="str">
            <v xml:space="preserve">UN    </v>
          </cell>
          <cell r="D1861">
            <v>106.99</v>
          </cell>
        </row>
        <row r="1862">
          <cell r="A1862">
            <v>39475</v>
          </cell>
          <cell r="B1862" t="str">
            <v>DISPOSITIVO DPS CLASSE II, 1 POLO, TENSAO MAXIMA DE 385 V, CORRENTE MAXIMA DE *45* KA (TIPO AC)</v>
          </cell>
          <cell r="C1862" t="str">
            <v xml:space="preserve">UN    </v>
          </cell>
          <cell r="D1862">
            <v>121.4</v>
          </cell>
        </row>
        <row r="1863">
          <cell r="A1863">
            <v>39476</v>
          </cell>
          <cell r="B1863" t="str">
            <v>DISPOSITIVO DPS CLASSE II, 1 POLO, TENSAO MAXIMA DE 385 V, CORRENTE MAXIMA DE *90* KA (TIPO AC)</v>
          </cell>
          <cell r="C1863" t="str">
            <v xml:space="preserve">UN    </v>
          </cell>
          <cell r="D1863">
            <v>228.52</v>
          </cell>
        </row>
        <row r="1864">
          <cell r="A1864">
            <v>39477</v>
          </cell>
          <cell r="B1864" t="str">
            <v>DISPOSITIVO DPS CLASSE II, 1 POLO, TENSAO MAXIMA DE 460 V, CORRENTE MAXIMA DE *20* KA (TIPO AC)</v>
          </cell>
          <cell r="C1864" t="str">
            <v xml:space="preserve">UN    </v>
          </cell>
          <cell r="D1864">
            <v>111.97</v>
          </cell>
        </row>
        <row r="1865">
          <cell r="A1865">
            <v>39478</v>
          </cell>
          <cell r="B1865" t="str">
            <v>DISPOSITIVO DPS CLASSE II, 1 POLO, TENSAO MAXIMA DE 460 V, CORRENTE MAXIMA DE *30* KA (TIPO AC)</v>
          </cell>
          <cell r="C1865" t="str">
            <v xml:space="preserve">UN    </v>
          </cell>
          <cell r="D1865">
            <v>115.43</v>
          </cell>
        </row>
        <row r="1866">
          <cell r="A1866">
            <v>39479</v>
          </cell>
          <cell r="B1866" t="str">
            <v>DISPOSITIVO DPS CLASSE II, 1 POLO, TENSAO MAXIMA DE 460 V, CORRENTE MAXIMA DE *45* KA (TIPO AC)</v>
          </cell>
          <cell r="C1866" t="str">
            <v xml:space="preserve">UN    </v>
          </cell>
          <cell r="D1866">
            <v>136.01</v>
          </cell>
        </row>
        <row r="1867">
          <cell r="A1867">
            <v>39480</v>
          </cell>
          <cell r="B1867" t="str">
            <v>DISPOSITIVO DPS CLASSE II, 1 POLO, TENSAO MAXIMA DE 460 V, CORRENTE MAXIMA DE *90* KA (TIPO AC)</v>
          </cell>
          <cell r="C1867" t="str">
            <v xml:space="preserve">UN    </v>
          </cell>
          <cell r="D1867">
            <v>280.64999999999998</v>
          </cell>
        </row>
        <row r="1868">
          <cell r="A1868">
            <v>39459</v>
          </cell>
          <cell r="B1868" t="str">
            <v>DISPOSITIVO DR, 2 POLOS, SENSIBILIDADE DE 30 MA, CORRENTE DE 100 A, TIPO AC</v>
          </cell>
          <cell r="C1868" t="str">
            <v xml:space="preserve">UN    </v>
          </cell>
          <cell r="D1868">
            <v>238.2</v>
          </cell>
        </row>
        <row r="1869">
          <cell r="A1869">
            <v>39445</v>
          </cell>
          <cell r="B1869" t="str">
            <v>DISPOSITIVO DR, 2 POLOS, SENSIBILIDADE DE 30 MA, CORRENTE DE 25 A, TIPO AC</v>
          </cell>
          <cell r="C1869" t="str">
            <v xml:space="preserve">UN    </v>
          </cell>
          <cell r="D1869">
            <v>119.6</v>
          </cell>
        </row>
        <row r="1870">
          <cell r="A1870">
            <v>39446</v>
          </cell>
          <cell r="B1870" t="str">
            <v>DISPOSITIVO DR, 2 POLOS, SENSIBILIDADE DE 30 MA, CORRENTE DE 40 A, TIPO AC</v>
          </cell>
          <cell r="C1870" t="str">
            <v xml:space="preserve">UN    </v>
          </cell>
          <cell r="D1870">
            <v>121.73</v>
          </cell>
        </row>
        <row r="1871">
          <cell r="A1871">
            <v>39447</v>
          </cell>
          <cell r="B1871" t="str">
            <v>DISPOSITIVO DR, 2 POLOS, SENSIBILIDADE DE 30 MA, CORRENTE DE 63 A, TIPO AC</v>
          </cell>
          <cell r="C1871" t="str">
            <v xml:space="preserve">UN    </v>
          </cell>
          <cell r="D1871">
            <v>130.16999999999999</v>
          </cell>
        </row>
        <row r="1872">
          <cell r="A1872">
            <v>39448</v>
          </cell>
          <cell r="B1872" t="str">
            <v>DISPOSITIVO DR, 2 POLOS, SENSIBILIDADE DE 30 MA, CORRENTE DE 80 A, TIPO AC</v>
          </cell>
          <cell r="C1872" t="str">
            <v xml:space="preserve">UN    </v>
          </cell>
          <cell r="D1872">
            <v>221.97</v>
          </cell>
        </row>
        <row r="1873">
          <cell r="A1873">
            <v>39450</v>
          </cell>
          <cell r="B1873" t="str">
            <v>DISPOSITIVO DR, 2 POLOS, SENSIBILIDADE DE 300 MA, CORRENTE DE 25 A, TIPO AC</v>
          </cell>
          <cell r="C1873" t="str">
            <v xml:space="preserve">UN    </v>
          </cell>
          <cell r="D1873">
            <v>135.41999999999999</v>
          </cell>
        </row>
        <row r="1874">
          <cell r="A1874">
            <v>39451</v>
          </cell>
          <cell r="B1874" t="str">
            <v>DISPOSITIVO DR, 2 POLOS, SENSIBILIDADE DE 300 MA, CORRENTE DE 40 A, TIPO AC</v>
          </cell>
          <cell r="C1874" t="str">
            <v xml:space="preserve">UN    </v>
          </cell>
          <cell r="D1874">
            <v>147.71</v>
          </cell>
        </row>
        <row r="1875">
          <cell r="A1875">
            <v>39452</v>
          </cell>
          <cell r="B1875" t="str">
            <v>DISPOSITIVO DR, 2 POLOS, SENSIBILIDADE DE 300 MA, CORRENTE DE 63 A, TIPO AC</v>
          </cell>
          <cell r="C1875" t="str">
            <v xml:space="preserve">UN    </v>
          </cell>
          <cell r="D1875">
            <v>148.59</v>
          </cell>
        </row>
        <row r="1876">
          <cell r="A1876">
            <v>39523</v>
          </cell>
          <cell r="B1876" t="str">
            <v>DISPOSITIVO DR, 2 POLOS, SENSIBILIDADE DE 300 MA, CORRENTE DE 80 A, TIPO  AC</v>
          </cell>
          <cell r="C1876" t="str">
            <v xml:space="preserve">UN    </v>
          </cell>
          <cell r="D1876">
            <v>248.67</v>
          </cell>
        </row>
        <row r="1877">
          <cell r="A1877">
            <v>39449</v>
          </cell>
          <cell r="B1877" t="str">
            <v>DISPOSITIVO DR, 4 POLOS, SENSIBILIDADE DE 30 MA, CORRENTE DE 100 A, TIPO AC</v>
          </cell>
          <cell r="C1877" t="str">
            <v xml:space="preserve">UN    </v>
          </cell>
          <cell r="D1877">
            <v>275.38</v>
          </cell>
        </row>
        <row r="1878">
          <cell r="A1878">
            <v>39455</v>
          </cell>
          <cell r="B1878" t="str">
            <v>DISPOSITIVO DR, 4 POLOS, SENSIBILIDADE DE 30 MA, CORRENTE DE 25 A, TIPO AC</v>
          </cell>
          <cell r="C1878" t="str">
            <v xml:space="preserve">UN    </v>
          </cell>
          <cell r="D1878">
            <v>136.26</v>
          </cell>
        </row>
        <row r="1879">
          <cell r="A1879">
            <v>39456</v>
          </cell>
          <cell r="B1879" t="str">
            <v>DISPOSITIVO DR, 4 POLOS, SENSIBILIDADE DE 30 MA, CORRENTE DE 40 A, TIPO AC</v>
          </cell>
          <cell r="C1879" t="str">
            <v xml:space="preserve">UN    </v>
          </cell>
          <cell r="D1879">
            <v>136.36000000000001</v>
          </cell>
        </row>
        <row r="1880">
          <cell r="A1880">
            <v>39457</v>
          </cell>
          <cell r="B1880" t="str">
            <v>DISPOSITIVO DR, 4 POLOS, SENSIBILIDADE DE 30 MA, CORRENTE DE 63 A, TIPO AC</v>
          </cell>
          <cell r="C1880" t="str">
            <v xml:space="preserve">UN    </v>
          </cell>
          <cell r="D1880">
            <v>148.66</v>
          </cell>
        </row>
        <row r="1881">
          <cell r="A1881">
            <v>39458</v>
          </cell>
          <cell r="B1881" t="str">
            <v>DISPOSITIVO DR, 4 POLOS, SENSIBILIDADE DE 30 MA, CORRENTE DE 80 A, TIPO AC</v>
          </cell>
          <cell r="C1881" t="str">
            <v xml:space="preserve">UN    </v>
          </cell>
          <cell r="D1881">
            <v>277.41000000000003</v>
          </cell>
        </row>
        <row r="1882">
          <cell r="A1882">
            <v>39464</v>
          </cell>
          <cell r="B1882" t="str">
            <v>DISPOSITIVO DR, 4 POLOS, SENSIBILIDADE DE 300 MA, CORRENTE DE 100 A, TIPO AC</v>
          </cell>
          <cell r="C1882" t="str">
            <v xml:space="preserve">UN    </v>
          </cell>
          <cell r="D1882">
            <v>446.1</v>
          </cell>
        </row>
        <row r="1883">
          <cell r="A1883">
            <v>39460</v>
          </cell>
          <cell r="B1883" t="str">
            <v>DISPOSITIVO DR, 4 POLOS, SENSIBILIDADE DE 300 MA, CORRENTE DE 25 A, TIPO AC</v>
          </cell>
          <cell r="C1883" t="str">
            <v xml:space="preserve">UN    </v>
          </cell>
          <cell r="D1883">
            <v>169.19</v>
          </cell>
        </row>
        <row r="1884">
          <cell r="A1884">
            <v>39461</v>
          </cell>
          <cell r="B1884" t="str">
            <v>DISPOSITIVO DR, 4 POLOS, SENSIBILIDADE DE 300 MA, CORRENTE DE 40 A, TIPO AC</v>
          </cell>
          <cell r="C1884" t="str">
            <v xml:space="preserve">UN    </v>
          </cell>
          <cell r="D1884">
            <v>198.26</v>
          </cell>
        </row>
        <row r="1885">
          <cell r="A1885">
            <v>39462</v>
          </cell>
          <cell r="B1885" t="str">
            <v>DISPOSITIVO DR, 4 POLOS, SENSIBILIDADE DE 300 MA, CORRENTE DE 63 A, TIPO AC</v>
          </cell>
          <cell r="C1885" t="str">
            <v xml:space="preserve">UN    </v>
          </cell>
          <cell r="D1885">
            <v>191.07</v>
          </cell>
        </row>
        <row r="1886">
          <cell r="A1886">
            <v>39463</v>
          </cell>
          <cell r="B1886" t="str">
            <v>DISPOSITIVO DR, 4 POLOS, SENSIBILIDADE DE 300 MA, CORRENTE DE 80 A, TIPO AC</v>
          </cell>
          <cell r="C1886" t="str">
            <v xml:space="preserve">UN    </v>
          </cell>
          <cell r="D1886">
            <v>442.64</v>
          </cell>
        </row>
        <row r="1887">
          <cell r="A1887">
            <v>26039</v>
          </cell>
          <cell r="B1887" t="str">
            <v>DISTRIBUIDOR DE AGREGADOS AUTOPROPELIDO, CAP 3 M3, A DIESEL, 6 CC, 176 CV</v>
          </cell>
          <cell r="C1887" t="str">
            <v xml:space="preserve">UN    </v>
          </cell>
          <cell r="D1887">
            <v>282304.84999999998</v>
          </cell>
        </row>
        <row r="1888">
          <cell r="A1888">
            <v>2401</v>
          </cell>
          <cell r="B1888" t="str">
            <v>DISTRIBUIDOR DE AGREGADOS REBOCAVEL, CAPACIDADE 1,9 M3, LARGURA DE TRABALHO 3,66 M</v>
          </cell>
          <cell r="C1888" t="str">
            <v xml:space="preserve">UN    </v>
          </cell>
          <cell r="D1888">
            <v>64933.24</v>
          </cell>
        </row>
        <row r="1889">
          <cell r="A1889">
            <v>38870</v>
          </cell>
          <cell r="B1889" t="str">
            <v>DISTRIBUIDOR METALICO, COM ROSCA, 2 SAIDAS, DN 1" X 1/2", PARA CONEXAO COM ANEL DESLIZANTE EM TUBO PEX</v>
          </cell>
          <cell r="C1889" t="str">
            <v xml:space="preserve">UN    </v>
          </cell>
          <cell r="D1889">
            <v>46.47</v>
          </cell>
        </row>
        <row r="1890">
          <cell r="A1890">
            <v>38869</v>
          </cell>
          <cell r="B1890" t="str">
            <v>DISTRIBUIDOR METALICO, COM ROSCA, 2 SAIDAS, DN 3/4" X 1/2", PARA CONEXAO COM ANEL DESLIZANTE EM TUBO PEX</v>
          </cell>
          <cell r="C1890" t="str">
            <v xml:space="preserve">UN    </v>
          </cell>
          <cell r="D1890">
            <v>40.99</v>
          </cell>
        </row>
        <row r="1891">
          <cell r="A1891">
            <v>38872</v>
          </cell>
          <cell r="B1891" t="str">
            <v>DISTRIBUIDOR METALICO, COM ROSCA, 3 SAIDAS, DN 1" X 1/2", PARA CONEXAO COM ANEL DESLIZANTE EM TUBO PEX</v>
          </cell>
          <cell r="C1891" t="str">
            <v xml:space="preserve">UN    </v>
          </cell>
          <cell r="D1891">
            <v>63.47</v>
          </cell>
        </row>
        <row r="1892">
          <cell r="A1892">
            <v>38871</v>
          </cell>
          <cell r="B1892" t="str">
            <v>DISTRIBUIDOR METALICO, COM ROSCA, 3 SAIDAS, DN 3/4" X 1/2", PARA CONEXAO COM ANEL DESLIZANTE EM TUBO PEX</v>
          </cell>
          <cell r="C1892" t="str">
            <v xml:space="preserve">UN    </v>
          </cell>
          <cell r="D1892">
            <v>51.06</v>
          </cell>
        </row>
        <row r="1893">
          <cell r="A1893">
            <v>39283</v>
          </cell>
          <cell r="B1893" t="str">
            <v>DISTRIBUIDOR, PLASTICO, 2 SAIDAS, DN 32 X 16 MM, PARA CONEXAO COM CRIMPAGEM EM TUBO PEX</v>
          </cell>
          <cell r="C1893" t="str">
            <v xml:space="preserve">UN    </v>
          </cell>
          <cell r="D1893">
            <v>159.03</v>
          </cell>
        </row>
        <row r="1894">
          <cell r="A1894">
            <v>39284</v>
          </cell>
          <cell r="B1894" t="str">
            <v>DISTRIBUIDOR, PLASTICO, 2 SAIDAS, DN 32 X 20 MM, PARA CONEXAO COM CRIMPAGEM EM TUBO PEX</v>
          </cell>
          <cell r="C1894" t="str">
            <v xml:space="preserve">UN    </v>
          </cell>
          <cell r="D1894">
            <v>172.34</v>
          </cell>
        </row>
        <row r="1895">
          <cell r="A1895">
            <v>39285</v>
          </cell>
          <cell r="B1895" t="str">
            <v>DISTRIBUIDOR, PLASTICO, 2 SAIDAS, DN 32 X 25 MM, PARA CONEXAO COM CRIMPAGEM EM TUBO PEX</v>
          </cell>
          <cell r="C1895" t="str">
            <v xml:space="preserve">UN    </v>
          </cell>
          <cell r="D1895">
            <v>174.82</v>
          </cell>
        </row>
        <row r="1896">
          <cell r="A1896">
            <v>39286</v>
          </cell>
          <cell r="B1896" t="str">
            <v>DISTRIBUIDOR, PLASTICO, 3 SAIDAS, DN 32 X 16 MM, PARA CONEXAO COM CRIMPAGEM EM TUBO PEX</v>
          </cell>
          <cell r="C1896" t="str">
            <v xml:space="preserve">UN    </v>
          </cell>
          <cell r="D1896">
            <v>171.01</v>
          </cell>
        </row>
        <row r="1897">
          <cell r="A1897">
            <v>39287</v>
          </cell>
          <cell r="B1897" t="str">
            <v>DISTRIBUIDOR, PLASTICO, 3 SAIDAS, DN 32 X 20 MM, PARA CONEXAO COM CRIMPAGEM EM TUBO PEX</v>
          </cell>
          <cell r="C1897" t="str">
            <v xml:space="preserve">UN    </v>
          </cell>
          <cell r="D1897">
            <v>200.8</v>
          </cell>
        </row>
        <row r="1898">
          <cell r="A1898">
            <v>39288</v>
          </cell>
          <cell r="B1898" t="str">
            <v>DISTRIBUIDOR, PLASTICO, 3 SAIDAS, DN 32 X 25 MM, PARA CONEXAO COM CRIMPAGEM EM TUBO PEX</v>
          </cell>
          <cell r="C1898" t="str">
            <v xml:space="preserve">UN    </v>
          </cell>
          <cell r="D1898">
            <v>214.3</v>
          </cell>
        </row>
        <row r="1899">
          <cell r="A1899">
            <v>25976</v>
          </cell>
          <cell r="B1899" t="str">
            <v>DIVISORIA EM GRANITO, COM DUAS FACES POLIDAS, TIPO ANDORINHA/ QUARTZ/ CASTELO/ CORUMBA OU OUTROS EQUIVALENTES DA REGIAO, E=  *3,0* CM</v>
          </cell>
          <cell r="C1899" t="str">
            <v xml:space="preserve">M2    </v>
          </cell>
          <cell r="D1899">
            <v>468.42</v>
          </cell>
        </row>
        <row r="1900">
          <cell r="A1900">
            <v>10629</v>
          </cell>
          <cell r="B1900" t="str">
            <v>DIVISORIA EM MARMORE, COM DUAS FACES POLIDAS, BRANCO COMUM, E=  *3,0* CM</v>
          </cell>
          <cell r="C1900" t="str">
            <v xml:space="preserve">M2    </v>
          </cell>
          <cell r="D1900">
            <v>525.88</v>
          </cell>
        </row>
        <row r="1901">
          <cell r="A1901">
            <v>10698</v>
          </cell>
          <cell r="B1901" t="str">
            <v>DIVISORIA, PLACA  PRE-MOLDADA EM GRANILITE, MARMORITE OU GRANITINA,  E = *3 CM</v>
          </cell>
          <cell r="C1901" t="str">
            <v xml:space="preserve">M2    </v>
          </cell>
          <cell r="D1901">
            <v>166.43</v>
          </cell>
        </row>
        <row r="1902">
          <cell r="A1902">
            <v>40521</v>
          </cell>
          <cell r="B1902" t="str">
            <v>DOBRADEIRA ELETROMECANICA DE VERGALHAO, PARA ACO DE DIAMETRO ATE 1 1/2 "Â, MOTOR ELETRICO TRIFASICO, POTENCIA DE 3 HP ATE 5 HP</v>
          </cell>
          <cell r="C1902" t="str">
            <v xml:space="preserve">UN    </v>
          </cell>
          <cell r="D1902">
            <v>109775.96</v>
          </cell>
        </row>
        <row r="1903">
          <cell r="A1903">
            <v>2432</v>
          </cell>
          <cell r="B1903" t="str">
            <v>DOBRADICA EM ACO/FERRO, 3 1/2" X  3", E= 1,9  A 2 MM, COM ANEL,  CROMADO OU ZINCADO, TAMPA BOLA, COM PARAFUSOS</v>
          </cell>
          <cell r="C1903" t="str">
            <v xml:space="preserve">UN    </v>
          </cell>
          <cell r="D1903">
            <v>18.28</v>
          </cell>
        </row>
        <row r="1904">
          <cell r="A1904">
            <v>2433</v>
          </cell>
          <cell r="B1904" t="str">
            <v>DOBRADICA EM ACO/FERRO, 3" X 2 1/2", E= 1,2 A 1,8 MM, SEM ANEL,  CROMADO OU ZINCADO, TAMPA CHATA, COM PARAFUSOS</v>
          </cell>
          <cell r="C1904" t="str">
            <v xml:space="preserve">UN    </v>
          </cell>
          <cell r="D1904">
            <v>6.19</v>
          </cell>
        </row>
        <row r="1905">
          <cell r="A1905">
            <v>2420</v>
          </cell>
          <cell r="B1905" t="str">
            <v>DOBRADICA EM ACO/FERRO, 3" X 2 1/2", E= 1,9 A 2 MM, SEM ANEL,  CROMADO OU ZINCADO, TAMPA BOLA, COM PARAFUSOS</v>
          </cell>
          <cell r="C1905" t="str">
            <v xml:space="preserve">UN    </v>
          </cell>
          <cell r="D1905">
            <v>10.63</v>
          </cell>
        </row>
        <row r="1906">
          <cell r="A1906">
            <v>11447</v>
          </cell>
          <cell r="B1906" t="str">
            <v>DOBRADICA EM LATAO, 3 " X 2 1/2 ", E= 1,9 A 2 MM, COM ANEL, CROMADO, TAMPA BOLA, COM PARAFUSOS</v>
          </cell>
          <cell r="C1906" t="str">
            <v xml:space="preserve">UN    </v>
          </cell>
          <cell r="D1906">
            <v>21.02</v>
          </cell>
        </row>
        <row r="1907">
          <cell r="A1907">
            <v>11451</v>
          </cell>
          <cell r="B1907" t="str">
            <v>DOBRADICA TIPO VAI-E-VEM EM ACO/FERRO, TAMANHO 3'', GALVANIZADO, COM PARAFUSOS</v>
          </cell>
          <cell r="C1907" t="str">
            <v xml:space="preserve">UN    </v>
          </cell>
          <cell r="D1907">
            <v>56.35</v>
          </cell>
        </row>
        <row r="1908">
          <cell r="A1908">
            <v>11116</v>
          </cell>
          <cell r="B1908" t="str">
            <v>DOMOS INDIVIDUAL EM ACRILICO BRANCO *95 X 95* CM, SEM INSTALACAO</v>
          </cell>
          <cell r="C1908" t="str">
            <v xml:space="preserve">UN    </v>
          </cell>
          <cell r="D1908">
            <v>554.5</v>
          </cell>
        </row>
        <row r="1909">
          <cell r="A1909">
            <v>38411</v>
          </cell>
          <cell r="B1909" t="str">
            <v>DOSADOR DE AREIA, CAPACIDADE DE *26* LITROS</v>
          </cell>
          <cell r="C1909" t="str">
            <v xml:space="preserve">UN    </v>
          </cell>
          <cell r="D1909">
            <v>1387.02</v>
          </cell>
        </row>
        <row r="1910">
          <cell r="A1910">
            <v>1370</v>
          </cell>
          <cell r="B1910" t="str">
            <v>DUCHA HIGIENICA PLASTICA COM REGISTRO METALICO 1/2 "</v>
          </cell>
          <cell r="C1910" t="str">
            <v xml:space="preserve">UN    </v>
          </cell>
          <cell r="D1910">
            <v>95.25</v>
          </cell>
        </row>
        <row r="1911">
          <cell r="A1911">
            <v>38189</v>
          </cell>
          <cell r="B1911" t="str">
            <v>DUCHA METALICA DE PAREDE, ARTICULAVEL, COM BRACO/CANO, SEM DESVIADOR</v>
          </cell>
          <cell r="C1911" t="str">
            <v xml:space="preserve">UN    </v>
          </cell>
          <cell r="D1911">
            <v>190.16</v>
          </cell>
        </row>
        <row r="1912">
          <cell r="A1912">
            <v>38190</v>
          </cell>
          <cell r="B1912" t="str">
            <v>DUCHA METALICA DE PAREDE, ARTICULAVEL, COM DESVIADOR E DUCHA MANUAL</v>
          </cell>
          <cell r="C1912" t="str">
            <v xml:space="preserve">UN    </v>
          </cell>
          <cell r="D1912">
            <v>427.63</v>
          </cell>
        </row>
        <row r="1913">
          <cell r="A1913">
            <v>36516</v>
          </cell>
          <cell r="B1913" t="str">
            <v>DUMPER COM CAPACIDADE DE CARGA DE 1700 KG, PARTIDA ELETRICA, MOTOR DIESEL COM POTENCIA DE 16 CV</v>
          </cell>
          <cell r="C1913" t="str">
            <v xml:space="preserve">UN    </v>
          </cell>
          <cell r="D1913">
            <v>92406.52</v>
          </cell>
        </row>
        <row r="1914">
          <cell r="A1914">
            <v>34777</v>
          </cell>
          <cell r="B1914" t="str">
            <v>ELEMENTO VAZADO CERAMICO DIAGONAL (TIPO FLOR/QUADRADO/XIS) 25 X 18 X 7 CM</v>
          </cell>
          <cell r="C1914" t="str">
            <v xml:space="preserve">UN    </v>
          </cell>
          <cell r="D1914">
            <v>3.23</v>
          </cell>
        </row>
        <row r="1915">
          <cell r="A1915">
            <v>7272</v>
          </cell>
          <cell r="B1915" t="str">
            <v>ELEMENTO VAZADO CERAMICO QUADRADO (RETO OU REDONDO), *7 A 9 X 20 X 20* CM (L X A X C)</v>
          </cell>
          <cell r="C1915" t="str">
            <v xml:space="preserve">UN    </v>
          </cell>
          <cell r="D1915">
            <v>2.73</v>
          </cell>
        </row>
        <row r="1916">
          <cell r="A1916">
            <v>10605</v>
          </cell>
          <cell r="B1916" t="str">
            <v>ELEMENTO VAZADO DE CONCRETO, QUADRICULADO, 1 FURO *10 X 10 X 10* CM</v>
          </cell>
          <cell r="C1916" t="str">
            <v xml:space="preserve">UN    </v>
          </cell>
          <cell r="D1916">
            <v>3.9</v>
          </cell>
        </row>
        <row r="1917">
          <cell r="A1917">
            <v>10604</v>
          </cell>
          <cell r="B1917" t="str">
            <v>ELEMENTO VAZADO DE CONCRETO, QUADRICULADO, 1 FURO *20 X 10 X 7* CM</v>
          </cell>
          <cell r="C1917" t="str">
            <v xml:space="preserve">UN    </v>
          </cell>
          <cell r="D1917">
            <v>9.1</v>
          </cell>
        </row>
        <row r="1918">
          <cell r="A1918">
            <v>672</v>
          </cell>
          <cell r="B1918" t="str">
            <v>ELEMENTO VAZADO DE CONCRETO, QUADRICULADO, 1 FURO *20 X 20 X 6,5* CM</v>
          </cell>
          <cell r="C1918" t="str">
            <v xml:space="preserve">UN    </v>
          </cell>
          <cell r="D1918">
            <v>12.51</v>
          </cell>
        </row>
        <row r="1919">
          <cell r="A1919">
            <v>668</v>
          </cell>
          <cell r="B1919" t="str">
            <v>ELEMENTO VAZADO DE CONCRETO, QUADRICULADO, 16 FUROS *29 X 29 X 6* CM</v>
          </cell>
          <cell r="C1919" t="str">
            <v xml:space="preserve">UN    </v>
          </cell>
          <cell r="D1919">
            <v>15.1</v>
          </cell>
        </row>
        <row r="1920">
          <cell r="A1920">
            <v>10578</v>
          </cell>
          <cell r="B1920" t="str">
            <v>ELEMENTO VAZADO DE CONCRETO, QUADRICULADO, 16 FUROS *33 X 33 X 10* CM</v>
          </cell>
          <cell r="C1920" t="str">
            <v xml:space="preserve">UN    </v>
          </cell>
          <cell r="D1920">
            <v>17.59</v>
          </cell>
        </row>
        <row r="1921">
          <cell r="A1921">
            <v>666</v>
          </cell>
          <cell r="B1921" t="str">
            <v>ELEMENTO VAZADO DE CONCRETO, QUADRICULADO, 16 FUROS *40 X 40 X 7* CM</v>
          </cell>
          <cell r="C1921" t="str">
            <v xml:space="preserve">UN    </v>
          </cell>
          <cell r="D1921">
            <v>19.559999999999999</v>
          </cell>
        </row>
        <row r="1922">
          <cell r="A1922">
            <v>665</v>
          </cell>
          <cell r="B1922" t="str">
            <v>ELEMENTO VAZADO DE CONCRETO, QUADRICULADO, 16 FUROS *50 X 50 X 7* CM</v>
          </cell>
          <cell r="C1922" t="str">
            <v xml:space="preserve">UN    </v>
          </cell>
          <cell r="D1922">
            <v>26.16</v>
          </cell>
        </row>
        <row r="1923">
          <cell r="A1923">
            <v>10577</v>
          </cell>
          <cell r="B1923" t="str">
            <v>ELEMENTO VAZADO DE CONCRETO, QUADRICULADO, 25 FUROS *50 X 50 X 5* CM</v>
          </cell>
          <cell r="C1923" t="str">
            <v xml:space="preserve">UN    </v>
          </cell>
          <cell r="D1923">
            <v>23.21</v>
          </cell>
        </row>
        <row r="1924">
          <cell r="A1924">
            <v>10583</v>
          </cell>
          <cell r="B1924" t="str">
            <v>ELEMENTO VAZADO DE CONCRETO, VENEZIANA *39 X 22 X 15* CM</v>
          </cell>
          <cell r="C1924" t="str">
            <v xml:space="preserve">UN    </v>
          </cell>
          <cell r="D1924">
            <v>12.06</v>
          </cell>
        </row>
        <row r="1925">
          <cell r="A1925">
            <v>10579</v>
          </cell>
          <cell r="B1925" t="str">
            <v>ELEMENTO VAZADO DE CONCRETO, VENEZIANA *39 X 29 X 10* CM</v>
          </cell>
          <cell r="C1925" t="str">
            <v xml:space="preserve">UN    </v>
          </cell>
          <cell r="D1925">
            <v>21.01</v>
          </cell>
        </row>
        <row r="1926">
          <cell r="A1926">
            <v>10582</v>
          </cell>
          <cell r="B1926" t="str">
            <v>ELEMENTO VAZADO DE CONCRETO, VENEZIANA *40 X 10 X 10* CM</v>
          </cell>
          <cell r="C1926" t="str">
            <v xml:space="preserve">UN    </v>
          </cell>
          <cell r="D1926">
            <v>10.61</v>
          </cell>
        </row>
        <row r="1927">
          <cell r="A1927">
            <v>2436</v>
          </cell>
          <cell r="B1927" t="str">
            <v>ELETRICISTA</v>
          </cell>
          <cell r="C1927" t="str">
            <v xml:space="preserve">H     </v>
          </cell>
          <cell r="D1927">
            <v>16.36</v>
          </cell>
        </row>
        <row r="1928">
          <cell r="A1928">
            <v>40918</v>
          </cell>
          <cell r="B1928" t="str">
            <v>ELETRICISTA (MENSALISTA)</v>
          </cell>
          <cell r="C1928" t="str">
            <v xml:space="preserve">MES   </v>
          </cell>
          <cell r="D1928">
            <v>2899.86</v>
          </cell>
        </row>
        <row r="1929">
          <cell r="A1929">
            <v>2439</v>
          </cell>
          <cell r="B1929" t="str">
            <v>ELETRICISTA DE MANUTENCAO INDUSTRIAL</v>
          </cell>
          <cell r="C1929" t="str">
            <v xml:space="preserve">H     </v>
          </cell>
          <cell r="D1929">
            <v>16.36</v>
          </cell>
        </row>
        <row r="1930">
          <cell r="A1930">
            <v>40923</v>
          </cell>
          <cell r="B1930" t="str">
            <v>ELETRICISTA DE MANUTENCAO INDUSTRIAL (MENSALISTA)</v>
          </cell>
          <cell r="C1930" t="str">
            <v xml:space="preserve">MES   </v>
          </cell>
          <cell r="D1930">
            <v>2899.86</v>
          </cell>
        </row>
        <row r="1931">
          <cell r="A1931">
            <v>10998</v>
          </cell>
          <cell r="B1931" t="str">
            <v>ELETRODO REVESTIDO AWS - E-6010, DIAMETRO IGUAL A 4,00 MM</v>
          </cell>
          <cell r="C1931" t="str">
            <v xml:space="preserve">KG    </v>
          </cell>
          <cell r="D1931">
            <v>17.82</v>
          </cell>
        </row>
        <row r="1932">
          <cell r="A1932">
            <v>11002</v>
          </cell>
          <cell r="B1932" t="str">
            <v>ELETRODO REVESTIDO AWS - E6013, DIAMETRO IGUAL A 2,50 MM</v>
          </cell>
          <cell r="C1932" t="str">
            <v xml:space="preserve">KG    </v>
          </cell>
          <cell r="D1932">
            <v>16.32</v>
          </cell>
        </row>
        <row r="1933">
          <cell r="A1933">
            <v>10999</v>
          </cell>
          <cell r="B1933" t="str">
            <v>ELETRODO REVESTIDO AWS - E6013, DIAMETRO IGUAL A 4,00 MM</v>
          </cell>
          <cell r="C1933" t="str">
            <v xml:space="preserve">KG    </v>
          </cell>
          <cell r="D1933">
            <v>15.68</v>
          </cell>
        </row>
        <row r="1934">
          <cell r="A1934">
            <v>10997</v>
          </cell>
          <cell r="B1934" t="str">
            <v>ELETRODO REVESTIDO AWS - E7018, DIAMETRO IGUAL A 4,00 MM</v>
          </cell>
          <cell r="C1934" t="str">
            <v xml:space="preserve">KG    </v>
          </cell>
          <cell r="D1934">
            <v>17</v>
          </cell>
        </row>
        <row r="1935">
          <cell r="A1935">
            <v>2685</v>
          </cell>
          <cell r="B1935" t="str">
            <v>ELETRODUTO DE PVC RIGIDO ROSCAVEL DE 1 ", SEM LUVA</v>
          </cell>
          <cell r="C1935" t="str">
            <v xml:space="preserve">M     </v>
          </cell>
          <cell r="D1935">
            <v>4.47</v>
          </cell>
        </row>
        <row r="1936">
          <cell r="A1936">
            <v>2680</v>
          </cell>
          <cell r="B1936" t="str">
            <v>ELETRODUTO DE PVC RIGIDO ROSCAVEL DE 1 1/2 ", SEM LUVA</v>
          </cell>
          <cell r="C1936" t="str">
            <v xml:space="preserve">M     </v>
          </cell>
          <cell r="D1936">
            <v>6.55</v>
          </cell>
        </row>
        <row r="1937">
          <cell r="A1937">
            <v>2684</v>
          </cell>
          <cell r="B1937" t="str">
            <v>ELETRODUTO DE PVC RIGIDO ROSCAVEL DE 1 1/4 ", SEM LUVA</v>
          </cell>
          <cell r="C1937" t="str">
            <v xml:space="preserve">M     </v>
          </cell>
          <cell r="D1937">
            <v>5.96</v>
          </cell>
        </row>
        <row r="1938">
          <cell r="A1938">
            <v>2673</v>
          </cell>
          <cell r="B1938" t="str">
            <v>ELETRODUTO DE PVC RIGIDO ROSCAVEL DE 1/2 ", SEM LUVA</v>
          </cell>
          <cell r="C1938" t="str">
            <v xml:space="preserve">M     </v>
          </cell>
          <cell r="D1938">
            <v>2.2999999999999998</v>
          </cell>
        </row>
        <row r="1939">
          <cell r="A1939">
            <v>2681</v>
          </cell>
          <cell r="B1939" t="str">
            <v>ELETRODUTO DE PVC RIGIDO ROSCAVEL DE 2 ", SEM LUVA</v>
          </cell>
          <cell r="C1939" t="str">
            <v xml:space="preserve">M     </v>
          </cell>
          <cell r="D1939">
            <v>10.7</v>
          </cell>
        </row>
        <row r="1940">
          <cell r="A1940">
            <v>2682</v>
          </cell>
          <cell r="B1940" t="str">
            <v>ELETRODUTO DE PVC RIGIDO ROSCAVEL DE 2 1/2 ", SEM LUVA</v>
          </cell>
          <cell r="C1940" t="str">
            <v xml:space="preserve">M     </v>
          </cell>
          <cell r="D1940">
            <v>15.61</v>
          </cell>
        </row>
        <row r="1941">
          <cell r="A1941">
            <v>2686</v>
          </cell>
          <cell r="B1941" t="str">
            <v>ELETRODUTO DE PVC RIGIDO ROSCAVEL DE 3 ", SEM LUVA</v>
          </cell>
          <cell r="C1941" t="str">
            <v xml:space="preserve">M     </v>
          </cell>
          <cell r="D1941">
            <v>19.579999999999998</v>
          </cell>
        </row>
        <row r="1942">
          <cell r="A1942">
            <v>2674</v>
          </cell>
          <cell r="B1942" t="str">
            <v>ELETRODUTO DE PVC RIGIDO ROSCAVEL DE 3/4 ", SEM LUVA</v>
          </cell>
          <cell r="C1942" t="str">
            <v xml:space="preserve">M     </v>
          </cell>
          <cell r="D1942">
            <v>2.86</v>
          </cell>
        </row>
        <row r="1943">
          <cell r="A1943">
            <v>2683</v>
          </cell>
          <cell r="B1943" t="str">
            <v>ELETRODUTO DE PVC RIGIDO ROSCAVEL DE 4 ", SEM LUVA</v>
          </cell>
          <cell r="C1943" t="str">
            <v xml:space="preserve">M     </v>
          </cell>
          <cell r="D1943">
            <v>30.85</v>
          </cell>
        </row>
        <row r="1944">
          <cell r="A1944">
            <v>2676</v>
          </cell>
          <cell r="B1944" t="str">
            <v>ELETRODUTO DE PVC RIGIDO SOLDAVEL, CLASSE B, DE 20 MM</v>
          </cell>
          <cell r="C1944" t="str">
            <v xml:space="preserve">M     </v>
          </cell>
          <cell r="D1944">
            <v>1.33</v>
          </cell>
        </row>
        <row r="1945">
          <cell r="A1945">
            <v>2678</v>
          </cell>
          <cell r="B1945" t="str">
            <v>ELETRODUTO DE PVC RIGIDO SOLDAVEL, CLASSE B, DE 25 MM</v>
          </cell>
          <cell r="C1945" t="str">
            <v xml:space="preserve">M     </v>
          </cell>
          <cell r="D1945">
            <v>1.67</v>
          </cell>
        </row>
        <row r="1946">
          <cell r="A1946">
            <v>2679</v>
          </cell>
          <cell r="B1946" t="str">
            <v>ELETRODUTO DE PVC RIGIDO SOLDAVEL, CLASSE B, DE 32 MM</v>
          </cell>
          <cell r="C1946" t="str">
            <v xml:space="preserve">M     </v>
          </cell>
          <cell r="D1946">
            <v>2.58</v>
          </cell>
        </row>
        <row r="1947">
          <cell r="A1947">
            <v>12070</v>
          </cell>
          <cell r="B1947" t="str">
            <v>ELETRODUTO DE PVC RIGIDO SOLDAVEL, CLASSE B, DE 40 MM</v>
          </cell>
          <cell r="C1947" t="str">
            <v xml:space="preserve">M     </v>
          </cell>
          <cell r="D1947">
            <v>3.59</v>
          </cell>
        </row>
        <row r="1948">
          <cell r="A1948">
            <v>2675</v>
          </cell>
          <cell r="B1948" t="str">
            <v>ELETRODUTO DE PVC RIGIDO SOLDAVEL, CLASSE B, DE 50 MM</v>
          </cell>
          <cell r="C1948" t="str">
            <v xml:space="preserve">M     </v>
          </cell>
          <cell r="D1948">
            <v>4.67</v>
          </cell>
        </row>
        <row r="1949">
          <cell r="A1949">
            <v>12067</v>
          </cell>
          <cell r="B1949" t="str">
            <v>ELETRODUTO DE PVC RIGIDO SOLDAVEL, CLASSE B, DE 60 MM</v>
          </cell>
          <cell r="C1949" t="str">
            <v xml:space="preserve">M     </v>
          </cell>
          <cell r="D1949">
            <v>6.34</v>
          </cell>
        </row>
        <row r="1950">
          <cell r="A1950">
            <v>40401</v>
          </cell>
          <cell r="B1950" t="str">
            <v>ELETRODUTO FLEXIVEL PLANO EM PEAD, COR PRETA E LARANJA,  DIAMETRO 32 MM</v>
          </cell>
          <cell r="C1950" t="str">
            <v xml:space="preserve">M     </v>
          </cell>
          <cell r="D1950">
            <v>2.2000000000000002</v>
          </cell>
        </row>
        <row r="1951">
          <cell r="A1951">
            <v>40402</v>
          </cell>
          <cell r="B1951" t="str">
            <v>ELETRODUTO FLEXIVEL PLANO EM PEAD, COR PRETA E LARANJA,  DIAMETRO 40 MM</v>
          </cell>
          <cell r="C1951" t="str">
            <v xml:space="preserve">M     </v>
          </cell>
          <cell r="D1951">
            <v>2.83</v>
          </cell>
        </row>
        <row r="1952">
          <cell r="A1952">
            <v>40400</v>
          </cell>
          <cell r="B1952" t="str">
            <v>ELETRODUTO FLEXIVEL PLANO EM PEAD, COR PRETA E LARANJA, DIAMETRO 25 MM</v>
          </cell>
          <cell r="C1952" t="str">
            <v xml:space="preserve">M     </v>
          </cell>
          <cell r="D1952">
            <v>1.49</v>
          </cell>
        </row>
        <row r="1953">
          <cell r="A1953">
            <v>2504</v>
          </cell>
          <cell r="B1953" t="str">
            <v>ELETRODUTO FLEXIVEL, EM ACO GALVANIZADO, REVESTIDO EXTERNAMENTE COM PVC PRETO, DIAMETRO EXTERNO DE 25 MM (3/4"), TIPO SEALTUBO</v>
          </cell>
          <cell r="C1953" t="str">
            <v xml:space="preserve">M     </v>
          </cell>
          <cell r="D1953">
            <v>10.46</v>
          </cell>
        </row>
        <row r="1954">
          <cell r="A1954">
            <v>2501</v>
          </cell>
          <cell r="B1954" t="str">
            <v>ELETRODUTO FLEXIVEL, EM ACO GALVANIZADO, REVESTIDO EXTERNAMENTE COM PVC PRETO, DIAMETRO EXTERNO DE 32 MM (1"), TIPO SEALTUBO</v>
          </cell>
          <cell r="C1954" t="str">
            <v xml:space="preserve">M     </v>
          </cell>
          <cell r="D1954">
            <v>13.72</v>
          </cell>
        </row>
        <row r="1955">
          <cell r="A1955">
            <v>2502</v>
          </cell>
          <cell r="B1955" t="str">
            <v>ELETRODUTO FLEXIVEL, EM ACO GALVANIZADO, REVESTIDO EXTERNAMENTE COM PVC PRETO, DIAMETRO EXTERNO DE 40 MM (1 1/4"), TIPO SEALTUBO</v>
          </cell>
          <cell r="C1955" t="str">
            <v xml:space="preserve">M     </v>
          </cell>
          <cell r="D1955">
            <v>20.7</v>
          </cell>
        </row>
        <row r="1956">
          <cell r="A1956">
            <v>2503</v>
          </cell>
          <cell r="B1956" t="str">
            <v>ELETRODUTO FLEXIVEL, EM ACO GALVANIZADO, REVESTIDO EXTERNAMENTE COM PVC PRETO, DIAMETRO EXTERNO DE 50 MM( 1 1/2"), TIPO SEALTUBO</v>
          </cell>
          <cell r="C1956" t="str">
            <v xml:space="preserve">M     </v>
          </cell>
          <cell r="D1956">
            <v>26.64</v>
          </cell>
        </row>
        <row r="1957">
          <cell r="A1957">
            <v>2500</v>
          </cell>
          <cell r="B1957" t="str">
            <v>ELETRODUTO FLEXIVEL, EM ACO GALVANIZADO, REVESTIDO EXTERNAMENTE COM PVC PRETO, DIAMETRO EXTERNO DE 60 MM (2"), TIPO SEALTUBO</v>
          </cell>
          <cell r="C1957" t="str">
            <v xml:space="preserve">M     </v>
          </cell>
          <cell r="D1957">
            <v>35.49</v>
          </cell>
        </row>
        <row r="1958">
          <cell r="A1958">
            <v>2505</v>
          </cell>
          <cell r="B1958" t="str">
            <v>ELETRODUTO FLEXIVEL, EM ACO GALVANIZADO, REVESTIDO EXTERNAMENTE COM PVC PRETO, DIAMETRO EXTERNO DE 75 MM (2 1/2"), TIPO SEALTUBO</v>
          </cell>
          <cell r="C1958" t="str">
            <v xml:space="preserve">M     </v>
          </cell>
          <cell r="D1958">
            <v>55.31</v>
          </cell>
        </row>
        <row r="1959">
          <cell r="A1959">
            <v>12056</v>
          </cell>
          <cell r="B1959" t="str">
            <v>ELETRODUTO FLEXIVEL, EM ACO, TIPO CONDUITE, DIAMETRO DE 1 1/2"</v>
          </cell>
          <cell r="C1959" t="str">
            <v xml:space="preserve">M     </v>
          </cell>
          <cell r="D1959">
            <v>22.35</v>
          </cell>
        </row>
        <row r="1960">
          <cell r="A1960">
            <v>12057</v>
          </cell>
          <cell r="B1960" t="str">
            <v>ELETRODUTO FLEXIVEL, EM ACO, TIPO CONDUITE, DIAMETRO DE 1 1/4"</v>
          </cell>
          <cell r="C1960" t="str">
            <v xml:space="preserve">M     </v>
          </cell>
          <cell r="D1960">
            <v>18.98</v>
          </cell>
        </row>
        <row r="1961">
          <cell r="A1961">
            <v>12059</v>
          </cell>
          <cell r="B1961" t="str">
            <v>ELETRODUTO FLEXIVEL, EM ACO, TIPO CONDUITE, DIAMETRO DE 1/2"</v>
          </cell>
          <cell r="C1961" t="str">
            <v xml:space="preserve">M     </v>
          </cell>
          <cell r="D1961">
            <v>6.66</v>
          </cell>
        </row>
        <row r="1962">
          <cell r="A1962">
            <v>12058</v>
          </cell>
          <cell r="B1962" t="str">
            <v>ELETRODUTO FLEXIVEL, EM ACO, TIPO CONDUITE, DIAMETRO DE 1"</v>
          </cell>
          <cell r="C1962" t="str">
            <v xml:space="preserve">M     </v>
          </cell>
          <cell r="D1962">
            <v>11.83</v>
          </cell>
        </row>
        <row r="1963">
          <cell r="A1963">
            <v>12060</v>
          </cell>
          <cell r="B1963" t="str">
            <v>ELETRODUTO FLEXIVEL, EM ACO, TIPO CONDUITE, DIAMETRO DE 2 1/2"</v>
          </cell>
          <cell r="C1963" t="str">
            <v xml:space="preserve">M     </v>
          </cell>
          <cell r="D1963">
            <v>49.32</v>
          </cell>
        </row>
        <row r="1964">
          <cell r="A1964">
            <v>12061</v>
          </cell>
          <cell r="B1964" t="str">
            <v>ELETRODUTO FLEXIVEL, EM ACO, TIPO CONDUITE, DIAMETRO DE 2"</v>
          </cell>
          <cell r="C1964" t="str">
            <v xml:space="preserve">M     </v>
          </cell>
          <cell r="D1964">
            <v>30.12</v>
          </cell>
        </row>
        <row r="1965">
          <cell r="A1965">
            <v>12062</v>
          </cell>
          <cell r="B1965" t="str">
            <v>ELETRODUTO FLEXIVEL, EM ACO, TIPO CONDUITE, DIAMETRO DE 3"</v>
          </cell>
          <cell r="C1965" t="str">
            <v xml:space="preserve">M     </v>
          </cell>
          <cell r="D1965">
            <v>55.54</v>
          </cell>
        </row>
        <row r="1966">
          <cell r="A1966">
            <v>21137</v>
          </cell>
          <cell r="B1966" t="str">
            <v>ELETRODUTO METALICO FLEXIVEL REVESTIDO COM PVC PRETO, DIAMETRO EXTERNO DE 15 MM (3/8"), TIPO COPEX</v>
          </cell>
          <cell r="C1966" t="str">
            <v xml:space="preserve">M     </v>
          </cell>
          <cell r="D1966">
            <v>9.65</v>
          </cell>
        </row>
        <row r="1967">
          <cell r="A1967">
            <v>2687</v>
          </cell>
          <cell r="B1967" t="str">
            <v>ELETRODUTO PVC FLEXIVEL CORRUGADO, COR AMARELA, DE 16 MM</v>
          </cell>
          <cell r="C1967" t="str">
            <v xml:space="preserve">M     </v>
          </cell>
          <cell r="D1967">
            <v>1.1599999999999999</v>
          </cell>
        </row>
        <row r="1968">
          <cell r="A1968">
            <v>2689</v>
          </cell>
          <cell r="B1968" t="str">
            <v>ELETRODUTO PVC FLEXIVEL CORRUGADO, COR AMARELA, DE 20 MM</v>
          </cell>
          <cell r="C1968" t="str">
            <v xml:space="preserve">M     </v>
          </cell>
          <cell r="D1968">
            <v>1.39</v>
          </cell>
        </row>
        <row r="1969">
          <cell r="A1969">
            <v>2688</v>
          </cell>
          <cell r="B1969" t="str">
            <v>ELETRODUTO PVC FLEXIVEL CORRUGADO, COR AMARELA, DE 25 MM</v>
          </cell>
          <cell r="C1969" t="str">
            <v xml:space="preserve">M     </v>
          </cell>
          <cell r="D1969">
            <v>1.5</v>
          </cell>
        </row>
        <row r="1970">
          <cell r="A1970">
            <v>2690</v>
          </cell>
          <cell r="B1970" t="str">
            <v>ELETRODUTO PVC FLEXIVEL CORRUGADO, COR AMARELA, DE 32 MM</v>
          </cell>
          <cell r="C1970" t="str">
            <v xml:space="preserve">M     </v>
          </cell>
          <cell r="D1970">
            <v>2.57</v>
          </cell>
        </row>
        <row r="1971">
          <cell r="A1971">
            <v>39243</v>
          </cell>
          <cell r="B1971" t="str">
            <v>ELETRODUTO PVC FLEXIVEL CORRUGADO, REFORCADO, COR LARANJA, DE 20 MM, PARA LAJES E PISOS</v>
          </cell>
          <cell r="C1971" t="str">
            <v xml:space="preserve">M     </v>
          </cell>
          <cell r="D1971">
            <v>1.69</v>
          </cell>
        </row>
        <row r="1972">
          <cell r="A1972">
            <v>39244</v>
          </cell>
          <cell r="B1972" t="str">
            <v>ELETRODUTO PVC FLEXIVEL CORRUGADO, REFORCADO, COR LARANJA, DE 25 MM, PARA LAJES E PISOS</v>
          </cell>
          <cell r="C1972" t="str">
            <v xml:space="preserve">M     </v>
          </cell>
          <cell r="D1972">
            <v>2.29</v>
          </cell>
        </row>
        <row r="1973">
          <cell r="A1973">
            <v>39245</v>
          </cell>
          <cell r="B1973" t="str">
            <v>ELETRODUTO PVC FLEXIVEL CORRUGADO, REFORCADO, COR LARANJA, DE 32 MM, PARA LAJES E PISOS</v>
          </cell>
          <cell r="C1973" t="str">
            <v xml:space="preserve">M     </v>
          </cell>
          <cell r="D1973">
            <v>4.41</v>
          </cell>
        </row>
        <row r="1974">
          <cell r="A1974">
            <v>39254</v>
          </cell>
          <cell r="B1974" t="str">
            <v>ELETRODUTO/CONDULETE DE PVC RIGIDO, LISO, COR CINZA, DE 1/2", PARA INSTALACOES APARENTES (NBR 5410)</v>
          </cell>
          <cell r="C1974" t="str">
            <v xml:space="preserve">M     </v>
          </cell>
          <cell r="D1974">
            <v>6.6</v>
          </cell>
        </row>
        <row r="1975">
          <cell r="A1975">
            <v>39255</v>
          </cell>
          <cell r="B1975" t="str">
            <v>ELETRODUTO/CONDULETE DE PVC RIGIDO, LISO, COR CINZA, DE 1", PARA INSTALACOES APARENTES (NBR 5410)</v>
          </cell>
          <cell r="C1975" t="str">
            <v xml:space="preserve">M     </v>
          </cell>
          <cell r="D1975">
            <v>12.22</v>
          </cell>
        </row>
        <row r="1976">
          <cell r="A1976">
            <v>39253</v>
          </cell>
          <cell r="B1976" t="str">
            <v>ELETRODUTO/CONDULETE DE PVC RIGIDO, LISO, COR CINZA, DE 3/4", PARA INSTALACOES APARENTES (NBR 5410)</v>
          </cell>
          <cell r="C1976" t="str">
            <v xml:space="preserve">M     </v>
          </cell>
          <cell r="D1976">
            <v>8.42</v>
          </cell>
        </row>
        <row r="1977">
          <cell r="A1977">
            <v>2446</v>
          </cell>
          <cell r="B1977" t="str">
            <v>ELETRODUTO/DUTO PEAD FLEXIVEL PAREDE SIMPLES, CORRUGACAO HELICOIDAL, COR PRETA, SEM ROSCA, DE 2",  PARA CABEAMENTO SUBTERRANEO (NBR 15715)</v>
          </cell>
          <cell r="C1977" t="str">
            <v xml:space="preserve">M     </v>
          </cell>
          <cell r="D1977">
            <v>5.5</v>
          </cell>
        </row>
        <row r="1978">
          <cell r="A1978">
            <v>2442</v>
          </cell>
          <cell r="B1978" t="str">
            <v>ELETRODUTO/DUTO PEAD FLEXIVEL PAREDE SIMPLES, CORRUGACAO HELICOIDAL, COR PRETA, SEM ROSCA, DE 3",  PARA CABEAMENTO SUBTERRANEO (NBR 15715)</v>
          </cell>
          <cell r="C1978" t="str">
            <v xml:space="preserve">M     </v>
          </cell>
          <cell r="D1978">
            <v>7.7</v>
          </cell>
        </row>
        <row r="1979">
          <cell r="A1979">
            <v>39246</v>
          </cell>
          <cell r="B1979" t="str">
            <v>ELETRODUTODUTO PEAD FLEXIVEL PAREDE SIMPLES, CORRUGACAO HELICOIDAL, COR PRETA, SEM ROSCA, DE 1 1/2",  PARA CABEAMENTO SUBTERRANEO (NBR 15715)</v>
          </cell>
          <cell r="C1979" t="str">
            <v xml:space="preserve">M     </v>
          </cell>
          <cell r="D1979">
            <v>3.83</v>
          </cell>
        </row>
        <row r="1980">
          <cell r="A1980">
            <v>39247</v>
          </cell>
          <cell r="B1980" t="str">
            <v>ELETRODUTODUTO PEAD FLEXIVEL PAREDE SIMPLES, CORRUGACAO HELICOIDAL, COR PRETA, SEM ROSCA, DE 1 1/4",  PARA CABEAMENTO SUBTERRANEO (NBR 15715)</v>
          </cell>
          <cell r="C1980" t="str">
            <v xml:space="preserve">M     </v>
          </cell>
          <cell r="D1980">
            <v>3.34</v>
          </cell>
        </row>
        <row r="1981">
          <cell r="A1981">
            <v>39248</v>
          </cell>
          <cell r="B1981" t="str">
            <v>ELETRODUTODUTO PEAD FLEXIVEL PAREDE SIMPLES, CORRUGACAO HELICOIDAL, COR PRETA, SEM ROSCA, DE 4",  PARA CABEAMENTO SUBTERRANEO (NBR 15715)</v>
          </cell>
          <cell r="C1981" t="str">
            <v xml:space="preserve">M     </v>
          </cell>
          <cell r="D1981">
            <v>10.74</v>
          </cell>
        </row>
        <row r="1982">
          <cell r="A1982">
            <v>2438</v>
          </cell>
          <cell r="B1982" t="str">
            <v>ELETROTECNICO</v>
          </cell>
          <cell r="C1982" t="str">
            <v xml:space="preserve">H     </v>
          </cell>
          <cell r="D1982">
            <v>16.53</v>
          </cell>
        </row>
        <row r="1983">
          <cell r="A1983">
            <v>40922</v>
          </cell>
          <cell r="B1983" t="str">
            <v>ELETROTECNICO (MENSALISTA)</v>
          </cell>
          <cell r="C1983" t="str">
            <v xml:space="preserve">MES   </v>
          </cell>
          <cell r="D1983">
            <v>2932.09</v>
          </cell>
        </row>
        <row r="1984">
          <cell r="A1984">
            <v>36486</v>
          </cell>
          <cell r="B1984" t="str">
            <v>ELEVADOR DE CARGA A CABO, CABINE SEMI FECHADA 2,0 X 1,5 X 2,0 M, CAPACIDADE DE CARGA 1000 KG, TORRE  2,38 X 2,21 X 15 M, GUINCHO DE EMBREAGEM, FREIO DE SEGURANCA, LIMITADOR DE VELOCIDADE E CANCELA</v>
          </cell>
          <cell r="C1984" t="str">
            <v xml:space="preserve">UN    </v>
          </cell>
          <cell r="D1984">
            <v>45931.11</v>
          </cell>
        </row>
        <row r="1985">
          <cell r="A1985">
            <v>37777</v>
          </cell>
          <cell r="B1985" t="str">
            <v>ELEVADOR DE CREMALHEIRA CABINE FECHADA 1,5 X 2,5 X 2,35 M (UMA POR TORRE), CAPACIDADE DE CARGA 1200 KG (15 PESSOAS), TORRE  24 M (16 MODULOS), FREIO DE SEGURANCA, LIMITADOR DE CARGA</v>
          </cell>
          <cell r="C1985" t="str">
            <v xml:space="preserve">UN    </v>
          </cell>
          <cell r="D1985">
            <v>216242.81</v>
          </cell>
        </row>
        <row r="1986">
          <cell r="A1986">
            <v>12624</v>
          </cell>
          <cell r="B1986" t="str">
            <v>EMENDA PARA CALHA PLUVIAL, PVC, DIAMETRO ENTRE 119 E 170 MM, PARA DRENAGEM PREDIAL</v>
          </cell>
          <cell r="C1986" t="str">
            <v xml:space="preserve">UN    </v>
          </cell>
          <cell r="D1986">
            <v>11.13</v>
          </cell>
        </row>
        <row r="1987">
          <cell r="A1987">
            <v>517</v>
          </cell>
          <cell r="B1987" t="str">
            <v>EMULSAO ASFALTICA ANIONICA</v>
          </cell>
          <cell r="C1987" t="str">
            <v xml:space="preserve">L     </v>
          </cell>
          <cell r="D1987">
            <v>7.53</v>
          </cell>
        </row>
        <row r="1988">
          <cell r="A1988">
            <v>41904</v>
          </cell>
          <cell r="B1988" t="str">
            <v>EMULSAO ASFALTICA CATIONICA RL-1C PARA USO EM PAVIMENTACAO ASFALTICA (COLETADO CAIXA NA ANP ACRESCIDO DE ICMS)</v>
          </cell>
          <cell r="C1988" t="str">
            <v xml:space="preserve">T     </v>
          </cell>
          <cell r="D1988">
            <v>2715.8</v>
          </cell>
        </row>
        <row r="1989">
          <cell r="A1989">
            <v>41905</v>
          </cell>
          <cell r="B1989" t="str">
            <v>EMULSAO ASFALTICA CATIONICA RR-1C PARA USO EM PAVIMENTACAO ASFALTICA (COLETADO CAIXA NA ANP ACRESCIDO DE ICMS)</v>
          </cell>
          <cell r="C1989" t="str">
            <v xml:space="preserve">KG    </v>
          </cell>
          <cell r="D1989">
            <v>2.52</v>
          </cell>
        </row>
        <row r="1990">
          <cell r="A1990">
            <v>41903</v>
          </cell>
          <cell r="B1990" t="str">
            <v>EMULSAO ASFALTICA CATIONICA RR-2C PARA USO EM PAVIMENTACAO ASFALTICA (COLETADO CAIXA NA ANP ACRESCIDO DE ICMS)</v>
          </cell>
          <cell r="C1990" t="str">
            <v xml:space="preserve">KG    </v>
          </cell>
          <cell r="D1990">
            <v>2.63</v>
          </cell>
        </row>
        <row r="1991">
          <cell r="A1991">
            <v>37534</v>
          </cell>
          <cell r="B1991" t="str">
            <v>EMULSAO EXPLOSIVA EM CARTUCHOS DE 1" X 12", DENSIDADE 1.15 G/CM3, INICIACAO ESPOLETA N. 8 / CORDEL</v>
          </cell>
          <cell r="C1991" t="str">
            <v xml:space="preserve">KG    </v>
          </cell>
          <cell r="D1991">
            <v>20.16</v>
          </cell>
        </row>
        <row r="1992">
          <cell r="A1992">
            <v>37535</v>
          </cell>
          <cell r="B1992" t="str">
            <v>EMULSAO EXPLOSIVA EM CARTUCHOS DE 1" X 24", DENSIDADE 1.15 G/CM3, INICIACAO ESPOLETA N. 8 / CORDEL</v>
          </cell>
          <cell r="C1992" t="str">
            <v xml:space="preserve">KG    </v>
          </cell>
          <cell r="D1992">
            <v>20.16</v>
          </cell>
        </row>
        <row r="1993">
          <cell r="A1993">
            <v>37533</v>
          </cell>
          <cell r="B1993" t="str">
            <v>EMULSAO EXPLOSIVA EM CARTUCHOS DE 1" X 8", DENSIDADE 1.15 G/CM3, INICIACAO ESPOLETA N. 8 / CORDEL</v>
          </cell>
          <cell r="C1993" t="str">
            <v xml:space="preserve">KG    </v>
          </cell>
          <cell r="D1993">
            <v>20.16</v>
          </cell>
        </row>
        <row r="1994">
          <cell r="A1994">
            <v>37537</v>
          </cell>
          <cell r="B1994" t="str">
            <v>EMULSAO EXPLOSIVA EM CARTUCHOS DE 2 1/2" X 24", DENSIDADE 1.15 G/CM3, INICIACAO ESPOLETA N. 8 / CORDEL</v>
          </cell>
          <cell r="C1994" t="str">
            <v xml:space="preserve">KG    </v>
          </cell>
          <cell r="D1994">
            <v>15.26</v>
          </cell>
        </row>
        <row r="1995">
          <cell r="A1995">
            <v>37536</v>
          </cell>
          <cell r="B1995" t="str">
            <v>EMULSAO EXPLOSIVA EM CARTUCHOS DE 2 1/4" X 24", DENSIDADE 1.15 G/CM3, INICIACAO ESPOLETA N. 8 / CORDEL</v>
          </cell>
          <cell r="C1995" t="str">
            <v xml:space="preserve">KG    </v>
          </cell>
          <cell r="D1995">
            <v>15.26</v>
          </cell>
        </row>
        <row r="1996">
          <cell r="A1996">
            <v>37532</v>
          </cell>
          <cell r="B1996" t="str">
            <v>EMULSAO EXPLOSIVA EM CARTUCHOS DE 2" X 24", DENSIDADE 1.15 G/CM3, INICIACAO ESPOLETA N. 8 / CORDEL</v>
          </cell>
          <cell r="C1996" t="str">
            <v xml:space="preserve">KG    </v>
          </cell>
          <cell r="D1996">
            <v>15.26</v>
          </cell>
        </row>
        <row r="1997">
          <cell r="A1997">
            <v>2696</v>
          </cell>
          <cell r="B1997" t="str">
            <v>ENCANADOR OU BOMBEIRO HIDRAULICO</v>
          </cell>
          <cell r="C1997" t="str">
            <v xml:space="preserve">H     </v>
          </cell>
          <cell r="D1997">
            <v>16.36</v>
          </cell>
        </row>
        <row r="1998">
          <cell r="A1998">
            <v>40928</v>
          </cell>
          <cell r="B1998" t="str">
            <v>ENCANADOR OU BOMBEIRO HIDRAULICO (MENSALISTA)</v>
          </cell>
          <cell r="C1998" t="str">
            <v xml:space="preserve">MES   </v>
          </cell>
          <cell r="D1998">
            <v>2899.86</v>
          </cell>
        </row>
        <row r="1999">
          <cell r="A1999">
            <v>4083</v>
          </cell>
          <cell r="B1999" t="str">
            <v>ENCARREGADO GERAL DE OBRAS</v>
          </cell>
          <cell r="C1999" t="str">
            <v xml:space="preserve">H     </v>
          </cell>
          <cell r="D1999">
            <v>21.17</v>
          </cell>
        </row>
        <row r="2000">
          <cell r="A2000">
            <v>40818</v>
          </cell>
          <cell r="B2000" t="str">
            <v>ENCARREGADO GERAL DE OBRAS (MENSALISTA)</v>
          </cell>
          <cell r="C2000" t="str">
            <v xml:space="preserve">MES   </v>
          </cell>
          <cell r="D2000">
            <v>3753.2</v>
          </cell>
        </row>
        <row r="2001">
          <cell r="A2001">
            <v>43146</v>
          </cell>
          <cell r="B2001" t="str">
            <v>ENDURECEDOR MINERAL DE BASE CIMENTICIA PARA PISO DE CONCRETO</v>
          </cell>
          <cell r="C2001" t="str">
            <v xml:space="preserve">KG    </v>
          </cell>
          <cell r="D2001">
            <v>6.72</v>
          </cell>
        </row>
        <row r="2002">
          <cell r="A2002">
            <v>2705</v>
          </cell>
          <cell r="B2002" t="str">
            <v>ENERGIA ELETRICA ATE 2000 KWH INDUSTRIAL, SEM DEMANDA</v>
          </cell>
          <cell r="C2002" t="str">
            <v xml:space="preserve">KW/H  </v>
          </cell>
          <cell r="D2002">
            <v>0.82</v>
          </cell>
        </row>
        <row r="2003">
          <cell r="A2003">
            <v>14250</v>
          </cell>
          <cell r="B2003" t="str">
            <v>ENERGIA ELETRICA COMERCIAL, BAIXA TENSAO, RELATIVA AO CONSUMO DE ATE 100 KWH, INCLUINDO ICMS, PIS/PASEP E COFINS</v>
          </cell>
          <cell r="C2003" t="str">
            <v xml:space="preserve">KW/H  </v>
          </cell>
          <cell r="D2003">
            <v>0.84</v>
          </cell>
        </row>
        <row r="2004">
          <cell r="A2004">
            <v>11683</v>
          </cell>
          <cell r="B2004" t="str">
            <v>ENGATE / RABICHO FLEXIVEL INOX 1/2 " X 30 CM</v>
          </cell>
          <cell r="C2004" t="str">
            <v xml:space="preserve">UN    </v>
          </cell>
          <cell r="D2004">
            <v>36.46</v>
          </cell>
        </row>
        <row r="2005">
          <cell r="A2005">
            <v>11684</v>
          </cell>
          <cell r="B2005" t="str">
            <v>ENGATE / RABICHO FLEXIVEL INOX 1/2 " X 40 CM</v>
          </cell>
          <cell r="C2005" t="str">
            <v xml:space="preserve">UN    </v>
          </cell>
          <cell r="D2005">
            <v>39.909999999999997</v>
          </cell>
        </row>
        <row r="2006">
          <cell r="A2006">
            <v>6141</v>
          </cell>
          <cell r="B2006" t="str">
            <v>ENGATE/RABICHO FLEXIVEL PLASTICO (PVC OU ABS) BRANCO 1/2 " X 30 CM</v>
          </cell>
          <cell r="C2006" t="str">
            <v xml:space="preserve">UN    </v>
          </cell>
          <cell r="D2006">
            <v>3.87</v>
          </cell>
        </row>
        <row r="2007">
          <cell r="A2007">
            <v>11681</v>
          </cell>
          <cell r="B2007" t="str">
            <v>ENGATE/RABICHO FLEXIVEL PLASTICO (PVC OU ABS) BRANCO 1/2 " X 40 CM</v>
          </cell>
          <cell r="C2007" t="str">
            <v xml:space="preserve">UN    </v>
          </cell>
          <cell r="D2007">
            <v>6.47</v>
          </cell>
        </row>
        <row r="2008">
          <cell r="A2008">
            <v>2706</v>
          </cell>
          <cell r="B2008" t="str">
            <v>ENGENHEIRO CIVIL DE OBRA JUNIOR</v>
          </cell>
          <cell r="C2008" t="str">
            <v xml:space="preserve">H     </v>
          </cell>
          <cell r="D2008">
            <v>90.54</v>
          </cell>
        </row>
        <row r="2009">
          <cell r="A2009">
            <v>40811</v>
          </cell>
          <cell r="B2009" t="str">
            <v>ENGENHEIRO CIVIL DE OBRA JUNIOR (MENSALISTA)</v>
          </cell>
          <cell r="C2009" t="str">
            <v xml:space="preserve">MES   </v>
          </cell>
          <cell r="D2009">
            <v>16047.4</v>
          </cell>
        </row>
        <row r="2010">
          <cell r="A2010">
            <v>2707</v>
          </cell>
          <cell r="B2010" t="str">
            <v>ENGENHEIRO CIVIL DE OBRA PLENO</v>
          </cell>
          <cell r="C2010" t="str">
            <v xml:space="preserve">H     </v>
          </cell>
          <cell r="D2010">
            <v>103.04</v>
          </cell>
        </row>
        <row r="2011">
          <cell r="A2011">
            <v>40813</v>
          </cell>
          <cell r="B2011" t="str">
            <v>ENGENHEIRO CIVIL DE OBRA PLENO (MENSALISTA)</v>
          </cell>
          <cell r="C2011" t="str">
            <v xml:space="preserve">MES   </v>
          </cell>
          <cell r="D2011">
            <v>18265.240000000002</v>
          </cell>
        </row>
        <row r="2012">
          <cell r="A2012">
            <v>2708</v>
          </cell>
          <cell r="B2012" t="str">
            <v>ENGENHEIRO CIVIL DE OBRA SENIOR</v>
          </cell>
          <cell r="C2012" t="str">
            <v xml:space="preserve">H     </v>
          </cell>
          <cell r="D2012">
            <v>140.86000000000001</v>
          </cell>
        </row>
        <row r="2013">
          <cell r="A2013">
            <v>40814</v>
          </cell>
          <cell r="B2013" t="str">
            <v>ENGENHEIRO CIVIL DE OBRA SENIOR (MENSALISTA)</v>
          </cell>
          <cell r="C2013" t="str">
            <v xml:space="preserve">MES   </v>
          </cell>
          <cell r="D2013">
            <v>24968.09</v>
          </cell>
        </row>
        <row r="2014">
          <cell r="A2014">
            <v>34779</v>
          </cell>
          <cell r="B2014" t="str">
            <v>ENGENHEIRO CIVIL JUNIOR</v>
          </cell>
          <cell r="C2014" t="str">
            <v xml:space="preserve">H     </v>
          </cell>
          <cell r="D2014">
            <v>91.86</v>
          </cell>
        </row>
        <row r="2015">
          <cell r="A2015">
            <v>40936</v>
          </cell>
          <cell r="B2015" t="str">
            <v>ENGENHEIRO CIVIL JUNIOR (MENSALISTA)</v>
          </cell>
          <cell r="C2015" t="str">
            <v xml:space="preserve">MES   </v>
          </cell>
          <cell r="D2015">
            <v>16281.5</v>
          </cell>
        </row>
        <row r="2016">
          <cell r="A2016">
            <v>34780</v>
          </cell>
          <cell r="B2016" t="str">
            <v>ENGENHEIRO CIVIL PLENO</v>
          </cell>
          <cell r="C2016" t="str">
            <v xml:space="preserve">H     </v>
          </cell>
          <cell r="D2016">
            <v>103.62</v>
          </cell>
        </row>
        <row r="2017">
          <cell r="A2017">
            <v>40937</v>
          </cell>
          <cell r="B2017" t="str">
            <v>ENGENHEIRO CIVIL PLENO (MENSALISTA)</v>
          </cell>
          <cell r="C2017" t="str">
            <v xml:space="preserve">MES   </v>
          </cell>
          <cell r="D2017">
            <v>18368.75</v>
          </cell>
        </row>
        <row r="2018">
          <cell r="A2018">
            <v>34782</v>
          </cell>
          <cell r="B2018" t="str">
            <v>ENGENHEIRO CIVIL SENIOR</v>
          </cell>
          <cell r="C2018" t="str">
            <v xml:space="preserve">H     </v>
          </cell>
          <cell r="D2018">
            <v>142.01</v>
          </cell>
        </row>
        <row r="2019">
          <cell r="A2019">
            <v>40938</v>
          </cell>
          <cell r="B2019" t="str">
            <v>ENGENHEIRO CIVIL SENIOR (MENSALISTA)</v>
          </cell>
          <cell r="C2019" t="str">
            <v xml:space="preserve">MES   </v>
          </cell>
          <cell r="D2019">
            <v>25172.62</v>
          </cell>
        </row>
        <row r="2020">
          <cell r="A2020">
            <v>34783</v>
          </cell>
          <cell r="B2020" t="str">
            <v>ENGENHEIRO ELETRICISTA</v>
          </cell>
          <cell r="C2020" t="str">
            <v xml:space="preserve">H     </v>
          </cell>
          <cell r="D2020">
            <v>86.34</v>
          </cell>
        </row>
        <row r="2021">
          <cell r="A2021">
            <v>40939</v>
          </cell>
          <cell r="B2021" t="str">
            <v>ENGENHEIRO ELETRICISTA (MENSALISTA)</v>
          </cell>
          <cell r="C2021" t="str">
            <v xml:space="preserve">MES   </v>
          </cell>
          <cell r="D2021">
            <v>15306.61</v>
          </cell>
        </row>
        <row r="2022">
          <cell r="A2022">
            <v>34785</v>
          </cell>
          <cell r="B2022" t="str">
            <v>ENGENHEIRO SANITARISTA</v>
          </cell>
          <cell r="C2022" t="str">
            <v xml:space="preserve">H     </v>
          </cell>
          <cell r="D2022">
            <v>85.49</v>
          </cell>
        </row>
        <row r="2023">
          <cell r="A2023">
            <v>40940</v>
          </cell>
          <cell r="B2023" t="str">
            <v>ENGENHEIRO SANITARISTA (MENSALISTA)</v>
          </cell>
          <cell r="C2023" t="str">
            <v xml:space="preserve">MES   </v>
          </cell>
          <cell r="D2023">
            <v>15155.87</v>
          </cell>
        </row>
        <row r="2024">
          <cell r="A2024">
            <v>38403</v>
          </cell>
          <cell r="B2024" t="str">
            <v>ENXADA ESTREITA *25 X 23* CM COM CABO</v>
          </cell>
          <cell r="C2024" t="str">
            <v xml:space="preserve">UN    </v>
          </cell>
          <cell r="D2024">
            <v>39.61</v>
          </cell>
        </row>
        <row r="2025">
          <cell r="A2025">
            <v>43482</v>
          </cell>
          <cell r="B2025" t="str">
            <v>EPI - FAMILIA ALMOXARIFE - HORISTA (ENCARGOS COMPLEMENTARES - COLETADO CAIXA)</v>
          </cell>
          <cell r="C2025" t="str">
            <v xml:space="preserve">H     </v>
          </cell>
          <cell r="D2025">
            <v>0.57999999999999996</v>
          </cell>
        </row>
        <row r="2026">
          <cell r="A2026">
            <v>43494</v>
          </cell>
          <cell r="B2026" t="str">
            <v>EPI - FAMILIA ALMOXARIFE - MENSALISTA (ENCARGOS COMPLEMENTARES - COLETADO CAIXA)</v>
          </cell>
          <cell r="C2026" t="str">
            <v xml:space="preserve">MES   </v>
          </cell>
          <cell r="D2026">
            <v>108.8</v>
          </cell>
        </row>
        <row r="2027">
          <cell r="A2027">
            <v>43483</v>
          </cell>
          <cell r="B2027" t="str">
            <v>EPI - FAMILIA CARPINTEIRO DE FORMAS - HORISTA (ENCARGOS COMPLEMENTARES - COLETADO CAIXA)</v>
          </cell>
          <cell r="C2027" t="str">
            <v xml:space="preserve">H     </v>
          </cell>
          <cell r="D2027">
            <v>1.05</v>
          </cell>
        </row>
        <row r="2028">
          <cell r="A2028">
            <v>43495</v>
          </cell>
          <cell r="B2028" t="str">
            <v>EPI - FAMILIA CARPINTEIRO DE FORMAS - MENSALISTA (ENCARGOS COMPLEMENTARES - COLETADO CAIXA)</v>
          </cell>
          <cell r="C2028" t="str">
            <v xml:space="preserve">MES   </v>
          </cell>
          <cell r="D2028">
            <v>197.14</v>
          </cell>
        </row>
        <row r="2029">
          <cell r="A2029">
            <v>43484</v>
          </cell>
          <cell r="B2029" t="str">
            <v>EPI - FAMILIA ELETRICISTA - HORISTA (ENCARGOS COMPLEMENTARES - COLETADO CAIXA)</v>
          </cell>
          <cell r="C2029" t="str">
            <v xml:space="preserve">H     </v>
          </cell>
          <cell r="D2029">
            <v>0.91</v>
          </cell>
        </row>
        <row r="2030">
          <cell r="A2030">
            <v>43496</v>
          </cell>
          <cell r="B2030" t="str">
            <v>EPI - FAMILIA ELETRICISTA - MENSALISTA (ENCARGOS COMPLEMENTARES - COLETADO CAIXA)</v>
          </cell>
          <cell r="C2030" t="str">
            <v xml:space="preserve">MES   </v>
          </cell>
          <cell r="D2030">
            <v>171.87</v>
          </cell>
        </row>
        <row r="2031">
          <cell r="A2031">
            <v>43485</v>
          </cell>
          <cell r="B2031" t="str">
            <v>EPI - FAMILIA ENCANADOR - HORISTA (ENCARGOS COMPLEMENTARES - COLETADO CAIXA)</v>
          </cell>
          <cell r="C2031" t="str">
            <v xml:space="preserve">H     </v>
          </cell>
          <cell r="D2031">
            <v>0.8</v>
          </cell>
        </row>
        <row r="2032">
          <cell r="A2032">
            <v>43497</v>
          </cell>
          <cell r="B2032" t="str">
            <v>EPI - FAMILIA ENCANADOR - MENSALISTA (ENCARGOS COMPLEMENTARES - COLETADO CAIXA)</v>
          </cell>
          <cell r="C2032" t="str">
            <v xml:space="preserve">MES   </v>
          </cell>
          <cell r="D2032">
            <v>151.31</v>
          </cell>
        </row>
        <row r="2033">
          <cell r="A2033">
            <v>43487</v>
          </cell>
          <cell r="B2033" t="str">
            <v>EPI - FAMILIA ENCARREGADO GERAL - HORISTA (ENCARGOS COMPLEMENTARES - COLETADO CAIXA)</v>
          </cell>
          <cell r="C2033" t="str">
            <v xml:space="preserve">H     </v>
          </cell>
          <cell r="D2033">
            <v>0.94</v>
          </cell>
        </row>
        <row r="2034">
          <cell r="A2034">
            <v>43499</v>
          </cell>
          <cell r="B2034" t="str">
            <v>EPI - FAMILIA ENCARREGADO GERAL - MENSALISTA (ENCARGOS COMPLEMENTARES - COLETADO CAIXA)</v>
          </cell>
          <cell r="C2034" t="str">
            <v xml:space="preserve">MES   </v>
          </cell>
          <cell r="D2034">
            <v>177.24</v>
          </cell>
        </row>
        <row r="2035">
          <cell r="A2035">
            <v>43486</v>
          </cell>
          <cell r="B2035" t="str">
            <v>EPI - FAMILIA ENGENHEIRO CIVIL - HORISTA (ENCARGOS COMPLEMENTARES - COLETADO CAIXA)</v>
          </cell>
          <cell r="C2035" t="str">
            <v xml:space="preserve">H     </v>
          </cell>
          <cell r="D2035">
            <v>0.55000000000000004</v>
          </cell>
        </row>
        <row r="2036">
          <cell r="A2036">
            <v>43498</v>
          </cell>
          <cell r="B2036" t="str">
            <v>EPI - FAMILIA ENGENHEIRO CIVIL - MENSALISTA (ENCARGOS COMPLEMENTARES - COLETADO CAIXA)</v>
          </cell>
          <cell r="C2036" t="str">
            <v xml:space="preserve">MES   </v>
          </cell>
          <cell r="D2036">
            <v>103.22</v>
          </cell>
        </row>
        <row r="2037">
          <cell r="A2037">
            <v>43488</v>
          </cell>
          <cell r="B2037" t="str">
            <v>EPI - FAMILIA OPERADOR ESCAVADEIRA - HORISTA (ENCARGOS COMPLEMENTARES - COLETADO CAIXA)</v>
          </cell>
          <cell r="C2037" t="str">
            <v xml:space="preserve">H     </v>
          </cell>
          <cell r="D2037">
            <v>0.63</v>
          </cell>
        </row>
        <row r="2038">
          <cell r="A2038">
            <v>43500</v>
          </cell>
          <cell r="B2038" t="str">
            <v>EPI - FAMILIA OPERADOR ESCAVADEIRA - MENSALISTA (ENCARGOS COMPLEMENTARES - COLETADO CAIXA)</v>
          </cell>
          <cell r="C2038" t="str">
            <v xml:space="preserve">MES   </v>
          </cell>
          <cell r="D2038">
            <v>119.49</v>
          </cell>
        </row>
        <row r="2039">
          <cell r="A2039">
            <v>43489</v>
          </cell>
          <cell r="B2039" t="str">
            <v>EPI - FAMILIA PEDREIRO - HORISTA (ENCARGOS COMPLEMENTARES - COLETADO CAIXA)</v>
          </cell>
          <cell r="C2039" t="str">
            <v xml:space="preserve">H     </v>
          </cell>
          <cell r="D2039">
            <v>0.95</v>
          </cell>
        </row>
        <row r="2040">
          <cell r="A2040">
            <v>43501</v>
          </cell>
          <cell r="B2040" t="str">
            <v>EPI - FAMILIA PEDREIRO - MENSALISTA (ENCARGOS COMPLEMENTARES - COLETADO CAIXA)</v>
          </cell>
          <cell r="C2040" t="str">
            <v xml:space="preserve">MES   </v>
          </cell>
          <cell r="D2040">
            <v>178.44</v>
          </cell>
        </row>
        <row r="2041">
          <cell r="A2041">
            <v>43490</v>
          </cell>
          <cell r="B2041" t="str">
            <v>EPI - FAMILIA PINTOR - HORISTA (ENCARGOS COMPLEMENTARES - COLETADO CAIXA)</v>
          </cell>
          <cell r="C2041" t="str">
            <v xml:space="preserve">H     </v>
          </cell>
          <cell r="D2041">
            <v>1.33</v>
          </cell>
        </row>
        <row r="2042">
          <cell r="A2042">
            <v>43502</v>
          </cell>
          <cell r="B2042" t="str">
            <v>EPI - FAMILIA PINTOR - MENSALISTA (ENCARGOS COMPLEMENTARES - COLETADO CAIXA)</v>
          </cell>
          <cell r="C2042" t="str">
            <v xml:space="preserve">MES   </v>
          </cell>
          <cell r="D2042">
            <v>250.26</v>
          </cell>
        </row>
        <row r="2043">
          <cell r="A2043">
            <v>43491</v>
          </cell>
          <cell r="B2043" t="str">
            <v>EPI - FAMILIA SERVENTE - HORISTA (ENCARGOS COMPLEMENTARES - COLETADO CAIXA)</v>
          </cell>
          <cell r="C2043" t="str">
            <v xml:space="preserve">H     </v>
          </cell>
          <cell r="D2043">
            <v>1.01</v>
          </cell>
        </row>
        <row r="2044">
          <cell r="A2044">
            <v>43503</v>
          </cell>
          <cell r="B2044" t="str">
            <v>EPI - FAMILIA SERVENTE - MENSALISTA (ENCARGOS COMPLEMENTARES - COLETADO CAIXA)</v>
          </cell>
          <cell r="C2044" t="str">
            <v xml:space="preserve">MES   </v>
          </cell>
          <cell r="D2044">
            <v>191.25</v>
          </cell>
        </row>
        <row r="2045">
          <cell r="A2045">
            <v>43492</v>
          </cell>
          <cell r="B2045" t="str">
            <v>EPI - FAMILIA SOLDADOR - HORISTA (ENCARGOS COMPLEMENTARES - COLETADO CAIXA)</v>
          </cell>
          <cell r="C2045" t="str">
            <v xml:space="preserve">H     </v>
          </cell>
          <cell r="D2045">
            <v>1.3</v>
          </cell>
        </row>
        <row r="2046">
          <cell r="A2046">
            <v>43504</v>
          </cell>
          <cell r="B2046" t="str">
            <v>EPI - FAMILIA SOLDADOR - MENSALISTA (ENCARGOS COMPLEMENTARES - COLETADO CAIXA)</v>
          </cell>
          <cell r="C2046" t="str">
            <v xml:space="preserve">MES   </v>
          </cell>
          <cell r="D2046">
            <v>244.54</v>
          </cell>
        </row>
        <row r="2047">
          <cell r="A2047">
            <v>43493</v>
          </cell>
          <cell r="B2047" t="str">
            <v>EPI - FAMILIA TOPOGRAFO - HORISTA (ENCARGOS COMPLEMENTARES - COLETADO CAIXA)</v>
          </cell>
          <cell r="C2047" t="str">
            <v xml:space="preserve">H     </v>
          </cell>
          <cell r="D2047">
            <v>0.52</v>
          </cell>
        </row>
        <row r="2048">
          <cell r="A2048">
            <v>43505</v>
          </cell>
          <cell r="B2048" t="str">
            <v>EPI - FAMILIA TOPOGRAFO - MENSALISTA (ENCARGOS COMPLEMENTARES - COLETADO CAIXA)</v>
          </cell>
          <cell r="C2048" t="str">
            <v xml:space="preserve">MES   </v>
          </cell>
          <cell r="D2048">
            <v>98.01</v>
          </cell>
        </row>
        <row r="2049">
          <cell r="A2049">
            <v>37774</v>
          </cell>
          <cell r="B2049" t="str">
            <v>EQUIPAMENTO DE LIMPEZA COMBINADO (VACUO/ALTA PRESSAO) 95% VACUO, TANQUE 7000 L, BOMBA 140 KGF/CM2 66 L/MIN COM MOTOR INDEPENDENTE A DIESEL DE 60 CV (INCLUI MONTAGEM, NAO INCLUI CAMINHAO)</v>
          </cell>
          <cell r="C2049" t="str">
            <v xml:space="preserve">UN    </v>
          </cell>
          <cell r="D2049">
            <v>229881.24</v>
          </cell>
        </row>
        <row r="2050">
          <cell r="A2050">
            <v>38630</v>
          </cell>
          <cell r="B2050" t="str">
            <v>EQUIPAMENTO PARA DEMARCACAO DE FAIXAS DE TRAFEGO A FRIO, A SER MONTADO SOBRE CAMINHAO DE PBT MINIMO DE 9 T E DISTANCIA MINIMA ENTRE EIXOS DE 4,3 M, CAPACIDADE PARA 800 L DE TINTA (INCLUI MONTAGEM, NAO INCLUI CAMINHAO)</v>
          </cell>
          <cell r="C2050" t="str">
            <v xml:space="preserve">UN    </v>
          </cell>
          <cell r="D2050">
            <v>1504453.12</v>
          </cell>
        </row>
        <row r="2051">
          <cell r="A2051">
            <v>38629</v>
          </cell>
          <cell r="B2051"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1" t="str">
            <v xml:space="preserve">UN    </v>
          </cell>
          <cell r="D2051">
            <v>2239453.12</v>
          </cell>
        </row>
        <row r="2052">
          <cell r="A2052">
            <v>38476</v>
          </cell>
          <cell r="B2052" t="str">
            <v>ESCADA DUPLA DE ABRIR EM ALUMINIO, MODELO PINTOR, 8 DEGRAUS</v>
          </cell>
          <cell r="C2052" t="str">
            <v xml:space="preserve">UN    </v>
          </cell>
          <cell r="D2052">
            <v>297.70999999999998</v>
          </cell>
        </row>
        <row r="2053">
          <cell r="A2053">
            <v>38477</v>
          </cell>
          <cell r="B2053" t="str">
            <v>ESCADA EXTENSIVEL EM ALUMINIO COM 6,00 M ESTENDIDA</v>
          </cell>
          <cell r="C2053" t="str">
            <v xml:space="preserve">UN    </v>
          </cell>
          <cell r="D2053">
            <v>843.11</v>
          </cell>
        </row>
        <row r="2054">
          <cell r="A2054">
            <v>40635</v>
          </cell>
          <cell r="B2054" t="str">
            <v>ESCAVADEIRA HIDRAULICA SOBRE ESTEIRA, COM GARRA GIRATORIA DE MANDIBULAS, PESO OPERACIONAL ENTRE 22,00 E 25,50 TON, POTENCIA LIQUIDA ENTRE 150 E 160 HP</v>
          </cell>
          <cell r="C2054" t="str">
            <v xml:space="preserve">UN    </v>
          </cell>
          <cell r="D2054">
            <v>586265</v>
          </cell>
        </row>
        <row r="2055">
          <cell r="A2055">
            <v>36483</v>
          </cell>
          <cell r="B2055" t="str">
            <v>ESCAVADEIRA HIDRAULICA SOBRE ESTEIRAS CACAMBA 0,40 A 1,20 M3, PESO OPERACIONAL 21,19 T, POTENCIA LIQUIDA 173 HP</v>
          </cell>
          <cell r="C2055" t="str">
            <v xml:space="preserve">UN    </v>
          </cell>
          <cell r="D2055">
            <v>531250</v>
          </cell>
        </row>
        <row r="2056">
          <cell r="A2056">
            <v>14525</v>
          </cell>
          <cell r="B2056" t="str">
            <v>ESCAVADEIRA HIDRAULICA SOBRE ESTEIRAS COM CACAMBA DE 1,20 M3, PESO OPERACIONAL 21 T, POTENCIA BRUTA 155 HP</v>
          </cell>
          <cell r="C2056" t="str">
            <v xml:space="preserve">UN    </v>
          </cell>
          <cell r="D2056">
            <v>556250</v>
          </cell>
        </row>
        <row r="2057">
          <cell r="A2057">
            <v>36482</v>
          </cell>
          <cell r="B2057" t="str">
            <v>ESCAVADEIRA HIDRAULICA SOBRE ESTEIRAS, CACAMBA  0,80 M3, PESO OPERACIONAL 17,8 T, POTENCIA LIQUIDA 110 HP</v>
          </cell>
          <cell r="C2057" t="str">
            <v xml:space="preserve">UN    </v>
          </cell>
          <cell r="D2057">
            <v>477061.85</v>
          </cell>
        </row>
        <row r="2058">
          <cell r="A2058">
            <v>36408</v>
          </cell>
          <cell r="B2058" t="str">
            <v>ESCAVADEIRA HIDRAULICA SOBRE ESTEIRAS, CACAMBA 0,4 A 1,70 M3, PESO OPERACIONAL 23,2 T, POTENCIA BRUTA 183 HP</v>
          </cell>
          <cell r="C2058" t="str">
            <v xml:space="preserve">UN    </v>
          </cell>
          <cell r="D2058">
            <v>570000</v>
          </cell>
        </row>
        <row r="2059">
          <cell r="A2059">
            <v>2723</v>
          </cell>
          <cell r="B2059" t="str">
            <v>ESCAVADEIRA HIDRAULICA SOBRE ESTEIRAS, CACAMBA 0,62M3, PESO OPERACIONAL 12,61T, POTENCIA LIQUIDA 95HP</v>
          </cell>
          <cell r="C2059" t="str">
            <v xml:space="preserve">UN    </v>
          </cell>
          <cell r="D2059">
            <v>437500</v>
          </cell>
        </row>
        <row r="2060">
          <cell r="A2060">
            <v>36481</v>
          </cell>
          <cell r="B2060" t="str">
            <v>ESCAVADEIRA HIDRAULICA SOBRE ESTEIRAS, CACAMBA 0,80 A 1,30 M3, PESO OPERACIONAL 22,18 T, POTENCIA LIQUIDA 170 HP</v>
          </cell>
          <cell r="C2060" t="str">
            <v xml:space="preserve">UN    </v>
          </cell>
          <cell r="D2060">
            <v>521875</v>
          </cell>
        </row>
        <row r="2061">
          <cell r="A2061">
            <v>10685</v>
          </cell>
          <cell r="B2061" t="str">
            <v>ESCAVADEIRA HIDRAULICA SOBRE ESTEIRAS, CACAMBA 0,80M3, PESO OPERACIONAL 17T, POTENCIA BRUTA 111HP</v>
          </cell>
          <cell r="C2061" t="str">
            <v xml:space="preserve">UN    </v>
          </cell>
          <cell r="D2061">
            <v>500000</v>
          </cell>
        </row>
        <row r="2062">
          <cell r="A2062">
            <v>40636</v>
          </cell>
          <cell r="B2062" t="str">
            <v>ESCAVADEIRA HIDRAULICA SOBRE ESTEIRAS, CAPACIDADE DA CACAMBA ENTRE 1,20 E 1,50 M3, PESO OPERACIONAL ENTRE 20,00 E 22,00 TON, POTENCIA LIQUIDA ENTRE 150 E 155 HP, EQUIPADA COM CLAMSHELL</v>
          </cell>
          <cell r="C2062" t="str">
            <v xml:space="preserve">UN    </v>
          </cell>
          <cell r="D2062">
            <v>564390</v>
          </cell>
        </row>
        <row r="2063">
          <cell r="A2063">
            <v>4111</v>
          </cell>
          <cell r="B2063" t="str">
            <v>ESCORA PRE-MOLDADA EM CONCRETO, *10 X 10* CM, H = 2,30M</v>
          </cell>
          <cell r="C2063" t="str">
            <v xml:space="preserve">UN    </v>
          </cell>
          <cell r="D2063">
            <v>37.81</v>
          </cell>
        </row>
        <row r="2064">
          <cell r="A2064">
            <v>26021</v>
          </cell>
          <cell r="B2064" t="str">
            <v>ESCOVA CIRCULAR EM ACO LATONADO, 6 X 1 " (DIAMETRO X ESPESSURA), FURO DE 1 1/4 ", FIO ONDULADO *0,30* MM</v>
          </cell>
          <cell r="C2064" t="str">
            <v xml:space="preserve">UN    </v>
          </cell>
          <cell r="D2064">
            <v>66.84</v>
          </cell>
        </row>
        <row r="2065">
          <cell r="A2065">
            <v>12</v>
          </cell>
          <cell r="B2065" t="str">
            <v>ESCOVA DE ACO, COM CABO, *4  X 15* FILEIRAS DE CERDAS</v>
          </cell>
          <cell r="C2065" t="str">
            <v xml:space="preserve">UN    </v>
          </cell>
          <cell r="D2065">
            <v>12.99</v>
          </cell>
        </row>
        <row r="2066">
          <cell r="A2066">
            <v>37554</v>
          </cell>
          <cell r="B2066" t="str">
            <v>ESGUICHO JATO REGULAVEL, TIPO ELKHART, ENGATE RAPIDO 1 1/2", PARA COMBATE A INCENDIO</v>
          </cell>
          <cell r="C2066" t="str">
            <v xml:space="preserve">UN    </v>
          </cell>
          <cell r="D2066">
            <v>179.68</v>
          </cell>
        </row>
        <row r="2067">
          <cell r="A2067">
            <v>37555</v>
          </cell>
          <cell r="B2067" t="str">
            <v>ESGUICHO JATO REGULAVEL, TIPO ELKHART, ENGATE RAPIDO 2 1/2", PARA COMBATE A INCENDIO</v>
          </cell>
          <cell r="C2067" t="str">
            <v xml:space="preserve">UN    </v>
          </cell>
          <cell r="D2067">
            <v>218.57</v>
          </cell>
        </row>
        <row r="2068">
          <cell r="A2068">
            <v>10902</v>
          </cell>
          <cell r="B2068" t="str">
            <v>ESGUICHO TIPO JATO SOLIDO, EM LATAO, ENGATE RAPIDO 1 1/2" X 13 MM, PARA MANGUEIRA EM INSTALACAO PREDIAL COMBATE A INCENDIO</v>
          </cell>
          <cell r="C2068" t="str">
            <v xml:space="preserve">UN    </v>
          </cell>
          <cell r="D2068">
            <v>54.84</v>
          </cell>
        </row>
        <row r="2069">
          <cell r="A2069">
            <v>20965</v>
          </cell>
          <cell r="B2069" t="str">
            <v>ESGUICHO TIPO JATO SOLIDO, EM LATAO, ENGATE RAPIDO 1 1/2" X 16 MM, PARA MANGUEIRA EM INSTALACAO PREDIAL COMBATE A INCENDIO</v>
          </cell>
          <cell r="C2069" t="str">
            <v xml:space="preserve">UN    </v>
          </cell>
          <cell r="D2069">
            <v>55.35</v>
          </cell>
        </row>
        <row r="2070">
          <cell r="A2070">
            <v>20966</v>
          </cell>
          <cell r="B2070" t="str">
            <v>ESGUICHO TIPO JATO SOLIDO, EM LATAO, ENGATE RAPIDO 1 1/2" X 19 MM, PARA MANGUEIRA EM INSTALACAO PREDIAL COMBATE A INCENDIO</v>
          </cell>
          <cell r="C2070" t="str">
            <v xml:space="preserve">UN    </v>
          </cell>
          <cell r="D2070">
            <v>59.6</v>
          </cell>
        </row>
        <row r="2071">
          <cell r="A2071">
            <v>10903</v>
          </cell>
          <cell r="B2071" t="str">
            <v>ESGUICHO TIPO JATO SOLIDO, EM LATAO, ENGATE RAPIDO 2 1/2" X 13 MM, PARA MANGUEIRA EM INSTALACAO PREDIAL COMBATE A INCENDIO</v>
          </cell>
          <cell r="C2071" t="str">
            <v xml:space="preserve">UN    </v>
          </cell>
          <cell r="D2071">
            <v>90.34</v>
          </cell>
        </row>
        <row r="2072">
          <cell r="A2072">
            <v>20967</v>
          </cell>
          <cell r="B2072" t="str">
            <v>ESGUICHO TIPO JATO SOLIDO, EM LATAO, ENGATE RAPIDO 2 1/2" X 16 MM, PARA MANGUEIRA EM INSTALACAO PREDIAL COMBATE A INCENDIO</v>
          </cell>
          <cell r="C2072" t="str">
            <v xml:space="preserve">UN    </v>
          </cell>
          <cell r="D2072">
            <v>90.34</v>
          </cell>
        </row>
        <row r="2073">
          <cell r="A2073">
            <v>20968</v>
          </cell>
          <cell r="B2073" t="str">
            <v>ESGUICHO TIPO JATO SOLIDO, EM LATAO, ENGATE RAPIDO 2 1/2" X 19 MM, PARA MANGUEIRA EM INSTALACAO PREDIAL COMBATE A INCENDIO</v>
          </cell>
          <cell r="C2073" t="str">
            <v xml:space="preserve">UN    </v>
          </cell>
          <cell r="D2073">
            <v>99.08</v>
          </cell>
        </row>
        <row r="2074">
          <cell r="A2074">
            <v>11359</v>
          </cell>
          <cell r="B2074" t="str">
            <v>ESMERILHADEIRA ANGULAR ELETRICA, DIAMETRO DO DISCO 7 '' (180 MM), ROTACAO 8500 RPM, POTENCIA 2400 W</v>
          </cell>
          <cell r="C2074" t="str">
            <v xml:space="preserve">UN    </v>
          </cell>
          <cell r="D2074">
            <v>909.45</v>
          </cell>
        </row>
        <row r="2075">
          <cell r="A2075">
            <v>39017</v>
          </cell>
          <cell r="B2075" t="str">
            <v>ESPACADOR / DISTANCIADOR CIRCULAR COM ENTRADA LATERAL, EM PLASTICO, PARA VERGALHAO *4,2 A 12,5* MM, COBRIMENTO 20 MM</v>
          </cell>
          <cell r="C2075" t="str">
            <v xml:space="preserve">UN    </v>
          </cell>
          <cell r="D2075">
            <v>0.18</v>
          </cell>
        </row>
        <row r="2076">
          <cell r="A2076">
            <v>39315</v>
          </cell>
          <cell r="B2076" t="str">
            <v>ESPACADOR / DISTANCIADOR TIPO GARRA DUPLA, EM PLASTICO, COBRIMENTO *20* MM, PARA FERRAGENS DE LAJES E FUNDO DE VIGAS</v>
          </cell>
          <cell r="C2076" t="str">
            <v xml:space="preserve">UN    </v>
          </cell>
          <cell r="D2076">
            <v>0.28999999999999998</v>
          </cell>
        </row>
        <row r="2077">
          <cell r="A2077">
            <v>39016</v>
          </cell>
          <cell r="B2077" t="str">
            <v>ESPACADOR / DISTANCIADOR TIPO PINO EM PLASTICO, PARA VERGALHAO ATE 10 MM, PARA APOIO DE ARMADURA</v>
          </cell>
          <cell r="C2077" t="str">
            <v xml:space="preserve">UN    </v>
          </cell>
          <cell r="D2077">
            <v>0.28999999999999998</v>
          </cell>
        </row>
        <row r="2078">
          <cell r="A2078">
            <v>40432</v>
          </cell>
          <cell r="B2078" t="str">
            <v>ESPACADOR / SEPARADOR DE BARRA , METALICO, TIPO CARAMBOLA, PARA TIRANTES, 25 X 84 MM</v>
          </cell>
          <cell r="C2078" t="str">
            <v xml:space="preserve">UN    </v>
          </cell>
          <cell r="D2078">
            <v>2.2799999999999998</v>
          </cell>
        </row>
        <row r="2079">
          <cell r="A2079">
            <v>39481</v>
          </cell>
          <cell r="B2079" t="str">
            <v>ESPACADOR OU DISTANCIADOR, EM PLASTICO, TIPO APOIO DE CORDOALHA (CARANGUEJO), PARA ARMADURA NEGATIVA E PROTENSAO, COBRIMENTO 50 MM</v>
          </cell>
          <cell r="C2079" t="str">
            <v xml:space="preserve">UN    </v>
          </cell>
          <cell r="D2079">
            <v>1.43</v>
          </cell>
        </row>
        <row r="2080">
          <cell r="A2080">
            <v>40433</v>
          </cell>
          <cell r="B2080" t="str">
            <v>ESPACADOR/SEPARADOR DE CORDOALHA TIPO DISCO 12 FUROS DE 14 MM, PARA TIRANTES</v>
          </cell>
          <cell r="C2080" t="str">
            <v xml:space="preserve">UN    </v>
          </cell>
          <cell r="D2080">
            <v>1.26</v>
          </cell>
        </row>
        <row r="2081">
          <cell r="A2081">
            <v>20219</v>
          </cell>
          <cell r="B2081" t="str">
            <v>ESPARGIDOR DE ASFALTO PRESSURIZADO, REBOCAVEL, TANQUE DE 2500 L, PNEUMATICO,  COM MOTOR A GASOLINA 3,4HP</v>
          </cell>
          <cell r="C2081" t="str">
            <v xml:space="preserve">UN    </v>
          </cell>
          <cell r="D2081">
            <v>83700</v>
          </cell>
        </row>
        <row r="2082">
          <cell r="A2082">
            <v>36484</v>
          </cell>
          <cell r="B2082" t="str">
            <v>ESPARGIDOR DE ASFALTO PRESSURIZADO, TANQUE 6 M3 COM ISOLACAO TERMICA, AQUECIDO COM 2 MACARICOS, COM BARRA ESPARGIDORA 3,60 M, A SER MONTADO SOBRE CAMINHAO</v>
          </cell>
          <cell r="C2082" t="str">
            <v xml:space="preserve">UN    </v>
          </cell>
          <cell r="D2082">
            <v>177679.85</v>
          </cell>
        </row>
        <row r="2083">
          <cell r="A2083">
            <v>38367</v>
          </cell>
          <cell r="B2083" t="str">
            <v>ESPATULA DE ACO INOX COM CABO DE MADEIRA, LARGURA 8 CM</v>
          </cell>
          <cell r="C2083" t="str">
            <v xml:space="preserve">UN    </v>
          </cell>
          <cell r="D2083">
            <v>15.99</v>
          </cell>
        </row>
        <row r="2084">
          <cell r="A2084">
            <v>38368</v>
          </cell>
          <cell r="B2084" t="str">
            <v>ESPATULA DE PLASTICO LISA, LARGURA 10 CM</v>
          </cell>
          <cell r="C2084" t="str">
            <v xml:space="preserve">UN    </v>
          </cell>
          <cell r="D2084">
            <v>7.89</v>
          </cell>
        </row>
        <row r="2085">
          <cell r="A2085">
            <v>38091</v>
          </cell>
          <cell r="B2085" t="str">
            <v>ESPELHO / PLACA CEGA 4" X 2", PARA INSTALACAO DE TOMADAS E INTERRUPTORES</v>
          </cell>
          <cell r="C2085" t="str">
            <v xml:space="preserve">UN    </v>
          </cell>
          <cell r="D2085">
            <v>1.71</v>
          </cell>
        </row>
        <row r="2086">
          <cell r="A2086">
            <v>38095</v>
          </cell>
          <cell r="B2086" t="str">
            <v>ESPELHO / PLACA CEGA 4" X 4", PARA INSTALACAO DE TOMADAS E INTERRUPTORES</v>
          </cell>
          <cell r="C2086" t="str">
            <v xml:space="preserve">UN    </v>
          </cell>
          <cell r="D2086">
            <v>3.62</v>
          </cell>
        </row>
        <row r="2087">
          <cell r="A2087">
            <v>38092</v>
          </cell>
          <cell r="B2087" t="str">
            <v>ESPELHO / PLACA DE 1 POSTO 4" X 2", PARA INSTALACAO DE TOMADAS E INTERRUPTORES</v>
          </cell>
          <cell r="C2087" t="str">
            <v xml:space="preserve">UN    </v>
          </cell>
          <cell r="D2087">
            <v>1.62</v>
          </cell>
        </row>
        <row r="2088">
          <cell r="A2088">
            <v>38093</v>
          </cell>
          <cell r="B2088" t="str">
            <v>ESPELHO / PLACA DE 2 POSTOS 4" X 2", PARA INSTALACAO DE TOMADAS E INTERRUPTORES</v>
          </cell>
          <cell r="C2088" t="str">
            <v xml:space="preserve">UN    </v>
          </cell>
          <cell r="D2088">
            <v>1.68</v>
          </cell>
        </row>
        <row r="2089">
          <cell r="A2089">
            <v>38096</v>
          </cell>
          <cell r="B2089" t="str">
            <v>ESPELHO / PLACA DE 2 POSTOS 4" X 4", PARA INSTALACAO DE TOMADAS E INTERRUPTORES</v>
          </cell>
          <cell r="C2089" t="str">
            <v xml:space="preserve">UN    </v>
          </cell>
          <cell r="D2089">
            <v>3.89</v>
          </cell>
        </row>
        <row r="2090">
          <cell r="A2090">
            <v>38094</v>
          </cell>
          <cell r="B2090" t="str">
            <v>ESPELHO / PLACA DE 3 POSTOS 4" X 2", PARA INSTALACAO DE TOMADAS E INTERRUPTORES</v>
          </cell>
          <cell r="C2090" t="str">
            <v xml:space="preserve">UN    </v>
          </cell>
          <cell r="D2090">
            <v>2.0499999999999998</v>
          </cell>
        </row>
        <row r="2091">
          <cell r="A2091">
            <v>38097</v>
          </cell>
          <cell r="B2091" t="str">
            <v>ESPELHO / PLACA DE 4 POSTOS 4" X 4", PARA INSTALACAO DE TOMADAS E INTERRUPTORES</v>
          </cell>
          <cell r="C2091" t="str">
            <v xml:space="preserve">UN    </v>
          </cell>
          <cell r="D2091">
            <v>4.17</v>
          </cell>
        </row>
        <row r="2092">
          <cell r="A2092">
            <v>38098</v>
          </cell>
          <cell r="B2092" t="str">
            <v>ESPELHO / PLACA DE 6 POSTOS 4" X 4", PARA INSTALACAO DE TOMADAS E INTERRUPTORES</v>
          </cell>
          <cell r="C2092" t="str">
            <v xml:space="preserve">UN    </v>
          </cell>
          <cell r="D2092">
            <v>4.17</v>
          </cell>
        </row>
        <row r="2093">
          <cell r="A2093">
            <v>11186</v>
          </cell>
          <cell r="B2093" t="str">
            <v>ESPELHO CRISTAL E = 4 MM</v>
          </cell>
          <cell r="C2093" t="str">
            <v xml:space="preserve">M2    </v>
          </cell>
          <cell r="D2093">
            <v>420.78</v>
          </cell>
        </row>
        <row r="2094">
          <cell r="A2094">
            <v>11558</v>
          </cell>
          <cell r="B2094" t="str">
            <v>ESPELHO, RETO OU CURVO, EM LATAO CROMADO, ESPESSURA ATE 6 MM, LARGURA *40*MM, ALTURA *180*MM - PARA FECHADURA DE EMBUTIR</v>
          </cell>
          <cell r="C2094" t="str">
            <v xml:space="preserve">PAR   </v>
          </cell>
          <cell r="D2094">
            <v>15.4</v>
          </cell>
        </row>
        <row r="2095">
          <cell r="A2095">
            <v>11557</v>
          </cell>
          <cell r="B2095" t="str">
            <v>ESPELHO, RETO OU CURVO, EM LATAO CROMADO, ESPESSURA MINIMA 6 MM, LARGURA *43*MM, ALTURA *230*MM - PARA FECHADURA DE EMBUTIR</v>
          </cell>
          <cell r="C2095" t="str">
            <v xml:space="preserve">PAR   </v>
          </cell>
          <cell r="D2095">
            <v>39</v>
          </cell>
        </row>
        <row r="2096">
          <cell r="A2096">
            <v>2759</v>
          </cell>
          <cell r="B2096" t="str">
            <v>ESPOLETA SIMPLES N 8.</v>
          </cell>
          <cell r="C2096" t="str">
            <v xml:space="preserve">UN    </v>
          </cell>
          <cell r="D2096">
            <v>6.09</v>
          </cell>
        </row>
        <row r="2097">
          <cell r="A2097">
            <v>38124</v>
          </cell>
          <cell r="B2097" t="str">
            <v>ESPUMA EXPANSIVA DE POLIURETANO, APLICACAO MANUAL - 500 ML</v>
          </cell>
          <cell r="C2097" t="str">
            <v xml:space="preserve">UN    </v>
          </cell>
          <cell r="D2097">
            <v>29.9</v>
          </cell>
        </row>
        <row r="2098">
          <cell r="A2098">
            <v>38380</v>
          </cell>
          <cell r="B2098" t="str">
            <v>ESQUADRO DE ACO 12 " (300 MM), CABO DE ALUMINIO</v>
          </cell>
          <cell r="C2098" t="str">
            <v xml:space="preserve">UN    </v>
          </cell>
          <cell r="D2098">
            <v>25.41</v>
          </cell>
        </row>
        <row r="2099">
          <cell r="A2099">
            <v>20059</v>
          </cell>
          <cell r="B2099" t="str">
            <v>ESQUADRO INTERNO OU EXTERNO PARA CALHA PLUVIAL, PVC, DIAMETRO ENTRE 119 E 170 MM, PARA DRENAGEM PREDIAL</v>
          </cell>
          <cell r="C2099" t="str">
            <v xml:space="preserve">UN    </v>
          </cell>
          <cell r="D2099">
            <v>15.79</v>
          </cell>
        </row>
        <row r="2100">
          <cell r="A2100">
            <v>42429</v>
          </cell>
          <cell r="B2100" t="str">
            <v>ESQUI TRIPLO, EM TUBO DE ACO CARBONO, PINTURA NO PROCESSO ELETROSTATICO - EQUIPAMENTO DE GINASTICA PARA ACADEMIA AO AR LIVRE / ACADEMIA DA TERCEIRA IDADE - ATI</v>
          </cell>
          <cell r="C2100" t="str">
            <v xml:space="preserve">UN    </v>
          </cell>
          <cell r="D2100">
            <v>5157.55</v>
          </cell>
        </row>
        <row r="2101">
          <cell r="A2101">
            <v>39616</v>
          </cell>
          <cell r="B2101" t="str">
            <v>ESTABILIZADOR BIVOLT AUTOMATICO, 1000 VA</v>
          </cell>
          <cell r="C2101" t="str">
            <v xml:space="preserve">UN    </v>
          </cell>
          <cell r="D2101">
            <v>480.9</v>
          </cell>
        </row>
        <row r="2102">
          <cell r="A2102">
            <v>39618</v>
          </cell>
          <cell r="B2102" t="str">
            <v>ESTABILIZADOR BIVOLT AUTOMATICO, 1500 VA</v>
          </cell>
          <cell r="C2102" t="str">
            <v xml:space="preserve">UN    </v>
          </cell>
          <cell r="D2102">
            <v>872.27</v>
          </cell>
        </row>
        <row r="2103">
          <cell r="A2103">
            <v>39619</v>
          </cell>
          <cell r="B2103" t="str">
            <v>ESTABILIZADOR BIVOLT AUTOMATICO, 2000 VA</v>
          </cell>
          <cell r="C2103" t="str">
            <v xml:space="preserve">UN    </v>
          </cell>
          <cell r="D2103">
            <v>1194.6600000000001</v>
          </cell>
        </row>
        <row r="2104">
          <cell r="A2104">
            <v>39613</v>
          </cell>
          <cell r="B2104" t="str">
            <v>ESTABILIZADOR BIVOLT AUTOMATICO, 300 VA</v>
          </cell>
          <cell r="C2104" t="str">
            <v xml:space="preserve">UN    </v>
          </cell>
          <cell r="D2104">
            <v>191.02</v>
          </cell>
        </row>
        <row r="2105">
          <cell r="A2105">
            <v>39614</v>
          </cell>
          <cell r="B2105" t="str">
            <v>ESTABILIZADOR BIVOLT AUTOMATICO, 500 VA</v>
          </cell>
          <cell r="C2105" t="str">
            <v xml:space="preserve">UN    </v>
          </cell>
          <cell r="D2105">
            <v>278.69</v>
          </cell>
        </row>
        <row r="2106">
          <cell r="A2106">
            <v>38538</v>
          </cell>
          <cell r="B2106" t="str">
            <v>ESTACA PRE-MOLDADA MACICA DE CONCRETO VIBRADO ARMADO, PARA CARGA DE 25 T, SECAO QUADRADA DE *16 X 16*, COM ANEL METALICO INCORPORADO A PECA (SOMENTE FORNECIMENTO)</v>
          </cell>
          <cell r="C2106" t="str">
            <v xml:space="preserve">M     </v>
          </cell>
          <cell r="D2106">
            <v>56.5</v>
          </cell>
        </row>
        <row r="2107">
          <cell r="A2107">
            <v>38539</v>
          </cell>
          <cell r="B2107" t="str">
            <v>ESTACA PRE-MOLDADA MACICA DE CONCRETO VIBRADO ARMADO, PARA CARGA DE 50 T, SECAO QUADRADA, COM ANEL METALICO INCORPORADO A PECA (SOMENTE FORNECIMENTO)</v>
          </cell>
          <cell r="C2107" t="str">
            <v xml:space="preserve">M     </v>
          </cell>
          <cell r="D2107">
            <v>76.83</v>
          </cell>
        </row>
        <row r="2108">
          <cell r="A2108">
            <v>38540</v>
          </cell>
          <cell r="B2108" t="str">
            <v>ESTACA PRE-MOLDADA VAZADA DE CONCRETO CENTRIFUGADO, PARA CARGA DE 100 T, SECAO CIRCULAR, COM ANEL METALICO INCORPORADO A PECA (SOMENTE FORNECIMENTO)</v>
          </cell>
          <cell r="C2108" t="str">
            <v xml:space="preserve">M     </v>
          </cell>
          <cell r="D2108">
            <v>196.9</v>
          </cell>
        </row>
        <row r="2109">
          <cell r="A2109">
            <v>38384</v>
          </cell>
          <cell r="B2109" t="str">
            <v>ESTILETE DE METAL, LAMINA 18 MM</v>
          </cell>
          <cell r="C2109" t="str">
            <v xml:space="preserve">UN    </v>
          </cell>
          <cell r="D2109">
            <v>20.440000000000001</v>
          </cell>
        </row>
        <row r="2110">
          <cell r="A2110">
            <v>13</v>
          </cell>
          <cell r="B2110" t="str">
            <v>ESTOPA</v>
          </cell>
          <cell r="C2110" t="str">
            <v xml:space="preserve">KG    </v>
          </cell>
          <cell r="D2110">
            <v>20</v>
          </cell>
        </row>
        <row r="2111">
          <cell r="A2111">
            <v>2762</v>
          </cell>
          <cell r="B2111" t="str">
            <v>ESTOPIM SIMPLES</v>
          </cell>
          <cell r="C2111" t="str">
            <v xml:space="preserve">M     </v>
          </cell>
          <cell r="D2111">
            <v>7.61</v>
          </cell>
        </row>
        <row r="2112">
          <cell r="A2112">
            <v>21142</v>
          </cell>
          <cell r="B2112" t="str">
            <v>ESTRIBO COM PARAFUSO EM CHAPA DE FERRO FUNDIDO DE 2" X 3/16" X 35 CM, SECAO "U", PARA MADEIRAMENTO DE TELHADO</v>
          </cell>
          <cell r="C2112" t="str">
            <v xml:space="preserve">UN    </v>
          </cell>
          <cell r="D2112">
            <v>28.05</v>
          </cell>
        </row>
        <row r="2113">
          <cell r="A2113">
            <v>4223</v>
          </cell>
          <cell r="B2113" t="str">
            <v>ETANOL</v>
          </cell>
          <cell r="C2113" t="str">
            <v xml:space="preserve">L     </v>
          </cell>
          <cell r="D2113">
            <v>3.61</v>
          </cell>
        </row>
        <row r="2114">
          <cell r="A2114">
            <v>37372</v>
          </cell>
          <cell r="B2114" t="str">
            <v>EXAMES - HORISTA (COLETADO CAIXA)</v>
          </cell>
          <cell r="C2114" t="str">
            <v xml:space="preserve">H     </v>
          </cell>
          <cell r="D2114">
            <v>0.55000000000000004</v>
          </cell>
        </row>
        <row r="2115">
          <cell r="A2115">
            <v>40863</v>
          </cell>
          <cell r="B2115" t="str">
            <v>EXAMES - MENSALISTA (COLETADO CAIXA)</v>
          </cell>
          <cell r="C2115" t="str">
            <v xml:space="preserve">MES   </v>
          </cell>
          <cell r="D2115">
            <v>103.7</v>
          </cell>
        </row>
        <row r="2116">
          <cell r="A2116">
            <v>38475</v>
          </cell>
          <cell r="B2116" t="str">
            <v>EXTENSAO DE SOLDA 201 ACETILENO, E = *1,5 A 2,5* MM</v>
          </cell>
          <cell r="C2116" t="str">
            <v xml:space="preserve">UN    </v>
          </cell>
          <cell r="D2116">
            <v>29.3</v>
          </cell>
        </row>
        <row r="2117">
          <cell r="A2117">
            <v>38474</v>
          </cell>
          <cell r="B2117" t="str">
            <v>EXTENSAO DE SOLDA 201 GLP, E = *2,5 A 4,0* MM</v>
          </cell>
          <cell r="C2117" t="str">
            <v xml:space="preserve">UN    </v>
          </cell>
          <cell r="D2117">
            <v>36.229999999999997</v>
          </cell>
        </row>
        <row r="2118">
          <cell r="A2118">
            <v>10886</v>
          </cell>
          <cell r="B2118" t="str">
            <v>EXTINTOR DE INCENDIO PORTATIL COM CARGA DE AGUA PRESSURIZADA DE 10 L, CLASSE A</v>
          </cell>
          <cell r="C2118" t="str">
            <v xml:space="preserve">UN    </v>
          </cell>
          <cell r="D2118">
            <v>144.68</v>
          </cell>
        </row>
        <row r="2119">
          <cell r="A2119">
            <v>10888</v>
          </cell>
          <cell r="B2119" t="str">
            <v>EXTINTOR DE INCENDIO PORTATIL COM CARGA DE GAS CARBONICO CO2 DE 4 KG, CLASSE BC</v>
          </cell>
          <cell r="C2119" t="str">
            <v xml:space="preserve">UN    </v>
          </cell>
          <cell r="D2119">
            <v>457.89</v>
          </cell>
        </row>
        <row r="2120">
          <cell r="A2120">
            <v>10889</v>
          </cell>
          <cell r="B2120" t="str">
            <v>EXTINTOR DE INCENDIO PORTATIL COM CARGA DE GAS CARBONICO CO2 DE 6 KG, CLASSE BC</v>
          </cell>
          <cell r="C2120" t="str">
            <v xml:space="preserve">UN    </v>
          </cell>
          <cell r="D2120">
            <v>496.05</v>
          </cell>
        </row>
        <row r="2121">
          <cell r="A2121">
            <v>10890</v>
          </cell>
          <cell r="B2121" t="str">
            <v>EXTINTOR DE INCENDIO PORTATIL COM CARGA DE PO QUIMICO SECO (PQS) DE 12 KG, CLASSE BC</v>
          </cell>
          <cell r="C2121" t="str">
            <v xml:space="preserve">UN    </v>
          </cell>
          <cell r="D2121">
            <v>228.94</v>
          </cell>
        </row>
        <row r="2122">
          <cell r="A2122">
            <v>10891</v>
          </cell>
          <cell r="B2122" t="str">
            <v>EXTINTOR DE INCENDIO PORTATIL COM CARGA DE PO QUIMICO SECO (PQS) DE 4 KG, CLASSE BC</v>
          </cell>
          <cell r="C2122" t="str">
            <v xml:space="preserve">UN    </v>
          </cell>
          <cell r="D2122">
            <v>139.91</v>
          </cell>
        </row>
        <row r="2123">
          <cell r="A2123">
            <v>10892</v>
          </cell>
          <cell r="B2123" t="str">
            <v>EXTINTOR DE INCENDIO PORTATIL COM CARGA DE PO QUIMICO SECO (PQS) DE 6 KG, CLASSE BC</v>
          </cell>
          <cell r="C2123" t="str">
            <v xml:space="preserve">UN    </v>
          </cell>
          <cell r="D2123">
            <v>165.35</v>
          </cell>
        </row>
        <row r="2124">
          <cell r="A2124">
            <v>20977</v>
          </cell>
          <cell r="B2124" t="str">
            <v>EXTINTOR DE INCENDIO PORTATIL COM CARGA DE PO QUIMICO SECO (PQS) DE 8 KG, CLASSE BC</v>
          </cell>
          <cell r="C2124" t="str">
            <v xml:space="preserve">UN    </v>
          </cell>
          <cell r="D2124">
            <v>197.14</v>
          </cell>
        </row>
        <row r="2125">
          <cell r="A2125">
            <v>3073</v>
          </cell>
          <cell r="B2125" t="str">
            <v>EXTREMIDADE PVC PBA, BF, JE, DN 100/ DE 110 MM (NBR 10351)</v>
          </cell>
          <cell r="C2125" t="str">
            <v xml:space="preserve">UN    </v>
          </cell>
          <cell r="D2125">
            <v>229.97</v>
          </cell>
        </row>
        <row r="2126">
          <cell r="A2126">
            <v>3068</v>
          </cell>
          <cell r="B2126" t="str">
            <v>EXTREMIDADE PVC PBA, BF, JE, DN 50 / DE 60 MM (NBR 10351)</v>
          </cell>
          <cell r="C2126" t="str">
            <v xml:space="preserve">UN    </v>
          </cell>
          <cell r="D2126">
            <v>45.97</v>
          </cell>
        </row>
        <row r="2127">
          <cell r="A2127">
            <v>3074</v>
          </cell>
          <cell r="B2127" t="str">
            <v>EXTREMIDADE PVC PBA, BF, JE, DN 75/ DE 85 MM (NBR 10351)</v>
          </cell>
          <cell r="C2127" t="str">
            <v xml:space="preserve">UN    </v>
          </cell>
          <cell r="D2127">
            <v>145.18</v>
          </cell>
        </row>
        <row r="2128">
          <cell r="A2128">
            <v>3076</v>
          </cell>
          <cell r="B2128" t="str">
            <v>EXTREMIDADE PVC PBA, PF, JE, DN 100 / DE 110 MM (NBR 10351)</v>
          </cell>
          <cell r="C2128" t="str">
            <v xml:space="preserve">UN    </v>
          </cell>
          <cell r="D2128">
            <v>189.06</v>
          </cell>
        </row>
        <row r="2129">
          <cell r="A2129">
            <v>3072</v>
          </cell>
          <cell r="B2129" t="str">
            <v>EXTREMIDADE PVC PBA, PF, JE, DN 50/ DE 60 MM (NBR 10351)</v>
          </cell>
          <cell r="C2129" t="str">
            <v xml:space="preserve">UN    </v>
          </cell>
          <cell r="D2129">
            <v>47.63</v>
          </cell>
        </row>
        <row r="2130">
          <cell r="A2130">
            <v>3075</v>
          </cell>
          <cell r="B2130" t="str">
            <v>EXTREMIDADE PVC PBA, PF, JE, DN 75 / DE 85 MM (NBR 10351)</v>
          </cell>
          <cell r="C2130" t="str">
            <v xml:space="preserve">UN    </v>
          </cell>
          <cell r="D2130">
            <v>119.47</v>
          </cell>
        </row>
        <row r="2131">
          <cell r="A2131">
            <v>10780</v>
          </cell>
          <cell r="B2131" t="str">
            <v>EXTREMIDADE/TUBETE PARA HIDROMETRO PVC, COM ROSCA, CURTA, COM BUCHA LATAO, 1/2"</v>
          </cell>
          <cell r="C2131" t="str">
            <v xml:space="preserve">UN    </v>
          </cell>
          <cell r="D2131">
            <v>10.1</v>
          </cell>
        </row>
        <row r="2132">
          <cell r="A2132">
            <v>10781</v>
          </cell>
          <cell r="B2132" t="str">
            <v>EXTREMIDADE/TUBETE PARA HIDROMETRO PVC, COM ROSCA, CURTA, COM BUCHA LATAO, 3/4"</v>
          </cell>
          <cell r="C2132" t="str">
            <v xml:space="preserve">UN    </v>
          </cell>
          <cell r="D2132">
            <v>16.2</v>
          </cell>
        </row>
        <row r="2133">
          <cell r="A2133">
            <v>20106</v>
          </cell>
          <cell r="B2133" t="str">
            <v>EXTREMIDADE/TUBETE PARA HIDROMETRO PVC, COM ROSCA, CURTA, SEM BUCHA LATAO, 1/2"</v>
          </cell>
          <cell r="C2133" t="str">
            <v xml:space="preserve">UN    </v>
          </cell>
          <cell r="D2133">
            <v>5.34</v>
          </cell>
        </row>
        <row r="2134">
          <cell r="A2134">
            <v>20107</v>
          </cell>
          <cell r="B2134" t="str">
            <v>EXTREMIDADE/TUBETE PARA HIDROMETRO PVC, COM ROSCA, CURTA, SEM BUCHA LATAO, 3/4"</v>
          </cell>
          <cell r="C2134" t="str">
            <v xml:space="preserve">UN    </v>
          </cell>
          <cell r="D2134">
            <v>6.11</v>
          </cell>
        </row>
        <row r="2135">
          <cell r="A2135">
            <v>20108</v>
          </cell>
          <cell r="B2135" t="str">
            <v>EXTREMIDADE/TUBETE PARA HIDROMETRO PVC, COM ROSCA, LONGA, SEM BUCHA LATAO, 1/2"</v>
          </cell>
          <cell r="C2135" t="str">
            <v xml:space="preserve">UN    </v>
          </cell>
          <cell r="D2135">
            <v>8.07</v>
          </cell>
        </row>
        <row r="2136">
          <cell r="A2136">
            <v>20109</v>
          </cell>
          <cell r="B2136" t="str">
            <v>EXTREMIDADE/TUBETE PARA HIDROMETRO PVC, COM ROSCA, LONGA, SEM BUCHA LATAO, 3/4"</v>
          </cell>
          <cell r="C2136" t="str">
            <v xml:space="preserve">UN    </v>
          </cell>
          <cell r="D2136">
            <v>10.1</v>
          </cell>
        </row>
        <row r="2137">
          <cell r="A2137">
            <v>43612</v>
          </cell>
          <cell r="B2137" t="str">
            <v>FECHADRUA BICO DE PAPAGAIO PARA PORTA DE CORRER EXTERNA, EM ACO INOX COM ACABAMENTO CROMADO, MAQUINA COM 45 MM, INCLUINDO CHAVE TIPO CILINDRO</v>
          </cell>
          <cell r="C2137" t="str">
            <v xml:space="preserve">CJ    </v>
          </cell>
          <cell r="D2137">
            <v>72.790000000000006</v>
          </cell>
        </row>
        <row r="2138">
          <cell r="A2138">
            <v>43613</v>
          </cell>
          <cell r="B2138" t="str">
            <v>FECHADRUA BICO DE PAPAGAIO PARA PORTA DE CORRER INTERNA, EM ACO INOX COM ACABAMENTO CROMADO, MAQUINA COM 45 MM, INCLUINDO CHAVE TIPO BIPARTIDA</v>
          </cell>
          <cell r="C2138" t="str">
            <v xml:space="preserve">CJ    </v>
          </cell>
          <cell r="D2138">
            <v>60.26</v>
          </cell>
        </row>
        <row r="2139">
          <cell r="A2139">
            <v>11480</v>
          </cell>
          <cell r="B2139" t="str">
            <v>FECHADURA AUXILIAR DE SEGURANÃA PARA PORTA EXTERNA, EM ACO INOX, BROCA DE 45 A 55 MM, LINGUETA COM 3 AVANCOS, INCLUINDO 2 CHAVES TIPO CILINDRO</v>
          </cell>
          <cell r="C2139" t="str">
            <v xml:space="preserve">CJ    </v>
          </cell>
          <cell r="D2139">
            <v>92.48</v>
          </cell>
        </row>
        <row r="2140">
          <cell r="A2140">
            <v>11469</v>
          </cell>
          <cell r="B2140" t="str">
            <v>FECHADURA DE EMBUTIR PARA GAVETA E MOVEIS DE MADEIRA, EM ACO INOX COM ACABAMENTO CROMADO, COM ABAS LATERAIS, CILINDRO COM 22 MM DE DIAMETRO, INCLUINDO CHAVE COM PERFIL METALICO E CAPA ESCAMOTEAVEL</v>
          </cell>
          <cell r="C2140" t="str">
            <v xml:space="preserve">UN    </v>
          </cell>
          <cell r="D2140">
            <v>9.8699999999999992</v>
          </cell>
        </row>
        <row r="2141">
          <cell r="A2141">
            <v>11468</v>
          </cell>
          <cell r="B2141" t="str">
            <v>FECHADURA DE SOBREPOR PARA GAVETAS E ARMARIOS, EM ACO INOX COM ACABAMENTO CROMADO, COM CILINDRO DE APROX 20 MM</v>
          </cell>
          <cell r="C2141" t="str">
            <v xml:space="preserve">UN    </v>
          </cell>
          <cell r="D2141">
            <v>9.8800000000000008</v>
          </cell>
        </row>
        <row r="2142">
          <cell r="A2142">
            <v>11484</v>
          </cell>
          <cell r="B2142" t="str">
            <v>FECHADURA DE SOBREPOR PARA PORTAO, EM ACO INOX COM ACABAMENTO CROMADO, CAIXA DE 100 MM, INCLUINDO CHAVE TIPO CILINDRO</v>
          </cell>
          <cell r="C2142" t="str">
            <v xml:space="preserve">UN    </v>
          </cell>
          <cell r="D2142">
            <v>43.38</v>
          </cell>
        </row>
        <row r="2143">
          <cell r="A2143">
            <v>38155</v>
          </cell>
          <cell r="B2143" t="str">
            <v>FECHADURA DE SOBREPOR PARA PORTAO, EM ACO INOX COM ACABAMENTO CROMADO, CAIXA DE 100 MM, INCLUINDO CHAVE TIPO TETRA</v>
          </cell>
          <cell r="C2143" t="str">
            <v xml:space="preserve">UN    </v>
          </cell>
          <cell r="D2143">
            <v>67.36</v>
          </cell>
        </row>
        <row r="2144">
          <cell r="A2144">
            <v>11467</v>
          </cell>
          <cell r="B2144" t="str">
            <v>FECHADURA DE SOBREPOR TIPO CAIXAO, EM FERRO COM ACABAMENTO RESINADO, SEM MACANETA, SEM CILINDRO, INCLUINDO CHAVE TIPO SIMPLES</v>
          </cell>
          <cell r="C2144" t="str">
            <v xml:space="preserve">UN    </v>
          </cell>
          <cell r="D2144">
            <v>15.39</v>
          </cell>
        </row>
        <row r="2145">
          <cell r="A2145">
            <v>38153</v>
          </cell>
          <cell r="B2145" t="str">
            <v>FECHADURA ESPELHO PARA PORTA DE BANHEIRO, EM ACO INOX (MAQUINA, TESTA E CONTRA-TESTA) E EM ZAMAC (MACANETA, LINGUETA E TRINCOS) COM ACABAMENTO CROMADO, MAQUINA DE 40 MM, INCLUINDO CHAVE TIPO TRANQUETA</v>
          </cell>
          <cell r="C2145" t="str">
            <v xml:space="preserve">CJ    </v>
          </cell>
          <cell r="D2145">
            <v>39.31</v>
          </cell>
        </row>
        <row r="2146">
          <cell r="A2146">
            <v>43607</v>
          </cell>
          <cell r="B2146" t="str">
            <v>FECHADURA ESPELHO PARA PORTA DE BANHEIRO, EM ACO INOX (MAQUINA, TESTA E CONTRA-TESTA) E EM ZAMAC (MACANETA, LINGUETA E TRINCOS) COM ACABAMENTO CROMADO, MAQUINA DE 55 MM, INCLUINDO CHAVE TIPO TRANQUETA</v>
          </cell>
          <cell r="C2146" t="str">
            <v xml:space="preserve">UN    </v>
          </cell>
          <cell r="D2146">
            <v>74.36</v>
          </cell>
        </row>
        <row r="2147">
          <cell r="A2147">
            <v>3080</v>
          </cell>
          <cell r="B2147" t="str">
            <v>FECHADURA ESPELHO PARA PORTA EXTERNA, EM ACO INOX (MAQUINA, TESTA E CONTRA-TESTA) E EM ZAMAC (MACANETA, LINGUETA E TRINCOS) COM ACABAMENTO CROMADO, MAQUINA DE 40 MM, INCLUINDO CHAVE TIPO CILINDRO</v>
          </cell>
          <cell r="C2147" t="str">
            <v xml:space="preserve">CJ    </v>
          </cell>
          <cell r="D2147">
            <v>50</v>
          </cell>
        </row>
        <row r="2148">
          <cell r="A2148">
            <v>3081</v>
          </cell>
          <cell r="B2148" t="str">
            <v>FECHADURA ESPELHO PARA PORTA EXTERNA, EM ACO INOX (MAQUINA, TESTA E CONTRA-TESTA) E EM ZAMAC (MACANETA, LINGUETA E TRINCOS) COM ACABAMENTO CROMADO, MAQUINA DE 55 MM, INCLUINDO CHAVE TIPO CILINDRO</v>
          </cell>
          <cell r="C2148" t="str">
            <v xml:space="preserve">CJ    </v>
          </cell>
          <cell r="D2148">
            <v>98.92</v>
          </cell>
        </row>
        <row r="2149">
          <cell r="A2149">
            <v>3090</v>
          </cell>
          <cell r="B2149" t="str">
            <v>FECHADURA ESPELHO PARA PORTA INTERNA, EM ACO INOX (MAQUINA, TESTA E CONTRA-TESTA) E EM ZAMAC (MACANETA, LINGUETA E TRINCOS) COM ACABAMENTO CROMADO, MAQUINA DE 40 MM, INCLUINDO CHAVE TIPO INTERNA</v>
          </cell>
          <cell r="C2149" t="str">
            <v xml:space="preserve">CJ    </v>
          </cell>
          <cell r="D2149">
            <v>44.63</v>
          </cell>
        </row>
        <row r="2150">
          <cell r="A2150">
            <v>43611</v>
          </cell>
          <cell r="B2150" t="str">
            <v>FECHADURA ESPELHO PARA PORTA INTERNA, EM ACO INOX (MAQUINA, TESTA E CONTRA-TESTA) E EM ZAMAC (MACANETA, LINGUETA E TRINCOS) COM ACABAMENTO CROMADO, MAQUINA DE 55 MM, INCLUINDO CHAVE TIPO INTERNA</v>
          </cell>
          <cell r="C2150" t="str">
            <v xml:space="preserve">CJ    </v>
          </cell>
          <cell r="D2150">
            <v>74.05</v>
          </cell>
        </row>
        <row r="2151">
          <cell r="A2151">
            <v>3103</v>
          </cell>
          <cell r="B2151" t="str">
            <v>FECHADURA PARA PORTA PIVOTANTE DE VIDRO TEMPERADO, EM ACO INOX COM ACABAMENTO CROMADO, RECORTE PADRAO SANTA MARINA, COM CILINDRO EM LATAO, INCLUINDO CHAVE TIPO CILINDRO</v>
          </cell>
          <cell r="C2151" t="str">
            <v xml:space="preserve">UN    </v>
          </cell>
          <cell r="D2151">
            <v>37</v>
          </cell>
        </row>
        <row r="2152">
          <cell r="A2152">
            <v>3097</v>
          </cell>
          <cell r="B2152" t="str">
            <v>FECHADURA ROSETA REDONDA PARA PORTA DE BANHEIRO, EM ACO INOX (MAQUINA, TESTA E CONTRA-TESTA) E EM ZAMAC (MACANETA, LINGUETA E TRINCOS) COM ACABAMENTO CROMADO, MAQUINA DE 40 MM, INCLUINDO CHAVE TIPO TRANQUETA</v>
          </cell>
          <cell r="C2152" t="str">
            <v xml:space="preserve">CJ    </v>
          </cell>
          <cell r="D2152">
            <v>55.98</v>
          </cell>
        </row>
        <row r="2153">
          <cell r="A2153">
            <v>3099</v>
          </cell>
          <cell r="B2153" t="str">
            <v>FECHADURA ROSETA REDONDA PARA PORTA DE BANHEIRO, EM ACO INOX (MAQUINA, TESTA E CONTRA-TESTA) E EM ZAMAC (MACANETA, LINGUETA E TRINCOS) COM ACABAMENTO CROMADO, MAQUINA DE 55 MM, INCLUINDO CHAVE TIPO TRANQUETA</v>
          </cell>
          <cell r="C2153" t="str">
            <v xml:space="preserve">CJ    </v>
          </cell>
          <cell r="D2153">
            <v>89.64</v>
          </cell>
        </row>
        <row r="2154">
          <cell r="A2154">
            <v>38151</v>
          </cell>
          <cell r="B2154" t="str">
            <v>FECHADURA ROSETA REDONDA PARA PORTA EXTERNA, EM ACO INOX (MAQUINA, TESTA E CONTRA-TESTA) E EM ZAMAC (MACANETA, LINGUETA E TRINCOS) COM ACABAMENTO CROMADO, MAQUINA DE 40 MM, INCLUINDO CHAVE TIPO CILINDRO</v>
          </cell>
          <cell r="C2154" t="str">
            <v xml:space="preserve">CJ    </v>
          </cell>
          <cell r="D2154">
            <v>64.98</v>
          </cell>
        </row>
        <row r="2155">
          <cell r="A2155">
            <v>38152</v>
          </cell>
          <cell r="B2155" t="str">
            <v>FECHADURA ROSETA REDONDA PARA PORTA EXTERNA, EM ACO INOX (MAQUINA, TESTA E CONTRA-TESTA) E EM ZAMAC (MACANETA, LINGUETA E TRINCOS) COM ACABAMENTO CROMADO, MAQUINA DE 55 MM, INCLUINDO CHAVE TIPO CILINDRO</v>
          </cell>
          <cell r="C2155" t="str">
            <v xml:space="preserve">CJ    </v>
          </cell>
          <cell r="D2155">
            <v>104.83</v>
          </cell>
        </row>
        <row r="2156">
          <cell r="A2156">
            <v>43610</v>
          </cell>
          <cell r="B2156" t="str">
            <v>FECHADURA ROSETA REDONDA PARA PORTA INTERNA, EM ACO INOX (MAQUINA, TESTA E CONTRA-TESTA) E EM ZAMAC (MACANETA, LINGUETA E TRINCOS) COM ACABAMENTO CROMADO, MAQUINA DE 40 MM, INCLUINDO CHAVE TIPO INTERNA</v>
          </cell>
          <cell r="C2156" t="str">
            <v xml:space="preserve">UN    </v>
          </cell>
          <cell r="D2156">
            <v>55.54</v>
          </cell>
        </row>
        <row r="2157">
          <cell r="A2157">
            <v>3093</v>
          </cell>
          <cell r="B2157" t="str">
            <v>FECHADURA ROSETA REDONDA PARA PORTA INTERNA, EM ACO INOX (MAQUINA, TESTA E CONTRA-TESTA) E EM ZAMAC (MACANETA, LINGUETA E TRINCOS) COM ACABAMENTO CROMADO, MAQUINA DE 55 MM, INCLUINDO CHAVE TIPO INTERNA</v>
          </cell>
          <cell r="C2157" t="str">
            <v xml:space="preserve">CJ    </v>
          </cell>
          <cell r="D2157">
            <v>89.64</v>
          </cell>
        </row>
        <row r="2158">
          <cell r="A2158">
            <v>38165</v>
          </cell>
          <cell r="B2158" t="str">
            <v>FECHO / FECHADURA COM PUXADOR CONCHA, COM TRANCA TIPO TRAVA, PARA JANELA / PORTA DE CORRER (INCLUI TESTA, FECHADURA, PUXADOR) - COMPLETA</v>
          </cell>
          <cell r="C2158" t="str">
            <v xml:space="preserve">CJ    </v>
          </cell>
          <cell r="D2158">
            <v>74.11</v>
          </cell>
        </row>
        <row r="2159">
          <cell r="A2159">
            <v>38177</v>
          </cell>
          <cell r="B2159" t="str">
            <v>FECHO / TRINCO TIPO AVIAO, EM ZAMAC CROMADO, *60* MM, PARA JANELAS - INCLUI PARAFUSOS</v>
          </cell>
          <cell r="C2159" t="str">
            <v xml:space="preserve">UN    </v>
          </cell>
          <cell r="D2159">
            <v>22.02</v>
          </cell>
        </row>
        <row r="2160">
          <cell r="A2160">
            <v>11458</v>
          </cell>
          <cell r="B2160" t="str">
            <v>FECHO DE SEGURANCA, TIPO BATOM, EM LATAO / ZAMAC, CROMADO, PARA PORTAS E JANELAS - INCLUI PARAFUSOS</v>
          </cell>
          <cell r="C2160" t="str">
            <v xml:space="preserve">UN    </v>
          </cell>
          <cell r="D2160">
            <v>26.29</v>
          </cell>
        </row>
        <row r="2161">
          <cell r="A2161">
            <v>3108</v>
          </cell>
          <cell r="B2161" t="str">
            <v>FECHO QUEBRA UNHA, EM LATAO COM ACABAMENTO CROMADO, DE EMBUTIR, COM COMANDO ALAVANCA, ALTURA DE DE 22 CM, LARGURA MINIMA DE 1,90 CM E ESPESSURA MINIMA DE 1,90 MM, PARA PORTAS E JANELAS (INCLUI PARAFUSOS)</v>
          </cell>
          <cell r="C2161" t="str">
            <v xml:space="preserve">UN    </v>
          </cell>
          <cell r="D2161">
            <v>111.76</v>
          </cell>
        </row>
        <row r="2162">
          <cell r="A2162">
            <v>3105</v>
          </cell>
          <cell r="B2162" t="str">
            <v>FECHO QUEBRA UNHA, EM LATAO COM ACABAMENTO CROMADO, DE EMBUTIR, COM COMANDO ALAVANCA, ALTURA DE DE 40 CM, LARGURA MINIMA DE 1,90 CM E ESPESSURA MINIMA DE 1,90 MM, PARA PORTAS E JANELAS (INCLUI PARAFUSOS)</v>
          </cell>
          <cell r="C2162" t="str">
            <v xml:space="preserve">UN    </v>
          </cell>
          <cell r="D2162">
            <v>146.18</v>
          </cell>
        </row>
        <row r="2163">
          <cell r="A2163">
            <v>38178</v>
          </cell>
          <cell r="B2163" t="str">
            <v>FECHO QUEBRA UNHA, EM LATAO COM ACABAMENTO CROMADO, DE EMBUTIR, COM COMANDO DESLIZANTE, ALTURA DE 12 CM, LARGURA MINIMA DE 1,90 CM E ESPESSURA MINIMA DE 1,90 MM</v>
          </cell>
          <cell r="C2163" t="str">
            <v xml:space="preserve">UN    </v>
          </cell>
          <cell r="D2163">
            <v>24.23</v>
          </cell>
        </row>
        <row r="2164">
          <cell r="A2164">
            <v>43575</v>
          </cell>
          <cell r="B2164" t="str">
            <v>FECHO QUEBRA UNHA, EM LATAO COM ACABAMENTO CROMADO, DE EMBUTIR, COM COMANDO DESLIZANTE, ALTURA DE 22 CM, LARGURA MINIMA DE 1,90 CM E ESPESSURA MINIMA DE 1,90 MM</v>
          </cell>
          <cell r="C2164" t="str">
            <v xml:space="preserve">UN    </v>
          </cell>
          <cell r="D2164">
            <v>52.5</v>
          </cell>
        </row>
        <row r="2165">
          <cell r="A2165">
            <v>43577</v>
          </cell>
          <cell r="B2165" t="str">
            <v>FECHO QUEBRA UNHA, EM LATAO COM ACABAMENTO CROMADO, DE EMBUTIR, COM COMANDO DESLIZANTE, ALTURA DE 40 CM, LARGURA MINIMA DE 1,90 CM E ESPESSURA MINIMA DE 1,90 MM</v>
          </cell>
          <cell r="C2165" t="str">
            <v xml:space="preserve">UN    </v>
          </cell>
          <cell r="D2165">
            <v>91.27</v>
          </cell>
        </row>
        <row r="2166">
          <cell r="A2166">
            <v>42481</v>
          </cell>
          <cell r="B2166" t="str">
            <v>FELTRO EM LA DE ROCHA, 1 FACE REVESTIDA COM PAPEL ALUMINIZADO, EM ROLO, DENSIDADE = 32 KG/M3, E=*50* MM (COLETADO CAIXA)</v>
          </cell>
          <cell r="C2166" t="str">
            <v xml:space="preserve">M2    </v>
          </cell>
          <cell r="D2166">
            <v>29.26</v>
          </cell>
        </row>
        <row r="2167">
          <cell r="A2167">
            <v>43458</v>
          </cell>
          <cell r="B2167" t="str">
            <v>FERRAMENTAS - FAMILIA ALMOXARIFE - HORISTA (ENCARGOS COMPLEMENTARES - COLETADO CAIXA)</v>
          </cell>
          <cell r="C2167" t="str">
            <v xml:space="preserve">H     </v>
          </cell>
          <cell r="D2167">
            <v>0.04</v>
          </cell>
        </row>
        <row r="2168">
          <cell r="A2168">
            <v>43470</v>
          </cell>
          <cell r="B2168" t="str">
            <v>FERRAMENTAS - FAMILIA ALMOXARIFE - MENSALISTA (ENCARGOS COMPLEMENTARES - COLETADO CAIXA)</v>
          </cell>
          <cell r="C2168" t="str">
            <v xml:space="preserve">MES   </v>
          </cell>
          <cell r="D2168">
            <v>7.9</v>
          </cell>
        </row>
        <row r="2169">
          <cell r="A2169">
            <v>43459</v>
          </cell>
          <cell r="B2169" t="str">
            <v>FERRAMENTAS - FAMILIA CARPINTEIRO DE FORMAS - HORISTA (ENCARGOS COMPLEMENTARES - COLETADO CAIXA)</v>
          </cell>
          <cell r="C2169" t="str">
            <v xml:space="preserve">H     </v>
          </cell>
          <cell r="D2169">
            <v>0.38</v>
          </cell>
        </row>
        <row r="2170">
          <cell r="A2170">
            <v>43471</v>
          </cell>
          <cell r="B2170" t="str">
            <v>FERRAMENTAS - FAMILIA CARPINTEIRO DE FORMAS - MENSALISTA (ENCARGOS COMPLEMENTARES - COLETADO CAIXA)</v>
          </cell>
          <cell r="C2170" t="str">
            <v xml:space="preserve">MES   </v>
          </cell>
          <cell r="D2170">
            <v>71.44</v>
          </cell>
        </row>
        <row r="2171">
          <cell r="A2171">
            <v>43460</v>
          </cell>
          <cell r="B2171" t="str">
            <v>FERRAMENTAS - FAMILIA ELETRICISTA - HORISTA (ENCARGOS COMPLEMENTARES - COLETADO CAIXA)</v>
          </cell>
          <cell r="C2171" t="str">
            <v xml:space="preserve">H     </v>
          </cell>
          <cell r="D2171">
            <v>0.62</v>
          </cell>
        </row>
        <row r="2172">
          <cell r="A2172">
            <v>43472</v>
          </cell>
          <cell r="B2172" t="str">
            <v>FERRAMENTAS - FAMILIA ELETRICISTA - MENSALISTA (ENCARGOS COMPLEMENTARES - COLETADO CAIXA)</v>
          </cell>
          <cell r="C2172" t="str">
            <v xml:space="preserve">MES   </v>
          </cell>
          <cell r="D2172">
            <v>117.38</v>
          </cell>
        </row>
        <row r="2173">
          <cell r="A2173">
            <v>43461</v>
          </cell>
          <cell r="B2173" t="str">
            <v>FERRAMENTAS - FAMILIA ENCANADOR - HORISTA (ENCARGOS COMPLEMENTARES - COLETADO CAIXA)</v>
          </cell>
          <cell r="C2173" t="str">
            <v xml:space="preserve">H     </v>
          </cell>
          <cell r="D2173">
            <v>0.28000000000000003</v>
          </cell>
        </row>
        <row r="2174">
          <cell r="A2174">
            <v>43473</v>
          </cell>
          <cell r="B2174" t="str">
            <v>FERRAMENTAS - FAMILIA ENCANADOR - MENSALISTA (ENCARGOS COMPLEMENTARES - COLETADO CAIXA)</v>
          </cell>
          <cell r="C2174" t="str">
            <v xml:space="preserve">MES   </v>
          </cell>
          <cell r="D2174">
            <v>53.34</v>
          </cell>
        </row>
        <row r="2175">
          <cell r="A2175">
            <v>43463</v>
          </cell>
          <cell r="B2175" t="str">
            <v>FERRAMENTAS - FAMILIA ENCARREGADO GERAL - HORISTA (ENCARGOS COMPLEMENTARES - COLETADO CAIXA)</v>
          </cell>
          <cell r="C2175" t="str">
            <v xml:space="preserve">H     </v>
          </cell>
          <cell r="D2175">
            <v>0.08</v>
          </cell>
        </row>
        <row r="2176">
          <cell r="A2176">
            <v>43475</v>
          </cell>
          <cell r="B2176" t="str">
            <v>FERRAMENTAS - FAMILIA ENCARREGADO GERAL - MENSALISTA (ENCARGOS COMPLEMENTARES - COLETADO CAIXA)</v>
          </cell>
          <cell r="C2176" t="str">
            <v xml:space="preserve">MES   </v>
          </cell>
          <cell r="D2176">
            <v>14.97</v>
          </cell>
        </row>
        <row r="2177">
          <cell r="A2177">
            <v>43462</v>
          </cell>
          <cell r="B2177" t="str">
            <v>FERRAMENTAS - FAMILIA ENGENHEIRO CIVIL - HORISTA (ENCARGOS COMPLEMENTARES - COLETADO CAIXA)</v>
          </cell>
          <cell r="C2177" t="str">
            <v xml:space="preserve">H     </v>
          </cell>
          <cell r="D2177">
            <v>0.01</v>
          </cell>
        </row>
        <row r="2178">
          <cell r="A2178">
            <v>43474</v>
          </cell>
          <cell r="B2178" t="str">
            <v>FERRAMENTAS - FAMILIA ENGENHEIRO CIVIL - MENSALISTA (ENCARGOS COMPLEMENTARES - COLETADO CAIXA)</v>
          </cell>
          <cell r="C2178" t="str">
            <v xml:space="preserve">MES   </v>
          </cell>
          <cell r="D2178">
            <v>1.6</v>
          </cell>
        </row>
        <row r="2179">
          <cell r="A2179">
            <v>43464</v>
          </cell>
          <cell r="B2179" t="str">
            <v>FERRAMENTAS - FAMILIA OPERADOR ESCAVADEIRA - HORISTA (ENCARGOS COMPLEMENTARES - COLETADO CAIXA)</v>
          </cell>
          <cell r="C2179" t="str">
            <v xml:space="preserve">H     </v>
          </cell>
          <cell r="D2179">
            <v>0.01</v>
          </cell>
        </row>
        <row r="2180">
          <cell r="A2180">
            <v>43476</v>
          </cell>
          <cell r="B2180" t="str">
            <v>FERRAMENTAS - FAMILIA OPERADOR ESCAVADEIRA - MENSALISTA (ENCARGOS COMPLEMENTARES - COLETADO CAIXA)</v>
          </cell>
          <cell r="C2180" t="str">
            <v xml:space="preserve">MES   </v>
          </cell>
          <cell r="D2180">
            <v>0.01</v>
          </cell>
        </row>
        <row r="2181">
          <cell r="A2181">
            <v>43465</v>
          </cell>
          <cell r="B2181" t="str">
            <v>FERRAMENTAS - FAMILIA PEDREIRO - HORISTA (ENCARGOS COMPLEMENTARES - COLETADO CAIXA)</v>
          </cell>
          <cell r="C2181" t="str">
            <v xml:space="preserve">H     </v>
          </cell>
          <cell r="D2181">
            <v>0.57999999999999996</v>
          </cell>
        </row>
        <row r="2182">
          <cell r="A2182">
            <v>43477</v>
          </cell>
          <cell r="B2182" t="str">
            <v>FERRAMENTAS - FAMILIA PEDREIRO - MENSALISTA (ENCARGOS COMPLEMENTARES - COLETADO CAIXA)</v>
          </cell>
          <cell r="C2182" t="str">
            <v xml:space="preserve">MES   </v>
          </cell>
          <cell r="D2182">
            <v>110.22</v>
          </cell>
        </row>
        <row r="2183">
          <cell r="A2183">
            <v>43466</v>
          </cell>
          <cell r="B2183" t="str">
            <v>FERRAMENTAS - FAMILIA PINTOR - HORISTA (ENCARGOS COMPLEMENTARES - COLETADO CAIXA)</v>
          </cell>
          <cell r="C2183" t="str">
            <v xml:space="preserve">H     </v>
          </cell>
          <cell r="D2183">
            <v>1.27</v>
          </cell>
        </row>
        <row r="2184">
          <cell r="A2184">
            <v>43478</v>
          </cell>
          <cell r="B2184" t="str">
            <v>FERRAMENTAS - FAMILIA PINTOR - MENSALISTA (ENCARGOS COMPLEMENTARES - COLETADO CAIXA)</v>
          </cell>
          <cell r="C2184" t="str">
            <v xml:space="preserve">MES   </v>
          </cell>
          <cell r="D2184">
            <v>240.1</v>
          </cell>
        </row>
        <row r="2185">
          <cell r="A2185">
            <v>43467</v>
          </cell>
          <cell r="B2185" t="str">
            <v>FERRAMENTAS - FAMILIA SERVENTE - HORISTA (ENCARGOS COMPLEMENTARES - COLETADO CAIXA)</v>
          </cell>
          <cell r="C2185" t="str">
            <v xml:space="preserve">H     </v>
          </cell>
          <cell r="D2185">
            <v>0.41</v>
          </cell>
        </row>
        <row r="2186">
          <cell r="A2186">
            <v>43479</v>
          </cell>
          <cell r="B2186" t="str">
            <v>FERRAMENTAS - FAMILIA SERVENTE - MENSALISTA (ENCARGOS COMPLEMENTARES - COLETADO CAIXA)</v>
          </cell>
          <cell r="C2186" t="str">
            <v xml:space="preserve">MES   </v>
          </cell>
          <cell r="D2186">
            <v>76.97</v>
          </cell>
        </row>
        <row r="2187">
          <cell r="A2187">
            <v>43468</v>
          </cell>
          <cell r="B2187" t="str">
            <v>FERRAMENTAS - FAMILIA SOLDADOR - HORISTA (ENCARGOS COMPLEMENTARES - COLETADO CAIXA)</v>
          </cell>
          <cell r="C2187" t="str">
            <v xml:space="preserve">H     </v>
          </cell>
          <cell r="D2187">
            <v>0.89</v>
          </cell>
        </row>
        <row r="2188">
          <cell r="A2188">
            <v>43480</v>
          </cell>
          <cell r="B2188" t="str">
            <v>FERRAMENTAS - FAMILIA SOLDADOR - MENSALISTA (ENCARGOS COMPLEMENTARES - COLETADO CAIXA)</v>
          </cell>
          <cell r="C2188" t="str">
            <v xml:space="preserve">MES   </v>
          </cell>
          <cell r="D2188">
            <v>167.28</v>
          </cell>
        </row>
        <row r="2189">
          <cell r="A2189">
            <v>43469</v>
          </cell>
          <cell r="B2189" t="str">
            <v>FERRAMENTAS - FAMILIA TOPOGRAFO - HORISTA (ENCARGOS COMPLEMENTARES - COLETADO CAIXA)</v>
          </cell>
          <cell r="C2189" t="str">
            <v xml:space="preserve">H     </v>
          </cell>
          <cell r="D2189">
            <v>0.06</v>
          </cell>
        </row>
        <row r="2190">
          <cell r="A2190">
            <v>43481</v>
          </cell>
          <cell r="B2190" t="str">
            <v>FERRAMENTAS - FAMILIA TOPOGRAFO - MENSALISTA (ENCARGOS COMPLEMENTARES - COLETADO CAIXA)</v>
          </cell>
          <cell r="C2190" t="str">
            <v xml:space="preserve">MES   </v>
          </cell>
          <cell r="D2190">
            <v>10.78</v>
          </cell>
        </row>
        <row r="2191">
          <cell r="A2191">
            <v>3119</v>
          </cell>
          <cell r="B2191" t="str">
            <v>FERROLHO COM FECHO / TRINCO REDONDO, EM ACO GALVANIZADO / ZINCADO, DE SOBREPOR, COM COMPRIMENTO DE 2" E ESPESSURA MINIMA DA CHAPA DE 0,90 MM, PARA PORTAS E JANELAS</v>
          </cell>
          <cell r="C2191" t="str">
            <v xml:space="preserve">UN    </v>
          </cell>
          <cell r="D2191">
            <v>2.84</v>
          </cell>
        </row>
        <row r="2192">
          <cell r="A2192">
            <v>3122</v>
          </cell>
          <cell r="B2192" t="str">
            <v>FERROLHO COM FECHO / TRINCO REDONDO, EM ACO GALVANIZADO / ZINCADO, DE SOBREPOR, COM COMPRIMENTO DE 3" A 4" E ESPESSURA MINIMA DA CHAPA DE 0,90 MM</v>
          </cell>
          <cell r="C2192" t="str">
            <v xml:space="preserve">UN    </v>
          </cell>
          <cell r="D2192">
            <v>5.79</v>
          </cell>
        </row>
        <row r="2193">
          <cell r="A2193">
            <v>3121</v>
          </cell>
          <cell r="B2193" t="str">
            <v>FERROLHO COM FECHO / TRINCO REDONDO, EM ACO GALVANIZADO / ZINCADO, DE SOBREPOR, COM COMPRIMENTO DE 5" E ESPESSURA MINIMA DA CHAPA DE 0,90 MM</v>
          </cell>
          <cell r="C2193" t="str">
            <v xml:space="preserve">UN    </v>
          </cell>
          <cell r="D2193">
            <v>6.56</v>
          </cell>
        </row>
        <row r="2194">
          <cell r="A2194">
            <v>3120</v>
          </cell>
          <cell r="B2194" t="str">
            <v>FERROLHO COM FECHO / TRINCO REDONDO, EM ACO GALVANIZADO / ZINCADO, DE SOBREPOR, COM COMPRIMENTO DE 6" E ESPESSURA MINIMA DA CHAPA DE 1,50 MM</v>
          </cell>
          <cell r="C2194" t="str">
            <v xml:space="preserve">UN    </v>
          </cell>
          <cell r="D2194">
            <v>12.44</v>
          </cell>
        </row>
        <row r="2195">
          <cell r="A2195">
            <v>11455</v>
          </cell>
          <cell r="B2195" t="str">
            <v>FERROLHO COM FECHO / TRINCO REDONDO, EM ACO GALVANIZADO / ZINCADO, DE SOBREPOR, COM COMPRIMENTO DE 8" E ESPESSURA MINIMA DA CHAPA DE 1,50 MM</v>
          </cell>
          <cell r="C2195" t="str">
            <v xml:space="preserve">UN    </v>
          </cell>
          <cell r="D2195">
            <v>18</v>
          </cell>
        </row>
        <row r="2196">
          <cell r="A2196">
            <v>11456</v>
          </cell>
          <cell r="B2196" t="str">
            <v>FERROLHO COM FECHO /TRINCO REDONDO, EM ACO GALVANIZADO / ZINCADO, DE SOBREPOR, COM COMPRIMENTO DE 10" A 12" E ESPESSURA MINIMA DA CHAPA DE 1,50 MM</v>
          </cell>
          <cell r="C2196" t="str">
            <v xml:space="preserve">UN    </v>
          </cell>
          <cell r="D2196">
            <v>21.51</v>
          </cell>
        </row>
        <row r="2197">
          <cell r="A2197">
            <v>3107</v>
          </cell>
          <cell r="B2197" t="str">
            <v>FERROLHO COM FECHO CHATO E PORTA CADEADO , EM ACO GALVANIZADO / ZINCADO, DE SOBREPOR, COM COMPRIMENTO DE 3" A 4", CHAPA COM ESPESSURA MINIMA DE 0,90 MM E LARGURA MINIMA DE 3,20 CM (FECHO SIMPLES / LEVE) (INCLUI PARAFUSOS)</v>
          </cell>
          <cell r="C2197" t="str">
            <v xml:space="preserve">UN    </v>
          </cell>
          <cell r="D2197">
            <v>9.07</v>
          </cell>
        </row>
        <row r="2198">
          <cell r="A2198">
            <v>43583</v>
          </cell>
          <cell r="B2198" t="str">
            <v>FERROLHO COM FECHO CHATO E PORTA CADEADO , EM ACO GALVANIZADO / ZINCADO, DE SOBREPOR, COM COMPRIMENTO DE 3" A 4", CHAPA COM ESPESSURA MINIMA DE 1,70 MM E LARGURA MINIMA DE 5,00 CM (FECHO REFORCADO)</v>
          </cell>
          <cell r="C2198" t="str">
            <v xml:space="preserve">UN    </v>
          </cell>
          <cell r="D2198">
            <v>10.23</v>
          </cell>
        </row>
        <row r="2199">
          <cell r="A2199">
            <v>43586</v>
          </cell>
          <cell r="B2199" t="str">
            <v>FERROLHO COM FECHO CHATO E PORTA CADEADO , EM ACO GALVANIZADO / ZINCADO, DE SOBREPOR, COM COMPRIMENTO DE 5", CHAPA COM ESPESSURA MINIMA DE 0,90 MM E LARGURA MINIMA DE 3,20 CM (FECHO SIMPLES)</v>
          </cell>
          <cell r="C2199" t="str">
            <v xml:space="preserve">UN    </v>
          </cell>
          <cell r="D2199">
            <v>10.49</v>
          </cell>
        </row>
        <row r="2200">
          <cell r="A2200">
            <v>11461</v>
          </cell>
          <cell r="B2200" t="str">
            <v>FERROLHO COM FECHO CHATO E PORTA CADEADO , EM ACO GALVANIZADO / ZINCADO, DE SOBREPOR, COM COMPRIMENTO DE 5", CHAPA COM ESPESSURA MINIMA DE 1,70 MM E LARGURA MINIMA DE 5,00 CM (FECHO REFORCADO)</v>
          </cell>
          <cell r="C2200" t="str">
            <v xml:space="preserve">UN    </v>
          </cell>
          <cell r="D2200">
            <v>11.43</v>
          </cell>
        </row>
        <row r="2201">
          <cell r="A2201">
            <v>43587</v>
          </cell>
          <cell r="B2201" t="str">
            <v>FERROLHO COM FECHO CHATO E PORTA CADEADO , EM ACO GALVANIZADO / ZINCADO, DE SOBREPOR, COM COMPRIMENTO DE 6", CHAPA COM ESPESSURA MINIMA DE 0,90 MM E LARGURA MINIMA DE 3,80 CM (FECHO SIMPLES)</v>
          </cell>
          <cell r="C2201" t="str">
            <v xml:space="preserve">UN    </v>
          </cell>
          <cell r="D2201">
            <v>13.19</v>
          </cell>
        </row>
        <row r="2202">
          <cell r="A2202">
            <v>3106</v>
          </cell>
          <cell r="B2202" t="str">
            <v>FERROLHO COM FECHO CHATO E PORTA CADEADO , EM ACO GALVANIZADO / ZINCADO, DE SOBREPOR, COM COMPRIMENTO DE 6", CHAPA COM ESPESSURA MINIMA DE 1,70 MM E LARGURA /MINIMA DE 5,00 CM (FECHO REFORCADO) (INCLUI PARAFUSOS)</v>
          </cell>
          <cell r="C2202" t="str">
            <v xml:space="preserve">UN    </v>
          </cell>
          <cell r="D2202">
            <v>16.73</v>
          </cell>
        </row>
        <row r="2203">
          <cell r="A2203">
            <v>25951</v>
          </cell>
          <cell r="B2203" t="str">
            <v>FERTILIZANTE NPK - 10:10:10</v>
          </cell>
          <cell r="C2203" t="str">
            <v xml:space="preserve">KG    </v>
          </cell>
          <cell r="D2203">
            <v>2.64</v>
          </cell>
        </row>
        <row r="2204">
          <cell r="A2204">
            <v>3123</v>
          </cell>
          <cell r="B2204" t="str">
            <v>FERTILIZANTE NPK - 4: 14: 8</v>
          </cell>
          <cell r="C2204" t="str">
            <v xml:space="preserve">KG    </v>
          </cell>
          <cell r="D2204">
            <v>2.46</v>
          </cell>
        </row>
        <row r="2205">
          <cell r="A2205">
            <v>38125</v>
          </cell>
          <cell r="B2205" t="str">
            <v>FERTILIZANTE ORGANICO COMPOSTO, CLASSE A</v>
          </cell>
          <cell r="C2205" t="str">
            <v xml:space="preserve">KG    </v>
          </cell>
          <cell r="D2205">
            <v>0.85</v>
          </cell>
        </row>
        <row r="2206">
          <cell r="A2206">
            <v>39014</v>
          </cell>
          <cell r="B2206" t="str">
            <v>FIBRA DE ACO PARA REFORCO DO CONCRETO, SOLTA, TIPO A-I, FATOR DE FORMA *50* L / D, COMPRIMENTO DE *30* MM E RESISTENCIA A TRACAO DO ACO MAIOR 1000 MPA</v>
          </cell>
          <cell r="C2206" t="str">
            <v xml:space="preserve">KG    </v>
          </cell>
          <cell r="D2206">
            <v>8.64</v>
          </cell>
        </row>
        <row r="2207">
          <cell r="A2207">
            <v>39365</v>
          </cell>
          <cell r="B2207" t="str">
            <v>FILTRO ANAEROBIO, EM POLIETILENO DE ALTA DENSIDADE (PEAD), CAPACIDADE *1100* LITROS (NBR 13969)</v>
          </cell>
          <cell r="C2207" t="str">
            <v xml:space="preserve">UN    </v>
          </cell>
          <cell r="D2207">
            <v>1048.2</v>
          </cell>
        </row>
        <row r="2208">
          <cell r="A2208">
            <v>39366</v>
          </cell>
          <cell r="B2208" t="str">
            <v>FILTRO ANAEROBIO, EM POLIETILENO DE ALTA DENSIDADE (PEAD), CAPACIDADE *2800* LITROS (NBR 13969)</v>
          </cell>
          <cell r="C2208" t="str">
            <v xml:space="preserve">UN    </v>
          </cell>
          <cell r="D2208">
            <v>2683.83</v>
          </cell>
        </row>
        <row r="2209">
          <cell r="A2209">
            <v>39367</v>
          </cell>
          <cell r="B2209" t="str">
            <v>FILTRO ANAEROBIO, EM POLIETILENO DE ALTA DENSIDADE (PEAD), CAPACIDADE *5000* LITROS (NBR 13969)</v>
          </cell>
          <cell r="C2209" t="str">
            <v xml:space="preserve">UN    </v>
          </cell>
          <cell r="D2209">
            <v>3668.31</v>
          </cell>
        </row>
        <row r="2210">
          <cell r="A2210">
            <v>37394</v>
          </cell>
          <cell r="B2210" t="str">
            <v>FINCAPINO CURTO CALIBRE 22 VERMELHO, CARGA MEDIA (ACAO DIRETA)</v>
          </cell>
          <cell r="C2210" t="str">
            <v xml:space="preserve">CENTO </v>
          </cell>
          <cell r="D2210">
            <v>40.49</v>
          </cell>
        </row>
        <row r="2211">
          <cell r="A2211">
            <v>14146</v>
          </cell>
          <cell r="B2211" t="str">
            <v>FINCAPINO LONGO CALIBRE 22, CARGA FORTE (ACAO DIRETA)</v>
          </cell>
          <cell r="C2211" t="str">
            <v xml:space="preserve">CENTO </v>
          </cell>
          <cell r="D2211">
            <v>65.12</v>
          </cell>
        </row>
        <row r="2212">
          <cell r="A2212">
            <v>38134</v>
          </cell>
          <cell r="B2212" t="str">
            <v>FIO COBRE NU DE 150 A 500 MM2, PARA TENSOES DE ATE 600 V</v>
          </cell>
          <cell r="C2212" t="str">
            <v xml:space="preserve">KG    </v>
          </cell>
          <cell r="D2212">
            <v>71.16</v>
          </cell>
        </row>
        <row r="2213">
          <cell r="A2213">
            <v>38132</v>
          </cell>
          <cell r="B2213" t="str">
            <v>FIO COBRE NU DE 16 A 35 MM2, PARA TENSOES DE ATE 600 V</v>
          </cell>
          <cell r="C2213" t="str">
            <v xml:space="preserve">KG    </v>
          </cell>
          <cell r="D2213">
            <v>72.58</v>
          </cell>
        </row>
        <row r="2214">
          <cell r="A2214">
            <v>38133</v>
          </cell>
          <cell r="B2214" t="str">
            <v>FIO COBRE NU DE 50 A 120 MM2, PARA TENSOES DE ATE 600 V</v>
          </cell>
          <cell r="C2214" t="str">
            <v xml:space="preserve">KG    </v>
          </cell>
          <cell r="D2214">
            <v>70.2</v>
          </cell>
        </row>
        <row r="2215">
          <cell r="A2215">
            <v>938</v>
          </cell>
          <cell r="B2215" t="str">
            <v>FIO DE COBRE, SOLIDO, CLASSE 1, ISOLACAO EM PVC/A, ANTICHAMA BWF-B, 450/750V, SECAO NOMINAL 1,5 MM2</v>
          </cell>
          <cell r="C2215" t="str">
            <v xml:space="preserve">M     </v>
          </cell>
          <cell r="D2215">
            <v>1.44</v>
          </cell>
        </row>
        <row r="2216">
          <cell r="A2216">
            <v>937</v>
          </cell>
          <cell r="B2216" t="str">
            <v>FIO DE COBRE, SOLIDO, CLASSE 1, ISOLACAO EM PVC/A, ANTICHAMA BWF-B, 450/750V, SECAO NOMINAL 10 MM2</v>
          </cell>
          <cell r="C2216" t="str">
            <v xml:space="preserve">M     </v>
          </cell>
          <cell r="D2216">
            <v>8.89</v>
          </cell>
        </row>
        <row r="2217">
          <cell r="A2217">
            <v>939</v>
          </cell>
          <cell r="B2217" t="str">
            <v>FIO DE COBRE, SOLIDO, CLASSE 1, ISOLACAO EM PVC/A, ANTICHAMA BWF-B, 450/750V, SECAO NOMINAL 2,5 MM2</v>
          </cell>
          <cell r="C2217" t="str">
            <v xml:space="preserve">M     </v>
          </cell>
          <cell r="D2217">
            <v>2.2999999999999998</v>
          </cell>
        </row>
        <row r="2218">
          <cell r="A2218">
            <v>944</v>
          </cell>
          <cell r="B2218" t="str">
            <v>FIO DE COBRE, SOLIDO, CLASSE 1, ISOLACAO EM PVC/A, ANTICHAMA BWF-B, 450/750V, SECAO NOMINAL 4 MM2</v>
          </cell>
          <cell r="C2218" t="str">
            <v xml:space="preserve">M     </v>
          </cell>
          <cell r="D2218">
            <v>3.93</v>
          </cell>
        </row>
        <row r="2219">
          <cell r="A2219">
            <v>940</v>
          </cell>
          <cell r="B2219" t="str">
            <v>FIO DE COBRE, SOLIDO, CLASSE 1, ISOLACAO EM PVC/A, ANTICHAMA BWF-B, 450/750V, SECAO NOMINAL 6 MM2</v>
          </cell>
          <cell r="C2219" t="str">
            <v xml:space="preserve">M     </v>
          </cell>
          <cell r="D2219">
            <v>5.43</v>
          </cell>
        </row>
        <row r="2220">
          <cell r="A2220">
            <v>936</v>
          </cell>
          <cell r="B2220" t="str">
            <v>FIO TELEFONICO EXTERNO (FE) EM ACO COBREADO, ISOLACAO EM PEAD OU PVC ANTI-CHAMA, 2 CONDUTORES</v>
          </cell>
          <cell r="C2220" t="str">
            <v xml:space="preserve">M     </v>
          </cell>
          <cell r="D2220">
            <v>1.71</v>
          </cell>
        </row>
        <row r="2221">
          <cell r="A2221">
            <v>935</v>
          </cell>
          <cell r="B2221" t="str">
            <v>FIO TELEFONICO INTERNO (FI) EM COBRE ESTANHADO, ISOLACAO EM PVC ANTICHAMA, 2 CONDUTORES DE 0,6 MM (NBR 9115:2005)</v>
          </cell>
          <cell r="C2221" t="str">
            <v xml:space="preserve">M     </v>
          </cell>
          <cell r="D2221">
            <v>1.3</v>
          </cell>
        </row>
        <row r="2222">
          <cell r="A2222">
            <v>406</v>
          </cell>
          <cell r="B2222" t="str">
            <v>FITA ACO INOX PARA CINTAR POSTE, L = 19 MM, E = 0,5 MM (ROLO DE 30M)</v>
          </cell>
          <cell r="C2222" t="str">
            <v xml:space="preserve">UN    </v>
          </cell>
          <cell r="D2222">
            <v>85.65</v>
          </cell>
        </row>
        <row r="2223">
          <cell r="A2223">
            <v>42529</v>
          </cell>
          <cell r="B2223" t="str">
            <v>FITA ADESIVA ALUMINIZADA, PARA INSTALACAO DE MANTAS DE SUBCOBERTURA,  L = *5* CM</v>
          </cell>
          <cell r="C2223" t="str">
            <v xml:space="preserve">M     </v>
          </cell>
          <cell r="D2223">
            <v>1.32</v>
          </cell>
        </row>
        <row r="2224">
          <cell r="A2224">
            <v>39634</v>
          </cell>
          <cell r="B2224" t="str">
            <v>FITA ADESIVA ANTICORROSIVA DE PVC FLEXIVEL, COR PRETA, PARA PROTECAO TUBULACAO, 50 MM X 30 M (L X C), E= *0,25* MM</v>
          </cell>
          <cell r="C2224" t="str">
            <v xml:space="preserve">M     </v>
          </cell>
          <cell r="D2224">
            <v>9.68</v>
          </cell>
        </row>
        <row r="2225">
          <cell r="A2225">
            <v>39701</v>
          </cell>
          <cell r="B2225" t="str">
            <v>FITA ADESIVA ASFALTICA ALUMINIZADA MULTIUSO, L = 10 CM, ROLO DE 10 M</v>
          </cell>
          <cell r="C2225" t="str">
            <v xml:space="preserve">UN    </v>
          </cell>
          <cell r="D2225">
            <v>91.4</v>
          </cell>
        </row>
        <row r="2226">
          <cell r="A2226">
            <v>12815</v>
          </cell>
          <cell r="B2226" t="str">
            <v>FITA CREPE ROLO DE 25 MM X 50 M</v>
          </cell>
          <cell r="C2226" t="str">
            <v xml:space="preserve">UN    </v>
          </cell>
          <cell r="D2226">
            <v>9</v>
          </cell>
        </row>
        <row r="2227">
          <cell r="A2227">
            <v>407</v>
          </cell>
          <cell r="B2227" t="str">
            <v>FITA DE ALUMINIO PARA PROTECAO DO CONDUTOR LARGURA 10 MM</v>
          </cell>
          <cell r="C2227" t="str">
            <v xml:space="preserve">KG    </v>
          </cell>
          <cell r="D2227">
            <v>52.16</v>
          </cell>
        </row>
        <row r="2228">
          <cell r="A2228">
            <v>39431</v>
          </cell>
          <cell r="B2228" t="str">
            <v>FITA DE PAPEL MICROPERFURADO, 50 X 150 MM, PARA TRATAMENTO DE JUNTAS DE CHAPA DE GESSO PARA DRYWALL</v>
          </cell>
          <cell r="C2228" t="str">
            <v xml:space="preserve">M     </v>
          </cell>
          <cell r="D2228">
            <v>0.21</v>
          </cell>
        </row>
        <row r="2229">
          <cell r="A2229">
            <v>39432</v>
          </cell>
          <cell r="B2229" t="str">
            <v>FITA DE PAPEL REFORCADA COM LAMINA DE METAL PARA REFORCO DE CANTOS DE CHAPA DE GESSO PARA DRYWALL</v>
          </cell>
          <cell r="C2229" t="str">
            <v xml:space="preserve">M     </v>
          </cell>
          <cell r="D2229">
            <v>2.77</v>
          </cell>
        </row>
        <row r="2230">
          <cell r="A2230">
            <v>20111</v>
          </cell>
          <cell r="B2230" t="str">
            <v>FITA ISOLANTE ADESIVA ANTICHAMA, USO ATE 750 V, EM ROLO DE 19 MM X 20 M</v>
          </cell>
          <cell r="C2230" t="str">
            <v xml:space="preserve">UN    </v>
          </cell>
          <cell r="D2230">
            <v>10</v>
          </cell>
        </row>
        <row r="2231">
          <cell r="A2231">
            <v>21127</v>
          </cell>
          <cell r="B2231" t="str">
            <v>FITA ISOLANTE ADESIVA ANTICHAMA, USO ATE 750 V, EM ROLO DE 19 MM X 5 M</v>
          </cell>
          <cell r="C2231" t="str">
            <v xml:space="preserve">UN    </v>
          </cell>
          <cell r="D2231">
            <v>3.78</v>
          </cell>
        </row>
        <row r="2232">
          <cell r="A2232">
            <v>404</v>
          </cell>
          <cell r="B2232" t="str">
            <v>FITA ISOLANTE DE BORRACHA AUTOFUSAO, USO ATE 69 KV (ALTA TENSAO)</v>
          </cell>
          <cell r="C2232" t="str">
            <v xml:space="preserve">M     </v>
          </cell>
          <cell r="D2232">
            <v>1.36</v>
          </cell>
        </row>
        <row r="2233">
          <cell r="A2233">
            <v>14151</v>
          </cell>
          <cell r="B2233" t="str">
            <v>FITA METALICA GRAVADA, L = 17 MM, ROLO DE 25 M, CARGA RECOMENDADA = *120* KGF</v>
          </cell>
          <cell r="C2233" t="str">
            <v xml:space="preserve">UN    </v>
          </cell>
          <cell r="D2233">
            <v>46.8</v>
          </cell>
        </row>
        <row r="2234">
          <cell r="A2234">
            <v>14153</v>
          </cell>
          <cell r="B2234" t="str">
            <v>FITA METALICA PERFURADA, L = *18* MM, ROLO DE 30 M, CARGA RECOMENDADA = *30* KGF</v>
          </cell>
          <cell r="C2234" t="str">
            <v xml:space="preserve">UN    </v>
          </cell>
          <cell r="D2234">
            <v>52.91</v>
          </cell>
        </row>
        <row r="2235">
          <cell r="A2235">
            <v>14152</v>
          </cell>
          <cell r="B2235" t="str">
            <v>FITA METALICA PERFURADA, L = 17 MM, ROLO DE 30 M, CARGA RECOMENDADA = *19* KGF</v>
          </cell>
          <cell r="C2235" t="str">
            <v xml:space="preserve">UN    </v>
          </cell>
          <cell r="D2235">
            <v>40.61</v>
          </cell>
        </row>
        <row r="2236">
          <cell r="A2236">
            <v>14154</v>
          </cell>
          <cell r="B2236" t="str">
            <v>FITA METALICA PERFURADA, L = 25 MM, ROLO DE 30 M, CARGA RECOMENDADA = *222,5* KGF</v>
          </cell>
          <cell r="C2236" t="str">
            <v xml:space="preserve">UN    </v>
          </cell>
          <cell r="D2236">
            <v>142.16</v>
          </cell>
        </row>
        <row r="2237">
          <cell r="A2237">
            <v>42015</v>
          </cell>
          <cell r="B2237" t="str">
            <v>FITA PLASTICA ZEBRADA PARA DEMARCACAO DE AREAS, LARGURA = 7 CM, SEM ADESIVO (COLETADO CAIXA)</v>
          </cell>
          <cell r="C2237" t="str">
            <v xml:space="preserve">M     </v>
          </cell>
          <cell r="D2237">
            <v>1.6</v>
          </cell>
        </row>
        <row r="2238">
          <cell r="A2238">
            <v>3146</v>
          </cell>
          <cell r="B2238" t="str">
            <v>FITA VEDA ROSCA EM ROLOS DE 18 MM X 10 M (L X C)</v>
          </cell>
          <cell r="C2238" t="str">
            <v xml:space="preserve">UN    </v>
          </cell>
          <cell r="D2238">
            <v>4.97</v>
          </cell>
        </row>
        <row r="2239">
          <cell r="A2239">
            <v>3143</v>
          </cell>
          <cell r="B2239" t="str">
            <v>FITA VEDA ROSCA EM ROLOS DE 18 MM X 25 M (L X C)</v>
          </cell>
          <cell r="C2239" t="str">
            <v xml:space="preserve">UN    </v>
          </cell>
          <cell r="D2239">
            <v>11.3</v>
          </cell>
        </row>
        <row r="2240">
          <cell r="A2240">
            <v>3148</v>
          </cell>
          <cell r="B2240" t="str">
            <v>FITA VEDA ROSCA EM ROLOS DE 18 MM X 50 M (L X C)</v>
          </cell>
          <cell r="C2240" t="str">
            <v xml:space="preserve">UN    </v>
          </cell>
          <cell r="D2240">
            <v>18.329999999999998</v>
          </cell>
        </row>
        <row r="2241">
          <cell r="A2241">
            <v>4310</v>
          </cell>
          <cell r="B2241" t="str">
            <v>FIXADOR DE ABA AUTOTRAVANTE PARA TELHA DE FIBROCIMENTO, TIPO CANALETE 90 OU KALHETAO</v>
          </cell>
          <cell r="C2241" t="str">
            <v xml:space="preserve">UN    </v>
          </cell>
          <cell r="D2241">
            <v>2.68</v>
          </cell>
        </row>
        <row r="2242">
          <cell r="A2242">
            <v>4311</v>
          </cell>
          <cell r="B2242" t="str">
            <v>FIXADOR DE ABA SIMPLES PARA TELHA DE FIBROCIMENTO, TIPO CANALETA 49 OU KALHETA</v>
          </cell>
          <cell r="C2242" t="str">
            <v xml:space="preserve">UN    </v>
          </cell>
          <cell r="D2242">
            <v>1.88</v>
          </cell>
        </row>
        <row r="2243">
          <cell r="A2243">
            <v>4312</v>
          </cell>
          <cell r="B2243" t="str">
            <v>FIXADOR DE ABA SIMPLES PARA TELHA DE FIBROCIMENTO, TIPO CANALETA 90 OU KALHETAO</v>
          </cell>
          <cell r="C2243" t="str">
            <v xml:space="preserve">UN    </v>
          </cell>
          <cell r="D2243">
            <v>2.64</v>
          </cell>
        </row>
        <row r="2244">
          <cell r="A2244">
            <v>13261</v>
          </cell>
          <cell r="B2244" t="str">
            <v>FLANELA *30 X 40* CM</v>
          </cell>
          <cell r="C2244" t="str">
            <v xml:space="preserve">UN    </v>
          </cell>
          <cell r="D2244">
            <v>3.07</v>
          </cell>
        </row>
        <row r="2245">
          <cell r="A2245">
            <v>3255</v>
          </cell>
          <cell r="B2245" t="str">
            <v>FLANGE PVC, ROSCAVEL SEXTAVADO SEM FUROS 3/4"</v>
          </cell>
          <cell r="C2245" t="str">
            <v xml:space="preserve">UN    </v>
          </cell>
          <cell r="D2245">
            <v>7.47</v>
          </cell>
        </row>
        <row r="2246">
          <cell r="A2246">
            <v>3254</v>
          </cell>
          <cell r="B2246" t="str">
            <v>FLANGE PVC, ROSCAVEL, SEXTAVADO, SEM FUROS 3"</v>
          </cell>
          <cell r="C2246" t="str">
            <v xml:space="preserve">UN    </v>
          </cell>
          <cell r="D2246">
            <v>121.37</v>
          </cell>
        </row>
        <row r="2247">
          <cell r="A2247">
            <v>3259</v>
          </cell>
          <cell r="B2247" t="str">
            <v>FLANGE PVC, ROSCAVEL, SEXTAVADO, SEM FUROS, 1 1/2"</v>
          </cell>
          <cell r="C2247" t="str">
            <v xml:space="preserve">UN    </v>
          </cell>
          <cell r="D2247">
            <v>14.58</v>
          </cell>
        </row>
        <row r="2248">
          <cell r="A2248">
            <v>3258</v>
          </cell>
          <cell r="B2248" t="str">
            <v>FLANGE PVC, ROSCAVEL, SEXTAVADO, SEM FUROS, 1 1/4"</v>
          </cell>
          <cell r="C2248" t="str">
            <v xml:space="preserve">UN    </v>
          </cell>
          <cell r="D2248">
            <v>8.81</v>
          </cell>
        </row>
        <row r="2249">
          <cell r="A2249">
            <v>3251</v>
          </cell>
          <cell r="B2249" t="str">
            <v>FLANGE PVC, ROSCAVEL, SEXTAVADO, SEM FUROS, 1/2"</v>
          </cell>
          <cell r="C2249" t="str">
            <v xml:space="preserve">UN    </v>
          </cell>
          <cell r="D2249">
            <v>5.19</v>
          </cell>
        </row>
        <row r="2250">
          <cell r="A2250">
            <v>3256</v>
          </cell>
          <cell r="B2250" t="str">
            <v>FLANGE PVC, ROSCAVEL, SEXTAVADO, SEM FUROS, 1"</v>
          </cell>
          <cell r="C2250" t="str">
            <v xml:space="preserve">UN    </v>
          </cell>
          <cell r="D2250">
            <v>9.84</v>
          </cell>
        </row>
        <row r="2251">
          <cell r="A2251">
            <v>3261</v>
          </cell>
          <cell r="B2251" t="str">
            <v>FLANGE PVC, ROSCAVEL, SEXTAVADO, SEM FUROS, 2 1/2"</v>
          </cell>
          <cell r="C2251" t="str">
            <v xml:space="preserve">UN    </v>
          </cell>
          <cell r="D2251">
            <v>107.33</v>
          </cell>
        </row>
        <row r="2252">
          <cell r="A2252">
            <v>3260</v>
          </cell>
          <cell r="B2252" t="str">
            <v>FLANGE PVC, ROSCAVEL, SEXTAVADO, SEM FUROS, 2"</v>
          </cell>
          <cell r="C2252" t="str">
            <v xml:space="preserve">UN    </v>
          </cell>
          <cell r="D2252">
            <v>18.440000000000001</v>
          </cell>
        </row>
        <row r="2253">
          <cell r="A2253">
            <v>3272</v>
          </cell>
          <cell r="B2253" t="str">
            <v>FLANGE SEXTAVADO DE FERRO GALVANIZADO, COM ROSCA BSP, DE 1 1/2"</v>
          </cell>
          <cell r="C2253" t="str">
            <v xml:space="preserve">UN    </v>
          </cell>
          <cell r="D2253">
            <v>32.229999999999997</v>
          </cell>
        </row>
        <row r="2254">
          <cell r="A2254">
            <v>3265</v>
          </cell>
          <cell r="B2254" t="str">
            <v>FLANGE SEXTAVADO DE FERRO GALVANIZADO, COM ROSCA BSP, DE 1 1/4"</v>
          </cell>
          <cell r="C2254" t="str">
            <v xml:space="preserve">UN    </v>
          </cell>
          <cell r="D2254">
            <v>25.61</v>
          </cell>
        </row>
        <row r="2255">
          <cell r="A2255">
            <v>3262</v>
          </cell>
          <cell r="B2255" t="str">
            <v>FLANGE SEXTAVADO DE FERRO GALVANIZADO, COM ROSCA BSP, DE 1/2"</v>
          </cell>
          <cell r="C2255" t="str">
            <v xml:space="preserve">UN    </v>
          </cell>
          <cell r="D2255">
            <v>11.21</v>
          </cell>
        </row>
        <row r="2256">
          <cell r="A2256">
            <v>3264</v>
          </cell>
          <cell r="B2256" t="str">
            <v>FLANGE SEXTAVADO DE FERRO GALVANIZADO, COM ROSCA BSP, DE 1"</v>
          </cell>
          <cell r="C2256" t="str">
            <v xml:space="preserve">UN    </v>
          </cell>
          <cell r="D2256">
            <v>18.41</v>
          </cell>
        </row>
        <row r="2257">
          <cell r="A2257">
            <v>3267</v>
          </cell>
          <cell r="B2257" t="str">
            <v>FLANGE SEXTAVADO DE FERRO GALVANIZADO, COM ROSCA BSP, DE 2 1/2"</v>
          </cell>
          <cell r="C2257" t="str">
            <v xml:space="preserve">UN    </v>
          </cell>
          <cell r="D2257">
            <v>60.14</v>
          </cell>
        </row>
        <row r="2258">
          <cell r="A2258">
            <v>3266</v>
          </cell>
          <cell r="B2258" t="str">
            <v>FLANGE SEXTAVADO DE FERRO GALVANIZADO, COM ROSCA BSP, DE 2"</v>
          </cell>
          <cell r="C2258" t="str">
            <v xml:space="preserve">UN    </v>
          </cell>
          <cell r="D2258">
            <v>38.26</v>
          </cell>
        </row>
        <row r="2259">
          <cell r="A2259">
            <v>3263</v>
          </cell>
          <cell r="B2259" t="str">
            <v>FLANGE SEXTAVADO DE FERRO GALVANIZADO, COM ROSCA BSP, DE 3/4"</v>
          </cell>
          <cell r="C2259" t="str">
            <v xml:space="preserve">UN    </v>
          </cell>
          <cell r="D2259">
            <v>15.31</v>
          </cell>
        </row>
        <row r="2260">
          <cell r="A2260">
            <v>3268</v>
          </cell>
          <cell r="B2260" t="str">
            <v>FLANGE SEXTAVADO DE FERRO GALVANIZADO, COM ROSCA BSP, DE 3"</v>
          </cell>
          <cell r="C2260" t="str">
            <v xml:space="preserve">UN    </v>
          </cell>
          <cell r="D2260">
            <v>81.319999999999993</v>
          </cell>
        </row>
        <row r="2261">
          <cell r="A2261">
            <v>3271</v>
          </cell>
          <cell r="B2261" t="str">
            <v>FLANGE SEXTAVADO DE FERRO GALVANIZADO, COM ROSCA BSP, DE 4"</v>
          </cell>
          <cell r="C2261" t="str">
            <v xml:space="preserve">UN    </v>
          </cell>
          <cell r="D2261">
            <v>120.22</v>
          </cell>
        </row>
        <row r="2262">
          <cell r="A2262">
            <v>3270</v>
          </cell>
          <cell r="B2262" t="str">
            <v>FLANGE SEXTAVADO DE FERRO GALVANIZADO, COM ROSCA BSP, DE 6"</v>
          </cell>
          <cell r="C2262" t="str">
            <v xml:space="preserve">UN    </v>
          </cell>
          <cell r="D2262">
            <v>201.98</v>
          </cell>
        </row>
        <row r="2263">
          <cell r="A2263">
            <v>3275</v>
          </cell>
          <cell r="B2263" t="str">
            <v>FORRO COMPOSTO POR PAINEIS DE LA DE VIDRO, REVESTIDOS EM PVC MICROPERFURADO, DE *1250 X 625* MM, ESPESSURA 15 MM (COM COLOCACAO)</v>
          </cell>
          <cell r="C2263" t="str">
            <v xml:space="preserve">M2    </v>
          </cell>
          <cell r="D2263">
            <v>107.01</v>
          </cell>
        </row>
        <row r="2264">
          <cell r="A2264">
            <v>39512</v>
          </cell>
          <cell r="B2264" t="str">
            <v>FORRO DE FIBRA MINERAL EM PLACAS DE 1250 X 625 MM, E = 15 MM, BORDA RETA, COM PINTURA ANTIMOFO, APOIADO EM PERFIL DE ACO GALVANIZADO COM 24 MM DE BASE - INSTALADO</v>
          </cell>
          <cell r="C2264" t="str">
            <v xml:space="preserve">M2    </v>
          </cell>
          <cell r="D2264">
            <v>110.96</v>
          </cell>
        </row>
        <row r="2265">
          <cell r="A2265">
            <v>39511</v>
          </cell>
          <cell r="B2265" t="str">
            <v>FORRO DE FIBRA MINERAL EM PLACAS DE 625 X 625 MM, E = 15 MM, BORDA RETA, COM PINTURA ANTIMOFO, APOIADO EM PERFIL DE ACO GALVANIZADO COM 24 MM DE BASE - INSTALADO</v>
          </cell>
          <cell r="C2265" t="str">
            <v xml:space="preserve">M2    </v>
          </cell>
          <cell r="D2265">
            <v>121.03</v>
          </cell>
        </row>
        <row r="2266">
          <cell r="A2266">
            <v>39513</v>
          </cell>
          <cell r="B2266" t="str">
            <v>FORRO DE FIBRA MINERAL EM PLACAS DE 625 X 625 MM, E = 15/16 MM, BORDA REBAIXADA, COM PINTURA ANTIMOFO, APOIADO EM PERFIL DE ACO GALVANIZADO COM 24 MM DE BASE - INSTALADO</v>
          </cell>
          <cell r="C2266" t="str">
            <v xml:space="preserve">M2    </v>
          </cell>
          <cell r="D2266">
            <v>129.81</v>
          </cell>
        </row>
        <row r="2267">
          <cell r="A2267">
            <v>3286</v>
          </cell>
          <cell r="B2267" t="str">
            <v>FORRO DE MADEIRA CEDRINHO OU EQUIVALENTE DA REGIAO, ENCAIXE MACHO/FEMEA COM FRISO, *10 X 1* CM (SEM COLOCACAO)</v>
          </cell>
          <cell r="C2267" t="str">
            <v xml:space="preserve">M2    </v>
          </cell>
          <cell r="D2267">
            <v>62.2</v>
          </cell>
        </row>
        <row r="2268">
          <cell r="A2268">
            <v>3287</v>
          </cell>
          <cell r="B2268" t="str">
            <v>FORRO DE MADEIRA CUMARU/IPE CHAMPANHE OU EQUIVALENTE DA REGIAO, ENCAIXE MACHO/FEMEA COM FRISO, *10 X 1* CM (SEM COLOCACAO)</v>
          </cell>
          <cell r="C2268" t="str">
            <v xml:space="preserve">M2    </v>
          </cell>
          <cell r="D2268">
            <v>94</v>
          </cell>
        </row>
        <row r="2269">
          <cell r="A2269">
            <v>3283</v>
          </cell>
          <cell r="B2269" t="str">
            <v>FORRO DE MADEIRA PINUS OU EQUIVALENTE DA REGIAO, ENCAIXE MACHO/FEMEA COM FRISO, *10 X 1* CM (SEM COLOCACAO)</v>
          </cell>
          <cell r="C2269" t="str">
            <v xml:space="preserve">M2    </v>
          </cell>
          <cell r="D2269">
            <v>19.739999999999998</v>
          </cell>
        </row>
        <row r="2270">
          <cell r="A2270">
            <v>11587</v>
          </cell>
          <cell r="B2270" t="str">
            <v>FORRO DE PVC LISO, BRANCO, REGUA DE 10 CM, ESPESSURA DE 8 MM A 10 MM (COM COLOCACAO / SEM ESTRUTURA METALICA)</v>
          </cell>
          <cell r="C2270" t="str">
            <v xml:space="preserve">M2    </v>
          </cell>
          <cell r="D2270">
            <v>73.38</v>
          </cell>
        </row>
        <row r="2271">
          <cell r="A2271">
            <v>36225</v>
          </cell>
          <cell r="B2271" t="str">
            <v>FORRO DE PVC LISO, BRANCO, REGUA DE 20 CM, ESPESSURA DE 8 MM A 10 MM, COMPRIMENTO 6 M (SEM COLOCACAO)</v>
          </cell>
          <cell r="C2271" t="str">
            <v xml:space="preserve">M2    </v>
          </cell>
          <cell r="D2271">
            <v>29.81</v>
          </cell>
        </row>
        <row r="2272">
          <cell r="A2272">
            <v>36230</v>
          </cell>
          <cell r="B2272" t="str">
            <v>FORRO DE PVC, FRISADO, BRANCO, REGUA DE 10 CM, ESPESSURA DE 8 MM A 10 MM E COMPRIMENTO 6 M (SEM COLOCACAO)</v>
          </cell>
          <cell r="C2272" t="str">
            <v xml:space="preserve">M2    </v>
          </cell>
          <cell r="D2272">
            <v>21.9</v>
          </cell>
        </row>
        <row r="2273">
          <cell r="A2273">
            <v>36238</v>
          </cell>
          <cell r="B2273" t="str">
            <v>FORRO DE PVC, FRISADO, BRANCO, REGUA DE 20 CM, ESPESSURA DE 8 MM A 10 MM E COMPRIMENTO 6 M (SEM COLOCACAO)</v>
          </cell>
          <cell r="C2273" t="str">
            <v xml:space="preserve">M2    </v>
          </cell>
          <cell r="D2273">
            <v>21.4</v>
          </cell>
        </row>
        <row r="2274">
          <cell r="A2274">
            <v>39363</v>
          </cell>
          <cell r="B2274" t="str">
            <v>FOSSA SEPTICA, SEM FILTRO, PARA 15 A 30 CONTRIBUINTES, CILINDRICA, COM TAMPA, EM POLIETILENO DE ALTA DENSIDADE (PEAD), CAPACIDADE APROXIMADA DE 5500 LITROS (NBR 7229)</v>
          </cell>
          <cell r="C2274" t="str">
            <v xml:space="preserve">UN    </v>
          </cell>
          <cell r="D2274">
            <v>4269.7299999999996</v>
          </cell>
        </row>
        <row r="2275">
          <cell r="A2275">
            <v>39361</v>
          </cell>
          <cell r="B2275" t="str">
            <v>FOSSA SEPTICA, SEM FILTRO, PARA 4 A 7 CONTRIBUINTES, CILINDRICA,  COM TAMPA, EM POLIETILENO DE ALTA DENSIDADE (PEAD), CAPACIDADE APROXIMADA DE 1100 LITROS (NBR 7229)</v>
          </cell>
          <cell r="C2275" t="str">
            <v xml:space="preserve">UN    </v>
          </cell>
          <cell r="D2275">
            <v>1097.93</v>
          </cell>
        </row>
        <row r="2276">
          <cell r="A2276">
            <v>39362</v>
          </cell>
          <cell r="B2276" t="str">
            <v>FOSSA SEPTICA, SEM FILTRO, PARA 8 A 14 CONTRIBUINTES, CILINDRICA, COM TAMPA, EM POLIETILENO DE ALTA DENSIDADE (PEAD), CAPACIDADE APROXIMADA DE 3000 LITROS (NBR 7229)</v>
          </cell>
          <cell r="C2276" t="str">
            <v xml:space="preserve">UN    </v>
          </cell>
          <cell r="D2276">
            <v>3378.61</v>
          </cell>
        </row>
        <row r="2277">
          <cell r="A2277">
            <v>39364</v>
          </cell>
          <cell r="B2277" t="str">
            <v>FOSSA SEPTICA,SEM FILTRO, PARA 40 A 52 CONTRIBUINTES, CILINDRICA, COM TAMPA, EM POLIETILENO DE ALTA DENSIDADE (PEAD), CAPACIDADE APROXIMADA DE 10000 LITROS (NBR 7229)</v>
          </cell>
          <cell r="C2277" t="str">
            <v xml:space="preserve">UN    </v>
          </cell>
          <cell r="D2277">
            <v>9759.39</v>
          </cell>
        </row>
        <row r="2278">
          <cell r="A2278">
            <v>14576</v>
          </cell>
          <cell r="B2278" t="str">
            <v>FRESADORA DE ASFALTO A FRIO SOBRE ESTEIRAS, LARG. FRESAGEM 2,00 M, POT. 410 KW/550 HP</v>
          </cell>
          <cell r="C2278" t="str">
            <v xml:space="preserve">UN    </v>
          </cell>
          <cell r="D2278">
            <v>4186460.85</v>
          </cell>
        </row>
        <row r="2279">
          <cell r="A2279">
            <v>13877</v>
          </cell>
          <cell r="B2279" t="str">
            <v>FRESADORA DE ASFALTO A FRIO SOBRE RODAS, LARG. FRESAGEM 1,00 M, POT. 155 KW/208 HP</v>
          </cell>
          <cell r="C2279" t="str">
            <v xml:space="preserve">UN    </v>
          </cell>
          <cell r="D2279">
            <v>1792161.45</v>
          </cell>
        </row>
        <row r="2280">
          <cell r="A2280">
            <v>7307</v>
          </cell>
          <cell r="B2280" t="str">
            <v>FUNDO ANTICORROSIVO PARA METAIS FERROSOS (ZARCAO)</v>
          </cell>
          <cell r="C2280" t="str">
            <v xml:space="preserve">L     </v>
          </cell>
          <cell r="D2280">
            <v>26.93</v>
          </cell>
        </row>
        <row r="2281">
          <cell r="A2281">
            <v>38122</v>
          </cell>
          <cell r="B2281" t="str">
            <v>FUNDO PREPARADOR ACRILICO BASE AGUA</v>
          </cell>
          <cell r="C2281" t="str">
            <v xml:space="preserve">L     </v>
          </cell>
          <cell r="D2281">
            <v>6.98</v>
          </cell>
        </row>
        <row r="2282">
          <cell r="A2282">
            <v>38633</v>
          </cell>
          <cell r="B2282" t="str">
            <v>FURO PARA TORNEIRA OU OUTROS ACESSORIOS  EM BANCADA DE MARMORE/ GRANITO OU OUTRO TIPO DE PEDRA NATURAL</v>
          </cell>
          <cell r="C2282" t="str">
            <v xml:space="preserve">UN    </v>
          </cell>
          <cell r="D2282">
            <v>18.39</v>
          </cell>
        </row>
        <row r="2283">
          <cell r="A2283">
            <v>12344</v>
          </cell>
          <cell r="B2283" t="str">
            <v>FUSIVEL DIAZED 20 A TAMANHO DII, CAPACIDADE DE INTERRUPCAO DE 50 KA EM VCA E 8 KA EM VCC, TENSAO NOMIMNAL DE 500 V</v>
          </cell>
          <cell r="C2283" t="str">
            <v xml:space="preserve">UN    </v>
          </cell>
          <cell r="D2283">
            <v>3.03</v>
          </cell>
        </row>
        <row r="2284">
          <cell r="A2284">
            <v>12343</v>
          </cell>
          <cell r="B2284" t="str">
            <v>FUSIVEL DIAZED 35 A TAMANHO DIII, CAPACIDADE DE INTERRUPCAO DE 50 KA EM VCA E 8 KA EM VCC, TENSAO NOMIMNAL DE 500 V</v>
          </cell>
          <cell r="C2284" t="str">
            <v xml:space="preserve">UN    </v>
          </cell>
          <cell r="D2284">
            <v>4.7</v>
          </cell>
        </row>
        <row r="2285">
          <cell r="A2285">
            <v>3295</v>
          </cell>
          <cell r="B2285" t="str">
            <v>FUSIVEL NH *36* A 80 AMPERES, TAMANHO 00, CAPACIDADE DE INTERRUPCAO DE 120 KA, TENSAO NOMIMNAL DE 500 V</v>
          </cell>
          <cell r="C2285" t="str">
            <v xml:space="preserve">UN    </v>
          </cell>
          <cell r="D2285">
            <v>16.440000000000001</v>
          </cell>
        </row>
        <row r="2286">
          <cell r="A2286">
            <v>3302</v>
          </cell>
          <cell r="B2286" t="str">
            <v>FUSIVEL NH 100 A TAMANHO 00, CAPACIDADE DE INTERRUPCAO DE 120 KA, TENSAO NOMIMNAL DE 500 V</v>
          </cell>
          <cell r="C2286" t="str">
            <v xml:space="preserve">UN    </v>
          </cell>
          <cell r="D2286">
            <v>17.190000000000001</v>
          </cell>
        </row>
        <row r="2287">
          <cell r="A2287">
            <v>3297</v>
          </cell>
          <cell r="B2287" t="str">
            <v>FUSIVEL NH 125 A TAMANHO 00, CAPACIDADE DE INTERRUPCAO DE 120 KA, TENSAO NOMIMNAL DE 500 V</v>
          </cell>
          <cell r="C2287" t="str">
            <v xml:space="preserve">UN    </v>
          </cell>
          <cell r="D2287">
            <v>18.350000000000001</v>
          </cell>
        </row>
        <row r="2288">
          <cell r="A2288">
            <v>3294</v>
          </cell>
          <cell r="B2288" t="str">
            <v>FUSIVEL NH 160 A TAMANHO 00, CAPACIDADE DE INTERRUPCAO DE 120 KA, TENSAO NOMIMNAL DE 500 V</v>
          </cell>
          <cell r="C2288" t="str">
            <v xml:space="preserve">UN    </v>
          </cell>
          <cell r="D2288">
            <v>18.63</v>
          </cell>
        </row>
        <row r="2289">
          <cell r="A2289">
            <v>3292</v>
          </cell>
          <cell r="B2289" t="str">
            <v>FUSIVEL NH 20 A TAMANHO 000, CAPACIDADE DE INTERRUPCAO DE 120 KA, TENSAO NOMIMNAL DE 500 V</v>
          </cell>
          <cell r="C2289" t="str">
            <v xml:space="preserve">UN    </v>
          </cell>
          <cell r="D2289">
            <v>17.5</v>
          </cell>
        </row>
        <row r="2290">
          <cell r="A2290">
            <v>3298</v>
          </cell>
          <cell r="B2290" t="str">
            <v>FUSIVEL NH 200 A 250 AMPERES, TAMANHO 1, CAPACIDADE DE INTERRUPCAO DE 120 KA, TENSAO NOMIMNAL DE 500 V</v>
          </cell>
          <cell r="C2290" t="str">
            <v xml:space="preserve">UN    </v>
          </cell>
          <cell r="D2290">
            <v>41.01</v>
          </cell>
        </row>
        <row r="2291">
          <cell r="A2291">
            <v>11596</v>
          </cell>
          <cell r="B2291" t="str">
            <v>GABIAO  TIPO CAIXA, MALHA HEXAGONAL 8 X 10 CM (ZN/AL), FIO 2,7 MM, DIMENSOES 2,0 X 1,0 X 0,5 M (C X L X A)</v>
          </cell>
          <cell r="C2291" t="str">
            <v xml:space="preserve">UN    </v>
          </cell>
          <cell r="D2291">
            <v>427.37</v>
          </cell>
        </row>
        <row r="2292">
          <cell r="A2292">
            <v>34802</v>
          </cell>
          <cell r="B2292" t="str">
            <v>GABIAO MANTA (COLCHAO) MALHA HEXAGONAL 6 X 8 CM (ZN/AL REVESTIDO COM POLIMERO), DIMENSOES 4,0 X 2,0 X 0,17 M (C X L X A) FIO 2 MM</v>
          </cell>
          <cell r="C2292" t="str">
            <v xml:space="preserve">UN    </v>
          </cell>
          <cell r="D2292">
            <v>1173.69</v>
          </cell>
        </row>
        <row r="2293">
          <cell r="A2293">
            <v>11588</v>
          </cell>
          <cell r="B2293" t="str">
            <v>GABIAO MANTA (COLCHAO) MALHA HEXAGONAL 6 X 8 CM (ZN/AL REVESTIDO COM POLIMERO), FIO 2 MM, DIMENSOES 4,0 X 2,0 X 0,23 M (C X L X A)</v>
          </cell>
          <cell r="C2293" t="str">
            <v xml:space="preserve">UN    </v>
          </cell>
          <cell r="D2293">
            <v>1266.23</v>
          </cell>
        </row>
        <row r="2294">
          <cell r="A2294">
            <v>34383</v>
          </cell>
          <cell r="B2294" t="str">
            <v>GABIAO MANTA (COLCHAO) MALHA HEXAGONAL 6 X 8 CM (ZN/AL REVESTIDO COM POLIMERO), FIO 2 MM, DIMENSOES 4,0 X 2,0 X 0,3 M (C X L X A)</v>
          </cell>
          <cell r="C2294" t="str">
            <v xml:space="preserve">UN    </v>
          </cell>
          <cell r="D2294">
            <v>1392.94</v>
          </cell>
        </row>
        <row r="2295">
          <cell r="A2295">
            <v>40451</v>
          </cell>
          <cell r="B2295" t="str">
            <v>GABIAO MANTA (COLCHAO) MALHA HEXAGONAL 6 X 8 CM (ZN/AL REVESTIDO COM POLIMERO), FIO 2,0 MM, DIMENSOES 5,0 X 2,0 X 0,17 M (C X L X A)</v>
          </cell>
          <cell r="C2295" t="str">
            <v xml:space="preserve">M2    </v>
          </cell>
          <cell r="D2295">
            <v>112.6</v>
          </cell>
        </row>
        <row r="2296">
          <cell r="A2296">
            <v>40453</v>
          </cell>
          <cell r="B2296" t="str">
            <v>GABIAO MANTA (COLCHAO) MALHA HEXAGONAL 6 X 8 CM (ZN/AL REVESTIDO COM POLIMERO), FIO 2,0 MM, DIMENSOES 5,0 X 2,0 X 0,23 M (C X L X A)</v>
          </cell>
          <cell r="C2296" t="str">
            <v xml:space="preserve">M2    </v>
          </cell>
          <cell r="D2296">
            <v>121.83</v>
          </cell>
        </row>
        <row r="2297">
          <cell r="A2297">
            <v>40452</v>
          </cell>
          <cell r="B2297" t="str">
            <v>GABIAO MANTA (COLCHAO) MALHA HEXAGONAL 6 X 8 CM (ZN/AL REVESTIDO COM POLIMERO), FIO 2,0 MM, DIMENSOES 5,0 X 2,0 X 0,30 M (C X L X A)</v>
          </cell>
          <cell r="C2297" t="str">
            <v xml:space="preserve">M2    </v>
          </cell>
          <cell r="D2297">
            <v>133.63</v>
          </cell>
        </row>
        <row r="2298">
          <cell r="A2298">
            <v>11594</v>
          </cell>
          <cell r="B2298" t="str">
            <v>GABIAO SACO MALHA HEXAGONAL 8 X 10 CM (ZN/AL REVESTIDO COM POLIMERO),  FIO 2,4 MM, DIMENSOES 3,0 X 0,65 M</v>
          </cell>
          <cell r="C2298" t="str">
            <v xml:space="preserve">UN    </v>
          </cell>
          <cell r="D2298">
            <v>403.58</v>
          </cell>
        </row>
        <row r="2299">
          <cell r="A2299">
            <v>3311</v>
          </cell>
          <cell r="B2299" t="str">
            <v>GABIAO SACO MALHA HEXAGONAL 8 X 10 CM (ZN/AL REVESTIDO COM POLIMERO), FIO 2,4 MM, H = 0,65 M</v>
          </cell>
          <cell r="C2299" t="str">
            <v xml:space="preserve">M3    </v>
          </cell>
          <cell r="D2299">
            <v>403.58</v>
          </cell>
        </row>
        <row r="2300">
          <cell r="A2300">
            <v>11599</v>
          </cell>
          <cell r="B2300" t="str">
            <v>GABIAO SACO MALHA HEXAGONAL 8 X 10 CM (ZN/AL), FIO 2,7 MM, DIMENSOES 4,0 X 0,65 M</v>
          </cell>
          <cell r="C2300" t="str">
            <v xml:space="preserve">UN    </v>
          </cell>
          <cell r="D2300">
            <v>536.72</v>
          </cell>
        </row>
        <row r="2301">
          <cell r="A2301">
            <v>11593</v>
          </cell>
          <cell r="B2301" t="str">
            <v>GABIAO TIPO CAIXA MALHA HEXAGONAL 8 X 10 CM (ZN/AL REVESTIDO COM POLIMERO),  FIO 2,4 MM, DIMENSOES 2,0 X 1,0 X 1,0 M (C X L X A)</v>
          </cell>
          <cell r="C2301" t="str">
            <v xml:space="preserve">UN    </v>
          </cell>
          <cell r="D2301">
            <v>752.44</v>
          </cell>
        </row>
        <row r="2302">
          <cell r="A2302">
            <v>3314</v>
          </cell>
          <cell r="B2302" t="str">
            <v>GABIAO TIPO CAIXA MALHA HEXAGONAL 8 X 10 CM (ZN/AL REVESTIDO COM POLIMERO),  FIO 2,4 MM, H = 0,50 M</v>
          </cell>
          <cell r="C2302" t="str">
            <v xml:space="preserve">M3    </v>
          </cell>
          <cell r="D2302">
            <v>538.15</v>
          </cell>
        </row>
        <row r="2303">
          <cell r="A2303">
            <v>11597</v>
          </cell>
          <cell r="B2303" t="str">
            <v>GABIAO TIPO CAIXA MALHA HEXAGONAL 8 X 10 CM (ZN/AL), FIO 2,7 MM, DIMENSOES 2,0 X 1,0 X 1,0 M (C X L X A)</v>
          </cell>
          <cell r="C2303" t="str">
            <v xml:space="preserve">UN    </v>
          </cell>
          <cell r="D2303">
            <v>625.79999999999995</v>
          </cell>
        </row>
        <row r="2304">
          <cell r="A2304">
            <v>3309</v>
          </cell>
          <cell r="B2304" t="str">
            <v>GABIAO TIPO CAIXA MALHA HEXAGONAL 8 X 10 CM (ZN/AL), FIO 2,7 MM, H = 0,50 M</v>
          </cell>
          <cell r="C2304" t="str">
            <v xml:space="preserve">M3    </v>
          </cell>
          <cell r="D2304">
            <v>427.37</v>
          </cell>
        </row>
        <row r="2305">
          <cell r="A2305">
            <v>34612</v>
          </cell>
          <cell r="B2305" t="str">
            <v>GABIAO TIPO CAIXA PARA SOLO REFORCADO, MALHA HEXAGONAL DE DUPLA TORCAO 8 X 10 CM (ZN/AL REVESTIDO COM POLIMERO), FIO 2,7 MM, DIMENSOES 2,0 X 1,0 X 0,5 M, COM CAUDA DE 3,0 M</v>
          </cell>
          <cell r="C2305" t="str">
            <v xml:space="preserve">UN    </v>
          </cell>
          <cell r="D2305">
            <v>774.01</v>
          </cell>
        </row>
        <row r="2306">
          <cell r="A2306">
            <v>34635</v>
          </cell>
          <cell r="B2306" t="str">
            <v>GABIAO TIPO CAIXA PARA SOLO REFORCADO, MALHA HEXAGONAL DE DUPLA TORCAO 8 X 10 CM (ZN/AL REVESTIDO COM POLIMERO), FIO 2,7 MM, DIMENSOES 2,0 X 1,0 X 1,0 M, COM CAUDA DE 3,0 M</v>
          </cell>
          <cell r="C2306" t="str">
            <v xml:space="preserve">UN    </v>
          </cell>
          <cell r="D2306">
            <v>995.34</v>
          </cell>
        </row>
        <row r="2307">
          <cell r="A2307">
            <v>34633</v>
          </cell>
          <cell r="B2307" t="str">
            <v>GABIAO TIPO CAIXA PARA SOLO REFORCADO, MALHA HEXAGONAL DE DUPLA TORCAO 8 X 10 CM (ZN/AL REVESTIDO COM POLIMERO), FIO 2,7 MM, DIMENSOES 2,0 X 1,0 X 1,0 M, COM CAUDA DE 4,0 M</v>
          </cell>
          <cell r="C2307" t="str">
            <v xml:space="preserve">UN    </v>
          </cell>
          <cell r="D2307">
            <v>1097.1300000000001</v>
          </cell>
        </row>
        <row r="2308">
          <cell r="A2308">
            <v>40440</v>
          </cell>
          <cell r="B2308" t="str">
            <v>GABIAO TIPO CAIXA PARA SOLO REFORCADO, MALHA HEXAGONAL 8 X 10 CM (ZN/AL REVESTIDO COM POLIMERO), FIO 2,7 MM, DIMENSOES 2,0 X 1,0 X 0,5 M, COM CAUDA DE 4,0 M</v>
          </cell>
          <cell r="C2308" t="str">
            <v xml:space="preserve">M3    </v>
          </cell>
          <cell r="D2308">
            <v>560.54</v>
          </cell>
        </row>
        <row r="2309">
          <cell r="A2309">
            <v>40441</v>
          </cell>
          <cell r="B2309" t="str">
            <v>GABIAO TIPO CAIXA PARA SOLO REFORCADO, MALHA HEXAGONAL 8 X 10 CM (ZN/AL REVESTIDO COM POLIMERO), FIO 2,7 MM, DIMENSOES 2,0 X 1,0 X 1,0 M, COM CAUDA DE 4,0 M</v>
          </cell>
          <cell r="C2309" t="str">
            <v xml:space="preserve">M3    </v>
          </cell>
          <cell r="D2309">
            <v>357.87</v>
          </cell>
        </row>
        <row r="2310">
          <cell r="A2310">
            <v>40449</v>
          </cell>
          <cell r="B2310" t="str">
            <v>GABIAO TIPO CAIXA TRAPEZOIDAL, MALHA HEXAGONAL 10 X 12 CM (ZN/AL REVESTIDO COM POLIMERO) FIO 2,7 MM, FACE COM 65 GRAUS, COM GEOSSINTETICO, DIMENSOES 2,0 X 1,5 X 1,0 M (C X L X A)</v>
          </cell>
          <cell r="C2310" t="str">
            <v xml:space="preserve">M3    </v>
          </cell>
          <cell r="D2310">
            <v>300.85000000000002</v>
          </cell>
        </row>
        <row r="2311">
          <cell r="A2311">
            <v>34800</v>
          </cell>
          <cell r="B2311" t="str">
            <v>GABIAO TIPO CAIXA, MALHA HEXAGONAL 8 X 10 CM (ZN/AL REVESTIDO COM POLIMERO), FIO DE 2,4 MM, DIMENSOES 2,0 x 1,0 x 1,0 M (C X L X A)</v>
          </cell>
          <cell r="C2311" t="str">
            <v xml:space="preserve">M3    </v>
          </cell>
          <cell r="D2311">
            <v>376.22</v>
          </cell>
        </row>
        <row r="2312">
          <cell r="A2312">
            <v>11592</v>
          </cell>
          <cell r="B2312" t="str">
            <v>GABIAO TIPO CAIXA, MALHA HEXAGONAL 8 X 10 CM (ZN/AL REVESTIDO COM POLIMERO), FIO 2,4 MM, DIMENSOES 2,0 X 1,0 X 0,5 M (C X L X A)</v>
          </cell>
          <cell r="C2312" t="str">
            <v xml:space="preserve">UN    </v>
          </cell>
          <cell r="D2312">
            <v>538.15</v>
          </cell>
        </row>
        <row r="2313">
          <cell r="A2313">
            <v>40438</v>
          </cell>
          <cell r="B2313" t="str">
            <v>GABIAO TIPO CAIXA, MALHA HEXAGONAL 8 X 10 CM (ZN/AL), FIO DE 2,7 MM, DIMENSOES 2,0 X 1,0 X 1,0 M (C X L X A)</v>
          </cell>
          <cell r="C2313" t="str">
            <v xml:space="preserve">M3    </v>
          </cell>
          <cell r="D2313">
            <v>250.64</v>
          </cell>
        </row>
        <row r="2314">
          <cell r="A2314">
            <v>40436</v>
          </cell>
          <cell r="B2314" t="str">
            <v>GABIAO TIPO CAIXA, MALHA HEXAGONAL 8 X 10 CM (ZN/AL), FIO DE 2,7 MM, DIMENSOES 5,0 X 1,0 X 1,0 M (C X L X A)</v>
          </cell>
          <cell r="C2314" t="str">
            <v xml:space="preserve">M3    </v>
          </cell>
          <cell r="D2314">
            <v>312.52999999999997</v>
          </cell>
        </row>
        <row r="2315">
          <cell r="A2315">
            <v>4315</v>
          </cell>
          <cell r="B2315" t="str">
            <v>GANCHO CHATO EM FERRO GALVANIZADO,  L = 110 MM, RECOBRIMENTO = 100MM, SECAO 1/8 X 1/2" (3 MM X 12 MM), PARA FIXAR TELHA DE FIBROCIMENTO ONDULADA</v>
          </cell>
          <cell r="C2315" t="str">
            <v xml:space="preserve">UN    </v>
          </cell>
          <cell r="D2315">
            <v>1.94</v>
          </cell>
        </row>
        <row r="2316">
          <cell r="A2316">
            <v>42482</v>
          </cell>
          <cell r="B2316" t="str">
            <v>GANCHO L COM ROSCA, PARA FIXAR TELHA EM MADEIRA, 1/4" X 350 MM (COLETADO CAIXA)</v>
          </cell>
          <cell r="C2316" t="str">
            <v xml:space="preserve">UN    </v>
          </cell>
          <cell r="D2316">
            <v>2.59</v>
          </cell>
        </row>
        <row r="2317">
          <cell r="A2317">
            <v>402</v>
          </cell>
          <cell r="B2317" t="str">
            <v>GANCHO OLHAL EM ACO GALVANIZADO, ESPESSURA 16MM, ABERTURA 21MM</v>
          </cell>
          <cell r="C2317" t="str">
            <v xml:space="preserve">UN    </v>
          </cell>
          <cell r="D2317">
            <v>11.51</v>
          </cell>
        </row>
        <row r="2318">
          <cell r="A2318">
            <v>4226</v>
          </cell>
          <cell r="B2318" t="str">
            <v>GAS DE COZINHA - GLP</v>
          </cell>
          <cell r="C2318" t="str">
            <v xml:space="preserve">KG    </v>
          </cell>
          <cell r="D2318">
            <v>8.06</v>
          </cell>
        </row>
        <row r="2319">
          <cell r="A2319">
            <v>4222</v>
          </cell>
          <cell r="B2319" t="str">
            <v>GASOLINA COMUM</v>
          </cell>
          <cell r="C2319" t="str">
            <v xml:space="preserve">L     </v>
          </cell>
          <cell r="D2319">
            <v>5.42</v>
          </cell>
        </row>
        <row r="2320">
          <cell r="A2320">
            <v>34804</v>
          </cell>
          <cell r="B2320" t="str">
            <v>GEOGRELHA TECIDA COM FILAMENTOS DE POLIESTER + PVC, RESISTENCIA LONGITUDINAL: 90 KN/M, RESISTENCIA TRANSVERSAL: 30 KN/M, ALONGAMENTO = 12 POR CENTO</v>
          </cell>
          <cell r="C2320" t="str">
            <v xml:space="preserve">M2    </v>
          </cell>
          <cell r="D2320">
            <v>45.43</v>
          </cell>
        </row>
        <row r="2321">
          <cell r="A2321">
            <v>4013</v>
          </cell>
          <cell r="B2321" t="str">
            <v>GEOTEXTIL NAO TECIDO AGULHADO DE FILAMENTOS CONTINUOS 100% POLIESTER, RESITENCIA A TRACAO = 09 KN/M</v>
          </cell>
          <cell r="C2321" t="str">
            <v xml:space="preserve">M2    </v>
          </cell>
          <cell r="D2321">
            <v>6.44</v>
          </cell>
        </row>
        <row r="2322">
          <cell r="A2322">
            <v>4011</v>
          </cell>
          <cell r="B2322" t="str">
            <v>GEOTEXTIL NAO TECIDO AGULHADO DE FILAMENTOS CONTINUOS 100% POLIESTER, RESITENCIA A TRACAO = 10 KN/M</v>
          </cell>
          <cell r="C2322" t="str">
            <v xml:space="preserve">M2    </v>
          </cell>
          <cell r="D2322">
            <v>7.2</v>
          </cell>
        </row>
        <row r="2323">
          <cell r="A2323">
            <v>4021</v>
          </cell>
          <cell r="B2323" t="str">
            <v>GEOTEXTIL NAO TECIDO AGULHADO DE FILAMENTOS CONTINUOS 100% POLIESTER, RESITENCIA A TRACAO = 14 KN/M</v>
          </cell>
          <cell r="C2323" t="str">
            <v xml:space="preserve">M2    </v>
          </cell>
          <cell r="D2323">
            <v>8.98</v>
          </cell>
        </row>
        <row r="2324">
          <cell r="A2324">
            <v>4019</v>
          </cell>
          <cell r="B2324" t="str">
            <v>GEOTEXTIL NAO TECIDO AGULHADO DE FILAMENTOS CONTINUOS 100% POLIESTER, RESITENCIA A TRACAO = 16 KN/M</v>
          </cell>
          <cell r="C2324" t="str">
            <v xml:space="preserve">M2    </v>
          </cell>
          <cell r="D2324">
            <v>10.78</v>
          </cell>
        </row>
        <row r="2325">
          <cell r="A2325">
            <v>4012</v>
          </cell>
          <cell r="B2325" t="str">
            <v>GEOTEXTIL NAO TECIDO AGULHADO DE FILAMENTOS CONTINUOS 100% POLIESTER, RESITENCIA A TRACAO = 21 KN/M</v>
          </cell>
          <cell r="C2325" t="str">
            <v xml:space="preserve">M2    </v>
          </cell>
          <cell r="D2325">
            <v>14.44</v>
          </cell>
        </row>
        <row r="2326">
          <cell r="A2326">
            <v>4020</v>
          </cell>
          <cell r="B2326" t="str">
            <v>GEOTEXTIL NAO TECIDO AGULHADO DE FILAMENTOS CONTINUOS 100% POLIESTER, RESITENCIA A TRACAO = 26 KN/M</v>
          </cell>
          <cell r="C2326" t="str">
            <v xml:space="preserve">M2    </v>
          </cell>
          <cell r="D2326">
            <v>18.09</v>
          </cell>
        </row>
        <row r="2327">
          <cell r="A2327">
            <v>4018</v>
          </cell>
          <cell r="B2327" t="str">
            <v>GEOTEXTIL NAO TECIDO AGULHADO DE FILAMENTOS CONTINUOS 100% POLIESTER, RESITENCIA A TRACAO = 31 KN/M</v>
          </cell>
          <cell r="C2327" t="str">
            <v xml:space="preserve">M2    </v>
          </cell>
          <cell r="D2327">
            <v>21.67</v>
          </cell>
        </row>
        <row r="2328">
          <cell r="A2328">
            <v>36498</v>
          </cell>
          <cell r="B2328" t="str">
            <v>GERADOR PORTATIL MONOFASICO, POTENCIA 5500 VA, MOTOR A GASOLINA, POTENCIA DO MOTOR 13 CV</v>
          </cell>
          <cell r="C2328" t="str">
            <v xml:space="preserve">UN    </v>
          </cell>
          <cell r="D2328">
            <v>4613.03</v>
          </cell>
        </row>
        <row r="2329">
          <cell r="A2329">
            <v>12872</v>
          </cell>
          <cell r="B2329" t="str">
            <v>GESSEIRO</v>
          </cell>
          <cell r="C2329" t="str">
            <v xml:space="preserve">H     </v>
          </cell>
          <cell r="D2329">
            <v>15.82</v>
          </cell>
        </row>
        <row r="2330">
          <cell r="A2330">
            <v>41075</v>
          </cell>
          <cell r="B2330" t="str">
            <v>GESSEIRO (MENSALISTA)</v>
          </cell>
          <cell r="C2330" t="str">
            <v xml:space="preserve">MES   </v>
          </cell>
          <cell r="D2330">
            <v>2805.46</v>
          </cell>
        </row>
        <row r="2331">
          <cell r="A2331">
            <v>3315</v>
          </cell>
          <cell r="B2331" t="str">
            <v>GESSO EM PO PARA REVESTIMENTOS/MOLDURAS/SANCAS E USO GERAL</v>
          </cell>
          <cell r="C2331" t="str">
            <v xml:space="preserve">KG    </v>
          </cell>
          <cell r="D2331">
            <v>0.53</v>
          </cell>
        </row>
        <row r="2332">
          <cell r="A2332">
            <v>36870</v>
          </cell>
          <cell r="B2332" t="str">
            <v>GESSO PROJETADO</v>
          </cell>
          <cell r="C2332" t="str">
            <v xml:space="preserve">KG    </v>
          </cell>
          <cell r="D2332">
            <v>0.79</v>
          </cell>
        </row>
        <row r="2333">
          <cell r="A2333">
            <v>5092</v>
          </cell>
          <cell r="B2333" t="str">
            <v>GONZO DE EMBUTIR, EM LATAO / ZAMAC, *20 X 48* MM, PARA JANELA BASCULANTE / PIVOTANTE -  INCLUI PARAFUSOS</v>
          </cell>
          <cell r="C2333" t="str">
            <v xml:space="preserve">PAR   </v>
          </cell>
          <cell r="D2333">
            <v>18.850000000000001</v>
          </cell>
        </row>
        <row r="2334">
          <cell r="A2334">
            <v>11462</v>
          </cell>
          <cell r="B2334" t="str">
            <v>GONZO DE SOBREPOR, EM LATAO / ZAMAC, PARA JANELA PIVOTANTE - INCLUI PARAFUSOS</v>
          </cell>
          <cell r="C2334" t="str">
            <v xml:space="preserve">PAR   </v>
          </cell>
          <cell r="D2334">
            <v>19.28</v>
          </cell>
        </row>
        <row r="2335">
          <cell r="A2335">
            <v>36529</v>
          </cell>
          <cell r="B2335" t="str">
            <v>GRADE DE DISCOS COM CONTROLE REMOTO, REBOCAVEL, COM 24 DISCOS 24" X 6 MM, COM PNEUS PARA TRANSPORTE</v>
          </cell>
          <cell r="C2335" t="str">
            <v xml:space="preserve">UN    </v>
          </cell>
          <cell r="D2335">
            <v>48469.38</v>
          </cell>
        </row>
        <row r="2336">
          <cell r="A2336">
            <v>3318</v>
          </cell>
          <cell r="B2336" t="str">
            <v>GRADE DE DISCOS MECANICA 20X24" COM 20 DISCOS 24" X 6MM  COM PNEUS PARA TRANSPORTE</v>
          </cell>
          <cell r="C2336" t="str">
            <v xml:space="preserve">UN    </v>
          </cell>
          <cell r="D2336">
            <v>38000</v>
          </cell>
        </row>
        <row r="2337">
          <cell r="A2337">
            <v>3324</v>
          </cell>
          <cell r="B2337" t="str">
            <v>GRAMA BATATAIS EM PLACAS, SEM PLANTIO</v>
          </cell>
          <cell r="C2337" t="str">
            <v xml:space="preserve">M2    </v>
          </cell>
          <cell r="D2337">
            <v>6.42</v>
          </cell>
        </row>
        <row r="2338">
          <cell r="A2338">
            <v>3322</v>
          </cell>
          <cell r="B2338" t="str">
            <v>GRAMA ESMERALDA OU SAO CARLOS OU CURITIBANA, EM PLACAS, SEM PLANTIO</v>
          </cell>
          <cell r="C2338" t="str">
            <v xml:space="preserve">M2    </v>
          </cell>
          <cell r="D2338">
            <v>9</v>
          </cell>
        </row>
        <row r="2339">
          <cell r="A2339">
            <v>5076</v>
          </cell>
          <cell r="B2339" t="str">
            <v>GRAMPO DE ACO POLIDO 1 " X 9</v>
          </cell>
          <cell r="C2339" t="str">
            <v xml:space="preserve">KG    </v>
          </cell>
          <cell r="D2339">
            <v>14.59</v>
          </cell>
        </row>
        <row r="2340">
          <cell r="A2340">
            <v>5077</v>
          </cell>
          <cell r="B2340" t="str">
            <v>GRAMPO DE ACO POLIDO 7/8 " X 9</v>
          </cell>
          <cell r="C2340" t="str">
            <v xml:space="preserve">KG    </v>
          </cell>
          <cell r="D2340">
            <v>16.12</v>
          </cell>
        </row>
        <row r="2341">
          <cell r="A2341">
            <v>11837</v>
          </cell>
          <cell r="B2341" t="str">
            <v>GRAMPO LINHA VIVA DE LATAO ESTANHADO, DIAMETRO DO CONDUTOR PRINCIPAL DE 10 A 120 MM2, DIAMETRO DA DERIVACAO DE 10 A 70 MM2</v>
          </cell>
          <cell r="C2341" t="str">
            <v xml:space="preserve">UN    </v>
          </cell>
          <cell r="D2341">
            <v>41.38</v>
          </cell>
        </row>
        <row r="2342">
          <cell r="A2342">
            <v>38055</v>
          </cell>
          <cell r="B2342" t="str">
            <v>GRAMPO METALICO TIPO OLHAL PARA HASTE DE ATERRAMENTO DE 1/2'', CONDUTOR DE *10* A 50 MM2</v>
          </cell>
          <cell r="C2342" t="str">
            <v xml:space="preserve">UN    </v>
          </cell>
          <cell r="D2342">
            <v>3.75</v>
          </cell>
        </row>
        <row r="2343">
          <cell r="A2343">
            <v>415</v>
          </cell>
          <cell r="B2343" t="str">
            <v>GRAMPO METALICO TIPO OLHAL PARA HASTE DE ATERRAMENTO DE 1'', CONDUTOR DE *10* A 50 MM2</v>
          </cell>
          <cell r="C2343" t="str">
            <v xml:space="preserve">UN    </v>
          </cell>
          <cell r="D2343">
            <v>16.97</v>
          </cell>
        </row>
        <row r="2344">
          <cell r="A2344">
            <v>416</v>
          </cell>
          <cell r="B2344" t="str">
            <v>GRAMPO METALICO TIPO OLHAL PARA HASTE DE ATERRAMENTO DE 3/4'', CONDUTOR DE *10* A 50 MM2</v>
          </cell>
          <cell r="C2344" t="str">
            <v xml:space="preserve">UN    </v>
          </cell>
          <cell r="D2344">
            <v>6.21</v>
          </cell>
        </row>
        <row r="2345">
          <cell r="A2345">
            <v>425</v>
          </cell>
          <cell r="B2345" t="str">
            <v>GRAMPO METALICO TIPO OLHAL PARA HASTE DE ATERRAMENTO DE 5/8'', CONDUTOR DE *10* A 50 MM2</v>
          </cell>
          <cell r="C2345" t="str">
            <v xml:space="preserve">UN    </v>
          </cell>
          <cell r="D2345">
            <v>3.85</v>
          </cell>
        </row>
        <row r="2346">
          <cell r="A2346">
            <v>426</v>
          </cell>
          <cell r="B2346" t="str">
            <v>GRAMPO METALICO TIPO U PARA HASTE DE ATERRAMENTO DE ATE 3/4'', CONDUTOR DE 10 A 25 MM2</v>
          </cell>
          <cell r="C2346" t="str">
            <v xml:space="preserve">UN    </v>
          </cell>
          <cell r="D2346">
            <v>21.21</v>
          </cell>
        </row>
        <row r="2347">
          <cell r="A2347">
            <v>38056</v>
          </cell>
          <cell r="B2347" t="str">
            <v>GRAMPO METALICO TIPO U PARA HASTE DE ATERRAMENTO DE ATE 5/8'', CONDUTOR DE 10 A 25 MM2</v>
          </cell>
          <cell r="C2347" t="str">
            <v xml:space="preserve">UN    </v>
          </cell>
          <cell r="D2347">
            <v>20.71</v>
          </cell>
        </row>
        <row r="2348">
          <cell r="A2348">
            <v>1564</v>
          </cell>
          <cell r="B2348" t="str">
            <v>GRAMPO PARALELO METALICO PARA CABO DE 6 A 50 MM2, COM 2 PARAFUSOS</v>
          </cell>
          <cell r="C2348" t="str">
            <v xml:space="preserve">UN    </v>
          </cell>
          <cell r="D2348">
            <v>7.9</v>
          </cell>
        </row>
        <row r="2349">
          <cell r="A2349">
            <v>11032</v>
          </cell>
          <cell r="B2349" t="str">
            <v>GRAMPO U DE 5/8 " N8 EM FERRO GALVANIZADO</v>
          </cell>
          <cell r="C2349" t="str">
            <v xml:space="preserve">UN    </v>
          </cell>
          <cell r="D2349">
            <v>10.95</v>
          </cell>
        </row>
        <row r="2350">
          <cell r="A2350">
            <v>36786</v>
          </cell>
          <cell r="B2350" t="str">
            <v>GRANALHA DE ACO, ANGULAR (GRIT), PARA JATEAMENTO, PENEIRA 0,117 A 1,00 MM, (SAE G-40 A G-80)</v>
          </cell>
          <cell r="C2350" t="str">
            <v>SC25KG</v>
          </cell>
          <cell r="D2350">
            <v>142.68</v>
          </cell>
        </row>
        <row r="2351">
          <cell r="A2351">
            <v>36785</v>
          </cell>
          <cell r="B2351" t="str">
            <v>GRANALHA DE ACO, ANGULAR (GRIT), PARA JATEAMENTO, PENEIRA 1,41 A 1,19 MM (SAE G16)</v>
          </cell>
          <cell r="C2351" t="str">
            <v>SC25KG</v>
          </cell>
          <cell r="D2351">
            <v>123.98</v>
          </cell>
        </row>
        <row r="2352">
          <cell r="A2352">
            <v>36782</v>
          </cell>
          <cell r="B2352" t="str">
            <v>GRANALHA DE ACO, ESFERICA (SHOT), PARA JATEAMENTO, PENEIRA 0,40 A 1,00 MM (SAE S-170 A S-280)</v>
          </cell>
          <cell r="C2352" t="str">
            <v>SC25KG</v>
          </cell>
          <cell r="D2352">
            <v>147.99</v>
          </cell>
        </row>
        <row r="2353">
          <cell r="A2353">
            <v>25930</v>
          </cell>
          <cell r="B2353" t="str">
            <v>GRANALHA DE ACO, ESFERICA (SHOT), PARA JATEAMENTO, PENEIRA 1,19 A 1,00 MM (SAE S390)</v>
          </cell>
          <cell r="C2353" t="str">
            <v>SC25KG</v>
          </cell>
          <cell r="D2353">
            <v>166.69</v>
          </cell>
        </row>
        <row r="2354">
          <cell r="A2354">
            <v>4824</v>
          </cell>
          <cell r="B2354" t="str">
            <v>GRANILHA/ GRANA/ PEDRISCO OU AGREGADO EM MARMORE/ GRANITO/ QUARTZO E CALCARIO, PRETO, CINZA, PALHA OU BRANCO</v>
          </cell>
          <cell r="C2354" t="str">
            <v xml:space="preserve">KG    </v>
          </cell>
          <cell r="D2354">
            <v>0.49</v>
          </cell>
        </row>
        <row r="2355">
          <cell r="A2355">
            <v>11795</v>
          </cell>
          <cell r="B2355" t="str">
            <v>GRANITO PARA BANCADA, POLIDO, TIPO ANDORINHA/ QUARTZ/ CASTELO/ CORUMBA OU OUTROS EQUIVALENTES DA REGIAO, E=  *2,5* CM</v>
          </cell>
          <cell r="C2355" t="str">
            <v xml:space="preserve">M2    </v>
          </cell>
          <cell r="D2355">
            <v>422.64</v>
          </cell>
        </row>
        <row r="2356">
          <cell r="A2356">
            <v>134</v>
          </cell>
          <cell r="B2356" t="str">
            <v>GRAUTE CIMENTICIO PARA USO GERAL</v>
          </cell>
          <cell r="C2356" t="str">
            <v xml:space="preserve">KG    </v>
          </cell>
          <cell r="D2356">
            <v>1.28</v>
          </cell>
        </row>
        <row r="2357">
          <cell r="A2357">
            <v>4229</v>
          </cell>
          <cell r="B2357" t="str">
            <v>GRAXA LUBRIFICANTE</v>
          </cell>
          <cell r="C2357" t="str">
            <v xml:space="preserve">KG    </v>
          </cell>
          <cell r="D2357">
            <v>25.44</v>
          </cell>
        </row>
        <row r="2358">
          <cell r="A2358">
            <v>11244</v>
          </cell>
          <cell r="B2358" t="str">
            <v>GRELHA FOFO ARTICULADA, CARGA MAXIMA 1,5 T, *300 X 1000* MM, E= *15* MM</v>
          </cell>
          <cell r="C2358" t="str">
            <v xml:space="preserve">UN    </v>
          </cell>
          <cell r="D2358">
            <v>292.55</v>
          </cell>
        </row>
        <row r="2359">
          <cell r="A2359">
            <v>11245</v>
          </cell>
          <cell r="B2359" t="str">
            <v>GRELHA FOFO SIMPLES COM REQUADRO, CARGA MAXIMA  12,5 T, *300 X 1000* MM, E= *15* MM, AREA ESTACIONAMENTO CARRO PASSEIO</v>
          </cell>
          <cell r="C2359" t="str">
            <v xml:space="preserve">UN    </v>
          </cell>
          <cell r="D2359">
            <v>404.65</v>
          </cell>
        </row>
        <row r="2360">
          <cell r="A2360">
            <v>11235</v>
          </cell>
          <cell r="B2360" t="str">
            <v>GRELHA FOFO SIMPLES COM REQUADRO, CARGA MAXIMA 1,5 T, 150 X 1000 MM, E= *15* MM</v>
          </cell>
          <cell r="C2360" t="str">
            <v xml:space="preserve">UN    </v>
          </cell>
          <cell r="D2360">
            <v>223.25</v>
          </cell>
        </row>
        <row r="2361">
          <cell r="A2361">
            <v>11236</v>
          </cell>
          <cell r="B2361" t="str">
            <v>GRELHA FOFO SIMPLES COM REQUADRO, CARGA MAXIMA 1,5 T, 200 X 1000 MM, E= *15* MM</v>
          </cell>
          <cell r="C2361" t="str">
            <v xml:space="preserve">UN    </v>
          </cell>
          <cell r="D2361">
            <v>283.72000000000003</v>
          </cell>
        </row>
        <row r="2362">
          <cell r="A2362">
            <v>11731</v>
          </cell>
          <cell r="B2362" t="str">
            <v>GRELHA PVC BRANCA QUADRADA, 150 X 150 MM</v>
          </cell>
          <cell r="C2362" t="str">
            <v xml:space="preserve">UN    </v>
          </cell>
          <cell r="D2362">
            <v>5.56</v>
          </cell>
        </row>
        <row r="2363">
          <cell r="A2363">
            <v>11732</v>
          </cell>
          <cell r="B2363" t="str">
            <v>GRELHA PVC CROMADA REDONDA, 150 MM</v>
          </cell>
          <cell r="C2363" t="str">
            <v xml:space="preserve">UN    </v>
          </cell>
          <cell r="D2363">
            <v>28.24</v>
          </cell>
        </row>
        <row r="2364">
          <cell r="A2364">
            <v>36494</v>
          </cell>
          <cell r="B2364" t="str">
            <v>GRUA ASCENCIONAL, LANCA DE 30 M, CAPACIDADE DE 1,0 T A 30 M, ALTURA ATE 39 M</v>
          </cell>
          <cell r="C2364" t="str">
            <v xml:space="preserve">UN    </v>
          </cell>
          <cell r="D2364">
            <v>471253.28</v>
          </cell>
        </row>
        <row r="2365">
          <cell r="A2365">
            <v>36493</v>
          </cell>
          <cell r="B2365" t="str">
            <v>GRUA ASCENCIONAL, LANCA DE 42 M, CAPACIDADE DE 1,5 T A 30 M, ALTURA ATE 39 M</v>
          </cell>
          <cell r="C2365" t="str">
            <v xml:space="preserve">UN    </v>
          </cell>
          <cell r="D2365">
            <v>533910.81999999995</v>
          </cell>
        </row>
        <row r="2366">
          <cell r="A2366">
            <v>36492</v>
          </cell>
          <cell r="B2366" t="str">
            <v>GRUA ASCENCIONAL, LANCA DE 50 M, CAPACIDADE DE 2,33 T A 30 M, ALTURA ATE 48 M</v>
          </cell>
          <cell r="C2366" t="str">
            <v xml:space="preserve">UN    </v>
          </cell>
          <cell r="D2366">
            <v>991803.82</v>
          </cell>
        </row>
        <row r="2367">
          <cell r="A2367">
            <v>13333</v>
          </cell>
          <cell r="B2367" t="str">
            <v>GRUPO DE SOLDAGEM C/ GERADOR A DIESEL 60 CV PARA SOLDA ELETRICA, SOBRE 04 RODAS, COM MOTOR 4 CILINDROS</v>
          </cell>
          <cell r="C2367" t="str">
            <v xml:space="preserve">UN    </v>
          </cell>
          <cell r="D2367">
            <v>127745.47</v>
          </cell>
        </row>
        <row r="2368">
          <cell r="A2368">
            <v>13533</v>
          </cell>
          <cell r="B2368" t="str">
            <v>GRUPO DE SOLDAGEM COM GERADOR A DIESEL 30 CV, PARA SOLDA ELETRICA, SOBRE DUAS RODAS</v>
          </cell>
          <cell r="C2368" t="str">
            <v xml:space="preserve">UN    </v>
          </cell>
          <cell r="D2368">
            <v>114190.25</v>
          </cell>
        </row>
        <row r="2369">
          <cell r="A2369">
            <v>36499</v>
          </cell>
          <cell r="B2369" t="str">
            <v>GRUPO GERADOR A GASOLINA, POTENCIA NOMINAL 2,2 KW, TENSAO DE SAIDA 110/220 V, MOTOR POTENCIA 6,5 HP</v>
          </cell>
          <cell r="C2369" t="str">
            <v xml:space="preserve">UN    </v>
          </cell>
          <cell r="D2369">
            <v>2491.0300000000002</v>
          </cell>
        </row>
        <row r="2370">
          <cell r="A2370">
            <v>39585</v>
          </cell>
          <cell r="B2370" t="str">
            <v>GRUPO GERADOR DIESEL, COM CARENAGEM, POTENCIA STANDART ENTRE 100 E 110 KVA, VELOCIDADE DE 1800 RPM, FREQUENCIA DE 60 HZ</v>
          </cell>
          <cell r="C2370" t="str">
            <v xml:space="preserve">UN    </v>
          </cell>
          <cell r="D2370">
            <v>82485.240000000005</v>
          </cell>
        </row>
        <row r="2371">
          <cell r="A2371">
            <v>39586</v>
          </cell>
          <cell r="B2371" t="str">
            <v>GRUPO GERADOR DIESEL, COM CARENAGEM, POTENCIA STANDART ENTRE 140 E 150 KVA, VELOCIDADE DE 1800 RPM, FREQUENCIA DE 60 HZ</v>
          </cell>
          <cell r="C2371" t="str">
            <v xml:space="preserve">UN    </v>
          </cell>
          <cell r="D2371">
            <v>96749.6</v>
          </cell>
        </row>
        <row r="2372">
          <cell r="A2372">
            <v>39587</v>
          </cell>
          <cell r="B2372" t="str">
            <v>GRUPO GERADOR DIESEL, COM CARENAGEM, POTENCIA STANDART ENTRE 210 E 220 KVA, VELOCIDADE DE 1800 RPM, FREQUENCIA DE 60 HZ</v>
          </cell>
          <cell r="C2372" t="str">
            <v xml:space="preserve">UN    </v>
          </cell>
          <cell r="D2372">
            <v>117836.06</v>
          </cell>
        </row>
        <row r="2373">
          <cell r="A2373">
            <v>39588</v>
          </cell>
          <cell r="B2373" t="str">
            <v>GRUPO GERADOR DIESEL, COM CARENAGEM, POTENCIA STANDART ENTRE 250 E 260 KVA, VELOCIDADE DE 1800 RPM, FREQUENCIA DE 60 HZ</v>
          </cell>
          <cell r="C2373" t="str">
            <v xml:space="preserve">UN    </v>
          </cell>
          <cell r="D2373">
            <v>136441.75</v>
          </cell>
        </row>
        <row r="2374">
          <cell r="A2374">
            <v>39584</v>
          </cell>
          <cell r="B2374" t="str">
            <v>GRUPO GERADOR DIESEL, COM CARENAGEM, POTENCIA STANDART ENTRE 50 E 55 KVA, VELOCIDADE DE 1800 RPM, FREQUENCIA DE 60 HZ</v>
          </cell>
          <cell r="C2374" t="str">
            <v xml:space="preserve">UN    </v>
          </cell>
          <cell r="D2374">
            <v>73455.28</v>
          </cell>
        </row>
        <row r="2375">
          <cell r="A2375">
            <v>39590</v>
          </cell>
          <cell r="B2375" t="str">
            <v>GRUPO GERADOR DIESEL, SEM CARENAGEM, POTENCIA STANDART ENTRE 100 E 110 KVA, VELOCIDADE DE 1800 RPM, FREQUENCIA DE 60 HZ</v>
          </cell>
          <cell r="C2375" t="str">
            <v xml:space="preserve">UN    </v>
          </cell>
          <cell r="D2375">
            <v>71693.94</v>
          </cell>
        </row>
        <row r="2376">
          <cell r="A2376">
            <v>39592</v>
          </cell>
          <cell r="B2376" t="str">
            <v>GRUPO GERADOR DIESEL, SEM CARENAGEM, POTENCIA STANDART ENTRE 210 E 220 KVA, VELOCIDADE DE 1800 RPM, FREQUENCIA DE 60 HZ</v>
          </cell>
          <cell r="C2376" t="str">
            <v xml:space="preserve">UN    </v>
          </cell>
          <cell r="D2376">
            <v>103025.92</v>
          </cell>
        </row>
        <row r="2377">
          <cell r="A2377">
            <v>39593</v>
          </cell>
          <cell r="B2377" t="str">
            <v>GRUPO GERADOR DIESEL, SEM CARENAGEM, POTENCIA STANDART ENTRE 250 E 260 KVA, VELOCIDADE DE 1800 RPM, FREQUENCIA DE 60 HZ</v>
          </cell>
          <cell r="C2377" t="str">
            <v xml:space="preserve">UN    </v>
          </cell>
          <cell r="D2377">
            <v>117836.06</v>
          </cell>
        </row>
        <row r="2378">
          <cell r="A2378">
            <v>14254</v>
          </cell>
          <cell r="B2378" t="str">
            <v>GRUPO GERADOR DIESEL, SEM CARENAGEM, POTENCIA STANDART ENTRE 80 E 90 KVA, VELOCIDADE DE 1800 RPM, FREQUENCIA DE 60 HZ</v>
          </cell>
          <cell r="C2378" t="str">
            <v xml:space="preserve">UN    </v>
          </cell>
          <cell r="D2378">
            <v>66980.5</v>
          </cell>
        </row>
        <row r="2379">
          <cell r="A2379">
            <v>25987</v>
          </cell>
          <cell r="B2379" t="str">
            <v>GRUPO GERADOR ESTACIONARIO SILENCIADO, POTENCIA 50 KVA, MOTOR DIESEL</v>
          </cell>
          <cell r="C2379" t="str">
            <v xml:space="preserve">UN    </v>
          </cell>
          <cell r="D2379">
            <v>55934.06</v>
          </cell>
        </row>
        <row r="2380">
          <cell r="A2380">
            <v>25019</v>
          </cell>
          <cell r="B2380" t="str">
            <v>GRUPO GERADOR ESTACIONARIO, MOTOR DIESEL POTENCIA 170 KVA</v>
          </cell>
          <cell r="C2380" t="str">
            <v xml:space="preserve">UN    </v>
          </cell>
          <cell r="D2380">
            <v>95877.23</v>
          </cell>
        </row>
        <row r="2381">
          <cell r="A2381">
            <v>36501</v>
          </cell>
          <cell r="B2381" t="str">
            <v>GRUPO GERADOR ESTACIONARIO, POTENCIA 150 KVA, MOTOR DIESEL</v>
          </cell>
          <cell r="C2381" t="str">
            <v xml:space="preserve">UN    </v>
          </cell>
          <cell r="D2381">
            <v>85363.78</v>
          </cell>
        </row>
        <row r="2382">
          <cell r="A2382">
            <v>25986</v>
          </cell>
          <cell r="B2382" t="str">
            <v>GRUPO GERADOR ESTACIONARIO, SILENCIADO, POTENCIA 180 KVA, MOTOR DIESEL</v>
          </cell>
          <cell r="C2382" t="str">
            <v xml:space="preserve">UN    </v>
          </cell>
          <cell r="D2382">
            <v>102623.61</v>
          </cell>
        </row>
        <row r="2383">
          <cell r="A2383">
            <v>36500</v>
          </cell>
          <cell r="B2383" t="str">
            <v>GRUPO GERADOR REBOCAVEL, POTENCIA *66* KVA, MOTOR A DIESEL</v>
          </cell>
          <cell r="C2383" t="str">
            <v xml:space="preserve">UN    </v>
          </cell>
          <cell r="D2383">
            <v>60324.25</v>
          </cell>
        </row>
        <row r="2384">
          <cell r="A2384">
            <v>20017</v>
          </cell>
          <cell r="B2384" t="str">
            <v>GUARNICAO/ ALIZAR/ VISTA MACICA, E= *1* CM, L= *4,5* CM, EM CEDRINHO/ ANGELIM COMERCIAL/  EUCALIPTO/ CURUPIXA/ PEROBA/ CUMARU OU EQUIVALENTE DA REGIAO</v>
          </cell>
          <cell r="C2384" t="str">
            <v xml:space="preserve">M     </v>
          </cell>
          <cell r="D2384">
            <v>3.39</v>
          </cell>
        </row>
        <row r="2385">
          <cell r="A2385">
            <v>20007</v>
          </cell>
          <cell r="B2385" t="str">
            <v>GUARNICAO/ ALIZAR/ VISTA MACICA, E= *1* CM, L= *4,5* CM, EM PINUS/ TAUARI/ VIROLA OU EQUIVALENTE DA REGIAO</v>
          </cell>
          <cell r="C2385" t="str">
            <v xml:space="preserve">M     </v>
          </cell>
          <cell r="D2385">
            <v>2.6</v>
          </cell>
        </row>
        <row r="2386">
          <cell r="A2386">
            <v>39836</v>
          </cell>
          <cell r="B2386" t="str">
            <v>GUARNICAO/ALIZAR/VISTA, E = *1,3* CM, L = *5,0* CM HASTE REGULAVEL = *35* MM, EM MDF/PVC WOOD/ POLIESTIRENO OU MADEIRA LAMINADA, PRIMER BRANCO</v>
          </cell>
          <cell r="C2386" t="str">
            <v xml:space="preserve">JG    </v>
          </cell>
          <cell r="D2386">
            <v>178.4</v>
          </cell>
        </row>
        <row r="2387">
          <cell r="A2387">
            <v>39830</v>
          </cell>
          <cell r="B2387" t="str">
            <v>GUARNICAO/ALIZAR/VISTA, E = *1,3* CM, L = *7,0* CM, EM POLIESTIRENO, BRANCO</v>
          </cell>
          <cell r="C2387" t="str">
            <v xml:space="preserve">JG    </v>
          </cell>
          <cell r="D2387">
            <v>203.46</v>
          </cell>
        </row>
        <row r="2388">
          <cell r="A2388">
            <v>39831</v>
          </cell>
          <cell r="B2388" t="str">
            <v>GUARNICAO/ALIZAR/VISTA, E = *1,5* CM, L = *5,0* CM, EM POLIESTIRENO, BRANCO</v>
          </cell>
          <cell r="C2388" t="str">
            <v xml:space="preserve">JG    </v>
          </cell>
          <cell r="D2388">
            <v>203.03</v>
          </cell>
        </row>
        <row r="2389">
          <cell r="A2389">
            <v>36888</v>
          </cell>
          <cell r="B2389" t="str">
            <v>GUARNICAO/MOLDURA DE ACABAMENTO PARA ESQUADRIA DE ALUMINIO ANODIZADO NATURAL, PARA 1 FACE</v>
          </cell>
          <cell r="C2389" t="str">
            <v xml:space="preserve">M     </v>
          </cell>
          <cell r="D2389">
            <v>15.35</v>
          </cell>
        </row>
        <row r="2390">
          <cell r="A2390">
            <v>40527</v>
          </cell>
          <cell r="B2390" t="str">
            <v>GUINCHO DE ALAVANCA MANUAL, CAPACIDADE DE 1,6 T, COM 20 M DE CABO DE ACO (AQUISICAO)</v>
          </cell>
          <cell r="C2390" t="str">
            <v xml:space="preserve">UN    </v>
          </cell>
          <cell r="D2390">
            <v>2640.46</v>
          </cell>
        </row>
        <row r="2391">
          <cell r="A2391">
            <v>36497</v>
          </cell>
          <cell r="B2391" t="str">
            <v>GUINCHO DE ALAVANCA MANUAL, CAPACIDADE 3,2 T COM 20 M DE CABO DE ACO DIAMETRO 16,3 MM</v>
          </cell>
          <cell r="C2391" t="str">
            <v xml:space="preserve">UN    </v>
          </cell>
          <cell r="D2391">
            <v>3014.37</v>
          </cell>
        </row>
        <row r="2392">
          <cell r="A2392">
            <v>36487</v>
          </cell>
          <cell r="B2392" t="str">
            <v>GUINCHO ELETRICO DE COLUNA, CAPACIDADE 400 KG, COM MOTO FREIO, MOTOR TRIFASICO DE 1,25 CV</v>
          </cell>
          <cell r="C2392" t="str">
            <v xml:space="preserve">UN    </v>
          </cell>
          <cell r="D2392">
            <v>5248.48</v>
          </cell>
        </row>
        <row r="2393">
          <cell r="A2393">
            <v>25952</v>
          </cell>
          <cell r="B2393" t="str">
            <v>GUINDASTE HIDRAULICO AUTOPROPELIDO, COM LANCA TELESCOPICA 28,80 M, CAPACIDADE MAXIMA 30 T, POTENCIA 97 KW, TRACAO 4 X 4</v>
          </cell>
          <cell r="C2393" t="str">
            <v xml:space="preserve">UN    </v>
          </cell>
          <cell r="D2393">
            <v>824058.81</v>
          </cell>
        </row>
        <row r="2394">
          <cell r="A2394">
            <v>25954</v>
          </cell>
          <cell r="B2394" t="str">
            <v>GUINDASTE HIDRAULICO AUTOPROPELIDO, COM LANCA TELESCOPICA 40 M, CAPACIDADE MAXIMA 60 T, POTENCIA 260 KW, TRACAO 6 X 6</v>
          </cell>
          <cell r="C2394" t="str">
            <v xml:space="preserve">UN    </v>
          </cell>
          <cell r="D2394">
            <v>1584728.48</v>
          </cell>
        </row>
        <row r="2395">
          <cell r="A2395">
            <v>25953</v>
          </cell>
          <cell r="B2395" t="str">
            <v>GUINDASTE HIDRAULICO AUTOPROPELIDO, COM LANCA TELESCOPICA 50 M, CAPACIDADE MAXIMA 100 T, POTENCIA 350 KW, TRACAO 10 X 6</v>
          </cell>
          <cell r="C2395" t="str">
            <v xml:space="preserve">UN    </v>
          </cell>
          <cell r="D2395">
            <v>2694038.4</v>
          </cell>
        </row>
        <row r="2396">
          <cell r="A2396">
            <v>37776</v>
          </cell>
          <cell r="B2396" t="str">
            <v>GUINDAUTO HIDRAULICO, CAPACIDADE MAXIMA DE CARGA 10000 KG, MOMENTO MAXIMO DE CARGA 23 TM , ALCANCE MAXIMO HORIZONTAL 11,80 M, PARA MONTAGEM SOBRE CHASSI DE CAMINHAO PBT MINIMO 15000 KG (INCLUI MONTAGEM, NAO INCLUI CAMINHAO)</v>
          </cell>
          <cell r="C2396" t="str">
            <v xml:space="preserve">UN    </v>
          </cell>
          <cell r="D2396">
            <v>165110.12</v>
          </cell>
        </row>
        <row r="2397">
          <cell r="A2397">
            <v>37775</v>
          </cell>
          <cell r="B2397" t="str">
            <v>GUINDAUTO HIDRAULICO, CAPACIDADE MAXIMA DE CARGA 14340 KG, MOMENTO MAXIMO DE CARGA 42,3 TM, ALCANCE MAXIMO HORIZONTAL 16,80 M, PARA MONTAGEM SOBRE CHASSI DE CAMINHAO PBT MINIMO 23000 KG (INCLUI MONTAGEM, NAO INCLUI CAMINHAO)</v>
          </cell>
          <cell r="C2397" t="str">
            <v xml:space="preserve">UN    </v>
          </cell>
          <cell r="D2397">
            <v>260060.93</v>
          </cell>
        </row>
        <row r="2398">
          <cell r="A2398">
            <v>36491</v>
          </cell>
          <cell r="B2398" t="str">
            <v>GUINDAUTO HIDRAULICO, CAPACIDADE MAXIMA DE CARGA 30000 KG, MOMENTO MAXIMO DE CARGA 92,2 TM , ALCANCE MAXIMO HORIZONTAL  22,00 M, PARA MONTAGEM SOBRE CHASSI DE CAMINHAO PBT MINIMO 30000 KG (INCLUI MONTAGEM, NAO INCLUI CAMINHAO)</v>
          </cell>
          <cell r="C2398" t="str">
            <v xml:space="preserve">UN    </v>
          </cell>
          <cell r="D2398">
            <v>963082.81</v>
          </cell>
        </row>
        <row r="2399">
          <cell r="A2399">
            <v>10712</v>
          </cell>
          <cell r="B2399" t="str">
            <v>GUINDAUTO HIDRAULICO, CAPACIDADE MAXIMA DE CARGA 3300 KG, MOMENTO MAXIMO DE CARGA 5,8 TM , ALCANCE MAXIMO HORIZONTAL  7,60 M, PARA MONTAGEM SOBRE CHASSI DE CAMINHAO PBT MINIMO 8000 KG (INCLUI MONTAGEM, NAO INCLUI CAMINHAO)</v>
          </cell>
          <cell r="C2399" t="str">
            <v xml:space="preserve">UN    </v>
          </cell>
          <cell r="D2399">
            <v>65015.23</v>
          </cell>
        </row>
        <row r="2400">
          <cell r="A2400">
            <v>3363</v>
          </cell>
          <cell r="B2400" t="str">
            <v>GUINDAUTO HIDRAULICO, CAPACIDADE MAXIMA DE CARGA 6200 KG, MOMENTO MAXIMO DE CARGA 11,7 TM , ALCANCE MAXIMO HORIZONTAL  9,70 M, PARA MONTAGEM SOBRE CHASSI DE CAMINHAO PBT MINIMO 13000 KG (INCLUI MONTAGEM, NAO INCLUI CAMINHAO)</v>
          </cell>
          <cell r="C2400" t="str">
            <v xml:space="preserve">UN    </v>
          </cell>
          <cell r="D2400">
            <v>91450</v>
          </cell>
        </row>
        <row r="2401">
          <cell r="A2401">
            <v>3365</v>
          </cell>
          <cell r="B2401" t="str">
            <v>GUINDAUTO HIDRAULICO, CAPACIDADE MAXIMA DE CARGA 8500 KG, MOMENTO MAXIMO DE CARGA 30,4 TM , ALCANCE MAXIMO HORIZONTAL  14,30 M, PARA MONTAGEM SOBRE CHASSI DE CAMINHAO PBT MINIMO 23000 KG (INCLUI MONTAGEM, NAO INCLUI CAMINHAO)</v>
          </cell>
          <cell r="C2401" t="str">
            <v xml:space="preserve">UN    </v>
          </cell>
          <cell r="D2401">
            <v>213764.37</v>
          </cell>
        </row>
        <row r="2402">
          <cell r="A2402">
            <v>7569</v>
          </cell>
          <cell r="B2402" t="str">
            <v>HASTE ANCORA EM ACO GALVANIZADO, DIMENSOES 16 MM X 2000 MM</v>
          </cell>
          <cell r="C2402" t="str">
            <v xml:space="preserve">UN    </v>
          </cell>
          <cell r="D2402">
            <v>53.75</v>
          </cell>
        </row>
        <row r="2403">
          <cell r="A2403">
            <v>34349</v>
          </cell>
          <cell r="B2403" t="str">
            <v>HASTE DE ACO GALVANIZADO PARA FIXACAO DE CONCERTINA 2 "/3 M</v>
          </cell>
          <cell r="C2403" t="str">
            <v xml:space="preserve">UN    </v>
          </cell>
          <cell r="D2403">
            <v>23.97</v>
          </cell>
        </row>
        <row r="2404">
          <cell r="A2404">
            <v>11991</v>
          </cell>
          <cell r="B2404" t="str">
            <v>HASTE DE ATERRAMENTO EM ACO GALVANIZADO TIPO CANTONEIRA COM 2,00 M DE COMPRIMENTO, 25 X 25 MM E CHAPA DE 3/16"</v>
          </cell>
          <cell r="C2404" t="str">
            <v xml:space="preserve">UN    </v>
          </cell>
          <cell r="D2404">
            <v>47.13</v>
          </cell>
        </row>
        <row r="2405">
          <cell r="A2405">
            <v>20062</v>
          </cell>
          <cell r="B2405" t="str">
            <v>HASTE METALICA PARA FIXACAO DE CALHA PLUVIAL,  ZINCADA, DOBRADA 90 GRAUS</v>
          </cell>
          <cell r="C2405" t="str">
            <v xml:space="preserve">UN    </v>
          </cell>
          <cell r="D2405">
            <v>13.82</v>
          </cell>
        </row>
        <row r="2406">
          <cell r="A2406">
            <v>11029</v>
          </cell>
          <cell r="B2406" t="str">
            <v>HASTE RETA PARA GANCHO DE FERRO GALVANIZADO, COM ROSCA 1/4 " X 30 CM PARA FIXACAO DE TELHA METALICA, INCLUI PORCA E ARRUELAS DE VEDACAO</v>
          </cell>
          <cell r="C2406" t="str">
            <v xml:space="preserve">CJ    </v>
          </cell>
          <cell r="D2406">
            <v>1.68</v>
          </cell>
        </row>
        <row r="2407">
          <cell r="A2407">
            <v>4316</v>
          </cell>
          <cell r="B2407" t="str">
            <v>HASTE RETA PARA GANCHO DE FERRO GALVANIZADO, COM ROSCA 1/4 " X 40 CM PARA FIXACAO DE TELHA DE FIBROCIMENTO, INCLUI PORCA SEXTAVADA DE  ZINCO</v>
          </cell>
          <cell r="C2407" t="str">
            <v xml:space="preserve">UN    </v>
          </cell>
          <cell r="D2407">
            <v>1.69</v>
          </cell>
        </row>
        <row r="2408">
          <cell r="A2408">
            <v>4313</v>
          </cell>
          <cell r="B2408" t="str">
            <v>HASTE RETA PARA GANCHO DE FERRO GALVANIZADO, COM ROSCA 5/16" X 35 CM PARA FIXACAO DE TELHA DE FIBROCIMENTO, INCLUI PORCA E ARRUELAS DE VEDACAO</v>
          </cell>
          <cell r="C2408" t="str">
            <v xml:space="preserve">CJ    </v>
          </cell>
          <cell r="D2408">
            <v>2.4300000000000002</v>
          </cell>
        </row>
        <row r="2409">
          <cell r="A2409">
            <v>4317</v>
          </cell>
          <cell r="B2409" t="str">
            <v>HASTE RETA PARA GANCHO DE FERRO GALVANIZADO, COM ROSCA 5/16" X 40 CM PARA FIXACAO DE TELHA DE FIBROCIMENTO, INCLUI PORCA SEXTAVADA DE  ZINCO</v>
          </cell>
          <cell r="C2409" t="str">
            <v xml:space="preserve">UN    </v>
          </cell>
          <cell r="D2409">
            <v>2.77</v>
          </cell>
        </row>
        <row r="2410">
          <cell r="A2410">
            <v>4314</v>
          </cell>
          <cell r="B2410" t="str">
            <v>HASTE RETA PARA GANCHO DE FERRO GALVANIZADO, COM ROSCA 5/16" X 45 CM PARA FIXACAO DE TELHA DE FIBROCIMENTO, INCLUI PORCA E ARRUELAS DE VEDACAO</v>
          </cell>
          <cell r="C2410" t="str">
            <v xml:space="preserve">CJ    </v>
          </cell>
          <cell r="D2410">
            <v>3.24</v>
          </cell>
        </row>
        <row r="2411">
          <cell r="A2411">
            <v>10921</v>
          </cell>
          <cell r="B2411" t="str">
            <v>HIDRANTE DE COLUNA COMPLETO, EM FERRO FUNDIDO, DN = 100 MM, COM REGISTRO, CUNHA DE BORRACHA, CURVA DESSIMETRICA, EXTREMIDADE E TAMPAS (INCLUI KIT FIXACAO)</v>
          </cell>
          <cell r="C2411" t="str">
            <v xml:space="preserve">UN    </v>
          </cell>
          <cell r="D2411">
            <v>4065</v>
          </cell>
        </row>
        <row r="2412">
          <cell r="A2412">
            <v>10922</v>
          </cell>
          <cell r="B2412" t="str">
            <v>HIDRANTE DE COLUNA COMPLETO, EM FERRO FUNDIDO, DN = 75 MM, COM REGISTRO, CUNHA DE BORRACHA, CURVA DESSIMETRICA, EXTREMIDADE E TAMPAS (INCLUI KIT FIXACAO)</v>
          </cell>
          <cell r="C2412" t="str">
            <v xml:space="preserve">UN    </v>
          </cell>
          <cell r="D2412">
            <v>3681.97</v>
          </cell>
        </row>
        <row r="2413">
          <cell r="A2413">
            <v>10923</v>
          </cell>
          <cell r="B2413" t="str">
            <v>HIDRANTE SUBTERRANEO, EM FERRO FUNDIDO, COM CURVA CURTA E CAIXA, DN 75 MM</v>
          </cell>
          <cell r="C2413" t="str">
            <v xml:space="preserve">UN    </v>
          </cell>
          <cell r="D2413">
            <v>2176.1999999999998</v>
          </cell>
        </row>
        <row r="2414">
          <cell r="A2414">
            <v>10924</v>
          </cell>
          <cell r="B2414" t="str">
            <v>HIDRANTE SUBTERRANEO, EM FERRO FUNDIDO, COM CURVA LONGA E CAIXA, DN 75 MM</v>
          </cell>
          <cell r="C2414" t="str">
            <v xml:space="preserve">UN    </v>
          </cell>
          <cell r="D2414">
            <v>2291.96</v>
          </cell>
        </row>
        <row r="2415">
          <cell r="A2415">
            <v>37772</v>
          </cell>
          <cell r="B2415" t="str">
            <v>HIDROJATEADORA PARA DESOBSTRUCAO DE REDES E GALERIAS, TANQUE 7000 L, BOMBA TRIPLEX 120 KGF/CM2 128 L/MIN (INCLUI MONTAGEM, NAO INCLUI CAMINHAO)</v>
          </cell>
          <cell r="C2415" t="str">
            <v xml:space="preserve">UN    </v>
          </cell>
          <cell r="D2415">
            <v>139524.93</v>
          </cell>
        </row>
        <row r="2416">
          <cell r="A2416">
            <v>37771</v>
          </cell>
          <cell r="B2416" t="str">
            <v>HIDROJATEADORA PARA DESOBSTRUCAO DE REDES E GALERIAS, TANQUE 7000 L, BOMBA TRIPLEX 140 KGF/CM2 260 L/MIN ALIMENTADA POR MOTOR INDEPENDENTE A DIESEL POTENCIA 125 CV (INCLUI MONTAGEM, NAO INCLUI CAMINHAO)</v>
          </cell>
          <cell r="C2416" t="str">
            <v xml:space="preserve">UN    </v>
          </cell>
          <cell r="D2416">
            <v>148432.29999999999</v>
          </cell>
        </row>
        <row r="2417">
          <cell r="A2417">
            <v>12770</v>
          </cell>
          <cell r="B2417" t="str">
            <v>HIDROMETRO MULTIJATO, VAZAO MAXIMA DE 10,0 M3/H, DE 1"</v>
          </cell>
          <cell r="C2417" t="str">
            <v xml:space="preserve">UN    </v>
          </cell>
          <cell r="D2417">
            <v>440.19</v>
          </cell>
        </row>
        <row r="2418">
          <cell r="A2418">
            <v>12772</v>
          </cell>
          <cell r="B2418" t="str">
            <v>HIDROMETRO MULTIJATO, VAZAO MAXIMA DE 20,0 M3/H, DE 1 1/2"</v>
          </cell>
          <cell r="C2418" t="str">
            <v xml:space="preserve">UN    </v>
          </cell>
          <cell r="D2418">
            <v>731.6</v>
          </cell>
        </row>
        <row r="2419">
          <cell r="A2419">
            <v>12768</v>
          </cell>
          <cell r="B2419" t="str">
            <v>HIDROMETRO MULTIJATO, VAZAO MAXIMA DE 30,0 M3/H, DE 2"</v>
          </cell>
          <cell r="C2419" t="str">
            <v xml:space="preserve">UN    </v>
          </cell>
          <cell r="D2419">
            <v>1029.2</v>
          </cell>
        </row>
        <row r="2420">
          <cell r="A2420">
            <v>12775</v>
          </cell>
          <cell r="B2420" t="str">
            <v>HIDROMETRO MULTIJATO, VAZAO MAXIMA DE 7,0 M3/H, DE 1"</v>
          </cell>
          <cell r="C2420" t="str">
            <v xml:space="preserve">UN    </v>
          </cell>
          <cell r="D2420">
            <v>322.39</v>
          </cell>
        </row>
        <row r="2421">
          <cell r="A2421">
            <v>12769</v>
          </cell>
          <cell r="B2421" t="str">
            <v>HIDROMETRO UNIJATO, VAZAO MAXIMA DE 1,5 M3/H, DE 1/2"</v>
          </cell>
          <cell r="C2421" t="str">
            <v xml:space="preserve">UN    </v>
          </cell>
          <cell r="D2421">
            <v>84.32</v>
          </cell>
        </row>
        <row r="2422">
          <cell r="A2422">
            <v>12773</v>
          </cell>
          <cell r="B2422" t="str">
            <v>HIDROMETRO UNIJATO, VAZAO MAXIMA DE 3,0 M3/H, DE 1/2"</v>
          </cell>
          <cell r="C2422" t="str">
            <v xml:space="preserve">UN    </v>
          </cell>
          <cell r="D2422">
            <v>90.51</v>
          </cell>
        </row>
        <row r="2423">
          <cell r="A2423">
            <v>12774</v>
          </cell>
          <cell r="B2423" t="str">
            <v>HIDROMETRO UNIJATO, VAZAO MAXIMA DE 5,0 M3/H, DE 3/4"</v>
          </cell>
          <cell r="C2423" t="str">
            <v xml:space="preserve">UN    </v>
          </cell>
          <cell r="D2423">
            <v>111.59</v>
          </cell>
        </row>
        <row r="2424">
          <cell r="A2424">
            <v>12776</v>
          </cell>
          <cell r="B2424" t="str">
            <v>HIDROMETRO WOLTMANN, VAZAO MAXIMA DE 50,0 M3/H, DE 2"</v>
          </cell>
          <cell r="C2424" t="str">
            <v xml:space="preserve">UN    </v>
          </cell>
          <cell r="D2424">
            <v>1661.6</v>
          </cell>
        </row>
        <row r="2425">
          <cell r="A2425">
            <v>12777</v>
          </cell>
          <cell r="B2425" t="str">
            <v>HIDROMETRO WOLTMANN, VAZAO MAXIMA DE 80,0 M3/H, DE 3"</v>
          </cell>
          <cell r="C2425" t="str">
            <v xml:space="preserve">UN    </v>
          </cell>
          <cell r="D2425">
            <v>2169.9899999999998</v>
          </cell>
        </row>
        <row r="2426">
          <cell r="A2426">
            <v>3391</v>
          </cell>
          <cell r="B2426" t="str">
            <v>IGNITOR PARA LAMPADA DE VAPOR DE SODIO / VAPOR METALICO ATE 2000 W, TENSAO DE PULSO ENTRE 600 A 750 V</v>
          </cell>
          <cell r="C2426" t="str">
            <v xml:space="preserve">UN    </v>
          </cell>
          <cell r="D2426">
            <v>26.02</v>
          </cell>
        </row>
        <row r="2427">
          <cell r="A2427">
            <v>3389</v>
          </cell>
          <cell r="B2427" t="str">
            <v>IGNITOR PARA LAMPADA DE VAPOR DE SODIO / VAPOR METALICO ATE 400 W, TENSAO DE PULSO ENTRE 3000 A 4500 V</v>
          </cell>
          <cell r="C2427" t="str">
            <v xml:space="preserve">UN    </v>
          </cell>
          <cell r="D2427">
            <v>13.5</v>
          </cell>
        </row>
        <row r="2428">
          <cell r="A2428">
            <v>3390</v>
          </cell>
          <cell r="B2428" t="str">
            <v>IGNITOR PARA LAMPADA DE VAPOR DE SODIO / VAPOR METALICO ATE 400 W, TENSAO DE PULSO ENTRE 580 A 750 V</v>
          </cell>
          <cell r="C2428" t="str">
            <v xml:space="preserve">UN    </v>
          </cell>
          <cell r="D2428">
            <v>15.19</v>
          </cell>
        </row>
        <row r="2429">
          <cell r="A2429">
            <v>12873</v>
          </cell>
          <cell r="B2429" t="str">
            <v>IMPERMEABILIZADOR</v>
          </cell>
          <cell r="C2429" t="str">
            <v xml:space="preserve">H     </v>
          </cell>
          <cell r="D2429">
            <v>16.760000000000002</v>
          </cell>
        </row>
        <row r="2430">
          <cell r="A2430">
            <v>41076</v>
          </cell>
          <cell r="B2430" t="str">
            <v>IMPERMEABILIZADOR (MENSALISTA)</v>
          </cell>
          <cell r="C2430" t="str">
            <v xml:space="preserve">MES   </v>
          </cell>
          <cell r="D2430">
            <v>2973.14</v>
          </cell>
        </row>
        <row r="2431">
          <cell r="A2431">
            <v>140</v>
          </cell>
          <cell r="B2431" t="str">
            <v>IMPERMEABILIZANTE FLEXIVEL BRANCO DE BASE ACRILICA PARA COBERTURAS</v>
          </cell>
          <cell r="C2431" t="str">
            <v xml:space="preserve">KG    </v>
          </cell>
          <cell r="D2431">
            <v>14.35</v>
          </cell>
        </row>
        <row r="2432">
          <cell r="A2432">
            <v>151</v>
          </cell>
          <cell r="B2432" t="str">
            <v>IMPERMEABILIZANTE INCOLOR PARA TRATAMENTO DE FACHADAS E TELHAS, BASE SILICONE</v>
          </cell>
          <cell r="C2432" t="str">
            <v xml:space="preserve">L     </v>
          </cell>
          <cell r="D2432">
            <v>21.18</v>
          </cell>
        </row>
        <row r="2433">
          <cell r="A2433">
            <v>7340</v>
          </cell>
          <cell r="B2433" t="str">
            <v>IMUNIZANTE PARA MADEIRA, INCOLOR</v>
          </cell>
          <cell r="C2433" t="str">
            <v xml:space="preserve">L     </v>
          </cell>
          <cell r="D2433">
            <v>25.53</v>
          </cell>
        </row>
        <row r="2434">
          <cell r="A2434">
            <v>2701</v>
          </cell>
          <cell r="B2434" t="str">
            <v>INSTALADOR DE TUBULACOES (TUBOS/EQUIPAMENTOS)</v>
          </cell>
          <cell r="C2434" t="str">
            <v xml:space="preserve">H     </v>
          </cell>
          <cell r="D2434">
            <v>12.14</v>
          </cell>
        </row>
        <row r="2435">
          <cell r="A2435">
            <v>40929</v>
          </cell>
          <cell r="B2435" t="str">
            <v>INSTALADOR DE TUBULACOES (TUBOS/EQUIPAMENTOS) (MENSALISTA)</v>
          </cell>
          <cell r="C2435" t="str">
            <v xml:space="preserve">MES   </v>
          </cell>
          <cell r="D2435">
            <v>2155.4299999999998</v>
          </cell>
        </row>
        <row r="2436">
          <cell r="A2436">
            <v>38114</v>
          </cell>
          <cell r="B2436" t="str">
            <v>INTERRUPTOR BIPOLAR SIMPLES 10 A, 250 V (APENAS MODULO)</v>
          </cell>
          <cell r="C2436" t="str">
            <v xml:space="preserve">UN    </v>
          </cell>
          <cell r="D2436">
            <v>12.57</v>
          </cell>
        </row>
        <row r="2437">
          <cell r="A2437">
            <v>38064</v>
          </cell>
          <cell r="B2437" t="str">
            <v>INTERRUPTOR BIPOLAR 10A, 250V, CONJUNTO MONTADO PARA EMBUTIR 4" X 2" (PLACA + SUPORTE + MODULO)</v>
          </cell>
          <cell r="C2437" t="str">
            <v xml:space="preserve">UN    </v>
          </cell>
          <cell r="D2437">
            <v>14.06</v>
          </cell>
        </row>
        <row r="2438">
          <cell r="A2438">
            <v>38115</v>
          </cell>
          <cell r="B2438" t="str">
            <v>INTERRUPTOR INTERMEDIARIO 10 A, 250 V (APENAS MODULO)</v>
          </cell>
          <cell r="C2438" t="str">
            <v xml:space="preserve">UN    </v>
          </cell>
          <cell r="D2438">
            <v>13.42</v>
          </cell>
        </row>
        <row r="2439">
          <cell r="A2439">
            <v>38065</v>
          </cell>
          <cell r="B2439" t="str">
            <v>INTERRUPTOR INTERMEDIARIO 10A, 250V, CONJUNTO MONTADO PARA EMBUTIR 4" X 2" (PLACA + SUPORTE + MODULO)</v>
          </cell>
          <cell r="C2439" t="str">
            <v xml:space="preserve">UN    </v>
          </cell>
          <cell r="D2439">
            <v>19.940000000000001</v>
          </cell>
        </row>
        <row r="2440">
          <cell r="A2440">
            <v>38078</v>
          </cell>
          <cell r="B2440" t="str">
            <v>INTERRUPTOR PARALELO + TOMADA 2P+T 10A, 250V, CONJUNTO MONTADO PARA EMBUTIR 4" X 2" (PLACA + SUPORTE + MODULOS)</v>
          </cell>
          <cell r="C2440" t="str">
            <v xml:space="preserve">UN    </v>
          </cell>
          <cell r="D2440">
            <v>11.64</v>
          </cell>
        </row>
        <row r="2441">
          <cell r="A2441">
            <v>38113</v>
          </cell>
          <cell r="B2441" t="str">
            <v>INTERRUPTOR PARALELO 10A, 250V (APENAS MODULO)</v>
          </cell>
          <cell r="C2441" t="str">
            <v xml:space="preserve">UN    </v>
          </cell>
          <cell r="D2441">
            <v>6.32</v>
          </cell>
        </row>
        <row r="2442">
          <cell r="A2442">
            <v>38063</v>
          </cell>
          <cell r="B2442" t="str">
            <v>INTERRUPTOR PARALELO 10A, 250V, CONJUNTO MONTADO PARA EMBUTIR 4" X 2" (PLACA + SUPORTE + MODULO)</v>
          </cell>
          <cell r="C2442" t="str">
            <v xml:space="preserve">UN    </v>
          </cell>
          <cell r="D2442">
            <v>6.78</v>
          </cell>
        </row>
        <row r="2443">
          <cell r="A2443">
            <v>38080</v>
          </cell>
          <cell r="B2443" t="str">
            <v>INTERRUPTOR SIMPLES + INTERRUPTOR PARALELO + TOMADA 2P+T 10A, 250V, CONJUNTO MONTADO PARA EMBUTIR 4" X 2" (PLACA + SUPORTE + MODULOS)</v>
          </cell>
          <cell r="C2443" t="str">
            <v xml:space="preserve">UN    </v>
          </cell>
          <cell r="D2443">
            <v>20.21</v>
          </cell>
        </row>
        <row r="2444">
          <cell r="A2444">
            <v>38069</v>
          </cell>
          <cell r="B2444" t="str">
            <v>INTERRUPTOR SIMPLES + INTERRUPTOR PARALELO 10A, 250V, CONJUNTO MONTADO PARA EMBUTIR 4" X 2" (PLACA + SUPORTE + MODULOS)</v>
          </cell>
          <cell r="C2444" t="str">
            <v xml:space="preserve">UN    </v>
          </cell>
          <cell r="D2444">
            <v>11.05</v>
          </cell>
        </row>
        <row r="2445">
          <cell r="A2445">
            <v>38077</v>
          </cell>
          <cell r="B2445" t="str">
            <v>INTERRUPTOR SIMPLES + TOMADA 2P+T 10A, 250V, CONJUNTO MONTADO PARA EMBUTIR 4" X 2" (PLACA + SUPORTE + MODULOS)</v>
          </cell>
          <cell r="C2445" t="str">
            <v xml:space="preserve">UN    </v>
          </cell>
          <cell r="D2445">
            <v>10.8</v>
          </cell>
        </row>
        <row r="2446">
          <cell r="A2446">
            <v>38073</v>
          </cell>
          <cell r="B2446" t="str">
            <v>INTERRUPTOR SIMPLES + 2 INTERRUPTORES PARALELOS 10A, 250V, CONJUNTO MONTADO PARA EMBUTIR 4" X 2" (PLACA + SUPORTE + MODULOS)</v>
          </cell>
          <cell r="C2446" t="str">
            <v xml:space="preserve">UN    </v>
          </cell>
          <cell r="D2446">
            <v>16.45</v>
          </cell>
        </row>
        <row r="2447">
          <cell r="A2447">
            <v>38112</v>
          </cell>
          <cell r="B2447" t="str">
            <v>INTERRUPTOR SIMPLES 10A, 250V (APENAS MODULO)</v>
          </cell>
          <cell r="C2447" t="str">
            <v xml:space="preserve">UN    </v>
          </cell>
          <cell r="D2447">
            <v>4.8499999999999996</v>
          </cell>
        </row>
        <row r="2448">
          <cell r="A2448">
            <v>38062</v>
          </cell>
          <cell r="B2448" t="str">
            <v>INTERRUPTOR SIMPLES 10A, 250V, CONJUNTO MONTADO PARA EMBUTIR 4" X 2" (PLACA + SUPORTE + MODULO)</v>
          </cell>
          <cell r="C2448" t="str">
            <v xml:space="preserve">UN    </v>
          </cell>
          <cell r="D2448">
            <v>4.9800000000000004</v>
          </cell>
        </row>
        <row r="2449">
          <cell r="A2449">
            <v>12128</v>
          </cell>
          <cell r="B2449" t="str">
            <v>INTERRUPTOR SIMPLES 10A, 250V, CONJUNTO MONTADO PARA SOBREPOR 4" X 2" (CAIXA + MODULO)</v>
          </cell>
          <cell r="C2449" t="str">
            <v xml:space="preserve">UN    </v>
          </cell>
          <cell r="D2449">
            <v>6.66</v>
          </cell>
        </row>
        <row r="2450">
          <cell r="A2450">
            <v>12129</v>
          </cell>
          <cell r="B2450" t="str">
            <v>INTERRUPTOR SIMPLES 10A, 250V, CONJUNTO MONTADO PARA SOBREPOR 4" X 2" (CAIXA + 2 MODULOS)</v>
          </cell>
          <cell r="C2450" t="str">
            <v xml:space="preserve">UN    </v>
          </cell>
          <cell r="D2450">
            <v>8.8000000000000007</v>
          </cell>
        </row>
        <row r="2451">
          <cell r="A2451">
            <v>38081</v>
          </cell>
          <cell r="B2451" t="str">
            <v>INTERRUPTORES PARALELOS (2 MODULOS) + TOMADA 2P+T 10A, 250V, CONJUNTO MONTADO PARA EMBUTIR 4" X 2" (PLACA + SUPORTE + MODULOS)</v>
          </cell>
          <cell r="C2451" t="str">
            <v xml:space="preserve">UN    </v>
          </cell>
          <cell r="D2451">
            <v>17.14</v>
          </cell>
        </row>
        <row r="2452">
          <cell r="A2452">
            <v>38070</v>
          </cell>
          <cell r="B2452" t="str">
            <v>INTERRUPTORES PARALELOS (2 MODULOS) 10A, 250V, CONJUNTO MONTADO PARA EMBUTIR 4" X 2" (PLACA + SUPORTE + MODULOS)</v>
          </cell>
          <cell r="C2452" t="str">
            <v xml:space="preserve">UN    </v>
          </cell>
          <cell r="D2452">
            <v>11.81</v>
          </cell>
        </row>
        <row r="2453">
          <cell r="A2453">
            <v>38074</v>
          </cell>
          <cell r="B2453" t="str">
            <v>INTERRUPTORES PARALELOS (3 MODULOS) 10A, 250V, CONJUNTO MONTADO PARA EMBUTIR 4" X 2" (PLACA + SUPORTE + MODULO)</v>
          </cell>
          <cell r="C2453" t="str">
            <v xml:space="preserve">UN    </v>
          </cell>
          <cell r="D2453">
            <v>17.96</v>
          </cell>
        </row>
        <row r="2454">
          <cell r="A2454">
            <v>38079</v>
          </cell>
          <cell r="B2454" t="str">
            <v>INTERRUPTORES SIMPLES (2 MODULOS) + TOMADA 2P+T 10A, 250V, CONJUNTO MONTADO PARA EMBUTIR 4" X 2" (PLACA + SUPORTE + MODULOS)</v>
          </cell>
          <cell r="C2454" t="str">
            <v xml:space="preserve">UN    </v>
          </cell>
          <cell r="D2454">
            <v>15.41</v>
          </cell>
        </row>
        <row r="2455">
          <cell r="A2455">
            <v>38072</v>
          </cell>
          <cell r="B2455" t="str">
            <v>INTERRUPTORES SIMPLES (2 MODULOS) + 1 INTERRUPTOR PARALELO 10A, 250V, CONJUNTO MONTADO PARA EMBUTIR 4" X 2" (PLACA + SUPORTE + MODULOS)</v>
          </cell>
          <cell r="C2455" t="str">
            <v xml:space="preserve">UN    </v>
          </cell>
          <cell r="D2455">
            <v>14.81</v>
          </cell>
        </row>
        <row r="2456">
          <cell r="A2456">
            <v>38068</v>
          </cell>
          <cell r="B2456" t="str">
            <v>INTERRUPTORES SIMPLES (2 MODULOS) 10A, 250V, CONJUNTO MONTADO PARA EMBUTIR 4" X 2" (PLACA + SUPORTE + MODULOS)</v>
          </cell>
          <cell r="C2456" t="str">
            <v xml:space="preserve">UN    </v>
          </cell>
          <cell r="D2456">
            <v>10.220000000000001</v>
          </cell>
        </row>
        <row r="2457">
          <cell r="A2457">
            <v>38071</v>
          </cell>
          <cell r="B2457" t="str">
            <v>INTERRUPTORES SIMPLES (3 MODULOS) 10A, 250V, CONJUNTO MONTADO PARA EMBUTIR 4" X 2" (PLACA + SUPORTE + MODULOS)</v>
          </cell>
          <cell r="C2457" t="str">
            <v xml:space="preserve">UN    </v>
          </cell>
          <cell r="D2457">
            <v>12.23</v>
          </cell>
        </row>
        <row r="2458">
          <cell r="A2458">
            <v>38412</v>
          </cell>
          <cell r="B2458" t="str">
            <v>INVERSOR DE SOLDA MONOFASICO DE 160 A, POTENCIA DE 5400 W, TENSAO DE 220 V, TURBO VENTILADO, PROTECAO POR FUSIVEL TERMICO, PARA ELETRODOS DE 2,0 A 4,0 MM</v>
          </cell>
          <cell r="C2458" t="str">
            <v xml:space="preserve">UN    </v>
          </cell>
          <cell r="D2458">
            <v>1999</v>
          </cell>
        </row>
        <row r="2459">
          <cell r="A2459">
            <v>3405</v>
          </cell>
          <cell r="B2459" t="str">
            <v>ISOLADOR DE PORCELANA SUSPENSO, DISCO TIPO GARFO OLHAL, DIAMETRO DE 152 MM, PARA TENSAO DE *15* KV</v>
          </cell>
          <cell r="C2459" t="str">
            <v xml:space="preserve">UN    </v>
          </cell>
          <cell r="D2459">
            <v>68.180000000000007</v>
          </cell>
        </row>
        <row r="2460">
          <cell r="A2460">
            <v>3394</v>
          </cell>
          <cell r="B2460" t="str">
            <v>ISOLADOR DE PORCELANA, TIPO BUCHA, PARA TENSAO DE *15* KV</v>
          </cell>
          <cell r="C2460" t="str">
            <v xml:space="preserve">UN    </v>
          </cell>
          <cell r="D2460">
            <v>359.91</v>
          </cell>
        </row>
        <row r="2461">
          <cell r="A2461">
            <v>3393</v>
          </cell>
          <cell r="B2461" t="str">
            <v>ISOLADOR DE PORCELANA, TIPO BUCHA, PARA TENSAO DE *35* KV</v>
          </cell>
          <cell r="C2461" t="str">
            <v xml:space="preserve">UN    </v>
          </cell>
          <cell r="D2461">
            <v>612.79</v>
          </cell>
        </row>
        <row r="2462">
          <cell r="A2462">
            <v>3406</v>
          </cell>
          <cell r="B2462" t="str">
            <v>ISOLADOR DE PORCELANA, TIPO PINO MONOCORPO, PARA TENSAO DE *15* KV</v>
          </cell>
          <cell r="C2462" t="str">
            <v xml:space="preserve">UN    </v>
          </cell>
          <cell r="D2462">
            <v>20.87</v>
          </cell>
        </row>
        <row r="2463">
          <cell r="A2463">
            <v>3395</v>
          </cell>
          <cell r="B2463" t="str">
            <v>ISOLADOR DE PORCELANA, TIPO PINO MONOCORPO, PARA TENSAO DE *35* KV</v>
          </cell>
          <cell r="C2463" t="str">
            <v xml:space="preserve">UN    </v>
          </cell>
          <cell r="D2463">
            <v>88.04</v>
          </cell>
        </row>
        <row r="2464">
          <cell r="A2464">
            <v>3398</v>
          </cell>
          <cell r="B2464" t="str">
            <v>ISOLADOR DE PORCELANA, TIPO ROLDANA, DIMENSOES DE *72* X *72* MM, PARA USO EM BAIXA TENSAO</v>
          </cell>
          <cell r="C2464" t="str">
            <v xml:space="preserve">UN    </v>
          </cell>
          <cell r="D2464">
            <v>4.18</v>
          </cell>
        </row>
        <row r="2465">
          <cell r="A2465">
            <v>34377</v>
          </cell>
          <cell r="B2465" t="str">
            <v>JANELA BASCULANTE EM ALUMINIO, 80 X 60 CM (A X L), ACABAMENTO ACET OU BRILHANTE, BATENTE/REQUADRO DE 3 A 14 CM, COM VIDRO, SEM GUARNICAO/ALIZAR</v>
          </cell>
          <cell r="C2465" t="str">
            <v xml:space="preserve">UN    </v>
          </cell>
          <cell r="D2465">
            <v>347.62</v>
          </cell>
        </row>
        <row r="2466">
          <cell r="A2466">
            <v>40662</v>
          </cell>
          <cell r="B2466" t="str">
            <v>JANELA BASCULANTE EM MADEIRA PINUS/ EUCALIPTO/ TAUARI/ VIROLA OU EQUIVALENTE DA REGIAO, *60 X 60*, CAIXA DO BATENTE/ MARCO E = *10* CM, 2 BASCULAS PARA VIDRO, COM FERRAGENS (SEM VIDRO, SEM GUARNICAO/ALIZAR E SEM ACABAMENTO)</v>
          </cell>
          <cell r="C2466" t="str">
            <v xml:space="preserve">UN    </v>
          </cell>
          <cell r="D2466">
            <v>214.54</v>
          </cell>
        </row>
        <row r="2467">
          <cell r="A2467">
            <v>3437</v>
          </cell>
          <cell r="B2467" t="str">
            <v>JANELA BASCULANTE EM MADEIRA PINUS/ EUCALIPTO/ TAUARI/ VIROLA OU EQUIVALENTE DA REGIAO, CAIXA DO BATENTE/ MARCO *10* CM, *2* FOLHAS BASCULANTES PARA VIDRO, COM FERRAGENS (SEM VIDRO, SEM GUARNICAO/ALIZAR E SEM ACABAMENTO)</v>
          </cell>
          <cell r="C2467" t="str">
            <v xml:space="preserve">M2    </v>
          </cell>
          <cell r="D2467">
            <v>595.95000000000005</v>
          </cell>
        </row>
        <row r="2468">
          <cell r="A2468">
            <v>11190</v>
          </cell>
          <cell r="B2468" t="str">
            <v>JANELA BASCULANTE, ACO, COM BATENTE/REQUADRO, 60 X 60 CM (SEM VIDROS)</v>
          </cell>
          <cell r="C2468" t="str">
            <v xml:space="preserve">UN    </v>
          </cell>
          <cell r="D2468">
            <v>171.95</v>
          </cell>
        </row>
        <row r="2469">
          <cell r="A2469">
            <v>3428</v>
          </cell>
          <cell r="B2469" t="str">
            <v>JANELA DE ABRIR EM MADEIRA IMBUIA/CEDRO ARANA/CEDRO ROSA OU EQUIVALENTE DA REGIAO, CAIXA DO BATENTE/MARCO *10* CM, 2 FOLHAS DE ABRIR TIPO VENEZIANA E 2 FOLHAS DE ABRIR PARA VIDRO, COM GUARNICAO/ALIZAR, COM FERRAGENS, (SEM VIDRO E SEM ACABAMENTO)</v>
          </cell>
          <cell r="C2469" t="str">
            <v xml:space="preserve">M2    </v>
          </cell>
          <cell r="D2469">
            <v>884</v>
          </cell>
        </row>
        <row r="2470">
          <cell r="A2470">
            <v>3429</v>
          </cell>
          <cell r="B2470" t="str">
            <v>JANELA DE ABRIR EM MADEIRA PINUS/EUCALIPTO/ TAUARI/ VIROLA OU EQUIVALENTE DA REGIAO, CAIXA DO BATENTE/MARCO *10* CM, 2 FOLHAS DE ABRIR TIPO VENEZIANA E 2 FOLHAS GUILHOTINA PARA VIDRO, COM FERRAGENS (SEM VIDRO,SEM GUARNICAO/ALIZAR E SEM ACABAMENTO)</v>
          </cell>
          <cell r="C2470" t="str">
            <v xml:space="preserve">M2    </v>
          </cell>
          <cell r="D2470">
            <v>505.07</v>
          </cell>
        </row>
        <row r="2471">
          <cell r="A2471">
            <v>34370</v>
          </cell>
          <cell r="B2471" t="str">
            <v>JANELA DE CORRER EM ALUMINIO, VENEZIANA, 120 X 120 CM (A X L), 3 FLS (2 VENEZIANAS E 1 VIDRO), SEM BANDEIRA, ACABAMENTO ACET OU BRILHANTE, BATENTE/REQUADRO DE 6 A 14 CM, COM VIDRO, SEM GUARNICAO/ALIZAR</v>
          </cell>
          <cell r="C2471" t="str">
            <v xml:space="preserve">UN    </v>
          </cell>
          <cell r="D2471">
            <v>1055.19</v>
          </cell>
        </row>
        <row r="2472">
          <cell r="A2472">
            <v>34372</v>
          </cell>
          <cell r="B2472" t="str">
            <v>JANELA DE CORRER EM ALUMINIO, VENEZIANA, 120 X 150 CM (A X L), 6 FLS (4 VENEZIANAS E 2 VIDROS), SEM BANDEIRA, ACABAMENTO ACET OU BRILHANTE, BATENTE/REQUADRO DE 6 A 14 CM, COM VIDRO, SEM GUARNICAO/ALIZAR</v>
          </cell>
          <cell r="C2472" t="str">
            <v xml:space="preserve">UN    </v>
          </cell>
          <cell r="D2472">
            <v>1467.92</v>
          </cell>
        </row>
        <row r="2473">
          <cell r="A2473">
            <v>36896</v>
          </cell>
          <cell r="B2473" t="str">
            <v>JANELA DE CORRER EM ALUMINIO, 100 X 120 CM (A X L), 2 FLS,  SEM BANDEIRA,  ACABAMENTO ACET OU BRILHANTE, BATENTE/REQUADRO DE 6 A 14 CM, COM VIDRO, SEM GUARNICAO</v>
          </cell>
          <cell r="C2473" t="str">
            <v xml:space="preserve">UN    </v>
          </cell>
          <cell r="D2473">
            <v>605.45000000000005</v>
          </cell>
        </row>
        <row r="2474">
          <cell r="A2474">
            <v>34367</v>
          </cell>
          <cell r="B2474" t="str">
            <v>JANELA DE CORRER EM ALUMINIO, 100 X 150 CM (A X L), 2 FLS,  SEM BANDEIRA,  ACABAMENTO ACET OU BRILHANTE, BATENTE/REQUADRO DE 6 A 14 CM, COM VIDRO, SEM GUARNICAO/ALIZAR</v>
          </cell>
          <cell r="C2474" t="str">
            <v xml:space="preserve">UN    </v>
          </cell>
          <cell r="D2474">
            <v>711.18</v>
          </cell>
        </row>
        <row r="2475">
          <cell r="A2475">
            <v>36897</v>
          </cell>
          <cell r="B2475" t="str">
            <v>JANELA DE CORRER EM ALUMINIO, 100 X 150 CM (A X L), 4 FLS, SEM BANDEIRA, ACABAMENTO ACET OU BRILHANTE, BATENTE/REQUADRO DE 6 A 14 CM, COM VIDRO, SEM GUARNICAO/ALIZAR</v>
          </cell>
          <cell r="C2475" t="str">
            <v xml:space="preserve">UN    </v>
          </cell>
          <cell r="D2475">
            <v>838.64</v>
          </cell>
        </row>
        <row r="2476">
          <cell r="A2476">
            <v>34369</v>
          </cell>
          <cell r="B2476" t="str">
            <v>JANELA DE CORRER EM ALUMINIO, 100 X 200 CM, 4 FLS,  BANDEIRA COM BASCULA,  ACABAMENTO ACET OU BRILHANTE, BATENTE/REQUADRO DE 6 A 14 CM, COM VIDRO, SEM GUARNICAO/ALIZAR</v>
          </cell>
          <cell r="C2476" t="str">
            <v xml:space="preserve">UN    </v>
          </cell>
          <cell r="D2476">
            <v>993.63</v>
          </cell>
        </row>
        <row r="2477">
          <cell r="A2477">
            <v>34364</v>
          </cell>
          <cell r="B2477" t="str">
            <v>JANELA DE CORRER EM ALUMINIO, 120 X 150 CM (A X L), 4 FLS, BANDEIRA COM BASCULA,  ACABAMENTO ACET OU BRILHANTE, BATENTE/REQUADRO DE 6 A 14 CM, COM VIDRO, SEM GUARNICAO/ALIZAR</v>
          </cell>
          <cell r="C2477" t="str">
            <v xml:space="preserve">UN    </v>
          </cell>
          <cell r="D2477">
            <v>971.9</v>
          </cell>
        </row>
        <row r="2478">
          <cell r="A2478">
            <v>40659</v>
          </cell>
          <cell r="B247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8" t="str">
            <v xml:space="preserve">M2    </v>
          </cell>
          <cell r="D2478">
            <v>843.19</v>
          </cell>
        </row>
        <row r="2479">
          <cell r="A2479">
            <v>40660</v>
          </cell>
          <cell r="B247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79" t="str">
            <v xml:space="preserve">M2    </v>
          </cell>
          <cell r="D2479">
            <v>1068.6400000000001</v>
          </cell>
        </row>
        <row r="2480">
          <cell r="A2480">
            <v>40661</v>
          </cell>
          <cell r="B248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80" t="str">
            <v xml:space="preserve">M2    </v>
          </cell>
          <cell r="D2480">
            <v>657.03</v>
          </cell>
        </row>
        <row r="2481">
          <cell r="A2481">
            <v>3421</v>
          </cell>
          <cell r="B2481" t="str">
            <v>JANELA EM MADEIRA CEDRINHO/ ANGELIM COMERCIAL/ CURUPIXA/ CUMARU OU EQUIVALENTE DA REGIAO, CAIXA DO BATENTE/MARCO *10* CM, 2 FOLHAS DE ABRIR TIPO VENEZIANA E 2 FOLHAS GUILHOTINA PARA VIDRO, COM GUARNICAO/ALIZAR, COM FERRAGENS (SEM VIDRO E SEM ACABAMENTO)</v>
          </cell>
          <cell r="C2481" t="str">
            <v xml:space="preserve">M2    </v>
          </cell>
          <cell r="D2481">
            <v>662.06</v>
          </cell>
        </row>
        <row r="2482">
          <cell r="A2482">
            <v>599</v>
          </cell>
          <cell r="B2482" t="str">
            <v>JANELA FIXA EM ALUMINIO, 60  X 80 CM (A X L), BATENTE/REQUADRO DE 3 A 14 CM, COM VIDRO, SEM GUARNICAO/ALIZAR</v>
          </cell>
          <cell r="C2482" t="str">
            <v xml:space="preserve">M2    </v>
          </cell>
          <cell r="D2482">
            <v>525.05999999999995</v>
          </cell>
        </row>
        <row r="2483">
          <cell r="A2483">
            <v>34381</v>
          </cell>
          <cell r="B2483" t="str">
            <v>JANELA MAXIM AR EM ALUMINIO, 80 X 60 CM (A X L), BATENTE/REQUADRO DE 4 A 14 CM, COM VIDRO, SEM GUARNICAO/ALIZAR</v>
          </cell>
          <cell r="C2483" t="str">
            <v xml:space="preserve">UN    </v>
          </cell>
          <cell r="D2483">
            <v>354.86</v>
          </cell>
        </row>
        <row r="2484">
          <cell r="A2484">
            <v>3423</v>
          </cell>
          <cell r="B2484" t="str">
            <v>JANELA MAXIM AR EM MADEIRA CEDRINHO/ ANGELIM COMERCIAL/ CURUPIXA/ CUMARU OU EQUIVALENTE DA REGIAO, CAIXA DO BATENTE/MARCO *10* CM, 1 FOLHA  PARA VIDRO, COM GUARNICAO/ALIZAR, COM FERRAGENS, (SEM VIDRO E SEM ACABAMENTO)</v>
          </cell>
          <cell r="C2484" t="str">
            <v xml:space="preserve">M2    </v>
          </cell>
          <cell r="D2484">
            <v>933.66</v>
          </cell>
        </row>
        <row r="2485">
          <cell r="A2485">
            <v>34797</v>
          </cell>
          <cell r="B2485" t="str">
            <v>JANELA MAXIMO AR, ACO, BATENTE / REQUADRO DE 6 A 14 CM, PINT ANTICORROSIVA, SEM VIDRO, COM GRADE, 1 FL, 60  X 80 CM (A X L)</v>
          </cell>
          <cell r="C2485" t="str">
            <v xml:space="preserve">UN    </v>
          </cell>
          <cell r="D2485">
            <v>374.53</v>
          </cell>
        </row>
        <row r="2486">
          <cell r="A2486">
            <v>25964</v>
          </cell>
          <cell r="B2486" t="str">
            <v>JARDINEIRO</v>
          </cell>
          <cell r="C2486" t="str">
            <v xml:space="preserve">H     </v>
          </cell>
          <cell r="D2486">
            <v>15.31</v>
          </cell>
        </row>
        <row r="2487">
          <cell r="A2487">
            <v>41077</v>
          </cell>
          <cell r="B2487" t="str">
            <v>JARDINEIRO (MENSALISTA)</v>
          </cell>
          <cell r="C2487" t="str">
            <v xml:space="preserve">MES   </v>
          </cell>
          <cell r="D2487">
            <v>2715.4</v>
          </cell>
        </row>
        <row r="2488">
          <cell r="A2488">
            <v>20159</v>
          </cell>
          <cell r="B2488" t="str">
            <v>JOELHO COM VISITA, PVC SERIE R, 90 GRAUS, 100 X 75 MM, PARA ESGOTO OU AGUAS PLUVIAIS PREDIAIS</v>
          </cell>
          <cell r="C2488" t="str">
            <v xml:space="preserve">UN    </v>
          </cell>
          <cell r="D2488">
            <v>49.75</v>
          </cell>
        </row>
        <row r="2489">
          <cell r="A2489">
            <v>37963</v>
          </cell>
          <cell r="B2489" t="str">
            <v>JOELHO CPVC, SOLDAVEL, 45 GRAUS, 15 MM, PARA AGUA QUENTE</v>
          </cell>
          <cell r="C2489" t="str">
            <v xml:space="preserve">UN    </v>
          </cell>
          <cell r="D2489">
            <v>5.15</v>
          </cell>
        </row>
        <row r="2490">
          <cell r="A2490">
            <v>37964</v>
          </cell>
          <cell r="B2490" t="str">
            <v>JOELHO CPVC, SOLDAVEL, 45 GRAUS, 22 MM, PARA AGUA QUENTE</v>
          </cell>
          <cell r="C2490" t="str">
            <v xml:space="preserve">UN    </v>
          </cell>
          <cell r="D2490">
            <v>8.58</v>
          </cell>
        </row>
        <row r="2491">
          <cell r="A2491">
            <v>37965</v>
          </cell>
          <cell r="B2491" t="str">
            <v>JOELHO CPVC, SOLDAVEL, 45 GRAUS, 28 MM, PARA AGUA QUENTE</v>
          </cell>
          <cell r="C2491" t="str">
            <v xml:space="preserve">UN    </v>
          </cell>
          <cell r="D2491">
            <v>12.44</v>
          </cell>
        </row>
        <row r="2492">
          <cell r="A2492">
            <v>37966</v>
          </cell>
          <cell r="B2492" t="str">
            <v>JOELHO CPVC, SOLDAVEL, 45 GRAUS, 35 MM, PARA AGUA QUENTE</v>
          </cell>
          <cell r="C2492" t="str">
            <v xml:space="preserve">UN    </v>
          </cell>
          <cell r="D2492">
            <v>22.53</v>
          </cell>
        </row>
        <row r="2493">
          <cell r="A2493">
            <v>37967</v>
          </cell>
          <cell r="B2493" t="str">
            <v>JOELHO CPVC, SOLDAVEL, 45 GRAUS, 42 MM, PARA AGUA QUENTE</v>
          </cell>
          <cell r="C2493" t="str">
            <v xml:space="preserve">UN    </v>
          </cell>
          <cell r="D2493">
            <v>36.130000000000003</v>
          </cell>
        </row>
        <row r="2494">
          <cell r="A2494">
            <v>37968</v>
          </cell>
          <cell r="B2494" t="str">
            <v>JOELHO CPVC, SOLDAVEL, 45 GRAUS, 54 MM, PARA AGUA QUENTE</v>
          </cell>
          <cell r="C2494" t="str">
            <v xml:space="preserve">UN    </v>
          </cell>
          <cell r="D2494">
            <v>79.23</v>
          </cell>
        </row>
        <row r="2495">
          <cell r="A2495">
            <v>37969</v>
          </cell>
          <cell r="B2495" t="str">
            <v>JOELHO CPVC, SOLDAVEL, 45 GRAUS, 73 MM, PARA AGUA QUENTE</v>
          </cell>
          <cell r="C2495" t="str">
            <v xml:space="preserve">UN    </v>
          </cell>
          <cell r="D2495">
            <v>211.67</v>
          </cell>
        </row>
        <row r="2496">
          <cell r="A2496">
            <v>37970</v>
          </cell>
          <cell r="B2496" t="str">
            <v>JOELHO CPVC, SOLDAVEL, 45 GRAUS, 89 MM, PARA AGUA QUENTE</v>
          </cell>
          <cell r="C2496" t="str">
            <v xml:space="preserve">UN    </v>
          </cell>
          <cell r="D2496">
            <v>246.92</v>
          </cell>
        </row>
        <row r="2497">
          <cell r="A2497">
            <v>21118</v>
          </cell>
          <cell r="B2497" t="str">
            <v>JOELHO CPVC, SOLDAVEL, 90 GRAUS, 15 MM, PARA AGUA QUENTE</v>
          </cell>
          <cell r="C2497" t="str">
            <v xml:space="preserve">UN    </v>
          </cell>
          <cell r="D2497">
            <v>3.89</v>
          </cell>
        </row>
        <row r="2498">
          <cell r="A2498">
            <v>37956</v>
          </cell>
          <cell r="B2498" t="str">
            <v>JOELHO CPVC, SOLDAVEL, 90 GRAUS, 22 MM, PARA AGUA QUENTE</v>
          </cell>
          <cell r="C2498" t="str">
            <v xml:space="preserve">UN    </v>
          </cell>
          <cell r="D2498">
            <v>6.16</v>
          </cell>
        </row>
        <row r="2499">
          <cell r="A2499">
            <v>37957</v>
          </cell>
          <cell r="B2499" t="str">
            <v>JOELHO CPVC, SOLDAVEL, 90 GRAUS, 28 MM, PARA AGUA QUENTE</v>
          </cell>
          <cell r="C2499" t="str">
            <v xml:space="preserve">UN    </v>
          </cell>
          <cell r="D2499">
            <v>13</v>
          </cell>
        </row>
        <row r="2500">
          <cell r="A2500">
            <v>37958</v>
          </cell>
          <cell r="B2500" t="str">
            <v>JOELHO CPVC, SOLDAVEL, 90 GRAUS, 35 MM, PARA AGUA QUENTE</v>
          </cell>
          <cell r="C2500" t="str">
            <v xml:space="preserve">UN    </v>
          </cell>
          <cell r="D2500">
            <v>22.53</v>
          </cell>
        </row>
        <row r="2501">
          <cell r="A2501">
            <v>37959</v>
          </cell>
          <cell r="B2501" t="str">
            <v>JOELHO CPVC, SOLDAVEL, 90 GRAUS, 42 MM, PARA AGUA QUENTE</v>
          </cell>
          <cell r="C2501" t="str">
            <v xml:space="preserve">UN    </v>
          </cell>
          <cell r="D2501">
            <v>36.130000000000003</v>
          </cell>
        </row>
        <row r="2502">
          <cell r="A2502">
            <v>37960</v>
          </cell>
          <cell r="B2502" t="str">
            <v>JOELHO CPVC, SOLDAVEL, 90 GRAUS, 54 MM, PARA AGUA QUENTE</v>
          </cell>
          <cell r="C2502" t="str">
            <v xml:space="preserve">UN    </v>
          </cell>
          <cell r="D2502">
            <v>77.8</v>
          </cell>
        </row>
        <row r="2503">
          <cell r="A2503">
            <v>37961</v>
          </cell>
          <cell r="B2503" t="str">
            <v>JOELHO CPVC, SOLDAVEL, 90 GRAUS, 73 MM, PARA AGUA QUENTE</v>
          </cell>
          <cell r="C2503" t="str">
            <v xml:space="preserve">UN    </v>
          </cell>
          <cell r="D2503">
            <v>206.41</v>
          </cell>
        </row>
        <row r="2504">
          <cell r="A2504">
            <v>37962</v>
          </cell>
          <cell r="B2504" t="str">
            <v>JOELHO CPVC, SOLDAVEL, 90 GRAUS, 89 MM, PARA AGUA QUENTE</v>
          </cell>
          <cell r="C2504" t="str">
            <v xml:space="preserve">UN    </v>
          </cell>
          <cell r="D2504">
            <v>239.84</v>
          </cell>
        </row>
        <row r="2505">
          <cell r="A2505">
            <v>3533</v>
          </cell>
          <cell r="B2505" t="str">
            <v>JOELHO DE REDUCAO, PVC SOLDAVEL, 90 GRAUS,  25 MM X 20 MM, PARA AGUA FRIA PREDIAL</v>
          </cell>
          <cell r="C2505" t="str">
            <v xml:space="preserve">UN    </v>
          </cell>
          <cell r="D2505">
            <v>2.2400000000000002</v>
          </cell>
        </row>
        <row r="2506">
          <cell r="A2506">
            <v>3538</v>
          </cell>
          <cell r="B2506" t="str">
            <v>JOELHO DE REDUCAO, PVC SOLDAVEL, 90 GRAUS,  32 MM X 25 MM, PARA AGUA FRIA PREDIAL</v>
          </cell>
          <cell r="C2506" t="str">
            <v xml:space="preserve">UN    </v>
          </cell>
          <cell r="D2506">
            <v>3.86</v>
          </cell>
        </row>
        <row r="2507">
          <cell r="A2507">
            <v>3497</v>
          </cell>
          <cell r="B2507" t="str">
            <v>JOELHO DE REDUCAO, PVC, ROSCAVEL COM BUCHA DE LATAO, 90 GRAUS,  3/4" X 1/2", PARA AGUA FRIA PREDIAL</v>
          </cell>
          <cell r="C2507" t="str">
            <v xml:space="preserve">UN    </v>
          </cell>
          <cell r="D2507">
            <v>14.43</v>
          </cell>
        </row>
        <row r="2508">
          <cell r="A2508">
            <v>3498</v>
          </cell>
          <cell r="B2508" t="str">
            <v>JOELHO DE REDUCAO, PVC, ROSCAVEL, 90 GRAUS, 1" X 3/4", PARA AGUA FRIA PREDIAL</v>
          </cell>
          <cell r="C2508" t="str">
            <v xml:space="preserve">UN    </v>
          </cell>
          <cell r="D2508">
            <v>4.58</v>
          </cell>
        </row>
        <row r="2509">
          <cell r="A2509">
            <v>3496</v>
          </cell>
          <cell r="B2509" t="str">
            <v>JOELHO DE REDUCAO, PVC, ROSCAVEL, 90 GRAUS, 3/4" X 1/2", PARA AGUA FRIA PREDIAL</v>
          </cell>
          <cell r="C2509" t="str">
            <v xml:space="preserve">UN    </v>
          </cell>
          <cell r="D2509">
            <v>3.7</v>
          </cell>
        </row>
        <row r="2510">
          <cell r="A2510">
            <v>38429</v>
          </cell>
          <cell r="B2510" t="str">
            <v>JOELHO DE TRANSICAO, CPVC, SOLDAVEL, 90 GRAUS, 15 MM X 1/2", PARA AGUA QUENTE</v>
          </cell>
          <cell r="C2510" t="str">
            <v xml:space="preserve">UN    </v>
          </cell>
          <cell r="D2510">
            <v>13.14</v>
          </cell>
        </row>
        <row r="2511">
          <cell r="A2511">
            <v>38431</v>
          </cell>
          <cell r="B2511" t="str">
            <v>JOELHO DE TRANSICAO, CPVC, SOLDAVEL, 90 GRAUS, 22 MM X 1/2", PARA AGUA QUENTE</v>
          </cell>
          <cell r="C2511" t="str">
            <v xml:space="preserve">UN    </v>
          </cell>
          <cell r="D2511">
            <v>20.81</v>
          </cell>
        </row>
        <row r="2512">
          <cell r="A2512">
            <v>38430</v>
          </cell>
          <cell r="B2512" t="str">
            <v>JOELHO DE TRANSICAO, CPVC, SOLDAVEL, 90 GRAUS, 22 MM X 3/4", PARA AGUA QUENTE</v>
          </cell>
          <cell r="C2512" t="str">
            <v xml:space="preserve">UN    </v>
          </cell>
          <cell r="D2512">
            <v>26.59</v>
          </cell>
        </row>
        <row r="2513">
          <cell r="A2513">
            <v>36348</v>
          </cell>
          <cell r="B2513" t="str">
            <v>JOELHO PPR 45 GRAUS, SOLDAVEL,  DN 20 MM, PARA AGUA QUENTE PREDIAL</v>
          </cell>
          <cell r="C2513" t="str">
            <v xml:space="preserve">UN    </v>
          </cell>
          <cell r="D2513">
            <v>1.75</v>
          </cell>
        </row>
        <row r="2514">
          <cell r="A2514">
            <v>36349</v>
          </cell>
          <cell r="B2514" t="str">
            <v>JOELHO PPR 45 GRAUS, SOLDAVEL, DN 25 MM, PARA AGUA QUENTE PREDIAL</v>
          </cell>
          <cell r="C2514" t="str">
            <v xml:space="preserve">UN    </v>
          </cell>
          <cell r="D2514">
            <v>2.63</v>
          </cell>
        </row>
        <row r="2515">
          <cell r="A2515">
            <v>38433</v>
          </cell>
          <cell r="B2515" t="str">
            <v>JOELHO PPR, 45 GRAUS, SOLDAVEL, DN 32 MM, PARA AGUA QUENTE PREDIAL</v>
          </cell>
          <cell r="C2515" t="str">
            <v xml:space="preserve">UN    </v>
          </cell>
          <cell r="D2515">
            <v>4.88</v>
          </cell>
        </row>
        <row r="2516">
          <cell r="A2516">
            <v>38440</v>
          </cell>
          <cell r="B2516" t="str">
            <v>JOELHO PPR, 90 GRAUS, SOLDAVEL, DN 110 MM, PARA AGUA QUENTE PREDIAL</v>
          </cell>
          <cell r="C2516" t="str">
            <v xml:space="preserve">UN    </v>
          </cell>
          <cell r="D2516">
            <v>168.33</v>
          </cell>
        </row>
        <row r="2517">
          <cell r="A2517">
            <v>36359</v>
          </cell>
          <cell r="B2517" t="str">
            <v>JOELHO PPR, 90 GRAUS, SOLDAVEL, DN 20 MM, PARA AGUA QUENTE PREDIAL</v>
          </cell>
          <cell r="C2517" t="str">
            <v xml:space="preserve">UN    </v>
          </cell>
          <cell r="D2517">
            <v>2.09</v>
          </cell>
        </row>
        <row r="2518">
          <cell r="A2518">
            <v>36360</v>
          </cell>
          <cell r="B2518" t="str">
            <v>JOELHO PPR, 90 GRAUS, SOLDAVEL, DN 25 MM, PARA AGUA QUENTE PREDIAL</v>
          </cell>
          <cell r="C2518" t="str">
            <v xml:space="preserve">UN    </v>
          </cell>
          <cell r="D2518">
            <v>3.23</v>
          </cell>
        </row>
        <row r="2519">
          <cell r="A2519">
            <v>38434</v>
          </cell>
          <cell r="B2519" t="str">
            <v>JOELHO PPR, 90 GRAUS, SOLDAVEL, DN 32 MM, PARA AGUA QUENTE PREDIAL</v>
          </cell>
          <cell r="C2519" t="str">
            <v xml:space="preserve">UN    </v>
          </cell>
          <cell r="D2519">
            <v>4.9400000000000004</v>
          </cell>
        </row>
        <row r="2520">
          <cell r="A2520">
            <v>38435</v>
          </cell>
          <cell r="B2520" t="str">
            <v>JOELHO PPR, 90 GRAUS, SOLDAVEL, DN 40 MM, PARA AGUA QUENTE PREDIAL</v>
          </cell>
          <cell r="C2520" t="str">
            <v xml:space="preserve">UN    </v>
          </cell>
          <cell r="D2520">
            <v>9.39</v>
          </cell>
        </row>
        <row r="2521">
          <cell r="A2521">
            <v>38436</v>
          </cell>
          <cell r="B2521" t="str">
            <v>JOELHO PPR, 90 GRAUS, SOLDAVEL, DN 50 MM, PARA AGUA QUENTE PREDIAL</v>
          </cell>
          <cell r="C2521" t="str">
            <v xml:space="preserve">UN    </v>
          </cell>
          <cell r="D2521">
            <v>19.41</v>
          </cell>
        </row>
        <row r="2522">
          <cell r="A2522">
            <v>38437</v>
          </cell>
          <cell r="B2522" t="str">
            <v>JOELHO PPR, 90 GRAUS, SOLDAVEL, DN 63 MM, PARA AGUA QUENTE PREDIAL</v>
          </cell>
          <cell r="C2522" t="str">
            <v xml:space="preserve">UN    </v>
          </cell>
          <cell r="D2522">
            <v>29.14</v>
          </cell>
        </row>
        <row r="2523">
          <cell r="A2523">
            <v>38438</v>
          </cell>
          <cell r="B2523" t="str">
            <v>JOELHO PPR, 90 GRAUS, SOLDAVEL, DN 75 MM, PARA AGUA QUENTE PREDIAL</v>
          </cell>
          <cell r="C2523" t="str">
            <v xml:space="preserve">UN    </v>
          </cell>
          <cell r="D2523">
            <v>73.64</v>
          </cell>
        </row>
        <row r="2524">
          <cell r="A2524">
            <v>38439</v>
          </cell>
          <cell r="B2524" t="str">
            <v>JOELHO PPR, 90 GRAUS, SOLDAVEL, DN 90 MM, PARA AGUA QUENTE PREDIAL</v>
          </cell>
          <cell r="C2524" t="str">
            <v xml:space="preserve">UN    </v>
          </cell>
          <cell r="D2524">
            <v>112.24</v>
          </cell>
        </row>
        <row r="2525">
          <cell r="A2525">
            <v>10836</v>
          </cell>
          <cell r="B2525" t="str">
            <v>JOELHO PVC COM VISITA, 90 GRAUS, DN 100 X 50 MM, SERIE NORMAL, PARA ESGOTO PREDIAL</v>
          </cell>
          <cell r="C2525" t="str">
            <v xml:space="preserve">UN    </v>
          </cell>
          <cell r="D2525">
            <v>17.440000000000001</v>
          </cell>
        </row>
        <row r="2526">
          <cell r="A2526">
            <v>20128</v>
          </cell>
          <cell r="B2526" t="str">
            <v>JOELHO PVC LEVE, 45 GRAUS, DN 150 MM, PARA ESGOTO PREDIAL</v>
          </cell>
          <cell r="C2526" t="str">
            <v xml:space="preserve">UN    </v>
          </cell>
          <cell r="D2526">
            <v>51.11</v>
          </cell>
        </row>
        <row r="2527">
          <cell r="A2527">
            <v>20131</v>
          </cell>
          <cell r="B2527" t="str">
            <v>JOELHO PVC LEVE, 90 GRAUS, DN 150 MM, PARA ESGOTO PREDIAL</v>
          </cell>
          <cell r="C2527" t="str">
            <v xml:space="preserve">UN    </v>
          </cell>
          <cell r="D2527">
            <v>46.65</v>
          </cell>
        </row>
        <row r="2528">
          <cell r="A2528">
            <v>3521</v>
          </cell>
          <cell r="B2528" t="str">
            <v>JOELHO PVC,  SOLDAVEL COM ROSCA, 90 GRAUS, 20 MM X 1/2", PARA AGUA FRIA PREDIAL</v>
          </cell>
          <cell r="C2528" t="str">
            <v xml:space="preserve">UN    </v>
          </cell>
          <cell r="D2528">
            <v>1.94</v>
          </cell>
        </row>
        <row r="2529">
          <cell r="A2529">
            <v>3531</v>
          </cell>
          <cell r="B2529" t="str">
            <v>JOELHO PVC,  SOLDAVEL COM ROSCA, 90 GRAUS, 25 MM X 1/2", PARA AGUA FRIA PREDIAL</v>
          </cell>
          <cell r="C2529" t="str">
            <v xml:space="preserve">UN    </v>
          </cell>
          <cell r="D2529">
            <v>2.2000000000000002</v>
          </cell>
        </row>
        <row r="2530">
          <cell r="A2530">
            <v>3522</v>
          </cell>
          <cell r="B2530" t="str">
            <v>JOELHO PVC,  SOLDAVEL COM ROSCA, 90 GRAUS, 25 MM X 3/4", PARA AGUA FRIA PREDIAL</v>
          </cell>
          <cell r="C2530" t="str">
            <v xml:space="preserve">UN    </v>
          </cell>
          <cell r="D2530">
            <v>3.27</v>
          </cell>
        </row>
        <row r="2531">
          <cell r="A2531">
            <v>3527</v>
          </cell>
          <cell r="B2531" t="str">
            <v>JOELHO PVC,  SOLDAVEL COM ROSCA, 90 GRAUS, 32 MM X 3/4", PARA AGUA FRIA PREDIAL</v>
          </cell>
          <cell r="C2531" t="str">
            <v xml:space="preserve">UN    </v>
          </cell>
          <cell r="D2531">
            <v>11.26</v>
          </cell>
        </row>
        <row r="2532">
          <cell r="A2532">
            <v>10835</v>
          </cell>
          <cell r="B2532" t="str">
            <v>JOELHO PVC, COM BOLSA E ANEL, 90 GRAUS, DN 40 X *38* MM, SERIE NORMAL, PARA ESGOTO PREDIAL</v>
          </cell>
          <cell r="C2532" t="str">
            <v xml:space="preserve">UN    </v>
          </cell>
          <cell r="D2532">
            <v>3.65</v>
          </cell>
        </row>
        <row r="2533">
          <cell r="A2533">
            <v>3475</v>
          </cell>
          <cell r="B2533" t="str">
            <v>JOELHO PVC, ROSCAVEL, 45 GRAUS, 1/2", PARA AGUA FRIA PREDIAL</v>
          </cell>
          <cell r="C2533" t="str">
            <v xml:space="preserve">UN    </v>
          </cell>
          <cell r="D2533">
            <v>3.78</v>
          </cell>
        </row>
        <row r="2534">
          <cell r="A2534">
            <v>3485</v>
          </cell>
          <cell r="B2534" t="str">
            <v>JOELHO PVC, ROSCAVEL, 45 GRAUS, 1", PARA AGUA FRIA PREDIAL</v>
          </cell>
          <cell r="C2534" t="str">
            <v xml:space="preserve">UN    </v>
          </cell>
          <cell r="D2534">
            <v>12.09</v>
          </cell>
        </row>
        <row r="2535">
          <cell r="A2535">
            <v>3534</v>
          </cell>
          <cell r="B2535" t="str">
            <v>JOELHO PVC, ROSCAVEL, 45 GRAUS, 3/4", PARA AGUA FRIA PREDIAL</v>
          </cell>
          <cell r="C2535" t="str">
            <v xml:space="preserve">UN    </v>
          </cell>
          <cell r="D2535">
            <v>4.78</v>
          </cell>
        </row>
        <row r="2536">
          <cell r="A2536">
            <v>3543</v>
          </cell>
          <cell r="B2536" t="str">
            <v>JOELHO PVC, ROSCAVEL, 90 GRAUS, 1/2", PARA AGUA FRIA PREDIAL</v>
          </cell>
          <cell r="C2536" t="str">
            <v xml:space="preserve">UN    </v>
          </cell>
          <cell r="D2536">
            <v>2.4</v>
          </cell>
        </row>
        <row r="2537">
          <cell r="A2537">
            <v>3482</v>
          </cell>
          <cell r="B2537" t="str">
            <v>JOELHO PVC, ROSCAVEL, 90 GRAUS, 1", PARA AGUA FRIA PREDIAL</v>
          </cell>
          <cell r="C2537" t="str">
            <v xml:space="preserve">UN    </v>
          </cell>
          <cell r="D2537">
            <v>6.08</v>
          </cell>
        </row>
        <row r="2538">
          <cell r="A2538">
            <v>3505</v>
          </cell>
          <cell r="B2538" t="str">
            <v>JOELHO PVC, ROSCAVEL, 90 GRAUS, 3/4", PARA AGUA FRIA PREDIAL</v>
          </cell>
          <cell r="C2538" t="str">
            <v xml:space="preserve">UN    </v>
          </cell>
          <cell r="D2538">
            <v>3.44</v>
          </cell>
        </row>
        <row r="2539">
          <cell r="A2539">
            <v>3516</v>
          </cell>
          <cell r="B2539" t="str">
            <v>JOELHO PVC, SOLDAVEL, BB, 45 GRAUS, DN 40 MM, PARA ESGOTO PREDIAL</v>
          </cell>
          <cell r="C2539" t="str">
            <v xml:space="preserve">UN    </v>
          </cell>
          <cell r="D2539">
            <v>0.95</v>
          </cell>
        </row>
        <row r="2540">
          <cell r="A2540">
            <v>3517</v>
          </cell>
          <cell r="B2540" t="str">
            <v>JOELHO PVC, SOLDAVEL, BB, 90 GRAUS, DN 40 MM, PARA ESGOTO PREDIAL</v>
          </cell>
          <cell r="C2540" t="str">
            <v xml:space="preserve">UN    </v>
          </cell>
          <cell r="D2540">
            <v>3.33</v>
          </cell>
        </row>
        <row r="2541">
          <cell r="A2541">
            <v>3515</v>
          </cell>
          <cell r="B2541" t="str">
            <v>JOELHO PVC, SOLDAVEL, COM BUCHA DE LATAO, 90 GRAUS, 20 MM X 1/2", PARA AGUA FRIA PREDIAL</v>
          </cell>
          <cell r="C2541" t="str">
            <v xml:space="preserve">UN    </v>
          </cell>
          <cell r="D2541">
            <v>5.58</v>
          </cell>
        </row>
        <row r="2542">
          <cell r="A2542">
            <v>20147</v>
          </cell>
          <cell r="B2542" t="str">
            <v>JOELHO PVC, SOLDAVEL, COM BUCHA DE LATAO, 90 GRAUS, 25 MM X 1/2", PARA AGUA FRIA PREDIAL</v>
          </cell>
          <cell r="C2542" t="str">
            <v xml:space="preserve">UN    </v>
          </cell>
          <cell r="D2542">
            <v>6.01</v>
          </cell>
        </row>
        <row r="2543">
          <cell r="A2543">
            <v>3524</v>
          </cell>
          <cell r="B2543" t="str">
            <v>JOELHO PVC, SOLDAVEL, COM BUCHA DE LATAO, 90 GRAUS, 25 MM X 3/4", PARA AGUA FRIA PREDIAL</v>
          </cell>
          <cell r="C2543" t="str">
            <v xml:space="preserve">UN    </v>
          </cell>
          <cell r="D2543">
            <v>7.12</v>
          </cell>
        </row>
        <row r="2544">
          <cell r="A2544">
            <v>3532</v>
          </cell>
          <cell r="B2544" t="str">
            <v>JOELHO PVC, SOLDAVEL, COM BUCHA DE LATAO, 90 GRAUS, 32 MM X 3/4", PARA AGUA FRIA PREDIAL</v>
          </cell>
          <cell r="C2544" t="str">
            <v xml:space="preserve">UN    </v>
          </cell>
          <cell r="D2544">
            <v>13.04</v>
          </cell>
        </row>
        <row r="2545">
          <cell r="A2545">
            <v>3528</v>
          </cell>
          <cell r="B2545" t="str">
            <v>JOELHO PVC, SOLDAVEL, PB, 45 GRAUS, DN 100 MM, PARA ESGOTO PREDIAL</v>
          </cell>
          <cell r="C2545" t="str">
            <v xml:space="preserve">UN    </v>
          </cell>
          <cell r="D2545">
            <v>7.52</v>
          </cell>
        </row>
        <row r="2546">
          <cell r="A2546">
            <v>37952</v>
          </cell>
          <cell r="B2546" t="str">
            <v>JOELHO PVC, SOLDAVEL, PB, 45 GRAUS, DN 150 MM, PARA ESGOTO PREDIAL</v>
          </cell>
          <cell r="C2546" t="str">
            <v xml:space="preserve">UN    </v>
          </cell>
          <cell r="D2546">
            <v>53.59</v>
          </cell>
        </row>
        <row r="2547">
          <cell r="A2547">
            <v>37951</v>
          </cell>
          <cell r="B2547" t="str">
            <v>JOELHO PVC, SOLDAVEL, PB, 45 GRAUS, DN 40 MM, PARA ESGOTO PREDIAL</v>
          </cell>
          <cell r="C2547" t="str">
            <v xml:space="preserve">UN    </v>
          </cell>
          <cell r="D2547">
            <v>1.95</v>
          </cell>
        </row>
        <row r="2548">
          <cell r="A2548">
            <v>3518</v>
          </cell>
          <cell r="B2548" t="str">
            <v>JOELHO PVC, SOLDAVEL, PB, 45 GRAUS, DN 50 MM, PARA ESGOTO PREDIAL</v>
          </cell>
          <cell r="C2548" t="str">
            <v xml:space="preserve">UN    </v>
          </cell>
          <cell r="D2548">
            <v>2.85</v>
          </cell>
        </row>
        <row r="2549">
          <cell r="A2549">
            <v>3519</v>
          </cell>
          <cell r="B2549" t="str">
            <v>JOELHO PVC, SOLDAVEL, PB, 45 GRAUS, DN 75 MM, PARA ESGOTO PREDIAL</v>
          </cell>
          <cell r="C2549" t="str">
            <v xml:space="preserve">UN    </v>
          </cell>
          <cell r="D2549">
            <v>6.76</v>
          </cell>
        </row>
        <row r="2550">
          <cell r="A2550">
            <v>3520</v>
          </cell>
          <cell r="B2550" t="str">
            <v>JOELHO PVC, SOLDAVEL, PB, 90 GRAUS, DN 100 MM, PARA ESGOTO PREDIAL</v>
          </cell>
          <cell r="C2550" t="str">
            <v xml:space="preserve">UN    </v>
          </cell>
          <cell r="D2550">
            <v>7.57</v>
          </cell>
        </row>
        <row r="2551">
          <cell r="A2551">
            <v>37950</v>
          </cell>
          <cell r="B2551" t="str">
            <v>JOELHO PVC, SOLDAVEL, PB, 90 GRAUS, DN 150 MM, PARA ESGOTO PREDIAL</v>
          </cell>
          <cell r="C2551" t="str">
            <v xml:space="preserve">UN    </v>
          </cell>
          <cell r="D2551">
            <v>46.65</v>
          </cell>
        </row>
        <row r="2552">
          <cell r="A2552">
            <v>37949</v>
          </cell>
          <cell r="B2552" t="str">
            <v>JOELHO PVC, SOLDAVEL, PB, 90 GRAUS, DN 40 MM, PARA ESGOTO PREDIAL</v>
          </cell>
          <cell r="C2552" t="str">
            <v xml:space="preserve">UN    </v>
          </cell>
          <cell r="D2552">
            <v>1.71</v>
          </cell>
        </row>
        <row r="2553">
          <cell r="A2553">
            <v>3526</v>
          </cell>
          <cell r="B2553" t="str">
            <v>JOELHO PVC, SOLDAVEL, PB, 90 GRAUS, DN 50 MM, PARA ESGOTO PREDIAL</v>
          </cell>
          <cell r="C2553" t="str">
            <v xml:space="preserve">UN    </v>
          </cell>
          <cell r="D2553">
            <v>2.29</v>
          </cell>
        </row>
        <row r="2554">
          <cell r="A2554">
            <v>3509</v>
          </cell>
          <cell r="B2554" t="str">
            <v>JOELHO PVC, SOLDAVEL, PB, 90 GRAUS, DN 75 MM, PARA ESGOTO PREDIAL</v>
          </cell>
          <cell r="C2554" t="str">
            <v xml:space="preserve">UN    </v>
          </cell>
          <cell r="D2554">
            <v>5.95</v>
          </cell>
        </row>
        <row r="2555">
          <cell r="A2555">
            <v>3530</v>
          </cell>
          <cell r="B2555" t="str">
            <v>JOELHO PVC, SOLDAVEL, 90 GRAUS, 110 MM, PARA AGUA FRIA PREDIAL</v>
          </cell>
          <cell r="C2555" t="str">
            <v xml:space="preserve">UN    </v>
          </cell>
          <cell r="D2555">
            <v>224.43</v>
          </cell>
        </row>
        <row r="2556">
          <cell r="A2556">
            <v>3542</v>
          </cell>
          <cell r="B2556" t="str">
            <v>JOELHO PVC, SOLDAVEL, 90 GRAUS, 20 MM, PARA AGUA FRIA PREDIAL</v>
          </cell>
          <cell r="C2556" t="str">
            <v xml:space="preserve">UN    </v>
          </cell>
          <cell r="D2556">
            <v>0.52</v>
          </cell>
        </row>
        <row r="2557">
          <cell r="A2557">
            <v>3529</v>
          </cell>
          <cell r="B2557" t="str">
            <v>JOELHO PVC, SOLDAVEL, 90 GRAUS, 25 MM, PARA AGUA FRIA PREDIAL</v>
          </cell>
          <cell r="C2557" t="str">
            <v xml:space="preserve">UN    </v>
          </cell>
          <cell r="D2557">
            <v>0.72</v>
          </cell>
        </row>
        <row r="2558">
          <cell r="A2558">
            <v>3536</v>
          </cell>
          <cell r="B2558" t="str">
            <v>JOELHO PVC, SOLDAVEL, 90 GRAUS, 32 MM, PARA AGUA FRIA PREDIAL</v>
          </cell>
          <cell r="C2558" t="str">
            <v xml:space="preserve">UN    </v>
          </cell>
          <cell r="D2558">
            <v>2.15</v>
          </cell>
        </row>
        <row r="2559">
          <cell r="A2559">
            <v>3535</v>
          </cell>
          <cell r="B2559" t="str">
            <v>JOELHO PVC, SOLDAVEL, 90 GRAUS, 40 MM, PARA AGUA FRIA PREDIAL</v>
          </cell>
          <cell r="C2559" t="str">
            <v xml:space="preserve">UN    </v>
          </cell>
          <cell r="D2559">
            <v>5.0999999999999996</v>
          </cell>
        </row>
        <row r="2560">
          <cell r="A2560">
            <v>3540</v>
          </cell>
          <cell r="B2560" t="str">
            <v>JOELHO PVC, SOLDAVEL, 90 GRAUS, 50 MM, PARA AGUA FRIA PREDIAL</v>
          </cell>
          <cell r="C2560" t="str">
            <v xml:space="preserve">UN    </v>
          </cell>
          <cell r="D2560">
            <v>5.51</v>
          </cell>
        </row>
        <row r="2561">
          <cell r="A2561">
            <v>3539</v>
          </cell>
          <cell r="B2561" t="str">
            <v>JOELHO PVC, SOLDAVEL, 90 GRAUS, 60 MM, PARA AGUA FRIA PREDIAL</v>
          </cell>
          <cell r="C2561" t="str">
            <v xml:space="preserve">UN    </v>
          </cell>
          <cell r="D2561">
            <v>23.94</v>
          </cell>
        </row>
        <row r="2562">
          <cell r="A2562">
            <v>3513</v>
          </cell>
          <cell r="B2562" t="str">
            <v>JOELHO PVC, SOLDAVEL, 90 GRAUS, 85 MM, PARA AGUA FRIA PREDIAL</v>
          </cell>
          <cell r="C2562" t="str">
            <v xml:space="preserve">UN    </v>
          </cell>
          <cell r="D2562">
            <v>106.39</v>
          </cell>
        </row>
        <row r="2563">
          <cell r="A2563">
            <v>3492</v>
          </cell>
          <cell r="B2563" t="str">
            <v>JOELHO PVC, 45 GRAUS, ROSCAVEL,  1 1/2", AGUA FRIA PREDIAL</v>
          </cell>
          <cell r="C2563" t="str">
            <v xml:space="preserve">UN    </v>
          </cell>
          <cell r="D2563">
            <v>20.48</v>
          </cell>
        </row>
        <row r="2564">
          <cell r="A2564">
            <v>3491</v>
          </cell>
          <cell r="B2564" t="str">
            <v>JOELHO PVC, 45 GRAUS, ROSCAVEL, 1 1/4",  AGUA FRIA PREDIAL</v>
          </cell>
          <cell r="C2564" t="str">
            <v xml:space="preserve">UN    </v>
          </cell>
          <cell r="D2564">
            <v>11.68</v>
          </cell>
        </row>
        <row r="2565">
          <cell r="A2565">
            <v>3493</v>
          </cell>
          <cell r="B2565" t="str">
            <v>JOELHO PVC, 45 GRAUS, ROSCAVEL, 2", AGUA FRIA PREDIAL</v>
          </cell>
          <cell r="C2565" t="str">
            <v xml:space="preserve">UN    </v>
          </cell>
          <cell r="D2565">
            <v>28</v>
          </cell>
        </row>
        <row r="2566">
          <cell r="A2566">
            <v>12628</v>
          </cell>
          <cell r="B2566" t="str">
            <v>JOELHO PVC, 60 GRAUS, DIAMETRO ENTRE 80 E 100 MM, PARA DRENAGEM PLUVIAL PREDIAL</v>
          </cell>
          <cell r="C2566" t="str">
            <v xml:space="preserve">UN    </v>
          </cell>
          <cell r="D2566">
            <v>7</v>
          </cell>
        </row>
        <row r="2567">
          <cell r="A2567">
            <v>12629</v>
          </cell>
          <cell r="B2567" t="str">
            <v>JOELHO PVC, 90 GRAUS, DIAMETRO ENTRE 80 E 100 MM, PARA DRENAGEM PLUVIAL PREDIAL</v>
          </cell>
          <cell r="C2567" t="str">
            <v xml:space="preserve">UN    </v>
          </cell>
          <cell r="D2567">
            <v>7.6</v>
          </cell>
        </row>
        <row r="2568">
          <cell r="A2568">
            <v>3481</v>
          </cell>
          <cell r="B2568" t="str">
            <v>JOELHO PVC, 90 GRAUS, ROSCAVEL, 1 1/2",  AGUA FRIA PREDIAL</v>
          </cell>
          <cell r="C2568" t="str">
            <v xml:space="preserve">UN    </v>
          </cell>
          <cell r="D2568">
            <v>14.18</v>
          </cell>
        </row>
        <row r="2569">
          <cell r="A2569">
            <v>3510</v>
          </cell>
          <cell r="B2569" t="str">
            <v>JOELHO PVC, 90 GRAUS, ROSCAVEL, 1 1/4", AGUA FRIA PREDIAL</v>
          </cell>
          <cell r="C2569" t="str">
            <v xml:space="preserve">UN    </v>
          </cell>
          <cell r="D2569">
            <v>13.25</v>
          </cell>
        </row>
        <row r="2570">
          <cell r="A2570">
            <v>3508</v>
          </cell>
          <cell r="B2570" t="str">
            <v>JOELHO PVC, 90 GRAUS, ROSCAVEL, 2", AGUA FRIA PREDIAL</v>
          </cell>
          <cell r="C2570" t="str">
            <v xml:space="preserve">UN    </v>
          </cell>
          <cell r="D2570">
            <v>34.65</v>
          </cell>
        </row>
        <row r="2571">
          <cell r="A2571">
            <v>38939</v>
          </cell>
          <cell r="B2571" t="str">
            <v>JOELHO ROSCA FEMEA MOVEL, METALICO, PARA CONEXAO COM ANEL DESLIZANTE EM TUBO PEX, DN 16 MM X 1/2"</v>
          </cell>
          <cell r="C2571" t="str">
            <v xml:space="preserve">UN    </v>
          </cell>
          <cell r="D2571">
            <v>16.45</v>
          </cell>
        </row>
        <row r="2572">
          <cell r="A2572">
            <v>38940</v>
          </cell>
          <cell r="B2572" t="str">
            <v>JOELHO ROSCA FEMEA MOVEL, METALICO, PARA CONEXAO COM ANEL DESLIZANTE EM TUBO PEX, DN 20 MM X 1/2"</v>
          </cell>
          <cell r="C2572" t="str">
            <v xml:space="preserve">UN    </v>
          </cell>
          <cell r="D2572">
            <v>25.12</v>
          </cell>
        </row>
        <row r="2573">
          <cell r="A2573">
            <v>38941</v>
          </cell>
          <cell r="B2573" t="str">
            <v>JOELHO ROSCA FEMEA MOVEL, METALICO, PARA CONEXAO COM ANEL DESLIZANTE EM TUBO PEX, DN 20 MM X 3/4"</v>
          </cell>
          <cell r="C2573" t="str">
            <v xml:space="preserve">UN    </v>
          </cell>
          <cell r="D2573">
            <v>29.67</v>
          </cell>
        </row>
        <row r="2574">
          <cell r="A2574">
            <v>38942</v>
          </cell>
          <cell r="B2574" t="str">
            <v>JOELHO ROSCA FEMEA MOVEL, METALICO, PARA CONEXAO COM ANEL DESLIZANTE EM TUBO PEX, DN 25 MM X 3/4"</v>
          </cell>
          <cell r="C2574" t="str">
            <v xml:space="preserve">UN    </v>
          </cell>
          <cell r="D2574">
            <v>33.24</v>
          </cell>
        </row>
        <row r="2575">
          <cell r="A2575">
            <v>38987</v>
          </cell>
          <cell r="B2575" t="str">
            <v>JOELHO 45 GRAUS, PPR, SOLDAVEL, F/ F, DN 40 MM, PARA AQUA QUENTE E FRIA PREDIAL</v>
          </cell>
          <cell r="C2575" t="str">
            <v xml:space="preserve">UN    </v>
          </cell>
          <cell r="D2575">
            <v>8.74</v>
          </cell>
        </row>
        <row r="2576">
          <cell r="A2576">
            <v>38988</v>
          </cell>
          <cell r="B2576" t="str">
            <v>JOELHO 45 GRAUS, PPR, SOLDAVEL, F/ F, DN 50 MM, PARA AQUA QUENTE E FRIA PREDIAL</v>
          </cell>
          <cell r="C2576" t="str">
            <v xml:space="preserve">UN    </v>
          </cell>
          <cell r="D2576">
            <v>20.29</v>
          </cell>
        </row>
        <row r="2577">
          <cell r="A2577">
            <v>38989</v>
          </cell>
          <cell r="B2577" t="str">
            <v>JOELHO 45 GRAUS, PPR, SOLDAVEL, F/ F, DN 63 MM, PARA AQUA QUENTE E FRIA PREDIAL</v>
          </cell>
          <cell r="C2577" t="str">
            <v xml:space="preserve">UN    </v>
          </cell>
          <cell r="D2577">
            <v>26.97</v>
          </cell>
        </row>
        <row r="2578">
          <cell r="A2578">
            <v>38990</v>
          </cell>
          <cell r="B2578" t="str">
            <v>JOELHO 45 GRAUS, PPR, SOLDAVEL, F/ F, DN 75 MM, PARA AQUA QUENTE E FRIA PREDIAL</v>
          </cell>
          <cell r="C2578" t="str">
            <v xml:space="preserve">UN    </v>
          </cell>
          <cell r="D2578">
            <v>71.08</v>
          </cell>
        </row>
        <row r="2579">
          <cell r="A2579">
            <v>38991</v>
          </cell>
          <cell r="B2579" t="str">
            <v>JOELHO 45 GRAUS, PPR, SOLDAVEL, F/ F, DN 90 MM, PARA AQUA QUENTE E FRIA PREDIAL</v>
          </cell>
          <cell r="C2579" t="str">
            <v xml:space="preserve">UN    </v>
          </cell>
          <cell r="D2579">
            <v>143.62</v>
          </cell>
        </row>
        <row r="2580">
          <cell r="A2580">
            <v>38913</v>
          </cell>
          <cell r="B2580" t="str">
            <v>JOELHO 90 GRAUS, METALICO, PARA CONEXAO COM ANEL DESLIZANTE EM TUBO PEX, DN 16 MM</v>
          </cell>
          <cell r="C2580" t="str">
            <v xml:space="preserve">UN    </v>
          </cell>
          <cell r="D2580">
            <v>15.27</v>
          </cell>
        </row>
        <row r="2581">
          <cell r="A2581">
            <v>38914</v>
          </cell>
          <cell r="B2581" t="str">
            <v>JOELHO 90 GRAUS, METALICO, PARA CONEXAO COM ANEL DESLIZANTE EM TUBO PEX, DN 20 MM</v>
          </cell>
          <cell r="C2581" t="str">
            <v xml:space="preserve">UN    </v>
          </cell>
          <cell r="D2581">
            <v>17.71</v>
          </cell>
        </row>
        <row r="2582">
          <cell r="A2582">
            <v>38915</v>
          </cell>
          <cell r="B2582" t="str">
            <v>JOELHO 90 GRAUS, METALICO, PARA CONEXAO COM ANEL DESLIZANTE EM TUBO PEX, DN 25 MM</v>
          </cell>
          <cell r="C2582" t="str">
            <v xml:space="preserve">UN    </v>
          </cell>
          <cell r="D2582">
            <v>30.75</v>
          </cell>
        </row>
        <row r="2583">
          <cell r="A2583">
            <v>38916</v>
          </cell>
          <cell r="B2583" t="str">
            <v>JOELHO 90 GRAUS, METALICO, PARA CONEXAO COM ANEL DESLIZANTE EM TUBO PEX, DN 32 MM</v>
          </cell>
          <cell r="C2583" t="str">
            <v xml:space="preserve">UN    </v>
          </cell>
          <cell r="D2583">
            <v>40.56</v>
          </cell>
        </row>
        <row r="2584">
          <cell r="A2584">
            <v>39300</v>
          </cell>
          <cell r="B2584" t="str">
            <v>JOELHO 90 GRAUS, PLASTICO, PARA CONEXAO COM CRIMPAGEM EM TUBO PEX, DN 16 MM</v>
          </cell>
          <cell r="C2584" t="str">
            <v xml:space="preserve">UN    </v>
          </cell>
          <cell r="D2584">
            <v>13.79</v>
          </cell>
        </row>
        <row r="2585">
          <cell r="A2585">
            <v>39301</v>
          </cell>
          <cell r="B2585" t="str">
            <v>JOELHO 90 GRAUS, PLASTICO, PARA CONEXAO COM CRIMPAGEM EM TUBO PEX, DN 20 MM</v>
          </cell>
          <cell r="C2585" t="str">
            <v xml:space="preserve">UN    </v>
          </cell>
          <cell r="D2585">
            <v>19.14</v>
          </cell>
        </row>
        <row r="2586">
          <cell r="A2586">
            <v>39302</v>
          </cell>
          <cell r="B2586" t="str">
            <v>JOELHO 90 GRAUS, PLASTICO, PARA CONEXAO COM CRIMPAGEM EM TUBO PEX, DN 25 MM</v>
          </cell>
          <cell r="C2586" t="str">
            <v xml:space="preserve">UN    </v>
          </cell>
          <cell r="D2586">
            <v>24.05</v>
          </cell>
        </row>
        <row r="2587">
          <cell r="A2587">
            <v>39303</v>
          </cell>
          <cell r="B2587" t="str">
            <v>JOELHO 90 GRAUS, PLASTICO, PARA CONEXAO COM CRIMPAGEM EM TUBO PEX, DN 32 MM</v>
          </cell>
          <cell r="C2587" t="str">
            <v xml:space="preserve">UN    </v>
          </cell>
          <cell r="D2587">
            <v>42.28</v>
          </cell>
        </row>
        <row r="2588">
          <cell r="A2588">
            <v>38923</v>
          </cell>
          <cell r="B2588" t="str">
            <v>JOELHO 90 GRAUS, ROSCA FEMEA TERMINAL, METALICO, PARA CONEXAO COM ANEL DESLIZANTE EM TUBO PEX, DN 16 MM X 1/2"</v>
          </cell>
          <cell r="C2588" t="str">
            <v xml:space="preserve">UN    </v>
          </cell>
          <cell r="D2588">
            <v>13.47</v>
          </cell>
        </row>
        <row r="2589">
          <cell r="A2589">
            <v>38925</v>
          </cell>
          <cell r="B2589" t="str">
            <v>JOELHO 90 GRAUS, ROSCA FEMEA TERMINAL, METALICO, PARA CONEXAO COM ANEL DESLIZANTE EM TUBO PEX, DN 20 MM X 1/2"</v>
          </cell>
          <cell r="C2589" t="str">
            <v xml:space="preserve">UN    </v>
          </cell>
          <cell r="D2589">
            <v>14.47</v>
          </cell>
        </row>
        <row r="2590">
          <cell r="A2590">
            <v>38926</v>
          </cell>
          <cell r="B2590" t="str">
            <v>JOELHO 90 GRAUS, ROSCA FEMEA TERMINAL, METALICO, PARA CONEXAO COM ANEL DESLIZANTE EM TUBO PEX, DN 20 MM X 3/4"</v>
          </cell>
          <cell r="C2590" t="str">
            <v xml:space="preserve">UN    </v>
          </cell>
          <cell r="D2590">
            <v>20.67</v>
          </cell>
        </row>
        <row r="2591">
          <cell r="A2591">
            <v>38927</v>
          </cell>
          <cell r="B2591" t="str">
            <v>JOELHO 90 GRAUS, ROSCA FEMEA TERMINAL, METALICO, PARA CONEXAO COM ANEL DESLIZANTE EM TUBO PEX, DN 25 MM X 3/4"</v>
          </cell>
          <cell r="C2591" t="str">
            <v xml:space="preserve">UN    </v>
          </cell>
          <cell r="D2591">
            <v>22.11</v>
          </cell>
        </row>
        <row r="2592">
          <cell r="A2592">
            <v>39304</v>
          </cell>
          <cell r="B2592" t="str">
            <v>JOELHO 90 GRAUS, ROSCA FEMEA TERMINAL, PLASTICO, PARA CONEXAO COM CRIMPAGEM EM TUBO PEX, DN 16 MM X 1/2"</v>
          </cell>
          <cell r="C2592" t="str">
            <v xml:space="preserve">UN    </v>
          </cell>
          <cell r="D2592">
            <v>17.03</v>
          </cell>
        </row>
        <row r="2593">
          <cell r="A2593">
            <v>38924</v>
          </cell>
          <cell r="B2593" t="str">
            <v>JOELHO 90 GRAUS, ROSCA FEMEA TERMINAL, PLASTICO, PARA CONEXAO COM CRIMPAGEM EM TUBO PEX, DN 16 MM X 3/4"</v>
          </cell>
          <cell r="C2593" t="str">
            <v xml:space="preserve">UN    </v>
          </cell>
          <cell r="D2593">
            <v>24.27</v>
          </cell>
        </row>
        <row r="2594">
          <cell r="A2594">
            <v>39305</v>
          </cell>
          <cell r="B2594" t="str">
            <v>JOELHO 90 GRAUS, ROSCA FEMEA TERMINAL, PLASTICO, PARA CONEXAO COM CRIMPAGEM EM TUBO PEX, DN 20 MM X 1/2"</v>
          </cell>
          <cell r="C2594" t="str">
            <v xml:space="preserve">UN    </v>
          </cell>
          <cell r="D2594">
            <v>22.3</v>
          </cell>
        </row>
        <row r="2595">
          <cell r="A2595">
            <v>39306</v>
          </cell>
          <cell r="B2595" t="str">
            <v>JOELHO 90 GRAUS, ROSCA FEMEA TERMINAL, PLASTICO, PARA CONEXAO COM CRIMPAGEM EM TUBO PEX, DN 20 MM X 3/4"</v>
          </cell>
          <cell r="C2595" t="str">
            <v xml:space="preserve">UN    </v>
          </cell>
          <cell r="D2595">
            <v>27.9</v>
          </cell>
        </row>
        <row r="2596">
          <cell r="A2596">
            <v>38928</v>
          </cell>
          <cell r="B2596" t="str">
            <v>JOELHO 90 GRAUS, ROSCA FEMEA TERMINAL, PLASTICO, PARA CONEXAO COM CRIMPAGEM EM TUBO PEX, DN 25 MM X 1/2"</v>
          </cell>
          <cell r="C2596" t="str">
            <v xml:space="preserve">UN    </v>
          </cell>
          <cell r="D2596">
            <v>24.5</v>
          </cell>
        </row>
        <row r="2597">
          <cell r="A2597">
            <v>38929</v>
          </cell>
          <cell r="B2597" t="str">
            <v>JOELHO 90 GRAUS, ROSCA FEMEA TERMINAL, PLASTICO, PARA CONEXAO COM CRIMPAGEM EM TUBO PEX, DN 25 MM X 1"</v>
          </cell>
          <cell r="C2597" t="str">
            <v xml:space="preserve">UN    </v>
          </cell>
          <cell r="D2597">
            <v>43.45</v>
          </cell>
        </row>
        <row r="2598">
          <cell r="A2598">
            <v>39307</v>
          </cell>
          <cell r="B2598" t="str">
            <v>JOELHO 90 GRAUS, ROSCA FEMEA TERMINAL, PLASTICO, PARA CONEXAO COM CRIMPAGEM EM TUBO PEX, DN 25 MM X 3/4"</v>
          </cell>
          <cell r="C2598" t="str">
            <v xml:space="preserve">UN    </v>
          </cell>
          <cell r="D2598">
            <v>32.11</v>
          </cell>
        </row>
        <row r="2599">
          <cell r="A2599">
            <v>38930</v>
          </cell>
          <cell r="B2599" t="str">
            <v>JOELHO 90 GRAUS, ROSCA FEMEA TERMINAL, PLASTICO, PARA CONEXAO COM CRIMPAGEM EM TUBO PEX, DN 32 MM X 1"</v>
          </cell>
          <cell r="C2599" t="str">
            <v xml:space="preserve">UN    </v>
          </cell>
          <cell r="D2599">
            <v>54.58</v>
          </cell>
        </row>
        <row r="2600">
          <cell r="A2600">
            <v>38931</v>
          </cell>
          <cell r="B2600" t="str">
            <v>JOELHO 90 GRAUS, ROSCA MACHO TERMINAL, METALICO, PARA CONEXAO COM ANEL DESLIZANTE EM TUBO PEX, DN 16 MM X 1/2"</v>
          </cell>
          <cell r="C2600" t="str">
            <v xml:space="preserve">UN    </v>
          </cell>
          <cell r="D2600">
            <v>13.74</v>
          </cell>
        </row>
        <row r="2601">
          <cell r="A2601">
            <v>38932</v>
          </cell>
          <cell r="B2601" t="str">
            <v>JOELHO 90 GRAUS, ROSCA MACHO TERMINAL, METALICO, PARA CONEXAO COM ANEL DESLIZANTE EM TUBO PEX, DN 20 MM X 1/2"</v>
          </cell>
          <cell r="C2601" t="str">
            <v xml:space="preserve">UN    </v>
          </cell>
          <cell r="D2601">
            <v>13.88</v>
          </cell>
        </row>
        <row r="2602">
          <cell r="A2602">
            <v>38934</v>
          </cell>
          <cell r="B2602" t="str">
            <v>JOELHO 90 GRAUS, ROSCA MACHO TERMINAL, METALICO, PARA CONEXAO COM ANEL DESLIZANTE EM TUBO PEX, DN 20 MM X 3/4"</v>
          </cell>
          <cell r="C2602" t="str">
            <v xml:space="preserve">UN    </v>
          </cell>
          <cell r="D2602">
            <v>20.51</v>
          </cell>
        </row>
        <row r="2603">
          <cell r="A2603">
            <v>38935</v>
          </cell>
          <cell r="B2603" t="str">
            <v>JOELHO 90 GRAUS, ROSCA MACHO TERMINAL, METALICO, PARA CONEXAO COM ANEL DESLIZANTE EM TUBO PEX, DN 25 MM X 3/4"</v>
          </cell>
          <cell r="C2603" t="str">
            <v xml:space="preserve">UN    </v>
          </cell>
          <cell r="D2603">
            <v>21.95</v>
          </cell>
        </row>
        <row r="2604">
          <cell r="A2604">
            <v>38936</v>
          </cell>
          <cell r="B2604" t="str">
            <v>JOELHO 90 GRAUS, ROSCA MACHO TERMINAL, PLASTICO, PARA CONEXAO COM CRIMPAGEM EM TUBO PEX, DN 25 MM X 1/2"</v>
          </cell>
          <cell r="C2604" t="str">
            <v xml:space="preserve">UN    </v>
          </cell>
          <cell r="D2604">
            <v>23.51</v>
          </cell>
        </row>
        <row r="2605">
          <cell r="A2605">
            <v>38937</v>
          </cell>
          <cell r="B2605" t="str">
            <v>JOELHO 90 GRAUS, ROSCA MACHO TERMINAL, PLASTICO, PARA CONEXAO COM CRIMPAGEM EM TUBO PEX, DN 25 MM X 1"</v>
          </cell>
          <cell r="C2605" t="str">
            <v xml:space="preserve">UN    </v>
          </cell>
          <cell r="D2605">
            <v>28.65</v>
          </cell>
        </row>
        <row r="2606">
          <cell r="A2606">
            <v>38938</v>
          </cell>
          <cell r="B2606" t="str">
            <v>JOELHO 90 GRAUS, ROSCA MACHO TERMINAL, PLASTICO, PARA CONEXAO COM CRIMPAGEM EM TUBO PEX, DN 32 MM X 1"</v>
          </cell>
          <cell r="C2606" t="str">
            <v xml:space="preserve">UN    </v>
          </cell>
          <cell r="D2606">
            <v>42.6</v>
          </cell>
        </row>
        <row r="2607">
          <cell r="A2607">
            <v>3489</v>
          </cell>
          <cell r="B2607" t="str">
            <v>JOELHO, PVC COM ROSCA E BUCHA LATAO, 90 GRAUS,  3/4", PARA AGUA FRIA PREDIAL</v>
          </cell>
          <cell r="C2607" t="str">
            <v xml:space="preserve">UN    </v>
          </cell>
          <cell r="D2607">
            <v>13.1</v>
          </cell>
        </row>
        <row r="2608">
          <cell r="A2608">
            <v>20151</v>
          </cell>
          <cell r="B2608" t="str">
            <v>JOELHO, PVC SERIE R, 45 GRAUS, DN 100 MM, PARA ESGOTO OU AGUAS PLUVIAIS PREDIAIS</v>
          </cell>
          <cell r="C2608" t="str">
            <v xml:space="preserve">UN    </v>
          </cell>
          <cell r="D2608">
            <v>21.01</v>
          </cell>
        </row>
        <row r="2609">
          <cell r="A2609">
            <v>20152</v>
          </cell>
          <cell r="B2609" t="str">
            <v>JOELHO, PVC SERIE R, 45 GRAUS, DN 150 MM, PARA ESGOTO OU AGUAS PLUVIAIS PREDIAIS</v>
          </cell>
          <cell r="C2609" t="str">
            <v xml:space="preserve">UN    </v>
          </cell>
          <cell r="D2609">
            <v>73.11</v>
          </cell>
        </row>
        <row r="2610">
          <cell r="A2610">
            <v>20148</v>
          </cell>
          <cell r="B2610" t="str">
            <v>JOELHO, PVC SERIE R, 45 GRAUS, DN 40 MM, PARA ESGOTO OU AGUAS PLUVIAIS PREDIAIS</v>
          </cell>
          <cell r="C2610" t="str">
            <v xml:space="preserve">UN    </v>
          </cell>
          <cell r="D2610">
            <v>4.18</v>
          </cell>
        </row>
        <row r="2611">
          <cell r="A2611">
            <v>20149</v>
          </cell>
          <cell r="B2611" t="str">
            <v>JOELHO, PVC SERIE R, 45 GRAUS, DN 50 MM, PARA ESGOTO OU AGUAS PLUVIAIS PREDIAIS</v>
          </cell>
          <cell r="C2611" t="str">
            <v xml:space="preserve">UN    </v>
          </cell>
          <cell r="D2611">
            <v>6.47</v>
          </cell>
        </row>
        <row r="2612">
          <cell r="A2612">
            <v>20150</v>
          </cell>
          <cell r="B2612" t="str">
            <v>JOELHO, PVC SERIE R, 45 GRAUS, DN 75 MM, PARA ESGOTO OU AGUAS PLUVIAIS PREDIAIS</v>
          </cell>
          <cell r="C2612" t="str">
            <v xml:space="preserve">UN    </v>
          </cell>
          <cell r="D2612">
            <v>15.08</v>
          </cell>
        </row>
        <row r="2613">
          <cell r="A2613">
            <v>20157</v>
          </cell>
          <cell r="B2613" t="str">
            <v>JOELHO, PVC SERIE R, 90 GRAUS, DN 100 MM, PARA ESGOTO OU AGUAS PLUVIAIS PREDIAIS</v>
          </cell>
          <cell r="C2613" t="str">
            <v xml:space="preserve">UN    </v>
          </cell>
          <cell r="D2613">
            <v>28.35</v>
          </cell>
        </row>
        <row r="2614">
          <cell r="A2614">
            <v>20158</v>
          </cell>
          <cell r="B2614" t="str">
            <v>JOELHO, PVC SERIE R, 90 GRAUS, DN 150 MM, PARA ESGOTO OU AGUAS PLUVIAIS PREDIAIS</v>
          </cell>
          <cell r="C2614" t="str">
            <v xml:space="preserve">UN    </v>
          </cell>
          <cell r="D2614">
            <v>94.18</v>
          </cell>
        </row>
        <row r="2615">
          <cell r="A2615">
            <v>20154</v>
          </cell>
          <cell r="B2615" t="str">
            <v>JOELHO, PVC SERIE R, 90 GRAUS, DN 40 MM, PARA ESGOTO OU AGUAS PLUVIAIS PREDIAIS</v>
          </cell>
          <cell r="C2615" t="str">
            <v xml:space="preserve">UN    </v>
          </cell>
          <cell r="D2615">
            <v>5.37</v>
          </cell>
        </row>
        <row r="2616">
          <cell r="A2616">
            <v>20155</v>
          </cell>
          <cell r="B2616" t="str">
            <v>JOELHO, PVC SERIE R, 90 GRAUS, DN 50 MM, PARA ESGOTO OU AGUAS PLUVIAIS PREDIAIS</v>
          </cell>
          <cell r="C2616" t="str">
            <v xml:space="preserve">UN    </v>
          </cell>
          <cell r="D2616">
            <v>8.0399999999999991</v>
          </cell>
        </row>
        <row r="2617">
          <cell r="A2617">
            <v>20156</v>
          </cell>
          <cell r="B2617" t="str">
            <v>JOELHO, PVC SERIE R, 90 GRAUS, DN 75 MM, PARA ESGOTO OU AGUAS PLUVIAIS PREDIAIS</v>
          </cell>
          <cell r="C2617" t="str">
            <v xml:space="preserve">UN    </v>
          </cell>
          <cell r="D2617">
            <v>18.100000000000001</v>
          </cell>
        </row>
        <row r="2618">
          <cell r="A2618">
            <v>3512</v>
          </cell>
          <cell r="B2618" t="str">
            <v>JOELHO, PVC SOLDAVEL, 45 GRAUS, 110 MM, PARA AGUA FRIA PREDIAL</v>
          </cell>
          <cell r="C2618" t="str">
            <v xml:space="preserve">UN    </v>
          </cell>
          <cell r="D2618">
            <v>205.24</v>
          </cell>
        </row>
        <row r="2619">
          <cell r="A2619">
            <v>3499</v>
          </cell>
          <cell r="B2619" t="str">
            <v>JOELHO, PVC SOLDAVEL, 45 GRAUS, 20 MM, PARA AGUA FRIA PREDIAL</v>
          </cell>
          <cell r="C2619" t="str">
            <v xml:space="preserve">UN    </v>
          </cell>
          <cell r="D2619">
            <v>0.87</v>
          </cell>
        </row>
        <row r="2620">
          <cell r="A2620">
            <v>3500</v>
          </cell>
          <cell r="B2620" t="str">
            <v>JOELHO, PVC SOLDAVEL, 45 GRAUS, 25 MM, PARA AGUA FRIA PREDIAL</v>
          </cell>
          <cell r="C2620" t="str">
            <v xml:space="preserve">UN    </v>
          </cell>
          <cell r="D2620">
            <v>1.47</v>
          </cell>
        </row>
        <row r="2621">
          <cell r="A2621">
            <v>3501</v>
          </cell>
          <cell r="B2621" t="str">
            <v>JOELHO, PVC SOLDAVEL, 45 GRAUS, 32 MM, PARA AGUA FRIA PREDIAL</v>
          </cell>
          <cell r="C2621" t="str">
            <v xml:space="preserve">UN    </v>
          </cell>
          <cell r="D2621">
            <v>4.26</v>
          </cell>
        </row>
        <row r="2622">
          <cell r="A2622">
            <v>3502</v>
          </cell>
          <cell r="B2622" t="str">
            <v>JOELHO, PVC SOLDAVEL, 45 GRAUS, 40 MM, PARA AGUA FRIA PREDIAL</v>
          </cell>
          <cell r="C2622" t="str">
            <v xml:space="preserve">UN    </v>
          </cell>
          <cell r="D2622">
            <v>6.06</v>
          </cell>
        </row>
        <row r="2623">
          <cell r="A2623">
            <v>3503</v>
          </cell>
          <cell r="B2623" t="str">
            <v>JOELHO, PVC SOLDAVEL, 45 GRAUS, 50 MM, PARA AGUA FRIA PREDIAL</v>
          </cell>
          <cell r="C2623" t="str">
            <v xml:space="preserve">UN    </v>
          </cell>
          <cell r="D2623">
            <v>7.25</v>
          </cell>
        </row>
        <row r="2624">
          <cell r="A2624">
            <v>3477</v>
          </cell>
          <cell r="B2624" t="str">
            <v>JOELHO, PVC SOLDAVEL, 45 GRAUS, 60 MM, PARA AGUA FRIA PREDIAL</v>
          </cell>
          <cell r="C2624" t="str">
            <v xml:space="preserve">UN    </v>
          </cell>
          <cell r="D2624">
            <v>28.09</v>
          </cell>
        </row>
        <row r="2625">
          <cell r="A2625">
            <v>3478</v>
          </cell>
          <cell r="B2625" t="str">
            <v>JOELHO, PVC SOLDAVEL, 45 GRAUS, 75 MM, PARA AGUA FRIA PREDIAL</v>
          </cell>
          <cell r="C2625" t="str">
            <v xml:space="preserve">UN    </v>
          </cell>
          <cell r="D2625">
            <v>64.55</v>
          </cell>
        </row>
        <row r="2626">
          <cell r="A2626">
            <v>3525</v>
          </cell>
          <cell r="B2626" t="str">
            <v>JOELHO, PVC SOLDAVEL, 45 GRAUS, 85 MM, PARA AGUA FRIA PREDIAL</v>
          </cell>
          <cell r="C2626" t="str">
            <v xml:space="preserve">UN    </v>
          </cell>
          <cell r="D2626">
            <v>76.59</v>
          </cell>
        </row>
        <row r="2627">
          <cell r="A2627">
            <v>3511</v>
          </cell>
          <cell r="B2627" t="str">
            <v>JOELHO, PVC SOLDAVEL, 90 GRAUS, 75 MM, PARA AGUA FRIA PREDIAL</v>
          </cell>
          <cell r="C2627" t="str">
            <v xml:space="preserve">UN    </v>
          </cell>
          <cell r="D2627">
            <v>89.86</v>
          </cell>
        </row>
        <row r="2628">
          <cell r="A2628">
            <v>38917</v>
          </cell>
          <cell r="B2628" t="str">
            <v>JOELHO, ROSCA FEMEA, COM BASE FIXA, METALICO, PARA CONEXAO COM ANEL DESLIZANTE EM TUBO PEX, DN 16 MM X 1/2"</v>
          </cell>
          <cell r="C2628" t="str">
            <v xml:space="preserve">UN    </v>
          </cell>
          <cell r="D2628">
            <v>13.15</v>
          </cell>
        </row>
        <row r="2629">
          <cell r="A2629">
            <v>38919</v>
          </cell>
          <cell r="B2629" t="str">
            <v>JOELHO, ROSCA FEMEA, COM BASE FIXA, METALICO, PARA CONEXAO COM ANEL DESLIZANTE EM TUBO PEX, DN 20 MM X 1/2"</v>
          </cell>
          <cell r="C2629" t="str">
            <v xml:space="preserve">UN    </v>
          </cell>
          <cell r="D2629">
            <v>19.559999999999999</v>
          </cell>
        </row>
        <row r="2630">
          <cell r="A2630">
            <v>38922</v>
          </cell>
          <cell r="B2630" t="str">
            <v>JOELHO, ROSCA FEMEA, COM BASE FIXA, METALICO, PARA CONEXAO COM ANEL DESLIZANTE EM TUBO PEX, DN 25 MM X 3/4"</v>
          </cell>
          <cell r="C2630" t="str">
            <v xml:space="preserve">UN    </v>
          </cell>
          <cell r="D2630">
            <v>25.27</v>
          </cell>
        </row>
        <row r="2631">
          <cell r="A2631">
            <v>38921</v>
          </cell>
          <cell r="B2631" t="str">
            <v>JOELHO, ROSCA FEMEA, COM BASE FIXA, PLASTICO, PARA CONEXAO COM CRIMPAGEM EM TUBO PEX, DN 25 MM X 1/2"</v>
          </cell>
          <cell r="C2631" t="str">
            <v xml:space="preserve">UN    </v>
          </cell>
          <cell r="D2631">
            <v>31.25</v>
          </cell>
        </row>
        <row r="2632">
          <cell r="A2632">
            <v>38918</v>
          </cell>
          <cell r="B2632" t="str">
            <v>JOELHO, ROSCA FEMEA, COM BASE FIXA, PLASTICO, PARA CONEXAO POR CRIMPAGEM EM TUBO PEX, DN 16 MM X 3/4"</v>
          </cell>
          <cell r="C2632" t="str">
            <v xml:space="preserve">UN    </v>
          </cell>
          <cell r="D2632">
            <v>29.7</v>
          </cell>
        </row>
        <row r="2633">
          <cell r="A2633">
            <v>38920</v>
          </cell>
          <cell r="B2633" t="str">
            <v>JOELHO, ROSCA FEMEA, COM BASE FIXA, PLASTICO, PARA CONEXAO POR CRIMPAGEM EM TUBO PEX, DN 20 MM X 3/4"</v>
          </cell>
          <cell r="C2633" t="str">
            <v xml:space="preserve">UN    </v>
          </cell>
          <cell r="D2633">
            <v>37.130000000000003</v>
          </cell>
        </row>
        <row r="2634">
          <cell r="A2634">
            <v>12032</v>
          </cell>
          <cell r="B2634" t="str">
            <v>JOGO DE TRANQUETA E ROSETA QUADRADA DE SOBREPOR SEM FUROS, EM LATAO CROMADO, *50 X 50* MM, PARA FECHADURA DE PORTA DE BANHEIRO</v>
          </cell>
          <cell r="C2634" t="str">
            <v xml:space="preserve">JG    </v>
          </cell>
          <cell r="D2634">
            <v>58.68</v>
          </cell>
        </row>
        <row r="2635">
          <cell r="A2635">
            <v>12030</v>
          </cell>
          <cell r="B2635" t="str">
            <v>JOGO DE TRANQUETA E ROSETA REDONDA DE SOBREPOR SEM FUROS, EM LATAO CROMADO, DIAMETRO *50* MM, PARA FECHADURA DE PORTA DE BANHEIRO</v>
          </cell>
          <cell r="C2635" t="str">
            <v xml:space="preserve">JG    </v>
          </cell>
          <cell r="D2635">
            <v>55.14</v>
          </cell>
        </row>
        <row r="2636">
          <cell r="A2636">
            <v>10908</v>
          </cell>
          <cell r="B2636" t="str">
            <v>JUNCAO DE REDUCAO INVERTIDA, PVC SOLDAVEL, 100 X 50 MM, SERIE NORMAL PARA ESGOTO PREDIAL</v>
          </cell>
          <cell r="C2636" t="str">
            <v xml:space="preserve">UN    </v>
          </cell>
          <cell r="D2636">
            <v>15.87</v>
          </cell>
        </row>
        <row r="2637">
          <cell r="A2637">
            <v>10909</v>
          </cell>
          <cell r="B2637" t="str">
            <v>JUNCAO DE REDUCAO INVERTIDA, PVC SOLDAVEL, 100 X 75 MM, SERIE NORMAL PARA ESGOTO PREDIAL</v>
          </cell>
          <cell r="C2637" t="str">
            <v xml:space="preserve">UN    </v>
          </cell>
          <cell r="D2637">
            <v>25.31</v>
          </cell>
        </row>
        <row r="2638">
          <cell r="A2638">
            <v>3669</v>
          </cell>
          <cell r="B2638" t="str">
            <v>JUNCAO DE REDUCAO INVERTIDA, PVC SOLDAVEL, 75 X 50 MM, SERIE NORMAL PARA ESGOTO PREDIAL</v>
          </cell>
          <cell r="C2638" t="str">
            <v xml:space="preserve">UN    </v>
          </cell>
          <cell r="D2638">
            <v>10.84</v>
          </cell>
        </row>
        <row r="2639">
          <cell r="A2639">
            <v>20138</v>
          </cell>
          <cell r="B2639" t="str">
            <v>JUNCAO DE REDUCAO SIMPLES, COM BOLSA PARA ANEL, PVC LEVE,  150 X 100 MM, PARA ESGOTO PREDIAL</v>
          </cell>
          <cell r="C2639" t="str">
            <v xml:space="preserve">UN    </v>
          </cell>
          <cell r="D2639">
            <v>53.88</v>
          </cell>
        </row>
        <row r="2640">
          <cell r="A2640">
            <v>20139</v>
          </cell>
          <cell r="B2640" t="str">
            <v>JUNCAO DUPLA, PVC SERIE R, DN 100 X 100 X 100 MM, PARA ESGOTO OU AGUAS PLUVIAIS PREDIAIS</v>
          </cell>
          <cell r="C2640" t="str">
            <v xml:space="preserve">UN    </v>
          </cell>
          <cell r="D2640">
            <v>90.53</v>
          </cell>
        </row>
        <row r="2641">
          <cell r="A2641">
            <v>3668</v>
          </cell>
          <cell r="B2641" t="str">
            <v>JUNCAO DUPLA, PVC SOLDAVEL, DN 100 X 100 X 100 MM , SERIE NORMAL PARA ESGOTO PREDIAL</v>
          </cell>
          <cell r="C2641" t="str">
            <v xml:space="preserve">UN    </v>
          </cell>
          <cell r="D2641">
            <v>35.89</v>
          </cell>
        </row>
        <row r="2642">
          <cell r="A2642">
            <v>3656</v>
          </cell>
          <cell r="B2642" t="str">
            <v>JUNCAO DUPLA, PVC SOLDAVEL, DN 75 X 75 X 75 MM , SERIE NORMAL PARA ESGOTO PREDIAL</v>
          </cell>
          <cell r="C2642" t="str">
            <v xml:space="preserve">UN    </v>
          </cell>
          <cell r="D2642">
            <v>17.79</v>
          </cell>
        </row>
        <row r="2643">
          <cell r="A2643">
            <v>10911</v>
          </cell>
          <cell r="B2643" t="str">
            <v>JUNCAO INVERTIDA, PVC SOLDAVEL, 75 X 75 MM, SERIE NORMAL PARA ESGOTO PREDIAL</v>
          </cell>
          <cell r="C2643" t="str">
            <v xml:space="preserve">UN    </v>
          </cell>
          <cell r="D2643">
            <v>19.739999999999998</v>
          </cell>
        </row>
        <row r="2644">
          <cell r="A2644">
            <v>3654</v>
          </cell>
          <cell r="B2644" t="str">
            <v>JUNCAO PVC  ROSCAVEL, 45 GRAUS, 1/2", PARA AGUA FRIA PREDIAL</v>
          </cell>
          <cell r="C2644" t="str">
            <v xml:space="preserve">UN    </v>
          </cell>
          <cell r="D2644">
            <v>4.5599999999999996</v>
          </cell>
        </row>
        <row r="2645">
          <cell r="A2645">
            <v>3664</v>
          </cell>
          <cell r="B2645" t="str">
            <v>JUNCAO PVC  ROSCAVEL, 45 GRAUS, 3/4", PARA AGUA FRIA PREDIAL</v>
          </cell>
          <cell r="C2645" t="str">
            <v xml:space="preserve">UN    </v>
          </cell>
          <cell r="D2645">
            <v>5.66</v>
          </cell>
        </row>
        <row r="2646">
          <cell r="A2646">
            <v>3657</v>
          </cell>
          <cell r="B2646" t="str">
            <v>JUNCAO PVC, 45 GRAUS, ROSCAVEL, 1 1/4", AGUA FRIA PREDIAL</v>
          </cell>
          <cell r="C2646" t="str">
            <v xml:space="preserve">UN    </v>
          </cell>
          <cell r="D2646">
            <v>6.1</v>
          </cell>
        </row>
        <row r="2647">
          <cell r="A2647">
            <v>12625</v>
          </cell>
          <cell r="B2647" t="str">
            <v>JUNCAO PVC, 60 GRAUS, CIRCULAR,  DIAMETRO ENTRE 80 E 100 MM, PARA DRENAGEM PLUVIAL PREDIAL</v>
          </cell>
          <cell r="C2647" t="str">
            <v xml:space="preserve">UN    </v>
          </cell>
          <cell r="D2647">
            <v>9.61</v>
          </cell>
        </row>
        <row r="2648">
          <cell r="A2648">
            <v>20136</v>
          </cell>
          <cell r="B2648" t="str">
            <v>JUNCAO SIMPLES, PVC LEVE, 150 MM, PARA ESGOTO PREDIAL</v>
          </cell>
          <cell r="C2648" t="str">
            <v xml:space="preserve">UN    </v>
          </cell>
          <cell r="D2648">
            <v>121.6</v>
          </cell>
        </row>
        <row r="2649">
          <cell r="A2649">
            <v>20144</v>
          </cell>
          <cell r="B2649" t="str">
            <v>JUNCAO SIMPLES, PVC SERIE R, DN 100 X 100 MM, PARA ESGOTO OU AGUAS PLUVIAIS PREDIAIS</v>
          </cell>
          <cell r="C2649" t="str">
            <v xml:space="preserve">UN    </v>
          </cell>
          <cell r="D2649">
            <v>53.41</v>
          </cell>
        </row>
        <row r="2650">
          <cell r="A2650">
            <v>20143</v>
          </cell>
          <cell r="B2650" t="str">
            <v>JUNCAO SIMPLES, PVC SERIE R, DN 100 X 75 MM, PARA ESGOTO OU AGUAS PLUVIAIS PREDIAIS</v>
          </cell>
          <cell r="C2650" t="str">
            <v xml:space="preserve">UN    </v>
          </cell>
          <cell r="D2650">
            <v>49.88</v>
          </cell>
        </row>
        <row r="2651">
          <cell r="A2651">
            <v>20145</v>
          </cell>
          <cell r="B2651" t="str">
            <v>JUNCAO SIMPLES, PVC SERIE R, DN 150 X 100 MM, PARA ESGOTO OU AGUAS PLUVIAIS PREDIAIS</v>
          </cell>
          <cell r="C2651" t="str">
            <v xml:space="preserve">UN    </v>
          </cell>
          <cell r="D2651">
            <v>141.56</v>
          </cell>
        </row>
        <row r="2652">
          <cell r="A2652">
            <v>20146</v>
          </cell>
          <cell r="B2652" t="str">
            <v>JUNCAO SIMPLES, PVC SERIE R, DN 150 X 150 MM, PARA ESGOTO OU AGUAS PLUVIAIS PREDIAIS</v>
          </cell>
          <cell r="C2652" t="str">
            <v xml:space="preserve">UN    </v>
          </cell>
          <cell r="D2652">
            <v>159.63</v>
          </cell>
        </row>
        <row r="2653">
          <cell r="A2653">
            <v>20140</v>
          </cell>
          <cell r="B2653" t="str">
            <v>JUNCAO SIMPLES, PVC SERIE R, DN 40 X 40 MM, PARA ESGOTO OU AGUAS PLUVIAIS PREDIAIS</v>
          </cell>
          <cell r="C2653" t="str">
            <v xml:space="preserve">UN    </v>
          </cell>
          <cell r="D2653">
            <v>6.36</v>
          </cell>
        </row>
        <row r="2654">
          <cell r="A2654">
            <v>20141</v>
          </cell>
          <cell r="B2654" t="str">
            <v>JUNCAO SIMPLES, PVC SERIE R, DN 50 X 50 MM, PARA ESGOTO OU AGUAS PLUVIAIS PREDIAIS</v>
          </cell>
          <cell r="C2654" t="str">
            <v xml:space="preserve">UN    </v>
          </cell>
          <cell r="D2654">
            <v>11.16</v>
          </cell>
        </row>
        <row r="2655">
          <cell r="A2655">
            <v>20142</v>
          </cell>
          <cell r="B2655" t="str">
            <v>JUNCAO SIMPLES, PVC SERIE R, DN 75 X 75 MM, PARA ESGOTO OU AGUAS PLUVIAIS PREDIAIS</v>
          </cell>
          <cell r="C2655" t="str">
            <v xml:space="preserve">UN    </v>
          </cell>
          <cell r="D2655">
            <v>34.14</v>
          </cell>
        </row>
        <row r="2656">
          <cell r="A2656">
            <v>3659</v>
          </cell>
          <cell r="B2656" t="str">
            <v>JUNCAO SIMPLES, PVC, DN 100 X 50 MM, SERIE NORMAL PARA ESGOTO PREDIAL</v>
          </cell>
          <cell r="C2656" t="str">
            <v xml:space="preserve">UN    </v>
          </cell>
          <cell r="D2656">
            <v>14.81</v>
          </cell>
        </row>
        <row r="2657">
          <cell r="A2657">
            <v>3660</v>
          </cell>
          <cell r="B2657" t="str">
            <v>JUNCAO SIMPLES, PVC, DN 100 X 75 MM, SERIE NORMAL PARA ESGOTO PREDIAL</v>
          </cell>
          <cell r="C2657" t="str">
            <v xml:space="preserve">UN    </v>
          </cell>
          <cell r="D2657">
            <v>21.34</v>
          </cell>
        </row>
        <row r="2658">
          <cell r="A2658">
            <v>3662</v>
          </cell>
          <cell r="B2658" t="str">
            <v>JUNCAO SIMPLES, PVC, DN 50 X 50 MM, SERIE NORMAL PARA ESGOTO PREDIAL</v>
          </cell>
          <cell r="C2658" t="str">
            <v xml:space="preserve">UN    </v>
          </cell>
          <cell r="D2658">
            <v>8.06</v>
          </cell>
        </row>
        <row r="2659">
          <cell r="A2659">
            <v>3661</v>
          </cell>
          <cell r="B2659" t="str">
            <v>JUNCAO SIMPLES, PVC, DN 75 X 50 MM, SERIE NORMAL PARA ESGOTO PREDIAL</v>
          </cell>
          <cell r="C2659" t="str">
            <v xml:space="preserve">UN    </v>
          </cell>
          <cell r="D2659">
            <v>11.86</v>
          </cell>
        </row>
        <row r="2660">
          <cell r="A2660">
            <v>3658</v>
          </cell>
          <cell r="B2660" t="str">
            <v>JUNCAO SIMPLES, PVC, DN 75 X 75 MM, SERIE NORMAL PARA ESGOTO PREDIAL</v>
          </cell>
          <cell r="C2660" t="str">
            <v xml:space="preserve">UN    </v>
          </cell>
          <cell r="D2660">
            <v>15.1</v>
          </cell>
        </row>
        <row r="2661">
          <cell r="A2661">
            <v>3670</v>
          </cell>
          <cell r="B2661" t="str">
            <v>JUNCAO SIMPLES, PVC, 45 GRAUS, DN 100 X 100 MM, SERIE NORMAL PARA ESGOTO PREDIAL</v>
          </cell>
          <cell r="C2661" t="str">
            <v xml:space="preserve">UN    </v>
          </cell>
          <cell r="D2661">
            <v>19.7</v>
          </cell>
        </row>
        <row r="2662">
          <cell r="A2662">
            <v>3666</v>
          </cell>
          <cell r="B2662" t="str">
            <v>JUNCAO SIMPLES, PVC, 45 GRAUS, DN 40 X 40 MM, SERIE NORMAL PARA ESGOTO PREDIAL</v>
          </cell>
          <cell r="C2662" t="str">
            <v xml:space="preserve">UN    </v>
          </cell>
          <cell r="D2662">
            <v>3.33</v>
          </cell>
        </row>
        <row r="2663">
          <cell r="A2663">
            <v>14157</v>
          </cell>
          <cell r="B2663" t="str">
            <v>JUNCAO 2 GARRAS PARA FITA PERFURADA</v>
          </cell>
          <cell r="C2663" t="str">
            <v xml:space="preserve">UN    </v>
          </cell>
          <cell r="D2663">
            <v>1.21</v>
          </cell>
        </row>
        <row r="2664">
          <cell r="A2664">
            <v>3653</v>
          </cell>
          <cell r="B2664" t="str">
            <v>JUNCAO, PVC, 45 GRAUS, JE, BBB, DN 100 MM, PARA REDE COLETORA DE ESGOTO (NBR 10569)</v>
          </cell>
          <cell r="C2664" t="str">
            <v xml:space="preserve">UN    </v>
          </cell>
          <cell r="D2664">
            <v>116.3</v>
          </cell>
        </row>
        <row r="2665">
          <cell r="A2665">
            <v>3649</v>
          </cell>
          <cell r="B2665" t="str">
            <v>JUNCAO, PVC, 45 GRAUS, JE, BBB, DN 150 MM, PARA REDE COLETORA DE ESGOTO (NBR 10569)</v>
          </cell>
          <cell r="C2665" t="str">
            <v xml:space="preserve">UN    </v>
          </cell>
          <cell r="D2665">
            <v>240.89</v>
          </cell>
        </row>
        <row r="2666">
          <cell r="A2666">
            <v>42696</v>
          </cell>
          <cell r="B2666" t="str">
            <v>JUNCAO, PVC, 45 GRAUS, JE, BBB, DN 150 MM, PARA TUBO CORRUGADO E/OU LISO, REDE COLETORA DE ESGOTO (NBR 10569)</v>
          </cell>
          <cell r="C2666" t="str">
            <v xml:space="preserve">UN    </v>
          </cell>
          <cell r="D2666">
            <v>673.99</v>
          </cell>
        </row>
        <row r="2667">
          <cell r="A2667">
            <v>42697</v>
          </cell>
          <cell r="B2667" t="str">
            <v>JUNCAO, PVC, 45 GRAUS, JE, BBB, DN 200 MM, PARA TUBO CORRUGADO E/OU LISO, REDE COLETORA DE ESGOTO (NBR 10569)</v>
          </cell>
          <cell r="C2667" t="str">
            <v xml:space="preserve">UN    </v>
          </cell>
          <cell r="D2667">
            <v>1015.04</v>
          </cell>
        </row>
        <row r="2668">
          <cell r="A2668">
            <v>42698</v>
          </cell>
          <cell r="B2668" t="str">
            <v>JUNCAO, PVC, 45 GRAUS, JE, BBB, DN 250 MM, PARA TUBO CORRUGADO E/OU LISO, REDE COLETORA DE ESGOTO (NBR 10569)</v>
          </cell>
          <cell r="C2668" t="str">
            <v xml:space="preserve">UN    </v>
          </cell>
          <cell r="D2668">
            <v>1413.92</v>
          </cell>
        </row>
        <row r="2669">
          <cell r="A2669">
            <v>39875</v>
          </cell>
          <cell r="B2669" t="str">
            <v>JUNTA DE EXPANSAO BRONZE/LATAO (REF 900), PONTA X PONTA, 35 MM</v>
          </cell>
          <cell r="C2669" t="str">
            <v xml:space="preserve">UN    </v>
          </cell>
          <cell r="D2669">
            <v>576.54999999999995</v>
          </cell>
        </row>
        <row r="2670">
          <cell r="A2670">
            <v>39876</v>
          </cell>
          <cell r="B2670" t="str">
            <v>JUNTA DE EXPANSAO BRONZE/LATAO (REF 900), PONTA X PONTA, 42 MM</v>
          </cell>
          <cell r="C2670" t="str">
            <v xml:space="preserve">UN    </v>
          </cell>
          <cell r="D2670">
            <v>721.84</v>
          </cell>
        </row>
        <row r="2671">
          <cell r="A2671">
            <v>39877</v>
          </cell>
          <cell r="B2671" t="str">
            <v>JUNTA DE EXPANSAO BRONZE/LATAO (REF 900), PONTA X PONTA, 54 MM</v>
          </cell>
          <cell r="C2671" t="str">
            <v xml:space="preserve">UN    </v>
          </cell>
          <cell r="D2671">
            <v>1001.17</v>
          </cell>
        </row>
        <row r="2672">
          <cell r="A2672">
            <v>39878</v>
          </cell>
          <cell r="B2672" t="str">
            <v>JUNTA DE EXPANSAO BRONZE/LATAO (REF 900), PONTA X PONTA, 66 MM</v>
          </cell>
          <cell r="C2672" t="str">
            <v xml:space="preserve">UN    </v>
          </cell>
          <cell r="D2672">
            <v>1322.38</v>
          </cell>
        </row>
        <row r="2673">
          <cell r="A2673">
            <v>39872</v>
          </cell>
          <cell r="B2673" t="str">
            <v>JUNTA DE EXPANSAO DE COBRE (REF 900), PONTA X PONTA, 15 MM</v>
          </cell>
          <cell r="C2673" t="str">
            <v xml:space="preserve">UN    </v>
          </cell>
          <cell r="D2673">
            <v>395.38</v>
          </cell>
        </row>
        <row r="2674">
          <cell r="A2674">
            <v>39873</v>
          </cell>
          <cell r="B2674" t="str">
            <v>JUNTA DE EXPANSAO DE COBRE (REF 900), PONTA X PONTA, 22 MM</v>
          </cell>
          <cell r="C2674" t="str">
            <v xml:space="preserve">UN    </v>
          </cell>
          <cell r="D2674">
            <v>458.62</v>
          </cell>
        </row>
        <row r="2675">
          <cell r="A2675">
            <v>39874</v>
          </cell>
          <cell r="B2675" t="str">
            <v>JUNTA DE EXPANSAO DE COBRE (REF 900), PONTA X PONTA, 28 MM</v>
          </cell>
          <cell r="C2675" t="str">
            <v xml:space="preserve">UN    </v>
          </cell>
          <cell r="D2675">
            <v>503.74</v>
          </cell>
        </row>
        <row r="2676">
          <cell r="A2676">
            <v>3674</v>
          </cell>
          <cell r="B2676" t="str">
            <v>JUNTA DILATACAO ELASTICA PARA CONCRETO (FUGENBAND) O-12, ATE 5 MCA</v>
          </cell>
          <cell r="C2676" t="str">
            <v xml:space="preserve">M     </v>
          </cell>
          <cell r="D2676">
            <v>53.01</v>
          </cell>
        </row>
        <row r="2677">
          <cell r="A2677">
            <v>3681</v>
          </cell>
          <cell r="B2677" t="str">
            <v>JUNTA DILATACAO ELASTICA PARA CONCRETO (FUGENBAND) O-22, ATE 30 MCA</v>
          </cell>
          <cell r="C2677" t="str">
            <v xml:space="preserve">M     </v>
          </cell>
          <cell r="D2677">
            <v>78.87</v>
          </cell>
        </row>
        <row r="2678">
          <cell r="A2678">
            <v>3676</v>
          </cell>
          <cell r="B2678" t="str">
            <v>JUNTA DILATACAO ELASTICA PARA CONCRETO (FUGENBAND) O-35/10, ATE 100 MCA</v>
          </cell>
          <cell r="C2678" t="str">
            <v xml:space="preserve">M     </v>
          </cell>
          <cell r="D2678">
            <v>296.81</v>
          </cell>
        </row>
        <row r="2679">
          <cell r="A2679">
            <v>3679</v>
          </cell>
          <cell r="B2679" t="str">
            <v>JUNTA DILATACAO ELASTICA PARA CONCRETO (FUGENBAND) O-35/6, ATE 100 MCA</v>
          </cell>
          <cell r="C2679" t="str">
            <v xml:space="preserve">M     </v>
          </cell>
          <cell r="D2679">
            <v>245.56</v>
          </cell>
        </row>
        <row r="2680">
          <cell r="A2680">
            <v>3672</v>
          </cell>
          <cell r="B2680" t="str">
            <v>JUNTA PLASTICA DE DILATACAO PARA PISOS, COR CINZA, 10 X 4,5 MM (ALTURA X ESPESSURA)</v>
          </cell>
          <cell r="C2680" t="str">
            <v xml:space="preserve">M     </v>
          </cell>
          <cell r="D2680">
            <v>0.83</v>
          </cell>
        </row>
        <row r="2681">
          <cell r="A2681">
            <v>3671</v>
          </cell>
          <cell r="B2681" t="str">
            <v>JUNTA PLASTICA DE DILATACAO PARA PISOS, COR CINZA, 17 X 3 MM (ALTURA X ESPESSURA)</v>
          </cell>
          <cell r="C2681" t="str">
            <v xml:space="preserve">M     </v>
          </cell>
          <cell r="D2681">
            <v>0.79</v>
          </cell>
        </row>
        <row r="2682">
          <cell r="A2682">
            <v>3673</v>
          </cell>
          <cell r="B2682" t="str">
            <v>JUNTA PLASTICA DE DILATACAO PARA PISOS, COR CINZA, 27 X 3 MM (ALTURA X ESPESSURA)</v>
          </cell>
          <cell r="C2682" t="str">
            <v xml:space="preserve">M     </v>
          </cell>
          <cell r="D2682">
            <v>1.24</v>
          </cell>
        </row>
        <row r="2683">
          <cell r="A2683">
            <v>38394</v>
          </cell>
          <cell r="B2683" t="str">
            <v>KIT ACESSORIOS PARA COMPRESSOR DE AR, 5 PECAS (PISTOLAS PINTURA, LIMPEZA E PULVERIZACAO, CALIBRADOR E MANGUEIRA)</v>
          </cell>
          <cell r="C2683" t="str">
            <v xml:space="preserve">UN    </v>
          </cell>
          <cell r="D2683">
            <v>322.58</v>
          </cell>
        </row>
        <row r="2684">
          <cell r="A2684">
            <v>3729</v>
          </cell>
          <cell r="B2684" t="str">
            <v>KIT CAVALETE, PVC, COM REGISTRO, PARA HIDROMETRO, BITOLAS 1/2" OU 3/4" - COMPLETO</v>
          </cell>
          <cell r="C2684" t="str">
            <v xml:space="preserve">UN    </v>
          </cell>
          <cell r="D2684">
            <v>76.2</v>
          </cell>
        </row>
        <row r="2685">
          <cell r="A2685">
            <v>39357</v>
          </cell>
          <cell r="B2685"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5" t="str">
            <v xml:space="preserve">UN    </v>
          </cell>
          <cell r="D2685">
            <v>119.45</v>
          </cell>
        </row>
        <row r="2686">
          <cell r="A2686">
            <v>39358</v>
          </cell>
          <cell r="B2686"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6" t="str">
            <v xml:space="preserve">UN    </v>
          </cell>
          <cell r="D2686">
            <v>130.97999999999999</v>
          </cell>
        </row>
        <row r="2687">
          <cell r="A2687">
            <v>39356</v>
          </cell>
          <cell r="B2687"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7" t="str">
            <v xml:space="preserve">UN    </v>
          </cell>
          <cell r="D2687">
            <v>223.46</v>
          </cell>
        </row>
        <row r="2688">
          <cell r="A2688">
            <v>39355</v>
          </cell>
          <cell r="B268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8" t="str">
            <v xml:space="preserve">UN    </v>
          </cell>
          <cell r="D2688">
            <v>192.29</v>
          </cell>
        </row>
        <row r="2689">
          <cell r="A2689">
            <v>39353</v>
          </cell>
          <cell r="B268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89" t="str">
            <v xml:space="preserve">UN    </v>
          </cell>
          <cell r="D2689">
            <v>263.7</v>
          </cell>
        </row>
        <row r="2690">
          <cell r="A2690">
            <v>39354</v>
          </cell>
          <cell r="B269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90" t="str">
            <v xml:space="preserve">UN    </v>
          </cell>
          <cell r="D2690">
            <v>262.82</v>
          </cell>
        </row>
        <row r="2691">
          <cell r="A2691">
            <v>39398</v>
          </cell>
          <cell r="B2691" t="str">
            <v>KIT DE ACESSORIOS PARA BANHEIRO EM METAL CROMADO, 5 PECAS</v>
          </cell>
          <cell r="C2691" t="str">
            <v xml:space="preserve">UN    </v>
          </cell>
          <cell r="D2691">
            <v>69.86</v>
          </cell>
        </row>
        <row r="2692">
          <cell r="A2692">
            <v>13343</v>
          </cell>
          <cell r="B2692" t="str">
            <v>KIT DE MATERIAIS PARA BRACADEIRA PARA FIXACAO EM POSTE CIRCULAR, CONTEM TRES FIXADORES E UM ROLO DE FITA DE 3 M EM ACO CARBONO</v>
          </cell>
          <cell r="C2692" t="str">
            <v xml:space="preserve">UN    </v>
          </cell>
          <cell r="D2692">
            <v>22.87</v>
          </cell>
        </row>
        <row r="2693">
          <cell r="A2693">
            <v>12118</v>
          </cell>
          <cell r="B2693" t="str">
            <v>KIT DE PROTECAO ARSTOP PARA AR CONDICIONADO, TOMADA PADRAO 2P+T 20 A, COM DISJUNTOR UNIPOLAR DIN 20A</v>
          </cell>
          <cell r="C2693" t="str">
            <v xml:space="preserve">UN    </v>
          </cell>
          <cell r="D2693">
            <v>15.97</v>
          </cell>
        </row>
        <row r="2694">
          <cell r="A2694">
            <v>39482</v>
          </cell>
          <cell r="B2694" t="str">
            <v>KIT PORTA PRONTA DE MADEIRA, FOLHA LEVE (NBR 15930) DE 600 X 2100 MM OU 700 X 2100 MM, DE 35 MM A 40 MM DE ESPESSURA, COM MARCO EM ACO, NUCLEO COLMEIA, CAPA LISA EM HDF, ACABAMENTO MELAMINICO BRANCO (INCLUI MARCO, ALIZARES, DOBRADICAS E FECHADURA)</v>
          </cell>
          <cell r="C2694" t="str">
            <v xml:space="preserve">UN    </v>
          </cell>
          <cell r="D2694">
            <v>545.92999999999995</v>
          </cell>
        </row>
        <row r="2695">
          <cell r="A2695">
            <v>39486</v>
          </cell>
          <cell r="B2695" t="str">
            <v>KIT PORTA PRONTA DE MADEIRA, FOLHA LEVE (NBR 15930) DE 600 X 2100 MM OU 700 X 2100 MM, DE 35 MM A 40 MM DE ESPESSURA, NUCLEO COLMEIA, ESTRUTURA USINADA PARA FECHADURA, CAPA LISA EM HDF, ACABAMENTO EM PRIMER PARA PINTURA (INCLUI MARCO, ALIZARES E DOBRADICAS)</v>
          </cell>
          <cell r="C2695" t="str">
            <v xml:space="preserve">UN    </v>
          </cell>
          <cell r="D2695">
            <v>445.56</v>
          </cell>
        </row>
        <row r="2696">
          <cell r="A2696">
            <v>39484</v>
          </cell>
          <cell r="B2696" t="str">
            <v>KIT PORTA PRONTA DE MADEIRA, FOLHA LEVE (NBR 15930) DE 800 X 2100 MM, DE 35 MM A 40 MM DE ESPESSURA, COM MARCO EM ACO, NUCLEO COLMEIA, CAPA LISA EM HDF, ACABAMENTO MELAMINICO BRANCO (INCLUI MARCO, ALIZARES, DOBRADICAS E FECHADURA)</v>
          </cell>
          <cell r="C2696" t="str">
            <v xml:space="preserve">UN    </v>
          </cell>
          <cell r="D2696">
            <v>545.92999999999995</v>
          </cell>
        </row>
        <row r="2697">
          <cell r="A2697">
            <v>39488</v>
          </cell>
          <cell r="B2697" t="str">
            <v>KIT PORTA PRONTA DE MADEIRA, FOLHA LEVE (NBR 15930) DE 800 X 2100 MM, DE 35 MM A 40 MM DE ESPESSURA, NUCLEO COLMEIA, ESTRUTURA USINADA PARA FECHADURA, CAPA LISA EM HDF, ACABAMENTO EM PRIMER PARA PINTURA (INCLUI MARCO, ALIZARES E DOBRADICAS)</v>
          </cell>
          <cell r="C2697" t="str">
            <v xml:space="preserve">UN    </v>
          </cell>
          <cell r="D2697">
            <v>452.85</v>
          </cell>
        </row>
        <row r="2698">
          <cell r="A2698">
            <v>39485</v>
          </cell>
          <cell r="B2698" t="str">
            <v>KIT PORTA PRONTA DE MADEIRA, FOLHA LEVE (NBR 15930) DE 900 X 2100 MM, DE 35 MM A 40 MM DE ESPESSURA, COM MARCO EM ACO, NUCLEO COLMEIA, CAPA LISA EM HDF, ACABAMENTO MELAMINICO BRANCO (INCLUI MARCO, ALIZARES, DOBRADICAS E FECHADURA)</v>
          </cell>
          <cell r="C2698" t="str">
            <v xml:space="preserve">UN    </v>
          </cell>
          <cell r="D2698">
            <v>545.92999999999995</v>
          </cell>
        </row>
        <row r="2699">
          <cell r="A2699">
            <v>39489</v>
          </cell>
          <cell r="B2699" t="str">
            <v>KIT PORTA PRONTA DE MADEIRA, FOLHA LEVE (NBR 15930) DE 900 X 2100 MM, DE 35 MM A 40 MM DE ESPESSURA, NUCLEO COLMEIA, ESTRUTURA USINADA PARA FECHADURA, CAPA LISA EM HDF, ACABAMENTO EM PRIMER PARA PINTURA (INCLUI MARCO, ALIZARES E DOBRADICAS)</v>
          </cell>
          <cell r="C2699" t="str">
            <v xml:space="preserve">UN    </v>
          </cell>
          <cell r="D2699">
            <v>460.53</v>
          </cell>
        </row>
        <row r="2700">
          <cell r="A2700">
            <v>39490</v>
          </cell>
          <cell r="B2700" t="str">
            <v>KIT PORTA PRONTA DE MADEIRA, FOLHA MEDIA (NBR 15930) DE 600 X 2100 MM OU 700 X 2100 MM, DE 35 MM A 40 MM DE ESPESSURA, NUCLEO SEMI-SOLIDO (SARRAFEADO), ESTRUTURA USINADA PARA FECHADURA, CAPA LISA EM HDF, ACABAMENTO MELAMINICO BRANCO (INCLUI MARCO, ALIZARES E DOBRADICAS)</v>
          </cell>
          <cell r="C2700" t="str">
            <v xml:space="preserve">UN    </v>
          </cell>
          <cell r="D2700">
            <v>686.25</v>
          </cell>
        </row>
        <row r="2701">
          <cell r="A2701">
            <v>39494</v>
          </cell>
          <cell r="B2701" t="str">
            <v>KIT PORTA PRONTA DE MADEIRA, FOLHA MEDIA (NBR 15930) DE 600 X 2100 MM, DE 35 MM A 40 MM DE ESPESSURA, NUCLEO SEMI-SOLIDO (SARRAFEADO), ESTRUTURA USINADA PARA FECHADURA, CAPA LISA EM HDF, ACABAMENTO EM PRIMER PARA PINTURA (INCLUI MARCO, ALIZARES E DOBRADICAS)</v>
          </cell>
          <cell r="C2701" t="str">
            <v xml:space="preserve">UN    </v>
          </cell>
          <cell r="D2701">
            <v>492.78</v>
          </cell>
        </row>
        <row r="2702">
          <cell r="A2702">
            <v>39495</v>
          </cell>
          <cell r="B2702" t="str">
            <v>KIT PORTA PRONTA DE MADEIRA, FOLHA MEDIA (NBR 15930) DE 700 X 2100 MM, DE 35 MM A 40 MM DE ESPESSURA, NUCLEO SEMI-SOLIDO (SARRAFEADO), ESTRUTURA USINADA PARA FECHADURA, CAPA LISA EM HDF, ACABAMENTO EM PRIMER PARA PINTURA (INCLUI MARCO, ALIZARES E DOBRADICAS)</v>
          </cell>
          <cell r="C2702" t="str">
            <v xml:space="preserve">UN    </v>
          </cell>
          <cell r="D2702">
            <v>555.29999999999995</v>
          </cell>
        </row>
        <row r="2703">
          <cell r="A2703">
            <v>39496</v>
          </cell>
          <cell r="B2703" t="str">
            <v>KIT PORTA PRONTA DE MADEIRA, FOLHA MEDIA (NBR 15930) DE 800 X 2100 MM, DE 35 MM A 40 MM DE ESPESSURA,  NUCLEO SEMI-SOLIDO (SARRAFEADO), ESTRUTURA USINADA PARA FECHADURA, CAPA LISA EM HDF, ACABAMENTO EM PRIMER PARA PINTURA (INCLUI MARCO, ALIZARES E DOBRADICAS)</v>
          </cell>
          <cell r="C2703" t="str">
            <v xml:space="preserve">UN    </v>
          </cell>
          <cell r="D2703">
            <v>610.83000000000004</v>
          </cell>
        </row>
        <row r="2704">
          <cell r="A2704">
            <v>39492</v>
          </cell>
          <cell r="B2704" t="str">
            <v>KIT PORTA PRONTA DE MADEIRA, FOLHA MEDIA (NBR 15930) DE 800 X 2100 MM, DE 35 MM A 40 MM DE ESPESSURA, NUCLEO SEMI-SOLIDO (SARRAFEADO), ESTRUTURA USINADA PARA FECHADURA, CAPA LISA EM HDF, ACABAMENTO MELAMINICO BRANCO (INCLUI MARCO, ALIZARES E DOBRADICAS)</v>
          </cell>
          <cell r="C2704" t="str">
            <v xml:space="preserve">UN    </v>
          </cell>
          <cell r="D2704">
            <v>707.17</v>
          </cell>
        </row>
        <row r="2705">
          <cell r="A2705">
            <v>39497</v>
          </cell>
          <cell r="B2705" t="str">
            <v>KIT PORTA PRONTA DE MADEIRA, FOLHA MEDIA (NBR 15930) DE 900 X 2100 MM, DE 35 MM A 40 MM DE ESPESSURA, NUCLEO SEMI-SOLIDO (SARRAFEADO), ESTRUTURA USINADA PARA FECHADURA, CAPA LISA EM HDF, ACABAMENTO EM PRIMER PARA PINTURA (INCLUI MARCO, ALIZARES E DOBRADICAS)</v>
          </cell>
          <cell r="C2705" t="str">
            <v xml:space="preserve">UN    </v>
          </cell>
          <cell r="D2705">
            <v>638.76</v>
          </cell>
        </row>
        <row r="2706">
          <cell r="A2706">
            <v>39493</v>
          </cell>
          <cell r="B2706" t="str">
            <v>KIT PORTA PRONTA DE MADEIRA, FOLHA MEDIA (NBR 15930) DE 900 X 2100 MM, DE 35 MM A 40 MM DE ESPESSURA, NUCLEO SEMI-SOLIDO (SARRAFEADO), ESTRUTURA USINADA PARA FECHADURA, CAPA LISA EM HDF, ACABAMENTO MELAMINICO BRANCO (INCLUI MARCO, ALIZARES E DOBRADICAS)</v>
          </cell>
          <cell r="C2706" t="str">
            <v xml:space="preserve">UN    </v>
          </cell>
          <cell r="D2706">
            <v>758.51</v>
          </cell>
        </row>
        <row r="2707">
          <cell r="A2707">
            <v>39500</v>
          </cell>
          <cell r="B2707" t="str">
            <v>KIT PORTA PRONTA DE MADEIRA, FOLHA PESADA (NBR 15930) DE 800 X 2100 MM, DE 40 MM  A 45 MM DE ESPESSURA, NUCLEO SOLIDO, CAPA LISA EM HDF, ACABAMENTO MELAMINICO BRANCO (INCLUI MARCO, ALIZARES, DOBRADICAS E FECHADURA EXTERNA)</v>
          </cell>
          <cell r="C2707" t="str">
            <v xml:space="preserve">UN    </v>
          </cell>
          <cell r="D2707">
            <v>827.6</v>
          </cell>
        </row>
        <row r="2708">
          <cell r="A2708">
            <v>39498</v>
          </cell>
          <cell r="B2708" t="str">
            <v>KIT PORTA PRONTA DE MADEIRA, FOLHA PESADA (NBR 15930) DE 800 X 2100 MM, DE 40 MM A 45 MM DE ESPESSURA , NUCLEO SOLIDO, ESTRUTURA USINADA PARA FECHADURA, CAPA LISA EM HDF, ACABAMENTO EM LAMINADO NATURAL COM VERNIZ (INCLUI MARCO, ALIZARES E DOBRADICAS)</v>
          </cell>
          <cell r="C2708" t="str">
            <v xml:space="preserve">UN    </v>
          </cell>
          <cell r="D2708">
            <v>1020.7</v>
          </cell>
        </row>
        <row r="2709">
          <cell r="A2709">
            <v>43628</v>
          </cell>
          <cell r="B2709" t="str">
            <v>KIT PORTA PRONTA DE MADEIRA, FOLHA PESADA (NBR 15930) DE 800 X 2100 MM, DE 40 MM A 45 MM DE ESPESSURA, COM MARCO EM ACO, NUCLEO SOLIDO, CAPA LISA EM HDF, ACABAMENTO MELAMINICO BRANCO (INCLUI MARCO, ALIZARES, DOBRADICAS E FECHADURA)</v>
          </cell>
          <cell r="C2709" t="str">
            <v xml:space="preserve">UN    </v>
          </cell>
          <cell r="D2709">
            <v>804.53</v>
          </cell>
        </row>
        <row r="2710">
          <cell r="A2710">
            <v>39501</v>
          </cell>
          <cell r="B2710" t="str">
            <v>KIT PORTA PRONTA DE MADEIRA, FOLHA PESADA (NBR 15930) DE 900 X 2100 MM, DE 40 MM  A 45 MM DE ESPESSURA, NUCLEO SOLIDO, CAPA LISA EM HDF, ACABAMENTO MELAMINICO BRANCO (INCLUI MARCO, ALIZARES, DOBRADICAS E FECHADURA EXTERNA)</v>
          </cell>
          <cell r="C2710" t="str">
            <v xml:space="preserve">UN    </v>
          </cell>
          <cell r="D2710">
            <v>850.01</v>
          </cell>
        </row>
        <row r="2711">
          <cell r="A2711">
            <v>39499</v>
          </cell>
          <cell r="B2711" t="str">
            <v>KIT PORTA PRONTA DE MADEIRA, FOLHA PESADA (NBR 15930) DE 900 X 2100 MM, DE 40 MM A 45 MM DE ESPESSURA , NUCLEO SOLIDO, ESTRUTURA USINADA PARA FECHADURA, CAPA LISA EM HDF, ACABAMENTO EM LAMINADO NATURAL COM VERNIZ (INCLUI MARCO, ALIZARES E DOBRADICAS)</v>
          </cell>
          <cell r="C2711" t="str">
            <v xml:space="preserve">UN    </v>
          </cell>
          <cell r="D2711">
            <v>1035.2</v>
          </cell>
        </row>
        <row r="2712">
          <cell r="A2712">
            <v>43621</v>
          </cell>
          <cell r="B2712" t="str">
            <v>KIT PORTA PRONTA DE MADEIRA, FOLHA PESADA (NBR 15930) DE 900 X 2100 MM, DE 40 MM A 45 MM DE ESPESSURA, COM MARCO EM ACO, NUCLEO SOLIDO, CAPA LISA EM HDF, ACABAMENTO MELAMINICO BRANCO (INCLUI MARCO, ALIZARES, DOBRADICAS E FECHADURA)</v>
          </cell>
          <cell r="C2712" t="str">
            <v xml:space="preserve">UN    </v>
          </cell>
          <cell r="D2712">
            <v>854.82</v>
          </cell>
        </row>
        <row r="2713">
          <cell r="A2713">
            <v>3733</v>
          </cell>
          <cell r="B2713" t="str">
            <v>LADRILHO HIDRAULICO, *20 x 20* CM, E= 2 CM, PADRAO COPACABANA, 2 CORES (PRETO E BRANCO)</v>
          </cell>
          <cell r="C2713" t="str">
            <v xml:space="preserve">M2    </v>
          </cell>
          <cell r="D2713">
            <v>54.83</v>
          </cell>
        </row>
        <row r="2714">
          <cell r="A2714">
            <v>3731</v>
          </cell>
          <cell r="B2714" t="str">
            <v>LADRILHO HIDRAULICO, *20 X 20* CM, E= 2 CM, DADOS, COR NATURAL</v>
          </cell>
          <cell r="C2714" t="str">
            <v xml:space="preserve">M2    </v>
          </cell>
          <cell r="D2714">
            <v>50.9</v>
          </cell>
        </row>
        <row r="2715">
          <cell r="A2715">
            <v>38137</v>
          </cell>
          <cell r="B2715" t="str">
            <v>LADRILHO HIDRAULICO, *20 X 20* CM, E= 2 CM, RAMPA, NATURAL</v>
          </cell>
          <cell r="C2715" t="str">
            <v xml:space="preserve">M2    </v>
          </cell>
          <cell r="D2715">
            <v>51.2</v>
          </cell>
        </row>
        <row r="2716">
          <cell r="A2716">
            <v>38135</v>
          </cell>
          <cell r="B2716" t="str">
            <v>LADRILHO HIDRAULICO, *20 X 20* CM, E= 2 CM, TATIL ALERTA OU DIRECIONAL, AMARELO</v>
          </cell>
          <cell r="C2716" t="str">
            <v xml:space="preserve">M2    </v>
          </cell>
          <cell r="D2716">
            <v>64.900000000000006</v>
          </cell>
        </row>
        <row r="2717">
          <cell r="A2717">
            <v>38138</v>
          </cell>
          <cell r="B2717" t="str">
            <v>LADRILHO HIDRAULICO, *30 X 30* CM, E= 2 CM, MILANO, NATURAL</v>
          </cell>
          <cell r="C2717" t="str">
            <v xml:space="preserve">M2    </v>
          </cell>
          <cell r="D2717">
            <v>50.27</v>
          </cell>
        </row>
        <row r="2718">
          <cell r="A2718">
            <v>3736</v>
          </cell>
          <cell r="B2718" t="str">
            <v>LAJE PRE-MOLDADA CONVENCIONAL (LAJOTAS + VIGOTAS) PARA FORRO, UNIDIRECIONAL, SOBRECARGA DE 100 KG/M2, VAO ATE 4,00 M (SEM COLOCACAO)</v>
          </cell>
          <cell r="C2718" t="str">
            <v xml:space="preserve">M2    </v>
          </cell>
          <cell r="D2718">
            <v>59.5</v>
          </cell>
        </row>
        <row r="2719">
          <cell r="A2719">
            <v>3741</v>
          </cell>
          <cell r="B2719" t="str">
            <v>LAJE PRE-MOLDADA CONVENCIONAL (LAJOTAS + VIGOTAS) PARA FORRO, UNIDIRECIONAL, SOBRECARGA DE 100 KG/M2, VAO ATE 4,50 M (SEM COLOCACAO)</v>
          </cell>
          <cell r="C2719" t="str">
            <v xml:space="preserve">M2    </v>
          </cell>
          <cell r="D2719">
            <v>62.02</v>
          </cell>
        </row>
        <row r="2720">
          <cell r="A2720">
            <v>3745</v>
          </cell>
          <cell r="B2720" t="str">
            <v>LAJE PRE-MOLDADA CONVENCIONAL (LAJOTAS + VIGOTAS) PARA FORRO, UNIDIRECIONAL, SOBRECARGA 100 KG/M2, VAO ATE 5,00 M (SEM COLOCACAO)</v>
          </cell>
          <cell r="C2720" t="str">
            <v xml:space="preserve">M2    </v>
          </cell>
          <cell r="D2720">
            <v>66.87</v>
          </cell>
        </row>
        <row r="2721">
          <cell r="A2721">
            <v>3743</v>
          </cell>
          <cell r="B2721" t="str">
            <v>LAJE PRE-MOLDADA CONVENCIONAL (LAJOTAS + VIGOTAS) PARA PISO, UNIDIRECIONAL, SOBRECARGA DE 200 KG/M2, VAO ATE 3,50 M (SEM COLOCACAO)</v>
          </cell>
          <cell r="C2721" t="str">
            <v xml:space="preserve">M2    </v>
          </cell>
          <cell r="D2721">
            <v>61.8</v>
          </cell>
        </row>
        <row r="2722">
          <cell r="A2722">
            <v>3744</v>
          </cell>
          <cell r="B2722" t="str">
            <v>LAJE PRE-MOLDADA CONVENCIONAL (LAJOTAS + VIGOTAS) PARA PISO, UNIDIRECIONAL, SOBRECARGA DE 200 KG/M2, VAO ATE 4,50 M (SEM COLOCACAO)</v>
          </cell>
          <cell r="C2722" t="str">
            <v xml:space="preserve">M2    </v>
          </cell>
          <cell r="D2722">
            <v>68.03</v>
          </cell>
        </row>
        <row r="2723">
          <cell r="A2723">
            <v>3739</v>
          </cell>
          <cell r="B2723" t="str">
            <v>LAJE PRE-MOLDADA CONVENCIONAL (LAJOTAS + VIGOTAS) PARA PISO, UNIDIRECIONAL, SOBRECARGA DE 200 KG/M2, VAO ATE 5,00 M (SEM COLOCACAO)</v>
          </cell>
          <cell r="C2723" t="str">
            <v xml:space="preserve">M2    </v>
          </cell>
          <cell r="D2723">
            <v>71.489999999999995</v>
          </cell>
        </row>
        <row r="2724">
          <cell r="A2724">
            <v>3737</v>
          </cell>
          <cell r="B2724" t="str">
            <v>LAJE PRE-MOLDADA CONVENCIONAL (LAJOTAS + VIGOTAS) PARA PISO, UNIDIRECIONAL, SOBRECARGA DE 350 KG/M2, VAO ATE 4,50 M (SEM COLOCACAO)</v>
          </cell>
          <cell r="C2724" t="str">
            <v xml:space="preserve">M2    </v>
          </cell>
          <cell r="D2724">
            <v>74.95</v>
          </cell>
        </row>
        <row r="2725">
          <cell r="A2725">
            <v>3738</v>
          </cell>
          <cell r="B2725" t="str">
            <v>LAJE PRE-MOLDADA CONVENCIONAL (LAJOTAS + VIGOTAS) PARA PISO, UNIDIRECIONAL, SOBRECARGA DE 350 KG/M2, VAO ATE 5,00 M (SEM COLOCACAO)</v>
          </cell>
          <cell r="C2725" t="str">
            <v xml:space="preserve">M2    </v>
          </cell>
          <cell r="D2725">
            <v>86.48</v>
          </cell>
        </row>
        <row r="2726">
          <cell r="A2726">
            <v>3747</v>
          </cell>
          <cell r="B2726" t="str">
            <v>LAJE PRE-MOLDADA CONVENCIONAL (LAJOTAS + VIGOTAS) PARA PISO, UNIDIRECIONAL, SOBRECARGA 350 KG/M2 VAO ATE 3,50 M (SEM COLOCACAO)</v>
          </cell>
          <cell r="C2726" t="str">
            <v xml:space="preserve">M2    </v>
          </cell>
          <cell r="D2726">
            <v>68.03</v>
          </cell>
        </row>
        <row r="2727">
          <cell r="A2727">
            <v>11649</v>
          </cell>
          <cell r="B2727" t="str">
            <v>LAJE PRE-MOLDADA DE TRANSICAO EXCENTRICA EM CONCRETO ARMADO, DN 1200 MM, FURO CIRCULAR DN 600 MM, ESPESSURA 12 CM</v>
          </cell>
          <cell r="C2727" t="str">
            <v xml:space="preserve">UN    </v>
          </cell>
          <cell r="D2727">
            <v>493.52</v>
          </cell>
        </row>
        <row r="2728">
          <cell r="A2728">
            <v>11650</v>
          </cell>
          <cell r="B2728" t="str">
            <v>LAJE PRE-MOLDADA DE TRANSICAO EXCENTRICA EM CONCRETO ARMADO, DN 1500 MM, FURO CIRCULAR DN 530 MM, ESPESSURA 15 CM</v>
          </cell>
          <cell r="C2728" t="str">
            <v xml:space="preserve">UN    </v>
          </cell>
          <cell r="D2728">
            <v>841.18</v>
          </cell>
        </row>
        <row r="2729">
          <cell r="A2729">
            <v>3742</v>
          </cell>
          <cell r="B2729" t="str">
            <v>LAJE PRE-MOLDADA TRELICADA (LAJOTAS + VIGOTAS) PARA FORRO, UNIDIRECIONAL, SOBRECARGA DE 100 KG/M2, VAO ATE 6,00 M (SEM COLOCACAO)</v>
          </cell>
          <cell r="C2729" t="str">
            <v xml:space="preserve">M2    </v>
          </cell>
          <cell r="D2729">
            <v>89.71</v>
          </cell>
        </row>
        <row r="2730">
          <cell r="A2730">
            <v>3746</v>
          </cell>
          <cell r="B2730" t="str">
            <v>LAJE PRE-MOLDADA TRELICADA (LAJOTAS + VIGOTAS) PARA PISO, UNIDIRECIONAL, SOBRECARGA DE 200 KG/M2, VAO ATE 6,00 M (SEM COLOCACAO)</v>
          </cell>
          <cell r="C2730" t="str">
            <v xml:space="preserve">M2    </v>
          </cell>
          <cell r="D2730">
            <v>104.74</v>
          </cell>
        </row>
        <row r="2731">
          <cell r="A2731">
            <v>21106</v>
          </cell>
          <cell r="B2731" t="str">
            <v>LAMBRI EM ALUMINIO, DE APROXIMADAMENTE 0,6 KG/M, COM APROXIMADAMENTE 168,0 MM DE LARGURA, 6,0 MM DE ALTURA E 6,0 M DE EXTENSAO</v>
          </cell>
          <cell r="C2731" t="str">
            <v xml:space="preserve">KG    </v>
          </cell>
          <cell r="D2731">
            <v>34.81</v>
          </cell>
        </row>
        <row r="2732">
          <cell r="A2732">
            <v>3755</v>
          </cell>
          <cell r="B2732" t="str">
            <v>LAMPADA DE LUZ MISTA 160 W, BASE E27 (220 V)</v>
          </cell>
          <cell r="C2732" t="str">
            <v xml:space="preserve">UN    </v>
          </cell>
          <cell r="D2732">
            <v>16.670000000000002</v>
          </cell>
        </row>
        <row r="2733">
          <cell r="A2733">
            <v>3750</v>
          </cell>
          <cell r="B2733" t="str">
            <v>LAMPADA DE LUZ MISTA 250 W, BASE E27 (220 V)</v>
          </cell>
          <cell r="C2733" t="str">
            <v xml:space="preserve">UN    </v>
          </cell>
          <cell r="D2733">
            <v>22.41</v>
          </cell>
        </row>
        <row r="2734">
          <cell r="A2734">
            <v>3756</v>
          </cell>
          <cell r="B2734" t="str">
            <v>LAMPADA DE LUZ MISTA 500 W, BASE E40 (220 V)</v>
          </cell>
          <cell r="C2734" t="str">
            <v xml:space="preserve">UN    </v>
          </cell>
          <cell r="D2734">
            <v>41.89</v>
          </cell>
        </row>
        <row r="2735">
          <cell r="A2735">
            <v>39377</v>
          </cell>
          <cell r="B2735" t="str">
            <v>LAMPADA FLUORESCENTE COMPACTA BRANCA 135 W, BASE E40 (127/220 V)</v>
          </cell>
          <cell r="C2735" t="str">
            <v xml:space="preserve">UN    </v>
          </cell>
          <cell r="D2735">
            <v>124.08</v>
          </cell>
        </row>
        <row r="2736">
          <cell r="A2736">
            <v>38191</v>
          </cell>
          <cell r="B2736" t="str">
            <v>LAMPADA FLUORESCENTE COMPACTA 2U BRANCA 15 W, BASE E27 (127/220 V)</v>
          </cell>
          <cell r="C2736" t="str">
            <v xml:space="preserve">UN    </v>
          </cell>
          <cell r="D2736">
            <v>9.24</v>
          </cell>
        </row>
        <row r="2737">
          <cell r="A2737">
            <v>39381</v>
          </cell>
          <cell r="B2737" t="str">
            <v>LAMPADA FLUORESCENTE COMPACTA 2U/3U BRANCA 9/10 W, BASE E27 (127/220 V)</v>
          </cell>
          <cell r="C2737" t="str">
            <v xml:space="preserve">UN    </v>
          </cell>
          <cell r="D2737">
            <v>8.61</v>
          </cell>
        </row>
        <row r="2738">
          <cell r="A2738">
            <v>38780</v>
          </cell>
          <cell r="B2738" t="str">
            <v>LAMPADA FLUORESCENTE COMPACTA 3U BRANCA 20 W, BASE E27 (127/220 V)</v>
          </cell>
          <cell r="C2738" t="str">
            <v xml:space="preserve">UN    </v>
          </cell>
          <cell r="D2738">
            <v>10.54</v>
          </cell>
        </row>
        <row r="2739">
          <cell r="A2739">
            <v>38781</v>
          </cell>
          <cell r="B2739" t="str">
            <v>LAMPADA FLUORESCENTE ESPIRAL BRANCA 45 W, BASE E27 (127/220 V)</v>
          </cell>
          <cell r="C2739" t="str">
            <v xml:space="preserve">UN    </v>
          </cell>
          <cell r="D2739">
            <v>35.590000000000003</v>
          </cell>
        </row>
        <row r="2740">
          <cell r="A2740">
            <v>38192</v>
          </cell>
          <cell r="B2740" t="str">
            <v>LAMPADA FLUORESCENTE ESPIRAL BRANCA 65 W, BASE E27 (127/220 V)</v>
          </cell>
          <cell r="C2740" t="str">
            <v xml:space="preserve">UN    </v>
          </cell>
          <cell r="D2740">
            <v>64.400000000000006</v>
          </cell>
        </row>
        <row r="2741">
          <cell r="A2741">
            <v>3753</v>
          </cell>
          <cell r="B2741" t="str">
            <v>LAMPADA FLUORESCENTE TUBULAR T10, DE 20 OU 40 W, BIVOLT</v>
          </cell>
          <cell r="C2741" t="str">
            <v xml:space="preserve">UN    </v>
          </cell>
          <cell r="D2741">
            <v>5.63</v>
          </cell>
        </row>
        <row r="2742">
          <cell r="A2742">
            <v>38782</v>
          </cell>
          <cell r="B2742" t="str">
            <v>LAMPADA FLUORESCENTE TUBULAR T5 DE 14 W, BIVOLT</v>
          </cell>
          <cell r="C2742" t="str">
            <v xml:space="preserve">UN    </v>
          </cell>
          <cell r="D2742">
            <v>7.34</v>
          </cell>
        </row>
        <row r="2743">
          <cell r="A2743">
            <v>38778</v>
          </cell>
          <cell r="B2743" t="str">
            <v>LAMPADA FLUORESCENTE TUBULAR T8 DE 16/18 W, BIVOLT</v>
          </cell>
          <cell r="C2743" t="str">
            <v xml:space="preserve">UN    </v>
          </cell>
          <cell r="D2743">
            <v>5.51</v>
          </cell>
        </row>
        <row r="2744">
          <cell r="A2744">
            <v>38779</v>
          </cell>
          <cell r="B2744" t="str">
            <v>LAMPADA FLUORESCENTE TUBULAR T8 DE 32/36 W, BIVOLT</v>
          </cell>
          <cell r="C2744" t="str">
            <v xml:space="preserve">UN    </v>
          </cell>
          <cell r="D2744">
            <v>5.84</v>
          </cell>
        </row>
        <row r="2745">
          <cell r="A2745">
            <v>39388</v>
          </cell>
          <cell r="B2745" t="str">
            <v>LAMPADA LED TIPO DICROICA BIVOLT, LUZ BRANCA, 5 W (BASE GU10)</v>
          </cell>
          <cell r="C2745" t="str">
            <v xml:space="preserve">UN    </v>
          </cell>
          <cell r="D2745">
            <v>8.85</v>
          </cell>
        </row>
        <row r="2746">
          <cell r="A2746">
            <v>39387</v>
          </cell>
          <cell r="B2746" t="str">
            <v>LAMPADA LED TUBULAR BIVOLT 18/20 W, BASE G13</v>
          </cell>
          <cell r="C2746" t="str">
            <v xml:space="preserve">UN    </v>
          </cell>
          <cell r="D2746">
            <v>13.8</v>
          </cell>
        </row>
        <row r="2747">
          <cell r="A2747">
            <v>39386</v>
          </cell>
          <cell r="B2747" t="str">
            <v>LAMPADA LED TUBULAR BIVOLT 9/10 W, BASE G13</v>
          </cell>
          <cell r="C2747" t="str">
            <v xml:space="preserve">UN    </v>
          </cell>
          <cell r="D2747">
            <v>9.6199999999999992</v>
          </cell>
        </row>
        <row r="2748">
          <cell r="A2748">
            <v>38194</v>
          </cell>
          <cell r="B2748" t="str">
            <v>LAMPADA LED 10 W BIVOLT BRANCA, FORMATO TRADICIONAL (BASE E27)</v>
          </cell>
          <cell r="C2748" t="str">
            <v xml:space="preserve">UN    </v>
          </cell>
          <cell r="D2748">
            <v>7.2</v>
          </cell>
        </row>
        <row r="2749">
          <cell r="A2749">
            <v>38193</v>
          </cell>
          <cell r="B2749" t="str">
            <v>LAMPADA LED 6 W BIVOLT BRANCA, FORMATO TRADICIONAL (BASE E27)</v>
          </cell>
          <cell r="C2749" t="str">
            <v xml:space="preserve">UN    </v>
          </cell>
          <cell r="D2749">
            <v>6.25</v>
          </cell>
        </row>
        <row r="2750">
          <cell r="A2750">
            <v>12216</v>
          </cell>
          <cell r="B2750" t="str">
            <v>LAMPADA VAPOR DE SODIO OVOIDE 150 W (BASE E40)</v>
          </cell>
          <cell r="C2750" t="str">
            <v xml:space="preserve">UN    </v>
          </cell>
          <cell r="D2750">
            <v>32.200000000000003</v>
          </cell>
        </row>
        <row r="2751">
          <cell r="A2751">
            <v>3757</v>
          </cell>
          <cell r="B2751" t="str">
            <v>LAMPADA VAPOR DE SODIO OVOIDE 250 W (BASE E40)</v>
          </cell>
          <cell r="C2751" t="str">
            <v xml:space="preserve">UN    </v>
          </cell>
          <cell r="D2751">
            <v>37.24</v>
          </cell>
        </row>
        <row r="2752">
          <cell r="A2752">
            <v>3758</v>
          </cell>
          <cell r="B2752" t="str">
            <v>LAMPADA VAPOR DE SODIO OVOIDE 400 W (BASE E40)</v>
          </cell>
          <cell r="C2752" t="str">
            <v xml:space="preserve">UN    </v>
          </cell>
          <cell r="D2752">
            <v>43.42</v>
          </cell>
        </row>
        <row r="2753">
          <cell r="A2753">
            <v>12214</v>
          </cell>
          <cell r="B2753" t="str">
            <v>LAMPADA VAPOR MERCURIO 125 W (BASE E27)</v>
          </cell>
          <cell r="C2753" t="str">
            <v xml:space="preserve">UN    </v>
          </cell>
          <cell r="D2753">
            <v>14.87</v>
          </cell>
        </row>
        <row r="2754">
          <cell r="A2754">
            <v>3749</v>
          </cell>
          <cell r="B2754" t="str">
            <v>LAMPADA VAPOR MERCURIO 250 W (BASE E40)</v>
          </cell>
          <cell r="C2754" t="str">
            <v xml:space="preserve">UN    </v>
          </cell>
          <cell r="D2754">
            <v>26.5</v>
          </cell>
        </row>
        <row r="2755">
          <cell r="A2755">
            <v>3751</v>
          </cell>
          <cell r="B2755" t="str">
            <v>LAMPADA VAPOR MERCURIO 400 W (BASE E40)</v>
          </cell>
          <cell r="C2755" t="str">
            <v xml:space="preserve">UN    </v>
          </cell>
          <cell r="D2755">
            <v>36.159999999999997</v>
          </cell>
        </row>
        <row r="2756">
          <cell r="A2756">
            <v>39376</v>
          </cell>
          <cell r="B2756" t="str">
            <v>LAMPADA VAPOR METALICO OVOIDE 150 W, BASE E27/E40</v>
          </cell>
          <cell r="C2756" t="str">
            <v xml:space="preserve">UN    </v>
          </cell>
          <cell r="D2756">
            <v>30.49</v>
          </cell>
        </row>
        <row r="2757">
          <cell r="A2757">
            <v>3752</v>
          </cell>
          <cell r="B2757" t="str">
            <v>LAMPADA VAPOR METALICO TUBULAR 400 W (BASE E40)</v>
          </cell>
          <cell r="C2757" t="str">
            <v xml:space="preserve">UN    </v>
          </cell>
          <cell r="D2757">
            <v>59.66</v>
          </cell>
        </row>
        <row r="2758">
          <cell r="A2758">
            <v>746</v>
          </cell>
          <cell r="B2758" t="str">
            <v>LAVADORA DE ALTA PRESSAO (LAVA - JATO) PARA AGUA FRIA, PRESSAO DE OPERACAO ENTRE 1400 E 1900 LIB/POL2, VAZAO MAXIMA ENTRE  400 E 700 L/H, POTENCIA DE OPERACAO ENTRE 2,50 E 3,00 CV</v>
          </cell>
          <cell r="C2758" t="str">
            <v xml:space="preserve">UN    </v>
          </cell>
          <cell r="D2758">
            <v>3100</v>
          </cell>
        </row>
        <row r="2759">
          <cell r="A2759">
            <v>36521</v>
          </cell>
          <cell r="B2759" t="str">
            <v>LAVATORIO DE CANTO LOUCA BRANCA SUSPENSO *40 X 30* CM</v>
          </cell>
          <cell r="C2759" t="str">
            <v xml:space="preserve">UN    </v>
          </cell>
          <cell r="D2759">
            <v>118.68</v>
          </cell>
        </row>
        <row r="2760">
          <cell r="A2760">
            <v>36794</v>
          </cell>
          <cell r="B2760" t="str">
            <v>LAVATORIO LOUCA BRANCA COM COLUNA *44 X 35,5* CM</v>
          </cell>
          <cell r="C2760" t="str">
            <v xml:space="preserve">UN    </v>
          </cell>
          <cell r="D2760">
            <v>120.98</v>
          </cell>
        </row>
        <row r="2761">
          <cell r="A2761">
            <v>10426</v>
          </cell>
          <cell r="B2761" t="str">
            <v>LAVATORIO LOUCA BRANCA COM COLUNA *54 X 44* CM</v>
          </cell>
          <cell r="C2761" t="str">
            <v xml:space="preserve">UN    </v>
          </cell>
          <cell r="D2761">
            <v>174.25</v>
          </cell>
        </row>
        <row r="2762">
          <cell r="A2762">
            <v>10425</v>
          </cell>
          <cell r="B2762" t="str">
            <v>LAVATORIO LOUCA BRANCA SUSPENSO *40 X 30* CM</v>
          </cell>
          <cell r="C2762" t="str">
            <v xml:space="preserve">UN    </v>
          </cell>
          <cell r="D2762">
            <v>76.84</v>
          </cell>
        </row>
        <row r="2763">
          <cell r="A2763">
            <v>10431</v>
          </cell>
          <cell r="B2763" t="str">
            <v>LAVATORIO LOUCA COR COM COLUNA *54 X 44* CM</v>
          </cell>
          <cell r="C2763" t="str">
            <v xml:space="preserve">UN    </v>
          </cell>
          <cell r="D2763">
            <v>191.16</v>
          </cell>
        </row>
        <row r="2764">
          <cell r="A2764">
            <v>10429</v>
          </cell>
          <cell r="B2764" t="str">
            <v>LAVATORIO LOUCA COR SUSPENSO *40 X 30* CM</v>
          </cell>
          <cell r="C2764" t="str">
            <v xml:space="preserve">UN    </v>
          </cell>
          <cell r="D2764">
            <v>91.64</v>
          </cell>
        </row>
        <row r="2765">
          <cell r="A2765">
            <v>20269</v>
          </cell>
          <cell r="B2765" t="str">
            <v>LAVATORIO/CUBA DE EMBUTIR OVAL LOUCA BRANCA SEM LADRAO *50 X 35* CM</v>
          </cell>
          <cell r="C2765" t="str">
            <v xml:space="preserve">UN    </v>
          </cell>
          <cell r="D2765">
            <v>75.53</v>
          </cell>
        </row>
        <row r="2766">
          <cell r="A2766">
            <v>20270</v>
          </cell>
          <cell r="B2766" t="str">
            <v>LAVATORIO/CUBA DE EMBUTIR OVAL LOUCA COR SEM LADRAO *50 X 35* CM</v>
          </cell>
          <cell r="C2766" t="str">
            <v xml:space="preserve">UN    </v>
          </cell>
          <cell r="D2766">
            <v>82.25</v>
          </cell>
        </row>
        <row r="2767">
          <cell r="A2767">
            <v>11696</v>
          </cell>
          <cell r="B2767" t="str">
            <v>LAVATORIO/CUBA DE SOBREPOR OVAL PEQUENA LOUCA BRANCA SEM LADRAO *31 X 44*</v>
          </cell>
          <cell r="C2767" t="str">
            <v xml:space="preserve">UN    </v>
          </cell>
          <cell r="D2767">
            <v>120.16</v>
          </cell>
        </row>
        <row r="2768">
          <cell r="A2768">
            <v>10427</v>
          </cell>
          <cell r="B2768" t="str">
            <v>LAVATORIO/CUBA DE SOBREPOR RETANGULAR LOUCA BRANCA COM LADRAO *52 X 45* CM</v>
          </cell>
          <cell r="C2768" t="str">
            <v xml:space="preserve">UN    </v>
          </cell>
          <cell r="D2768">
            <v>215.45</v>
          </cell>
        </row>
        <row r="2769">
          <cell r="A2769">
            <v>10428</v>
          </cell>
          <cell r="B2769" t="str">
            <v>LAVATORIO/CUBA DE SOBREPOR RETANGULAR LOUCA COR COM LADRAO *52 X 45* CM</v>
          </cell>
          <cell r="C2769" t="str">
            <v xml:space="preserve">UN    </v>
          </cell>
          <cell r="D2769">
            <v>218.67</v>
          </cell>
        </row>
        <row r="2770">
          <cell r="A2770">
            <v>2354</v>
          </cell>
          <cell r="B2770" t="str">
            <v>LEITURISTA OU CADASTRISTA DE REDES DE AGUA E ESGOTO</v>
          </cell>
          <cell r="C2770" t="str">
            <v xml:space="preserve">H     </v>
          </cell>
          <cell r="D2770">
            <v>10.48</v>
          </cell>
        </row>
        <row r="2771">
          <cell r="A2771">
            <v>40932</v>
          </cell>
          <cell r="B2771" t="str">
            <v>LEITURISTA OU CADASTRISTA DE REDES DE AGUA E ESGOTO (MENSALISTA)</v>
          </cell>
          <cell r="C2771" t="str">
            <v xml:space="preserve">MES   </v>
          </cell>
          <cell r="D2771">
            <v>1858.71</v>
          </cell>
        </row>
        <row r="2772">
          <cell r="A2772">
            <v>10853</v>
          </cell>
          <cell r="B2772" t="str">
            <v>LETRA ACO INOX (AISI 304), CHAPA NUM. 22, RECORTADO, H= 20 CM (SEM RELEVO)</v>
          </cell>
          <cell r="C2772" t="str">
            <v xml:space="preserve">UN    </v>
          </cell>
          <cell r="D2772">
            <v>101.22</v>
          </cell>
        </row>
        <row r="2773">
          <cell r="A2773">
            <v>5093</v>
          </cell>
          <cell r="B2773" t="str">
            <v>LEVANTADOR DE JANELA GUILHOTINA, EM LATAO CROMADO</v>
          </cell>
          <cell r="C2773" t="str">
            <v xml:space="preserve">PAR   </v>
          </cell>
          <cell r="D2773">
            <v>18.649999999999999</v>
          </cell>
        </row>
        <row r="2774">
          <cell r="A2774">
            <v>37768</v>
          </cell>
          <cell r="B2774" t="str">
            <v>LIMPADORA A SUCCAO, TANQUE 12000 L, BASCULAMENTO HIDRAULICO, BOMBA 12 M3/MIN 95% VACUO (INCLUI MONTAGEM, NAO INCLUI CAMINHAO)</v>
          </cell>
          <cell r="C2774" t="str">
            <v xml:space="preserve">UN    </v>
          </cell>
          <cell r="D2774">
            <v>120000</v>
          </cell>
        </row>
        <row r="2775">
          <cell r="A2775">
            <v>37773</v>
          </cell>
          <cell r="B2775" t="str">
            <v>LIMPADORA DE SUCCAO TANQUE 7000 L, BOMBA 12 M3/MIN 95% VACUO (INCLUI MONTAGEM, NAO INCLUI CAMINHAO)</v>
          </cell>
          <cell r="C2775" t="str">
            <v xml:space="preserve">UN    </v>
          </cell>
          <cell r="D2775">
            <v>101900.23</v>
          </cell>
        </row>
        <row r="2776">
          <cell r="A2776">
            <v>37769</v>
          </cell>
          <cell r="B2776" t="str">
            <v>LIMPADORA DE SUCCAO, TANQUE 11000 L, BOMBA 340 M3/MIN (INCLUI MONTAGEM, NAO INCLUI CAMINHAO)</v>
          </cell>
          <cell r="C2776" t="str">
            <v xml:space="preserve">UN    </v>
          </cell>
          <cell r="D2776">
            <v>170593.82</v>
          </cell>
        </row>
        <row r="2777">
          <cell r="A2777">
            <v>37770</v>
          </cell>
          <cell r="B2777" t="str">
            <v>LIMPADORA DE SUCCAO, TANQUE 5500 L, BOMBA 60M3/MIN, VACUO 500 MBAR (INCLUI MONTAGEM, NAO INCLUI CAMINHAO)</v>
          </cell>
          <cell r="C2777" t="str">
            <v xml:space="preserve">UN    </v>
          </cell>
          <cell r="D2777">
            <v>289524.93</v>
          </cell>
        </row>
        <row r="2778">
          <cell r="A2778">
            <v>38382</v>
          </cell>
          <cell r="B2778" t="str">
            <v>LINHA DE PEDREIRO LISA 100 M</v>
          </cell>
          <cell r="C2778" t="str">
            <v xml:space="preserve">UN    </v>
          </cell>
          <cell r="D2778">
            <v>11.74</v>
          </cell>
        </row>
        <row r="2779">
          <cell r="A2779">
            <v>38383</v>
          </cell>
          <cell r="B2779" t="str">
            <v>LIXA D'AGUA EM FOLHA, GRAO 100</v>
          </cell>
          <cell r="C2779" t="str">
            <v xml:space="preserve">UN    </v>
          </cell>
          <cell r="D2779">
            <v>2.19</v>
          </cell>
        </row>
        <row r="2780">
          <cell r="A2780">
            <v>3768</v>
          </cell>
          <cell r="B2780" t="str">
            <v>LIXA EM FOLHA PARA FERRO, NUMERO 150</v>
          </cell>
          <cell r="C2780" t="str">
            <v xml:space="preserve">UN    </v>
          </cell>
          <cell r="D2780">
            <v>2.75</v>
          </cell>
        </row>
        <row r="2781">
          <cell r="A2781">
            <v>3767</v>
          </cell>
          <cell r="B2781" t="str">
            <v>LIXA EM FOLHA PARA PAREDE OU MADEIRA, NUMERO 120 (COR VERMELHA)</v>
          </cell>
          <cell r="C2781" t="str">
            <v xml:space="preserve">UN    </v>
          </cell>
          <cell r="D2781">
            <v>0.65</v>
          </cell>
        </row>
        <row r="2782">
          <cell r="A2782">
            <v>13192</v>
          </cell>
          <cell r="B2782" t="str">
            <v>LIXADEIRA ELETRICA ANGULAR PARA CONCRETO, POTENCIA 1.400 W, PRATO DIAMANTADO DE 5''</v>
          </cell>
          <cell r="C2782" t="str">
            <v xml:space="preserve">UN    </v>
          </cell>
          <cell r="D2782">
            <v>5669.4</v>
          </cell>
        </row>
        <row r="2783">
          <cell r="A2783">
            <v>38413</v>
          </cell>
          <cell r="B2783" t="str">
            <v>LIXADEIRA ELETRICA ANGULAR, PARA DISCO DE 7 " (180 MM), POTENCIA DE 2.200 W, *5.000* RPM, 220 V</v>
          </cell>
          <cell r="C2783" t="str">
            <v xml:space="preserve">UN    </v>
          </cell>
          <cell r="D2783">
            <v>937.63</v>
          </cell>
        </row>
        <row r="2784">
          <cell r="A2784">
            <v>42440</v>
          </cell>
          <cell r="B2784" t="str">
            <v>LIXEIRA DUPLA, COM CAPACIDADE VOLUMETRICA DE 60L*, FABRICADA EM TUBO DE ACO CARBONO, CESTOS EM CHAPA DE ACO E PINTURA NO PROCESSO ELETROSTATICO - PARA ACADEMIA AO AR LIVRE / ACADEMIA DA TERCEIRA IDADE - ATI</v>
          </cell>
          <cell r="C2784" t="str">
            <v xml:space="preserve">UN    </v>
          </cell>
          <cell r="D2784">
            <v>1057.95</v>
          </cell>
        </row>
        <row r="2785">
          <cell r="A2785">
            <v>20193</v>
          </cell>
          <cell r="B2785" t="str">
            <v>LOCACAO DE ANDAIME METALICO TIPO FACHADEIRO, LARGURA DE 1,20 M, ALTURA POR PECA DE 2,0 M, INCLUINDO SAPATAS E ITENS NECESSARIOS A INSTALACAO</v>
          </cell>
          <cell r="C2785" t="str">
            <v>M2XMES</v>
          </cell>
          <cell r="D2785">
            <v>5.74</v>
          </cell>
        </row>
        <row r="2786">
          <cell r="A2786">
            <v>10527</v>
          </cell>
          <cell r="B2786" t="str">
            <v>LOCACAO DE ANDAIME METALICO TUBULAR DE ENCAIXE, TIPO DE TORRE, COM LARGURA DE 1 ATE 1,5 M E ALTURA DE *1,00* M (INCLUSO SAPATAS FIXAS OU RODIZIOS)</v>
          </cell>
          <cell r="C2786" t="str">
            <v xml:space="preserve">MXMES </v>
          </cell>
          <cell r="D2786">
            <v>17.25</v>
          </cell>
        </row>
        <row r="2787">
          <cell r="A2787">
            <v>41805</v>
          </cell>
          <cell r="B2787" t="str">
            <v>LOCACAO DE ANDAIME SUSPENSO OU BALANCIM MANUAL, CAPACIDADE DE CARGA TOTAL DE APROXIMADAMENTE 250 KG/M2, PLATAFORMA DE 1,50 M X 0,80 M (C X L), CABO DE 45 M</v>
          </cell>
          <cell r="C2787" t="str">
            <v xml:space="preserve">MES   </v>
          </cell>
          <cell r="D2787">
            <v>415</v>
          </cell>
        </row>
        <row r="2788">
          <cell r="A2788">
            <v>40271</v>
          </cell>
          <cell r="B2788" t="str">
            <v>LOCACAO DE APRUMADOR METALICO DE PILAR, COM ALTURA E ANGULO REGULAVEIS, EXTENSAO DE *1,50* A *2,80* M</v>
          </cell>
          <cell r="C2788" t="str">
            <v xml:space="preserve">MES   </v>
          </cell>
          <cell r="D2788">
            <v>11.21</v>
          </cell>
        </row>
        <row r="2789">
          <cell r="A2789">
            <v>40287</v>
          </cell>
          <cell r="B2789" t="str">
            <v>LOCACAO DE BARRA DE ANCORAGEM DE 0,80 A 1,20 M DE EXTENSAO, COM ROSCA DE 5/8", INCLUINDO PORCA E FLANGE</v>
          </cell>
          <cell r="C2789" t="str">
            <v xml:space="preserve">MES   </v>
          </cell>
          <cell r="D2789">
            <v>4.3099999999999996</v>
          </cell>
        </row>
        <row r="2790">
          <cell r="A2790">
            <v>40295</v>
          </cell>
          <cell r="B2790" t="str">
            <v>LOCACAO DE BOMBA MANUAL PARA TESTE HIDROSTATICO ATE 30 BAR</v>
          </cell>
          <cell r="C2790" t="str">
            <v xml:space="preserve">H     </v>
          </cell>
          <cell r="D2790">
            <v>2.5499999999999998</v>
          </cell>
        </row>
        <row r="2791">
          <cell r="A2791">
            <v>745</v>
          </cell>
          <cell r="B2791" t="str">
            <v>LOCACAO DE BOMBA MANUAL PARA TESTE HIDROSTATICO ATE 60 BAR</v>
          </cell>
          <cell r="C2791" t="str">
            <v xml:space="preserve">H     </v>
          </cell>
          <cell r="D2791">
            <v>2.7</v>
          </cell>
        </row>
        <row r="2792">
          <cell r="A2792">
            <v>4084</v>
          </cell>
          <cell r="B2792" t="str">
            <v>LOCACAO DE BOMBA SUBMERSIVEL PARA DRENAGEM E ESGOTAMENTO, MOTOR ELETRICO TRIFASICO, POTENCIA DE 1 CV, DIAMETRO DE RECALQUE DE 2". FAIXA DE OPERACAO: Q=25 M3/H (+ OU - 1 M3/H) E AMT=2 M; Q=12 M3/H (+ OU - 2 M3/H) E AMT = 12 M (+ OU - 2 M)</v>
          </cell>
          <cell r="C2792" t="str">
            <v xml:space="preserve">H     </v>
          </cell>
          <cell r="D2792">
            <v>2.2400000000000002</v>
          </cell>
        </row>
        <row r="2793">
          <cell r="A2793">
            <v>743</v>
          </cell>
          <cell r="B2793" t="str">
            <v>LOCACAO DE BOMBA SUBMERSIVEL PARA DRENAGEM E ESGOTAMENTO, MOTOR ELETRICO TRIFASICO, POTENCIA DE 2 CV, DIAMETRO DE RECALQUE DE 2". FAIXA DE OPERACAO: Q=35 M3/H (+ OU - 3 M3/H) E AMT=2 M; Q=13 M3/H (+ OU - 3 M3/H) E AMT = 17 M (+ OU - 3 M)</v>
          </cell>
          <cell r="C2793" t="str">
            <v xml:space="preserve">H     </v>
          </cell>
          <cell r="D2793">
            <v>2.2400000000000002</v>
          </cell>
        </row>
        <row r="2794">
          <cell r="A2794">
            <v>40293</v>
          </cell>
          <cell r="B2794" t="str">
            <v>LOCACAO DE BOMBA SUBMERSIVEL PARA DRENAGEM E ESGOTAMENTO, MOTOR ELETRICO TRIFASICO, POTENCIA DE 2 CV, DIAMETRO DE RECALQUE DE 3". FAIXA DE OPERACAO: Q=70 M3/H (+ OU - 2 M3/H) E AMT=2 M; Q=9,5 M3/H (+ OU - 3,5 M3/H) E AMT = 10 M (+ OU - 2 M)</v>
          </cell>
          <cell r="C2794" t="str">
            <v xml:space="preserve">H     </v>
          </cell>
          <cell r="D2794">
            <v>2.68</v>
          </cell>
        </row>
        <row r="2795">
          <cell r="A2795">
            <v>40294</v>
          </cell>
          <cell r="B2795" t="str">
            <v>LOCACAO DE BOMBA SUBMERSIVEL PARA DRENAGEM E ESGOTAMENTO, MOTOR ELETRICO TRIFASICO, POTENCIA DE 3 CV, DIAMETRO DE RECALQUE DE 2". FAIXA DE OPERACAO: Q=84 M3/H (+ OU - 2,5 M3/H) E AMT=2 M; Q=9,1 M3/H (+ OU - 2 M3/H) E AMT = 12 M (+ OU - 2 M)</v>
          </cell>
          <cell r="C2795" t="str">
            <v xml:space="preserve">H     </v>
          </cell>
          <cell r="D2795">
            <v>2.2400000000000002</v>
          </cell>
        </row>
        <row r="2796">
          <cell r="A2796">
            <v>4085</v>
          </cell>
          <cell r="B2796" t="str">
            <v>LOCACAO DE BOMBA SUBMERSIVEL PARA DRENAGEM E ESGOTAMENTO, MOTOR ELETRICO TRIFASICO, POTENCIA DE 4 CV, DIAMETRO DE RECALQUE DE 3". FAIXA DE OPERACAO: Q=60 M3/H (+ OU - 1 M3/H) E AMT=2 M; Q=11 M3/H (+ OU - 1 M3/H) E AMT = 23 M (+ OU - 1 M)</v>
          </cell>
          <cell r="C2796" t="str">
            <v xml:space="preserve">H     </v>
          </cell>
          <cell r="D2796">
            <v>3.13</v>
          </cell>
        </row>
        <row r="2797">
          <cell r="A2797">
            <v>10775</v>
          </cell>
          <cell r="B2797" t="str">
            <v>LOCACAO DE CONTAINER 2,30  X  6,00 M, ALT. 2,50 M, COM 1 SANITARIO, PARA ESCRITORIO, COMPLETO, SEM DIVISORIAS INTERNAS</v>
          </cell>
          <cell r="C2797" t="str">
            <v xml:space="preserve">MES   </v>
          </cell>
          <cell r="D2797">
            <v>585</v>
          </cell>
        </row>
        <row r="2798">
          <cell r="A2798">
            <v>10776</v>
          </cell>
          <cell r="B2798" t="str">
            <v>LOCACAO DE CONTAINER 2,30  X  6,00 M, ALT. 2,50 M, PARA ESCRITORIO, SEM DIVISORIAS INTERNAS E SEM SANITARIO</v>
          </cell>
          <cell r="C2798" t="str">
            <v xml:space="preserve">MES   </v>
          </cell>
          <cell r="D2798">
            <v>457.03</v>
          </cell>
        </row>
        <row r="2799">
          <cell r="A2799">
            <v>10779</v>
          </cell>
          <cell r="B2799" t="str">
            <v>LOCACAO DE CONTAINER 2,30 X 4,30 M, ALT. 2,50 M, P/ SANITARIO, C/ 5 BACIAS, 1 LAVATORIO E 4 MICTORIOS</v>
          </cell>
          <cell r="C2799" t="str">
            <v xml:space="preserve">MES   </v>
          </cell>
          <cell r="D2799">
            <v>731.25</v>
          </cell>
        </row>
        <row r="2800">
          <cell r="A2800">
            <v>10777</v>
          </cell>
          <cell r="B2800" t="str">
            <v>LOCACAO DE CONTAINER 2,30 X 4,30 M, ALT. 2,50 M, PARA SANITARIO, COM 3 BACIAS, 4 CHUVEIROS, 1 LAVATORIO E 1 MICTORIO</v>
          </cell>
          <cell r="C2800" t="str">
            <v xml:space="preserve">MES   </v>
          </cell>
          <cell r="D2800">
            <v>664.21</v>
          </cell>
        </row>
        <row r="2801">
          <cell r="A2801">
            <v>10778</v>
          </cell>
          <cell r="B2801" t="str">
            <v>LOCACAO DE CONTAINER 2,30 X 6,00 M, ALT. 2,50 M,  PARA SANITARIO,  COM 4 BACIAS, 8 CHUVEIROS,1 LAVATORIO E 1 MICTORIO</v>
          </cell>
          <cell r="C2801" t="str">
            <v xml:space="preserve">MES   </v>
          </cell>
          <cell r="D2801">
            <v>731.25</v>
          </cell>
        </row>
        <row r="2802">
          <cell r="A2802">
            <v>40339</v>
          </cell>
          <cell r="B2802" t="str">
            <v>LOCACAO DE CRUZETA PARA ESCORA METALICA</v>
          </cell>
          <cell r="C2802" t="str">
            <v xml:space="preserve">MES   </v>
          </cell>
          <cell r="D2802">
            <v>4.3099999999999996</v>
          </cell>
        </row>
        <row r="2803">
          <cell r="A2803">
            <v>3355</v>
          </cell>
          <cell r="B2803" t="str">
            <v>LOCACAO DE ELEVADOR DE CARGA A CABO, CABINE SEMI FECHADA *2,0* X *1,5* X *2,0* M, CAPACIDADE DE CARGA 1000 KG, TORRE  *2,38* X *2,21* X 15 M, GUINCHO DE EMBREAGEM, FREIO DE SEGURANCA, LIMITADOR DE VELOCIDADE E CANCELA</v>
          </cell>
          <cell r="C2803" t="str">
            <v xml:space="preserve">H     </v>
          </cell>
          <cell r="D2803">
            <v>24.3</v>
          </cell>
        </row>
        <row r="2804">
          <cell r="A2804">
            <v>39814</v>
          </cell>
          <cell r="B2804" t="str">
            <v>LOCACAO DE ELEVADOR DE CREMALHEIRA CABINE SIMPLES FECHADA 1,5 X 2,5 X 2,35 M (UMA POR TORRE), CAPACIDADE DE CARGA *1200* KG (15 PESSOAS), TORRE DE 24 M (16 MODULOS), 16 PARADAS, FREIO DE SEGURANCA, LIMITADOR DE CARGA</v>
          </cell>
          <cell r="C2804" t="str">
            <v xml:space="preserve">H     </v>
          </cell>
          <cell r="D2804">
            <v>45.56</v>
          </cell>
        </row>
        <row r="2805">
          <cell r="A2805">
            <v>10749</v>
          </cell>
          <cell r="B2805" t="str">
            <v>LOCACAO DE ESCORA METALICA TELESCOPICA, COM ALTURA REGULAVEL DE *1,80* A *3,20* M, COM CAPACIDADE DE CARGA DE NO MINIMO 1000 KGF (10 KN), INCLUSO TRIPE E FORCADO</v>
          </cell>
          <cell r="C2805" t="str">
            <v xml:space="preserve">MES   </v>
          </cell>
          <cell r="D2805">
            <v>7.9</v>
          </cell>
        </row>
        <row r="2806">
          <cell r="A2806">
            <v>40290</v>
          </cell>
          <cell r="B2806" t="str">
            <v>LOCACAO DE FORMA PLASTICA PARA LAJE NERVURADA, DIMENSOES *60* X *60* X *16* CM</v>
          </cell>
          <cell r="C2806" t="str">
            <v xml:space="preserve">MES   </v>
          </cell>
          <cell r="D2806">
            <v>11.38</v>
          </cell>
        </row>
        <row r="2807">
          <cell r="A2807">
            <v>3346</v>
          </cell>
          <cell r="B2807" t="str">
            <v>LOCACAO DE GRUPO GERADOR *80 A 125* KVA, MOTOR DIESEL, REBOCAVEL, ACIONAMENTO MANUAL</v>
          </cell>
          <cell r="C2807" t="str">
            <v xml:space="preserve">H     </v>
          </cell>
          <cell r="D2807">
            <v>13.5</v>
          </cell>
        </row>
        <row r="2808">
          <cell r="A2808">
            <v>3348</v>
          </cell>
          <cell r="B2808" t="str">
            <v>LOCACAO DE GRUPO GERADOR ACIMA DE * 125 ATE 180* KVA, MOTOR DIESEL, REBOCAVEL, ACIONAMENTO MANUAL</v>
          </cell>
          <cell r="C2808" t="str">
            <v xml:space="preserve">H     </v>
          </cell>
          <cell r="D2808">
            <v>16.149999999999999</v>
          </cell>
        </row>
        <row r="2809">
          <cell r="A2809">
            <v>39833</v>
          </cell>
          <cell r="B2809" t="str">
            <v>LOCACAO DE GRUPO GERADOR DE *260* KVA, DIESEL REBOCAVEL, ACIONAMENTO MANUAL</v>
          </cell>
          <cell r="C2809" t="str">
            <v xml:space="preserve">H     </v>
          </cell>
          <cell r="D2809">
            <v>22.12</v>
          </cell>
        </row>
        <row r="2810">
          <cell r="A2810">
            <v>7252</v>
          </cell>
          <cell r="B2810" t="str">
            <v>LOCACAO DE NIVEL OPTICO, COM PRECISAO DE 0,7 MM, AUMENTO DE 32X</v>
          </cell>
          <cell r="C2810" t="str">
            <v xml:space="preserve">H     </v>
          </cell>
          <cell r="D2810">
            <v>2.25</v>
          </cell>
        </row>
        <row r="2811">
          <cell r="A2811">
            <v>4778</v>
          </cell>
          <cell r="B2811" t="str">
            <v>LOCACAO DE PERFURATRIZ PNEUMATICA DE PESO MEDIO, * 18 * KG, PARA ROCHA</v>
          </cell>
          <cell r="C2811" t="str">
            <v xml:space="preserve">H     </v>
          </cell>
          <cell r="D2811">
            <v>2.7</v>
          </cell>
        </row>
        <row r="2812">
          <cell r="A2812">
            <v>4780</v>
          </cell>
          <cell r="B2812" t="str">
            <v>LOCACAO DE PERFURATRIZ PNEUMATICA DE PESO MEDIO, * 24 * KG, PARA ROCHA</v>
          </cell>
          <cell r="C2812" t="str">
            <v xml:space="preserve">H     </v>
          </cell>
          <cell r="D2812">
            <v>2.92</v>
          </cell>
        </row>
        <row r="2813">
          <cell r="A2813">
            <v>10809</v>
          </cell>
          <cell r="B2813" t="str">
            <v>LOCACAO DE TALHA ELETRICA 3 T, VELOCIDADE  2,1 M / MIN, POTENCIA 1,3 KW</v>
          </cell>
          <cell r="C2813" t="str">
            <v xml:space="preserve">H     </v>
          </cell>
          <cell r="D2813">
            <v>1.24</v>
          </cell>
        </row>
        <row r="2814">
          <cell r="A2814">
            <v>10811</v>
          </cell>
          <cell r="B2814" t="str">
            <v>LOCACAO DE TALHA MANUAL DE CORRENTE, CAPACIDADE DE 2 T COM ELEVACAO DE 3 M</v>
          </cell>
          <cell r="C2814" t="str">
            <v xml:space="preserve">H     </v>
          </cell>
          <cell r="D2814">
            <v>1.06</v>
          </cell>
        </row>
        <row r="2815">
          <cell r="A2815">
            <v>7247</v>
          </cell>
          <cell r="B2815" t="str">
            <v>LOCACAO DE TEODOLITO ELETRONICO, PRECISAO ANGULAR DE 5 A 7 SEGUNDOS, INCLUINDO TRIPE</v>
          </cell>
          <cell r="C2815" t="str">
            <v xml:space="preserve">H     </v>
          </cell>
          <cell r="D2815">
            <v>2.25</v>
          </cell>
        </row>
        <row r="2816">
          <cell r="A2816">
            <v>40291</v>
          </cell>
          <cell r="B2816" t="str">
            <v>LOCACAO DE TORRE METALICA COMPLETA PARA UMA CARGA DE 8 TF (80 KN)  E PE DIREITO DE 6 M, INCLUINDO MODULOS , DIAGONAIS, SAPATAS E FORCADOS</v>
          </cell>
          <cell r="C2816" t="str">
            <v xml:space="preserve">MES   </v>
          </cell>
          <cell r="D2816">
            <v>601.75</v>
          </cell>
        </row>
        <row r="2817">
          <cell r="A2817">
            <v>40275</v>
          </cell>
          <cell r="B2817" t="str">
            <v>LOCACAO DE VIGA SANDUICHE METALICA VAZADA PARA TRAVAMENTO DE PILARES, ALTURA DE *8* CM, LARGURA DE *6* CM E EXTENSAO DE 2 M</v>
          </cell>
          <cell r="C2817" t="str">
            <v xml:space="preserve">MES   </v>
          </cell>
          <cell r="D2817">
            <v>17.25</v>
          </cell>
        </row>
        <row r="2818">
          <cell r="A2818">
            <v>42408</v>
          </cell>
          <cell r="B2818" t="str">
            <v>LONA PLASTICA EXTRA FORTE PRETA, E = 200 MICRA</v>
          </cell>
          <cell r="C2818" t="str">
            <v xml:space="preserve">M2    </v>
          </cell>
          <cell r="D2818">
            <v>2.0099999999999998</v>
          </cell>
        </row>
        <row r="2819">
          <cell r="A2819">
            <v>3777</v>
          </cell>
          <cell r="B2819" t="str">
            <v>LONA PLASTICA PESADA PRETA, E = 150 MICRA</v>
          </cell>
          <cell r="C2819" t="str">
            <v xml:space="preserve">M2    </v>
          </cell>
          <cell r="D2819">
            <v>1.45</v>
          </cell>
        </row>
        <row r="2820">
          <cell r="A2820">
            <v>3798</v>
          </cell>
          <cell r="B2820" t="str">
            <v>LUMINARIA ABERTA P/ ILUMINACAO PUBLICA, TIPO X-57 PETERCO OU EQUIV</v>
          </cell>
          <cell r="C2820" t="str">
            <v xml:space="preserve">UN    </v>
          </cell>
          <cell r="D2820">
            <v>64.97</v>
          </cell>
        </row>
        <row r="2821">
          <cell r="A2821">
            <v>38769</v>
          </cell>
          <cell r="B2821" t="str">
            <v>LUMINARIA ARANDELA TIPO MEIA-LUA COM VIDRO FOSCO *30 X 15* CM, PARA 1 LAMPADA, BASE E27, POTENCIA MAXIMA 40/60 W (NAO INCLUI LAMPADA)</v>
          </cell>
          <cell r="C2821" t="str">
            <v xml:space="preserve">UN    </v>
          </cell>
          <cell r="D2821">
            <v>50.74</v>
          </cell>
        </row>
        <row r="2822">
          <cell r="A2822">
            <v>39510</v>
          </cell>
          <cell r="B2822" t="str">
            <v>LUMINARIA DE EMBUTIR EM CHAPA DE ACO PARA 2 LAMPADAS FLUORESCENTES DE 14 W COM REFLETOR E ALETAS EM ALUMINIO, COMPLETA (INCLUI REATOR E LAMPADAS)</v>
          </cell>
          <cell r="C2822" t="str">
            <v xml:space="preserve">UN    </v>
          </cell>
          <cell r="D2822">
            <v>205.36</v>
          </cell>
        </row>
        <row r="2823">
          <cell r="A2823">
            <v>38776</v>
          </cell>
          <cell r="B2823" t="str">
            <v>LUMINARIA DE EMBUTIR EM CHAPA DE ACO PARA 4 LAMPADAS FLUORESCENTES DE 14 W *60 X 60 CM* ALETADA (NAO INCLUI REATOR E LAMPADAS)</v>
          </cell>
          <cell r="C2823" t="str">
            <v xml:space="preserve">UN    </v>
          </cell>
          <cell r="D2823">
            <v>217.94</v>
          </cell>
        </row>
        <row r="2824">
          <cell r="A2824">
            <v>38774</v>
          </cell>
          <cell r="B2824" t="str">
            <v>LUMINARIA DE EMERGENCIA 30 LEDS, POTENCIA 2 W, BATERIA DE LITIO, AUTONOMIA DE 6 HORAS</v>
          </cell>
          <cell r="C2824" t="str">
            <v xml:space="preserve">UN    </v>
          </cell>
          <cell r="D2824">
            <v>18.09</v>
          </cell>
        </row>
        <row r="2825">
          <cell r="A2825">
            <v>42247</v>
          </cell>
          <cell r="B2825" t="str">
            <v>LUMINARIA DE LED PARA ILUMINACAO PUBLICA, DE 138 W ATE 180 W, INVOLUCRO EM ALUMINIO OU ACO INOX</v>
          </cell>
          <cell r="C2825" t="str">
            <v xml:space="preserve">UN    </v>
          </cell>
          <cell r="D2825">
            <v>617.39</v>
          </cell>
        </row>
        <row r="2826">
          <cell r="A2826">
            <v>42248</v>
          </cell>
          <cell r="B2826" t="str">
            <v>LUMINARIA DE LED PARA ILUMINACAO PUBLICA, DE 181 W ATE 239 W, INVOLUCRO EM ALUMINIO OU ACO INOX</v>
          </cell>
          <cell r="C2826" t="str">
            <v xml:space="preserve">UN    </v>
          </cell>
          <cell r="D2826">
            <v>717.14</v>
          </cell>
        </row>
        <row r="2827">
          <cell r="A2827">
            <v>42249</v>
          </cell>
          <cell r="B2827" t="str">
            <v>LUMINARIA DE LED PARA ILUMINACAO PUBLICA, DE 240 W ATE 350 W, INVOLUCRO EM ALUMINIO OU ACO INOX</v>
          </cell>
          <cell r="C2827" t="str">
            <v xml:space="preserve">UN    </v>
          </cell>
          <cell r="D2827">
            <v>1188.06</v>
          </cell>
        </row>
        <row r="2828">
          <cell r="A2828">
            <v>42244</v>
          </cell>
          <cell r="B2828" t="str">
            <v>LUMINARIA DE LED PARA ILUMINACAO PUBLICA, DE 33 W ATE 50 W, INVOLUCRO EM ALUMINIO OU ACO INOX</v>
          </cell>
          <cell r="C2828" t="str">
            <v xml:space="preserve">UN    </v>
          </cell>
          <cell r="D2828">
            <v>185.54</v>
          </cell>
        </row>
        <row r="2829">
          <cell r="A2829">
            <v>42245</v>
          </cell>
          <cell r="B2829" t="str">
            <v>LUMINARIA DE LED PARA ILUMINACAO PUBLICA, DE 51 W ATE 67 W, INVOLUCRO EM ALUMINIO OU ACO INOX</v>
          </cell>
          <cell r="C2829" t="str">
            <v xml:space="preserve">UN    </v>
          </cell>
          <cell r="D2829">
            <v>342.37</v>
          </cell>
        </row>
        <row r="2830">
          <cell r="A2830">
            <v>42246</v>
          </cell>
          <cell r="B2830" t="str">
            <v>LUMINARIA DE LED PARA ILUMINACAO PUBLICA, DE 68 W ATE 97 W, INVOLUCRO EM ALUMINIO OU ACO INOX</v>
          </cell>
          <cell r="C2830" t="str">
            <v xml:space="preserve">UN    </v>
          </cell>
          <cell r="D2830">
            <v>378.99</v>
          </cell>
        </row>
        <row r="2831">
          <cell r="A2831">
            <v>42243</v>
          </cell>
          <cell r="B2831" t="str">
            <v>LUMINARIA DE LED PARA ILUMINACAO PUBLICA, DE 98 W ATE 137 W, INVOLUCRO EM ALUMINIO OU ACO INOX</v>
          </cell>
          <cell r="C2831" t="str">
            <v xml:space="preserve">UN    </v>
          </cell>
          <cell r="D2831">
            <v>457</v>
          </cell>
        </row>
        <row r="2832">
          <cell r="A2832">
            <v>38889</v>
          </cell>
          <cell r="B2832" t="str">
            <v>LUMINARIA DE SOBREPOR EM CHAPA DE ACO COM ALETAS PLASTICAS, PARA 1 LAMPADA, BASE E27, POTENCIA MAXIMA 40/60 W (NAO INCLUI LAMPADA)</v>
          </cell>
          <cell r="C2832" t="str">
            <v xml:space="preserve">UN    </v>
          </cell>
          <cell r="D2832">
            <v>38.89</v>
          </cell>
        </row>
        <row r="2833">
          <cell r="A2833">
            <v>38784</v>
          </cell>
          <cell r="B2833" t="str">
            <v>LUMINARIA DE SOBREPOR EM CHAPA DE ACO COM ALETAS PLASTICAS, PARA 2 LAMPADAS, BASE E27, POTENCIA MAXIMA 40/60 W (NAO INCLUI LAMPADAS)</v>
          </cell>
          <cell r="C2833" t="str">
            <v xml:space="preserve">UN    </v>
          </cell>
          <cell r="D2833">
            <v>52.03</v>
          </cell>
        </row>
        <row r="2834">
          <cell r="A2834">
            <v>3788</v>
          </cell>
          <cell r="B2834" t="str">
            <v>LUMINARIA DE SOBREPOR EM CHAPA DE ACO PARA 1 LAMPADA FLUORESCENTE DE *18* W, ALETADA, COMPLETA (LAMPADA E REATOR INCLUSOS)</v>
          </cell>
          <cell r="C2834" t="str">
            <v xml:space="preserve">UN    </v>
          </cell>
          <cell r="D2834">
            <v>54.22</v>
          </cell>
        </row>
        <row r="2835">
          <cell r="A2835">
            <v>12230</v>
          </cell>
          <cell r="B2835" t="str">
            <v>LUMINARIA DE SOBREPOR EM CHAPA DE ACO PARA 1 LAMPADA FLUORESCENTE DE *18* W, PERFIL COMERCIAL (NAO INCLUI REATOR E LAMPADA)</v>
          </cell>
          <cell r="C2835" t="str">
            <v xml:space="preserve">UN    </v>
          </cell>
          <cell r="D2835">
            <v>13.94</v>
          </cell>
        </row>
        <row r="2836">
          <cell r="A2836">
            <v>3780</v>
          </cell>
          <cell r="B2836" t="str">
            <v>LUMINARIA DE SOBREPOR EM CHAPA DE ACO PARA 1 LAMPADA FLUORESCENTE DE *36* W, ALETADA, COMPLETA (LAMPADA E REATOR INCLUSOS)</v>
          </cell>
          <cell r="C2836" t="str">
            <v xml:space="preserve">UN    </v>
          </cell>
          <cell r="D2836">
            <v>80</v>
          </cell>
        </row>
        <row r="2837">
          <cell r="A2837">
            <v>12231</v>
          </cell>
          <cell r="B2837" t="str">
            <v>LUMINARIA DE SOBREPOR EM CHAPA DE ACO PARA 1 LAMPADA FLUORESCENTE DE *36* W, PERFIL COMERCIAL (NAO INCLUI REATOR E LAMPADA)</v>
          </cell>
          <cell r="C2837" t="str">
            <v xml:space="preserve">UN    </v>
          </cell>
          <cell r="D2837">
            <v>23.19</v>
          </cell>
        </row>
        <row r="2838">
          <cell r="A2838">
            <v>3811</v>
          </cell>
          <cell r="B2838" t="str">
            <v>LUMINARIA DE SOBREPOR EM CHAPA DE ACO PARA 2 LAMPADAS FLUORESCENTES DE *18* W, ALETADA, COMPLETA (LAMPADAS E REATOR INCLUSOS)</v>
          </cell>
          <cell r="C2838" t="str">
            <v xml:space="preserve">UN    </v>
          </cell>
          <cell r="D2838">
            <v>75.14</v>
          </cell>
        </row>
        <row r="2839">
          <cell r="A2839">
            <v>12232</v>
          </cell>
          <cell r="B2839" t="str">
            <v>LUMINARIA DE SOBREPOR EM CHAPA DE ACO PARA 2 LAMPADAS FLUORESCENTES DE *18* W, PERFIL COMERCIAL (NAO INCLUI REATOR E LAMPADAS)</v>
          </cell>
          <cell r="C2839" t="str">
            <v xml:space="preserve">UN    </v>
          </cell>
          <cell r="D2839">
            <v>24.3</v>
          </cell>
        </row>
        <row r="2840">
          <cell r="A2840">
            <v>3799</v>
          </cell>
          <cell r="B2840" t="str">
            <v>LUMINARIA DE SOBREPOR EM CHAPA DE ACO PARA 2 LAMPADAS FLUORESCENTES DE *36* W, ALETADA, COMPLETA (LAMPADAS E REATOR INCLUSOS)</v>
          </cell>
          <cell r="C2840" t="str">
            <v xml:space="preserve">UN    </v>
          </cell>
          <cell r="D2840">
            <v>106.27</v>
          </cell>
        </row>
        <row r="2841">
          <cell r="A2841">
            <v>12239</v>
          </cell>
          <cell r="B2841" t="str">
            <v>LUMINARIA DE SOBREPOR EM CHAPA DE ACO PARA 2 LAMPADAS FLUORESCENTES DE *36* W, PERFIL COMERCIAL (NAO INCLUI REATOR E LAMPADAS)</v>
          </cell>
          <cell r="C2841" t="str">
            <v xml:space="preserve">UN    </v>
          </cell>
          <cell r="D2841">
            <v>31.81</v>
          </cell>
        </row>
        <row r="2842">
          <cell r="A2842">
            <v>38773</v>
          </cell>
          <cell r="B2842" t="str">
            <v>LUMINARIA DE TETO PLAFON/PLAFONIER EM PLASTICO COM BASE E27, POTENCIA MAXIMA 60 W (NAO INCLUI LAMPADA)</v>
          </cell>
          <cell r="C2842" t="str">
            <v xml:space="preserve">UN    </v>
          </cell>
          <cell r="D2842">
            <v>5.0999999999999996</v>
          </cell>
        </row>
        <row r="2843">
          <cell r="A2843">
            <v>12271</v>
          </cell>
          <cell r="B2843" t="str">
            <v>LUMINARIA DUPLA P/SINALIZACAO, TIPO WETZEL AS-2/110 OU EQUIV</v>
          </cell>
          <cell r="C2843" t="str">
            <v xml:space="preserve">UN    </v>
          </cell>
          <cell r="D2843">
            <v>284.54000000000002</v>
          </cell>
        </row>
        <row r="2844">
          <cell r="A2844">
            <v>38785</v>
          </cell>
          <cell r="B2844" t="str">
            <v>LUMINARIA HERMETICA IP-65 PARA 2 DUAS LAMPADAS DE 14/16/18/20 W (NAO INCLUI REATOR E LAMPADAS)</v>
          </cell>
          <cell r="C2844" t="str">
            <v xml:space="preserve">UN    </v>
          </cell>
          <cell r="D2844">
            <v>134.71</v>
          </cell>
        </row>
        <row r="2845">
          <cell r="A2845">
            <v>38786</v>
          </cell>
          <cell r="B2845" t="str">
            <v>LUMINARIA HERMETICA IP-65 PARA 2 DUAS LAMPADAS DE 28/32/36/40 W (NAO INCLUI REATOR E LAMPADAS)</v>
          </cell>
          <cell r="C2845" t="str">
            <v xml:space="preserve">UN    </v>
          </cell>
          <cell r="D2845">
            <v>165.94</v>
          </cell>
        </row>
        <row r="2846">
          <cell r="A2846">
            <v>39385</v>
          </cell>
          <cell r="B2846" t="str">
            <v>LUMINARIA LED PLAFON REDONDO DE SOBREPOR BIVOLT 12/13 W,  D = *17* CM</v>
          </cell>
          <cell r="C2846" t="str">
            <v xml:space="preserve">UN    </v>
          </cell>
          <cell r="D2846">
            <v>16.54</v>
          </cell>
        </row>
        <row r="2847">
          <cell r="A2847">
            <v>39389</v>
          </cell>
          <cell r="B2847" t="str">
            <v>LUMINARIA LED REFLETOR RETANGULAR BIVOLT, LUZ BRANCA, 10 W</v>
          </cell>
          <cell r="C2847" t="str">
            <v xml:space="preserve">UN    </v>
          </cell>
          <cell r="D2847">
            <v>17.95</v>
          </cell>
        </row>
        <row r="2848">
          <cell r="A2848">
            <v>39390</v>
          </cell>
          <cell r="B2848" t="str">
            <v>LUMINARIA LED REFLETOR RETANGULAR BIVOLT, LUZ BRANCA, 30 W</v>
          </cell>
          <cell r="C2848" t="str">
            <v xml:space="preserve">UN    </v>
          </cell>
          <cell r="D2848">
            <v>37.619999999999997</v>
          </cell>
        </row>
        <row r="2849">
          <cell r="A2849">
            <v>39391</v>
          </cell>
          <cell r="B2849" t="str">
            <v>LUMINARIA LED REFLETOR RETANGULAR BIVOLT, LUZ BRANCA, 50 W</v>
          </cell>
          <cell r="C2849" t="str">
            <v xml:space="preserve">UN    </v>
          </cell>
          <cell r="D2849">
            <v>42.24</v>
          </cell>
        </row>
        <row r="2850">
          <cell r="A2850">
            <v>3803</v>
          </cell>
          <cell r="B2850" t="str">
            <v>LUMINARIA PLAFON REDONDO COM VIDRO FOSCO DIAMETRO *25* CM, PARA 1 LAMPADA, BASE E27, POTENCIA MAXIMA 40/60 W (NAO INCLUI LAMPADA)</v>
          </cell>
          <cell r="C2850" t="str">
            <v xml:space="preserve">UN    </v>
          </cell>
          <cell r="D2850">
            <v>48.11</v>
          </cell>
        </row>
        <row r="2851">
          <cell r="A2851">
            <v>38770</v>
          </cell>
          <cell r="B2851" t="str">
            <v>LUMINARIA PLAFON REDONDO COM VIDRO FOSCO DIAMETRO *30* CM, PARA 2 LAMPADAS, BASE E27, POTENCIA MAXIMA 40/60 W (NAO INCLUI LAMPADAS)</v>
          </cell>
          <cell r="C2851" t="str">
            <v xml:space="preserve">UN    </v>
          </cell>
          <cell r="D2851">
            <v>55.71</v>
          </cell>
        </row>
        <row r="2852">
          <cell r="A2852">
            <v>12267</v>
          </cell>
          <cell r="B2852" t="str">
            <v>LUMINARIA PROVA DE TEMPO PETERCO Y.31/1</v>
          </cell>
          <cell r="C2852" t="str">
            <v xml:space="preserve">UN    </v>
          </cell>
          <cell r="D2852">
            <v>163.26</v>
          </cell>
        </row>
        <row r="2853">
          <cell r="A2853">
            <v>43265</v>
          </cell>
          <cell r="B2853"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3" t="str">
            <v xml:space="preserve">UN    </v>
          </cell>
          <cell r="D2853">
            <v>51.73</v>
          </cell>
        </row>
        <row r="2854">
          <cell r="A2854">
            <v>12266</v>
          </cell>
          <cell r="B2854" t="str">
            <v>LUMINARIA SPOT DE SOBREPOR EM ALUMINIO COM ALETA PLASTICA PARA 1 LAMPADA, BASE E27, POTENCIA MAXIMA 40/60 W (NAO INCLUI LAMPADA)</v>
          </cell>
          <cell r="C2854" t="str">
            <v xml:space="preserve">UN    </v>
          </cell>
          <cell r="D2854">
            <v>83.56</v>
          </cell>
        </row>
        <row r="2855">
          <cell r="A2855">
            <v>39378</v>
          </cell>
          <cell r="B2855" t="str">
            <v>LUMINARIA SPOT DE SOBREPOR EM ALUMINIO COM ALETA PLASTICA PARA 2 LAMPADAS, BASE E27, POTENCIA MAXIMA 40/60 W (NAO INCLUI LAMPADA)</v>
          </cell>
          <cell r="C2855" t="str">
            <v xml:space="preserve">UN    </v>
          </cell>
          <cell r="D2855">
            <v>59.24</v>
          </cell>
        </row>
        <row r="2856">
          <cell r="A2856">
            <v>43543</v>
          </cell>
          <cell r="B2856" t="str">
            <v>LUMINARIA TIPO TARTARUGA A PROVA DE TEMPO, GASES, VAPOR E PO, EM ALUMINIO, COM GRADE, BASE E27, POTENCIA MAXIMA 100 W - REF Y 25/1 (NAO INCLUI LAMPADA)</v>
          </cell>
          <cell r="C2856" t="str">
            <v xml:space="preserve">UN    </v>
          </cell>
          <cell r="D2856">
            <v>123.42</v>
          </cell>
        </row>
        <row r="2857">
          <cell r="A2857">
            <v>38775</v>
          </cell>
          <cell r="B2857" t="str">
            <v>LUMINARIA TIPO TARTARUGA PARA AREA EXTERNA EM ALUMINIO, COM GRADE, PARA 1 LAMPADA, BASE E27, POTENCIA MAXIMA 40/60 W (NAO INCLUI LAMPADA)</v>
          </cell>
          <cell r="C2857" t="str">
            <v xml:space="preserve">UN    </v>
          </cell>
          <cell r="D2857">
            <v>62.81</v>
          </cell>
        </row>
        <row r="2858">
          <cell r="A2858">
            <v>21119</v>
          </cell>
          <cell r="B2858" t="str">
            <v>LUVA CPVC, SOLDAVEL, 15 MM, PARA AGUA QUENTE PREDIAL</v>
          </cell>
          <cell r="C2858" t="str">
            <v xml:space="preserve">UN    </v>
          </cell>
          <cell r="D2858">
            <v>2.31</v>
          </cell>
        </row>
        <row r="2859">
          <cell r="A2859">
            <v>37974</v>
          </cell>
          <cell r="B2859" t="str">
            <v>LUVA CPVC, SOLDAVEL, 22 MM, PARA AGUA QUENTE PREDIAL</v>
          </cell>
          <cell r="C2859" t="str">
            <v xml:space="preserve">UN    </v>
          </cell>
          <cell r="D2859">
            <v>3.43</v>
          </cell>
        </row>
        <row r="2860">
          <cell r="A2860">
            <v>37975</v>
          </cell>
          <cell r="B2860" t="str">
            <v>LUVA CPVC, SOLDAVEL, 28 MM, PARA AGUA QUENTE PREDIAL</v>
          </cell>
          <cell r="C2860" t="str">
            <v xml:space="preserve">UN    </v>
          </cell>
          <cell r="D2860">
            <v>6.97</v>
          </cell>
        </row>
        <row r="2861">
          <cell r="A2861">
            <v>37976</v>
          </cell>
          <cell r="B2861" t="str">
            <v>LUVA CPVC, SOLDAVEL, 35 MM, PARA AGUA QUENTE PREDIAL</v>
          </cell>
          <cell r="C2861" t="str">
            <v xml:space="preserve">UN    </v>
          </cell>
          <cell r="D2861">
            <v>14.29</v>
          </cell>
        </row>
        <row r="2862">
          <cell r="A2862">
            <v>37977</v>
          </cell>
          <cell r="B2862" t="str">
            <v>LUVA CPVC, SOLDAVEL, 42 MM, PARA AGUA QUENTE PREDIAL</v>
          </cell>
          <cell r="C2862" t="str">
            <v xml:space="preserve">UN    </v>
          </cell>
          <cell r="D2862">
            <v>19.66</v>
          </cell>
        </row>
        <row r="2863">
          <cell r="A2863">
            <v>37978</v>
          </cell>
          <cell r="B2863" t="str">
            <v>LUVA CPVC, SOLDAVEL, 54 MM, PARA AGUA QUENTE PREDIAL</v>
          </cell>
          <cell r="C2863" t="str">
            <v xml:space="preserve">UN    </v>
          </cell>
          <cell r="D2863">
            <v>39.840000000000003</v>
          </cell>
        </row>
        <row r="2864">
          <cell r="A2864">
            <v>37979</v>
          </cell>
          <cell r="B2864" t="str">
            <v>LUVA CPVC, SOLDAVEL, 73 MM, PARA AGUA QUENTE PREDIAL</v>
          </cell>
          <cell r="C2864" t="str">
            <v xml:space="preserve">UN    </v>
          </cell>
          <cell r="D2864">
            <v>171.16</v>
          </cell>
        </row>
        <row r="2865">
          <cell r="A2865">
            <v>37980</v>
          </cell>
          <cell r="B2865" t="str">
            <v>LUVA CPVC, SOLDAVEL, 89 MM, PARA AGUA QUENTE PREDIAL</v>
          </cell>
          <cell r="C2865" t="str">
            <v xml:space="preserve">UN    </v>
          </cell>
          <cell r="D2865">
            <v>192.36</v>
          </cell>
        </row>
        <row r="2866">
          <cell r="A2866">
            <v>36147</v>
          </cell>
          <cell r="B2866" t="str">
            <v>LUVA DE BORRACHA ISOLANTE PARA ALTA TENSAO, RESISTENTE A OZONIO, TENSAO DE ENSAIO 2,5 KV (PAR)</v>
          </cell>
          <cell r="C2866" t="str">
            <v xml:space="preserve">PAR   </v>
          </cell>
          <cell r="D2866">
            <v>357.09</v>
          </cell>
        </row>
        <row r="2867">
          <cell r="A2867">
            <v>12731</v>
          </cell>
          <cell r="B2867" t="str">
            <v>LUVA DE COBRE (REF 600) SEM ANEL DE SOLDA, BOLSA X BOLSA, 104 MM</v>
          </cell>
          <cell r="C2867" t="str">
            <v xml:space="preserve">UN    </v>
          </cell>
          <cell r="D2867">
            <v>329.03</v>
          </cell>
        </row>
        <row r="2868">
          <cell r="A2868">
            <v>12723</v>
          </cell>
          <cell r="B2868" t="str">
            <v>LUVA DE COBRE (REF 600) SEM ANEL DE SOLDA, BOLSA X BOLSA, 15 MM</v>
          </cell>
          <cell r="C2868" t="str">
            <v xml:space="preserve">UN    </v>
          </cell>
          <cell r="D2868">
            <v>2.5499999999999998</v>
          </cell>
        </row>
        <row r="2869">
          <cell r="A2869">
            <v>12724</v>
          </cell>
          <cell r="B2869" t="str">
            <v>LUVA DE COBRE (REF 600) SEM ANEL DE SOLDA, BOLSA X BOLSA, 22 MM</v>
          </cell>
          <cell r="C2869" t="str">
            <v xml:space="preserve">UN    </v>
          </cell>
          <cell r="D2869">
            <v>4.9000000000000004</v>
          </cell>
        </row>
        <row r="2870">
          <cell r="A2870">
            <v>12725</v>
          </cell>
          <cell r="B2870" t="str">
            <v>LUVA DE COBRE (REF 600) SEM ANEL DE SOLDA, BOLSA X BOLSA, 28 MM</v>
          </cell>
          <cell r="C2870" t="str">
            <v xml:space="preserve">UN    </v>
          </cell>
          <cell r="D2870">
            <v>9.83</v>
          </cell>
        </row>
        <row r="2871">
          <cell r="A2871">
            <v>12726</v>
          </cell>
          <cell r="B2871" t="str">
            <v>LUVA DE COBRE (REF 600) SEM ANEL DE SOLDA, BOLSA X BOLSA, 35 MM</v>
          </cell>
          <cell r="C2871" t="str">
            <v xml:space="preserve">UN    </v>
          </cell>
          <cell r="D2871">
            <v>21.71</v>
          </cell>
        </row>
        <row r="2872">
          <cell r="A2872">
            <v>12727</v>
          </cell>
          <cell r="B2872" t="str">
            <v>LUVA DE COBRE (REF 600) SEM ANEL DE SOLDA, BOLSA X BOLSA, 42 MM</v>
          </cell>
          <cell r="C2872" t="str">
            <v xml:space="preserve">UN    </v>
          </cell>
          <cell r="D2872">
            <v>27.53</v>
          </cell>
        </row>
        <row r="2873">
          <cell r="A2873">
            <v>12728</v>
          </cell>
          <cell r="B2873" t="str">
            <v>LUVA DE COBRE (REF 600) SEM ANEL DE SOLDA, BOLSA X BOLSA, 54 MM</v>
          </cell>
          <cell r="C2873" t="str">
            <v xml:space="preserve">UN    </v>
          </cell>
          <cell r="D2873">
            <v>44.96</v>
          </cell>
        </row>
        <row r="2874">
          <cell r="A2874">
            <v>12729</v>
          </cell>
          <cell r="B2874" t="str">
            <v>LUVA DE COBRE (REF 600) SEM ANEL DE SOLDA, BOLSA X BOLSA, 66 MM</v>
          </cell>
          <cell r="C2874" t="str">
            <v xml:space="preserve">UN    </v>
          </cell>
          <cell r="D2874">
            <v>147.38</v>
          </cell>
        </row>
        <row r="2875">
          <cell r="A2875">
            <v>12730</v>
          </cell>
          <cell r="B2875" t="str">
            <v>LUVA DE COBRE (REF 600) SEM ANEL DE SOLDA, BOLSA X BOLSA, 79 MM</v>
          </cell>
          <cell r="C2875" t="str">
            <v xml:space="preserve">UN    </v>
          </cell>
          <cell r="D2875">
            <v>225.65</v>
          </cell>
        </row>
        <row r="2876">
          <cell r="A2876">
            <v>3840</v>
          </cell>
          <cell r="B2876" t="str">
            <v>LUVA DE CORRER DEFOFO, PVC, JE, DN 100 MM</v>
          </cell>
          <cell r="C2876" t="str">
            <v xml:space="preserve">UN    </v>
          </cell>
          <cell r="D2876">
            <v>60.45</v>
          </cell>
        </row>
        <row r="2877">
          <cell r="A2877">
            <v>3838</v>
          </cell>
          <cell r="B2877" t="str">
            <v>LUVA DE CORRER DEFOFO, PVC, JE, DN 150 MM</v>
          </cell>
          <cell r="C2877" t="str">
            <v xml:space="preserve">UN    </v>
          </cell>
          <cell r="D2877">
            <v>133.43</v>
          </cell>
        </row>
        <row r="2878">
          <cell r="A2878">
            <v>3844</v>
          </cell>
          <cell r="B2878" t="str">
            <v>LUVA DE CORRER DEFOFO, PVC, JE, DN 200 MM</v>
          </cell>
          <cell r="C2878" t="str">
            <v xml:space="preserve">UN    </v>
          </cell>
          <cell r="D2878">
            <v>237.99</v>
          </cell>
        </row>
        <row r="2879">
          <cell r="A2879">
            <v>3839</v>
          </cell>
          <cell r="B2879" t="str">
            <v>LUVA DE CORRER DEFOFO, PVC, JE, DN 250 MM</v>
          </cell>
          <cell r="C2879" t="str">
            <v xml:space="preserve">UN    </v>
          </cell>
          <cell r="D2879">
            <v>433.5</v>
          </cell>
        </row>
        <row r="2880">
          <cell r="A2880">
            <v>3843</v>
          </cell>
          <cell r="B2880" t="str">
            <v>LUVA DE CORRER DEFOFO, PVC, JE, DN 300 MM</v>
          </cell>
          <cell r="C2880" t="str">
            <v xml:space="preserve">UN    </v>
          </cell>
          <cell r="D2880">
            <v>594.98</v>
          </cell>
        </row>
        <row r="2881">
          <cell r="A2881">
            <v>3900</v>
          </cell>
          <cell r="B2881" t="str">
            <v>LUVA DE CORRER PARA TUBO ROSCAVEL, PVC, 1 1/2", PARA AGUA FRIA PREDIAL</v>
          </cell>
          <cell r="C2881" t="str">
            <v xml:space="preserve">UN    </v>
          </cell>
          <cell r="D2881">
            <v>41.11</v>
          </cell>
        </row>
        <row r="2882">
          <cell r="A2882">
            <v>3846</v>
          </cell>
          <cell r="B2882" t="str">
            <v>LUVA DE CORRER PARA TUBO ROSCAVEL, PVC, 1/2", PARA AGUA FRIA PREDIAL</v>
          </cell>
          <cell r="C2882" t="str">
            <v xml:space="preserve">UN    </v>
          </cell>
          <cell r="D2882">
            <v>12.96</v>
          </cell>
        </row>
        <row r="2883">
          <cell r="A2883">
            <v>3886</v>
          </cell>
          <cell r="B2883" t="str">
            <v>LUVA DE CORRER PARA TUBO ROSCAVEL, PVC, 3/4", PARA AGUA FRIA PREDIAL</v>
          </cell>
          <cell r="C2883" t="str">
            <v xml:space="preserve">UN    </v>
          </cell>
          <cell r="D2883">
            <v>13.64</v>
          </cell>
        </row>
        <row r="2884">
          <cell r="A2884">
            <v>3854</v>
          </cell>
          <cell r="B2884" t="str">
            <v>LUVA DE CORRER PARA TUBO SOLDAVEL, PVC, 20 MM, PARA AGUA FRIA PREDIAL</v>
          </cell>
          <cell r="C2884" t="str">
            <v xml:space="preserve">UN    </v>
          </cell>
          <cell r="D2884">
            <v>7.58</v>
          </cell>
        </row>
        <row r="2885">
          <cell r="A2885">
            <v>3873</v>
          </cell>
          <cell r="B2885" t="str">
            <v>LUVA DE CORRER PARA TUBO SOLDAVEL, PVC, 25 MM, PARA AGUA FRIA PREDIAL</v>
          </cell>
          <cell r="C2885" t="str">
            <v xml:space="preserve">UN    </v>
          </cell>
          <cell r="D2885">
            <v>10.039999999999999</v>
          </cell>
        </row>
        <row r="2886">
          <cell r="A2886">
            <v>38021</v>
          </cell>
          <cell r="B2886" t="str">
            <v>LUVA DE CORRER PARA TUBO SOLDAVEL, PVC, 32 MM, PARA AGUA FRIA PREDIAL</v>
          </cell>
          <cell r="C2886" t="str">
            <v xml:space="preserve">UN    </v>
          </cell>
          <cell r="D2886">
            <v>24</v>
          </cell>
        </row>
        <row r="2887">
          <cell r="A2887">
            <v>3847</v>
          </cell>
          <cell r="B2887" t="str">
            <v>LUVA DE CORRER PARA TUBO SOLDAVEL, PVC, 50 MM, PARA AGUA FRIA PREDIAL</v>
          </cell>
          <cell r="C2887" t="str">
            <v xml:space="preserve">UN    </v>
          </cell>
          <cell r="D2887">
            <v>27.25</v>
          </cell>
        </row>
        <row r="2888">
          <cell r="A2888">
            <v>38022</v>
          </cell>
          <cell r="B2888" t="str">
            <v>LUVA DE CORRER PARA TUBO SOLDAVEL, PVC, 60 MM, PARA AGUA FRIA PREDIAL</v>
          </cell>
          <cell r="C2888" t="str">
            <v xml:space="preserve">UN    </v>
          </cell>
          <cell r="D2888">
            <v>42.56</v>
          </cell>
        </row>
        <row r="2889">
          <cell r="A2889">
            <v>3833</v>
          </cell>
          <cell r="B2889" t="str">
            <v>LUVA DE CORRER PVC, JE, DN 100 MM, PARA REDE COLETORA DE ESGOTO (NBR 10569)</v>
          </cell>
          <cell r="C2889" t="str">
            <v xml:space="preserve">UN    </v>
          </cell>
          <cell r="D2889">
            <v>24.4</v>
          </cell>
        </row>
        <row r="2890">
          <cell r="A2890">
            <v>3835</v>
          </cell>
          <cell r="B2890" t="str">
            <v>LUVA DE CORRER PVC, JE, DN 150 MM, PARA REDE COLETORA DE ESGOTO (NBR 10569)</v>
          </cell>
          <cell r="C2890" t="str">
            <v xml:space="preserve">UN    </v>
          </cell>
          <cell r="D2890">
            <v>79.459999999999994</v>
          </cell>
        </row>
        <row r="2891">
          <cell r="A2891">
            <v>3836</v>
          </cell>
          <cell r="B2891" t="str">
            <v>LUVA DE CORRER PVC, JE, DN 200 MM, PARA REDE COLETORA DE ESGOTO (NBR 10569)</v>
          </cell>
          <cell r="C2891" t="str">
            <v xml:space="preserve">UN    </v>
          </cell>
          <cell r="D2891">
            <v>171.02</v>
          </cell>
        </row>
        <row r="2892">
          <cell r="A2892">
            <v>3830</v>
          </cell>
          <cell r="B2892" t="str">
            <v>LUVA DE CORRER PVC, JE, DN 250 MM, PARA REDE COLETORA DE ESGOTO (NBR 10569)</v>
          </cell>
          <cell r="C2892" t="str">
            <v xml:space="preserve">UN    </v>
          </cell>
          <cell r="D2892">
            <v>279.63</v>
          </cell>
        </row>
        <row r="2893">
          <cell r="A2893">
            <v>3831</v>
          </cell>
          <cell r="B2893" t="str">
            <v>LUVA DE CORRER PVC, JE, DN 300 MM, PARA REDE COLETORA DE ESGOTO (NBR 10569)</v>
          </cell>
          <cell r="C2893" t="str">
            <v xml:space="preserve">UN    </v>
          </cell>
          <cell r="D2893">
            <v>467.44</v>
          </cell>
        </row>
        <row r="2894">
          <cell r="A2894">
            <v>37981</v>
          </cell>
          <cell r="B2894" t="str">
            <v>LUVA DE CORRER, CPVC, SOLDAVEL, 15 MM, PARA AGUA QUENTE PREDIAL</v>
          </cell>
          <cell r="C2894" t="str">
            <v xml:space="preserve">UN    </v>
          </cell>
          <cell r="D2894">
            <v>7.85</v>
          </cell>
        </row>
        <row r="2895">
          <cell r="A2895">
            <v>37982</v>
          </cell>
          <cell r="B2895" t="str">
            <v>LUVA DE CORRER, CPVC, SOLDAVEL, 22 MM, PARA AGUA QUENTE PREDIAL</v>
          </cell>
          <cell r="C2895" t="str">
            <v xml:space="preserve">UN    </v>
          </cell>
          <cell r="D2895">
            <v>11.91</v>
          </cell>
        </row>
        <row r="2896">
          <cell r="A2896">
            <v>37983</v>
          </cell>
          <cell r="B2896" t="str">
            <v>LUVA DE CORRER, CPVC, SOLDAVEL, 28 MM, PARA AGUA QUENTE PREDIAL</v>
          </cell>
          <cell r="C2896" t="str">
            <v xml:space="preserve">UN    </v>
          </cell>
          <cell r="D2896">
            <v>16.68</v>
          </cell>
        </row>
        <row r="2897">
          <cell r="A2897">
            <v>37984</v>
          </cell>
          <cell r="B2897" t="str">
            <v>LUVA DE CORRER, CPVC, SOLDAVEL, 35 MM, PARA AGUA QUENTE PREDIAL</v>
          </cell>
          <cell r="C2897" t="str">
            <v xml:space="preserve">UN    </v>
          </cell>
          <cell r="D2897">
            <v>28.8</v>
          </cell>
        </row>
        <row r="2898">
          <cell r="A2898">
            <v>37985</v>
          </cell>
          <cell r="B2898" t="str">
            <v>LUVA DE CORRER, CPVC, SOLDAVEL, 42 MM, PARA AGUA QUENTE PREDIAL</v>
          </cell>
          <cell r="C2898" t="str">
            <v xml:space="preserve">UN    </v>
          </cell>
          <cell r="D2898">
            <v>40.33</v>
          </cell>
        </row>
        <row r="2899">
          <cell r="A2899">
            <v>3826</v>
          </cell>
          <cell r="B2899" t="str">
            <v>LUVA DE CORRER, PVC PBA, JE, DN 100 / DE 110 MM, PARA REDE AGUA (NBR 10351)</v>
          </cell>
          <cell r="C2899" t="str">
            <v xml:space="preserve">UN    </v>
          </cell>
          <cell r="D2899">
            <v>59.99</v>
          </cell>
        </row>
        <row r="2900">
          <cell r="A2900">
            <v>3825</v>
          </cell>
          <cell r="B2900" t="str">
            <v>LUVA DE CORRER, PVC PBA, JE, DN 50 / DE 60 MM, PARA REDE AGUA (NBR 10351)</v>
          </cell>
          <cell r="C2900" t="str">
            <v xml:space="preserve">UN    </v>
          </cell>
          <cell r="D2900">
            <v>17.25</v>
          </cell>
        </row>
        <row r="2901">
          <cell r="A2901">
            <v>3827</v>
          </cell>
          <cell r="B2901" t="str">
            <v>LUVA DE CORRER, PVC PBA, JE, DN 75 / DE 85 MM, PARA REDE AGUA (NBR 10351)</v>
          </cell>
          <cell r="C2901" t="str">
            <v xml:space="preserve">UN    </v>
          </cell>
          <cell r="D2901">
            <v>37.69</v>
          </cell>
        </row>
        <row r="2902">
          <cell r="A2902">
            <v>20165</v>
          </cell>
          <cell r="B2902" t="str">
            <v>LUVA DE CORRER, PVC SERIE R, 100 MM, PARA ESGOTO OU AGUAS PLUVIAIS PREDIAIS</v>
          </cell>
          <cell r="C2902" t="str">
            <v xml:space="preserve">UN    </v>
          </cell>
          <cell r="D2902">
            <v>23.49</v>
          </cell>
        </row>
        <row r="2903">
          <cell r="A2903">
            <v>20166</v>
          </cell>
          <cell r="B2903" t="str">
            <v>LUVA DE CORRER, PVC SERIE R, 150 MM, PARA ESGOTO OU AGUAS PLUVIAIS PREDIAIS</v>
          </cell>
          <cell r="C2903" t="str">
            <v xml:space="preserve">UN    </v>
          </cell>
          <cell r="D2903">
            <v>75.900000000000006</v>
          </cell>
        </row>
        <row r="2904">
          <cell r="A2904">
            <v>20164</v>
          </cell>
          <cell r="B2904" t="str">
            <v>LUVA DE CORRER, PVC SERIE R, 75 MM, PARA ESGOTO OU AGUAS PLUVIAIS PREDIAIS</v>
          </cell>
          <cell r="C2904" t="str">
            <v xml:space="preserve">UN    </v>
          </cell>
          <cell r="D2904">
            <v>12.4</v>
          </cell>
        </row>
        <row r="2905">
          <cell r="A2905">
            <v>3893</v>
          </cell>
          <cell r="B2905" t="str">
            <v>LUVA DE CORRER, PVC, DN 100 MM, PARA ESGOTO PREDIAL</v>
          </cell>
          <cell r="C2905" t="str">
            <v xml:space="preserve">UN    </v>
          </cell>
          <cell r="D2905">
            <v>15.39</v>
          </cell>
        </row>
        <row r="2906">
          <cell r="A2906">
            <v>3848</v>
          </cell>
          <cell r="B2906" t="str">
            <v>LUVA DE CORRER, PVC, DN 50 MM, PARA ESGOTO PREDIAL</v>
          </cell>
          <cell r="C2906" t="str">
            <v xml:space="preserve">UN    </v>
          </cell>
          <cell r="D2906">
            <v>9.35</v>
          </cell>
        </row>
        <row r="2907">
          <cell r="A2907">
            <v>3895</v>
          </cell>
          <cell r="B2907" t="str">
            <v>LUVA DE CORRER, PVC, DN 75 MM, PARA ESGOTO PREDIAL</v>
          </cell>
          <cell r="C2907" t="str">
            <v xml:space="preserve">UN    </v>
          </cell>
          <cell r="D2907">
            <v>10.17</v>
          </cell>
        </row>
        <row r="2908">
          <cell r="A2908">
            <v>12404</v>
          </cell>
          <cell r="B2908" t="str">
            <v>LUVA DE FERRO GALVANIZADO, COM ROSCA BSP MACHO/FEMEA, DE 3/4"</v>
          </cell>
          <cell r="C2908" t="str">
            <v xml:space="preserve">UN    </v>
          </cell>
          <cell r="D2908">
            <v>6.78</v>
          </cell>
        </row>
        <row r="2909">
          <cell r="A2909">
            <v>3939</v>
          </cell>
          <cell r="B2909" t="str">
            <v>LUVA DE FERRO GALVANIZADO, COM ROSCA BSP, DE 1 1/2"</v>
          </cell>
          <cell r="C2909" t="str">
            <v xml:space="preserve">UN    </v>
          </cell>
          <cell r="D2909">
            <v>13.98</v>
          </cell>
        </row>
        <row r="2910">
          <cell r="A2910">
            <v>3911</v>
          </cell>
          <cell r="B2910" t="str">
            <v>LUVA DE FERRO GALVANIZADO, COM ROSCA BSP, DE 1 1/4"</v>
          </cell>
          <cell r="C2910" t="str">
            <v xml:space="preserve">UN    </v>
          </cell>
          <cell r="D2910">
            <v>11.42</v>
          </cell>
        </row>
        <row r="2911">
          <cell r="A2911">
            <v>3908</v>
          </cell>
          <cell r="B2911" t="str">
            <v>LUVA DE FERRO GALVANIZADO, COM ROSCA BSP, DE 1/2"</v>
          </cell>
          <cell r="C2911" t="str">
            <v xml:space="preserve">UN    </v>
          </cell>
          <cell r="D2911">
            <v>3.69</v>
          </cell>
        </row>
        <row r="2912">
          <cell r="A2912">
            <v>3910</v>
          </cell>
          <cell r="B2912" t="str">
            <v>LUVA DE FERRO GALVANIZADO, COM ROSCA BSP, DE 1"</v>
          </cell>
          <cell r="C2912" t="str">
            <v xml:space="preserve">UN    </v>
          </cell>
          <cell r="D2912">
            <v>8.17</v>
          </cell>
        </row>
        <row r="2913">
          <cell r="A2913">
            <v>3913</v>
          </cell>
          <cell r="B2913" t="str">
            <v>LUVA DE FERRO GALVANIZADO, COM ROSCA BSP, DE 2 1/2"</v>
          </cell>
          <cell r="C2913" t="str">
            <v xml:space="preserve">UN    </v>
          </cell>
          <cell r="D2913">
            <v>39.06</v>
          </cell>
        </row>
        <row r="2914">
          <cell r="A2914">
            <v>3912</v>
          </cell>
          <cell r="B2914" t="str">
            <v>LUVA DE FERRO GALVANIZADO, COM ROSCA BSP, DE 2"</v>
          </cell>
          <cell r="C2914" t="str">
            <v xml:space="preserve">UN    </v>
          </cell>
          <cell r="D2914">
            <v>21.41</v>
          </cell>
        </row>
        <row r="2915">
          <cell r="A2915">
            <v>3909</v>
          </cell>
          <cell r="B2915" t="str">
            <v>LUVA DE FERRO GALVANIZADO, COM ROSCA BSP, DE 3/4"</v>
          </cell>
          <cell r="C2915" t="str">
            <v xml:space="preserve">UN    </v>
          </cell>
          <cell r="D2915">
            <v>5.0199999999999996</v>
          </cell>
        </row>
        <row r="2916">
          <cell r="A2916">
            <v>3914</v>
          </cell>
          <cell r="B2916" t="str">
            <v>LUVA DE FERRO GALVANIZADO, COM ROSCA BSP, DE 3"</v>
          </cell>
          <cell r="C2916" t="str">
            <v xml:space="preserve">UN    </v>
          </cell>
          <cell r="D2916">
            <v>58.93</v>
          </cell>
        </row>
        <row r="2917">
          <cell r="A2917">
            <v>3915</v>
          </cell>
          <cell r="B2917" t="str">
            <v>LUVA DE FERRO GALVANIZADO, COM ROSCA BSP, DE 4"</v>
          </cell>
          <cell r="C2917" t="str">
            <v xml:space="preserve">UN    </v>
          </cell>
          <cell r="D2917">
            <v>92.93</v>
          </cell>
        </row>
        <row r="2918">
          <cell r="A2918">
            <v>3916</v>
          </cell>
          <cell r="B2918" t="str">
            <v>LUVA DE FERRO GALVANIZADO, COM ROSCA BSP, DE 5"</v>
          </cell>
          <cell r="C2918" t="str">
            <v xml:space="preserve">UN    </v>
          </cell>
          <cell r="D2918">
            <v>169.3</v>
          </cell>
        </row>
        <row r="2919">
          <cell r="A2919">
            <v>3917</v>
          </cell>
          <cell r="B2919" t="str">
            <v>LUVA DE FERRO GALVANIZADO, COM ROSCA BSP, DE 6"</v>
          </cell>
          <cell r="C2919" t="str">
            <v xml:space="preserve">UN    </v>
          </cell>
          <cell r="D2919">
            <v>279.24</v>
          </cell>
        </row>
        <row r="2920">
          <cell r="A2920">
            <v>1904</v>
          </cell>
          <cell r="B2920" t="str">
            <v>LUVA DE PRESSAO, EM PVC, DE 20 MM, PARA ELETRODUTO FLEXIVEL</v>
          </cell>
          <cell r="C2920" t="str">
            <v xml:space="preserve">UN    </v>
          </cell>
          <cell r="D2920">
            <v>0.63</v>
          </cell>
        </row>
        <row r="2921">
          <cell r="A2921">
            <v>1899</v>
          </cell>
          <cell r="B2921" t="str">
            <v>LUVA DE PRESSAO, EM PVC, DE 25 MM, PARA ELETRODUTO FLEXIVEL</v>
          </cell>
          <cell r="C2921" t="str">
            <v xml:space="preserve">UN    </v>
          </cell>
          <cell r="D2921">
            <v>0.72</v>
          </cell>
        </row>
        <row r="2922">
          <cell r="A2922">
            <v>1900</v>
          </cell>
          <cell r="B2922" t="str">
            <v>LUVA DE PRESSAO, EM PVC, DE 32 MM, PARA ELETRODUTO FLEXIVEL</v>
          </cell>
          <cell r="C2922" t="str">
            <v xml:space="preserve">UN    </v>
          </cell>
          <cell r="D2922">
            <v>1.1599999999999999</v>
          </cell>
        </row>
        <row r="2923">
          <cell r="A2923">
            <v>12407</v>
          </cell>
          <cell r="B2923" t="str">
            <v>LUVA DE REDUCAO DE FERRO GALVANIZADO, COM ROSCA BSP MACHO/FEMEA, DE 1 1/2" X 1"</v>
          </cell>
          <cell r="C2923" t="str">
            <v xml:space="preserve">UN    </v>
          </cell>
          <cell r="D2923">
            <v>21.14</v>
          </cell>
        </row>
        <row r="2924">
          <cell r="A2924">
            <v>12408</v>
          </cell>
          <cell r="B2924" t="str">
            <v>LUVA DE REDUCAO DE FERRO GALVANIZADO, COM ROSCA BSP MACHO/FEMEA, DE 1" X 1/2"</v>
          </cell>
          <cell r="C2924" t="str">
            <v xml:space="preserve">UN    </v>
          </cell>
          <cell r="D2924">
            <v>11.93</v>
          </cell>
        </row>
        <row r="2925">
          <cell r="A2925">
            <v>12409</v>
          </cell>
          <cell r="B2925" t="str">
            <v>LUVA DE REDUCAO DE FERRO GALVANIZADO, COM ROSCA BSP MACHO/FEMEA, DE 1" X 3/4"</v>
          </cell>
          <cell r="C2925" t="str">
            <v xml:space="preserve">UN    </v>
          </cell>
          <cell r="D2925">
            <v>11.93</v>
          </cell>
        </row>
        <row r="2926">
          <cell r="A2926">
            <v>12410</v>
          </cell>
          <cell r="B2926" t="str">
            <v>LUVA DE REDUCAO DE FERRO GALVANIZADO, COM ROSCA BSP MACHO/FEMEA, DE 3/4" X 1/2"</v>
          </cell>
          <cell r="C2926" t="str">
            <v xml:space="preserve">UN    </v>
          </cell>
          <cell r="D2926">
            <v>8.2200000000000006</v>
          </cell>
        </row>
        <row r="2927">
          <cell r="A2927">
            <v>3936</v>
          </cell>
          <cell r="B2927" t="str">
            <v>LUVA DE REDUCAO DE FERRO GALVANIZADO, COM ROSCA BSP, DE 1 1/2" X 1 1/4"</v>
          </cell>
          <cell r="C2927" t="str">
            <v xml:space="preserve">UN    </v>
          </cell>
          <cell r="D2927">
            <v>14.85</v>
          </cell>
        </row>
        <row r="2928">
          <cell r="A2928">
            <v>3922</v>
          </cell>
          <cell r="B2928" t="str">
            <v>LUVA DE REDUCAO DE FERRO GALVANIZADO, COM ROSCA BSP, DE 1 1/2" X 1/2"</v>
          </cell>
          <cell r="C2928" t="str">
            <v xml:space="preserve">UN    </v>
          </cell>
          <cell r="D2928">
            <v>13.66</v>
          </cell>
        </row>
        <row r="2929">
          <cell r="A2929">
            <v>3924</v>
          </cell>
          <cell r="B2929" t="str">
            <v>LUVA DE REDUCAO DE FERRO GALVANIZADO, COM ROSCA BSP, DE 1 1/2" X 1"</v>
          </cell>
          <cell r="C2929" t="str">
            <v xml:space="preserve">UN    </v>
          </cell>
          <cell r="D2929">
            <v>14.85</v>
          </cell>
        </row>
        <row r="2930">
          <cell r="A2930">
            <v>3923</v>
          </cell>
          <cell r="B2930" t="str">
            <v>LUVA DE REDUCAO DE FERRO GALVANIZADO, COM ROSCA BSP, DE 1 1/2" X 3/4"</v>
          </cell>
          <cell r="C2930" t="str">
            <v xml:space="preserve">UN    </v>
          </cell>
          <cell r="D2930">
            <v>14.85</v>
          </cell>
        </row>
        <row r="2931">
          <cell r="A2931">
            <v>3937</v>
          </cell>
          <cell r="B2931" t="str">
            <v>LUVA DE REDUCAO DE FERRO GALVANIZADO, COM ROSCA BSP, DE 1 1/4" X 1/2"</v>
          </cell>
          <cell r="C2931" t="str">
            <v xml:space="preserve">UN    </v>
          </cell>
          <cell r="D2931">
            <v>12.25</v>
          </cell>
        </row>
        <row r="2932">
          <cell r="A2932">
            <v>3921</v>
          </cell>
          <cell r="B2932" t="str">
            <v>LUVA DE REDUCAO DE FERRO GALVANIZADO, COM ROSCA BSP, DE 1 1/4" X 1"</v>
          </cell>
          <cell r="C2932" t="str">
            <v xml:space="preserve">UN    </v>
          </cell>
          <cell r="D2932">
            <v>12.26</v>
          </cell>
        </row>
        <row r="2933">
          <cell r="A2933">
            <v>3920</v>
          </cell>
          <cell r="B2933" t="str">
            <v>LUVA DE REDUCAO DE FERRO GALVANIZADO, COM ROSCA BSP, DE 1 1/4" X 3/4"</v>
          </cell>
          <cell r="C2933" t="str">
            <v xml:space="preserve">UN    </v>
          </cell>
          <cell r="D2933">
            <v>12.25</v>
          </cell>
        </row>
        <row r="2934">
          <cell r="A2934">
            <v>3938</v>
          </cell>
          <cell r="B2934" t="str">
            <v>LUVA DE REDUCAO DE FERRO GALVANIZADO, COM ROSCA BSP, DE 1" X 1/2"</v>
          </cell>
          <cell r="C2934" t="str">
            <v xml:space="preserve">UN    </v>
          </cell>
          <cell r="D2934">
            <v>8.08</v>
          </cell>
        </row>
        <row r="2935">
          <cell r="A2935">
            <v>3919</v>
          </cell>
          <cell r="B2935" t="str">
            <v>LUVA DE REDUCAO DE FERRO GALVANIZADO, COM ROSCA BSP, DE 1" X 3/4"</v>
          </cell>
          <cell r="C2935" t="str">
            <v xml:space="preserve">UN    </v>
          </cell>
          <cell r="D2935">
            <v>8.23</v>
          </cell>
        </row>
        <row r="2936">
          <cell r="A2936">
            <v>3927</v>
          </cell>
          <cell r="B2936" t="str">
            <v>LUVA DE REDUCAO DE FERRO GALVANIZADO, COM ROSCA BSP, DE 2 1/2" X 1 1/2"</v>
          </cell>
          <cell r="C2936" t="str">
            <v xml:space="preserve">UN    </v>
          </cell>
          <cell r="D2936">
            <v>41.71</v>
          </cell>
        </row>
        <row r="2937">
          <cell r="A2937">
            <v>3928</v>
          </cell>
          <cell r="B2937" t="str">
            <v>LUVA DE REDUCAO DE FERRO GALVANIZADO, COM ROSCA BSP, DE 2 1/2" X 2"</v>
          </cell>
          <cell r="C2937" t="str">
            <v xml:space="preserve">UN    </v>
          </cell>
          <cell r="D2937">
            <v>41.71</v>
          </cell>
        </row>
        <row r="2938">
          <cell r="A2938">
            <v>3926</v>
          </cell>
          <cell r="B2938" t="str">
            <v>LUVA DE REDUCAO DE FERRO GALVANIZADO, COM ROSCA BSP, DE 2" X 1 1/2"</v>
          </cell>
          <cell r="C2938" t="str">
            <v xml:space="preserve">UN    </v>
          </cell>
          <cell r="D2938">
            <v>23.78</v>
          </cell>
        </row>
        <row r="2939">
          <cell r="A2939">
            <v>3935</v>
          </cell>
          <cell r="B2939" t="str">
            <v>LUVA DE REDUCAO DE FERRO GALVANIZADO, COM ROSCA BSP, DE 2" X 1 1/4"</v>
          </cell>
          <cell r="C2939" t="str">
            <v xml:space="preserve">UN    </v>
          </cell>
          <cell r="D2939">
            <v>23.78</v>
          </cell>
        </row>
        <row r="2940">
          <cell r="A2940">
            <v>3925</v>
          </cell>
          <cell r="B2940" t="str">
            <v>LUVA DE REDUCAO DE FERRO GALVANIZADO, COM ROSCA BSP, DE 2" X 1"</v>
          </cell>
          <cell r="C2940" t="str">
            <v xml:space="preserve">UN    </v>
          </cell>
          <cell r="D2940">
            <v>23.78</v>
          </cell>
        </row>
        <row r="2941">
          <cell r="A2941">
            <v>12406</v>
          </cell>
          <cell r="B2941" t="str">
            <v>LUVA DE REDUCAO DE FERRO GALVANIZADO, COM ROSCA BSP, DE 3/4" X 1/2"</v>
          </cell>
          <cell r="C2941" t="str">
            <v xml:space="preserve">UN    </v>
          </cell>
          <cell r="D2941">
            <v>5.84</v>
          </cell>
        </row>
        <row r="2942">
          <cell r="A2942">
            <v>3929</v>
          </cell>
          <cell r="B2942" t="str">
            <v>LUVA DE REDUCAO DE FERRO GALVANIZADO, COM ROSCA BSP, DE 3" X 1 1/2"</v>
          </cell>
          <cell r="C2942" t="str">
            <v xml:space="preserve">UN    </v>
          </cell>
          <cell r="D2942">
            <v>63.55</v>
          </cell>
        </row>
        <row r="2943">
          <cell r="A2943">
            <v>3931</v>
          </cell>
          <cell r="B2943" t="str">
            <v>LUVA DE REDUCAO DE FERRO GALVANIZADO, COM ROSCA BSP, DE 3" X 2 1/2"</v>
          </cell>
          <cell r="C2943" t="str">
            <v xml:space="preserve">UN    </v>
          </cell>
          <cell r="D2943">
            <v>63.55</v>
          </cell>
        </row>
        <row r="2944">
          <cell r="A2944">
            <v>3930</v>
          </cell>
          <cell r="B2944" t="str">
            <v>LUVA DE REDUCAO DE FERRO GALVANIZADO, COM ROSCA BSP, DE 3" X 2"</v>
          </cell>
          <cell r="C2944" t="str">
            <v xml:space="preserve">UN    </v>
          </cell>
          <cell r="D2944">
            <v>63.55</v>
          </cell>
        </row>
        <row r="2945">
          <cell r="A2945">
            <v>3932</v>
          </cell>
          <cell r="B2945" t="str">
            <v>LUVA DE REDUCAO DE FERRO GALVANIZADO, COM ROSCA BSP, DE 4" X 2 1/2"</v>
          </cell>
          <cell r="C2945" t="str">
            <v xml:space="preserve">UN    </v>
          </cell>
          <cell r="D2945">
            <v>109.73</v>
          </cell>
        </row>
        <row r="2946">
          <cell r="A2946">
            <v>3933</v>
          </cell>
          <cell r="B2946" t="str">
            <v>LUVA DE REDUCAO DE FERRO GALVANIZADO, COM ROSCA BSP, DE 4" X 2"</v>
          </cell>
          <cell r="C2946" t="str">
            <v xml:space="preserve">UN    </v>
          </cell>
          <cell r="D2946">
            <v>109.73</v>
          </cell>
        </row>
        <row r="2947">
          <cell r="A2947">
            <v>3934</v>
          </cell>
          <cell r="B2947" t="str">
            <v>LUVA DE REDUCAO DE FERRO GALVANIZADO, COM ROSCA BSP, DE 4" X 3"</v>
          </cell>
          <cell r="C2947" t="str">
            <v xml:space="preserve">UN    </v>
          </cell>
          <cell r="D2947">
            <v>109.73</v>
          </cell>
        </row>
        <row r="2948">
          <cell r="A2948">
            <v>40355</v>
          </cell>
          <cell r="B2948" t="str">
            <v>LUVA DE REDUCAO EM ACO CARBONO, COM ENCAIXE PARA SOLDA DN SW, PRESSAO 3.000 LBS,  3/4 " X 1/2"</v>
          </cell>
          <cell r="C2948" t="str">
            <v xml:space="preserve">UN    </v>
          </cell>
          <cell r="D2948">
            <v>8.3800000000000008</v>
          </cell>
        </row>
        <row r="2949">
          <cell r="A2949">
            <v>40364</v>
          </cell>
          <cell r="B2949" t="str">
            <v>LUVA DE REDUCAO EM ACO CARBONO, COM ENCAIXE PARA SOLDA DN SW, PRESSAO 3.000 LBS, DN 1 1/2" X 1 1/4"</v>
          </cell>
          <cell r="C2949" t="str">
            <v xml:space="preserve">UN    </v>
          </cell>
          <cell r="D2949">
            <v>39.26</v>
          </cell>
        </row>
        <row r="2950">
          <cell r="A2950">
            <v>40361</v>
          </cell>
          <cell r="B2950" t="str">
            <v>LUVA DE REDUCAO EM ACO CARBONO, COM ENCAIXE PARA SOLDA DN SW, PRESSAO 3.000 LBS, DN 1 1/4"  X 1"</v>
          </cell>
          <cell r="C2950" t="str">
            <v xml:space="preserve">UN    </v>
          </cell>
          <cell r="D2950">
            <v>30.7</v>
          </cell>
        </row>
        <row r="2951">
          <cell r="A2951">
            <v>40358</v>
          </cell>
          <cell r="B2951" t="str">
            <v>LUVA DE REDUCAO EM ACO CARBONO, COM ENCAIXE PARA SOLDA DN SW, PRESSAO 3.000 LBS, DN 1" X 3/4"</v>
          </cell>
          <cell r="C2951" t="str">
            <v xml:space="preserve">UN    </v>
          </cell>
          <cell r="D2951">
            <v>11.7</v>
          </cell>
        </row>
        <row r="2952">
          <cell r="A2952">
            <v>40370</v>
          </cell>
          <cell r="B2952" t="str">
            <v>LUVA DE REDUCAO EM ACO CARBONO, COM ENCAIXE PARA SOLDA DN SW, PRESSAO 3.000 LBS, DN 2 1/2" X 2"</v>
          </cell>
          <cell r="C2952" t="str">
            <v xml:space="preserve">UN    </v>
          </cell>
          <cell r="D2952">
            <v>124.59</v>
          </cell>
        </row>
        <row r="2953">
          <cell r="A2953">
            <v>40367</v>
          </cell>
          <cell r="B2953" t="str">
            <v>LUVA DE REDUCAO EM ACO CARBONO, COM ENCAIXE PARA SOLDA DN SW, PRESSAO 3.000 LBS, DN 2" X 1 1/2"</v>
          </cell>
          <cell r="C2953" t="str">
            <v xml:space="preserve">UN    </v>
          </cell>
          <cell r="D2953">
            <v>61.93</v>
          </cell>
        </row>
        <row r="2954">
          <cell r="A2954">
            <v>40373</v>
          </cell>
          <cell r="B2954" t="str">
            <v>LUVA DE REDUCAO EM ACO CARBONO, COM ENCAIXE PARA SOLDA DN SW, PRESSAO 3.000 LBS, DN 3" X 2 1/2"</v>
          </cell>
          <cell r="C2954" t="str">
            <v xml:space="preserve">UN    </v>
          </cell>
          <cell r="D2954">
            <v>168.48</v>
          </cell>
        </row>
        <row r="2955">
          <cell r="A2955">
            <v>38947</v>
          </cell>
          <cell r="B2955" t="str">
            <v>LUVA DE REDUCAO PARA TUBO PEX, METALICA, PARA CONEXAO COM ANEL DESLIZANTE, DN 20 X 16 MM</v>
          </cell>
          <cell r="C2955" t="str">
            <v xml:space="preserve">UN    </v>
          </cell>
          <cell r="D2955">
            <v>7.73</v>
          </cell>
        </row>
        <row r="2956">
          <cell r="A2956">
            <v>38948</v>
          </cell>
          <cell r="B2956" t="str">
            <v>LUVA DE REDUCAO PARA TUBO PEX, METALICA, PARA CONEXAO COM ANEL DESLIZANTE, DN 25 X 16 MM</v>
          </cell>
          <cell r="C2956" t="str">
            <v xml:space="preserve">UN    </v>
          </cell>
          <cell r="D2956">
            <v>12.34</v>
          </cell>
        </row>
        <row r="2957">
          <cell r="A2957">
            <v>38949</v>
          </cell>
          <cell r="B2957" t="str">
            <v>LUVA DE REDUCAO PARA TUBO PEX, METALICA, PARA CONEXAO COM ANEL DESLIZANTE, DN 25 X 20 MM</v>
          </cell>
          <cell r="C2957" t="str">
            <v xml:space="preserve">UN    </v>
          </cell>
          <cell r="D2957">
            <v>13.69</v>
          </cell>
        </row>
        <row r="2958">
          <cell r="A2958">
            <v>38951</v>
          </cell>
          <cell r="B2958" t="str">
            <v>LUVA DE REDUCAO PARA TUBO PEX, METALICA, PARA CONEXAO COM ANEL DESLIZANTE, DN 32 X 25 MM</v>
          </cell>
          <cell r="C2958" t="str">
            <v xml:space="preserve">UN    </v>
          </cell>
          <cell r="D2958">
            <v>21.66</v>
          </cell>
        </row>
        <row r="2959">
          <cell r="A2959">
            <v>39312</v>
          </cell>
          <cell r="B2959" t="str">
            <v>LUVA DE REDUCAO PARA TUBO PEX, PLASTICA, PARA CONEXAO COM CRIMPAGEM, DN 20 X 16 MM</v>
          </cell>
          <cell r="C2959" t="str">
            <v xml:space="preserve">UN    </v>
          </cell>
          <cell r="D2959">
            <v>16.8</v>
          </cell>
        </row>
        <row r="2960">
          <cell r="A2960">
            <v>39313</v>
          </cell>
          <cell r="B2960" t="str">
            <v>LUVA DE REDUCAO PARA TUBO PEX, PLASTICA, PARA CONEXAO COM CRIMPAGEM, DN 25 X 16 MM</v>
          </cell>
          <cell r="C2960" t="str">
            <v xml:space="preserve">UN    </v>
          </cell>
          <cell r="D2960">
            <v>21.92</v>
          </cell>
        </row>
        <row r="2961">
          <cell r="A2961">
            <v>38950</v>
          </cell>
          <cell r="B2961" t="str">
            <v>LUVA DE REDUCAO PARA TUBO PEX, PLASTICA, PARA CONEXAO COM CRIMPAGEM, DN 32 X 20 MM</v>
          </cell>
          <cell r="C2961" t="str">
            <v xml:space="preserve">UN    </v>
          </cell>
          <cell r="D2961">
            <v>33</v>
          </cell>
        </row>
        <row r="2962">
          <cell r="A2962">
            <v>39314</v>
          </cell>
          <cell r="B2962" t="str">
            <v>LUVA DE REDUCAO PARA TUBO PEX, PLASTICA, PARA CONEXAO COM CRIMPAGEM, DN 32 X 25 MM</v>
          </cell>
          <cell r="C2962" t="str">
            <v xml:space="preserve">UN    </v>
          </cell>
          <cell r="D2962">
            <v>34.81</v>
          </cell>
        </row>
        <row r="2963">
          <cell r="A2963">
            <v>3907</v>
          </cell>
          <cell r="B2963" t="str">
            <v>LUVA DE REDUCAO ROSCAVEL, PVC, 1" X 3/4", PARA AGUA FRIA PREDIAL</v>
          </cell>
          <cell r="C2963" t="str">
            <v xml:space="preserve">UN    </v>
          </cell>
          <cell r="D2963">
            <v>4.25</v>
          </cell>
        </row>
        <row r="2964">
          <cell r="A2964">
            <v>3889</v>
          </cell>
          <cell r="B2964" t="str">
            <v>LUVA DE REDUCAO ROSCAVEL, PVC, 3/4" X 1/2", PARA AGUA FRIA PREDIAL</v>
          </cell>
          <cell r="C2964" t="str">
            <v xml:space="preserve">UN    </v>
          </cell>
          <cell r="D2964">
            <v>3.25</v>
          </cell>
        </row>
        <row r="2965">
          <cell r="A2965">
            <v>3868</v>
          </cell>
          <cell r="B2965" t="str">
            <v>LUVA DE REDUCAO SOLDAVEL, PVC, 25 MM X 20 MM, PARA AGUA FRIA PREDIAL</v>
          </cell>
          <cell r="C2965" t="str">
            <v xml:space="preserve">UN    </v>
          </cell>
          <cell r="D2965">
            <v>1.26</v>
          </cell>
        </row>
        <row r="2966">
          <cell r="A2966">
            <v>3869</v>
          </cell>
          <cell r="B2966" t="str">
            <v>LUVA DE REDUCAO SOLDAVEL, PVC, 32 MM X 25 MM, PARA AGUA FRIA PREDIAL</v>
          </cell>
          <cell r="C2966" t="str">
            <v xml:space="preserve">UN    </v>
          </cell>
          <cell r="D2966">
            <v>3.62</v>
          </cell>
        </row>
        <row r="2967">
          <cell r="A2967">
            <v>3872</v>
          </cell>
          <cell r="B2967" t="str">
            <v>LUVA DE REDUCAO SOLDAVEL, PVC, 40 MM X 32 MM, PARA AGUA FRIA PREDIAL</v>
          </cell>
          <cell r="C2967" t="str">
            <v xml:space="preserve">UN    </v>
          </cell>
          <cell r="D2967">
            <v>4.3899999999999997</v>
          </cell>
        </row>
        <row r="2968">
          <cell r="A2968">
            <v>3850</v>
          </cell>
          <cell r="B2968" t="str">
            <v>LUVA DE REDUCAO SOLDAVEL, PVC, 60 MM X 50 MM, PARA AGUA FRIA PREDIAL</v>
          </cell>
          <cell r="C2968" t="str">
            <v xml:space="preserve">UN    </v>
          </cell>
          <cell r="D2968">
            <v>11.32</v>
          </cell>
        </row>
        <row r="2969">
          <cell r="A2969">
            <v>38023</v>
          </cell>
          <cell r="B2969" t="str">
            <v>LUVA DE REDUCAO, PVC, SOLDAVEL, 50 X 25 MM, PARA AGUA FRIA PREDIAL</v>
          </cell>
          <cell r="C2969" t="str">
            <v xml:space="preserve">UN    </v>
          </cell>
          <cell r="D2969">
            <v>4.7699999999999996</v>
          </cell>
        </row>
        <row r="2970">
          <cell r="A2970">
            <v>37986</v>
          </cell>
          <cell r="B2970" t="str">
            <v>LUVA DE TRANSICAO DE CPVC X PVC, SOLDAVEL, 22 X 25 MM, PARA AGUA QUENTE</v>
          </cell>
          <cell r="C2970" t="str">
            <v xml:space="preserve">UN    </v>
          </cell>
          <cell r="D2970">
            <v>2.69</v>
          </cell>
        </row>
        <row r="2971">
          <cell r="A2971">
            <v>37987</v>
          </cell>
          <cell r="B2971" t="str">
            <v>LUVA DE TRANSICAO, CPVC, SOLDAVEL, 42 MM X 1 1/2", PARA AGUA QUENTE</v>
          </cell>
          <cell r="C2971" t="str">
            <v xml:space="preserve">UN    </v>
          </cell>
          <cell r="D2971">
            <v>201.29</v>
          </cell>
        </row>
        <row r="2972">
          <cell r="A2972">
            <v>37988</v>
          </cell>
          <cell r="B2972" t="str">
            <v>LUVA DE TRANSICAO, CPVC, SOLDAVEL, 54 MM X 2", PARA AGUA QUENTE PREDIAL</v>
          </cell>
          <cell r="C2972" t="str">
            <v xml:space="preserve">UN    </v>
          </cell>
          <cell r="D2972">
            <v>328.33</v>
          </cell>
        </row>
        <row r="2973">
          <cell r="A2973">
            <v>21120</v>
          </cell>
          <cell r="B2973" t="str">
            <v>LUVA DE TRANSICAO, CPVC, 15 MM X 1/2", PARA AGUA QUENTE PREDIAL</v>
          </cell>
          <cell r="C2973" t="str">
            <v xml:space="preserve">UN    </v>
          </cell>
          <cell r="D2973">
            <v>16.36</v>
          </cell>
        </row>
        <row r="2974">
          <cell r="A2974">
            <v>39318</v>
          </cell>
          <cell r="B2974" t="str">
            <v>LUVA DE TRANSICAO, CPVC, 22 MM X 1/2", PARA AGUA QUENTE</v>
          </cell>
          <cell r="C2974" t="str">
            <v xml:space="preserve">UN    </v>
          </cell>
          <cell r="D2974">
            <v>13.49</v>
          </cell>
        </row>
        <row r="2975">
          <cell r="A2975">
            <v>20162</v>
          </cell>
          <cell r="B2975" t="str">
            <v>LUVA DUPLA, PVC LEVE, DN 150 MM</v>
          </cell>
          <cell r="C2975" t="str">
            <v xml:space="preserve">UN    </v>
          </cell>
          <cell r="D2975">
            <v>16.309999999999999</v>
          </cell>
        </row>
        <row r="2976">
          <cell r="A2976">
            <v>40366</v>
          </cell>
          <cell r="B2976" t="str">
            <v>LUVA EM ACO CARBONO, SOLDAVEL, PRESSAO 3.000 LBS, DN 1 1/2"</v>
          </cell>
          <cell r="C2976" t="str">
            <v xml:space="preserve">UN    </v>
          </cell>
          <cell r="D2976">
            <v>30.63</v>
          </cell>
        </row>
        <row r="2977">
          <cell r="A2977">
            <v>40363</v>
          </cell>
          <cell r="B2977" t="str">
            <v>LUVA EM ACO CARBONO, SOLDAVEL, PRESSAO 3.000 LBS, DN 1 1/4"</v>
          </cell>
          <cell r="C2977" t="str">
            <v xml:space="preserve">UN    </v>
          </cell>
          <cell r="D2977">
            <v>23.96</v>
          </cell>
        </row>
        <row r="2978">
          <cell r="A2978">
            <v>40354</v>
          </cell>
          <cell r="B2978" t="str">
            <v>LUVA EM ACO CARBONO, SOLDAVEL, PRESSAO 3.000 LBS, DN 1/2"</v>
          </cell>
          <cell r="C2978" t="str">
            <v xml:space="preserve">UN    </v>
          </cell>
          <cell r="D2978">
            <v>10.43</v>
          </cell>
        </row>
        <row r="2979">
          <cell r="A2979">
            <v>40360</v>
          </cell>
          <cell r="B2979" t="str">
            <v>LUVA EM ACO CARBONO, SOLDAVEL, PRESSAO 3.000 LBS, DN 1"</v>
          </cell>
          <cell r="C2979" t="str">
            <v xml:space="preserve">UN    </v>
          </cell>
          <cell r="D2979">
            <v>15.7</v>
          </cell>
        </row>
        <row r="2980">
          <cell r="A2980">
            <v>40372</v>
          </cell>
          <cell r="B2980" t="str">
            <v>LUVA EM ACO CARBONO, SOLDAVEL, PRESSAO 3.000 LBS, DN 2 1/2"</v>
          </cell>
          <cell r="C2980" t="str">
            <v xml:space="preserve">UN    </v>
          </cell>
          <cell r="D2980">
            <v>96.99</v>
          </cell>
        </row>
        <row r="2981">
          <cell r="A2981">
            <v>40369</v>
          </cell>
          <cell r="B2981" t="str">
            <v>LUVA EM ACO CARBONO, SOLDAVEL, PRESSAO 3.000 LBS, DN 2"</v>
          </cell>
          <cell r="C2981" t="str">
            <v xml:space="preserve">UN    </v>
          </cell>
          <cell r="D2981">
            <v>48.27</v>
          </cell>
        </row>
        <row r="2982">
          <cell r="A2982">
            <v>40357</v>
          </cell>
          <cell r="B2982" t="str">
            <v>LUVA EM ACO CARBONO, SOLDAVEL, PRESSAO 3.000 LBS, DN 3/4"</v>
          </cell>
          <cell r="C2982" t="str">
            <v xml:space="preserve">UN    </v>
          </cell>
          <cell r="D2982">
            <v>11.7</v>
          </cell>
        </row>
        <row r="2983">
          <cell r="A2983">
            <v>40375</v>
          </cell>
          <cell r="B2983" t="str">
            <v>LUVA EM ACO CARBONO, SOLDAVEL, PRESSAO 3.000 LBS, DN 3"</v>
          </cell>
          <cell r="C2983" t="str">
            <v xml:space="preserve">UN    </v>
          </cell>
          <cell r="D2983">
            <v>131.30000000000001</v>
          </cell>
        </row>
        <row r="2984">
          <cell r="A2984">
            <v>1893</v>
          </cell>
          <cell r="B2984" t="str">
            <v>LUVA EM PVC RIGIDO ROSCAVEL, DE 1 1/2", PARA ELETRODUTO</v>
          </cell>
          <cell r="C2984" t="str">
            <v xml:space="preserve">UN    </v>
          </cell>
          <cell r="D2984">
            <v>2.39</v>
          </cell>
        </row>
        <row r="2985">
          <cell r="A2985">
            <v>1902</v>
          </cell>
          <cell r="B2985" t="str">
            <v>LUVA EM PVC RIGIDO ROSCAVEL, DE 1 1/4", PARA ELETRODUTO</v>
          </cell>
          <cell r="C2985" t="str">
            <v xml:space="preserve">UN    </v>
          </cell>
          <cell r="D2985">
            <v>1.74</v>
          </cell>
        </row>
        <row r="2986">
          <cell r="A2986">
            <v>1901</v>
          </cell>
          <cell r="B2986" t="str">
            <v>LUVA EM PVC RIGIDO ROSCAVEL, DE 1/2", PARA ELETRODUTO</v>
          </cell>
          <cell r="C2986" t="str">
            <v xml:space="preserve">UN    </v>
          </cell>
          <cell r="D2986">
            <v>0.54</v>
          </cell>
        </row>
        <row r="2987">
          <cell r="A2987">
            <v>1892</v>
          </cell>
          <cell r="B2987" t="str">
            <v>LUVA EM PVC RIGIDO ROSCAVEL, DE 1", PARA ELETRODUTO</v>
          </cell>
          <cell r="C2987" t="str">
            <v xml:space="preserve">UN    </v>
          </cell>
          <cell r="D2987">
            <v>1.1200000000000001</v>
          </cell>
        </row>
        <row r="2988">
          <cell r="A2988">
            <v>1907</v>
          </cell>
          <cell r="B2988" t="str">
            <v>LUVA EM PVC RIGIDO ROSCAVEL, DE 2 1/2", PARA ELETRODUTO</v>
          </cell>
          <cell r="C2988" t="str">
            <v xml:space="preserve">UN    </v>
          </cell>
          <cell r="D2988">
            <v>7.71</v>
          </cell>
        </row>
        <row r="2989">
          <cell r="A2989">
            <v>1894</v>
          </cell>
          <cell r="B2989" t="str">
            <v>LUVA EM PVC RIGIDO ROSCAVEL, DE 2", PARA ELETRODUTO</v>
          </cell>
          <cell r="C2989" t="str">
            <v xml:space="preserve">UN    </v>
          </cell>
          <cell r="D2989">
            <v>3.46</v>
          </cell>
        </row>
        <row r="2990">
          <cell r="A2990">
            <v>1891</v>
          </cell>
          <cell r="B2990" t="str">
            <v>LUVA EM PVC RIGIDO ROSCAVEL, DE 3/4", PARA ELETRODUTO</v>
          </cell>
          <cell r="C2990" t="str">
            <v xml:space="preserve">UN    </v>
          </cell>
          <cell r="D2990">
            <v>0.8</v>
          </cell>
        </row>
        <row r="2991">
          <cell r="A2991">
            <v>1896</v>
          </cell>
          <cell r="B2991" t="str">
            <v>LUVA EM PVC RIGIDO ROSCAVEL, DE 3", PARA ELETRODUTO</v>
          </cell>
          <cell r="C2991" t="str">
            <v xml:space="preserve">UN    </v>
          </cell>
          <cell r="D2991">
            <v>10.35</v>
          </cell>
        </row>
        <row r="2992">
          <cell r="A2992">
            <v>1895</v>
          </cell>
          <cell r="B2992" t="str">
            <v>LUVA EM PVC RIGIDO ROSCAVEL, DE 4", PARA ELETRODUTO</v>
          </cell>
          <cell r="C2992" t="str">
            <v xml:space="preserve">UN    </v>
          </cell>
          <cell r="D2992">
            <v>18.190000000000001</v>
          </cell>
        </row>
        <row r="2993">
          <cell r="A2993">
            <v>2641</v>
          </cell>
          <cell r="B2993" t="str">
            <v>LUVA PARA ELETRODUTO, EM ACO GALVANIZADO ELETROLITICO, DIAMETRO DE 100 MM (4")</v>
          </cell>
          <cell r="C2993" t="str">
            <v xml:space="preserve">UN    </v>
          </cell>
          <cell r="D2993">
            <v>25.34</v>
          </cell>
        </row>
        <row r="2994">
          <cell r="A2994">
            <v>2636</v>
          </cell>
          <cell r="B2994" t="str">
            <v>LUVA PARA ELETRODUTO, EM ACO GALVANIZADO ELETROLITICO, DIAMETRO DE 15 MM (1/2")</v>
          </cell>
          <cell r="C2994" t="str">
            <v xml:space="preserve">UN    </v>
          </cell>
          <cell r="D2994">
            <v>1.63</v>
          </cell>
        </row>
        <row r="2995">
          <cell r="A2995">
            <v>2637</v>
          </cell>
          <cell r="B2995" t="str">
            <v>LUVA PARA ELETRODUTO, EM ACO GALVANIZADO ELETROLITICO, DIAMETRO DE 20 MM (3/4")</v>
          </cell>
          <cell r="C2995" t="str">
            <v xml:space="preserve">UN    </v>
          </cell>
          <cell r="D2995">
            <v>1.73</v>
          </cell>
        </row>
        <row r="2996">
          <cell r="A2996">
            <v>2638</v>
          </cell>
          <cell r="B2996" t="str">
            <v>LUVA PARA ELETRODUTO, EM ACO GALVANIZADO ELETROLITICO, DIAMETRO DE 25 MM (1")</v>
          </cell>
          <cell r="C2996" t="str">
            <v xml:space="preserve">UN    </v>
          </cell>
          <cell r="D2996">
            <v>2.02</v>
          </cell>
        </row>
        <row r="2997">
          <cell r="A2997">
            <v>2639</v>
          </cell>
          <cell r="B2997" t="str">
            <v>LUVA PARA ELETRODUTO, EM ACO GALVANIZADO ELETROLITICO, DIAMETRO DE 32 MM (1 1/4")</v>
          </cell>
          <cell r="C2997" t="str">
            <v xml:space="preserve">UN    </v>
          </cell>
          <cell r="D2997">
            <v>3.58</v>
          </cell>
        </row>
        <row r="2998">
          <cell r="A2998">
            <v>2644</v>
          </cell>
          <cell r="B2998" t="str">
            <v>LUVA PARA ELETRODUTO, EM ACO GALVANIZADO ELETROLITICO, DIAMETRO DE 40 MM (1 1/2")</v>
          </cell>
          <cell r="C2998" t="str">
            <v xml:space="preserve">UN    </v>
          </cell>
          <cell r="D2998">
            <v>5.18</v>
          </cell>
        </row>
        <row r="2999">
          <cell r="A2999">
            <v>2643</v>
          </cell>
          <cell r="B2999" t="str">
            <v>LUVA PARA ELETRODUTO, EM ACO GALVANIZADO ELETROLITICO, DIAMETRO DE 50 MM (2")</v>
          </cell>
          <cell r="C2999" t="str">
            <v xml:space="preserve">UN    </v>
          </cell>
          <cell r="D2999">
            <v>7.22</v>
          </cell>
        </row>
        <row r="3000">
          <cell r="A3000">
            <v>2640</v>
          </cell>
          <cell r="B3000" t="str">
            <v>LUVA PARA ELETRODUTO, EM ACO GALVANIZADO ELETROLITICO, DIAMETRO DE 65 MM (2 1/2")</v>
          </cell>
          <cell r="C3000" t="str">
            <v xml:space="preserve">UN    </v>
          </cell>
          <cell r="D3000">
            <v>10.55</v>
          </cell>
        </row>
        <row r="3001">
          <cell r="A3001">
            <v>2642</v>
          </cell>
          <cell r="B3001" t="str">
            <v>LUVA PARA ELETRODUTO, EM ACO GALVANIZADO ELETROLITICO, DIAMETRO DE 80 MM (3")</v>
          </cell>
          <cell r="C3001" t="str">
            <v xml:space="preserve">UN    </v>
          </cell>
          <cell r="D3001">
            <v>16.059999999999999</v>
          </cell>
        </row>
        <row r="3002">
          <cell r="A3002">
            <v>38943</v>
          </cell>
          <cell r="B3002" t="str">
            <v>LUVA PARA TUBO PEX, METALICO, PARA CONEXAO COM ANEL DESLIZANTE, DN 16 MM</v>
          </cell>
          <cell r="C3002" t="str">
            <v xml:space="preserve">UN    </v>
          </cell>
          <cell r="D3002">
            <v>5.71</v>
          </cell>
        </row>
        <row r="3003">
          <cell r="A3003">
            <v>38944</v>
          </cell>
          <cell r="B3003" t="str">
            <v>LUVA PARA TUBO PEX, METALICO, PARA CONEXAO COM ANEL DESLIZANTE, DN 20 MM</v>
          </cell>
          <cell r="C3003" t="str">
            <v xml:space="preserve">UN    </v>
          </cell>
          <cell r="D3003">
            <v>8.83</v>
          </cell>
        </row>
        <row r="3004">
          <cell r="A3004">
            <v>38945</v>
          </cell>
          <cell r="B3004" t="str">
            <v>LUVA PARA TUBO PEX, METALICO, PARA CONEXAO COM ANEL DESLIZANTE, DN 25 MM</v>
          </cell>
          <cell r="C3004" t="str">
            <v xml:space="preserve">UN    </v>
          </cell>
          <cell r="D3004">
            <v>17.899999999999999</v>
          </cell>
        </row>
        <row r="3005">
          <cell r="A3005">
            <v>38946</v>
          </cell>
          <cell r="B3005" t="str">
            <v>LUVA PARA TUBO PEX, METALICO, PARA CONEXAO COM ANEL DESLIZANTE, DN 32 MM</v>
          </cell>
          <cell r="C3005" t="str">
            <v xml:space="preserve">UN    </v>
          </cell>
          <cell r="D3005">
            <v>26.69</v>
          </cell>
        </row>
        <row r="3006">
          <cell r="A3006">
            <v>39308</v>
          </cell>
          <cell r="B3006" t="str">
            <v>LUVA PARA TUBO PEX, PLASTICA, PARA CONEXAO COM CRIMPAGEM, DN 16 MM</v>
          </cell>
          <cell r="C3006" t="str">
            <v xml:space="preserve">UN    </v>
          </cell>
          <cell r="D3006">
            <v>11.64</v>
          </cell>
        </row>
        <row r="3007">
          <cell r="A3007">
            <v>39309</v>
          </cell>
          <cell r="B3007" t="str">
            <v>LUVA PARA TUBO PEX, PLASTICA, PARA CONEXAO COM CRIMPAGEM, DN 20 MM</v>
          </cell>
          <cell r="C3007" t="str">
            <v xml:space="preserve">UN    </v>
          </cell>
          <cell r="D3007">
            <v>16.829999999999998</v>
          </cell>
        </row>
        <row r="3008">
          <cell r="A3008">
            <v>39310</v>
          </cell>
          <cell r="B3008" t="str">
            <v>LUVA PARA TUBO PEX, PLASTICA, PARA CONEXAO COM CRIMPAGEM, DN 25 MM</v>
          </cell>
          <cell r="C3008" t="str">
            <v xml:space="preserve">UN    </v>
          </cell>
          <cell r="D3008">
            <v>25.51</v>
          </cell>
        </row>
        <row r="3009">
          <cell r="A3009">
            <v>39311</v>
          </cell>
          <cell r="B3009" t="str">
            <v>LUVA PARA TUBO PEX, PLASTICA, PARA CONEXAO COM CRIMPAGEM, DN 32 MM</v>
          </cell>
          <cell r="C3009" t="str">
            <v xml:space="preserve">UN    </v>
          </cell>
          <cell r="D3009">
            <v>38.340000000000003</v>
          </cell>
        </row>
        <row r="3010">
          <cell r="A3010">
            <v>39855</v>
          </cell>
          <cell r="B3010" t="str">
            <v>LUVA PASSANTE DE COBRE (REF 601) SEM ANEL DE SOLDA, BOLSA 15 MM</v>
          </cell>
          <cell r="C3010" t="str">
            <v xml:space="preserve">UN    </v>
          </cell>
          <cell r="D3010">
            <v>2.58</v>
          </cell>
        </row>
        <row r="3011">
          <cell r="A3011">
            <v>39856</v>
          </cell>
          <cell r="B3011" t="str">
            <v>LUVA PASSANTE DE COBRE (REF 601) SEM ANEL DE SOLDA, BOLSA 22 MM</v>
          </cell>
          <cell r="C3011" t="str">
            <v xml:space="preserve">UN    </v>
          </cell>
          <cell r="D3011">
            <v>6.08</v>
          </cell>
        </row>
        <row r="3012">
          <cell r="A3012">
            <v>39857</v>
          </cell>
          <cell r="B3012" t="str">
            <v>LUVA PASSANTE DE COBRE (REF 601) SEM ANEL DE SOLDA, BOLSA 28 MM</v>
          </cell>
          <cell r="C3012" t="str">
            <v xml:space="preserve">UN    </v>
          </cell>
          <cell r="D3012">
            <v>9.83</v>
          </cell>
        </row>
        <row r="3013">
          <cell r="A3013">
            <v>39858</v>
          </cell>
          <cell r="B3013" t="str">
            <v>LUVA PASSANTE DE COBRE (REF 601) SEM ANEL DE SOLDA, BOLSA 35 MM</v>
          </cell>
          <cell r="C3013" t="str">
            <v xml:space="preserve">UN    </v>
          </cell>
          <cell r="D3013">
            <v>21.82</v>
          </cell>
        </row>
        <row r="3014">
          <cell r="A3014">
            <v>39859</v>
          </cell>
          <cell r="B3014" t="str">
            <v>LUVA PASSANTE DE COBRE (REF 601) SEM ANEL DE SOLDA, BOLSA 42 MM</v>
          </cell>
          <cell r="C3014" t="str">
            <v xml:space="preserve">UN    </v>
          </cell>
          <cell r="D3014">
            <v>33.64</v>
          </cell>
        </row>
        <row r="3015">
          <cell r="A3015">
            <v>39860</v>
          </cell>
          <cell r="B3015" t="str">
            <v>LUVA PASSANTE DE COBRE (REF 601) SEM ANEL DE SOLDA, BOLSA 54 MM</v>
          </cell>
          <cell r="C3015" t="str">
            <v xml:space="preserve">UN    </v>
          </cell>
          <cell r="D3015">
            <v>51.62</v>
          </cell>
        </row>
        <row r="3016">
          <cell r="A3016">
            <v>39861</v>
          </cell>
          <cell r="B3016" t="str">
            <v>LUVA PASSANTE DE COBRE (REF 601) SEM ANEL DE SOLDA, BOLSA 66 MM</v>
          </cell>
          <cell r="C3016" t="str">
            <v xml:space="preserve">UN    </v>
          </cell>
          <cell r="D3016">
            <v>147.38</v>
          </cell>
        </row>
        <row r="3017">
          <cell r="A3017">
            <v>38447</v>
          </cell>
          <cell r="B3017" t="str">
            <v>LUVA PPR, SOLDAVEL, DN 110 MM, PARA AGUA QUENTE PREDIAL</v>
          </cell>
          <cell r="C3017" t="str">
            <v xml:space="preserve">UN    </v>
          </cell>
          <cell r="D3017">
            <v>121.16</v>
          </cell>
        </row>
        <row r="3018">
          <cell r="A3018">
            <v>36320</v>
          </cell>
          <cell r="B3018" t="str">
            <v>LUVA PPR, SOLDAVEL, DN 20 MM, PARA AGUA QUENTE PREDIAL</v>
          </cell>
          <cell r="C3018" t="str">
            <v xml:space="preserve">UN    </v>
          </cell>
          <cell r="D3018">
            <v>1.75</v>
          </cell>
        </row>
        <row r="3019">
          <cell r="A3019">
            <v>36324</v>
          </cell>
          <cell r="B3019" t="str">
            <v>LUVA PPR, SOLDAVEL, DN 25 MM, PARA AGUA QUENTE PREDIAL</v>
          </cell>
          <cell r="C3019" t="str">
            <v xml:space="preserve">UN    </v>
          </cell>
          <cell r="D3019">
            <v>2.66</v>
          </cell>
        </row>
        <row r="3020">
          <cell r="A3020">
            <v>38441</v>
          </cell>
          <cell r="B3020" t="str">
            <v>LUVA PPR, SOLDAVEL, DN 32 MM, PARA AGUA QUENTE PREDIAL</v>
          </cell>
          <cell r="C3020" t="str">
            <v xml:space="preserve">UN    </v>
          </cell>
          <cell r="D3020">
            <v>3.49</v>
          </cell>
        </row>
        <row r="3021">
          <cell r="A3021">
            <v>38442</v>
          </cell>
          <cell r="B3021" t="str">
            <v>LUVA PPR, SOLDAVEL, DN 40 MM, PARA AGUA QUENTE PREDIAL</v>
          </cell>
          <cell r="C3021" t="str">
            <v xml:space="preserve">UN    </v>
          </cell>
          <cell r="D3021">
            <v>8.8800000000000008</v>
          </cell>
        </row>
        <row r="3022">
          <cell r="A3022">
            <v>38443</v>
          </cell>
          <cell r="B3022" t="str">
            <v>LUVA PPR, SOLDAVEL, DN 50 MM, PARA AGUA QUENTE PREDIAL</v>
          </cell>
          <cell r="C3022" t="str">
            <v xml:space="preserve">UN    </v>
          </cell>
          <cell r="D3022">
            <v>13.42</v>
          </cell>
        </row>
        <row r="3023">
          <cell r="A3023">
            <v>38444</v>
          </cell>
          <cell r="B3023" t="str">
            <v>LUVA PPR, SOLDAVEL, DN 63 MM, PARA AGUA QUENTE PREDIAL</v>
          </cell>
          <cell r="C3023" t="str">
            <v xml:space="preserve">UN    </v>
          </cell>
          <cell r="D3023">
            <v>19.97</v>
          </cell>
        </row>
        <row r="3024">
          <cell r="A3024">
            <v>38445</v>
          </cell>
          <cell r="B3024" t="str">
            <v>LUVA PPR, SOLDAVEL, DN 75 MM, PARA AGUA QUENTE PREDIAL</v>
          </cell>
          <cell r="C3024" t="str">
            <v xml:space="preserve">UN    </v>
          </cell>
          <cell r="D3024">
            <v>46.92</v>
          </cell>
        </row>
        <row r="3025">
          <cell r="A3025">
            <v>38446</v>
          </cell>
          <cell r="B3025" t="str">
            <v>LUVA PPR, SOLDAVEL, DN 90 MM, PARA AGUA QUENTE PREDIAL</v>
          </cell>
          <cell r="C3025" t="str">
            <v xml:space="preserve">UN    </v>
          </cell>
          <cell r="D3025">
            <v>75.72</v>
          </cell>
        </row>
        <row r="3026">
          <cell r="A3026">
            <v>3867</v>
          </cell>
          <cell r="B3026" t="str">
            <v>LUVA PVC SOLDAVEL, 110 MM, PARA AGUA FRIA PREDIAL</v>
          </cell>
          <cell r="C3026" t="str">
            <v xml:space="preserve">UN    </v>
          </cell>
          <cell r="D3026">
            <v>76.03</v>
          </cell>
        </row>
        <row r="3027">
          <cell r="A3027">
            <v>3861</v>
          </cell>
          <cell r="B3027" t="str">
            <v>LUVA PVC SOLDAVEL, 20 MM, PARA AGUA FRIA PREDIAL</v>
          </cell>
          <cell r="C3027" t="str">
            <v xml:space="preserve">UN    </v>
          </cell>
          <cell r="D3027">
            <v>0.63</v>
          </cell>
        </row>
        <row r="3028">
          <cell r="A3028">
            <v>3904</v>
          </cell>
          <cell r="B3028" t="str">
            <v>LUVA PVC SOLDAVEL, 25 MM, PARA AGUA FRIA PREDIAL</v>
          </cell>
          <cell r="C3028" t="str">
            <v xml:space="preserve">UN    </v>
          </cell>
          <cell r="D3028">
            <v>0.77</v>
          </cell>
        </row>
        <row r="3029">
          <cell r="A3029">
            <v>3903</v>
          </cell>
          <cell r="B3029" t="str">
            <v>LUVA PVC SOLDAVEL, 32 MM, PARA AGUA FRIA PREDIAL</v>
          </cell>
          <cell r="C3029" t="str">
            <v xml:space="preserve">UN    </v>
          </cell>
          <cell r="D3029">
            <v>1.89</v>
          </cell>
        </row>
        <row r="3030">
          <cell r="A3030">
            <v>3862</v>
          </cell>
          <cell r="B3030" t="str">
            <v>LUVA PVC SOLDAVEL, 40 MM, PARA AGUA FRIA PREDIAL</v>
          </cell>
          <cell r="C3030" t="str">
            <v xml:space="preserve">UN    </v>
          </cell>
          <cell r="D3030">
            <v>3.85</v>
          </cell>
        </row>
        <row r="3031">
          <cell r="A3031">
            <v>3863</v>
          </cell>
          <cell r="B3031" t="str">
            <v>LUVA PVC SOLDAVEL, 50 MM, PARA AGUA FRIA PREDIAL</v>
          </cell>
          <cell r="C3031" t="str">
            <v xml:space="preserve">UN    </v>
          </cell>
          <cell r="D3031">
            <v>4.5199999999999996</v>
          </cell>
        </row>
        <row r="3032">
          <cell r="A3032">
            <v>3864</v>
          </cell>
          <cell r="B3032" t="str">
            <v>LUVA PVC SOLDAVEL, 60 MM, PARA AGUA FRIA PREDIAL</v>
          </cell>
          <cell r="C3032" t="str">
            <v xml:space="preserve">UN    </v>
          </cell>
          <cell r="D3032">
            <v>11.77</v>
          </cell>
        </row>
        <row r="3033">
          <cell r="A3033">
            <v>3865</v>
          </cell>
          <cell r="B3033" t="str">
            <v>LUVA PVC SOLDAVEL, 75 MM, PARA AGUA FRIA PREDIAL</v>
          </cell>
          <cell r="C3033" t="str">
            <v xml:space="preserve">UN    </v>
          </cell>
          <cell r="D3033">
            <v>20.48</v>
          </cell>
        </row>
        <row r="3034">
          <cell r="A3034">
            <v>3866</v>
          </cell>
          <cell r="B3034" t="str">
            <v>LUVA PVC SOLDAVEL, 85 MM, PARA AGUA FRIA PREDIAL</v>
          </cell>
          <cell r="C3034" t="str">
            <v xml:space="preserve">UN    </v>
          </cell>
          <cell r="D3034">
            <v>46.87</v>
          </cell>
        </row>
        <row r="3035">
          <cell r="A3035">
            <v>3902</v>
          </cell>
          <cell r="B3035" t="str">
            <v>LUVA PVC, ROSCAVEL,  2 1/2",  AGUA FRIA PREDIAL</v>
          </cell>
          <cell r="C3035" t="str">
            <v xml:space="preserve">UN    </v>
          </cell>
          <cell r="D3035">
            <v>22.79</v>
          </cell>
        </row>
        <row r="3036">
          <cell r="A3036">
            <v>3878</v>
          </cell>
          <cell r="B3036" t="str">
            <v>LUVA PVC, ROSCAVEL, 1 1/2",  AGUA FRIA PREDIAL</v>
          </cell>
          <cell r="C3036" t="str">
            <v xml:space="preserve">UN    </v>
          </cell>
          <cell r="D3036">
            <v>7.2</v>
          </cell>
        </row>
        <row r="3037">
          <cell r="A3037">
            <v>3877</v>
          </cell>
          <cell r="B3037" t="str">
            <v>LUVA PVC, ROSCAVEL, 1 1/4", AGUA FRIA PREDIAL</v>
          </cell>
          <cell r="C3037" t="str">
            <v xml:space="preserve">UN    </v>
          </cell>
          <cell r="D3037">
            <v>6.58</v>
          </cell>
        </row>
        <row r="3038">
          <cell r="A3038">
            <v>3879</v>
          </cell>
          <cell r="B3038" t="str">
            <v>LUVA PVC, ROSCAVEL, 2",  AGUA FRIA PREDIAL</v>
          </cell>
          <cell r="C3038" t="str">
            <v xml:space="preserve">UN    </v>
          </cell>
          <cell r="D3038">
            <v>14.53</v>
          </cell>
        </row>
        <row r="3039">
          <cell r="A3039">
            <v>3880</v>
          </cell>
          <cell r="B3039" t="str">
            <v>LUVA PVC, ROSCAVEL, 3", AGUA FRIA PREDIAL</v>
          </cell>
          <cell r="C3039" t="str">
            <v xml:space="preserve">UN    </v>
          </cell>
          <cell r="D3039">
            <v>32.78</v>
          </cell>
        </row>
        <row r="3040">
          <cell r="A3040">
            <v>12892</v>
          </cell>
          <cell r="B3040" t="str">
            <v>LUVA RASPA DE COURO, CANO CURTO (PUNHO *7* CM)</v>
          </cell>
          <cell r="C3040" t="str">
            <v xml:space="preserve">PAR   </v>
          </cell>
          <cell r="D3040">
            <v>12.42</v>
          </cell>
        </row>
        <row r="3041">
          <cell r="A3041">
            <v>3883</v>
          </cell>
          <cell r="B3041" t="str">
            <v>LUVA ROSCAVEL, PVC, 1/2", AGUA FRIA PREDIAL</v>
          </cell>
          <cell r="C3041" t="str">
            <v xml:space="preserve">UN    </v>
          </cell>
          <cell r="D3041">
            <v>1.51</v>
          </cell>
        </row>
        <row r="3042">
          <cell r="A3042">
            <v>3876</v>
          </cell>
          <cell r="B3042" t="str">
            <v>LUVA ROSCAVEL, PVC, 1", AGUA FRIA PREDIAL</v>
          </cell>
          <cell r="C3042" t="str">
            <v xml:space="preserve">UN    </v>
          </cell>
          <cell r="D3042">
            <v>3.79</v>
          </cell>
        </row>
        <row r="3043">
          <cell r="A3043">
            <v>3884</v>
          </cell>
          <cell r="B3043" t="str">
            <v>LUVA ROSCAVEL, PVC, 3/4", AGUA FRIA PREDIAL</v>
          </cell>
          <cell r="C3043" t="str">
            <v xml:space="preserve">UN    </v>
          </cell>
          <cell r="D3043">
            <v>2.27</v>
          </cell>
        </row>
        <row r="3044">
          <cell r="A3044">
            <v>3837</v>
          </cell>
          <cell r="B3044" t="str">
            <v>LUVA SIMPLES, PVC PBA, JE, DN 100 / DE 110 MM, PARA REDE AGUA (NBR 10351)</v>
          </cell>
          <cell r="C3044" t="str">
            <v xml:space="preserve">UN    </v>
          </cell>
          <cell r="D3044">
            <v>52.07</v>
          </cell>
        </row>
        <row r="3045">
          <cell r="A3045">
            <v>3845</v>
          </cell>
          <cell r="B3045" t="str">
            <v>LUVA SIMPLES, PVC PBA, JE, DN 50 / DE 60 MM, PARA REDE AGUA (NBR 10351)</v>
          </cell>
          <cell r="C3045" t="str">
            <v xml:space="preserve">UN    </v>
          </cell>
          <cell r="D3045">
            <v>19.02</v>
          </cell>
        </row>
        <row r="3046">
          <cell r="A3046">
            <v>11045</v>
          </cell>
          <cell r="B3046" t="str">
            <v>LUVA SIMPLES, PVC PBA, JE, DN 75 / DE 85 MM, PARA REDE AGUA (NBR 10351)</v>
          </cell>
          <cell r="C3046" t="str">
            <v xml:space="preserve">UN    </v>
          </cell>
          <cell r="D3046">
            <v>36.69</v>
          </cell>
        </row>
        <row r="3047">
          <cell r="A3047">
            <v>20170</v>
          </cell>
          <cell r="B3047" t="str">
            <v>LUVA SIMPLES, PVC SERIE R, 100 MM, PARA ESGOTO OU AGUAS PLUVIAIS PREDIAIS</v>
          </cell>
          <cell r="C3047" t="str">
            <v xml:space="preserve">UN    </v>
          </cell>
          <cell r="D3047">
            <v>13.22</v>
          </cell>
        </row>
        <row r="3048">
          <cell r="A3048">
            <v>20171</v>
          </cell>
          <cell r="B3048" t="str">
            <v>LUVA SIMPLES, PVC SERIE R, 150 MM, PARA ESGOTO OU AGUAS PLUVIAIS PREDIAIS</v>
          </cell>
          <cell r="C3048" t="str">
            <v xml:space="preserve">UN    </v>
          </cell>
          <cell r="D3048">
            <v>39.270000000000003</v>
          </cell>
        </row>
        <row r="3049">
          <cell r="A3049">
            <v>20167</v>
          </cell>
          <cell r="B3049" t="str">
            <v>LUVA SIMPLES, PVC SERIE R, 40 MM, PARA ESGOTO OU AGUAS PLUVIAIS PREDIAIS</v>
          </cell>
          <cell r="C3049" t="str">
            <v xml:space="preserve">UN    </v>
          </cell>
          <cell r="D3049">
            <v>4.91</v>
          </cell>
        </row>
        <row r="3050">
          <cell r="A3050">
            <v>20168</v>
          </cell>
          <cell r="B3050" t="str">
            <v>LUVA SIMPLES, PVC SERIE R, 50 MM, PARA ESGOTO OU AGUAS PLUVIAIS PREDIAIS</v>
          </cell>
          <cell r="C3050" t="str">
            <v xml:space="preserve">UN    </v>
          </cell>
          <cell r="D3050">
            <v>7.7</v>
          </cell>
        </row>
        <row r="3051">
          <cell r="A3051">
            <v>20169</v>
          </cell>
          <cell r="B3051" t="str">
            <v>LUVA SIMPLES, PVC SERIE R, 75 MM, PARA ESGOTO OU AGUAS PLUVIAIS PREDIAIS</v>
          </cell>
          <cell r="C3051" t="str">
            <v xml:space="preserve">UN    </v>
          </cell>
          <cell r="D3051">
            <v>10.9</v>
          </cell>
        </row>
        <row r="3052">
          <cell r="A3052">
            <v>3899</v>
          </cell>
          <cell r="B3052" t="str">
            <v>LUVA SIMPLES, PVC, SOLDAVEL, DN 100 MM, SERIE NORMAL, PARA ESGOTO PREDIAL</v>
          </cell>
          <cell r="C3052" t="str">
            <v xml:space="preserve">UN    </v>
          </cell>
          <cell r="D3052">
            <v>5.77</v>
          </cell>
        </row>
        <row r="3053">
          <cell r="A3053">
            <v>38676</v>
          </cell>
          <cell r="B3053" t="str">
            <v>LUVA SIMPLES, PVC, SOLDAVEL, DN 150 MM, SERIE NORMAL, PARA ESGOTO PREDIAL</v>
          </cell>
          <cell r="C3053" t="str">
            <v xml:space="preserve">UN    </v>
          </cell>
          <cell r="D3053">
            <v>27.94</v>
          </cell>
        </row>
        <row r="3054">
          <cell r="A3054">
            <v>3897</v>
          </cell>
          <cell r="B3054" t="str">
            <v>LUVA SIMPLES, PVC, SOLDAVEL, DN 40 MM, SERIE NORMAL, PARA ESGOTO PREDIAL</v>
          </cell>
          <cell r="C3054" t="str">
            <v xml:space="preserve">UN    </v>
          </cell>
          <cell r="D3054">
            <v>1.21</v>
          </cell>
        </row>
        <row r="3055">
          <cell r="A3055">
            <v>3875</v>
          </cell>
          <cell r="B3055" t="str">
            <v>LUVA SIMPLES, PVC, SOLDAVEL, DN 50 MM, SERIE NORMAL, PARA ESGOTO PREDIAL</v>
          </cell>
          <cell r="C3055" t="str">
            <v xml:space="preserve">UN    </v>
          </cell>
          <cell r="D3055">
            <v>2.63</v>
          </cell>
        </row>
        <row r="3056">
          <cell r="A3056">
            <v>3898</v>
          </cell>
          <cell r="B3056" t="str">
            <v>LUVA SIMPLES, PVC, SOLDAVEL, DN 75 MM, SERIE NORMAL, PARA ESGOTO PREDIAL</v>
          </cell>
          <cell r="C3056" t="str">
            <v xml:space="preserve">UN    </v>
          </cell>
          <cell r="D3056">
            <v>4.9800000000000004</v>
          </cell>
        </row>
        <row r="3057">
          <cell r="A3057">
            <v>3855</v>
          </cell>
          <cell r="B3057" t="str">
            <v>LUVA SOLDAVEL COM BUCHA DE LATAO, PVC, 20 MM X 1/2"</v>
          </cell>
          <cell r="C3057" t="str">
            <v xml:space="preserve">UN    </v>
          </cell>
          <cell r="D3057">
            <v>5.03</v>
          </cell>
        </row>
        <row r="3058">
          <cell r="A3058">
            <v>3874</v>
          </cell>
          <cell r="B3058" t="str">
            <v>LUVA SOLDAVEL COM BUCHA DE LATAO, PVC, 25 MM X 1/2"</v>
          </cell>
          <cell r="C3058" t="str">
            <v xml:space="preserve">UN    </v>
          </cell>
          <cell r="D3058">
            <v>5.34</v>
          </cell>
        </row>
        <row r="3059">
          <cell r="A3059">
            <v>3870</v>
          </cell>
          <cell r="B3059" t="str">
            <v>LUVA SOLDAVEL COM BUCHA DE LATAO, PVC, 25 MM X 3/4"</v>
          </cell>
          <cell r="C3059" t="str">
            <v xml:space="preserve">UN    </v>
          </cell>
          <cell r="D3059">
            <v>6.63</v>
          </cell>
        </row>
        <row r="3060">
          <cell r="A3060">
            <v>38678</v>
          </cell>
          <cell r="B3060" t="str">
            <v>LUVA SOLDAVEL COM BUCHA DE LATAO, PVC, 32 MM X 1"</v>
          </cell>
          <cell r="C3060" t="str">
            <v xml:space="preserve">UN    </v>
          </cell>
          <cell r="D3060">
            <v>18.05</v>
          </cell>
        </row>
        <row r="3061">
          <cell r="A3061">
            <v>3859</v>
          </cell>
          <cell r="B3061" t="str">
            <v>LUVA SOLDAVEL COM ROSCA, PVC, 20 MM X 1/2", PARA AGUA FRIA PREDIAL</v>
          </cell>
          <cell r="C3061" t="str">
            <v xml:space="preserve">UN    </v>
          </cell>
          <cell r="D3061">
            <v>1.33</v>
          </cell>
        </row>
        <row r="3062">
          <cell r="A3062">
            <v>3856</v>
          </cell>
          <cell r="B3062" t="str">
            <v>LUVA SOLDAVEL COM ROSCA, PVC, 25 MM X 1/2", PARA AGUA FRIA PREDIAL</v>
          </cell>
          <cell r="C3062" t="str">
            <v xml:space="preserve">UN    </v>
          </cell>
          <cell r="D3062">
            <v>1.69</v>
          </cell>
        </row>
        <row r="3063">
          <cell r="A3063">
            <v>3906</v>
          </cell>
          <cell r="B3063" t="str">
            <v>LUVA SOLDAVEL COM ROSCA, PVC, 25 MM X 3/4", PARA AGUA FRIA PREDIAL</v>
          </cell>
          <cell r="C3063" t="str">
            <v xml:space="preserve">UN    </v>
          </cell>
          <cell r="D3063">
            <v>1.6</v>
          </cell>
        </row>
        <row r="3064">
          <cell r="A3064">
            <v>3860</v>
          </cell>
          <cell r="B3064" t="str">
            <v>LUVA SOLDAVEL COM ROSCA, PVC, 32 MM X 1", PARA AGUA FRIA PREDIAL</v>
          </cell>
          <cell r="C3064" t="str">
            <v xml:space="preserve">UN    </v>
          </cell>
          <cell r="D3064">
            <v>5.25</v>
          </cell>
        </row>
        <row r="3065">
          <cell r="A3065">
            <v>3905</v>
          </cell>
          <cell r="B3065" t="str">
            <v>LUVA SOLDAVEL COM ROSCA, PVC, 40 MM X 1 1/4", PARA AGUA FRIA PREDIAL</v>
          </cell>
          <cell r="C3065" t="str">
            <v xml:space="preserve">UN    </v>
          </cell>
          <cell r="D3065">
            <v>11.61</v>
          </cell>
        </row>
        <row r="3066">
          <cell r="A3066">
            <v>3871</v>
          </cell>
          <cell r="B3066" t="str">
            <v>LUVA SOLDAVEL COM ROSCA, PVC, 50 MM X 1 1/2", PARA AGUA FRIA PREDIAL</v>
          </cell>
          <cell r="C3066" t="str">
            <v xml:space="preserve">UN    </v>
          </cell>
          <cell r="D3066">
            <v>24.11</v>
          </cell>
        </row>
        <row r="3067">
          <cell r="A3067">
            <v>37429</v>
          </cell>
          <cell r="B3067" t="str">
            <v>LUVA, PEAD PE 100,  DE 400 MM, PARA ELETROFUSAO</v>
          </cell>
          <cell r="C3067" t="str">
            <v xml:space="preserve">UN    </v>
          </cell>
          <cell r="D3067">
            <v>2081.5</v>
          </cell>
        </row>
        <row r="3068">
          <cell r="A3068">
            <v>37426</v>
          </cell>
          <cell r="B3068" t="str">
            <v>LUVA, PEAD PE 100,  DE 63 MM, PARA ELETROFUSAO</v>
          </cell>
          <cell r="C3068" t="str">
            <v xml:space="preserve">UN    </v>
          </cell>
          <cell r="D3068">
            <v>20.02</v>
          </cell>
        </row>
        <row r="3069">
          <cell r="A3069">
            <v>37427</v>
          </cell>
          <cell r="B3069" t="str">
            <v>LUVA, PEAD PE 100, DE 125 MM, PARA ELETROFUSAO</v>
          </cell>
          <cell r="C3069" t="str">
            <v xml:space="preserve">UN    </v>
          </cell>
          <cell r="D3069">
            <v>47.76</v>
          </cell>
        </row>
        <row r="3070">
          <cell r="A3070">
            <v>37424</v>
          </cell>
          <cell r="B3070" t="str">
            <v>LUVA, PEAD PE 100, DE 20 MM, PARA ELETROFUSAO</v>
          </cell>
          <cell r="C3070" t="str">
            <v xml:space="preserve">UN    </v>
          </cell>
          <cell r="D3070">
            <v>9.1999999999999993</v>
          </cell>
        </row>
        <row r="3071">
          <cell r="A3071">
            <v>37428</v>
          </cell>
          <cell r="B3071" t="str">
            <v>LUVA, PEAD PE 100, DE 200 MM, PARA ELETROFUSAO</v>
          </cell>
          <cell r="C3071" t="str">
            <v xml:space="preserve">UN    </v>
          </cell>
          <cell r="D3071">
            <v>164.6</v>
          </cell>
        </row>
        <row r="3072">
          <cell r="A3072">
            <v>37425</v>
          </cell>
          <cell r="B3072" t="str">
            <v>LUVA, PEAD PE 100, DE 32 MM, PARA ELETROFUSAO</v>
          </cell>
          <cell r="C3072" t="str">
            <v xml:space="preserve">UN    </v>
          </cell>
          <cell r="D3072">
            <v>9.92</v>
          </cell>
        </row>
        <row r="3073">
          <cell r="A3073">
            <v>11519</v>
          </cell>
          <cell r="B3073" t="str">
            <v>MACANETA ALAVANCA RETA OCA, EM ZAMAC COM ACABAMENTO CROMADO, COMPRIMENTO APROX DE 15 CM</v>
          </cell>
          <cell r="C3073" t="str">
            <v xml:space="preserve">PAR   </v>
          </cell>
          <cell r="D3073">
            <v>37.42</v>
          </cell>
        </row>
        <row r="3074">
          <cell r="A3074">
            <v>11520</v>
          </cell>
          <cell r="B3074" t="str">
            <v>MACANETA ALAVANCA, RETA SIMPLES / OCA, CROMADA, COMPRIMENTO DE 10 A 16 CM, ACABAMENTO PADRAO POPULAR - SOMENTE MACANETAS</v>
          </cell>
          <cell r="C3074" t="str">
            <v xml:space="preserve">PAR   </v>
          </cell>
          <cell r="D3074">
            <v>17.3</v>
          </cell>
        </row>
        <row r="3075">
          <cell r="A3075">
            <v>11518</v>
          </cell>
          <cell r="B3075" t="str">
            <v>MACANETA BOLA, EM ZAMAC COM ACABAMENTO CROMADO, DIAMETRO DE APROX 2 1/2"</v>
          </cell>
          <cell r="C3075" t="str">
            <v xml:space="preserve">PAR   </v>
          </cell>
          <cell r="D3075">
            <v>62.9</v>
          </cell>
        </row>
        <row r="3076">
          <cell r="A3076">
            <v>38473</v>
          </cell>
          <cell r="B3076" t="str">
            <v>MACARICO DE SOLDA 201 PARA EXTENSAO GLP OU ACETILENO</v>
          </cell>
          <cell r="C3076" t="str">
            <v xml:space="preserve">UN    </v>
          </cell>
          <cell r="D3076">
            <v>121.93</v>
          </cell>
        </row>
        <row r="3077">
          <cell r="A3077">
            <v>4244</v>
          </cell>
          <cell r="B3077" t="str">
            <v>MACARIQUEIRO</v>
          </cell>
          <cell r="C3077" t="str">
            <v xml:space="preserve">H     </v>
          </cell>
          <cell r="D3077">
            <v>15.99</v>
          </cell>
        </row>
        <row r="3078">
          <cell r="A3078">
            <v>40977</v>
          </cell>
          <cell r="B3078" t="str">
            <v>MACARIQUEIRO (MENSALISTA)</v>
          </cell>
          <cell r="C3078" t="str">
            <v xml:space="preserve">MES   </v>
          </cell>
          <cell r="D3078">
            <v>2839.12</v>
          </cell>
        </row>
        <row r="3079">
          <cell r="A3079">
            <v>4115</v>
          </cell>
          <cell r="B3079" t="str">
            <v>MADEIRA ROLICA TRATADA, D = 12 A 15 CM, H = 3,00 M, EM EUCALIPTO OU EQUIVALENTE DA REGIAO</v>
          </cell>
          <cell r="C3079" t="str">
            <v xml:space="preserve">M     </v>
          </cell>
          <cell r="D3079">
            <v>18.34</v>
          </cell>
        </row>
        <row r="3080">
          <cell r="A3080">
            <v>4119</v>
          </cell>
          <cell r="B3080" t="str">
            <v>MADEIRA ROLICA TRATADA, D = 16 A 20 CM, H = 6,00 M, EM EUCALIPTO OU EQUIVALENTE DA REGIAO</v>
          </cell>
          <cell r="C3080" t="str">
            <v xml:space="preserve">M     </v>
          </cell>
          <cell r="D3080">
            <v>37.04</v>
          </cell>
        </row>
        <row r="3081">
          <cell r="A3081">
            <v>2794</v>
          </cell>
          <cell r="B3081" t="str">
            <v>MADEIRA ROLICA TRATADA, D = 25 A 29 CM, H = 6,50 M, EM EUCALIPTO OU EQUIVALENTE DA REGIAO</v>
          </cell>
          <cell r="C3081" t="str">
            <v xml:space="preserve">M     </v>
          </cell>
          <cell r="D3081">
            <v>98.27</v>
          </cell>
        </row>
        <row r="3082">
          <cell r="A3082">
            <v>2788</v>
          </cell>
          <cell r="B3082" t="str">
            <v>MADEIRA ROLICA TRATADA, D = 30 A 34 CM, H = 6,50 M, EM EUCALIPTO OU EQUIVALENTE DA REGIAO</v>
          </cell>
          <cell r="C3082" t="str">
            <v xml:space="preserve">M     </v>
          </cell>
          <cell r="D3082">
            <v>143.16</v>
          </cell>
        </row>
        <row r="3083">
          <cell r="A3083">
            <v>4006</v>
          </cell>
          <cell r="B3083" t="str">
            <v>MADEIRA SERRADA EM PINUS, MISTA OU EQUIVALENTE DA REGIAO - BRUTA</v>
          </cell>
          <cell r="C3083" t="str">
            <v xml:space="preserve">M3    </v>
          </cell>
          <cell r="D3083">
            <v>1628.9</v>
          </cell>
        </row>
        <row r="3084">
          <cell r="A3084">
            <v>36151</v>
          </cell>
          <cell r="B3084" t="str">
            <v>MANGOTE DE SEGURANCA EM RASPA DE COURO</v>
          </cell>
          <cell r="C3084" t="str">
            <v xml:space="preserve">UN    </v>
          </cell>
          <cell r="D3084">
            <v>27.6</v>
          </cell>
        </row>
        <row r="3085">
          <cell r="A3085">
            <v>37457</v>
          </cell>
          <cell r="B3085" t="str">
            <v>MANGUEIRA CRISTAL PARA NIVEL, LISA, PVC TRANSPARENTE, 3/8" X1,5 MM</v>
          </cell>
          <cell r="C3085" t="str">
            <v xml:space="preserve">M     </v>
          </cell>
          <cell r="D3085">
            <v>3.19</v>
          </cell>
        </row>
        <row r="3086">
          <cell r="A3086">
            <v>37456</v>
          </cell>
          <cell r="B3086" t="str">
            <v>MANGUEIRA CRISTAL PARA NIVEL, LISA, PVC TRANSPARENTE, 5/16" X1 MM</v>
          </cell>
          <cell r="C3086" t="str">
            <v xml:space="preserve">M     </v>
          </cell>
          <cell r="D3086">
            <v>1.68</v>
          </cell>
        </row>
        <row r="3087">
          <cell r="A3087">
            <v>37461</v>
          </cell>
          <cell r="B3087" t="str">
            <v>MANGUEIRA CRISTAL TRANCADA, PVC COM REFORCO, COM PRESSAO DE TRABALHO (PT) 250 LBS/POL2, DE 3/4" X *2,8* MM</v>
          </cell>
          <cell r="C3087" t="str">
            <v xml:space="preserve">M     </v>
          </cell>
          <cell r="D3087">
            <v>11.84</v>
          </cell>
        </row>
        <row r="3088">
          <cell r="A3088">
            <v>37460</v>
          </cell>
          <cell r="B3088" t="str">
            <v>MANGUEIRA CRISTAL TRANCADA, PVC COM REFORCO, PRESSAO DE TRABALHO (PT) 250 LBS/POL2, DE 1" X *3,4* MM</v>
          </cell>
          <cell r="C3088" t="str">
            <v xml:space="preserve">M     </v>
          </cell>
          <cell r="D3088">
            <v>16.170000000000002</v>
          </cell>
        </row>
        <row r="3089">
          <cell r="A3089">
            <v>37458</v>
          </cell>
          <cell r="B3089" t="str">
            <v>MANGUEIRA CRISTAL, LISA, PVC TRANSPARENTE, 1/2" X 2 MM</v>
          </cell>
          <cell r="C3089" t="str">
            <v xml:space="preserve">M     </v>
          </cell>
          <cell r="D3089">
            <v>4.74</v>
          </cell>
        </row>
        <row r="3090">
          <cell r="A3090">
            <v>37454</v>
          </cell>
          <cell r="B3090" t="str">
            <v>MANGUEIRA CRISTAL, LISA, PVC TRANSPARENTE, 1/4" X1 MM</v>
          </cell>
          <cell r="C3090" t="str">
            <v xml:space="preserve">M     </v>
          </cell>
          <cell r="D3090">
            <v>1.24</v>
          </cell>
        </row>
        <row r="3091">
          <cell r="A3091">
            <v>37455</v>
          </cell>
          <cell r="B3091" t="str">
            <v>MANGUEIRA CRISTAL, LISA, PVC TRANSPARENTE, 1/4" X1,5 MM</v>
          </cell>
          <cell r="C3091" t="str">
            <v xml:space="preserve">M     </v>
          </cell>
          <cell r="D3091">
            <v>2.09</v>
          </cell>
        </row>
        <row r="3092">
          <cell r="A3092">
            <v>37459</v>
          </cell>
          <cell r="B3092" t="str">
            <v>MANGUEIRA CRISTAL, LISA, PVC TRANSPARENTE, 3/4" X 2 MM</v>
          </cell>
          <cell r="C3092" t="str">
            <v xml:space="preserve">M     </v>
          </cell>
          <cell r="D3092">
            <v>6.65</v>
          </cell>
        </row>
        <row r="3093">
          <cell r="A3093">
            <v>21029</v>
          </cell>
          <cell r="B3093" t="str">
            <v>MANGUEIRA DE INCENDIO, TIPO 1, DE 1 1/2", COMPRIMENTO = 15 M, TECIDO EM FIO DE POLIESTER E TUBO INTERNO EM BORRACHA SINTETICA, COM UNIOES ENGATE RAPIDO</v>
          </cell>
          <cell r="C3093" t="str">
            <v xml:space="preserve">UN    </v>
          </cell>
          <cell r="D3093">
            <v>326.32</v>
          </cell>
        </row>
        <row r="3094">
          <cell r="A3094">
            <v>21030</v>
          </cell>
          <cell r="B3094" t="str">
            <v>MANGUEIRA DE INCENDIO, TIPO 1, DE 1 1/2", COMPRIMENTO = 20 M, TECIDO EM FIO DE POLIESTER E TUBO INTERNO EM BORRACHA SINTETICA, COM UNIOES ENGATE RAPIDO</v>
          </cell>
          <cell r="C3094" t="str">
            <v xml:space="preserve">UN    </v>
          </cell>
          <cell r="D3094">
            <v>402.24</v>
          </cell>
        </row>
        <row r="3095">
          <cell r="A3095">
            <v>21031</v>
          </cell>
          <cell r="B3095" t="str">
            <v>MANGUEIRA DE INCENDIO, TIPO 1, DE 1 1/2", COMPRIMENTO = 25 M, TECIDO EM FIO DE POLIESTER E TUBO INTERNO EM BORRACHA SINTETICA, COM UNIOES ENGATE RAPIDO</v>
          </cell>
          <cell r="C3095" t="str">
            <v xml:space="preserve">UN    </v>
          </cell>
          <cell r="D3095">
            <v>500.78</v>
          </cell>
        </row>
        <row r="3096">
          <cell r="A3096">
            <v>21032</v>
          </cell>
          <cell r="B3096" t="str">
            <v>MANGUEIRA DE INCENDIO, TIPO 1, DE 1 1/2", COMPRIMENTO = 30 M, TECIDO EM FIO DE POLIESTER E TUBO INTERNO EM BORRACHA SINTETICA, COM UNIOES ENGATE RAPIDO</v>
          </cell>
          <cell r="C3096" t="str">
            <v xml:space="preserve">UN    </v>
          </cell>
          <cell r="D3096">
            <v>534.71</v>
          </cell>
        </row>
        <row r="3097">
          <cell r="A3097">
            <v>37527</v>
          </cell>
          <cell r="B3097" t="str">
            <v>MANGUEIRA DE INCENDIO, TIPO 2, DE 1 1/2", COMPRIMENTO = 15 M, TECIDO EM FIO DE POLIESTER E TUBO INTERNO EM BORRACHA SINTETICA, COM UNIOES ENGATE RAPIDO</v>
          </cell>
          <cell r="C3097" t="str">
            <v xml:space="preserve">UN    </v>
          </cell>
          <cell r="D3097">
            <v>483.01</v>
          </cell>
        </row>
        <row r="3098">
          <cell r="A3098">
            <v>37528</v>
          </cell>
          <cell r="B3098" t="str">
            <v>MANGUEIRA DE INCENDIO, TIPO 2, DE 1 1/2", COMPRIMENTO = 20 M, TECIDO EM FIO DE POLIESTER E TUBO INTERNO EM BORRACHA SINTETICA, COM UNIOES</v>
          </cell>
          <cell r="C3098" t="str">
            <v xml:space="preserve">UN    </v>
          </cell>
          <cell r="D3098">
            <v>575.9</v>
          </cell>
        </row>
        <row r="3099">
          <cell r="A3099">
            <v>37529</v>
          </cell>
          <cell r="B3099" t="str">
            <v>MANGUEIRA DE INCENDIO, TIPO 2, DE 1 1/2", COMPRIMENTO = 25 M, TECIDO EM FIO DE POLIESTER E TUBO INTERNO EM BORRACHA SINTETICA, COM UNIOES</v>
          </cell>
          <cell r="C3099" t="str">
            <v xml:space="preserve">UN    </v>
          </cell>
          <cell r="D3099">
            <v>581.55999999999995</v>
          </cell>
        </row>
        <row r="3100">
          <cell r="A3100">
            <v>37530</v>
          </cell>
          <cell r="B3100" t="str">
            <v>MANGUEIRA DE INCENDIO, TIPO 2, DE 1 1/2", COMPRIMENTO = 30 M, TECIDO EM FIO DE POLIESTER E TUBO INTERNO EM BORRACHA SINTETICA, COM UNIOES</v>
          </cell>
          <cell r="C3100" t="str">
            <v xml:space="preserve">UN    </v>
          </cell>
          <cell r="D3100">
            <v>759.25</v>
          </cell>
        </row>
        <row r="3101">
          <cell r="A3101">
            <v>21034</v>
          </cell>
          <cell r="B3101" t="str">
            <v>MANGUEIRA DE INCENDIO, TIPO 2, DE 2 1/2", COMPRIMENTO = 15 M, TECIDO EM FIO DE POLIESTER E TUBO INTERNO EM BORRACHA SINTETICA, COM UNIOES ENGATE RAPIDO</v>
          </cell>
          <cell r="C3101" t="str">
            <v xml:space="preserve">UN    </v>
          </cell>
          <cell r="D3101">
            <v>647.79</v>
          </cell>
        </row>
        <row r="3102">
          <cell r="A3102">
            <v>37531</v>
          </cell>
          <cell r="B3102" t="str">
            <v>MANGUEIRA DE INCENDIO, TIPO 2, DE 2 1/2", COMPRIMENTO = 20 M, TECIDO EM FIO DE POLIESTER E TUBO INTERNO EM BORRACHA SINTETICA, COM UNIOES</v>
          </cell>
          <cell r="C3102" t="str">
            <v xml:space="preserve">UN    </v>
          </cell>
          <cell r="D3102">
            <v>815.8</v>
          </cell>
        </row>
        <row r="3103">
          <cell r="A3103">
            <v>21036</v>
          </cell>
          <cell r="B3103" t="str">
            <v>MANGUEIRA DE INCENDIO, TIPO 2, DE 2 1/2", COMPRIMENTO = 25 M, TECIDO EM FIO DE POLIESTER E TUBO INTERNO EM BORRACHA SINTETICA, COM UNIOES ENGATE RAPIDO</v>
          </cell>
          <cell r="C3103" t="str">
            <v xml:space="preserve">UN    </v>
          </cell>
          <cell r="D3103">
            <v>991.88</v>
          </cell>
        </row>
        <row r="3104">
          <cell r="A3104">
            <v>21037</v>
          </cell>
          <cell r="B3104" t="str">
            <v>MANGUEIRA DE INCENDIO, TIPO 2, DE 2 1/2", COMPRIMENTO = 30 M, TECIDO EM FIO DE POLIESTER E TUBO INTERNO EM BORRACHA SINTETICA, COM UNIOES ENGATE RAPIDO</v>
          </cell>
          <cell r="C3104" t="str">
            <v xml:space="preserve">UN    </v>
          </cell>
          <cell r="D3104">
            <v>1130.81</v>
          </cell>
        </row>
        <row r="3105">
          <cell r="A3105">
            <v>20185</v>
          </cell>
          <cell r="B3105" t="str">
            <v>MANGUEIRA DE PVC FLEXIVEL,TIPO FLAT/ACHATADA, COR LARANJA, D = 1 1/2" (40 MM), PARA CONDUCAO DE AGUA, SERVICOS LEVES E MEDIOS</v>
          </cell>
          <cell r="C3105" t="str">
            <v xml:space="preserve">M     </v>
          </cell>
          <cell r="D3105">
            <v>19.25</v>
          </cell>
        </row>
        <row r="3106">
          <cell r="A3106">
            <v>20260</v>
          </cell>
          <cell r="B3106" t="str">
            <v>MANGUEIRA PARA GAS - GLP, PVC, TRANCADA, DIAMETRO DE 3/8", COMPRIMENTO DE 1M (NORMATIZADA)</v>
          </cell>
          <cell r="C3106" t="str">
            <v xml:space="preserve">UN    </v>
          </cell>
          <cell r="D3106">
            <v>15.48</v>
          </cell>
        </row>
        <row r="3107">
          <cell r="A3107">
            <v>37523</v>
          </cell>
          <cell r="B3107" t="str">
            <v>MANIPULADOR TELESCOPICO, POTENCIA DE 101 HP, CAPACIDADE DE CARGA DE 3.500 KG, ALTURA MAXIMA DE ELEVACAO DE 12 M</v>
          </cell>
          <cell r="C3107" t="str">
            <v xml:space="preserve">UN    </v>
          </cell>
          <cell r="D3107">
            <v>451380.11</v>
          </cell>
        </row>
        <row r="3108">
          <cell r="A3108">
            <v>37515</v>
          </cell>
          <cell r="B3108" t="str">
            <v>MANIPULADOR TELESCOPICO, POTENCIA DE 85 HP, CAPACIDADE DE CARGA DE 3.500 KG, ALTURA MAXIMA DE ELEVACAO DE 12,3 M</v>
          </cell>
          <cell r="C3108" t="str">
            <v xml:space="preserve">UN    </v>
          </cell>
          <cell r="D3108">
            <v>401300</v>
          </cell>
        </row>
        <row r="3109">
          <cell r="A3109">
            <v>12899</v>
          </cell>
          <cell r="B3109" t="str">
            <v>MANOMETRO COM CAIXA EM ACO PINTADO, ESCALA *10* KGF/CM2 (*10* BAR), DIAMETRO NOMINAL DE *63* MM, CONEXAO DE 1/4"</v>
          </cell>
          <cell r="C3109" t="str">
            <v xml:space="preserve">UN    </v>
          </cell>
          <cell r="D3109">
            <v>89.23</v>
          </cell>
        </row>
        <row r="3110">
          <cell r="A3110">
            <v>12898</v>
          </cell>
          <cell r="B3110" t="str">
            <v>MANOMETRO COM CAIXA EM ACO PINTADO, ESCALA *10* KGF/CM2 (*10* BAR), DIAMETRO NOMINAL DE 100 MM, CONEXAO DE 1/2"</v>
          </cell>
          <cell r="C3110" t="str">
            <v xml:space="preserve">UN    </v>
          </cell>
          <cell r="D3110">
            <v>141.55000000000001</v>
          </cell>
        </row>
        <row r="3111">
          <cell r="A3111">
            <v>42528</v>
          </cell>
          <cell r="B3111" t="str">
            <v>MANTA ALUMINIZADA NAS DUAS FACES, PARA SUBCOBERTURA,  E = *2* MM</v>
          </cell>
          <cell r="C3111" t="str">
            <v xml:space="preserve">M2    </v>
          </cell>
          <cell r="D3111">
            <v>8.91</v>
          </cell>
        </row>
        <row r="3112">
          <cell r="A3112">
            <v>39696</v>
          </cell>
          <cell r="B3112" t="str">
            <v>MANTA ALUMINIZADA 1 FACE PARA SUBCOBERTURA, E = *1* MM</v>
          </cell>
          <cell r="C3112" t="str">
            <v xml:space="preserve">M2    </v>
          </cell>
          <cell r="D3112">
            <v>6.27</v>
          </cell>
        </row>
        <row r="3113">
          <cell r="A3113">
            <v>39700</v>
          </cell>
          <cell r="B3113" t="str">
            <v>MANTA ANTIRRUIDO DE POLIESTER (PET) PARA CONTRAPISO E = *8* MM</v>
          </cell>
          <cell r="C3113" t="str">
            <v xml:space="preserve">M2    </v>
          </cell>
          <cell r="D3113">
            <v>24.76</v>
          </cell>
        </row>
        <row r="3114">
          <cell r="A3114">
            <v>11621</v>
          </cell>
          <cell r="B3114" t="str">
            <v>MANTA ASFALTICA ELASTOMERICA EM POLIESTER ALUMINIZADA 3 MM, TIPO III, CLASSE B (NBR 9952)</v>
          </cell>
          <cell r="C3114" t="str">
            <v xml:space="preserve">M2    </v>
          </cell>
          <cell r="D3114">
            <v>49.27</v>
          </cell>
        </row>
        <row r="3115">
          <cell r="A3115">
            <v>4014</v>
          </cell>
          <cell r="B3115" t="str">
            <v>MANTA ASFALTICA ELASTOMERICA EM POLIESTER 3 MM, TIPO III, CLASSE B, ACABAMENTO PP (NBR 9952)</v>
          </cell>
          <cell r="C3115" t="str">
            <v xml:space="preserve">M2    </v>
          </cell>
          <cell r="D3115">
            <v>50.98</v>
          </cell>
        </row>
        <row r="3116">
          <cell r="A3116">
            <v>4015</v>
          </cell>
          <cell r="B3116" t="str">
            <v>MANTA ASFALTICA ELASTOMERICA EM POLIESTER 4 MM, TIPO III, CLASSE B, ACABAMENTO PP (NBR 9952)</v>
          </cell>
          <cell r="C3116" t="str">
            <v xml:space="preserve">M2    </v>
          </cell>
          <cell r="D3116">
            <v>62.6</v>
          </cell>
        </row>
        <row r="3117">
          <cell r="A3117">
            <v>4017</v>
          </cell>
          <cell r="B3117" t="str">
            <v>MANTA ASFALTICA ELASTOMERICA EM POLIESTER 5 MM, TIPO III, CLASSE B, ACABAMENTO PP (NBR 9952)</v>
          </cell>
          <cell r="C3117" t="str">
            <v xml:space="preserve">M2    </v>
          </cell>
          <cell r="D3117">
            <v>91.09</v>
          </cell>
        </row>
        <row r="3118">
          <cell r="A3118">
            <v>4016</v>
          </cell>
          <cell r="B3118" t="str">
            <v>MANTA ASFALTICA ELASTOMERICA TIPO GLASS 3 MM, TIPO II, CLASSE C, ACABAMENTO PP (NBR 9952)</v>
          </cell>
          <cell r="C3118" t="str">
            <v xml:space="preserve">M2    </v>
          </cell>
          <cell r="D3118">
            <v>35.979999999999997</v>
          </cell>
        </row>
        <row r="3119">
          <cell r="A3119">
            <v>39699</v>
          </cell>
          <cell r="B3119" t="str">
            <v>MANTA DE BORRACHA ANTIRRUIDO 5 MM</v>
          </cell>
          <cell r="C3119" t="str">
            <v xml:space="preserve">M2    </v>
          </cell>
          <cell r="D3119">
            <v>13.59</v>
          </cell>
        </row>
        <row r="3120">
          <cell r="A3120">
            <v>38544</v>
          </cell>
          <cell r="B3120" t="str">
            <v>MANTA DE POLIETILENO EXPANDIDO (PEBD) ANTICHAMAS, E = 8 MM</v>
          </cell>
          <cell r="C3120" t="str">
            <v xml:space="preserve">M2    </v>
          </cell>
          <cell r="D3120">
            <v>9.23</v>
          </cell>
        </row>
        <row r="3121">
          <cell r="A3121">
            <v>38545</v>
          </cell>
          <cell r="B3121" t="str">
            <v>MANTA DE POLIETILENO EXPANDIDO (PEBD), E = 5 MM</v>
          </cell>
          <cell r="C3121" t="str">
            <v xml:space="preserve">M2    </v>
          </cell>
          <cell r="D3121">
            <v>5.93</v>
          </cell>
        </row>
        <row r="3122">
          <cell r="A3122">
            <v>42527</v>
          </cell>
          <cell r="B3122" t="str">
            <v>MANTA DE POLIETILENO EXPANDIDO, COM 1 FACE METALIZADA PARA SUBCOBERTURA,  E = *5* MM</v>
          </cell>
          <cell r="C3122" t="str">
            <v xml:space="preserve">M2    </v>
          </cell>
          <cell r="D3122">
            <v>23.56</v>
          </cell>
        </row>
        <row r="3123">
          <cell r="A3123">
            <v>39323</v>
          </cell>
          <cell r="B3123" t="str">
            <v>MANTA GEOTEXTIL TECIDO DE LAMINETES DE POLIPROPILENO, RESISTENCIA A TRACAO = *25* KN/M</v>
          </cell>
          <cell r="C3123" t="str">
            <v xml:space="preserve">M2    </v>
          </cell>
          <cell r="D3123">
            <v>22.63</v>
          </cell>
        </row>
        <row r="3124">
          <cell r="A3124">
            <v>626</v>
          </cell>
          <cell r="B3124" t="str">
            <v>MANTA LIQUIDA DE BASE ASFALTICA MODIFICADA COM A ADICAO DE ELASTOMEROS DILUIDOS EM SOLVENTE ORGANICO, APLICACAO A FRIO (MEMBRANA IMPERMEABILIZANTE ASFASTICA)</v>
          </cell>
          <cell r="C3124" t="str">
            <v xml:space="preserve">KG    </v>
          </cell>
          <cell r="D3124">
            <v>16.89</v>
          </cell>
        </row>
        <row r="3125">
          <cell r="A3125">
            <v>25860</v>
          </cell>
          <cell r="B3125" t="str">
            <v>MANTA TERMOPLASTICA, PEAD, GEOMEMBRANA LISA, E = 0,50 MM ( NBR 15352)</v>
          </cell>
          <cell r="C3125" t="str">
            <v xml:space="preserve">M2    </v>
          </cell>
          <cell r="D3125">
            <v>10.5</v>
          </cell>
        </row>
        <row r="3126">
          <cell r="A3126">
            <v>25861</v>
          </cell>
          <cell r="B3126" t="str">
            <v>MANTA TERMOPLASTICA, PEAD, GEOMEMBRANA LISA, E = 0,75 MM ( NBR 15352)</v>
          </cell>
          <cell r="C3126" t="str">
            <v xml:space="preserve">M2    </v>
          </cell>
          <cell r="D3126">
            <v>15.85</v>
          </cell>
        </row>
        <row r="3127">
          <cell r="A3127">
            <v>25862</v>
          </cell>
          <cell r="B3127" t="str">
            <v>MANTA TERMOPLASTICA, PEAD, GEOMEMBRANA LISA, E = 0,80 MM ( NBR 15352)</v>
          </cell>
          <cell r="C3127" t="str">
            <v xml:space="preserve">M2    </v>
          </cell>
          <cell r="D3127">
            <v>16.82</v>
          </cell>
        </row>
        <row r="3128">
          <cell r="A3128">
            <v>25863</v>
          </cell>
          <cell r="B3128" t="str">
            <v>MANTA TERMOPLASTICA, PEAD, GEOMEMBRANA LISA, E = 1,00 MM ( NBR 15352)</v>
          </cell>
          <cell r="C3128" t="str">
            <v xml:space="preserve">M2    </v>
          </cell>
          <cell r="D3128">
            <v>21.03</v>
          </cell>
        </row>
        <row r="3129">
          <cell r="A3129">
            <v>25864</v>
          </cell>
          <cell r="B3129" t="str">
            <v>MANTA TERMOPLASTICA, PEAD, GEOMEMBRANA LISA, E = 1,50 MM ( NBR 15352)</v>
          </cell>
          <cell r="C3129" t="str">
            <v xml:space="preserve">M2    </v>
          </cell>
          <cell r="D3129">
            <v>31.54</v>
          </cell>
        </row>
        <row r="3130">
          <cell r="A3130">
            <v>25865</v>
          </cell>
          <cell r="B3130" t="str">
            <v>MANTA TERMOPLASTICA, PEAD, GEOMEMBRANA LISA, E = 2,00 MM ( NBR 15352)</v>
          </cell>
          <cell r="C3130" t="str">
            <v xml:space="preserve">M2    </v>
          </cell>
          <cell r="D3130">
            <v>42.25</v>
          </cell>
        </row>
        <row r="3131">
          <cell r="A3131">
            <v>25866</v>
          </cell>
          <cell r="B3131" t="str">
            <v>MANTA TERMOPLASTICA, PEAD, GEOMEMBRANA LISA, E = 2,50 MM ( NBR 15352)</v>
          </cell>
          <cell r="C3131" t="str">
            <v xml:space="preserve">M2    </v>
          </cell>
          <cell r="D3131">
            <v>52.46</v>
          </cell>
        </row>
        <row r="3132">
          <cell r="A3132">
            <v>25868</v>
          </cell>
          <cell r="B3132" t="str">
            <v>MANTA TERMOPLASTICA, PEAD, GEOMEMBRANA TEXTURIZADA EM AMBAS AS FACES, E = 0,50 MM (NBR 15352)</v>
          </cell>
          <cell r="C3132" t="str">
            <v xml:space="preserve">M2    </v>
          </cell>
          <cell r="D3132">
            <v>11.71</v>
          </cell>
        </row>
        <row r="3133">
          <cell r="A3133">
            <v>25869</v>
          </cell>
          <cell r="B3133" t="str">
            <v>MANTA TERMOPLASTICA, PEAD, GEOMEMBRANA TEXTURIZADA EM AMBAS AS FACES, E = 0,75 MM (NBR 15352)</v>
          </cell>
          <cell r="C3133" t="str">
            <v xml:space="preserve">M2    </v>
          </cell>
          <cell r="D3133">
            <v>16.53</v>
          </cell>
        </row>
        <row r="3134">
          <cell r="A3134">
            <v>25870</v>
          </cell>
          <cell r="B3134" t="str">
            <v>MANTA TERMOPLASTICA, PEAD, GEOMEMBRANA TEXTURIZADA EM AMBAS AS FACES, E = 0,80 MM (NBR 15352)</v>
          </cell>
          <cell r="C3134" t="str">
            <v xml:space="preserve">M2    </v>
          </cell>
          <cell r="D3134">
            <v>18.73</v>
          </cell>
        </row>
        <row r="3135">
          <cell r="A3135">
            <v>25871</v>
          </cell>
          <cell r="B3135" t="str">
            <v>MANTA TERMOPLASTICA, PEAD, GEOMEMBRANA TEXTURIZADA EM AMBAS AS FACES, E = 1,00 MM (NBR 15352)</v>
          </cell>
          <cell r="C3135" t="str">
            <v xml:space="preserve">M2    </v>
          </cell>
          <cell r="D3135">
            <v>23</v>
          </cell>
        </row>
        <row r="3136">
          <cell r="A3136">
            <v>25867</v>
          </cell>
          <cell r="B3136" t="str">
            <v>MANTA TERMOPLASTICA, PEAD, GEOMEMBRANA TEXTURIZADA EM AMBAS AS FACES, E = 1,50 MM (NBR 15352)</v>
          </cell>
          <cell r="C3136" t="str">
            <v xml:space="preserve">M2    </v>
          </cell>
          <cell r="D3136">
            <v>34.049999999999997</v>
          </cell>
        </row>
        <row r="3137">
          <cell r="A3137">
            <v>25872</v>
          </cell>
          <cell r="B3137" t="str">
            <v>MANTA TERMOPLASTICA, PEAD, GEOMEMBRANA TEXTURIZADA EM AMBAS AS FACES, E = 2,00 MM (NBR 15352)</v>
          </cell>
          <cell r="C3137" t="str">
            <v xml:space="preserve">M2    </v>
          </cell>
          <cell r="D3137">
            <v>46.02</v>
          </cell>
        </row>
        <row r="3138">
          <cell r="A3138">
            <v>25873</v>
          </cell>
          <cell r="B3138" t="str">
            <v>MANTA TERMOPLASTICA, PEAD, GEOMEMBRANA TEXTURIZADA EM AMBAS AS FACES, E = 2,50 MM (NBR 15352)</v>
          </cell>
          <cell r="C3138" t="str">
            <v xml:space="preserve">M2    </v>
          </cell>
          <cell r="D3138">
            <v>57.4</v>
          </cell>
        </row>
        <row r="3139">
          <cell r="A3139">
            <v>11479</v>
          </cell>
          <cell r="B3139" t="str">
            <v>MAQUINA DE 40 MM PARA FECHADURA DE EMBUTIR EXTERNA, EM ACO INOX</v>
          </cell>
          <cell r="C3139" t="str">
            <v xml:space="preserve">UN    </v>
          </cell>
          <cell r="D3139">
            <v>26.27</v>
          </cell>
        </row>
        <row r="3140">
          <cell r="A3140">
            <v>11481</v>
          </cell>
          <cell r="B3140" t="str">
            <v>MAQUINA DE 40 MM PARA FECHADURA, PARA PORTA DE BANHEIRO, EM ACO INOX</v>
          </cell>
          <cell r="C3140" t="str">
            <v xml:space="preserve">UN    </v>
          </cell>
          <cell r="D3140">
            <v>23.77</v>
          </cell>
        </row>
        <row r="3141">
          <cell r="A3141">
            <v>43609</v>
          </cell>
          <cell r="B3141" t="str">
            <v>MAQUINA DE 40 MM PARA FECHADURA, PARA PORTA INTERNA, EM ACO INOX</v>
          </cell>
          <cell r="C3141" t="str">
            <v xml:space="preserve">UN    </v>
          </cell>
          <cell r="D3141">
            <v>23.77</v>
          </cell>
        </row>
        <row r="3142">
          <cell r="A3142">
            <v>11478</v>
          </cell>
          <cell r="B3142" t="str">
            <v>MAQUINA DE 55 MM PARA FECHADURA DE EMBUTIR EXTERNA, EM ACO INOX</v>
          </cell>
          <cell r="C3142" t="str">
            <v xml:space="preserve">UN    </v>
          </cell>
          <cell r="D3142">
            <v>45.08</v>
          </cell>
        </row>
        <row r="3143">
          <cell r="A3143">
            <v>43608</v>
          </cell>
          <cell r="B3143" t="str">
            <v>MAQUINA DE 55 MM PARA FECHADURA, PARA PORTA DE BANHEIRO, EM ACO INOX</v>
          </cell>
          <cell r="C3143" t="str">
            <v xml:space="preserve">UN    </v>
          </cell>
          <cell r="D3143">
            <v>34.4</v>
          </cell>
        </row>
        <row r="3144">
          <cell r="A3144">
            <v>11476</v>
          </cell>
          <cell r="B3144" t="str">
            <v>MAQUINA DE 55 MM PARA FECHADURA, PARA PORTA INTERNA, EM ACO INOX</v>
          </cell>
          <cell r="C3144" t="str">
            <v xml:space="preserve">UN    </v>
          </cell>
          <cell r="D3144">
            <v>34.4</v>
          </cell>
        </row>
        <row r="3145">
          <cell r="A3145">
            <v>40637</v>
          </cell>
          <cell r="B3145" t="str">
            <v>MAQUINA DEMARCADORA DE FAIXA DE TRAFEGO A FRIO, AUTOPROPELIDA, MOTOR DIESEL 38 HP</v>
          </cell>
          <cell r="C3145" t="str">
            <v xml:space="preserve">UN    </v>
          </cell>
          <cell r="D3145">
            <v>572242.47</v>
          </cell>
        </row>
        <row r="3146">
          <cell r="A3146">
            <v>13836</v>
          </cell>
          <cell r="B3146" t="str">
            <v>MAQUINA EXTRUSORA DE CONCRETO PARA GUIAS E SARJETAS, COM MOTOR A DIESEL DE 14 CV</v>
          </cell>
          <cell r="C3146" t="str">
            <v xml:space="preserve">UN    </v>
          </cell>
          <cell r="D3146">
            <v>55827.56</v>
          </cell>
        </row>
        <row r="3147">
          <cell r="A3147">
            <v>14534</v>
          </cell>
          <cell r="B3147" t="str">
            <v>MAQUINA MANUAL TIPO PRENSA PARA PRODUCAO DE BLOCOS E PAVIMENTOS DE CONCRETO, COM MOTOR ELETRICO TRIFASICO PARA VIBRACAO, POTENCIA TOTAL INSTALADA DE 1,5 KW</v>
          </cell>
          <cell r="C3147" t="str">
            <v xml:space="preserve">UN    </v>
          </cell>
          <cell r="D3147">
            <v>23370.89</v>
          </cell>
        </row>
        <row r="3148">
          <cell r="A3148">
            <v>14619</v>
          </cell>
          <cell r="B3148" t="str">
            <v>MAQUINA PARA CORTE COM DISCO ABRASIVO DE DIAMETRO DE 18'' (450 MM), COM MOTOR ELETRICO TRIFASICO DE 10 CV</v>
          </cell>
          <cell r="C3148" t="str">
            <v xml:space="preserve">UN    </v>
          </cell>
          <cell r="D3148">
            <v>16025.83</v>
          </cell>
        </row>
        <row r="3149">
          <cell r="A3149">
            <v>14535</v>
          </cell>
          <cell r="B3149" t="str">
            <v>MAQUINA TIPO PRENSA HIDRAULICA, PARA FABRICACAO DE TUBOS DE CONCRETO PARA AGUAS PLUVIAIS, DN 200 A DN 600 MM X 1000 MM DE COMPRIMENTO, COM MOTOR PRINCIPAL DE 20 CV</v>
          </cell>
          <cell r="C3149" t="str">
            <v xml:space="preserve">UN    </v>
          </cell>
          <cell r="D3149">
            <v>231958.35</v>
          </cell>
        </row>
        <row r="3150">
          <cell r="A3150">
            <v>39813</v>
          </cell>
          <cell r="B3150" t="str">
            <v>MAQUINA TIPO VASO/TANQUE/JATO DE PRESSAO PORTATIL PARA JATEAMENTO, CONTROLE AUTOMATICO E REMOTO, CAMARA DE 1 SAIDA, 280 L, DIAM. *670* MM, BICO JATO CURTO VENTURI DE 5/16", MANGUEIRA DE 1" DE 10 M, COMPLETA (VALVULAS POP UP E DOSADORA, FUNDO CONICO ETC)</v>
          </cell>
          <cell r="C3150" t="str">
            <v xml:space="preserve">UN    </v>
          </cell>
          <cell r="D3150">
            <v>21842.36</v>
          </cell>
        </row>
        <row r="3151">
          <cell r="A3151">
            <v>40403</v>
          </cell>
          <cell r="B3151" t="str">
            <v>MAQUINA TRANSFORMADORA MONOFASICA PARA SOLDA ELETRICA, TENSAO DE 220 V, FREQUENCIA DE 60 HZ, FAIXA DE CORRENTE ENTRE 80 A (+/- 10 A) E 250 A, POTENCIA ENTRE 14,00 KVA E 15,0 KVA, CICLO DE TRABALHO ENTRE 10% E 20% A 250 A</v>
          </cell>
          <cell r="C3151" t="str">
            <v xml:space="preserve">UN    </v>
          </cell>
          <cell r="D3151">
            <v>970.19</v>
          </cell>
        </row>
        <row r="3152">
          <cell r="A3152">
            <v>12868</v>
          </cell>
          <cell r="B3152" t="str">
            <v>MARCENEIRO</v>
          </cell>
          <cell r="C3152" t="str">
            <v xml:space="preserve">H     </v>
          </cell>
          <cell r="D3152">
            <v>16.16</v>
          </cell>
        </row>
        <row r="3153">
          <cell r="A3153">
            <v>40916</v>
          </cell>
          <cell r="B3153" t="str">
            <v>MARCENEIRO (MENSALISTA)</v>
          </cell>
          <cell r="C3153" t="str">
            <v xml:space="preserve">MES   </v>
          </cell>
          <cell r="D3153">
            <v>2867.57</v>
          </cell>
        </row>
        <row r="3154">
          <cell r="A3154">
            <v>4755</v>
          </cell>
          <cell r="B3154" t="str">
            <v>MARMORISTA / GRANITEIRO</v>
          </cell>
          <cell r="C3154" t="str">
            <v xml:space="preserve">H     </v>
          </cell>
          <cell r="D3154">
            <v>16.16</v>
          </cell>
        </row>
        <row r="3155">
          <cell r="A3155">
            <v>41067</v>
          </cell>
          <cell r="B3155" t="str">
            <v>MARMORISTA / GRANITEIRO (MENSALISTA)</v>
          </cell>
          <cell r="C3155" t="str">
            <v xml:space="preserve">MES   </v>
          </cell>
          <cell r="D3155">
            <v>2868.41</v>
          </cell>
        </row>
        <row r="3156">
          <cell r="A3156">
            <v>38463</v>
          </cell>
          <cell r="B3156" t="str">
            <v>MARTELO DE SOLDADOR/PICADOR DE SOLDA</v>
          </cell>
          <cell r="C3156" t="str">
            <v xml:space="preserve">UN    </v>
          </cell>
          <cell r="D3156">
            <v>29.62</v>
          </cell>
        </row>
        <row r="3157">
          <cell r="A3157">
            <v>40703</v>
          </cell>
          <cell r="B3157" t="str">
            <v>MARTELO DEMOLIDOR ELETRICO, COM POTENCIA DE 2.000 W, FREQUENCIA DE 1.000 IMPACTOS POR MINUTO, FORÇA DE IMPACTO ENTRE 60 E 65 J, PESO DE 30 KG</v>
          </cell>
          <cell r="C3157" t="str">
            <v xml:space="preserve">UN    </v>
          </cell>
          <cell r="D3157">
            <v>10770</v>
          </cell>
        </row>
        <row r="3158">
          <cell r="A3158">
            <v>14531</v>
          </cell>
          <cell r="B3158" t="str">
            <v>MARTELO DEMOLIDOR PNEUMATICO MANUAL, COM REDUCAO DE VIBRACAO, PESO DE 21 KG</v>
          </cell>
          <cell r="C3158" t="str">
            <v xml:space="preserve">UN    </v>
          </cell>
          <cell r="D3158">
            <v>20079.34</v>
          </cell>
        </row>
        <row r="3159">
          <cell r="A3159">
            <v>36533</v>
          </cell>
          <cell r="B3159" t="str">
            <v>MARTELO DEMOLIDOR PNEUMATICO MANUAL, COM REDUCAO DE VIBRACAO, PESO DE 31,5 KG</v>
          </cell>
          <cell r="C3159" t="str">
            <v xml:space="preserve">UN    </v>
          </cell>
          <cell r="D3159">
            <v>23106.18</v>
          </cell>
        </row>
        <row r="3160">
          <cell r="A3160">
            <v>11616</v>
          </cell>
          <cell r="B3160" t="str">
            <v>MARTELO DEMOLIDOR PNEUMATICO MANUAL, PADRAO, PESO DE 32 KG</v>
          </cell>
          <cell r="C3160" t="str">
            <v xml:space="preserve">UN    </v>
          </cell>
          <cell r="D3160">
            <v>21823.45</v>
          </cell>
        </row>
        <row r="3161">
          <cell r="A3161">
            <v>41898</v>
          </cell>
          <cell r="B3161" t="str">
            <v>MARTELO DEMOLIDOR PNEUMATICO MANUAL, PESO  DE 28 KG, COM SILENCIADOR</v>
          </cell>
          <cell r="C3161" t="str">
            <v xml:space="preserve">UN    </v>
          </cell>
          <cell r="D3161">
            <v>24554.35</v>
          </cell>
        </row>
        <row r="3162">
          <cell r="A3162">
            <v>13447</v>
          </cell>
          <cell r="B3162" t="str">
            <v>MARTELO PERFURADOR PNEUMATICO MANUAL, DE SUPERFICIE, COM AVANCO DE COLUNA, PESO DE 22 KG</v>
          </cell>
          <cell r="C3162" t="str">
            <v xml:space="preserve">UN    </v>
          </cell>
          <cell r="D3162">
            <v>45181.68</v>
          </cell>
        </row>
        <row r="3163">
          <cell r="A3163">
            <v>14529</v>
          </cell>
          <cell r="B3163" t="str">
            <v>MARTELO PERFURADOR PNEUMATICO MANUAL, HASTE 25 X 75 MM, 21 KG</v>
          </cell>
          <cell r="C3163" t="str">
            <v xml:space="preserve">UN    </v>
          </cell>
          <cell r="D3163">
            <v>25268.97</v>
          </cell>
        </row>
        <row r="3164">
          <cell r="A3164">
            <v>10747</v>
          </cell>
          <cell r="B3164" t="str">
            <v>MARTELO PERFURADOR PNEUMATICO MANUAL, PESO DE 25 KG, COM SILENCIADOR</v>
          </cell>
          <cell r="C3164" t="str">
            <v xml:space="preserve">UN    </v>
          </cell>
          <cell r="D3164">
            <v>24792.720000000001</v>
          </cell>
        </row>
        <row r="3165">
          <cell r="A3165">
            <v>36141</v>
          </cell>
          <cell r="B3165" t="str">
            <v>MASCARA DE SEGURANCA PARA SOLDA COM ESCUDO DE CELERON E CARNEIRA DE PLASTICO COM REGULAGEM</v>
          </cell>
          <cell r="C3165" t="str">
            <v xml:space="preserve">UN    </v>
          </cell>
          <cell r="D3165">
            <v>37.26</v>
          </cell>
        </row>
        <row r="3166">
          <cell r="A3166">
            <v>39434</v>
          </cell>
          <cell r="B3166" t="str">
            <v>MASSA DE REJUNTE EM PO PARA DRYWALL, A BASE DE GESSO, SECAGEM RAPIDA, PARA TRATAMENTO DE JUNTAS DE CHAPA DE GESSO (NECESSITA ADICAO DE AGUA)</v>
          </cell>
          <cell r="C3166" t="str">
            <v xml:space="preserve">KG    </v>
          </cell>
          <cell r="D3166">
            <v>3.72</v>
          </cell>
        </row>
        <row r="3167">
          <cell r="A3167">
            <v>39433</v>
          </cell>
          <cell r="B3167" t="str">
            <v>MASSA DE REJUNTE PRONTA PARA TRATAMENTO DE JUNTAS DE CHAPA DE GESSO PARA DRYWALL, SEM ADICAO DE AGUA</v>
          </cell>
          <cell r="C3167" t="str">
            <v xml:space="preserve">KG    </v>
          </cell>
          <cell r="D3167">
            <v>2.67</v>
          </cell>
        </row>
        <row r="3168">
          <cell r="A3168">
            <v>4049</v>
          </cell>
          <cell r="B3168" t="str">
            <v>MASSA EPOXI BICOMPONENTE (MASSA + CATALIZADOR)</v>
          </cell>
          <cell r="C3168" t="str">
            <v xml:space="preserve">L     </v>
          </cell>
          <cell r="D3168">
            <v>46.92</v>
          </cell>
        </row>
        <row r="3169">
          <cell r="A3169">
            <v>38120</v>
          </cell>
          <cell r="B3169" t="str">
            <v>MASSA EPOXI BICOMPONENTE PARA REPAROS</v>
          </cell>
          <cell r="C3169" t="str">
            <v xml:space="preserve">KG    </v>
          </cell>
          <cell r="D3169">
            <v>120.2</v>
          </cell>
        </row>
        <row r="3170">
          <cell r="A3170">
            <v>38877</v>
          </cell>
          <cell r="B3170" t="str">
            <v>MASSA PARA TEXTURA LISA DE BASE ACRILICA, USO INTERNO E EXTERNO</v>
          </cell>
          <cell r="C3170" t="str">
            <v xml:space="preserve">KG    </v>
          </cell>
          <cell r="D3170">
            <v>6.53</v>
          </cell>
        </row>
        <row r="3171">
          <cell r="A3171">
            <v>34546</v>
          </cell>
          <cell r="B3171" t="str">
            <v>MASSA PARA TEXTURA RUSTICA DE BASE ACRILICA, COR BRANCA, USO INTERNO E EXTERNO</v>
          </cell>
          <cell r="C3171" t="str">
            <v xml:space="preserve">KG    </v>
          </cell>
          <cell r="D3171">
            <v>6.58</v>
          </cell>
        </row>
        <row r="3172">
          <cell r="A3172">
            <v>10498</v>
          </cell>
          <cell r="B3172" t="str">
            <v>MASSA PARA VIDRO</v>
          </cell>
          <cell r="C3172" t="str">
            <v xml:space="preserve">KG    </v>
          </cell>
          <cell r="D3172">
            <v>9.33</v>
          </cell>
        </row>
        <row r="3173">
          <cell r="A3173">
            <v>4823</v>
          </cell>
          <cell r="B3173" t="str">
            <v>MASSA PLASTICA PARA MARMORE/GRANITO</v>
          </cell>
          <cell r="C3173" t="str">
            <v xml:space="preserve">KG    </v>
          </cell>
          <cell r="D3173">
            <v>38.18</v>
          </cell>
        </row>
        <row r="3174">
          <cell r="A3174">
            <v>12357</v>
          </cell>
          <cell r="B3174" t="str">
            <v>MASTRO SIMPLES GALVANIZADO DIAMETRO NOMINAL 1 1/2", COMPRIMENTO 3 M</v>
          </cell>
          <cell r="C3174" t="str">
            <v xml:space="preserve">UN    </v>
          </cell>
          <cell r="D3174">
            <v>169.28</v>
          </cell>
        </row>
        <row r="3175">
          <cell r="A3175">
            <v>12358</v>
          </cell>
          <cell r="B3175" t="str">
            <v>MASTRO SIMPLES GALVANIZADO DIAMETRO NOMINAL 2", COMPRIMENTO 3 M</v>
          </cell>
          <cell r="C3175" t="str">
            <v xml:space="preserve">UN    </v>
          </cell>
          <cell r="D3175">
            <v>190.41</v>
          </cell>
        </row>
        <row r="3176">
          <cell r="A3176">
            <v>11079</v>
          </cell>
          <cell r="B3176" t="str">
            <v>MATERIAL FILTRANTE (PEDREGULHO) 0,6 A 25,46 MM (POSTO PEDREIRA/FORNECEDOR, SEM FRETE)</v>
          </cell>
          <cell r="C3176" t="str">
            <v xml:space="preserve">M3    </v>
          </cell>
          <cell r="D3176">
            <v>1602.63</v>
          </cell>
        </row>
        <row r="3177">
          <cell r="A3177">
            <v>11082</v>
          </cell>
          <cell r="B3177" t="str">
            <v>MATERIAL FILTRANTE (PEDREGULHO) 38 A 25,4 MM (POSTO PEDREIRA/FORNECEDOR, SEM FRETE)</v>
          </cell>
          <cell r="C3177" t="str">
            <v xml:space="preserve">M3    </v>
          </cell>
          <cell r="D3177">
            <v>1602.63</v>
          </cell>
        </row>
        <row r="3178">
          <cell r="A3178">
            <v>4058</v>
          </cell>
          <cell r="B3178" t="str">
            <v>MECANICO DE EQUIPAMENTOS PESADOS</v>
          </cell>
          <cell r="C3178" t="str">
            <v xml:space="preserve">H     </v>
          </cell>
          <cell r="D3178">
            <v>17.93</v>
          </cell>
        </row>
        <row r="3179">
          <cell r="A3179">
            <v>40974</v>
          </cell>
          <cell r="B3179" t="str">
            <v>MECANICO DE EQUIPAMENTOS PESADOS (MENSALISTA)</v>
          </cell>
          <cell r="C3179" t="str">
            <v xml:space="preserve">MES   </v>
          </cell>
          <cell r="D3179">
            <v>3179.42</v>
          </cell>
        </row>
        <row r="3180">
          <cell r="A3180">
            <v>34794</v>
          </cell>
          <cell r="B3180" t="str">
            <v>MECANICO DE REFRIGERACAO</v>
          </cell>
          <cell r="C3180" t="str">
            <v xml:space="preserve">H     </v>
          </cell>
          <cell r="D3180">
            <v>18</v>
          </cell>
        </row>
        <row r="3181">
          <cell r="A3181">
            <v>40925</v>
          </cell>
          <cell r="B3181" t="str">
            <v>MECANICO DE REFRIGERACAO (MENSALISTA)</v>
          </cell>
          <cell r="C3181" t="str">
            <v xml:space="preserve">MES   </v>
          </cell>
          <cell r="D3181">
            <v>3192.42</v>
          </cell>
        </row>
        <row r="3182">
          <cell r="A3182">
            <v>13741</v>
          </cell>
          <cell r="B3182" t="str">
            <v>MEDIDOR DE NIVEL ESTATICO E DINAMICO PARA POCO, COMPRIMENTO DE 200 M</v>
          </cell>
          <cell r="C3182" t="str">
            <v xml:space="preserve">UN    </v>
          </cell>
          <cell r="D3182">
            <v>2073.1799999999998</v>
          </cell>
        </row>
        <row r="3183">
          <cell r="A3183">
            <v>3288</v>
          </cell>
          <cell r="B3183" t="str">
            <v>MEIA CANA DE MADEIRA CEDRINHO OU EQUIVALENTE DA REGIAO, ACABAMENTO PARA FORRO PAULISTA, *2,5 X 2,5* CM</v>
          </cell>
          <cell r="C3183" t="str">
            <v xml:space="preserve">M     </v>
          </cell>
          <cell r="D3183">
            <v>4.7</v>
          </cell>
        </row>
        <row r="3184">
          <cell r="A3184">
            <v>13587</v>
          </cell>
          <cell r="B3184" t="str">
            <v>MEIA CANA DE MADEIRA PINUS OU EQUIVALENTE DA REGIAO, ACABAMENTO PARA FORRO PAULISTA, *2,5 X 2,5* CM</v>
          </cell>
          <cell r="C3184" t="str">
            <v xml:space="preserve">M     </v>
          </cell>
          <cell r="D3184">
            <v>2.84</v>
          </cell>
        </row>
        <row r="3185">
          <cell r="A3185">
            <v>38598</v>
          </cell>
          <cell r="B3185" t="str">
            <v>MEIA CANALETA DE CONCRETO ESTRUTURAL 14 X 19 X 19 CM, FBK 14 MPA (NBR 6136)</v>
          </cell>
          <cell r="C3185" t="str">
            <v xml:space="preserve">UN    </v>
          </cell>
          <cell r="D3185">
            <v>2.5299999999999998</v>
          </cell>
        </row>
        <row r="3186">
          <cell r="A3186">
            <v>38595</v>
          </cell>
          <cell r="B3186" t="str">
            <v>MEIA CANALETA DE CONCRETO ESTRUTURAL 14 X 19 X 19 CM, FBK 4,5 MPA (NBR 6136)</v>
          </cell>
          <cell r="C3186" t="str">
            <v xml:space="preserve">UN    </v>
          </cell>
          <cell r="D3186">
            <v>2.14</v>
          </cell>
        </row>
        <row r="3187">
          <cell r="A3187">
            <v>38592</v>
          </cell>
          <cell r="B3187" t="str">
            <v>MEIO BLOCO DE CONCRETO ESTRUTURAL 14 X 19 X 14 CM, FBK 14 MPA (NBR 6136)</v>
          </cell>
          <cell r="C3187" t="str">
            <v xml:space="preserve">UN    </v>
          </cell>
          <cell r="D3187">
            <v>2.16</v>
          </cell>
        </row>
        <row r="3188">
          <cell r="A3188">
            <v>38588</v>
          </cell>
          <cell r="B3188" t="str">
            <v>MEIO BLOCO DE CONCRETO ESTRUTURAL 14 X 19 X 14 CM, FBK 4,5 MPA (NBR 6136)</v>
          </cell>
          <cell r="C3188" t="str">
            <v xml:space="preserve">UN    </v>
          </cell>
          <cell r="D3188">
            <v>1.73</v>
          </cell>
        </row>
        <row r="3189">
          <cell r="A3189">
            <v>38593</v>
          </cell>
          <cell r="B3189" t="str">
            <v>MEIO BLOCO DE CONCRETO ESTRUTURAL 14 X 19 X 19 CM, FBK 14 MPA (NBR 6136)</v>
          </cell>
          <cell r="C3189" t="str">
            <v xml:space="preserve">UN    </v>
          </cell>
          <cell r="D3189">
            <v>2.39</v>
          </cell>
        </row>
        <row r="3190">
          <cell r="A3190">
            <v>38589</v>
          </cell>
          <cell r="B3190" t="str">
            <v>MEIO BLOCO DE CONCRETO ESTRUTURAL 14 X 19 X 19 CM, FBK 4,5 MPA (NBR 6136)</v>
          </cell>
          <cell r="C3190" t="str">
            <v xml:space="preserve">UN    </v>
          </cell>
          <cell r="D3190">
            <v>1.82</v>
          </cell>
        </row>
        <row r="3191">
          <cell r="A3191">
            <v>38594</v>
          </cell>
          <cell r="B3191" t="str">
            <v>MEIO BLOCO DE CONCRETO ESTRUTURAL 14 X 19 X 34 CM, FBK 14 MPA (NBR 6136)</v>
          </cell>
          <cell r="C3191" t="str">
            <v xml:space="preserve">UN    </v>
          </cell>
          <cell r="D3191">
            <v>3.77</v>
          </cell>
        </row>
        <row r="3192">
          <cell r="A3192">
            <v>34773</v>
          </cell>
          <cell r="B3192" t="str">
            <v>MEIO BLOCO DE VEDACAO DE CONCRETO APARENTE 14 X 19 X 19 CM  (CLASSE C - NBR 6136)</v>
          </cell>
          <cell r="C3192" t="str">
            <v xml:space="preserve">UN    </v>
          </cell>
          <cell r="D3192">
            <v>1.79</v>
          </cell>
        </row>
        <row r="3193">
          <cell r="A3193">
            <v>34769</v>
          </cell>
          <cell r="B3193" t="str">
            <v>MEIO BLOCO DE VEDACAO DE CONCRETO APARENTE 19 X 19 X 19 CM (CLASSE C - NBR 6136)</v>
          </cell>
          <cell r="C3193" t="str">
            <v xml:space="preserve">UN    </v>
          </cell>
          <cell r="D3193">
            <v>2.21</v>
          </cell>
        </row>
        <row r="3194">
          <cell r="A3194">
            <v>34763</v>
          </cell>
          <cell r="B3194" t="str">
            <v>MEIO BLOCO DE VEDACAO DE CONCRETO APARENTE 9  X 19 X 19 CM (CLASSE C - NBR 6136)</v>
          </cell>
          <cell r="C3194" t="str">
            <v xml:space="preserve">UN    </v>
          </cell>
          <cell r="D3194">
            <v>1.36</v>
          </cell>
        </row>
        <row r="3195">
          <cell r="A3195">
            <v>34774</v>
          </cell>
          <cell r="B3195" t="str">
            <v>MEIO BLOCO DE VEDACAO DE CONCRETO 14 X 19 X 19 CM (CLASSE C - NBR 6136)</v>
          </cell>
          <cell r="C3195" t="str">
            <v xml:space="preserve">UN    </v>
          </cell>
          <cell r="D3195">
            <v>1.69</v>
          </cell>
        </row>
        <row r="3196">
          <cell r="A3196">
            <v>34771</v>
          </cell>
          <cell r="B3196" t="str">
            <v>MEIO BLOCO DE VEDACAO DE CONCRETO 19 X 19 X 19 CM (CLASSE C - NBR 6136)</v>
          </cell>
          <cell r="C3196" t="str">
            <v xml:space="preserve">UN    </v>
          </cell>
          <cell r="D3196">
            <v>2.04</v>
          </cell>
        </row>
        <row r="3197">
          <cell r="A3197">
            <v>34764</v>
          </cell>
          <cell r="B3197" t="str">
            <v>MEIO BLOCO DE VEDACAO DE CONCRETO 9 X 19 X 19 CM (CLASSE C - NBR 6136)</v>
          </cell>
          <cell r="C3197" t="str">
            <v xml:space="preserve">UN    </v>
          </cell>
          <cell r="D3197">
            <v>1.34</v>
          </cell>
        </row>
        <row r="3198">
          <cell r="A3198">
            <v>34788</v>
          </cell>
          <cell r="B3198" t="str">
            <v>MEIO BLOCO ESTRUTURAL CERAMICO 14 X 19 X 14 CM, 6,0 MPA (NBR 15270)</v>
          </cell>
          <cell r="C3198" t="str">
            <v xml:space="preserve">UN    </v>
          </cell>
          <cell r="D3198">
            <v>1.6</v>
          </cell>
        </row>
        <row r="3199">
          <cell r="A3199">
            <v>34781</v>
          </cell>
          <cell r="B3199" t="str">
            <v>MEIO BLOCO ESTRUTURAL CERAMICO 14 X 19 X 19 CM, 6,0 MPA (NBR 15270)</v>
          </cell>
          <cell r="C3199" t="str">
            <v xml:space="preserve">UN    </v>
          </cell>
          <cell r="D3199">
            <v>1.82</v>
          </cell>
        </row>
        <row r="3200">
          <cell r="A3200">
            <v>41682</v>
          </cell>
          <cell r="B3200" t="str">
            <v>MEIO-FIO OU GUIA DE CONCRETO PRE MOLDADO, COMP 1 M, *30 X 10/12* CM (H X L1/L2)</v>
          </cell>
          <cell r="C3200" t="str">
            <v xml:space="preserve">UN    </v>
          </cell>
          <cell r="D3200">
            <v>23.41</v>
          </cell>
        </row>
        <row r="3201">
          <cell r="A3201">
            <v>41683</v>
          </cell>
          <cell r="B3201" t="str">
            <v>MEIO-FIO OU GUIA DE CONCRETO PRE MOLDADO, COMP 80 CM, *30 X 10/10* (H X L1/L2)</v>
          </cell>
          <cell r="C3201" t="str">
            <v xml:space="preserve">UN    </v>
          </cell>
          <cell r="D3201">
            <v>17.22</v>
          </cell>
        </row>
        <row r="3202">
          <cell r="A3202">
            <v>41680</v>
          </cell>
          <cell r="B3202" t="str">
            <v>MEIO-FIO OU GUIA DE CONCRETO PRE-MOLDADO, COMP *39* CM, *19 X 6,5/6,5* CM (H X L1/L2)</v>
          </cell>
          <cell r="C3202" t="str">
            <v xml:space="preserve">UN    </v>
          </cell>
          <cell r="D3202">
            <v>9.27</v>
          </cell>
        </row>
        <row r="3203">
          <cell r="A3203">
            <v>41679</v>
          </cell>
          <cell r="B3203" t="str">
            <v>MEIO-FIO OU GUIA DE CONCRETO PRE-MOLDADO, COMP 1 M, *20 X 12/15* CM (H X L1/L2)</v>
          </cell>
          <cell r="C3203" t="str">
            <v xml:space="preserve">UN    </v>
          </cell>
          <cell r="D3203">
            <v>21.2</v>
          </cell>
        </row>
        <row r="3204">
          <cell r="A3204">
            <v>41681</v>
          </cell>
          <cell r="B3204" t="str">
            <v>MEIO-FIO OU GUIA DE CONCRETO PRE-MOLDADO, COMP 80 CM, *25 X 08/08* CM (H X L1/L2)</v>
          </cell>
          <cell r="C3204" t="str">
            <v xml:space="preserve">UN    </v>
          </cell>
          <cell r="D3204">
            <v>14.51</v>
          </cell>
        </row>
        <row r="3205">
          <cell r="A3205">
            <v>43386</v>
          </cell>
          <cell r="B3205" t="str">
            <v>MEIO-FIO OU GUIA DE CONCRETO PRE-MOLDADO, TIPO CHAPEU PARA BOCA DE LOBO,  DIMENSOES *1,20* X 0,15 X 0,30 M</v>
          </cell>
          <cell r="C3205" t="str">
            <v xml:space="preserve">UN    </v>
          </cell>
          <cell r="D3205">
            <v>33.130000000000003</v>
          </cell>
        </row>
        <row r="3206">
          <cell r="A3206">
            <v>4059</v>
          </cell>
          <cell r="B3206" t="str">
            <v>MEIO-FIO OU GUIA DE CONCRETO, PRE-MOLDADO, COMP 1 M, *30 X 12/15* CM (H X L1/L2)</v>
          </cell>
          <cell r="C3206" t="str">
            <v xml:space="preserve">M     </v>
          </cell>
          <cell r="D3206">
            <v>23.41</v>
          </cell>
        </row>
        <row r="3207">
          <cell r="A3207">
            <v>4062</v>
          </cell>
          <cell r="B3207" t="str">
            <v>MEIO-FIO OU GUIA DE CONCRETO, PRE-MOLDADO, COMP 1 M, *30 X 15* CM (H X L)</v>
          </cell>
          <cell r="C3207" t="str">
            <v xml:space="preserve">UN    </v>
          </cell>
          <cell r="D3207">
            <v>23.41</v>
          </cell>
        </row>
        <row r="3208">
          <cell r="A3208">
            <v>4061</v>
          </cell>
          <cell r="B3208" t="str">
            <v>MEIO-FIO OU GUIA DE CONCRETO, PRE-MOLDADO, COMP 80 CM, *45 X 12/18* CM (H X L1/L2)</v>
          </cell>
          <cell r="C3208" t="str">
            <v xml:space="preserve">UN    </v>
          </cell>
          <cell r="D3208">
            <v>29.15</v>
          </cell>
        </row>
        <row r="3209">
          <cell r="A3209">
            <v>41315</v>
          </cell>
          <cell r="B3209" t="str">
            <v>MEMBRANA IMPERMEABILIZANTE A BASE DE POLIUREIA, BICOMPONENTE, APLICACAO A FRIO</v>
          </cell>
          <cell r="C3209" t="str">
            <v xml:space="preserve">KG    </v>
          </cell>
          <cell r="D3209">
            <v>66.91</v>
          </cell>
        </row>
        <row r="3210">
          <cell r="A3210">
            <v>43148</v>
          </cell>
          <cell r="B3210" t="str">
            <v>MEMBRANA IMPERMEABILIZANTE A BASE DE POLIURETANO</v>
          </cell>
          <cell r="C3210" t="str">
            <v xml:space="preserve">KG    </v>
          </cell>
          <cell r="D3210">
            <v>45.41</v>
          </cell>
        </row>
        <row r="3211">
          <cell r="A3211">
            <v>43147</v>
          </cell>
          <cell r="B3211" t="str">
            <v>MEMBRANA IMPERMEABILIZANTE ACRILICA MONOCOMPONENTE</v>
          </cell>
          <cell r="C3211" t="str">
            <v xml:space="preserve">KG    </v>
          </cell>
          <cell r="D3211">
            <v>17.59</v>
          </cell>
        </row>
        <row r="3212">
          <cell r="A3212">
            <v>10608</v>
          </cell>
          <cell r="B3212" t="str">
            <v>MESA VIBRATORIA COM DIMENSOES DE 2,0 X 1,0 M, COM MOTOR ELETRICO DE 2 POLOS E POTENCIA DE 3 CV</v>
          </cell>
          <cell r="C3212" t="str">
            <v xml:space="preserve">UN    </v>
          </cell>
          <cell r="D3212">
            <v>7986.37</v>
          </cell>
        </row>
        <row r="3213">
          <cell r="A3213">
            <v>4069</v>
          </cell>
          <cell r="B3213" t="str">
            <v>MESTRE DE OBRAS</v>
          </cell>
          <cell r="C3213" t="str">
            <v xml:space="preserve">H     </v>
          </cell>
          <cell r="D3213">
            <v>32.119999999999997</v>
          </cell>
        </row>
        <row r="3214">
          <cell r="A3214">
            <v>40819</v>
          </cell>
          <cell r="B3214" t="str">
            <v>MESTRE DE OBRAS (MENSALISTA)</v>
          </cell>
          <cell r="C3214" t="str">
            <v xml:space="preserve">MES   </v>
          </cell>
          <cell r="D3214">
            <v>5696.41</v>
          </cell>
        </row>
        <row r="3215">
          <cell r="A3215">
            <v>34361</v>
          </cell>
          <cell r="B3215" t="str">
            <v>METACAULIM DE ALTA REATIVIDADE/CAULIM CALCINADO</v>
          </cell>
          <cell r="C3215" t="str">
            <v xml:space="preserve">KG    </v>
          </cell>
          <cell r="D3215">
            <v>12.8</v>
          </cell>
        </row>
        <row r="3216">
          <cell r="A3216">
            <v>36512</v>
          </cell>
          <cell r="B3216" t="str">
            <v>MICRO-TRATOR CORTADOR DE GRAMA COM LARGURA DO CORTE DE 107 CM, COM  2 LAMINAS E DESCARTE LATERAL</v>
          </cell>
          <cell r="C3216" t="str">
            <v xml:space="preserve">UN    </v>
          </cell>
          <cell r="D3216">
            <v>13656.52</v>
          </cell>
        </row>
        <row r="3217">
          <cell r="A3217">
            <v>25972</v>
          </cell>
          <cell r="B3217" t="str">
            <v>MICROESFERAS DE VIDRO PARA SINALIZACAO HORIZONTAL VIARIA, TIPO I-B (PREMIX) - NBR 16184</v>
          </cell>
          <cell r="C3217" t="str">
            <v xml:space="preserve">KG    </v>
          </cell>
          <cell r="D3217">
            <v>12.23</v>
          </cell>
        </row>
        <row r="3218">
          <cell r="A3218">
            <v>25973</v>
          </cell>
          <cell r="B3218" t="str">
            <v>MICROESFERAS DE VIDRO PARA SINALIZACAO HORIZONTAL VIARIA, TIPO II-A (DROP-ON) - NBR 16184</v>
          </cell>
          <cell r="C3218" t="str">
            <v xml:space="preserve">KG    </v>
          </cell>
          <cell r="D3218">
            <v>12.23</v>
          </cell>
        </row>
        <row r="3219">
          <cell r="A3219">
            <v>11697</v>
          </cell>
          <cell r="B3219" t="str">
            <v>MICTORIO COLETIVO ACO INOX (AISI 304), E = 0,8 MM, DE *100 X 40 X 30* CM (C X A X P)</v>
          </cell>
          <cell r="C3219" t="str">
            <v xml:space="preserve">UN    </v>
          </cell>
          <cell r="D3219">
            <v>692.54</v>
          </cell>
        </row>
        <row r="3220">
          <cell r="A3220">
            <v>11698</v>
          </cell>
          <cell r="B3220" t="str">
            <v>MICTORIO COLETIVO ACO INOX (AISI 304), E = 0,8 MM, DE *100 X 50 X 35* CM (C X A X P)</v>
          </cell>
          <cell r="C3220" t="str">
            <v xml:space="preserve">UN    </v>
          </cell>
          <cell r="D3220">
            <v>826.17</v>
          </cell>
        </row>
        <row r="3221">
          <cell r="A3221">
            <v>11699</v>
          </cell>
          <cell r="B3221" t="str">
            <v>MICTORIO INDIVIDUAL ACO INOX (AISI 304), E = 0,8 MM, DE *50  X 45  X 35* (C X A X P)</v>
          </cell>
          <cell r="C3221" t="str">
            <v xml:space="preserve">UN    </v>
          </cell>
          <cell r="D3221">
            <v>913.1</v>
          </cell>
        </row>
        <row r="3222">
          <cell r="A3222">
            <v>10432</v>
          </cell>
          <cell r="B3222" t="str">
            <v>MICTORIO SIFONADO LOUCA BRANCA SEM COMPLEMENTOS</v>
          </cell>
          <cell r="C3222" t="str">
            <v xml:space="preserve">UN    </v>
          </cell>
          <cell r="D3222">
            <v>267.69</v>
          </cell>
        </row>
        <row r="3223">
          <cell r="A3223">
            <v>10430</v>
          </cell>
          <cell r="B3223" t="str">
            <v>MICTORIO SIFONADO LOUCA COR SEM COMPLEMENTOS</v>
          </cell>
          <cell r="C3223" t="str">
            <v xml:space="preserve">UN    </v>
          </cell>
          <cell r="D3223">
            <v>288.29000000000002</v>
          </cell>
        </row>
        <row r="3224">
          <cell r="A3224">
            <v>37514</v>
          </cell>
          <cell r="B3224" t="str">
            <v>MINICARREGADEIRA SOBRE RODAS, POTENCIA LIQUIDA DE *47* HP, CAPACIDADE NOMINAL DE OPERACAO DE *646* KG</v>
          </cell>
          <cell r="C3224" t="str">
            <v xml:space="preserve">UN    </v>
          </cell>
          <cell r="D3224">
            <v>165000</v>
          </cell>
        </row>
        <row r="3225">
          <cell r="A3225">
            <v>37519</v>
          </cell>
          <cell r="B3225" t="str">
            <v>MINICARREGADEIRA SOBRE RODAS, POTENCIA LIQUIDA DE *72* HP, CAPACIDADE NOMINAL DE OPERACAO DE *1200* KG</v>
          </cell>
          <cell r="C3225" t="str">
            <v xml:space="preserve">UN    </v>
          </cell>
          <cell r="D3225">
            <v>254643.41</v>
          </cell>
        </row>
        <row r="3226">
          <cell r="A3226">
            <v>37520</v>
          </cell>
          <cell r="B3226" t="str">
            <v>MINIESCAVADEIRA SOBRE ESTEIRAS, POTENCIA LIQUIDA DE *30* HP, PESO OPERACIONAL DE *3.500* KG</v>
          </cell>
          <cell r="C3226" t="str">
            <v xml:space="preserve">UN    </v>
          </cell>
          <cell r="D3226">
            <v>250468.92</v>
          </cell>
        </row>
        <row r="3227">
          <cell r="A3227">
            <v>37521</v>
          </cell>
          <cell r="B3227" t="str">
            <v>MINIESCAVADEIRA SOBRE ESTEIRAS, POTENCIA LIQUIDA DE *42* HP, PESO OPERACIONAL DE *4.500* KG</v>
          </cell>
          <cell r="C3227" t="str">
            <v xml:space="preserve">UN    </v>
          </cell>
          <cell r="D3227">
            <v>305572.09000000003</v>
          </cell>
        </row>
        <row r="3228">
          <cell r="A3228">
            <v>37522</v>
          </cell>
          <cell r="B3228" t="str">
            <v>MINIESCAVADEIRA SOBRE ESTEIRAS, POTENCIA LIQUIDA DE *42* HP, PESO OPERACIONAL DE *5.300* KG</v>
          </cell>
          <cell r="C3228" t="str">
            <v xml:space="preserve">UN    </v>
          </cell>
          <cell r="D3228">
            <v>314765.46000000002</v>
          </cell>
        </row>
        <row r="3229">
          <cell r="A3229">
            <v>21109</v>
          </cell>
          <cell r="B3229" t="str">
            <v>MINUTERIA ELETRONICA COLETIVA COM POTENCIA MAXIMA RESISTIVA PARA LAMPADAS FLUORESCENTES DE *300* W ( 110 V ) / *600* W ( 110 V )</v>
          </cell>
          <cell r="C3229" t="str">
            <v xml:space="preserve">UN    </v>
          </cell>
          <cell r="D3229">
            <v>35.090000000000003</v>
          </cell>
        </row>
        <row r="3230">
          <cell r="A3230">
            <v>36800</v>
          </cell>
          <cell r="B3230" t="str">
            <v>MISTURADOR BASE PARA CHUVEIRO/BANHEIRA, 1/2 " OU 3/4 ", SOLDAVEL OU ROSCAVEL</v>
          </cell>
          <cell r="C3230" t="str">
            <v xml:space="preserve">UN    </v>
          </cell>
          <cell r="D3230">
            <v>85.16</v>
          </cell>
        </row>
        <row r="3231">
          <cell r="A3231">
            <v>11769</v>
          </cell>
          <cell r="B3231" t="str">
            <v>MISTURADOR CROMADO DE MESA BICA BAIXA PARA LAVATORIO (REF 1875)</v>
          </cell>
          <cell r="C3231" t="str">
            <v xml:space="preserve">UN    </v>
          </cell>
          <cell r="D3231">
            <v>208.71</v>
          </cell>
        </row>
        <row r="3232">
          <cell r="A3232">
            <v>36793</v>
          </cell>
          <cell r="B3232" t="str">
            <v>MISTURADOR CROMADO DE PAREDE PARA LAVATORIO (REF 1178)</v>
          </cell>
          <cell r="C3232" t="str">
            <v xml:space="preserve">UN    </v>
          </cell>
          <cell r="D3232">
            <v>337.91</v>
          </cell>
        </row>
        <row r="3233">
          <cell r="A3233">
            <v>37546</v>
          </cell>
          <cell r="B3233" t="str">
            <v>MISTURADOR DE ARGAMASSA, EIXO HORIZONTAL, CAPACIDADE DE MISTURA 160 KG, MOTOR ELETRICO TRIFASICO 220/380 V, POTENCIA 3 CV</v>
          </cell>
          <cell r="C3233" t="str">
            <v xml:space="preserve">UN    </v>
          </cell>
          <cell r="D3233">
            <v>10491.24</v>
          </cell>
        </row>
        <row r="3234">
          <cell r="A3234">
            <v>37544</v>
          </cell>
          <cell r="B3234" t="str">
            <v>MISTURADOR DE ARGAMASSA, EIXO HORIZONTAL, CAPACIDADE DE MISTURA 300 KG, MOTOR ELETRICO TRIFASICO 220/380 V, POTENCIA 5 CV</v>
          </cell>
          <cell r="C3234" t="str">
            <v xml:space="preserve">UN    </v>
          </cell>
          <cell r="D3234">
            <v>11096.25</v>
          </cell>
        </row>
        <row r="3235">
          <cell r="A3235">
            <v>37545</v>
          </cell>
          <cell r="B3235" t="str">
            <v>MISTURADOR DE ARGAMASSA, EIXO HORIZONTAL, CAPACIDADE DE MISTURA 600 KG, MOTOR ELETRICO TRIFASICO 220/380 V, POTENCIA 7,5 CV</v>
          </cell>
          <cell r="C3235" t="str">
            <v xml:space="preserve">UN    </v>
          </cell>
          <cell r="D3235">
            <v>13203.05</v>
          </cell>
        </row>
        <row r="3236">
          <cell r="A3236">
            <v>11771</v>
          </cell>
          <cell r="B3236" t="str">
            <v>MISTURADOR DE PAREDE CROMADO PARA COZINHA BICA MOVEL COM AREJADOR (REF 1258)</v>
          </cell>
          <cell r="C3236" t="str">
            <v xml:space="preserve">UN    </v>
          </cell>
          <cell r="D3236">
            <v>258.88</v>
          </cell>
        </row>
        <row r="3237">
          <cell r="A3237">
            <v>39919</v>
          </cell>
          <cell r="B3237" t="str">
            <v>MISTURADOR DUPLO HORIZONTAL DE ALTA TURBULENCIA, CAPACIDADE / VOLUME 2 X 500 LITROS, MOTORES ELETRICOS MINIMO 5 CV CADA,  PARA NATA CIMENTO, ARGAMASSA E OUTROS</v>
          </cell>
          <cell r="C3237" t="str">
            <v xml:space="preserve">UN    </v>
          </cell>
          <cell r="D3237">
            <v>52514.48</v>
          </cell>
        </row>
        <row r="3238">
          <cell r="A3238">
            <v>38385</v>
          </cell>
          <cell r="B3238" t="str">
            <v>MISTURADOR MANUAL DE TINTAS PARA FURADEIRA, HASTE METALICA *60* CM, COM HELICE  (MEXEDOR DE TINTA)</v>
          </cell>
          <cell r="C3238" t="str">
            <v xml:space="preserve">UN    </v>
          </cell>
          <cell r="D3238">
            <v>48.11</v>
          </cell>
        </row>
        <row r="3239">
          <cell r="A3239">
            <v>37587</v>
          </cell>
          <cell r="B3239" t="str">
            <v>MISTURADOR MONOCOMANDO PARA CHUVEIRO, BASE BRUTA E ACABAMENTO CROMADO</v>
          </cell>
          <cell r="C3239" t="str">
            <v xml:space="preserve">UN    </v>
          </cell>
          <cell r="D3239">
            <v>235.46</v>
          </cell>
        </row>
        <row r="3240">
          <cell r="A3240">
            <v>11561</v>
          </cell>
          <cell r="B3240" t="str">
            <v>MOLA HIDRAULICA AEREA, PARA PORTAS DE ATE 1.100 MM E PESO DE ATE 85 KG, COM CORPO EM ALUMINIO E BRACO EM ACO, SEM BRACO DE PARADA</v>
          </cell>
          <cell r="C3240" t="str">
            <v xml:space="preserve">UN    </v>
          </cell>
          <cell r="D3240">
            <v>248.85</v>
          </cell>
        </row>
        <row r="3241">
          <cell r="A3241">
            <v>43604</v>
          </cell>
          <cell r="B3241" t="str">
            <v>MOLA HIDRAULICA AEREA, PARA PORTAS DE ATE 850 MM E PESO DE ATE 50 KG, COM CORPO EM ALUMINIO E BRACO EM ACO, SEM BRACO DE PARADA</v>
          </cell>
          <cell r="C3241" t="str">
            <v xml:space="preserve">UN    </v>
          </cell>
          <cell r="D3241">
            <v>132.66</v>
          </cell>
        </row>
        <row r="3242">
          <cell r="A3242">
            <v>11560</v>
          </cell>
          <cell r="B3242" t="str">
            <v>MOLA HIDRAULICA AEREA, PARA PORTAS DE ATE 950 MM E PESO DE ATE 65 KG, COM CORPO EM ALUMINIO E BRACO EM ACO, SEM BRACO DE PARADA</v>
          </cell>
          <cell r="C3242" t="str">
            <v xml:space="preserve">UN    </v>
          </cell>
          <cell r="D3242">
            <v>192.07</v>
          </cell>
        </row>
        <row r="3243">
          <cell r="A3243">
            <v>11499</v>
          </cell>
          <cell r="B3243" t="str">
            <v>MOLA HIDRAULICA DE PISO, PARA PORTAS DE ATE 1100 MM E PESO DE ATE 120 KG, COM CORPO EM ACO INOX</v>
          </cell>
          <cell r="C3243" t="str">
            <v xml:space="preserve">UN    </v>
          </cell>
          <cell r="D3243">
            <v>621.04999999999995</v>
          </cell>
        </row>
        <row r="3244">
          <cell r="A3244">
            <v>34761</v>
          </cell>
          <cell r="B3244" t="str">
            <v>MONTADOR DE ELETROELETRONICOS</v>
          </cell>
          <cell r="C3244" t="str">
            <v xml:space="preserve">H     </v>
          </cell>
          <cell r="D3244">
            <v>15.97</v>
          </cell>
        </row>
        <row r="3245">
          <cell r="A3245">
            <v>40924</v>
          </cell>
          <cell r="B3245" t="str">
            <v>MONTADOR DE ELETROELETRONICOS (MENSALISTA)</v>
          </cell>
          <cell r="C3245" t="str">
            <v xml:space="preserve">MES   </v>
          </cell>
          <cell r="D3245">
            <v>2832.34</v>
          </cell>
        </row>
        <row r="3246">
          <cell r="A3246">
            <v>25957</v>
          </cell>
          <cell r="B3246" t="str">
            <v>MONTADOR DE ESTRUTURAS METALICAS</v>
          </cell>
          <cell r="C3246" t="str">
            <v xml:space="preserve">H     </v>
          </cell>
          <cell r="D3246">
            <v>11.2</v>
          </cell>
        </row>
        <row r="3247">
          <cell r="A3247">
            <v>40983</v>
          </cell>
          <cell r="B3247" t="str">
            <v>MONTADOR DE ESTRUTURAS METALICAS (MENSALISTA)</v>
          </cell>
          <cell r="C3247" t="str">
            <v xml:space="preserve">MES   </v>
          </cell>
          <cell r="D3247">
            <v>1987.88</v>
          </cell>
        </row>
        <row r="3248">
          <cell r="A3248">
            <v>2437</v>
          </cell>
          <cell r="B3248" t="str">
            <v>MONTADOR DE MAQUINAS</v>
          </cell>
          <cell r="C3248" t="str">
            <v xml:space="preserve">H     </v>
          </cell>
          <cell r="D3248">
            <v>17.809999999999999</v>
          </cell>
        </row>
        <row r="3249">
          <cell r="A3249">
            <v>40921</v>
          </cell>
          <cell r="B3249" t="str">
            <v>MONTADOR DE MAQUINAS (MENSALISTA)</v>
          </cell>
          <cell r="C3249" t="str">
            <v xml:space="preserve">MES   </v>
          </cell>
          <cell r="D3249">
            <v>3157.16</v>
          </cell>
        </row>
        <row r="3250">
          <cell r="A3250">
            <v>14252</v>
          </cell>
          <cell r="B3250" t="str">
            <v>MOTOBOMBA AUTOESCORVANTE MOTOR A GASOLINA, POTENCIA 6,0HP, BOCAIS 3" X 3", HM/Q = 5 MCA / 24 M3/H A 52,5 MCA / 5,0 M3/H</v>
          </cell>
          <cell r="C3250" t="str">
            <v xml:space="preserve">UN    </v>
          </cell>
          <cell r="D3250">
            <v>2382.4499999999998</v>
          </cell>
        </row>
        <row r="3251">
          <cell r="A3251">
            <v>730</v>
          </cell>
          <cell r="B3251" t="str">
            <v>MOTOBOMBA AUTOESCORVANTE MOTOR ELETRICO TRIFASICO 7,4HP BOCA DIAMETRO DE SUCCAO X RECLAQUE: 2"X2", HM/ Q = 10 M / 73,5 M3/H A 28 M / 8,2 M3 /H</v>
          </cell>
          <cell r="C3251" t="str">
            <v xml:space="preserve">UN    </v>
          </cell>
          <cell r="D3251">
            <v>6365.45</v>
          </cell>
        </row>
        <row r="3252">
          <cell r="A3252">
            <v>723</v>
          </cell>
          <cell r="B3252" t="str">
            <v>MOTOBOMBA AUTOESCORVANTE POTENCIA 5,42 HP, BOCAIS SUCCAO X RECALQUE 2" X 2", A GASOLINA, DIAMETRO DO ROTOR 122 MM HM/Q = 6 MCA / 33,0 M3/H A 28 MCA / 8,0 M3/H</v>
          </cell>
          <cell r="C3252" t="str">
            <v xml:space="preserve">UN    </v>
          </cell>
          <cell r="D3252">
            <v>3163.85</v>
          </cell>
        </row>
        <row r="3253">
          <cell r="A3253">
            <v>36502</v>
          </cell>
          <cell r="B3253" t="str">
            <v>MOTOBOMBA CENTRIFUGA, MOTOR A GASOLINA, POTENCIA 5,42 HP, BOCAIS 1 1/2" X 1", DIAMETRO ROTOR 143 MM HM/Q = 6 MCA / 16,8 M3/H A 38 MCA / 6,6 M3/H</v>
          </cell>
          <cell r="C3253" t="str">
            <v xml:space="preserve">UN    </v>
          </cell>
          <cell r="D3253">
            <v>2973.64</v>
          </cell>
        </row>
        <row r="3254">
          <cell r="A3254">
            <v>36503</v>
          </cell>
          <cell r="B3254" t="str">
            <v>MOTOBOMBA TRASH (PARA AGUA SUJA) AUTO ESCORVANTE, MOTOR GASOLINA DE 6,41 HP, DIAMETROS DE SUCCAO X RECALQUE: 3" X 3", HM/Q: 10/60 A 23/0</v>
          </cell>
          <cell r="C3254" t="str">
            <v xml:space="preserve">UN    </v>
          </cell>
          <cell r="D3254">
            <v>3666.85</v>
          </cell>
        </row>
        <row r="3255">
          <cell r="A3255">
            <v>4090</v>
          </cell>
          <cell r="B3255" t="str">
            <v>MOTONIVELADORA POTENCIA BASICA LIQUIDA (PRIMEIRA MARCHA) 125 HP , PESO BRUTO 13843 KG, LARGURA DA LAMINA DE 3,7 M</v>
          </cell>
          <cell r="C3255" t="str">
            <v xml:space="preserve">UN    </v>
          </cell>
          <cell r="D3255">
            <v>694000</v>
          </cell>
        </row>
        <row r="3256">
          <cell r="A3256">
            <v>13227</v>
          </cell>
          <cell r="B3256" t="str">
            <v>MOTONIVELADORA POTENCIA BASICA LIQUIDA (PRIMEIRA MARCHA) 171 HP, PESO BRUTO 14768 KG, LARGURA DA LAMINA DE 3,7 M</v>
          </cell>
          <cell r="C3256" t="str">
            <v xml:space="preserve">UN    </v>
          </cell>
          <cell r="D3256">
            <v>862381.54</v>
          </cell>
        </row>
        <row r="3257">
          <cell r="A3257">
            <v>10597</v>
          </cell>
          <cell r="B3257" t="str">
            <v>MOTONIVELADORA POTENCIA BASICA LIQUIDA (PRIMEIRA MARCHA) 186 HP, PESO BRUTO 15785 KG, LARGURA DA LAMINA DE 4,3 M</v>
          </cell>
          <cell r="C3257" t="str">
            <v xml:space="preserve">UN    </v>
          </cell>
          <cell r="D3257">
            <v>907767.82</v>
          </cell>
        </row>
        <row r="3258">
          <cell r="A3258">
            <v>39628</v>
          </cell>
          <cell r="B3258" t="str">
            <v>MOTOR A DIESEL PARA VIBRADOR DE IMERSAO, DE *4,7* CV</v>
          </cell>
          <cell r="C3258" t="str">
            <v xml:space="preserve">UN    </v>
          </cell>
          <cell r="D3258">
            <v>4094.61</v>
          </cell>
        </row>
        <row r="3259">
          <cell r="A3259">
            <v>39404</v>
          </cell>
          <cell r="B3259" t="str">
            <v>MOTOR A GASOLINA PARA VIBRADOR DE IMERSAO, 4 TEMPOS, DE 5,5 CV</v>
          </cell>
          <cell r="C3259" t="str">
            <v xml:space="preserve">UN    </v>
          </cell>
          <cell r="D3259">
            <v>2030.38</v>
          </cell>
        </row>
        <row r="3260">
          <cell r="A3260">
            <v>39402</v>
          </cell>
          <cell r="B3260" t="str">
            <v>MOTOR ELETRICO PARA VIBRADOR DE IMERSAO, DE 2 CV, MONOFASICO, 110/220 V</v>
          </cell>
          <cell r="C3260" t="str">
            <v xml:space="preserve">UN    </v>
          </cell>
          <cell r="D3260">
            <v>1672.65</v>
          </cell>
        </row>
        <row r="3261">
          <cell r="A3261">
            <v>39403</v>
          </cell>
          <cell r="B3261" t="str">
            <v>MOTOR ELETRICO PARA VIBRADOR DE IMERSAO, DE 2 CV, TRIFASICO, 220/380 V</v>
          </cell>
          <cell r="C3261" t="str">
            <v xml:space="preserve">UN    </v>
          </cell>
          <cell r="D3261">
            <v>1636.26</v>
          </cell>
        </row>
        <row r="3262">
          <cell r="A3262">
            <v>4093</v>
          </cell>
          <cell r="B3262" t="str">
            <v>MOTORISTA DE CAMINHAO</v>
          </cell>
          <cell r="C3262" t="str">
            <v xml:space="preserve">H     </v>
          </cell>
          <cell r="D3262">
            <v>13.01</v>
          </cell>
        </row>
        <row r="3263">
          <cell r="A3263">
            <v>10512</v>
          </cell>
          <cell r="B3263" t="str">
            <v>MOTORISTA DE CAMINHAO (MENSALISTA)</v>
          </cell>
          <cell r="C3263" t="str">
            <v xml:space="preserve">MES   </v>
          </cell>
          <cell r="D3263">
            <v>2307.8000000000002</v>
          </cell>
        </row>
        <row r="3264">
          <cell r="A3264">
            <v>20020</v>
          </cell>
          <cell r="B3264" t="str">
            <v>MOTORISTA DE CAMINHAO-BASCULANTE</v>
          </cell>
          <cell r="C3264" t="str">
            <v xml:space="preserve">H     </v>
          </cell>
          <cell r="D3264">
            <v>12.27</v>
          </cell>
        </row>
        <row r="3265">
          <cell r="A3265">
            <v>41038</v>
          </cell>
          <cell r="B3265" t="str">
            <v>MOTORISTA DE CAMINHAO-BASCULANTE (MENSALISTA)</v>
          </cell>
          <cell r="C3265" t="str">
            <v xml:space="preserve">MES   </v>
          </cell>
          <cell r="D3265">
            <v>2176.85</v>
          </cell>
        </row>
        <row r="3266">
          <cell r="A3266">
            <v>4094</v>
          </cell>
          <cell r="B3266" t="str">
            <v>MOTORISTA DE CAMINHAO-CARRETA</v>
          </cell>
          <cell r="C3266" t="str">
            <v xml:space="preserve">H     </v>
          </cell>
          <cell r="D3266">
            <v>17.38</v>
          </cell>
        </row>
        <row r="3267">
          <cell r="A3267">
            <v>40988</v>
          </cell>
          <cell r="B3267" t="str">
            <v>MOTORISTA DE CAMINHAO-CARRETA (MENSALISTA)</v>
          </cell>
          <cell r="C3267" t="str">
            <v xml:space="preserve">MES   </v>
          </cell>
          <cell r="D3267">
            <v>3081.92</v>
          </cell>
        </row>
        <row r="3268">
          <cell r="A3268">
            <v>4095</v>
          </cell>
          <cell r="B3268" t="str">
            <v>MOTORISTA DE CARRO DE PASSEIO</v>
          </cell>
          <cell r="C3268" t="str">
            <v xml:space="preserve">H     </v>
          </cell>
          <cell r="D3268">
            <v>12.05</v>
          </cell>
        </row>
        <row r="3269">
          <cell r="A3269">
            <v>40990</v>
          </cell>
          <cell r="B3269" t="str">
            <v>MOTORISTA DE CARRO DE PASSEIO (MENSALISTA)</v>
          </cell>
          <cell r="C3269" t="str">
            <v xml:space="preserve">MES   </v>
          </cell>
          <cell r="D3269">
            <v>2138.61</v>
          </cell>
        </row>
        <row r="3270">
          <cell r="A3270">
            <v>4097</v>
          </cell>
          <cell r="B3270" t="str">
            <v>MOTORISTA DE ONIBUS / MICRO-ONIBUS</v>
          </cell>
          <cell r="C3270" t="str">
            <v xml:space="preserve">H     </v>
          </cell>
          <cell r="D3270">
            <v>14.18</v>
          </cell>
        </row>
        <row r="3271">
          <cell r="A3271">
            <v>40994</v>
          </cell>
          <cell r="B3271" t="str">
            <v>MOTORISTA DE ONIBUS / MICRO-ONIBUS (MENSALISTA)</v>
          </cell>
          <cell r="C3271" t="str">
            <v xml:space="preserve">MES   </v>
          </cell>
          <cell r="D3271">
            <v>2517.81</v>
          </cell>
        </row>
        <row r="3272">
          <cell r="A3272">
            <v>4096</v>
          </cell>
          <cell r="B3272" t="str">
            <v>MOTORISTA OPERADOR DE CAMINHAO COM MUNCK</v>
          </cell>
          <cell r="C3272" t="str">
            <v xml:space="preserve">H     </v>
          </cell>
          <cell r="D3272">
            <v>15.23</v>
          </cell>
        </row>
        <row r="3273">
          <cell r="A3273">
            <v>40992</v>
          </cell>
          <cell r="B3273" t="str">
            <v>MOTORISTA OPERADOR DE CAMINHAO COM MUNCK (MENSALISTA)</v>
          </cell>
          <cell r="C3273" t="str">
            <v xml:space="preserve">MES   </v>
          </cell>
          <cell r="D3273">
            <v>2702.02</v>
          </cell>
        </row>
        <row r="3274">
          <cell r="A3274">
            <v>13955</v>
          </cell>
          <cell r="B3274" t="str">
            <v>MOTOSSERRA PORTATIL COM MOTOR A GASOLINA DE *60* CC</v>
          </cell>
          <cell r="C3274" t="str">
            <v xml:space="preserve">UN    </v>
          </cell>
          <cell r="D3274">
            <v>2679.91</v>
          </cell>
        </row>
        <row r="3275">
          <cell r="A3275">
            <v>4114</v>
          </cell>
          <cell r="B3275" t="str">
            <v>MOURAO CONCRETO CURVO, SECAO "T", H = 2,80 M + CURVA COM 0,45 M, COM FUROS PARA FIOS</v>
          </cell>
          <cell r="C3275" t="str">
            <v xml:space="preserve">UN    </v>
          </cell>
          <cell r="D3275">
            <v>53.67</v>
          </cell>
        </row>
        <row r="3276">
          <cell r="A3276">
            <v>36797</v>
          </cell>
          <cell r="B3276" t="str">
            <v>MOURAO DE CONCRETO CURVO, *10 X 10* CM, H= *2,60* M + CURVA DE 0,40 M</v>
          </cell>
          <cell r="C3276" t="str">
            <v xml:space="preserve">UN    </v>
          </cell>
          <cell r="D3276">
            <v>47.79</v>
          </cell>
        </row>
        <row r="3277">
          <cell r="A3277">
            <v>4107</v>
          </cell>
          <cell r="B3277" t="str">
            <v>MOURAO DE CONCRETO RETO, SECAO QUADARA *10 X 10* CM, H= *2,30* M</v>
          </cell>
          <cell r="C3277" t="str">
            <v xml:space="preserve">UN    </v>
          </cell>
          <cell r="D3277">
            <v>45.06</v>
          </cell>
        </row>
        <row r="3278">
          <cell r="A3278">
            <v>4102</v>
          </cell>
          <cell r="B3278" t="str">
            <v>MOURAO DE CONCRETO RETO, SECAO QUADRADA, *10 X 10* CM, H= 3,00 M</v>
          </cell>
          <cell r="C3278" t="str">
            <v xml:space="preserve">UN    </v>
          </cell>
          <cell r="D3278">
            <v>55</v>
          </cell>
        </row>
        <row r="3279">
          <cell r="A3279">
            <v>36799</v>
          </cell>
          <cell r="B3279" t="str">
            <v>MOURAO DE CONCRETO RETO, TIPO ESTICADOR, *10 X 10* CM, H= 2,50 M</v>
          </cell>
          <cell r="C3279" t="str">
            <v xml:space="preserve">UN    </v>
          </cell>
          <cell r="D3279">
            <v>46.38</v>
          </cell>
        </row>
        <row r="3280">
          <cell r="A3280">
            <v>2747</v>
          </cell>
          <cell r="B3280" t="str">
            <v>MOURAO ROLICO DE MADEIRA TRATADA, D = 16 A 20 CM, H = 2,20 M, EM EUCALIPTO OU EQUIVALENTE DA REGIAO (PARA CERCA)</v>
          </cell>
          <cell r="C3280" t="str">
            <v xml:space="preserve">M     </v>
          </cell>
          <cell r="D3280">
            <v>20.79</v>
          </cell>
        </row>
        <row r="3281">
          <cell r="A3281">
            <v>21138</v>
          </cell>
          <cell r="B3281" t="str">
            <v>MOURAO ROLICO DE MADEIRA TRATADA, D = 8 A 11 CM, H = 2,20 M, EM EUCALIPTO OU EQUIVALENTE DA REGIAO (PARA CERCA)</v>
          </cell>
          <cell r="C3281" t="str">
            <v xml:space="preserve">M     </v>
          </cell>
          <cell r="D3281">
            <v>6.59</v>
          </cell>
        </row>
        <row r="3282">
          <cell r="A3282">
            <v>10826</v>
          </cell>
          <cell r="B3282" t="str">
            <v>MUDA DE ARBUSTO FLORIFERO, CLUSIA/GARDENIA/MOREIA BRANCA/ AZALEIA OU EQUIVALENTE DA REGIAO, H= *50 A 70* CM</v>
          </cell>
          <cell r="C3282" t="str">
            <v xml:space="preserve">UN    </v>
          </cell>
          <cell r="D3282">
            <v>71.83</v>
          </cell>
        </row>
        <row r="3283">
          <cell r="A3283">
            <v>365</v>
          </cell>
          <cell r="B3283" t="str">
            <v>MUDA DE ARBUSTO FOLHAGEM, SANSAO-DO-CAMPO OU EQUIVALENTE DA REGIAO, H= *50 A 70* CM</v>
          </cell>
          <cell r="C3283" t="str">
            <v xml:space="preserve">UN    </v>
          </cell>
          <cell r="D3283">
            <v>44.54</v>
          </cell>
        </row>
        <row r="3284">
          <cell r="A3284">
            <v>38639</v>
          </cell>
          <cell r="B3284" t="str">
            <v>MUDA DE ARBUSTO, BUXINHO, H= *50* M</v>
          </cell>
          <cell r="C3284" t="str">
            <v xml:space="preserve">UN    </v>
          </cell>
          <cell r="D3284">
            <v>172.41</v>
          </cell>
        </row>
        <row r="3285">
          <cell r="A3285">
            <v>38640</v>
          </cell>
          <cell r="B3285" t="str">
            <v>MUDA DE ARBUSTO, PINGO DE OURO/ VIOLETEIRA, H = *10 A 20* CM</v>
          </cell>
          <cell r="C3285" t="str">
            <v xml:space="preserve">UN    </v>
          </cell>
          <cell r="D3285">
            <v>2.58</v>
          </cell>
        </row>
        <row r="3286">
          <cell r="A3286">
            <v>358</v>
          </cell>
          <cell r="B3286" t="str">
            <v>MUDA DE ARVORE ORNAMENTAL, OITI/AROEIRA SALSA/ANGICO/IPE/JACARANDA OU EQUIVALENTE  DA REGIAO, H= *1* M</v>
          </cell>
          <cell r="C3286" t="str">
            <v xml:space="preserve">UN    </v>
          </cell>
          <cell r="D3286">
            <v>53.16</v>
          </cell>
        </row>
        <row r="3287">
          <cell r="A3287">
            <v>359</v>
          </cell>
          <cell r="B3287" t="str">
            <v>MUDA DE ARVORE ORNAMENTAL, OITI/AROEIRA SALSA/ANGICO/IPE/JACARANDA OU EQUIVALENTE  DA REGIAO, H= *2* M</v>
          </cell>
          <cell r="C3287" t="str">
            <v xml:space="preserve">UN    </v>
          </cell>
          <cell r="D3287">
            <v>109.19</v>
          </cell>
        </row>
        <row r="3288">
          <cell r="A3288">
            <v>38641</v>
          </cell>
          <cell r="B3288" t="str">
            <v>MUDA DE PALMEIRA, ARECA, H= *1,50* CM</v>
          </cell>
          <cell r="C3288" t="str">
            <v xml:space="preserve">UN    </v>
          </cell>
          <cell r="D3288">
            <v>107.75</v>
          </cell>
        </row>
        <row r="3289">
          <cell r="A3289">
            <v>360</v>
          </cell>
          <cell r="B3289" t="str">
            <v>MUDA DE RASTEIRA/FORRACAO, AMENDOIM RASTEIRO/ONZE HORAS/AZULZINHA/IMPATIENS OU EQUIVALENTE DA REGIAO</v>
          </cell>
          <cell r="C3289" t="str">
            <v xml:space="preserve">UN    </v>
          </cell>
          <cell r="D3289">
            <v>2.5</v>
          </cell>
        </row>
        <row r="3290">
          <cell r="A3290">
            <v>42430</v>
          </cell>
          <cell r="B3290" t="str">
            <v>MULTIEXERCITADOR COM SEIS FUNCOES, EM TUBO DE ACO CARBONO, PINTURA NO PROCESSO ELETROSTATICO - EQUIPAMENTO DE GINASTICA PARA ACADEMIA AO AR LIVRE / ACADEMIA DA TERCEIRA IDADE - ATI</v>
          </cell>
          <cell r="C3290" t="str">
            <v xml:space="preserve">UN    </v>
          </cell>
          <cell r="D3290">
            <v>5507.76</v>
          </cell>
        </row>
        <row r="3291">
          <cell r="A3291">
            <v>4214</v>
          </cell>
          <cell r="B3291" t="str">
            <v>NIPEL PVC, ROSCAVEL, 1 1/2",  AGUA FRIA PREDIAL</v>
          </cell>
          <cell r="C3291" t="str">
            <v xml:space="preserve">UN    </v>
          </cell>
          <cell r="D3291">
            <v>9.01</v>
          </cell>
        </row>
        <row r="3292">
          <cell r="A3292">
            <v>4215</v>
          </cell>
          <cell r="B3292" t="str">
            <v>NIPEL PVC, ROSCAVEL, 1 1/4",  AGUA FRIA PREDIAL</v>
          </cell>
          <cell r="C3292" t="str">
            <v xml:space="preserve">UN    </v>
          </cell>
          <cell r="D3292">
            <v>5.93</v>
          </cell>
        </row>
        <row r="3293">
          <cell r="A3293">
            <v>4210</v>
          </cell>
          <cell r="B3293" t="str">
            <v>NIPEL PVC, ROSCAVEL, 1/2",  AGUA FRIA PREDIAL</v>
          </cell>
          <cell r="C3293" t="str">
            <v xml:space="preserve">UN    </v>
          </cell>
          <cell r="D3293">
            <v>0.99</v>
          </cell>
        </row>
        <row r="3294">
          <cell r="A3294">
            <v>4212</v>
          </cell>
          <cell r="B3294" t="str">
            <v>NIPEL PVC, ROSCAVEL, 1",  AGUA FRIA PREDIAL</v>
          </cell>
          <cell r="C3294" t="str">
            <v xml:space="preserve">UN    </v>
          </cell>
          <cell r="D3294">
            <v>2.86</v>
          </cell>
        </row>
        <row r="3295">
          <cell r="A3295">
            <v>4213</v>
          </cell>
          <cell r="B3295" t="str">
            <v>NIPEL PVC, ROSCAVEL, 2",  AGUA FRIA PREDIAL</v>
          </cell>
          <cell r="C3295" t="str">
            <v xml:space="preserve">UN    </v>
          </cell>
          <cell r="D3295">
            <v>12.8</v>
          </cell>
        </row>
        <row r="3296">
          <cell r="A3296">
            <v>4211</v>
          </cell>
          <cell r="B3296" t="str">
            <v>NIPEL PVC, ROSCAVEL, 3/4",  AGUA FRIA PREDIAL</v>
          </cell>
          <cell r="C3296" t="str">
            <v xml:space="preserve">UN    </v>
          </cell>
          <cell r="D3296">
            <v>1.43</v>
          </cell>
        </row>
        <row r="3297">
          <cell r="A3297">
            <v>4209</v>
          </cell>
          <cell r="B3297" t="str">
            <v>NIPLE DE FERRO GALVANIZADO, COM ROSCA BSP, DE 1 1/2"</v>
          </cell>
          <cell r="C3297" t="str">
            <v xml:space="preserve">UN    </v>
          </cell>
          <cell r="D3297">
            <v>13.78</v>
          </cell>
        </row>
        <row r="3298">
          <cell r="A3298">
            <v>4180</v>
          </cell>
          <cell r="B3298" t="str">
            <v>NIPLE DE FERRO GALVANIZADO, COM ROSCA BSP, DE 1 1/4"</v>
          </cell>
          <cell r="C3298" t="str">
            <v xml:space="preserve">UN    </v>
          </cell>
          <cell r="D3298">
            <v>10.37</v>
          </cell>
        </row>
        <row r="3299">
          <cell r="A3299">
            <v>4177</v>
          </cell>
          <cell r="B3299" t="str">
            <v>NIPLE DE FERRO GALVANIZADO, COM ROSCA BSP, DE 1/2"</v>
          </cell>
          <cell r="C3299" t="str">
            <v xml:space="preserve">UN    </v>
          </cell>
          <cell r="D3299">
            <v>3.44</v>
          </cell>
        </row>
        <row r="3300">
          <cell r="A3300">
            <v>4179</v>
          </cell>
          <cell r="B3300" t="str">
            <v>NIPLE DE FERRO GALVANIZADO, COM ROSCA BSP, DE 1"</v>
          </cell>
          <cell r="C3300" t="str">
            <v xml:space="preserve">UN    </v>
          </cell>
          <cell r="D3300">
            <v>7.04</v>
          </cell>
        </row>
        <row r="3301">
          <cell r="A3301">
            <v>4208</v>
          </cell>
          <cell r="B3301" t="str">
            <v>NIPLE DE FERRO GALVANIZADO, COM ROSCA BSP, DE 2 1/2"</v>
          </cell>
          <cell r="C3301" t="str">
            <v xml:space="preserve">UN    </v>
          </cell>
          <cell r="D3301">
            <v>32.799999999999997</v>
          </cell>
        </row>
        <row r="3302">
          <cell r="A3302">
            <v>4181</v>
          </cell>
          <cell r="B3302" t="str">
            <v>NIPLE DE FERRO GALVANIZADO, COM ROSCA BSP, DE 2"</v>
          </cell>
          <cell r="C3302" t="str">
            <v xml:space="preserve">UN    </v>
          </cell>
          <cell r="D3302">
            <v>21.43</v>
          </cell>
        </row>
        <row r="3303">
          <cell r="A3303">
            <v>4178</v>
          </cell>
          <cell r="B3303" t="str">
            <v>NIPLE DE FERRO GALVANIZADO, COM ROSCA BSP, DE 3/4"</v>
          </cell>
          <cell r="C3303" t="str">
            <v xml:space="preserve">UN    </v>
          </cell>
          <cell r="D3303">
            <v>4.7699999999999996</v>
          </cell>
        </row>
        <row r="3304">
          <cell r="A3304">
            <v>4182</v>
          </cell>
          <cell r="B3304" t="str">
            <v>NIPLE DE FERRO GALVANIZADO, COM ROSCA BSP, DE 3"</v>
          </cell>
          <cell r="C3304" t="str">
            <v xml:space="preserve">UN    </v>
          </cell>
          <cell r="D3304">
            <v>53.35</v>
          </cell>
        </row>
        <row r="3305">
          <cell r="A3305">
            <v>4183</v>
          </cell>
          <cell r="B3305" t="str">
            <v>NIPLE DE FERRO GALVANIZADO, COM ROSCA BSP, DE 4"</v>
          </cell>
          <cell r="C3305" t="str">
            <v xml:space="preserve">UN    </v>
          </cell>
          <cell r="D3305">
            <v>85.9</v>
          </cell>
        </row>
        <row r="3306">
          <cell r="A3306">
            <v>4184</v>
          </cell>
          <cell r="B3306" t="str">
            <v>NIPLE DE FERRO GALVANIZADO, COM ROSCA BSP, DE 5"</v>
          </cell>
          <cell r="C3306" t="str">
            <v xml:space="preserve">UN    </v>
          </cell>
          <cell r="D3306">
            <v>189.61</v>
          </cell>
        </row>
        <row r="3307">
          <cell r="A3307">
            <v>4185</v>
          </cell>
          <cell r="B3307" t="str">
            <v>NIPLE DE FERRO GALVANIZADO, COM ROSCA BSP, DE 6"</v>
          </cell>
          <cell r="C3307" t="str">
            <v xml:space="preserve">UN    </v>
          </cell>
          <cell r="D3307">
            <v>315.05</v>
          </cell>
        </row>
        <row r="3308">
          <cell r="A3308">
            <v>4205</v>
          </cell>
          <cell r="B3308" t="str">
            <v>NIPLE DE REDUCAO DE FERRO GALVANIZADO, COM ROSCA BSP, DE 1 1/2" X 1 1/4"</v>
          </cell>
          <cell r="C3308" t="str">
            <v xml:space="preserve">UN    </v>
          </cell>
          <cell r="D3308">
            <v>18.190000000000001</v>
          </cell>
        </row>
        <row r="3309">
          <cell r="A3309">
            <v>4192</v>
          </cell>
          <cell r="B3309" t="str">
            <v>NIPLE DE REDUCAO DE FERRO GALVANIZADO, COM ROSCA BSP, DE 1 1/2" X 1"</v>
          </cell>
          <cell r="C3309" t="str">
            <v xml:space="preserve">UN    </v>
          </cell>
          <cell r="D3309">
            <v>18.190000000000001</v>
          </cell>
        </row>
        <row r="3310">
          <cell r="A3310">
            <v>4191</v>
          </cell>
          <cell r="B3310" t="str">
            <v>NIPLE DE REDUCAO DE FERRO GALVANIZADO, COM ROSCA BSP, DE 1 1/2" X 3/4"</v>
          </cell>
          <cell r="C3310" t="str">
            <v xml:space="preserve">UN    </v>
          </cell>
          <cell r="D3310">
            <v>18.190000000000001</v>
          </cell>
        </row>
        <row r="3311">
          <cell r="A3311">
            <v>4207</v>
          </cell>
          <cell r="B3311" t="str">
            <v>NIPLE DE REDUCAO DE FERRO GALVANIZADO, COM ROSCA BSP, DE 1 1/4" X 1/2"</v>
          </cell>
          <cell r="C3311" t="str">
            <v xml:space="preserve">UN    </v>
          </cell>
          <cell r="D3311">
            <v>14.64</v>
          </cell>
        </row>
        <row r="3312">
          <cell r="A3312">
            <v>4206</v>
          </cell>
          <cell r="B3312" t="str">
            <v>NIPLE DE REDUCAO DE FERRO GALVANIZADO, COM ROSCA BSP, DE 1 1/4" X 1"</v>
          </cell>
          <cell r="C3312" t="str">
            <v xml:space="preserve">UN    </v>
          </cell>
          <cell r="D3312">
            <v>14.22</v>
          </cell>
        </row>
        <row r="3313">
          <cell r="A3313">
            <v>4190</v>
          </cell>
          <cell r="B3313" t="str">
            <v>NIPLE DE REDUCAO DE FERRO GALVANIZADO, COM ROSCA BSP, DE 1 1/4" X 3/4"</v>
          </cell>
          <cell r="C3313" t="str">
            <v xml:space="preserve">UN    </v>
          </cell>
          <cell r="D3313">
            <v>14.22</v>
          </cell>
        </row>
        <row r="3314">
          <cell r="A3314">
            <v>4186</v>
          </cell>
          <cell r="B3314" t="str">
            <v>NIPLE DE REDUCAO DE FERRO GALVANIZADO, COM ROSCA BSP, DE 1/2" X 1/4"</v>
          </cell>
          <cell r="C3314" t="str">
            <v xml:space="preserve">UN    </v>
          </cell>
          <cell r="D3314">
            <v>4.2</v>
          </cell>
        </row>
        <row r="3315">
          <cell r="A3315">
            <v>4188</v>
          </cell>
          <cell r="B3315" t="str">
            <v>NIPLE DE REDUCAO DE FERRO GALVANIZADO, COM ROSCA BSP, DE 1" X 1/2"</v>
          </cell>
          <cell r="C3315" t="str">
            <v xml:space="preserve">UN    </v>
          </cell>
          <cell r="D3315">
            <v>8.58</v>
          </cell>
        </row>
        <row r="3316">
          <cell r="A3316">
            <v>4189</v>
          </cell>
          <cell r="B3316" t="str">
            <v>NIPLE DE REDUCAO DE FERRO GALVANIZADO, COM ROSCA BSP, DE 1" X 3/4"</v>
          </cell>
          <cell r="C3316" t="str">
            <v xml:space="preserve">UN    </v>
          </cell>
          <cell r="D3316">
            <v>8.58</v>
          </cell>
        </row>
        <row r="3317">
          <cell r="A3317">
            <v>4197</v>
          </cell>
          <cell r="B3317" t="str">
            <v>NIPLE DE REDUCAO DE FERRO GALVANIZADO, COM ROSCA BSP, DE 2 1/2" X 2"</v>
          </cell>
          <cell r="C3317" t="str">
            <v xml:space="preserve">UN    </v>
          </cell>
          <cell r="D3317">
            <v>45.43</v>
          </cell>
        </row>
        <row r="3318">
          <cell r="A3318">
            <v>4194</v>
          </cell>
          <cell r="B3318" t="str">
            <v>NIPLE DE REDUCAO DE FERRO GALVANIZADO, COM ROSCA BSP, DE 2" X 1 1/2"</v>
          </cell>
          <cell r="C3318" t="str">
            <v xml:space="preserve">UN    </v>
          </cell>
          <cell r="D3318">
            <v>27.45</v>
          </cell>
        </row>
        <row r="3319">
          <cell r="A3319">
            <v>4193</v>
          </cell>
          <cell r="B3319" t="str">
            <v>NIPLE DE REDUCAO DE FERRO GALVANIZADO, COM ROSCA BSP, DE 2" X 1 1/4"</v>
          </cell>
          <cell r="C3319" t="str">
            <v xml:space="preserve">UN    </v>
          </cell>
          <cell r="D3319">
            <v>27.45</v>
          </cell>
        </row>
        <row r="3320">
          <cell r="A3320">
            <v>4204</v>
          </cell>
          <cell r="B3320" t="str">
            <v>NIPLE DE REDUCAO DE FERRO GALVANIZADO, COM ROSCA BSP, DE 2" X 1"</v>
          </cell>
          <cell r="C3320" t="str">
            <v xml:space="preserve">UN    </v>
          </cell>
          <cell r="D3320">
            <v>27.45</v>
          </cell>
        </row>
        <row r="3321">
          <cell r="A3321">
            <v>4187</v>
          </cell>
          <cell r="B3321" t="str">
            <v>NIPLE DE REDUCAO DE FERRO GALVANIZADO, COM ROSCA BSP, DE 3/4" X 1/2"</v>
          </cell>
          <cell r="C3321" t="str">
            <v xml:space="preserve">UN    </v>
          </cell>
          <cell r="D3321">
            <v>5.47</v>
          </cell>
        </row>
        <row r="3322">
          <cell r="A3322">
            <v>4202</v>
          </cell>
          <cell r="B3322" t="str">
            <v>NIPLE DE REDUCAO DE FERRO GALVANIZADO, COM ROSCA BSP, DE 3" X 2 1/2"</v>
          </cell>
          <cell r="C3322" t="str">
            <v xml:space="preserve">UN    </v>
          </cell>
          <cell r="D3322">
            <v>82.97</v>
          </cell>
        </row>
        <row r="3323">
          <cell r="A3323">
            <v>4203</v>
          </cell>
          <cell r="B3323" t="str">
            <v>NIPLE DE REDUCAO DE FERRO GALVANIZADO, COM ROSCA BSP, DE 3" X 2"</v>
          </cell>
          <cell r="C3323" t="str">
            <v xml:space="preserve">UN    </v>
          </cell>
          <cell r="D3323">
            <v>73.27</v>
          </cell>
        </row>
        <row r="3324">
          <cell r="A3324">
            <v>40368</v>
          </cell>
          <cell r="B3324" t="str">
            <v>NIPLE SEXTAVADO EM ACO CARBONO, COM ROSCA BSP, PRESSAO 3.000 LBS, DN 1 1/2"</v>
          </cell>
          <cell r="C3324" t="str">
            <v xml:space="preserve">UN    </v>
          </cell>
          <cell r="D3324">
            <v>37.520000000000003</v>
          </cell>
        </row>
        <row r="3325">
          <cell r="A3325">
            <v>40365</v>
          </cell>
          <cell r="B3325" t="str">
            <v>NIPLE SEXTAVADO EM ACO CARBONO, COM ROSCA BSP, PRESSAO 3.000 LBS, DN 1 1/4"</v>
          </cell>
          <cell r="C3325" t="str">
            <v xml:space="preserve">UN    </v>
          </cell>
          <cell r="D3325">
            <v>25.31</v>
          </cell>
        </row>
        <row r="3326">
          <cell r="A3326">
            <v>40356</v>
          </cell>
          <cell r="B3326" t="str">
            <v>NIPLE SEXTAVADO EM ACO CARBONO, COM ROSCA BSP, PRESSAO 3.000 LBS, DN 1/2"</v>
          </cell>
          <cell r="C3326" t="str">
            <v xml:space="preserve">UN    </v>
          </cell>
          <cell r="D3326">
            <v>8.65</v>
          </cell>
        </row>
        <row r="3327">
          <cell r="A3327">
            <v>40362</v>
          </cell>
          <cell r="B3327" t="str">
            <v>NIPLE SEXTAVADO EM ACO CARBONO, COM ROSCA BSP, PRESSAO 3.000 LBS, DN 1"</v>
          </cell>
          <cell r="C3327" t="str">
            <v xml:space="preserve">UN    </v>
          </cell>
          <cell r="D3327">
            <v>16.77</v>
          </cell>
        </row>
        <row r="3328">
          <cell r="A3328">
            <v>40374</v>
          </cell>
          <cell r="B3328" t="str">
            <v>NIPLE SEXTAVADO EM ACO CARBONO, COM ROSCA BSP, PRESSAO 3.000 LBS, DN 2 1/2"</v>
          </cell>
          <cell r="C3328" t="str">
            <v xml:space="preserve">UN    </v>
          </cell>
          <cell r="D3328">
            <v>98.07</v>
          </cell>
        </row>
        <row r="3329">
          <cell r="A3329">
            <v>40371</v>
          </cell>
          <cell r="B3329" t="str">
            <v>NIPLE SEXTAVADO EM ACO CARBONO, COM ROSCA BSP, PRESSAO 3.000 LBS, DN 2"</v>
          </cell>
          <cell r="C3329" t="str">
            <v xml:space="preserve">UN    </v>
          </cell>
          <cell r="D3329">
            <v>61.73</v>
          </cell>
        </row>
        <row r="3330">
          <cell r="A3330">
            <v>40359</v>
          </cell>
          <cell r="B3330" t="str">
            <v>NIPLE SEXTAVADO EM ACO CARBONO, COM ROSCA BSP, PRESSAO 3.000 LBS, DN 3/4"</v>
          </cell>
          <cell r="C3330" t="str">
            <v xml:space="preserve">UN    </v>
          </cell>
          <cell r="D3330">
            <v>11.17</v>
          </cell>
        </row>
        <row r="3331">
          <cell r="A3331">
            <v>7595</v>
          </cell>
          <cell r="B3331" t="str">
            <v>NIVELADOR</v>
          </cell>
          <cell r="C3331" t="str">
            <v xml:space="preserve">H     </v>
          </cell>
          <cell r="D3331">
            <v>8.1300000000000008</v>
          </cell>
        </row>
        <row r="3332">
          <cell r="A3332">
            <v>41094</v>
          </cell>
          <cell r="B3332" t="str">
            <v>NIVELADOR (MENSALISTA)</v>
          </cell>
          <cell r="C3332" t="str">
            <v xml:space="preserve">MES   </v>
          </cell>
          <cell r="D3332">
            <v>1443.64</v>
          </cell>
        </row>
        <row r="3333">
          <cell r="A3333">
            <v>39609</v>
          </cell>
          <cell r="B3333" t="str">
            <v>NOBREAK TRIFASICO, DE 10 KVA FATOR DE POTENCIA DE 0,8, AUTONOMIA MINIMA DE 30 MINUTOS A PLENA CARGA</v>
          </cell>
          <cell r="C3333" t="str">
            <v xml:space="preserve">UN    </v>
          </cell>
          <cell r="D3333">
            <v>66610.13</v>
          </cell>
        </row>
        <row r="3334">
          <cell r="A3334">
            <v>39610</v>
          </cell>
          <cell r="B3334" t="str">
            <v>NOBREAK TRIFASICO, DE 15 KVA FATOR DE POTENCIA DE 0,8, AUTONOMIA MINIMA DE 30 MINUTOS A PLENA CARGA</v>
          </cell>
          <cell r="C3334" t="str">
            <v xml:space="preserve">UN    </v>
          </cell>
          <cell r="D3334">
            <v>97230.01</v>
          </cell>
        </row>
        <row r="3335">
          <cell r="A3335">
            <v>39611</v>
          </cell>
          <cell r="B3335" t="str">
            <v>NOBREAK TRIFASICO, DE 20 KVA FATOR DE POTENCIA DE 0,8, AUTONOMIA MINIMA DE 30 MINUTOS A PLENA CARGA</v>
          </cell>
          <cell r="C3335" t="str">
            <v xml:space="preserve">UN    </v>
          </cell>
          <cell r="D3335">
            <v>117664.22</v>
          </cell>
        </row>
        <row r="3336">
          <cell r="A3336">
            <v>39612</v>
          </cell>
          <cell r="B3336" t="str">
            <v>NOBREAK TRIFASICO, DE 25 KVA FATOR DE POTENCIA DE 0,8, AUTONOMIA MINIMA DE 30 MINUTOS A PLENA CARGA</v>
          </cell>
          <cell r="C3336" t="str">
            <v xml:space="preserve">UN    </v>
          </cell>
          <cell r="D3336">
            <v>184323.66</v>
          </cell>
        </row>
        <row r="3337">
          <cell r="A3337">
            <v>39608</v>
          </cell>
          <cell r="B3337" t="str">
            <v>NOBREAK TRIFASICO, DE 5 KVA FATOR DE POTENCIA DE 0,8, AUTONOMIA MINIMA DE 30 MINUTOS A PLENA CARGA</v>
          </cell>
          <cell r="C3337" t="str">
            <v xml:space="preserve">UN    </v>
          </cell>
          <cell r="D3337">
            <v>53260.76</v>
          </cell>
        </row>
        <row r="3338">
          <cell r="A3338">
            <v>38175</v>
          </cell>
          <cell r="B3338" t="str">
            <v>NUMERO / ALGARISMO PARA RESIDENCIA (FACHADA), EM ZAMAC, COM ALTURA DE APROX *45* MM, INCLUSIVE PARAFUSOS</v>
          </cell>
          <cell r="C3338" t="str">
            <v xml:space="preserve">UN    </v>
          </cell>
          <cell r="D3338">
            <v>4.99</v>
          </cell>
        </row>
        <row r="3339">
          <cell r="A3339">
            <v>38176</v>
          </cell>
          <cell r="B3339" t="str">
            <v>NUMERO / ALGARISMO PARA RESIDENCIA (FACHADA), EM ZAMAC, COM ALTURA DE APROX 125 MM, INCLUSIVE PARAFUSOS</v>
          </cell>
          <cell r="C3339" t="str">
            <v xml:space="preserve">UN    </v>
          </cell>
          <cell r="D3339">
            <v>14.68</v>
          </cell>
        </row>
        <row r="3340">
          <cell r="A3340">
            <v>36152</v>
          </cell>
          <cell r="B3340" t="str">
            <v>OCULOS DE SEGURANCA CONTRA IMPACTOS COM LENTE INCOLOR, ARMACAO NYLON, COM PROTECAO UVA E UVB</v>
          </cell>
          <cell r="C3340" t="str">
            <v xml:space="preserve">UN    </v>
          </cell>
          <cell r="D3340">
            <v>5.38</v>
          </cell>
        </row>
        <row r="3341">
          <cell r="A3341">
            <v>11138</v>
          </cell>
          <cell r="B3341" t="str">
            <v>OLEO COMBUSTIVEL BPF A GRANEL</v>
          </cell>
          <cell r="C3341" t="str">
            <v xml:space="preserve">L     </v>
          </cell>
          <cell r="D3341">
            <v>2.88</v>
          </cell>
        </row>
        <row r="3342">
          <cell r="A3342">
            <v>4221</v>
          </cell>
          <cell r="B3342" t="str">
            <v>OLEO DIESEL COMBUSTIVEL COMUM</v>
          </cell>
          <cell r="C3342" t="str">
            <v xml:space="preserve">L     </v>
          </cell>
          <cell r="D3342">
            <v>4.4800000000000004</v>
          </cell>
        </row>
        <row r="3343">
          <cell r="A3343">
            <v>4227</v>
          </cell>
          <cell r="B3343" t="str">
            <v>OLEO LUBRIFICANTE PARA MOTORES DE EQUIPAMENTOS PESADOS (CAMINHOES, TRATORES, RETROS E ETC)</v>
          </cell>
          <cell r="C3343" t="str">
            <v xml:space="preserve">L     </v>
          </cell>
          <cell r="D3343">
            <v>17.329999999999998</v>
          </cell>
        </row>
        <row r="3344">
          <cell r="A3344">
            <v>38170</v>
          </cell>
          <cell r="B3344" t="str">
            <v>OLHO MAGICO PARA PORTAS, EM LATAO, COM LENTE DE POLICARBONATO, ANGULO DE *200* GRAUS, ESPESSURA ENTRE *25 E 46* MM, INCLUINDO FECHO JANELA</v>
          </cell>
          <cell r="C3344" t="str">
            <v xml:space="preserve">UN    </v>
          </cell>
          <cell r="D3344">
            <v>21.81</v>
          </cell>
        </row>
        <row r="3345">
          <cell r="A3345">
            <v>4252</v>
          </cell>
          <cell r="B3345" t="str">
            <v>OPERADOR DE BATE-ESTACAS</v>
          </cell>
          <cell r="C3345" t="str">
            <v xml:space="preserve">H     </v>
          </cell>
          <cell r="D3345">
            <v>13.67</v>
          </cell>
        </row>
        <row r="3346">
          <cell r="A3346">
            <v>40980</v>
          </cell>
          <cell r="B3346" t="str">
            <v>OPERADOR DE BATE-ESTACAS (MENSALISTA)</v>
          </cell>
          <cell r="C3346" t="str">
            <v xml:space="preserve">MES   </v>
          </cell>
          <cell r="D3346">
            <v>2426.2800000000002</v>
          </cell>
        </row>
        <row r="3347">
          <cell r="A3347">
            <v>4243</v>
          </cell>
          <cell r="B3347" t="str">
            <v>OPERADOR DE BETONEIRA (CAMINHAO)</v>
          </cell>
          <cell r="C3347" t="str">
            <v xml:space="preserve">H     </v>
          </cell>
          <cell r="D3347">
            <v>11.73</v>
          </cell>
        </row>
        <row r="3348">
          <cell r="A3348">
            <v>41031</v>
          </cell>
          <cell r="B3348" t="str">
            <v>OPERADOR DE BETONEIRA (CAMINHAO) (MENSALISTA)</v>
          </cell>
          <cell r="C3348" t="str">
            <v xml:space="preserve">MES   </v>
          </cell>
          <cell r="D3348">
            <v>2080.8000000000002</v>
          </cell>
        </row>
        <row r="3349">
          <cell r="A3349">
            <v>37666</v>
          </cell>
          <cell r="B3349" t="str">
            <v>OPERADOR DE BETONEIRA ESTACIONARIA / MISTURADOR</v>
          </cell>
          <cell r="C3349" t="str">
            <v xml:space="preserve">H     </v>
          </cell>
          <cell r="D3349">
            <v>11.31</v>
          </cell>
        </row>
        <row r="3350">
          <cell r="A3350">
            <v>40986</v>
          </cell>
          <cell r="B3350" t="str">
            <v>OPERADOR DE BETONEIRA ESTACIONARIA / MISTURADOR (MENSALISTA)</v>
          </cell>
          <cell r="C3350" t="str">
            <v xml:space="preserve">MES   </v>
          </cell>
          <cell r="D3350">
            <v>2008.05</v>
          </cell>
        </row>
        <row r="3351">
          <cell r="A3351">
            <v>4250</v>
          </cell>
          <cell r="B3351" t="str">
            <v>OPERADOR DE COMPRESSOR DE AR OU COMPRESSORISTA</v>
          </cell>
          <cell r="C3351" t="str">
            <v xml:space="preserve">H     </v>
          </cell>
          <cell r="D3351">
            <v>12.33</v>
          </cell>
        </row>
        <row r="3352">
          <cell r="A3352">
            <v>40978</v>
          </cell>
          <cell r="B3352" t="str">
            <v>OPERADOR DE COMPRESSOR DE AR OU COMPRESSORISTA (MENSALISTA)</v>
          </cell>
          <cell r="C3352" t="str">
            <v xml:space="preserve">MES   </v>
          </cell>
          <cell r="D3352">
            <v>2188.48</v>
          </cell>
        </row>
        <row r="3353">
          <cell r="A3353">
            <v>25960</v>
          </cell>
          <cell r="B3353" t="str">
            <v>OPERADOR DE DEMARCADORA DE FAIXAS DE TRAFEGO</v>
          </cell>
          <cell r="C3353" t="str">
            <v xml:space="preserve">H     </v>
          </cell>
          <cell r="D3353">
            <v>14.44</v>
          </cell>
        </row>
        <row r="3354">
          <cell r="A3354">
            <v>41043</v>
          </cell>
          <cell r="B3354" t="str">
            <v>OPERADOR DE DEMARCADORA DE FAIXAS DE TRAFEGO (MENSALISTA)</v>
          </cell>
          <cell r="C3354" t="str">
            <v xml:space="preserve">MES   </v>
          </cell>
          <cell r="D3354">
            <v>2560.9899999999998</v>
          </cell>
        </row>
        <row r="3355">
          <cell r="A3355">
            <v>4234</v>
          </cell>
          <cell r="B3355" t="str">
            <v>OPERADOR DE ESCAVADEIRA</v>
          </cell>
          <cell r="C3355" t="str">
            <v xml:space="preserve">H     </v>
          </cell>
          <cell r="D3355">
            <v>15.82</v>
          </cell>
        </row>
        <row r="3356">
          <cell r="A3356">
            <v>40987</v>
          </cell>
          <cell r="B3356" t="str">
            <v>OPERADOR DE ESCAVADEIRA (MENSALISTA)</v>
          </cell>
          <cell r="C3356" t="str">
            <v xml:space="preserve">MES   </v>
          </cell>
          <cell r="D3356">
            <v>2805.46</v>
          </cell>
        </row>
        <row r="3357">
          <cell r="A3357">
            <v>4253</v>
          </cell>
          <cell r="B3357" t="str">
            <v>OPERADOR DE GUINCHO OU GUINCHEIRO</v>
          </cell>
          <cell r="C3357" t="str">
            <v xml:space="preserve">H     </v>
          </cell>
          <cell r="D3357">
            <v>11.37</v>
          </cell>
        </row>
        <row r="3358">
          <cell r="A3358">
            <v>40981</v>
          </cell>
          <cell r="B3358" t="str">
            <v>OPERADOR DE GUINCHO OU GUINCHEIRO (MENSALISTA)</v>
          </cell>
          <cell r="C3358" t="str">
            <v xml:space="preserve">MES   </v>
          </cell>
          <cell r="D3358">
            <v>2017.99</v>
          </cell>
        </row>
        <row r="3359">
          <cell r="A3359">
            <v>4254</v>
          </cell>
          <cell r="B3359" t="str">
            <v>OPERADOR DE GUINDASTE</v>
          </cell>
          <cell r="C3359" t="str">
            <v xml:space="preserve">H     </v>
          </cell>
          <cell r="D3359">
            <v>11.44</v>
          </cell>
        </row>
        <row r="3360">
          <cell r="A3360">
            <v>41036</v>
          </cell>
          <cell r="B3360" t="str">
            <v>OPERADOR DE GUINDASTE (MENSALISTA)</v>
          </cell>
          <cell r="C3360" t="str">
            <v xml:space="preserve">MES   </v>
          </cell>
          <cell r="D3360">
            <v>2029.06</v>
          </cell>
        </row>
        <row r="3361">
          <cell r="A3361">
            <v>4251</v>
          </cell>
          <cell r="B3361" t="str">
            <v>OPERADOR DE JATO ABRASIVO OU JATISTA</v>
          </cell>
          <cell r="C3361" t="str">
            <v xml:space="preserve">H     </v>
          </cell>
          <cell r="D3361">
            <v>14.16</v>
          </cell>
        </row>
        <row r="3362">
          <cell r="A3362">
            <v>40979</v>
          </cell>
          <cell r="B3362" t="str">
            <v>OPERADOR DE JATO ABRASIVO OU JATISTA (MENSALISTA)</v>
          </cell>
          <cell r="C3362" t="str">
            <v xml:space="preserve">MES   </v>
          </cell>
          <cell r="D3362">
            <v>2511.5300000000002</v>
          </cell>
        </row>
        <row r="3363">
          <cell r="A3363">
            <v>4230</v>
          </cell>
          <cell r="B3363" t="str">
            <v>OPERADOR DE MAQUINAS E TRATORES DIVERSOS (TERRAPLANAGEM)</v>
          </cell>
          <cell r="C3363" t="str">
            <v xml:space="preserve">H     </v>
          </cell>
          <cell r="D3363">
            <v>12.05</v>
          </cell>
        </row>
        <row r="3364">
          <cell r="A3364">
            <v>40998</v>
          </cell>
          <cell r="B3364" t="str">
            <v>OPERADOR DE MAQUINAS E TRATORES DIVERSOS (TERRAPLANAGEM) (MENSALISTA)</v>
          </cell>
          <cell r="C3364" t="str">
            <v xml:space="preserve">MES   </v>
          </cell>
          <cell r="D3364">
            <v>2138.61</v>
          </cell>
        </row>
        <row r="3365">
          <cell r="A3365">
            <v>4257</v>
          </cell>
          <cell r="B3365" t="str">
            <v>OPERADOR DE MARTELETE OU MARTELETEIRO</v>
          </cell>
          <cell r="C3365" t="str">
            <v xml:space="preserve">H     </v>
          </cell>
          <cell r="D3365">
            <v>9.5</v>
          </cell>
        </row>
        <row r="3366">
          <cell r="A3366">
            <v>40982</v>
          </cell>
          <cell r="B3366" t="str">
            <v>OPERADOR DE MARTELETE OU MARTELETEIRO (MENSALISTA)</v>
          </cell>
          <cell r="C3366" t="str">
            <v xml:space="preserve">MES   </v>
          </cell>
          <cell r="D3366">
            <v>1685.95</v>
          </cell>
        </row>
        <row r="3367">
          <cell r="A3367">
            <v>4240</v>
          </cell>
          <cell r="B3367" t="str">
            <v>OPERADOR DE MOTO SCRAPER</v>
          </cell>
          <cell r="C3367" t="str">
            <v xml:space="preserve">H     </v>
          </cell>
          <cell r="D3367">
            <v>14.67</v>
          </cell>
        </row>
        <row r="3368">
          <cell r="A3368">
            <v>41026</v>
          </cell>
          <cell r="B3368" t="str">
            <v>OPERADOR DE MOTO SCRAPER (MENSALISTA)</v>
          </cell>
          <cell r="C3368" t="str">
            <v xml:space="preserve">MES   </v>
          </cell>
          <cell r="D3368">
            <v>2604.65</v>
          </cell>
        </row>
        <row r="3369">
          <cell r="A3369">
            <v>4239</v>
          </cell>
          <cell r="B3369" t="str">
            <v>OPERADOR DE MOTONIVELADORA</v>
          </cell>
          <cell r="C3369" t="str">
            <v xml:space="preserve">H     </v>
          </cell>
          <cell r="D3369">
            <v>18.02</v>
          </cell>
        </row>
        <row r="3370">
          <cell r="A3370">
            <v>41024</v>
          </cell>
          <cell r="B3370" t="str">
            <v>OPERADOR DE MOTONIVELADORA (MENSALISTA)</v>
          </cell>
          <cell r="C3370" t="str">
            <v xml:space="preserve">MES   </v>
          </cell>
          <cell r="D3370">
            <v>3195.42</v>
          </cell>
        </row>
        <row r="3371">
          <cell r="A3371">
            <v>4248</v>
          </cell>
          <cell r="B3371" t="str">
            <v>OPERADOR DE PA CARREGADEIRA</v>
          </cell>
          <cell r="C3371" t="str">
            <v xml:space="preserve">H     </v>
          </cell>
          <cell r="D3371">
            <v>13.16</v>
          </cell>
        </row>
        <row r="3372">
          <cell r="A3372">
            <v>41033</v>
          </cell>
          <cell r="B3372" t="str">
            <v>OPERADOR DE PA CARREGADEIRA (MENSALISTA)</v>
          </cell>
          <cell r="C3372" t="str">
            <v xml:space="preserve">MES   </v>
          </cell>
          <cell r="D3372">
            <v>2333.4899999999998</v>
          </cell>
        </row>
        <row r="3373">
          <cell r="A3373">
            <v>25959</v>
          </cell>
          <cell r="B3373" t="str">
            <v>OPERADOR DE PAVIMENTADORA / MESA VIBROACABADORA</v>
          </cell>
          <cell r="C3373" t="str">
            <v xml:space="preserve">H     </v>
          </cell>
          <cell r="D3373">
            <v>15.16</v>
          </cell>
        </row>
        <row r="3374">
          <cell r="A3374">
            <v>41040</v>
          </cell>
          <cell r="B3374" t="str">
            <v>OPERADOR DE PAVIMENTADORA / MESA VIBROACABADORA (MENSALISTA)</v>
          </cell>
          <cell r="C3374" t="str">
            <v xml:space="preserve">MES   </v>
          </cell>
          <cell r="D3374">
            <v>2689.04</v>
          </cell>
        </row>
        <row r="3375">
          <cell r="A3375">
            <v>4238</v>
          </cell>
          <cell r="B3375" t="str">
            <v>OPERADOR DE ROLO COMPACTADOR</v>
          </cell>
          <cell r="C3375" t="str">
            <v xml:space="preserve">H     </v>
          </cell>
          <cell r="D3375">
            <v>12.05</v>
          </cell>
        </row>
        <row r="3376">
          <cell r="A3376">
            <v>41012</v>
          </cell>
          <cell r="B3376" t="str">
            <v>OPERADOR DE ROLO COMPACTADOR (MENSALISTA)</v>
          </cell>
          <cell r="C3376" t="str">
            <v xml:space="preserve">MES   </v>
          </cell>
          <cell r="D3376">
            <v>2138.61</v>
          </cell>
        </row>
        <row r="3377">
          <cell r="A3377">
            <v>4237</v>
          </cell>
          <cell r="B3377" t="str">
            <v>OPERADOR DE TRATOR - EXCLUSIVE AGROPECUARIA</v>
          </cell>
          <cell r="C3377" t="str">
            <v xml:space="preserve">H     </v>
          </cell>
          <cell r="D3377">
            <v>12.14</v>
          </cell>
        </row>
        <row r="3378">
          <cell r="A3378">
            <v>41002</v>
          </cell>
          <cell r="B3378" t="str">
            <v>OPERADOR DE TRATOR - EXCLUSIVE AGROPECUARIA (MENSALISTA)</v>
          </cell>
          <cell r="C3378" t="str">
            <v xml:space="preserve">MES   </v>
          </cell>
          <cell r="D3378">
            <v>2155.4299999999998</v>
          </cell>
        </row>
        <row r="3379">
          <cell r="A3379">
            <v>4233</v>
          </cell>
          <cell r="B3379" t="str">
            <v>OPERADOR DE USINA DE ASFALTO, DE SOLOS OU DE CONCRETO</v>
          </cell>
          <cell r="C3379" t="str">
            <v xml:space="preserve">H     </v>
          </cell>
          <cell r="D3379">
            <v>13.01</v>
          </cell>
        </row>
        <row r="3380">
          <cell r="A3380">
            <v>41001</v>
          </cell>
          <cell r="B3380" t="str">
            <v>OPERADOR DE USINA DE ASFALTO, DE SOLOS OU DE CONCRETO (MENSALISTA)</v>
          </cell>
          <cell r="C3380" t="str">
            <v xml:space="preserve">MES   </v>
          </cell>
          <cell r="D3380">
            <v>2309.2600000000002</v>
          </cell>
        </row>
        <row r="3381">
          <cell r="A3381">
            <v>2</v>
          </cell>
          <cell r="B3381" t="str">
            <v>OXIGENIO, RECARGA PARA CILINDRO DE CONJUNTO OXICORTE GRANDE</v>
          </cell>
          <cell r="C3381" t="str">
            <v xml:space="preserve">M3    </v>
          </cell>
          <cell r="D3381">
            <v>14.02</v>
          </cell>
        </row>
        <row r="3382">
          <cell r="A3382">
            <v>36517</v>
          </cell>
          <cell r="B3382" t="str">
            <v>PA CARREGADEIRA SOBRE RODAS, POTENCIA BRUTA *127* CV, CAPACIDADE DA CACAMBA DE 2,0 A 2,4 M3, PESO OPERACIONAL MAXIMO DE 10330 KG</v>
          </cell>
          <cell r="C3382" t="str">
            <v xml:space="preserve">UN    </v>
          </cell>
          <cell r="D3382">
            <v>371184</v>
          </cell>
        </row>
        <row r="3383">
          <cell r="A3383">
            <v>4262</v>
          </cell>
          <cell r="B3383" t="str">
            <v>PA CARREGADEIRA SOBRE RODAS, POTENCIA LIQUIDA 128 HP, CAPACIDADE DA CACAMBA DE 1,7 A 2,8 M3, PESO OPERACIONAL MAXIMO DE 11632 KG</v>
          </cell>
          <cell r="C3383" t="str">
            <v xml:space="preserve">UN    </v>
          </cell>
          <cell r="D3383">
            <v>418000</v>
          </cell>
        </row>
        <row r="3384">
          <cell r="A3384">
            <v>4263</v>
          </cell>
          <cell r="B3384" t="str">
            <v>PA CARREGADEIRA SOBRE RODAS, POTENCIA LIQUIDA 197 HP, CAPACIDADE DA CACAMBA DE 2,5 A 3,5 M3, PESO OPERACIONAL MAXIMO DE 18338 KG</v>
          </cell>
          <cell r="C3384" t="str">
            <v xml:space="preserve">UN    </v>
          </cell>
          <cell r="D3384">
            <v>579626.63</v>
          </cell>
        </row>
        <row r="3385">
          <cell r="A3385">
            <v>36518</v>
          </cell>
          <cell r="B3385" t="str">
            <v>PA CARREGADEIRA SOBRE RODAS, POTENCIA LIQUIDA 213 HP, CAPACIDADE DA CACAMBA DE 1,9 A 3,5 M3, PESO OPERACIONAL MAXIMO DE 19234 KG</v>
          </cell>
          <cell r="C3385" t="str">
            <v xml:space="preserve">UN    </v>
          </cell>
          <cell r="D3385">
            <v>659882.63</v>
          </cell>
        </row>
        <row r="3386">
          <cell r="A3386">
            <v>14221</v>
          </cell>
          <cell r="B3386" t="str">
            <v>PA CARREGADEIRA SOBRE RODAS, POTENCIA 152 HP, CAPACIDADE DA CACAMBA DE 1,53 A 2,30 M3, PESO OPERACIONAL MAXIMO DE 10216 KG</v>
          </cell>
          <cell r="C3386" t="str">
            <v xml:space="preserve">UN    </v>
          </cell>
          <cell r="D3386">
            <v>385117.31</v>
          </cell>
        </row>
        <row r="3387">
          <cell r="A3387">
            <v>38402</v>
          </cell>
          <cell r="B3387" t="str">
            <v>PA DE LIXO PLASTICA, CABO LONGO</v>
          </cell>
          <cell r="C3387" t="str">
            <v xml:space="preserve">UN    </v>
          </cell>
          <cell r="D3387">
            <v>12.57</v>
          </cell>
        </row>
        <row r="3388">
          <cell r="A3388">
            <v>3412</v>
          </cell>
          <cell r="B3388" t="str">
            <v>PAINEL DE LA DE VIDRO SEM REVESTIMENTO PSI 20, E = 25 MM, DE 1200 X 600 MM</v>
          </cell>
          <cell r="C3388" t="str">
            <v xml:space="preserve">M2    </v>
          </cell>
          <cell r="D3388">
            <v>19.010000000000002</v>
          </cell>
        </row>
        <row r="3389">
          <cell r="A3389">
            <v>3413</v>
          </cell>
          <cell r="B3389" t="str">
            <v>PAINEL DE LA DE VIDRO SEM REVESTIMENTO PSI 20, E = 50 MM, DE 1200 X 600 MM</v>
          </cell>
          <cell r="C3389" t="str">
            <v xml:space="preserve">M2    </v>
          </cell>
          <cell r="D3389">
            <v>42.8</v>
          </cell>
        </row>
        <row r="3390">
          <cell r="A3390">
            <v>39744</v>
          </cell>
          <cell r="B3390" t="str">
            <v>PAINEL DE LA DE VIDRO SEM REVESTIMENTO PSI 40, E = 25 MM, DE 1200 X 600 MM</v>
          </cell>
          <cell r="C3390" t="str">
            <v xml:space="preserve">M2    </v>
          </cell>
          <cell r="D3390">
            <v>33.229999999999997</v>
          </cell>
        </row>
        <row r="3391">
          <cell r="A3391">
            <v>39745</v>
          </cell>
          <cell r="B3391" t="str">
            <v>PAINEL DE LA DE VIDRO SEM REVESTIMENTO PSI 40, E = 50 MM, DE 1200 X 600 MM</v>
          </cell>
          <cell r="C3391" t="str">
            <v xml:space="preserve">M2    </v>
          </cell>
          <cell r="D3391">
            <v>70.150000000000006</v>
          </cell>
        </row>
        <row r="3392">
          <cell r="A3392">
            <v>39637</v>
          </cell>
          <cell r="B3392" t="str">
            <v>PAINEL ESTRUTURAL PARA LAJE SECA REVESTIDO EM PLACA CIMENTICIA, DE 1,20 X 2,50 M, E = 23 MM</v>
          </cell>
          <cell r="C3392" t="str">
            <v xml:space="preserve">M2    </v>
          </cell>
          <cell r="D3392">
            <v>96.23</v>
          </cell>
        </row>
        <row r="3393">
          <cell r="A3393">
            <v>39638</v>
          </cell>
          <cell r="B3393" t="str">
            <v>PAINEL ESTRUTURAL PARA LAJE SECA REVESTIDO EM PLACA CIMENTICIA, DE 1,20 X 2,50 M, E = 40 MM</v>
          </cell>
          <cell r="C3393" t="str">
            <v xml:space="preserve">M2    </v>
          </cell>
          <cell r="D3393">
            <v>179.19</v>
          </cell>
        </row>
        <row r="3394">
          <cell r="A3394">
            <v>39639</v>
          </cell>
          <cell r="B3394" t="str">
            <v>PAINEL ESTRUTURAL PARA LAJE SECA REVESTIDO EM PLACA CIMENTICIA, DE 1,20 X 2,50 M, E = 55 MM</v>
          </cell>
          <cell r="C3394" t="str">
            <v xml:space="preserve">M2    </v>
          </cell>
          <cell r="D3394">
            <v>236.24</v>
          </cell>
        </row>
        <row r="3395">
          <cell r="A3395">
            <v>39517</v>
          </cell>
          <cell r="B3395" t="str">
            <v>PAINEL TERMOISOLANTE PARA FECHAMENTOS VERTICAIS (INCLUI PARAFUSOS DE FIXACAO) REVESTIDO EM ACO GALVALUME, LARGURA UTIL DE 1100 MM, REVESTIMENTO COM ESPESSURA DE 0,50 MM, COM PRE-PINTURA NAS DUAS FACES, NUCLEO EM POLIURETANO (PUR) COM ESPESSURA 40/50 MM</v>
          </cell>
          <cell r="C3395" t="str">
            <v xml:space="preserve">M2    </v>
          </cell>
          <cell r="D3395">
            <v>299.10000000000002</v>
          </cell>
        </row>
        <row r="3396">
          <cell r="A3396">
            <v>39518</v>
          </cell>
          <cell r="B3396" t="str">
            <v>PAINEL TERMOISOLANTE PARA FECHAMENTOS VERTICAIS (INCLUI PARAFUSOS DE FIXACAO) REVESTIDO EM ACO GALVALUME, LARGURA UTIL DE 1100 MM, REVESTIMENTO COM ESPESSURA DE 0,50 MM, COM PRE-PINTURA NAS DUAS FACES, NUCLEO EM POLIURETANO (PUR) COM ESPESSURA 70/80 MM</v>
          </cell>
          <cell r="C3396" t="str">
            <v xml:space="preserve">M2    </v>
          </cell>
          <cell r="D3396">
            <v>354.59</v>
          </cell>
        </row>
        <row r="3397">
          <cell r="A3397">
            <v>38366</v>
          </cell>
          <cell r="B3397" t="str">
            <v>PAPEL KRAFT BETUMADO</v>
          </cell>
          <cell r="C3397" t="str">
            <v xml:space="preserve">M2    </v>
          </cell>
          <cell r="D3397">
            <v>5.23</v>
          </cell>
        </row>
        <row r="3398">
          <cell r="A3398">
            <v>11703</v>
          </cell>
          <cell r="B3398" t="str">
            <v>PAPELEIRA DE PAREDE EM METAL CROMADO SEM TAMPA</v>
          </cell>
          <cell r="C3398" t="str">
            <v xml:space="preserve">UN    </v>
          </cell>
          <cell r="D3398">
            <v>27.18</v>
          </cell>
        </row>
        <row r="3399">
          <cell r="A3399">
            <v>37400</v>
          </cell>
          <cell r="B3399" t="str">
            <v>PAPELEIRA PLASTICA TIPO DISPENSER PARA PAPEL HIGIENICO ROLAO</v>
          </cell>
          <cell r="C3399" t="str">
            <v xml:space="preserve">UN    </v>
          </cell>
          <cell r="D3399">
            <v>85.84</v>
          </cell>
        </row>
        <row r="3400">
          <cell r="A3400">
            <v>25400</v>
          </cell>
          <cell r="B3400" t="str">
            <v>PAR DE TABELAS DE BASQUETE EM COMPENSADO NAVAL DE *1,80 X 1,20* M, COM ARO DE METAL E REDE (SEM SUPORTE DE FIXACAO)</v>
          </cell>
          <cell r="C3400" t="str">
            <v xml:space="preserve">UN    </v>
          </cell>
          <cell r="D3400">
            <v>1448.73</v>
          </cell>
        </row>
        <row r="3401">
          <cell r="A3401">
            <v>4276</v>
          </cell>
          <cell r="B3401" t="str">
            <v>PARA-RAIOS DE DISTRIBUICAO, TENSAO NOMINAL 15 KV, CORRENTE NOMINAL DE DESCARGA 5 KA</v>
          </cell>
          <cell r="C3401" t="str">
            <v xml:space="preserve">UN    </v>
          </cell>
          <cell r="D3401">
            <v>286.86</v>
          </cell>
        </row>
        <row r="3402">
          <cell r="A3402">
            <v>4273</v>
          </cell>
          <cell r="B3402" t="str">
            <v>PARA-RAIOS DE DISTRIBUICAO, TENSAO NOMINAL 30 KV, CORRENTE NOMINAL DE DESCARGA 10 KA</v>
          </cell>
          <cell r="C3402" t="str">
            <v xml:space="preserve">UN    </v>
          </cell>
          <cell r="D3402">
            <v>476.53</v>
          </cell>
        </row>
        <row r="3403">
          <cell r="A3403">
            <v>4274</v>
          </cell>
          <cell r="B3403" t="str">
            <v>PARA-RAIOS TIPO FRANKLIN 350 MM, EM LATAO CROMADO, DUAS DESCIDAS, PARA PROTECAO DE EDIFICACOES CONTRA DESCARGAS ATMOSFERICAS</v>
          </cell>
          <cell r="C3403" t="str">
            <v xml:space="preserve">UN    </v>
          </cell>
          <cell r="D3403">
            <v>110.5</v>
          </cell>
        </row>
        <row r="3404">
          <cell r="A3404">
            <v>39438</v>
          </cell>
          <cell r="B3404" t="str">
            <v>PARAFUSO CABECA TROMBETA E PONTA AGULHA (GN55), COMPRIMENTO 55 MM, EM ACO FOSFATIZADO, PARA FIXAR CHAPA DE GESSO EM PERFIL DRYWALL METALICO MAXIMO 0,7 MM</v>
          </cell>
          <cell r="C3404" t="str">
            <v xml:space="preserve">UN    </v>
          </cell>
          <cell r="D3404">
            <v>0.13</v>
          </cell>
        </row>
        <row r="3405">
          <cell r="A3405">
            <v>11963</v>
          </cell>
          <cell r="B3405" t="str">
            <v>PARAFUSO DE ACO TIPO CHUMBADOR PARABOLT, DIAMETRO 1/2", COMPRIMENTO 75 MM</v>
          </cell>
          <cell r="C3405" t="str">
            <v xml:space="preserve">UN    </v>
          </cell>
          <cell r="D3405">
            <v>4.8499999999999996</v>
          </cell>
        </row>
        <row r="3406">
          <cell r="A3406">
            <v>11964</v>
          </cell>
          <cell r="B3406" t="str">
            <v>PARAFUSO DE ACO TIPO CHUMBADOR PARABOLT, DIAMETRO 3/8", COMPRIMENTO 75 MM</v>
          </cell>
          <cell r="C3406" t="str">
            <v xml:space="preserve">UN    </v>
          </cell>
          <cell r="D3406">
            <v>1.22</v>
          </cell>
        </row>
        <row r="3407">
          <cell r="A3407">
            <v>4379</v>
          </cell>
          <cell r="B3407" t="str">
            <v>PARAFUSO DE ACO ZINCADO COM ROSCA SOBERBA, CABECA CHATA E FENDA SIMPLES, DIAMETRO 2,5 MM, COMPRIMENTO * 9,5 * MM</v>
          </cell>
          <cell r="C3407" t="str">
            <v xml:space="preserve">UN    </v>
          </cell>
          <cell r="D3407">
            <v>0.02</v>
          </cell>
        </row>
        <row r="3408">
          <cell r="A3408">
            <v>4377</v>
          </cell>
          <cell r="B3408" t="str">
            <v>PARAFUSO DE ACO ZINCADO COM ROSCA SOBERBA, CABECA CHATA E FENDA SIMPLES, DIAMETRO 4,2 MM, COMPRIMENTO * 32 * MM</v>
          </cell>
          <cell r="C3408" t="str">
            <v xml:space="preserve">UN    </v>
          </cell>
          <cell r="D3408">
            <v>0.09</v>
          </cell>
        </row>
        <row r="3409">
          <cell r="A3409">
            <v>4356</v>
          </cell>
          <cell r="B3409" t="str">
            <v>PARAFUSO DE ACO ZINCADO COM ROSCA SOBERBA, CABECA CHATA E FENDA SIMPLES, DIAMETRO 4,8 MM, COMPRIMENTO 45 MM</v>
          </cell>
          <cell r="C3409" t="str">
            <v xml:space="preserve">UN    </v>
          </cell>
          <cell r="D3409">
            <v>0.13</v>
          </cell>
        </row>
        <row r="3410">
          <cell r="A3410">
            <v>13246</v>
          </cell>
          <cell r="B3410" t="str">
            <v>PARAFUSO DE FERRO POLIDO, SEXTAVADO, COM ROSCA INTEIRA, DIAMETRO 5/16", COMPRIMENTO 3/4", COM PORCA E ARRUELA LISA LEVE</v>
          </cell>
          <cell r="C3410" t="str">
            <v xml:space="preserve">UN    </v>
          </cell>
          <cell r="D3410">
            <v>0.23</v>
          </cell>
        </row>
        <row r="3411">
          <cell r="A3411">
            <v>4346</v>
          </cell>
          <cell r="B3411" t="str">
            <v>PARAFUSO DE FERRO POLIDO, SEXTAVADO, COM ROSCA PARCIAL, DIAMETRO 5/8", COMPRIMENTO 6", COM PORCA E ARRUELA DE PRESSAO MEDIA</v>
          </cell>
          <cell r="C3411" t="str">
            <v xml:space="preserve">UN    </v>
          </cell>
          <cell r="D3411">
            <v>5.2</v>
          </cell>
        </row>
        <row r="3412">
          <cell r="A3412">
            <v>11955</v>
          </cell>
          <cell r="B3412" t="str">
            <v>PARAFUSO DE LATAO COM ACABAMENTO CROMADO PARA FIXAR PECA SANITARIA, INCLUI PORCA CEGA, ARRUELA E BUCHA DE NYLON TAMANHO S-10</v>
          </cell>
          <cell r="C3412" t="str">
            <v xml:space="preserve">UN    </v>
          </cell>
          <cell r="D3412">
            <v>2.27</v>
          </cell>
        </row>
        <row r="3413">
          <cell r="A3413">
            <v>11960</v>
          </cell>
          <cell r="B3413" t="str">
            <v>PARAFUSO DE LATAO COM ROSCA SOBERBA, CABECA CHATA E FENDA SIMPLES, DIAMETRO 2,5 MM, COMPRIMENTO 12 MM</v>
          </cell>
          <cell r="C3413" t="str">
            <v xml:space="preserve">UN    </v>
          </cell>
          <cell r="D3413">
            <v>7.0000000000000007E-2</v>
          </cell>
        </row>
        <row r="3414">
          <cell r="A3414">
            <v>4333</v>
          </cell>
          <cell r="B3414" t="str">
            <v>PARAFUSO DE LATAO COM ROSCA SOBERBA, CABECA CHATA E FENDA SIMPLES, DIAMETRO 3,2 MM, COMPRIMENTO 16 MM</v>
          </cell>
          <cell r="C3414" t="str">
            <v xml:space="preserve">UN    </v>
          </cell>
          <cell r="D3414">
            <v>0.13</v>
          </cell>
        </row>
        <row r="3415">
          <cell r="A3415">
            <v>4358</v>
          </cell>
          <cell r="B3415" t="str">
            <v>PARAFUSO DE LATAO COM ROSCA SOBERBA, CABECA CHATA E FENDA SIMPLES, DIAMETRO 4,8 MM, COMPRIMENTO 65 MM</v>
          </cell>
          <cell r="C3415" t="str">
            <v xml:space="preserve">UN    </v>
          </cell>
          <cell r="D3415">
            <v>1.04</v>
          </cell>
        </row>
        <row r="3416">
          <cell r="A3416">
            <v>39435</v>
          </cell>
          <cell r="B3416" t="str">
            <v>PARAFUSO DRY WALL, EM ACO FOSFATIZADO, CABECA TROMBETA E PONTA AGULHA (TA), COMPRIMENTO 25 MM</v>
          </cell>
          <cell r="C3416" t="str">
            <v xml:space="preserve">UN    </v>
          </cell>
          <cell r="D3416">
            <v>0.05</v>
          </cell>
        </row>
        <row r="3417">
          <cell r="A3417">
            <v>39436</v>
          </cell>
          <cell r="B3417" t="str">
            <v>PARAFUSO DRY WALL, EM ACO FOSFATIZADO, CABECA TROMBETA E PONTA AGULHA (TA), COMPRIMENTO 35 MM</v>
          </cell>
          <cell r="C3417" t="str">
            <v xml:space="preserve">UN    </v>
          </cell>
          <cell r="D3417">
            <v>0.09</v>
          </cell>
        </row>
        <row r="3418">
          <cell r="A3418">
            <v>39437</v>
          </cell>
          <cell r="B3418" t="str">
            <v>PARAFUSO DRY WALL, EM ACO FOSFATIZADO, CABECA TROMBETA E PONTA AGULHA (TA), COMPRIMENTO 45 MM</v>
          </cell>
          <cell r="C3418" t="str">
            <v xml:space="preserve">UN    </v>
          </cell>
          <cell r="D3418">
            <v>0.11</v>
          </cell>
        </row>
        <row r="3419">
          <cell r="A3419">
            <v>39439</v>
          </cell>
          <cell r="B3419" t="str">
            <v>PARAFUSO DRY WALL, EM ACO FOSFATIZADO, CABECA TROMBETA E PONTA BROCA (TB), COMPRIMENTO 25 MM</v>
          </cell>
          <cell r="C3419" t="str">
            <v xml:space="preserve">UN    </v>
          </cell>
          <cell r="D3419">
            <v>0.08</v>
          </cell>
        </row>
        <row r="3420">
          <cell r="A3420">
            <v>39440</v>
          </cell>
          <cell r="B3420" t="str">
            <v>PARAFUSO DRY WALL, EM ACO FOSFATIZADO, CABECA TROMBETA E PONTA BROCA (TB), COMPRIMENTO 35 MM</v>
          </cell>
          <cell r="C3420" t="str">
            <v xml:space="preserve">UN    </v>
          </cell>
          <cell r="D3420">
            <v>0.1</v>
          </cell>
        </row>
        <row r="3421">
          <cell r="A3421">
            <v>39441</v>
          </cell>
          <cell r="B3421" t="str">
            <v>PARAFUSO DRY WALL, EM ACO FOSFATIZADO, CABECA TROMBETA E PONTA BROCA (TB), COMPRIMENTO 45 MM</v>
          </cell>
          <cell r="C3421" t="str">
            <v xml:space="preserve">UN    </v>
          </cell>
          <cell r="D3421">
            <v>0.13</v>
          </cell>
        </row>
        <row r="3422">
          <cell r="A3422">
            <v>39442</v>
          </cell>
          <cell r="B3422" t="str">
            <v>PARAFUSO DRY WALL, EM ACO ZINCADO, CABECA LENTILHA E PONTA AGULHA (LA), LARGURA 4,2 MM, COMPRIMENTO 13 MM</v>
          </cell>
          <cell r="C3422" t="str">
            <v xml:space="preserve">UN    </v>
          </cell>
          <cell r="D3422">
            <v>0.09</v>
          </cell>
        </row>
        <row r="3423">
          <cell r="A3423">
            <v>39443</v>
          </cell>
          <cell r="B3423" t="str">
            <v>PARAFUSO DRY WALL, EM ACO ZINCADO, CABECA LENTILHA E PONTA BROCA (LB), LARGURA 4,2 MM, COMPRIMENTO 13 MM</v>
          </cell>
          <cell r="C3423" t="str">
            <v xml:space="preserve">UN    </v>
          </cell>
          <cell r="D3423">
            <v>0.12</v>
          </cell>
        </row>
        <row r="3424">
          <cell r="A3424">
            <v>4329</v>
          </cell>
          <cell r="B3424" t="str">
            <v>PARAFUSO EM ACO GALVANIZADO, TIPO MAQUINA, SEXTAVADO, SEM PORCA, DIAMETRO 1/2", COMPRIMENTO 2"</v>
          </cell>
          <cell r="C3424" t="str">
            <v xml:space="preserve">UN    </v>
          </cell>
          <cell r="D3424">
            <v>1.1100000000000001</v>
          </cell>
        </row>
        <row r="3425">
          <cell r="A3425">
            <v>4383</v>
          </cell>
          <cell r="B3425" t="str">
            <v>PARAFUSO FRANCES METRICO ZINCADO, DIAMETRO 12 MM, COMPRIMENTO 140MM, COM PORCA SEXTAVADA E ARRUELA DE PRESSAO MEDIA</v>
          </cell>
          <cell r="C3425" t="str">
            <v xml:space="preserve">UN    </v>
          </cell>
          <cell r="D3425">
            <v>10.029999999999999</v>
          </cell>
        </row>
        <row r="3426">
          <cell r="A3426">
            <v>4344</v>
          </cell>
          <cell r="B3426" t="str">
            <v>PARAFUSO FRANCES METRICO ZINCADO, DIAMETRO 12 MM, COMPRIMENTO 150 MM, COM PORCA SEXTAVADA E ARRUELA DE PRESSAO MEDIA</v>
          </cell>
          <cell r="C3426" t="str">
            <v xml:space="preserve">UN    </v>
          </cell>
          <cell r="D3426">
            <v>10.52</v>
          </cell>
        </row>
        <row r="3427">
          <cell r="A3427">
            <v>436</v>
          </cell>
          <cell r="B3427" t="str">
            <v>PARAFUSO FRANCES M16 EM ACO GALVANIZADO, COMPRIMENTO = 150 MM, DIAMETRO = 16 MM, CABECA ABAULADA</v>
          </cell>
          <cell r="C3427" t="str">
            <v xml:space="preserve">UN    </v>
          </cell>
          <cell r="D3427">
            <v>5.53</v>
          </cell>
        </row>
        <row r="3428">
          <cell r="A3428">
            <v>442</v>
          </cell>
          <cell r="B3428" t="str">
            <v>PARAFUSO FRANCES M16 EM ACO GALVANIZADO, COMPRIMENTO = 45 MM, DIAMETRO = 16 MM, CABECA ABAULADA</v>
          </cell>
          <cell r="C3428" t="str">
            <v xml:space="preserve">UN    </v>
          </cell>
          <cell r="D3428">
            <v>3.27</v>
          </cell>
        </row>
        <row r="3429">
          <cell r="A3429">
            <v>11953</v>
          </cell>
          <cell r="B3429" t="str">
            <v>PARAFUSO FRANCES ZINCADO, DIAMETRO 1/2'', COMPRIMENTO 2'', COM PORCA E ARRUELA</v>
          </cell>
          <cell r="C3429" t="str">
            <v xml:space="preserve">UN    </v>
          </cell>
          <cell r="D3429">
            <v>1.66</v>
          </cell>
        </row>
        <row r="3430">
          <cell r="A3430">
            <v>4335</v>
          </cell>
          <cell r="B3430" t="str">
            <v>PARAFUSO FRANCES ZINCADO, DIAMETRO 1/2", COMPRIMENTO 12", COM PORCA E ARRUELA LISA MEDIA</v>
          </cell>
          <cell r="C3430" t="str">
            <v xml:space="preserve">UN    </v>
          </cell>
          <cell r="D3430">
            <v>7.06</v>
          </cell>
        </row>
        <row r="3431">
          <cell r="A3431">
            <v>4334</v>
          </cell>
          <cell r="B3431" t="str">
            <v>PARAFUSO FRANCES ZINCADO, DIAMETRO 1/2", COMPRIMENTO 15", COM PORCA E ARRUELA LISA MEDIA</v>
          </cell>
          <cell r="C3431" t="str">
            <v xml:space="preserve">UN    </v>
          </cell>
          <cell r="D3431">
            <v>9.69</v>
          </cell>
        </row>
        <row r="3432">
          <cell r="A3432">
            <v>4343</v>
          </cell>
          <cell r="B3432" t="str">
            <v>PARAFUSO FRANCES ZINCADO, DIAMETRO 1/2", COMPRIMENTO 4", COM PORCA E ARRUELA</v>
          </cell>
          <cell r="C3432" t="str">
            <v xml:space="preserve">UN    </v>
          </cell>
          <cell r="D3432">
            <v>2.38</v>
          </cell>
        </row>
        <row r="3433">
          <cell r="A3433">
            <v>430</v>
          </cell>
          <cell r="B3433" t="str">
            <v>PARAFUSO M16 EM ACO GALVANIZADO, COMPRIMENTO = 125 MM, DIAMETRO = 16 MM, ROSCA MAQUINA, CABECA QUADRADA</v>
          </cell>
          <cell r="C3433" t="str">
            <v xml:space="preserve">UN    </v>
          </cell>
          <cell r="D3433">
            <v>4.95</v>
          </cell>
        </row>
        <row r="3434">
          <cell r="A3434">
            <v>441</v>
          </cell>
          <cell r="B3434" t="str">
            <v>PARAFUSO M16 EM ACO GALVANIZADO, COMPRIMENTO = 150 MM, DIAMETRO = 16 MM, ROSCA MAQUINA, CABECA QUADRADA</v>
          </cell>
          <cell r="C3434" t="str">
            <v xml:space="preserve">UN    </v>
          </cell>
          <cell r="D3434">
            <v>5.44</v>
          </cell>
        </row>
        <row r="3435">
          <cell r="A3435">
            <v>431</v>
          </cell>
          <cell r="B3435" t="str">
            <v>PARAFUSO M16 EM ACO GALVANIZADO, COMPRIMENTO = 200 MM, DIAMETRO = 16 MM, ROSCA MAQUINA, CABECA QUADRADA</v>
          </cell>
          <cell r="C3435" t="str">
            <v xml:space="preserve">UN    </v>
          </cell>
          <cell r="D3435">
            <v>6.57</v>
          </cell>
        </row>
        <row r="3436">
          <cell r="A3436">
            <v>432</v>
          </cell>
          <cell r="B3436" t="str">
            <v>PARAFUSO M16 EM ACO GALVANIZADO, COMPRIMENTO = 250 MM, DIAMETRO = 16 MM, ROSCA MAQUINA, CABECA QUADRADA</v>
          </cell>
          <cell r="C3436" t="str">
            <v xml:space="preserve">UN    </v>
          </cell>
          <cell r="D3436">
            <v>7.26</v>
          </cell>
        </row>
        <row r="3437">
          <cell r="A3437">
            <v>429</v>
          </cell>
          <cell r="B3437" t="str">
            <v>PARAFUSO M16 EM ACO GALVANIZADO, COMPRIMENTO = 300 MM, DIAMETRO = 16 MM, ROSCA DUPLA</v>
          </cell>
          <cell r="C3437" t="str">
            <v xml:space="preserve">UN    </v>
          </cell>
          <cell r="D3437">
            <v>9.7799999999999994</v>
          </cell>
        </row>
        <row r="3438">
          <cell r="A3438">
            <v>439</v>
          </cell>
          <cell r="B3438" t="str">
            <v>PARAFUSO M16 EM ACO GALVANIZADO, COMPRIMENTO = 300 MM, DIAMETRO = 16 MM, ROSCA MAQUINA, CABECA QUADRADA</v>
          </cell>
          <cell r="C3438" t="str">
            <v xml:space="preserve">UN    </v>
          </cell>
          <cell r="D3438">
            <v>8.34</v>
          </cell>
        </row>
        <row r="3439">
          <cell r="A3439">
            <v>433</v>
          </cell>
          <cell r="B3439" t="str">
            <v>PARAFUSO M16 EM ACO GALVANIZADO, COMPRIMENTO = 350 MM, DIAMETRO = 16 MM, ROSCA MAQUINA, CABECA QUADRADA</v>
          </cell>
          <cell r="C3439" t="str">
            <v xml:space="preserve">UN    </v>
          </cell>
          <cell r="D3439">
            <v>9.73</v>
          </cell>
        </row>
        <row r="3440">
          <cell r="A3440">
            <v>437</v>
          </cell>
          <cell r="B3440" t="str">
            <v>PARAFUSO M16 EM ACO GALVANIZADO, COMPRIMENTO = 400 MM, DIAMETRO = 16 MM, ROSCA DUPLA</v>
          </cell>
          <cell r="C3440" t="str">
            <v xml:space="preserve">UN    </v>
          </cell>
          <cell r="D3440">
            <v>12.93</v>
          </cell>
        </row>
        <row r="3441">
          <cell r="A3441">
            <v>11790</v>
          </cell>
          <cell r="B3441" t="str">
            <v>PARAFUSO M16 EM ACO GALVANIZADO, COMPRIMENTO = 450 MM, DIAMETRO = 16 MM, ROSCA MAQUINA, CABECA QUADRADA</v>
          </cell>
          <cell r="C3441" t="str">
            <v xml:space="preserve">UN    </v>
          </cell>
          <cell r="D3441">
            <v>14.67</v>
          </cell>
        </row>
        <row r="3442">
          <cell r="A3442">
            <v>428</v>
          </cell>
          <cell r="B3442" t="str">
            <v>PARAFUSO M16 EM ACO GALVANIZADO, COMPRIMENTO = 500 MM, DIAMETRO = 16 MM, ROSCA MAQUINA, COM CABECA SEXTAVADA E PORCA</v>
          </cell>
          <cell r="C3442" t="str">
            <v xml:space="preserve">UN    </v>
          </cell>
          <cell r="D3442">
            <v>15.95</v>
          </cell>
        </row>
        <row r="3443">
          <cell r="A3443">
            <v>4384</v>
          </cell>
          <cell r="B3443" t="str">
            <v>PARAFUSO NIQUELADO COM ACABAMENTO CROMADO PARA FIXAR PECA SANITARIA, INCLUI PORCA CEGA, ARRUELA E BUCHA DE NYLON TAMANHO S-10</v>
          </cell>
          <cell r="C3443" t="str">
            <v xml:space="preserve">UN    </v>
          </cell>
          <cell r="D3443">
            <v>11.53</v>
          </cell>
        </row>
        <row r="3444">
          <cell r="A3444">
            <v>4351</v>
          </cell>
          <cell r="B3444" t="str">
            <v>PARAFUSO NIQUELADO 3 1/2" COM ACABAMENTO CROMADO PARA FIXAR PECA SANITARIA, INCLUI PORCA CEGA, ARRUELA E BUCHA DE NYLON TAMANHO S-8</v>
          </cell>
          <cell r="C3444" t="str">
            <v xml:space="preserve">UN    </v>
          </cell>
          <cell r="D3444">
            <v>8.5500000000000007</v>
          </cell>
        </row>
        <row r="3445">
          <cell r="A3445">
            <v>11054</v>
          </cell>
          <cell r="B3445" t="str">
            <v>PARAFUSO ROSCA SOBERBA ZINCADO CABECA CHATA FENDA SIMPLES 3,2 X 20 MM (3/4 ")</v>
          </cell>
          <cell r="C3445" t="str">
            <v xml:space="preserve">UN    </v>
          </cell>
          <cell r="D3445">
            <v>0.04</v>
          </cell>
        </row>
        <row r="3446">
          <cell r="A3446">
            <v>11055</v>
          </cell>
          <cell r="B3446" t="str">
            <v>PARAFUSO ROSCA SOBERBA ZINCADO CABECA CHATA FENDA SIMPLES 3,5 X 25 MM (1 ")</v>
          </cell>
          <cell r="C3446" t="str">
            <v xml:space="preserve">UN    </v>
          </cell>
          <cell r="D3446">
            <v>0.06</v>
          </cell>
        </row>
        <row r="3447">
          <cell r="A3447">
            <v>11056</v>
          </cell>
          <cell r="B3447" t="str">
            <v>PARAFUSO ROSCA SOBERBA ZINCADO CABECA CHATA FENDA SIMPLES 3,8 X 30 MM (1.1/4 ")</v>
          </cell>
          <cell r="C3447" t="str">
            <v xml:space="preserve">UN    </v>
          </cell>
          <cell r="D3447">
            <v>7.0000000000000007E-2</v>
          </cell>
        </row>
        <row r="3448">
          <cell r="A3448">
            <v>11057</v>
          </cell>
          <cell r="B3448" t="str">
            <v>PARAFUSO ROSCA SOBERBA ZINCADO CABECA CHATA FENDA SIMPLES 4,8 X 40 MM (1.1/2 ")</v>
          </cell>
          <cell r="C3448" t="str">
            <v xml:space="preserve">UN    </v>
          </cell>
          <cell r="D3448">
            <v>0.15</v>
          </cell>
        </row>
        <row r="3449">
          <cell r="A3449">
            <v>11059</v>
          </cell>
          <cell r="B3449" t="str">
            <v>PARAFUSO ROSCA SOBERBA ZINCADO CABECA CHATA FENDA SIMPLES 5,5 X 50 MM (2 ")</v>
          </cell>
          <cell r="C3449" t="str">
            <v xml:space="preserve">UN    </v>
          </cell>
          <cell r="D3449">
            <v>0.28999999999999998</v>
          </cell>
        </row>
        <row r="3450">
          <cell r="A3450">
            <v>11058</v>
          </cell>
          <cell r="B3450" t="str">
            <v>PARAFUSO ROSCA SOBERBA ZINCADO CABECA CHATA FENDA SIMPLES 5,5 X 65 MM (2.1/2 ")</v>
          </cell>
          <cell r="C3450" t="str">
            <v xml:space="preserve">UN    </v>
          </cell>
          <cell r="D3450">
            <v>0.37</v>
          </cell>
        </row>
        <row r="3451">
          <cell r="A3451">
            <v>4380</v>
          </cell>
          <cell r="B3451" t="str">
            <v>PARAFUSO ZINCADO ROSCA SOBERBA 5/16 " X 120 MM PARA TELHA FIBROCIMENTO</v>
          </cell>
          <cell r="C3451" t="str">
            <v xml:space="preserve">UN    </v>
          </cell>
          <cell r="D3451">
            <v>1.26</v>
          </cell>
        </row>
        <row r="3452">
          <cell r="A3452">
            <v>4299</v>
          </cell>
          <cell r="B3452" t="str">
            <v>PARAFUSO ZINCADO ROSCA SOBERBA, CABECA SEXTAVADA, 5/16 " X 110 MM, PARA FIXACAO DE TELHA EM MADEIRA</v>
          </cell>
          <cell r="C3452" t="str">
            <v xml:space="preserve">UN    </v>
          </cell>
          <cell r="D3452">
            <v>1.19</v>
          </cell>
        </row>
        <row r="3453">
          <cell r="A3453">
            <v>4304</v>
          </cell>
          <cell r="B3453" t="str">
            <v>PARAFUSO ZINCADO ROSCA SOBERBA, CABECA SEXTAVADA, 5/16 " X 150 MM, PARA FIXACAO DE TELHA EM MADEIRA</v>
          </cell>
          <cell r="C3453" t="str">
            <v xml:space="preserve">UN    </v>
          </cell>
          <cell r="D3453">
            <v>1.62</v>
          </cell>
        </row>
        <row r="3454">
          <cell r="A3454">
            <v>4305</v>
          </cell>
          <cell r="B3454" t="str">
            <v>PARAFUSO ZINCADO ROSCA SOBERBA, CABECA SEXTAVADA, 5/16 " X 180 MM, PARA FIXACAO DE TELHA EM MADEIRA</v>
          </cell>
          <cell r="C3454" t="str">
            <v xml:space="preserve">UN    </v>
          </cell>
          <cell r="D3454">
            <v>1.88</v>
          </cell>
        </row>
        <row r="3455">
          <cell r="A3455">
            <v>4306</v>
          </cell>
          <cell r="B3455" t="str">
            <v>PARAFUSO ZINCADO ROSCA SOBERBA, CABECA SEXTAVADA, 5/16 " X 200 MM, PARA FIXACAO DE TELHA EM MADEIRA</v>
          </cell>
          <cell r="C3455" t="str">
            <v xml:space="preserve">UN    </v>
          </cell>
          <cell r="D3455">
            <v>2.19</v>
          </cell>
        </row>
        <row r="3456">
          <cell r="A3456">
            <v>4308</v>
          </cell>
          <cell r="B3456" t="str">
            <v>PARAFUSO ZINCADO ROSCA SOBERBA, CABECA SEXTAVADA, 5/16 " X 230 MM, PARA FIXACAO DE TELHA EM MADEIRA</v>
          </cell>
          <cell r="C3456" t="str">
            <v xml:space="preserve">UN    </v>
          </cell>
          <cell r="D3456">
            <v>4.53</v>
          </cell>
        </row>
        <row r="3457">
          <cell r="A3457">
            <v>4302</v>
          </cell>
          <cell r="B3457" t="str">
            <v>PARAFUSO ZINCADO ROSCA SOBERBA, CABECA SEXTAVADA, 5/16 " X 250 MM, PARA FIXACAO DE TELHA EM MADEIRA</v>
          </cell>
          <cell r="C3457" t="str">
            <v xml:space="preserve">UN    </v>
          </cell>
          <cell r="D3457">
            <v>3.4</v>
          </cell>
        </row>
        <row r="3458">
          <cell r="A3458">
            <v>4300</v>
          </cell>
          <cell r="B3458" t="str">
            <v>PARAFUSO ZINCADO ROSCA SOBERBA, CABECA SEXTAVADA, 5/16 " X 50 MM, PARA FIXACAO DE TELHA EM MADEIRA</v>
          </cell>
          <cell r="C3458" t="str">
            <v xml:space="preserve">UN    </v>
          </cell>
          <cell r="D3458">
            <v>0.81</v>
          </cell>
        </row>
        <row r="3459">
          <cell r="A3459">
            <v>4301</v>
          </cell>
          <cell r="B3459" t="str">
            <v>PARAFUSO ZINCADO ROSCA SOBERBA, CABECA SEXTAVADA, 5/16 " X 85 MM, PARA FIXACAO DE TELHA EM MADEIRA</v>
          </cell>
          <cell r="C3459" t="str">
            <v xml:space="preserve">UN    </v>
          </cell>
          <cell r="D3459">
            <v>0.99</v>
          </cell>
        </row>
        <row r="3460">
          <cell r="A3460">
            <v>4320</v>
          </cell>
          <cell r="B3460" t="str">
            <v>PARAFUSO ZINCADO 5/16 " X 250 MM PARA FIXACAO DE TELHA DE FIBROCIMENTO CANALETE 49, INCLUI BUCHA NYLON S-10</v>
          </cell>
          <cell r="C3460" t="str">
            <v xml:space="preserve">UN    </v>
          </cell>
          <cell r="D3460">
            <v>3</v>
          </cell>
        </row>
        <row r="3461">
          <cell r="A3461">
            <v>4318</v>
          </cell>
          <cell r="B3461" t="str">
            <v>PARAFUSO ZINCADO 5/16 " X 85 MM PARA FIXACAO DE TELHA DE FIBROCIMENTO CANALETE 90, INCLUI BUCHA NYLON S-10</v>
          </cell>
          <cell r="C3461" t="str">
            <v xml:space="preserve">UN    </v>
          </cell>
          <cell r="D3461">
            <v>1.46</v>
          </cell>
        </row>
        <row r="3462">
          <cell r="A3462">
            <v>40547</v>
          </cell>
          <cell r="B3462" t="str">
            <v>PARAFUSO ZINCADO, AUTOBROCANTE, FLANGEADO, 4,2 MM X 19 MM</v>
          </cell>
          <cell r="C3462" t="str">
            <v xml:space="preserve">CENTO </v>
          </cell>
          <cell r="D3462">
            <v>14.01</v>
          </cell>
        </row>
        <row r="3463">
          <cell r="A3463">
            <v>11962</v>
          </cell>
          <cell r="B3463" t="str">
            <v>PARAFUSO ZINCADO, SEXTAVADO, COM ROSCA INTEIRA, DIAMETRO 1/4", COMPRIMENTO 1/2"</v>
          </cell>
          <cell r="C3463" t="str">
            <v xml:space="preserve">UN    </v>
          </cell>
          <cell r="D3463">
            <v>0.11</v>
          </cell>
        </row>
        <row r="3464">
          <cell r="A3464">
            <v>4332</v>
          </cell>
          <cell r="B3464" t="str">
            <v>PARAFUSO ZINCADO, SEXTAVADO, COM ROSCA INTEIRA, DIAMETRO 3/8", COMPRIMENTO 2"</v>
          </cell>
          <cell r="C3464" t="str">
            <v xml:space="preserve">UN    </v>
          </cell>
          <cell r="D3464">
            <v>0.55000000000000004</v>
          </cell>
        </row>
        <row r="3465">
          <cell r="A3465">
            <v>4331</v>
          </cell>
          <cell r="B3465" t="str">
            <v>PARAFUSO ZINCADO, SEXTAVADO, COM ROSCA INTEIRA, DIAMETRO 5/8", COMPRIMENTO 2 1/4"</v>
          </cell>
          <cell r="C3465" t="str">
            <v xml:space="preserve">UN    </v>
          </cell>
          <cell r="D3465">
            <v>2.1</v>
          </cell>
        </row>
        <row r="3466">
          <cell r="A3466">
            <v>4336</v>
          </cell>
          <cell r="B3466" t="str">
            <v>PARAFUSO ZINCADO, SEXTAVADO, COM ROSCA INTEIRA, DIAMETRO 5/8", COMPRIMENTO 3", COM PORCA E ARRUELA DE PRESSAO MEDIA</v>
          </cell>
          <cell r="C3466" t="str">
            <v xml:space="preserve">UN    </v>
          </cell>
          <cell r="D3466">
            <v>2.69</v>
          </cell>
        </row>
        <row r="3467">
          <cell r="A3467">
            <v>13294</v>
          </cell>
          <cell r="B3467" t="str">
            <v>PARAFUSO ZINCADO, SEXTAVADO, COM ROSCA SOBERBA, DIAMETRO 3/8", COMPRIMENTO 80 MM</v>
          </cell>
          <cell r="C3467" t="str">
            <v xml:space="preserve">UN    </v>
          </cell>
          <cell r="D3467">
            <v>0.77</v>
          </cell>
        </row>
        <row r="3468">
          <cell r="A3468">
            <v>11948</v>
          </cell>
          <cell r="B3468" t="str">
            <v>PARAFUSO ZINCADO, SEXTAVADO, COM ROSCA SOBERBA, DIAMETRO 5/16", COMPRIMENTO 40 MM</v>
          </cell>
          <cell r="C3468" t="str">
            <v xml:space="preserve">UN    </v>
          </cell>
          <cell r="D3468">
            <v>0.34</v>
          </cell>
        </row>
        <row r="3469">
          <cell r="A3469">
            <v>4382</v>
          </cell>
          <cell r="B3469" t="str">
            <v>PARAFUSO ZINCADO, SEXTAVADO, COM ROSCA SOBERBA, DIAMETRO 5/16", COMPRIMENTO 80 MM</v>
          </cell>
          <cell r="C3469" t="str">
            <v xml:space="preserve">UN    </v>
          </cell>
          <cell r="D3469">
            <v>0.56999999999999995</v>
          </cell>
        </row>
        <row r="3470">
          <cell r="A3470">
            <v>4354</v>
          </cell>
          <cell r="B3470" t="str">
            <v>PARAFUSO ZINCADO, SEXTAVADO, GRAU 5, ROSCA INTEIRA, DIAMETRO 1 1/2", COMPRIMENTO 4"</v>
          </cell>
          <cell r="C3470" t="str">
            <v xml:space="preserve">UN    </v>
          </cell>
          <cell r="D3470">
            <v>24.13</v>
          </cell>
        </row>
        <row r="3471">
          <cell r="A3471">
            <v>40839</v>
          </cell>
          <cell r="B3471" t="str">
            <v>PARAFUSO, ASTM A307 - GRAU A, SEXTAVADO, ZINCADO, DIAMETRO 3/8" (9,52 MM), COMPRIMENTO 1 " (25,4 MM)</v>
          </cell>
          <cell r="C3471" t="str">
            <v xml:space="preserve">CENTO </v>
          </cell>
          <cell r="D3471">
            <v>58.06</v>
          </cell>
        </row>
        <row r="3472">
          <cell r="A3472">
            <v>40552</v>
          </cell>
          <cell r="B3472" t="str">
            <v>PARAFUSO, AUTO ATARRACHANTE, CABECA CHATA, FENDA SIMPLES, 1/4 (6,35 MM) X 25 MM</v>
          </cell>
          <cell r="C3472" t="str">
            <v xml:space="preserve">CENTO </v>
          </cell>
          <cell r="D3472">
            <v>24.02</v>
          </cell>
        </row>
        <row r="3473">
          <cell r="A3473">
            <v>40549</v>
          </cell>
          <cell r="B3473" t="str">
            <v>PARAFUSO, COMUM, ASTM A307, SEXTAVADO, DIAMETRO 1/2" (12,7 MM), COMPRIMENTO 1" (25,4 MM)</v>
          </cell>
          <cell r="C3473" t="str">
            <v xml:space="preserve">CENTO </v>
          </cell>
          <cell r="D3473">
            <v>95.1</v>
          </cell>
        </row>
        <row r="3474">
          <cell r="A3474">
            <v>4385</v>
          </cell>
          <cell r="B3474" t="str">
            <v>PARALELEPIPEDO GRANITICO OU BASALTICO, PARA PAVIMENTACAO, SEM FRETE (VARIACAO REGIONAL DE PECAS POR M2)</v>
          </cell>
          <cell r="C3474" t="str">
            <v xml:space="preserve">MIL   </v>
          </cell>
          <cell r="D3474">
            <v>3770.81</v>
          </cell>
        </row>
        <row r="3475">
          <cell r="A3475">
            <v>20078</v>
          </cell>
          <cell r="B3475" t="str">
            <v>PASTA LUBRIFICANTE PARA TUBOS E CONEXOES COM JUNTA ELASTICA (USO EM PVC, ACO, POLIETILENO E OUTROS) ( DE *400* G)</v>
          </cell>
          <cell r="C3475" t="str">
            <v xml:space="preserve">UN    </v>
          </cell>
          <cell r="D3475">
            <v>29.73</v>
          </cell>
        </row>
        <row r="3476">
          <cell r="A3476">
            <v>39897</v>
          </cell>
          <cell r="B3476" t="str">
            <v>PASTA PARA SOLDA DE TUBOS E CONEXOES DE COBRE (EMBALAGEM COM 250 G)</v>
          </cell>
          <cell r="C3476" t="str">
            <v xml:space="preserve">UN    </v>
          </cell>
          <cell r="D3476">
            <v>47.32</v>
          </cell>
        </row>
        <row r="3477">
          <cell r="A3477">
            <v>118</v>
          </cell>
          <cell r="B3477" t="str">
            <v>PASTA VEDA JUNTAS/ROSCA, LATA DE *500* G, PARA INSTALACOES DE GAS E OUTROS</v>
          </cell>
          <cell r="C3477" t="str">
            <v xml:space="preserve">UN    </v>
          </cell>
          <cell r="D3477">
            <v>112.4</v>
          </cell>
        </row>
        <row r="3478">
          <cell r="A3478">
            <v>4396</v>
          </cell>
          <cell r="B3478" t="str">
            <v>PASTILHA CERAMICA/PORCELANA, REVEST INT/EXT E  PISCINA, CORES BRANCA OU FRIAS, *2,5 X 2,5* CM</v>
          </cell>
          <cell r="C3478" t="str">
            <v xml:space="preserve">M2    </v>
          </cell>
          <cell r="D3478">
            <v>179.1</v>
          </cell>
        </row>
        <row r="3479">
          <cell r="A3479">
            <v>36881</v>
          </cell>
          <cell r="B3479" t="str">
            <v>PASTILHA CERAMICA/PORCELANA, REVEST INT/EXT E  PISCINA, CORES FRIAS *5 X 5* CM</v>
          </cell>
          <cell r="C3479" t="str">
            <v xml:space="preserve">M2    </v>
          </cell>
          <cell r="D3479">
            <v>160.04</v>
          </cell>
        </row>
        <row r="3480">
          <cell r="A3480">
            <v>36882</v>
          </cell>
          <cell r="B3480" t="str">
            <v>PASTILHA CERAMICA/PORCELANA, REVEST INT/EXT E  PISCINA, CORES QUENTES *5 X 5* CM</v>
          </cell>
          <cell r="C3480" t="str">
            <v xml:space="preserve">M2    </v>
          </cell>
          <cell r="D3480">
            <v>186.72</v>
          </cell>
        </row>
        <row r="3481">
          <cell r="A3481">
            <v>4397</v>
          </cell>
          <cell r="B3481" t="str">
            <v>PASTILHA CERAMICA/PORCELANA, REVEST INT/EXT E  PISCINA, CORES QUENTES, *2,5 X 2,5* CM</v>
          </cell>
          <cell r="C3481" t="str">
            <v xml:space="preserve">M2    </v>
          </cell>
          <cell r="D3481">
            <v>290.43</v>
          </cell>
        </row>
        <row r="3482">
          <cell r="A3482">
            <v>4751</v>
          </cell>
          <cell r="B3482" t="str">
            <v>PASTILHEIRO</v>
          </cell>
          <cell r="C3482" t="str">
            <v xml:space="preserve">H     </v>
          </cell>
          <cell r="D3482">
            <v>18.440000000000001</v>
          </cell>
        </row>
        <row r="3483">
          <cell r="A3483">
            <v>41066</v>
          </cell>
          <cell r="B3483" t="str">
            <v>PASTILHEIRO (MENSALISTA)</v>
          </cell>
          <cell r="C3483" t="str">
            <v xml:space="preserve">MES   </v>
          </cell>
          <cell r="D3483">
            <v>3271.97</v>
          </cell>
        </row>
        <row r="3484">
          <cell r="A3484">
            <v>39604</v>
          </cell>
          <cell r="B3484" t="str">
            <v>PATCH CORD, CATEGORIA 5 E, EXTENSAO DE 1,50 M</v>
          </cell>
          <cell r="C3484" t="str">
            <v xml:space="preserve">UN    </v>
          </cell>
          <cell r="D3484">
            <v>9.4700000000000006</v>
          </cell>
        </row>
        <row r="3485">
          <cell r="A3485">
            <v>39605</v>
          </cell>
          <cell r="B3485" t="str">
            <v>PATCH CORD, CATEGORIA 5 E, EXTENSAO DE 2,50 M</v>
          </cell>
          <cell r="C3485" t="str">
            <v xml:space="preserve">UN    </v>
          </cell>
          <cell r="D3485">
            <v>13.15</v>
          </cell>
        </row>
        <row r="3486">
          <cell r="A3486">
            <v>39606</v>
          </cell>
          <cell r="B3486" t="str">
            <v>PATCH CORD, CATEGORIA 6, EXTENSAO DE 1,50 M</v>
          </cell>
          <cell r="C3486" t="str">
            <v xml:space="preserve">UN    </v>
          </cell>
          <cell r="D3486">
            <v>16.7</v>
          </cell>
        </row>
        <row r="3487">
          <cell r="A3487">
            <v>39607</v>
          </cell>
          <cell r="B3487" t="str">
            <v>PATCH CORD, CATEGORIA 6, EXTENSAO DE 2,50 M</v>
          </cell>
          <cell r="C3487" t="str">
            <v xml:space="preserve">UN    </v>
          </cell>
          <cell r="D3487">
            <v>19.149999999999999</v>
          </cell>
        </row>
        <row r="3488">
          <cell r="A3488">
            <v>39594</v>
          </cell>
          <cell r="B3488" t="str">
            <v>PATCH PANEL, 24 PORTAS, CATEGORIA 5E, COM RACKS DE 19" E 1 U DE ALTURA</v>
          </cell>
          <cell r="C3488" t="str">
            <v xml:space="preserve">UN    </v>
          </cell>
          <cell r="D3488">
            <v>181.36</v>
          </cell>
        </row>
        <row r="3489">
          <cell r="A3489">
            <v>39596</v>
          </cell>
          <cell r="B3489" t="str">
            <v>PATCH PANEL, 24 PORTAS, CATEGORIA 6, COM RACKS DE 19" E 1 U DE ALTURA</v>
          </cell>
          <cell r="C3489" t="str">
            <v xml:space="preserve">UN    </v>
          </cell>
          <cell r="D3489">
            <v>316.10000000000002</v>
          </cell>
        </row>
        <row r="3490">
          <cell r="A3490">
            <v>39595</v>
          </cell>
          <cell r="B3490" t="str">
            <v>PATCH PANEL, 48 PORTAS, CATEGORIA 5E, COM RACKS DE 19" E 2 U DE ALTURA</v>
          </cell>
          <cell r="C3490" t="str">
            <v xml:space="preserve">UN    </v>
          </cell>
          <cell r="D3490">
            <v>265.33999999999997</v>
          </cell>
        </row>
        <row r="3491">
          <cell r="A3491">
            <v>39597</v>
          </cell>
          <cell r="B3491" t="str">
            <v>PATCH PANEL, 48 PORTAS, CATEGORIA 6, COM RACKS DE 19" E 2 U DE ALTURA</v>
          </cell>
          <cell r="C3491" t="str">
            <v xml:space="preserve">UN    </v>
          </cell>
          <cell r="D3491">
            <v>426.28</v>
          </cell>
        </row>
        <row r="3492">
          <cell r="A3492">
            <v>10731</v>
          </cell>
          <cell r="B3492" t="str">
            <v>PEDRA ARDOSIA, CINZA, *40 X 40* CM, E= *1 CM</v>
          </cell>
          <cell r="C3492" t="str">
            <v xml:space="preserve">M2    </v>
          </cell>
          <cell r="D3492">
            <v>29.29</v>
          </cell>
        </row>
        <row r="3493">
          <cell r="A3493">
            <v>4704</v>
          </cell>
          <cell r="B3493" t="str">
            <v>PEDRA ARDOSIA, CINZA, 20  X  40 CM,  E=  *1 CM</v>
          </cell>
          <cell r="C3493" t="str">
            <v xml:space="preserve">M2    </v>
          </cell>
          <cell r="D3493">
            <v>26.43</v>
          </cell>
        </row>
        <row r="3494">
          <cell r="A3494">
            <v>10730</v>
          </cell>
          <cell r="B3494" t="str">
            <v>PEDRA ARDOSIA, CINZA, 30  X  30,  E= *1 CM</v>
          </cell>
          <cell r="C3494" t="str">
            <v xml:space="preserve">M2    </v>
          </cell>
          <cell r="D3494">
            <v>28.32</v>
          </cell>
        </row>
        <row r="3495">
          <cell r="A3495">
            <v>4729</v>
          </cell>
          <cell r="B3495" t="str">
            <v>PEDRA BRITADA GRADUADA, CLASSIFICADA (POSTO PEDREIRA/FORNECEDOR, SEM FRETE)</v>
          </cell>
          <cell r="C3495" t="str">
            <v xml:space="preserve">M3    </v>
          </cell>
          <cell r="D3495">
            <v>77.52</v>
          </cell>
        </row>
        <row r="3496">
          <cell r="A3496">
            <v>4720</v>
          </cell>
          <cell r="B3496" t="str">
            <v>PEDRA BRITADA N. 0, OU PEDRISCO (4,8 A 9,5 MM) POSTO PEDREIRA/FORNECEDOR, SEM FRETE</v>
          </cell>
          <cell r="C3496" t="str">
            <v xml:space="preserve">M3    </v>
          </cell>
          <cell r="D3496">
            <v>88.83</v>
          </cell>
        </row>
        <row r="3497">
          <cell r="A3497">
            <v>4721</v>
          </cell>
          <cell r="B3497" t="str">
            <v>PEDRA BRITADA N. 1 (9,5 a 19 MM) POSTO PEDREIRA/FORNECEDOR, SEM FRETE</v>
          </cell>
          <cell r="C3497" t="str">
            <v xml:space="preserve">M3    </v>
          </cell>
          <cell r="D3497">
            <v>76.94</v>
          </cell>
        </row>
        <row r="3498">
          <cell r="A3498">
            <v>4718</v>
          </cell>
          <cell r="B3498" t="str">
            <v>PEDRA BRITADA N. 2 (19 A 38 MM) POSTO PEDREIRA/FORNECEDOR, SEM FRETE</v>
          </cell>
          <cell r="C3498" t="str">
            <v xml:space="preserve">M3    </v>
          </cell>
          <cell r="D3498">
            <v>77.349999999999994</v>
          </cell>
        </row>
        <row r="3499">
          <cell r="A3499">
            <v>4722</v>
          </cell>
          <cell r="B3499" t="str">
            <v>PEDRA BRITADA N. 3 (38 A 50 MM) POSTO PEDREIRA/FORNECEDOR, SEM FRETE</v>
          </cell>
          <cell r="C3499" t="str">
            <v xml:space="preserve">M3    </v>
          </cell>
          <cell r="D3499">
            <v>72.680000000000007</v>
          </cell>
        </row>
        <row r="3500">
          <cell r="A3500">
            <v>4723</v>
          </cell>
          <cell r="B3500" t="str">
            <v>PEDRA BRITADA N. 4 (50 A 76 MM) POSTO PEDREIRA/FORNECEDOR, SEM FRETE</v>
          </cell>
          <cell r="C3500" t="str">
            <v xml:space="preserve">M3    </v>
          </cell>
          <cell r="D3500">
            <v>72.05</v>
          </cell>
        </row>
        <row r="3501">
          <cell r="A3501">
            <v>4727</v>
          </cell>
          <cell r="B3501" t="str">
            <v>PEDRA BRITADA N. 5 (76 A 100 MM) POSTO PEDREIRA/FORNECEDOR, SEM FRETE</v>
          </cell>
          <cell r="C3501" t="str">
            <v xml:space="preserve">M3    </v>
          </cell>
          <cell r="D3501">
            <v>65.95</v>
          </cell>
        </row>
        <row r="3502">
          <cell r="A3502">
            <v>4748</v>
          </cell>
          <cell r="B3502" t="str">
            <v>PEDRA BRITADA OU BICA CORRIDA, NAO CLASSIFICADA (POSTO PEDREIRA/FORNECEDOR, SEM FRETE)</v>
          </cell>
          <cell r="C3502" t="str">
            <v xml:space="preserve">M3    </v>
          </cell>
          <cell r="D3502">
            <v>71.06</v>
          </cell>
        </row>
        <row r="3503">
          <cell r="A3503">
            <v>4730</v>
          </cell>
          <cell r="B3503" t="str">
            <v>PEDRA DE MAO OU PEDRA RACHAO PARA ARRIMO/FUNDACAO (POSTO PEDREIRA/FORNECEDOR, SEM FRETE)</v>
          </cell>
          <cell r="C3503" t="str">
            <v xml:space="preserve">M3    </v>
          </cell>
          <cell r="D3503">
            <v>72.319999999999993</v>
          </cell>
        </row>
        <row r="3504">
          <cell r="A3504">
            <v>13186</v>
          </cell>
          <cell r="B3504" t="str">
            <v>PEDRA GRANITICA OU BASALTICA IRREGULAR, FAIXA GRANULOMETRICA 100 A 150 MM PARA PAVIMENTACAO OU CALCAMENTO POLIEDRICO, POSTO PEDREIRA / FORNECEDOR (SEM FRETE)</v>
          </cell>
          <cell r="C3504" t="str">
            <v xml:space="preserve">M3    </v>
          </cell>
          <cell r="D3504">
            <v>56.98</v>
          </cell>
        </row>
        <row r="3505">
          <cell r="A3505">
            <v>10737</v>
          </cell>
          <cell r="B3505" t="str">
            <v>PEDRA GRANITICA OU BASALTO, CACO, RETALHO, CAVACO, TIPO MIRACEMA, MADEIRA, PADUANA, RACHINHA, SANTA ISABEL OU OUTRAS SIMILARES, E=  *1,0 A *2,0 CM</v>
          </cell>
          <cell r="C3505" t="str">
            <v xml:space="preserve">M2    </v>
          </cell>
          <cell r="D3505">
            <v>92.04</v>
          </cell>
        </row>
        <row r="3506">
          <cell r="A3506">
            <v>10734</v>
          </cell>
          <cell r="B3506" t="str">
            <v>PEDRA GRANITICA, SERRADA, TIPO MIRACEMA, MADEIRA, PADUANA, RACHINHA, SANTA ISABEL OU OUTRAS SIMILARES, *11,5 X  *23 CM, E=  *1,0 A *2,0 CM</v>
          </cell>
          <cell r="C3506" t="str">
            <v xml:space="preserve">M2    </v>
          </cell>
          <cell r="D3506">
            <v>54.75</v>
          </cell>
        </row>
        <row r="3507">
          <cell r="A3507">
            <v>4708</v>
          </cell>
          <cell r="B3507" t="str">
            <v>PEDRA PORTUGUESA  OU PETIT PAVE, BRANCA OU PRETA</v>
          </cell>
          <cell r="C3507" t="str">
            <v xml:space="preserve">M2    </v>
          </cell>
          <cell r="D3507">
            <v>106.2</v>
          </cell>
        </row>
        <row r="3508">
          <cell r="A3508">
            <v>4712</v>
          </cell>
          <cell r="B3508" t="str">
            <v>PEDRA QUARTZITO OU CALCARIO LAMINADO, CACO, TIPO CARIRI, ITACOLOMI, LAGOA SANTA, LUMINARIA, PIRENOPOLIS, SAO TOME OU OUTRAS SIMILARES DA REGIAO, E=  *1,5 A *2,5 CM</v>
          </cell>
          <cell r="C3508" t="str">
            <v xml:space="preserve">M2    </v>
          </cell>
          <cell r="D3508">
            <v>51.92</v>
          </cell>
        </row>
        <row r="3509">
          <cell r="A3509">
            <v>4710</v>
          </cell>
          <cell r="B3509" t="str">
            <v>PEDRA QUARTZITO OU CALCARIO LAMINADO, SERRADA, TIPO CARIRI, ITACOLOMI, LAGOA SANTA, LUMINARIA, PIRENOPOLIS, SAO TOME OU OUTRAS SIMILARES DA REGIAO, *20 X *40 CM, E=  *1,5 A *2,5 CM</v>
          </cell>
          <cell r="C3509" t="str">
            <v xml:space="preserve">M2    </v>
          </cell>
          <cell r="D3509">
            <v>166.51</v>
          </cell>
        </row>
        <row r="3510">
          <cell r="A3510">
            <v>4746</v>
          </cell>
          <cell r="B3510" t="str">
            <v>PEDREGULHO OU PICARRA DE JAZIDA, AO NATURAL, PARA BASE DE PAVIMENTACAO (RETIRADO NA JAZIDA, SEM TRANSPORTE)</v>
          </cell>
          <cell r="C3510" t="str">
            <v xml:space="preserve">M3    </v>
          </cell>
          <cell r="D3510">
            <v>54.01</v>
          </cell>
        </row>
        <row r="3511">
          <cell r="A3511">
            <v>4750</v>
          </cell>
          <cell r="B3511" t="str">
            <v>PEDREIRO</v>
          </cell>
          <cell r="C3511" t="str">
            <v xml:space="preserve">H     </v>
          </cell>
          <cell r="D3511">
            <v>15.82</v>
          </cell>
        </row>
        <row r="3512">
          <cell r="A3512">
            <v>41065</v>
          </cell>
          <cell r="B3512" t="str">
            <v>PEDREIRO (MENSALISTA)</v>
          </cell>
          <cell r="C3512" t="str">
            <v xml:space="preserve">MES   </v>
          </cell>
          <cell r="D3512">
            <v>2805.46</v>
          </cell>
        </row>
        <row r="3513">
          <cell r="A3513">
            <v>34747</v>
          </cell>
          <cell r="B3513" t="str">
            <v>PEITORIL EM MARMORE, POLIDO, BRANCO COMUM, L= *15* CM, E=  *2,0* CM, COM PINGADEIRA</v>
          </cell>
          <cell r="C3513" t="str">
            <v xml:space="preserve">M     </v>
          </cell>
          <cell r="D3513">
            <v>81.47</v>
          </cell>
        </row>
        <row r="3514">
          <cell r="A3514">
            <v>4826</v>
          </cell>
          <cell r="B3514" t="str">
            <v>PEITORIL EM MARMORE, POLIDO, BRANCO COMUM, L= *15* CM, E=  *3* CM, CORTE RETO</v>
          </cell>
          <cell r="C3514" t="str">
            <v xml:space="preserve">M     </v>
          </cell>
          <cell r="D3514">
            <v>87.6</v>
          </cell>
        </row>
        <row r="3515">
          <cell r="A3515">
            <v>41975</v>
          </cell>
          <cell r="B3515" t="str">
            <v>PEITORIL PRE-MOLDADO EM GRANILITE, MARMORITE OU GRANITINA, L = *15* CM</v>
          </cell>
          <cell r="C3515" t="str">
            <v xml:space="preserve">M2    </v>
          </cell>
          <cell r="D3515">
            <v>75.650000000000006</v>
          </cell>
        </row>
        <row r="3516">
          <cell r="A3516">
            <v>4825</v>
          </cell>
          <cell r="B3516" t="str">
            <v>PEITORIL/ SOLEIRA EM MARMORE, POLIDO, BRANCO COMUM, L= *25* CM, E=  *3* CM, CORTE RETO</v>
          </cell>
          <cell r="C3516" t="str">
            <v xml:space="preserve">M     </v>
          </cell>
          <cell r="D3516">
            <v>121.26</v>
          </cell>
        </row>
        <row r="3517">
          <cell r="A3517">
            <v>34744</v>
          </cell>
          <cell r="B3517" t="str">
            <v>PELICULA REFLETIVA, GT 7 ANOS PARA SINALIZACAO VERTICAL</v>
          </cell>
          <cell r="C3517" t="str">
            <v xml:space="preserve">M2    </v>
          </cell>
          <cell r="D3517">
            <v>20.92</v>
          </cell>
        </row>
        <row r="3518">
          <cell r="A3518">
            <v>39430</v>
          </cell>
          <cell r="B3518" t="str">
            <v>PENDURAL OU PRESILHA REGULADORA, EM ACO GALVANIZADO, COM CORPO, MOLA E REBITE, PARA PERFIL TIPO CANALETA DE ESTRUTURA EM FORROS DRYWALL</v>
          </cell>
          <cell r="C3518" t="str">
            <v xml:space="preserve">UN    </v>
          </cell>
          <cell r="D3518">
            <v>1.79</v>
          </cell>
        </row>
        <row r="3519">
          <cell r="A3519">
            <v>39573</v>
          </cell>
          <cell r="B3519" t="str">
            <v>PENDURAL OU REGULADOR, COM MOLA, EM ACO GALVANIZADO, PARA PERFIL TIPO T CLICADO DE FORROS REMOVIVEL</v>
          </cell>
          <cell r="C3519" t="str">
            <v xml:space="preserve">UN    </v>
          </cell>
          <cell r="D3519">
            <v>1.76</v>
          </cell>
        </row>
        <row r="3520">
          <cell r="A3520">
            <v>38410</v>
          </cell>
          <cell r="B3520" t="str">
            <v>PENEIRA ROTATIVA COM MOTOR ELETRICO TRIFASICO DE 2 CV, CILINDRO DE 1 M X 0,60 M, COM FUROS DE 3,17 MM</v>
          </cell>
          <cell r="C3520" t="str">
            <v xml:space="preserve">UN    </v>
          </cell>
          <cell r="D3520">
            <v>12285.1</v>
          </cell>
        </row>
        <row r="3521">
          <cell r="A3521">
            <v>41596</v>
          </cell>
          <cell r="B3521" t="str">
            <v>PERFIL "H" DE ACO LAMINADO, "HP" 250 X 62,0</v>
          </cell>
          <cell r="C3521" t="str">
            <v xml:space="preserve">KG    </v>
          </cell>
          <cell r="D3521">
            <v>11.76</v>
          </cell>
        </row>
        <row r="3522">
          <cell r="A3522">
            <v>41598</v>
          </cell>
          <cell r="B3522" t="str">
            <v>PERFIL "H" DE ACO LAMINADO, "HP" 310 X 79,0</v>
          </cell>
          <cell r="C3522" t="str">
            <v xml:space="preserve">KG    </v>
          </cell>
          <cell r="D3522">
            <v>11.76</v>
          </cell>
        </row>
        <row r="3523">
          <cell r="A3523">
            <v>41594</v>
          </cell>
          <cell r="B3523" t="str">
            <v>PERFIL "H" DE ACO LAMINADO, "W" 200 X 35,9</v>
          </cell>
          <cell r="C3523" t="str">
            <v xml:space="preserve">KG    </v>
          </cell>
          <cell r="D3523">
            <v>11.94</v>
          </cell>
        </row>
        <row r="3524">
          <cell r="A3524">
            <v>43663</v>
          </cell>
          <cell r="B3524" t="str">
            <v>PERFIL "I" DE ACO LAMINADO, ABAS INCLINADAS, "I" 102 X 12,7</v>
          </cell>
          <cell r="C3524" t="str">
            <v xml:space="preserve">KG    </v>
          </cell>
          <cell r="D3524">
            <v>9.84</v>
          </cell>
        </row>
        <row r="3525">
          <cell r="A3525">
            <v>4766</v>
          </cell>
          <cell r="B3525" t="str">
            <v>PERFIL "I" DE ACO LAMINADO, ABAS INCLINADAS, "I" 152 X 22</v>
          </cell>
          <cell r="C3525" t="str">
            <v xml:space="preserve">KG    </v>
          </cell>
          <cell r="D3525">
            <v>9.26</v>
          </cell>
        </row>
        <row r="3526">
          <cell r="A3526">
            <v>43664</v>
          </cell>
          <cell r="B3526" t="str">
            <v>PERFIL "I" DE ACO LAMINADO, ABAS INCLINADAS, "I" 203 X 34,3</v>
          </cell>
          <cell r="C3526" t="str">
            <v xml:space="preserve">KG    </v>
          </cell>
          <cell r="D3526">
            <v>9.89</v>
          </cell>
        </row>
        <row r="3527">
          <cell r="A3527">
            <v>43082</v>
          </cell>
          <cell r="B3527" t="str">
            <v>PERFIL "I" DE ACO LAMINADO, ABAS PARALELAS, "W", QUALQUER BITOLA</v>
          </cell>
          <cell r="C3527" t="str">
            <v xml:space="preserve">KG    </v>
          </cell>
          <cell r="D3527">
            <v>10.78</v>
          </cell>
        </row>
        <row r="3528">
          <cell r="A3528">
            <v>43665</v>
          </cell>
          <cell r="B3528" t="str">
            <v>PERFIL "U" DE ACO LAMINADO, "U" 102 X 9,3</v>
          </cell>
          <cell r="C3528" t="str">
            <v xml:space="preserve">KG    </v>
          </cell>
          <cell r="D3528">
            <v>9.26</v>
          </cell>
        </row>
        <row r="3529">
          <cell r="A3529">
            <v>10966</v>
          </cell>
          <cell r="B3529" t="str">
            <v>PERFIL "U" DE ACO LAMINADO, "U" 152 X 15,6</v>
          </cell>
          <cell r="C3529" t="str">
            <v xml:space="preserve">KG    </v>
          </cell>
          <cell r="D3529">
            <v>9.84</v>
          </cell>
        </row>
        <row r="3530">
          <cell r="A3530">
            <v>43692</v>
          </cell>
          <cell r="B3530" t="str">
            <v>PERFIL "U" EM CHAPA ACO DOBRADA, E = 3,04 MM, H = 20 CM, ABAS = 5 CM (4,47 KG/M)</v>
          </cell>
          <cell r="C3530" t="str">
            <v xml:space="preserve">KG    </v>
          </cell>
          <cell r="D3530">
            <v>9.84</v>
          </cell>
        </row>
        <row r="3531">
          <cell r="A3531">
            <v>43083</v>
          </cell>
          <cell r="B3531" t="str">
            <v>PERFIL "U" ENRIJECIDO DE ACO GALVANIZADO, DOBRADO, 150 X 60 X 20 MM, E = 3,00 MM OU 200 X 75 X 25 MM, E = 3,75 MM</v>
          </cell>
          <cell r="C3531" t="str">
            <v xml:space="preserve">KG    </v>
          </cell>
          <cell r="D3531">
            <v>9.34</v>
          </cell>
        </row>
        <row r="3532">
          <cell r="A3532">
            <v>40535</v>
          </cell>
          <cell r="B3532" t="str">
            <v>PERFIL "U" SIMPLES DE ACO GALVANIZADO DOBRADO 75 X *40* MM, E = 2,65 MM</v>
          </cell>
          <cell r="C3532" t="str">
            <v xml:space="preserve">KG    </v>
          </cell>
          <cell r="D3532">
            <v>9.34</v>
          </cell>
        </row>
        <row r="3533">
          <cell r="A3533">
            <v>39427</v>
          </cell>
          <cell r="B3533" t="str">
            <v>PERFIL CANALETA, FORMATO C, EM ACO ZINCADO, PARA ESTRUTURA FORRO DRYWALL, E = 0,5 MM, *46 X 18* (L X H), COMPRIMENTO 3 M</v>
          </cell>
          <cell r="C3533" t="str">
            <v xml:space="preserve">M     </v>
          </cell>
          <cell r="D3533">
            <v>4.75</v>
          </cell>
        </row>
        <row r="3534">
          <cell r="A3534">
            <v>39424</v>
          </cell>
          <cell r="B3534" t="str">
            <v>PERFIL CANTONEIRA L, LISA, EM ACO, 25 X 30 MM, E = 0,5 MM, PARA ESTRUTURA DRYWALL</v>
          </cell>
          <cell r="C3534" t="str">
            <v xml:space="preserve">M     </v>
          </cell>
          <cell r="D3534">
            <v>2.82</v>
          </cell>
        </row>
        <row r="3535">
          <cell r="A3535">
            <v>39425</v>
          </cell>
          <cell r="B3535" t="str">
            <v>PERFIL CANTONEIRA L, PERFURADA, EM ACO, 23 X 23 MM, E = 0,5 MM, PARA ESTRUTURA DRYWALL</v>
          </cell>
          <cell r="C3535" t="str">
            <v xml:space="preserve">M     </v>
          </cell>
          <cell r="D3535">
            <v>2.79</v>
          </cell>
        </row>
        <row r="3536">
          <cell r="A3536">
            <v>40664</v>
          </cell>
          <cell r="B3536" t="str">
            <v>PERFIL CARTOLA DE ACO GALVANIZADO, *20 X 30 X 10* MM, E =  0,8 MM</v>
          </cell>
          <cell r="C3536" t="str">
            <v xml:space="preserve">KG    </v>
          </cell>
          <cell r="D3536">
            <v>19.16</v>
          </cell>
        </row>
        <row r="3537">
          <cell r="A3537">
            <v>34360</v>
          </cell>
          <cell r="B3537" t="str">
            <v>PERFIL DE ALUMINIO ANODIZADO</v>
          </cell>
          <cell r="C3537" t="str">
            <v xml:space="preserve">KG    </v>
          </cell>
          <cell r="D3537">
            <v>38.03</v>
          </cell>
        </row>
        <row r="3538">
          <cell r="A3538">
            <v>20259</v>
          </cell>
          <cell r="B3538" t="str">
            <v>PERFIL DE BORRACHA EPDM MACICO *12 X 15* MM PARA ESQUADRIAS</v>
          </cell>
          <cell r="C3538" t="str">
            <v xml:space="preserve">M     </v>
          </cell>
          <cell r="D3538">
            <v>7.9</v>
          </cell>
        </row>
        <row r="3539">
          <cell r="A3539">
            <v>14077</v>
          </cell>
          <cell r="B3539" t="str">
            <v>PERFIL ELASTOMERICO PRE-FORMADO EM EPMD, PARA JUNTA DE DILATACAO DE PISOS COM POUCA SOLICITACAO, 15 MM DE LARGURA, MOVIMENTACAO DE *11 A 19* MM</v>
          </cell>
          <cell r="C3539" t="str">
            <v xml:space="preserve">M     </v>
          </cell>
          <cell r="D3539">
            <v>120.91</v>
          </cell>
        </row>
        <row r="3540">
          <cell r="A3540">
            <v>3678</v>
          </cell>
          <cell r="B3540" t="str">
            <v>PERFIL ELASTOMERICO PRE-FORMADO EM EPMD, PARA JUNTA DE DILATACAO DE USO GERAL EM MEDIAS SOLICITACOES, 8 MM DE LARGURA, MOVIMENTACAO DE *5 A 11* MM</v>
          </cell>
          <cell r="C3540" t="str">
            <v xml:space="preserve">M     </v>
          </cell>
          <cell r="D3540">
            <v>54.65</v>
          </cell>
        </row>
        <row r="3541">
          <cell r="A3541">
            <v>39418</v>
          </cell>
          <cell r="B3541" t="str">
            <v>PERFIL GUIA, FORMATO U, EM ACO ZINCADO, PARA ESTRUTURA PAREDE DRYWALL, E = 0,5 MM, 48  X 3000 MM (L X C)</v>
          </cell>
          <cell r="C3541" t="str">
            <v xml:space="preserve">M     </v>
          </cell>
          <cell r="D3541">
            <v>5.3</v>
          </cell>
        </row>
        <row r="3542">
          <cell r="A3542">
            <v>39419</v>
          </cell>
          <cell r="B3542" t="str">
            <v>PERFIL GUIA, FORMATO U, EM ACO ZINCADO, PARA ESTRUTURA PAREDE DRYWALL, E = 0,5 MM, 70 X 3000 MM (L X C)</v>
          </cell>
          <cell r="C3542" t="str">
            <v xml:space="preserve">M     </v>
          </cell>
          <cell r="D3542">
            <v>6.46</v>
          </cell>
        </row>
        <row r="3543">
          <cell r="A3543">
            <v>39420</v>
          </cell>
          <cell r="B3543" t="str">
            <v>PERFIL GUIA, FORMATO U, EM ACO ZINCADO, PARA ESTRUTURA PAREDE DRYWALL, E = 0,5 MM, 90 X 3000 MM (L X C)</v>
          </cell>
          <cell r="C3543" t="str">
            <v xml:space="preserve">M     </v>
          </cell>
          <cell r="D3543">
            <v>7.13</v>
          </cell>
        </row>
        <row r="3544">
          <cell r="A3544">
            <v>39571</v>
          </cell>
          <cell r="B3544" t="str">
            <v>PERFIL LONGARINA (PRINCIPAL), T CLICADO, EM ACO, BRANCO, PARA FORRO REMOVIVEL, 24 X 3750 MM (L X C)</v>
          </cell>
          <cell r="C3544" t="str">
            <v xml:space="preserve">M     </v>
          </cell>
          <cell r="D3544">
            <v>4.3099999999999996</v>
          </cell>
        </row>
        <row r="3545">
          <cell r="A3545">
            <v>39421</v>
          </cell>
          <cell r="B3545" t="str">
            <v>PERFIL MONTANTE, FORMATO C, EM ACO ZINCADO, PARA ESTRUTURA PAREDE DRYWALL, E = 0,5 MM, 48 X 3000 MM (L X C)</v>
          </cell>
          <cell r="C3545" t="str">
            <v xml:space="preserve">M     </v>
          </cell>
          <cell r="D3545">
            <v>6.28</v>
          </cell>
        </row>
        <row r="3546">
          <cell r="A3546">
            <v>39422</v>
          </cell>
          <cell r="B3546" t="str">
            <v>PERFIL MONTANTE, FORMATO C, EM ACO ZINCADO, PARA ESTRUTURA PAREDE DRYWALL, E = 0,5 MM, 70 X 3000 MM (L X C)</v>
          </cell>
          <cell r="C3546" t="str">
            <v xml:space="preserve">M     </v>
          </cell>
          <cell r="D3546">
            <v>7.33</v>
          </cell>
        </row>
        <row r="3547">
          <cell r="A3547">
            <v>39423</v>
          </cell>
          <cell r="B3547" t="str">
            <v>PERFIL MONTANTE, FORMATO C, EM ACO ZINCADO, PARA ESTRUTURA PAREDE DRYWALL, E = 0,5 MM, 90 X 3000 MM (L X C)</v>
          </cell>
          <cell r="C3547" t="str">
            <v xml:space="preserve">M     </v>
          </cell>
          <cell r="D3547">
            <v>8.51</v>
          </cell>
        </row>
        <row r="3548">
          <cell r="A3548">
            <v>39426</v>
          </cell>
          <cell r="B3548" t="str">
            <v>PERFIL RODAPE DE IMPERMEABILIZACAO, FORMATO L, EM ACO ZINCADO, PARA ESTRUTURA DRYWALL, E = 0,5 MM, 220 X 3000 MM (H X C)</v>
          </cell>
          <cell r="C3548" t="str">
            <v xml:space="preserve">M     </v>
          </cell>
          <cell r="D3548">
            <v>19.13</v>
          </cell>
        </row>
        <row r="3549">
          <cell r="A3549">
            <v>39429</v>
          </cell>
          <cell r="B3549" t="str">
            <v>PERFIL TABICA ABERTA, PERFURADA, FORMATO Z, EM ACO GALVANIZADO NATURAL, LARGURA APROXIMADA 40 MM, PARA ESTRUTURA FORRO DRYWALL</v>
          </cell>
          <cell r="C3549" t="str">
            <v xml:space="preserve">M     </v>
          </cell>
          <cell r="D3549">
            <v>6.03</v>
          </cell>
        </row>
        <row r="3550">
          <cell r="A3550">
            <v>39428</v>
          </cell>
          <cell r="B3550" t="str">
            <v>PERFIL TABICA FECHADA, LISA, FORMATO Z, EM ACO GALVANIZADO NATURAL, LARGURA TOTAL NA HORIZONTAL *40* MM, PARA ESTRUTURA FORRO DRYWALL</v>
          </cell>
          <cell r="C3550" t="str">
            <v xml:space="preserve">M     </v>
          </cell>
          <cell r="D3550">
            <v>4.6100000000000003</v>
          </cell>
        </row>
        <row r="3551">
          <cell r="A3551">
            <v>39572</v>
          </cell>
          <cell r="B3551" t="str">
            <v>PERFIL TIPO CANTONEIRA EM L, EM ACO GALVANIZADO, BRANCO, PARA FORRO REMOVIVEL, *23* X 3000 MM (L X C)</v>
          </cell>
          <cell r="C3551" t="str">
            <v xml:space="preserve">M     </v>
          </cell>
          <cell r="D3551">
            <v>3.99</v>
          </cell>
        </row>
        <row r="3552">
          <cell r="A3552">
            <v>39570</v>
          </cell>
          <cell r="B3552" t="str">
            <v>PERFIL TRAVESSA (SECUNDARIO), T CLICADO, EM ACO GALVANIZADO , BRANCO, PARA FORRO REMOVIVEL, 24 X 1250 MM (L X C)</v>
          </cell>
          <cell r="C3552" t="str">
            <v xml:space="preserve">M     </v>
          </cell>
          <cell r="D3552">
            <v>4.2300000000000004</v>
          </cell>
        </row>
        <row r="3553">
          <cell r="A3553">
            <v>39569</v>
          </cell>
          <cell r="B3553" t="str">
            <v>PERFIL TRAVESSA (SECUNDARIO), T CLICADO, EM ACO GALVANIZADO, BRANCO, PARA FORRO REMOVIVEL, 24 X 625 MM (L X C)</v>
          </cell>
          <cell r="C3553" t="str">
            <v xml:space="preserve">M     </v>
          </cell>
          <cell r="D3553">
            <v>4.18</v>
          </cell>
        </row>
        <row r="3554">
          <cell r="A3554">
            <v>11552</v>
          </cell>
          <cell r="B3554" t="str">
            <v>PERFIL U DE ABAS IGUAIS, EM ALUMINIO, 1/2" (1,27 X 1,27 CM), PARA PORTA OU JANELA DE CORRER</v>
          </cell>
          <cell r="C3554" t="str">
            <v xml:space="preserve">M     </v>
          </cell>
          <cell r="D3554">
            <v>7.7</v>
          </cell>
        </row>
        <row r="3555">
          <cell r="A3555">
            <v>40598</v>
          </cell>
          <cell r="B3555" t="str">
            <v>PERFIL UDC ("U" DOBRADO DE CHAPA) SIMPLES DE ACO LAMINADO, GALVANIZADO, ASTM A36, 127 X 50 MM, E= 3 MM</v>
          </cell>
          <cell r="C3555" t="str">
            <v xml:space="preserve">KG    </v>
          </cell>
          <cell r="D3555">
            <v>9.11</v>
          </cell>
        </row>
        <row r="3556">
          <cell r="A3556">
            <v>39029</v>
          </cell>
          <cell r="B3556" t="str">
            <v>PERFILADO PERFURADO DUPLO 38 X 76 MM, CHAPA 22</v>
          </cell>
          <cell r="C3556" t="str">
            <v xml:space="preserve">M     </v>
          </cell>
          <cell r="D3556">
            <v>13.51</v>
          </cell>
        </row>
        <row r="3557">
          <cell r="A3557">
            <v>39028</v>
          </cell>
          <cell r="B3557" t="str">
            <v>PERFILADO PERFURADO SIMPLES 38 X 38 MM, CHAPA 22</v>
          </cell>
          <cell r="C3557" t="str">
            <v xml:space="preserve">M     </v>
          </cell>
          <cell r="D3557">
            <v>7.86</v>
          </cell>
        </row>
        <row r="3558">
          <cell r="A3558">
            <v>39328</v>
          </cell>
          <cell r="B3558" t="str">
            <v>PERFILADO PERFURADO 19 X 38 MM, CHAPA 22</v>
          </cell>
          <cell r="C3558" t="str">
            <v xml:space="preserve">M     </v>
          </cell>
          <cell r="D3558">
            <v>4.32</v>
          </cell>
        </row>
        <row r="3559">
          <cell r="A3559">
            <v>38541</v>
          </cell>
          <cell r="B3559" t="str">
            <v>PERFURATRIZ COM TORRE METALICA PARA EXECUCAO DE ESTACA HELICE CONTINUA, PROFUNDIDADE MAXIMA DE 30 M, DIAMETRO MAXIMO DE 800 MM, POTENCIA INSTALADA DE 268 HP, MESA ROTATIVA COM TORQUE MAXIMO DE 170 KNM</v>
          </cell>
          <cell r="C3559" t="str">
            <v xml:space="preserve">UN    </v>
          </cell>
          <cell r="D3559">
            <v>2453947.35</v>
          </cell>
        </row>
        <row r="3560">
          <cell r="A3560">
            <v>38542</v>
          </cell>
          <cell r="B3560" t="str">
            <v>PERFURATRIZ COM TORRE METALICA PARA EXECUCAO DE ESTACA HELICE CONTINUA, PROFUNDIDADE MAXIMA DE 32 M, DIAMETRO MAXIMO DE 1000 MM, POTENCIA INSTALADA DE 350 HP, MESA ROTATIVA COM TORQUE MAXIMO DE 263 KNM</v>
          </cell>
          <cell r="C3560" t="str">
            <v xml:space="preserve">UN    </v>
          </cell>
          <cell r="D3560">
            <v>3815789.45</v>
          </cell>
        </row>
        <row r="3561">
          <cell r="A3561">
            <v>38543</v>
          </cell>
          <cell r="B3561" t="str">
            <v>PERFURATRIZ HIDRAULICA COM TRADO CURTO ACOPLADO, PROFUNDIDADE MAXIMA DE 20 M, DIAMETRO MAXIMO DE 1500 MM, POTENCIA INSTALADA DE 137 HP, MESA ROTATIVA COM TORQUE MAXIMO DE 30 KNM (INCLUI MONTAGEM, NAO INCLUI CAMINHAO)</v>
          </cell>
          <cell r="C3561" t="str">
            <v xml:space="preserve">UN    </v>
          </cell>
          <cell r="D3561">
            <v>934210.55</v>
          </cell>
        </row>
        <row r="3562">
          <cell r="A3562">
            <v>40406</v>
          </cell>
          <cell r="B3562" t="str">
            <v>PERFURATRIZ MANUAL, TORQUE MAXIMO 55 KGF.M, POTENCIA 5 CV, COM DIAMETRO MAXIMO 8 1/2" (INCLUI SUPORTE/CHASSI TIPO MESA)</v>
          </cell>
          <cell r="C3562" t="str">
            <v xml:space="preserve">UN    </v>
          </cell>
          <cell r="D3562">
            <v>72527.7</v>
          </cell>
        </row>
        <row r="3563">
          <cell r="A3563">
            <v>40789</v>
          </cell>
          <cell r="B3563" t="str">
            <v>PERFURATRIZ MANUAL, TORQUE MAXIMO 83 N.M, POTENCIA 5 CV, COM DIAMETRO MAXIMO 4" (NAO INCLUI SUPORTE / CHASSI)</v>
          </cell>
          <cell r="C3563" t="str">
            <v xml:space="preserve">UN    </v>
          </cell>
          <cell r="D3563">
            <v>10451.98</v>
          </cell>
        </row>
        <row r="3564">
          <cell r="A3564">
            <v>40791</v>
          </cell>
          <cell r="B3564" t="str">
            <v>PERFURATRIZ MANUAL, TORQUE MAXIMO 83 N.M, POTENCIA 5 CV, COM DIAMETRO MAXIMO 4", PARA SOLO GRAMPEADO (INCLUI SUPORTE OU CHASSI TIPO MESA)</v>
          </cell>
          <cell r="C3564" t="str">
            <v xml:space="preserve">UN    </v>
          </cell>
          <cell r="D3564">
            <v>32719.26</v>
          </cell>
        </row>
        <row r="3565">
          <cell r="A3565">
            <v>11651</v>
          </cell>
          <cell r="B3565" t="str">
            <v>PERFURATRIZ PNEUMATICA MANUAL DE PESO MEDIO, 18KG, COMPRIMENTO DE CURSO DE 6 M, DIAMETRO DO PISTAO DE 5,5 CM</v>
          </cell>
          <cell r="C3565" t="str">
            <v xml:space="preserve">UN    </v>
          </cell>
          <cell r="D3565">
            <v>17894.63</v>
          </cell>
        </row>
        <row r="3566">
          <cell r="A3566">
            <v>42002</v>
          </cell>
          <cell r="B3566" t="str">
            <v>PERFURATRIZ ROTATIVA SOBRE ESTEIRA, TORQUE MAXIMO 2500 KGM, POTENCIA 110 HP, MOTOR DIESEL  (COLETADO CAIXA)</v>
          </cell>
          <cell r="C3566" t="str">
            <v xml:space="preserve">UN    </v>
          </cell>
          <cell r="D3566">
            <v>800128.3</v>
          </cell>
        </row>
        <row r="3567">
          <cell r="A3567">
            <v>40435</v>
          </cell>
          <cell r="B3567" t="str">
            <v>PERFURATRIZ SOBRE ESTEIRA, TORQUE MAXIMO DE 600 KGF, POTENCIA ENTRE 50 E 60 HP, DIAMETRO MAXIMO DE 10"</v>
          </cell>
          <cell r="C3567" t="str">
            <v xml:space="preserve">UN    </v>
          </cell>
          <cell r="D3567">
            <v>512500</v>
          </cell>
        </row>
        <row r="3568">
          <cell r="A3568">
            <v>39012</v>
          </cell>
          <cell r="B3568" t="str">
            <v>PERFURATRIZ SOBRE ESTEIRA, TORQUE MAXIMO 600 KGF, PESO MEDIO 1000 KG, POTENCIA 20 HP, DIAMETRO MAXIMO 10"</v>
          </cell>
          <cell r="C3568" t="str">
            <v xml:space="preserve">UN    </v>
          </cell>
          <cell r="D3568">
            <v>534722.9</v>
          </cell>
        </row>
        <row r="3569">
          <cell r="A3569">
            <v>13617</v>
          </cell>
          <cell r="B3569" t="str">
            <v>PICAPE CABINE SIMPLES COM MOTOR 1.6 FLEX, CAMBIO MANUAL, POTENCIA 101/104 CV, 2 PORTAS</v>
          </cell>
          <cell r="C3569" t="str">
            <v xml:space="preserve">UN    </v>
          </cell>
          <cell r="D3569">
            <v>58153.78</v>
          </cell>
        </row>
        <row r="3570">
          <cell r="A3570">
            <v>35274</v>
          </cell>
          <cell r="B3570" t="str">
            <v>PILAR QUADRADO NAO APARELHADO *10 X 10* CM, EM MACARANDUBA, ANGELIM OU EQUIVALENTE DA REGIAO - BRUTA</v>
          </cell>
          <cell r="C3570" t="str">
            <v xml:space="preserve">M     </v>
          </cell>
          <cell r="D3570">
            <v>23.21</v>
          </cell>
        </row>
        <row r="3571">
          <cell r="A3571">
            <v>35275</v>
          </cell>
          <cell r="B3571" t="str">
            <v>PILAR QUADRADO NAO APARELHADO *15 X 15* CM, EM MACARANDUBA, ANGELIM OU EQUIVALENTE DA REGIAO - BRUTA</v>
          </cell>
          <cell r="C3571" t="str">
            <v xml:space="preserve">M     </v>
          </cell>
          <cell r="D3571">
            <v>49.27</v>
          </cell>
        </row>
        <row r="3572">
          <cell r="A3572">
            <v>35276</v>
          </cell>
          <cell r="B3572" t="str">
            <v>PILAR QUADRADO NAO APARELHADO *20 X 20* CM, EM MACARANDUBA, ANGELIM OU EQUIVALENTE DA REGIAO - BRUTA</v>
          </cell>
          <cell r="C3572" t="str">
            <v xml:space="preserve">M     </v>
          </cell>
          <cell r="D3572">
            <v>85.74</v>
          </cell>
        </row>
        <row r="3573">
          <cell r="A3573">
            <v>38386</v>
          </cell>
          <cell r="B3573" t="str">
            <v>PINCEL CHATO (TRINCHA) CERDAS GRIS 1.1/2 " (38 MM)</v>
          </cell>
          <cell r="C3573" t="str">
            <v xml:space="preserve">UN    </v>
          </cell>
          <cell r="D3573">
            <v>5.16</v>
          </cell>
        </row>
        <row r="3574">
          <cell r="A3574">
            <v>11091</v>
          </cell>
          <cell r="B3574" t="str">
            <v>PINGADEIRA PLASTICA PARA TELHA DE FIBROCIMENTO CANALETE 49/KALHETA OU CANALETE 90/KALHETAO</v>
          </cell>
          <cell r="C3574" t="str">
            <v xml:space="preserve">UN    </v>
          </cell>
          <cell r="D3574">
            <v>1.45</v>
          </cell>
        </row>
        <row r="3575">
          <cell r="A3575">
            <v>37586</v>
          </cell>
          <cell r="B3575" t="str">
            <v>PINO DE ACO COM ARRUELA CONICA, DIAMETRO ARRUELA = *23* MM E COMP HASTE = *27* MM (ACAO INDIRETA)</v>
          </cell>
          <cell r="C3575" t="str">
            <v xml:space="preserve">CENTO </v>
          </cell>
          <cell r="D3575">
            <v>44.72</v>
          </cell>
        </row>
        <row r="3576">
          <cell r="A3576">
            <v>37395</v>
          </cell>
          <cell r="B3576" t="str">
            <v>PINO DE ACO COM FURO, HASTE = 27 MM (ACAO DIRETA)</v>
          </cell>
          <cell r="C3576" t="str">
            <v xml:space="preserve">CENTO </v>
          </cell>
          <cell r="D3576">
            <v>38.46</v>
          </cell>
        </row>
        <row r="3577">
          <cell r="A3577">
            <v>14147</v>
          </cell>
          <cell r="B3577" t="str">
            <v>PINO DE ACO COM ROSCA 1/4 ", COMPRIMENTO DA HASTE = 30 MM E ROSCA = 20 MM (ACAO DIRETA)</v>
          </cell>
          <cell r="C3577" t="str">
            <v xml:space="preserve">CENTO </v>
          </cell>
          <cell r="D3577">
            <v>51.01</v>
          </cell>
        </row>
        <row r="3578">
          <cell r="A3578">
            <v>37396</v>
          </cell>
          <cell r="B3578" t="str">
            <v>PINO DE ACO LISO 1/4 ", HASTE = *36,5* MM (ACAO DIRETA)</v>
          </cell>
          <cell r="C3578" t="str">
            <v xml:space="preserve">CENTO </v>
          </cell>
          <cell r="D3578">
            <v>31.47</v>
          </cell>
        </row>
        <row r="3579">
          <cell r="A3579">
            <v>37397</v>
          </cell>
          <cell r="B3579" t="str">
            <v>PINO DE ACO LISO 1/4 ", HASTE = *53* MM (ACAO DIRETA)</v>
          </cell>
          <cell r="C3579" t="str">
            <v xml:space="preserve">CENTO </v>
          </cell>
          <cell r="D3579">
            <v>32.96</v>
          </cell>
        </row>
        <row r="3580">
          <cell r="A3580">
            <v>43606</v>
          </cell>
          <cell r="B3580" t="str">
            <v>PINO GUIA RETO, EM LATAO, CHAPA COM 3 MM DE ESPESSURA E GUIA COM ROLETE DE 9 MM</v>
          </cell>
          <cell r="C3580" t="str">
            <v xml:space="preserve">UN    </v>
          </cell>
          <cell r="D3580">
            <v>9.2200000000000006</v>
          </cell>
        </row>
        <row r="3581">
          <cell r="A3581">
            <v>444</v>
          </cell>
          <cell r="B3581" t="str">
            <v>PINO ROSCA EXTERNA, EM ACO GALVANIZADO, PARA ISOLADOR DE 15KV, DIAMETRO 25 MM, COMPRIMENTO *290* MM</v>
          </cell>
          <cell r="C3581" t="str">
            <v xml:space="preserve">UN    </v>
          </cell>
          <cell r="D3581">
            <v>22.8</v>
          </cell>
        </row>
        <row r="3582">
          <cell r="A3582">
            <v>445</v>
          </cell>
          <cell r="B3582" t="str">
            <v>PINO ROSCA EXTERNA, EM ACO GALVANIZADO, PARA ISOLADOR DE 25KV, DIAMETRO 35MM, COMPRIMENTO *320* MM</v>
          </cell>
          <cell r="C3582" t="str">
            <v xml:space="preserve">UN    </v>
          </cell>
          <cell r="D3582">
            <v>31.2</v>
          </cell>
        </row>
        <row r="3583">
          <cell r="A3583">
            <v>4783</v>
          </cell>
          <cell r="B3583" t="str">
            <v>PINTOR</v>
          </cell>
          <cell r="C3583" t="str">
            <v xml:space="preserve">H     </v>
          </cell>
          <cell r="D3583">
            <v>15.82</v>
          </cell>
        </row>
        <row r="3584">
          <cell r="A3584">
            <v>41079</v>
          </cell>
          <cell r="B3584" t="str">
            <v>PINTOR (MENSALISTA)</v>
          </cell>
          <cell r="C3584" t="str">
            <v xml:space="preserve">MES   </v>
          </cell>
          <cell r="D3584">
            <v>2805.46</v>
          </cell>
        </row>
        <row r="3585">
          <cell r="A3585">
            <v>12874</v>
          </cell>
          <cell r="B3585" t="str">
            <v>PINTOR DE LETREIROS</v>
          </cell>
          <cell r="C3585" t="str">
            <v xml:space="preserve">H     </v>
          </cell>
          <cell r="D3585">
            <v>18.23</v>
          </cell>
        </row>
        <row r="3586">
          <cell r="A3586">
            <v>41082</v>
          </cell>
          <cell r="B3586" t="str">
            <v>PINTOR DE LETREIROS (MENSALISTA)</v>
          </cell>
          <cell r="C3586" t="str">
            <v xml:space="preserve">MES   </v>
          </cell>
          <cell r="D3586">
            <v>3234.07</v>
          </cell>
        </row>
        <row r="3587">
          <cell r="A3587">
            <v>4785</v>
          </cell>
          <cell r="B3587" t="str">
            <v>PINTOR PARA TINTA EPOXI</v>
          </cell>
          <cell r="C3587" t="str">
            <v xml:space="preserve">H     </v>
          </cell>
          <cell r="D3587">
            <v>17.02</v>
          </cell>
        </row>
        <row r="3588">
          <cell r="A3588">
            <v>41081</v>
          </cell>
          <cell r="B3588" t="str">
            <v>PINTOR PARA TINTA EPOXI (MENSALISTA)</v>
          </cell>
          <cell r="C3588" t="str">
            <v xml:space="preserve">MES   </v>
          </cell>
          <cell r="D3588">
            <v>3017.56</v>
          </cell>
        </row>
        <row r="3589">
          <cell r="A3589">
            <v>4801</v>
          </cell>
          <cell r="B3589" t="str">
            <v>PISO DE BORRACHA CANELADO EM PLACAS 50 X 50 CM, E = *3,5* MM, PARA COLA</v>
          </cell>
          <cell r="C3589" t="str">
            <v xml:space="preserve">M2    </v>
          </cell>
          <cell r="D3589">
            <v>64.760000000000005</v>
          </cell>
        </row>
        <row r="3590">
          <cell r="A3590">
            <v>4794</v>
          </cell>
          <cell r="B3590" t="str">
            <v>PISO DE BORRACHA ESPORTIVO EM PLACAS 50 X 50 CM, E = 15 MM, PARA ARGAMASSA, PRETO</v>
          </cell>
          <cell r="C3590" t="str">
            <v xml:space="preserve">M2    </v>
          </cell>
          <cell r="D3590">
            <v>294.95</v>
          </cell>
        </row>
        <row r="3591">
          <cell r="A3591">
            <v>4796</v>
          </cell>
          <cell r="B3591" t="str">
            <v>PISO DE BORRACHA FRISADO OU PASTILHADO, PRETO, EM PLACAS 50 X 50 CM, E = 7 MM, PARA ARGAMASSA</v>
          </cell>
          <cell r="C3591" t="str">
            <v xml:space="preserve">M2    </v>
          </cell>
          <cell r="D3591">
            <v>179.15</v>
          </cell>
        </row>
        <row r="3592">
          <cell r="A3592">
            <v>4800</v>
          </cell>
          <cell r="B3592" t="str">
            <v>PISO DE BORRACHA PASTILHADO EM PLACAS 50 X 50 CM, E = *3,5* MM, PARA COLA, PRETO</v>
          </cell>
          <cell r="C3592" t="str">
            <v xml:space="preserve">M2    </v>
          </cell>
          <cell r="D3592">
            <v>49.27</v>
          </cell>
        </row>
        <row r="3593">
          <cell r="A3593">
            <v>4795</v>
          </cell>
          <cell r="B3593" t="str">
            <v>PISO DE BORRACHA PASTILHADO EM PLACAS 50 X 50 CM, E = 15 MM, PARA ARGAMASSA, PRETO</v>
          </cell>
          <cell r="C3593" t="str">
            <v xml:space="preserve">M2    </v>
          </cell>
          <cell r="D3593">
            <v>287.12</v>
          </cell>
        </row>
        <row r="3594">
          <cell r="A3594">
            <v>39694</v>
          </cell>
          <cell r="B3594" t="str">
            <v>PISO ELEVADO COM 2 PLACAS DE ACO COM ENCHIMENTO DE CONCRETO CELULAR, INCLUSO BASE/HASTE/CRUZETAS, 60 X 60 CM, H = *28* CM, RESISTENCIA CARGA CONCENTRADA 496 KG (COM COLOCACAO)</v>
          </cell>
          <cell r="C3594" t="str">
            <v xml:space="preserve">M2    </v>
          </cell>
          <cell r="D3594">
            <v>343.97</v>
          </cell>
        </row>
        <row r="3595">
          <cell r="A3595">
            <v>1292</v>
          </cell>
          <cell r="B3595" t="str">
            <v>PISO EM CERAMICA ESMALTADA EXTRA, PEI MAIOR OU IGUAL A 4, FORMATO MAIOR QUE 2025 CM2</v>
          </cell>
          <cell r="C3595" t="str">
            <v xml:space="preserve">M2    </v>
          </cell>
          <cell r="D3595">
            <v>44.42</v>
          </cell>
        </row>
        <row r="3596">
          <cell r="A3596">
            <v>1287</v>
          </cell>
          <cell r="B3596" t="str">
            <v>PISO EM CERAMICA ESMALTADA EXTRA, PEI MAIOR OU IGUAL A 4, FORMATO MENOR OU IGUAL A 2025 CM2</v>
          </cell>
          <cell r="C3596" t="str">
            <v xml:space="preserve">M2    </v>
          </cell>
          <cell r="D3596">
            <v>21.79</v>
          </cell>
        </row>
        <row r="3597">
          <cell r="A3597">
            <v>1297</v>
          </cell>
          <cell r="B3597" t="str">
            <v>PISO EM CERAMICA ESMALTADA, COMERCIAL (PADRAO POPULAR), PEI MAIOR OU IGUAL A 3, FORMATO MENOR OU IGUAL A  2025 CM2</v>
          </cell>
          <cell r="C3597" t="str">
            <v xml:space="preserve">M2    </v>
          </cell>
          <cell r="D3597">
            <v>18.07</v>
          </cell>
        </row>
        <row r="3598">
          <cell r="A3598">
            <v>4786</v>
          </cell>
          <cell r="B3598" t="str">
            <v>PISO EM GRANILITE, MARMORITE OU GRANITINA, AGREGADO COR PRETO, CINZA, PALHA OU BRANCO, E=  *8* MM (INCLUSO EXECUCAO)</v>
          </cell>
          <cell r="C3598" t="str">
            <v xml:space="preserve">M2    </v>
          </cell>
          <cell r="D3598">
            <v>87</v>
          </cell>
        </row>
        <row r="3599">
          <cell r="A3599">
            <v>10840</v>
          </cell>
          <cell r="B3599" t="str">
            <v>PISO EM GRANITO, POLIDO, TIPO AMENDOA/ AMARELO CAPRI/ AMARELO DOURADO CARIOCA OU OUTROS EQUIVALENTES DA REGIAO, FORMATO MENOR OU IGUAL A 3025 CM2, E=  *2* CM</v>
          </cell>
          <cell r="C3599" t="str">
            <v xml:space="preserve">M2    </v>
          </cell>
          <cell r="D3599">
            <v>280</v>
          </cell>
        </row>
        <row r="3600">
          <cell r="A3600">
            <v>10841</v>
          </cell>
          <cell r="B3600" t="str">
            <v>PISO EM GRANITO, POLIDO, TIPO ANDORINHA/ QUARTZ/ CASTELO/ CORUMBA OU OUTROS EQUIVALENTES DA REGIAO, FORMATO MENOR OU IGUAL A 3025 CM2, E=  *2* CM</v>
          </cell>
          <cell r="C3600" t="str">
            <v xml:space="preserve">M2    </v>
          </cell>
          <cell r="D3600">
            <v>211.32</v>
          </cell>
        </row>
        <row r="3601">
          <cell r="A3601">
            <v>25980</v>
          </cell>
          <cell r="B3601" t="str">
            <v>PISO EM GRANITO, POLIDO, TIPO MARFIM, DALLAS, CARAVELAS OU OUTROS EQUIVALENTES DA REGIAO, FORMATO MENOR OU IGUAL A 3025 CM2, E=  *2* CM</v>
          </cell>
          <cell r="C3601" t="str">
            <v xml:space="preserve">M2    </v>
          </cell>
          <cell r="D3601">
            <v>270.02</v>
          </cell>
        </row>
        <row r="3602">
          <cell r="A3602">
            <v>10842</v>
          </cell>
          <cell r="B3602" t="str">
            <v>PISO EM GRANITO, POLIDO, TIPO PRETO SAO GABRIEL/ TIJUCA OU OUTROS EQUIVALENTES DA REGIAO, FORMATO MENOR OU IGUAL A 3025 CM2, E=  *2* CM</v>
          </cell>
          <cell r="C3602" t="str">
            <v xml:space="preserve">M2    </v>
          </cell>
          <cell r="D3602">
            <v>305.24</v>
          </cell>
        </row>
        <row r="3603">
          <cell r="A3603">
            <v>21108</v>
          </cell>
          <cell r="B3603" t="str">
            <v>PISO EM PORCELANATO RETIFICADO EXTRA, FORMATO MENOR OU IGUAL A 2025 CM2</v>
          </cell>
          <cell r="C3603" t="str">
            <v xml:space="preserve">M2    </v>
          </cell>
          <cell r="D3603">
            <v>59.2</v>
          </cell>
        </row>
        <row r="3604">
          <cell r="A3604">
            <v>38180</v>
          </cell>
          <cell r="B3604" t="str">
            <v>PISO EM REGUA VINILICA SEMIFLEXIVEL, ENCAIXE CLICADO, E = 4 MM (SEM COLOCACAO)</v>
          </cell>
          <cell r="C3604" t="str">
            <v xml:space="preserve">M2    </v>
          </cell>
          <cell r="D3604">
            <v>144.24</v>
          </cell>
        </row>
        <row r="3605">
          <cell r="A3605">
            <v>40648</v>
          </cell>
          <cell r="B3605" t="str">
            <v>PISO EPOXI AUTONIVELANTE, ESPESSURA *4* MM (INCLUSO EXECUCAO)</v>
          </cell>
          <cell r="C3605" t="str">
            <v xml:space="preserve">M2    </v>
          </cell>
          <cell r="D3605">
            <v>167.04</v>
          </cell>
        </row>
        <row r="3606">
          <cell r="A3606">
            <v>40649</v>
          </cell>
          <cell r="B3606" t="str">
            <v>PISO EPOXI MULTILAYER, ESPESSURA *2* MM (INCLUSO EXECUCAO)</v>
          </cell>
          <cell r="C3606" t="str">
            <v xml:space="preserve">M2    </v>
          </cell>
          <cell r="D3606">
            <v>97.3</v>
          </cell>
        </row>
        <row r="3607">
          <cell r="A3607">
            <v>40650</v>
          </cell>
          <cell r="B3607" t="str">
            <v>PISO FULGET (GRANITO LAVADO) EM PLACAS DE *40 X 40* CM (SEM COLOCACAO)</v>
          </cell>
          <cell r="C3607" t="str">
            <v xml:space="preserve">M2    </v>
          </cell>
          <cell r="D3607">
            <v>125.28</v>
          </cell>
        </row>
        <row r="3608">
          <cell r="A3608">
            <v>40651</v>
          </cell>
          <cell r="B3608" t="str">
            <v>PISO FULGET (GRANITO LAVADO) EM PLACAS DE *75 X 75* CM (SEM COLOCACAO)</v>
          </cell>
          <cell r="C3608" t="str">
            <v xml:space="preserve">M2    </v>
          </cell>
          <cell r="D3608">
            <v>231.07</v>
          </cell>
        </row>
        <row r="3609">
          <cell r="A3609">
            <v>40652</v>
          </cell>
          <cell r="B3609" t="str">
            <v>PISO FULGET (GRANITO LAVADO) MOLDADO IN LOCO (INCLUSO EXECUCAO)</v>
          </cell>
          <cell r="C3609" t="str">
            <v xml:space="preserve">M2    </v>
          </cell>
          <cell r="D3609">
            <v>123.88</v>
          </cell>
        </row>
        <row r="3610">
          <cell r="A3610">
            <v>40647</v>
          </cell>
          <cell r="B3610" t="str">
            <v>PISO INDUSTRIAL EM CONCRETO ARMADO DE ACABAMENTO POLIDO, ESPESSURA 12 CM (CIMENTO QUEIMADO) (INCLUSO EXECUCAO)</v>
          </cell>
          <cell r="C3610" t="str">
            <v xml:space="preserve">M2    </v>
          </cell>
          <cell r="D3610">
            <v>136.41</v>
          </cell>
        </row>
        <row r="3611">
          <cell r="A3611">
            <v>40653</v>
          </cell>
          <cell r="B3611" t="str">
            <v>PISO KORODUR (INCLUSO EXECUCAO)</v>
          </cell>
          <cell r="C3611" t="str">
            <v xml:space="preserve">M2    </v>
          </cell>
          <cell r="D3611">
            <v>104.4</v>
          </cell>
        </row>
        <row r="3612">
          <cell r="A3612">
            <v>36178</v>
          </cell>
          <cell r="B3612" t="str">
            <v>PISO PODOTATIL DE CONCRETO - DIRECIONAL E ALERTA, *40 X 40 X 2,5* CM</v>
          </cell>
          <cell r="C3612" t="str">
            <v xml:space="preserve">UN    </v>
          </cell>
          <cell r="D3612">
            <v>11.57</v>
          </cell>
        </row>
        <row r="3613">
          <cell r="A3613">
            <v>38195</v>
          </cell>
          <cell r="B3613" t="str">
            <v>PISO PORCELANATO, BORDA RETA, EXTRA, FORMATO MAIOR QUE 2025 CM2</v>
          </cell>
          <cell r="C3613" t="str">
            <v xml:space="preserve">M2    </v>
          </cell>
          <cell r="D3613">
            <v>69.92</v>
          </cell>
        </row>
        <row r="3614">
          <cell r="A3614">
            <v>38181</v>
          </cell>
          <cell r="B3614" t="str">
            <v>PISO TATIL ALERTA OU DIRECIONAL, DE BORRACHA, COLORIDO, 25 X 25 CM, E = 5 MM, PARA COLA</v>
          </cell>
          <cell r="C3614" t="str">
            <v xml:space="preserve">M2    </v>
          </cell>
          <cell r="D3614">
            <v>196.91</v>
          </cell>
        </row>
        <row r="3615">
          <cell r="A3615">
            <v>38182</v>
          </cell>
          <cell r="B3615" t="str">
            <v>PISO TATIL DE ALERTA OU DIRECIONAL DE BORRACHA, PRETO, 25 X 25 CM, E = 5 MM, PARA COLA</v>
          </cell>
          <cell r="C3615" t="str">
            <v xml:space="preserve">M2    </v>
          </cell>
          <cell r="D3615">
            <v>187.56</v>
          </cell>
        </row>
        <row r="3616">
          <cell r="A3616">
            <v>38186</v>
          </cell>
          <cell r="B3616" t="str">
            <v>PISO TATIL DE ALERTA OU DIRECIONAL, DE BORRACHA, COLORIDO, 25 X 25 CM, E = 12 MM, PARA ARGAMASSA</v>
          </cell>
          <cell r="C3616" t="str">
            <v xml:space="preserve">M2    </v>
          </cell>
          <cell r="D3616">
            <v>487.54</v>
          </cell>
        </row>
        <row r="3617">
          <cell r="A3617">
            <v>38185</v>
          </cell>
          <cell r="B3617" t="str">
            <v>PISO TATIL DE ALERTA OU DIRECIONAL, DE BORRACHA, PRETO, 25 X 25 CM, E = 12 MM, PARA ARGAMASSA</v>
          </cell>
          <cell r="C3617" t="str">
            <v xml:space="preserve">M2    </v>
          </cell>
          <cell r="D3617">
            <v>434.08</v>
          </cell>
        </row>
        <row r="3618">
          <cell r="A3618">
            <v>40654</v>
          </cell>
          <cell r="B3618" t="str">
            <v>PISO URETANO, VERSAO REVESTIMENTO AUTONIVELANTE, ESPESSURA VARIÁVEL DE 3 A 4 MM (INCLUSO EXECUCAO)</v>
          </cell>
          <cell r="C3618" t="str">
            <v xml:space="preserve">M2    </v>
          </cell>
          <cell r="D3618">
            <v>162.16</v>
          </cell>
        </row>
        <row r="3619">
          <cell r="A3619">
            <v>25981</v>
          </cell>
          <cell r="B3619" t="str">
            <v>PISO/ REVESTIMENTO EM GRANITO, POLIDO, TIPO ANDORINHA/ QUARTZ/ CASTELO/ CORUMBA OU OUTROS EQUIVALENTES DA REGIAO, FORMATO MAIOR OU IGUAL A 3025 CM2, E = *2* CM</v>
          </cell>
          <cell r="C3619" t="str">
            <v xml:space="preserve">M2    </v>
          </cell>
          <cell r="D3619">
            <v>223.06</v>
          </cell>
        </row>
        <row r="3620">
          <cell r="A3620">
            <v>4822</v>
          </cell>
          <cell r="B3620" t="str">
            <v>PISO/ REVESTIMENTO EM MARMORE, POLIDO, BRANCO COMUM, FORMATO MAIOR OU IGUAL A 3025 CM2, E = *2* CM</v>
          </cell>
          <cell r="C3620" t="str">
            <v xml:space="preserve">M2    </v>
          </cell>
          <cell r="D3620">
            <v>335.65</v>
          </cell>
        </row>
        <row r="3621">
          <cell r="A3621">
            <v>4818</v>
          </cell>
          <cell r="B3621" t="str">
            <v>PISO/ REVESTIMENTO EM MARMORE, POLIDO, BRANCO COMUM, FORMATO MENOR OU IGUAL A 3025 CM2, E = *2* CM</v>
          </cell>
          <cell r="C3621" t="str">
            <v xml:space="preserve">M2    </v>
          </cell>
          <cell r="D3621">
            <v>345</v>
          </cell>
        </row>
        <row r="3622">
          <cell r="A3622">
            <v>39567</v>
          </cell>
          <cell r="B3622" t="str">
            <v>PLACA / CHAPA DE GESSO ACARTONADO, ACABAMENTO VINILICO LISO EM UMA DAS FACES, COR BRANCA, BORDA QUADRADA, E = 9,5 MM, *625 X 1250* MM (L X C), PARA FORRO REMOVIVEL</v>
          </cell>
          <cell r="C3622" t="str">
            <v xml:space="preserve">M2    </v>
          </cell>
          <cell r="D3622">
            <v>44.3</v>
          </cell>
        </row>
        <row r="3623">
          <cell r="A3623">
            <v>39566</v>
          </cell>
          <cell r="B3623" t="str">
            <v>PLACA / CHAPA DE GESSO ACARTONADO, ACABAMENTO VINILICO LISO EM UMA DAS FACES, COR BRANCA, BORDA QUADRADA, E = 9,5 MM, *625 X 625* MM (L X C), PARA FORRO REMOVIVEL</v>
          </cell>
          <cell r="C3623" t="str">
            <v xml:space="preserve">M2    </v>
          </cell>
          <cell r="D3623">
            <v>51.16</v>
          </cell>
        </row>
        <row r="3624">
          <cell r="A3624">
            <v>39416</v>
          </cell>
          <cell r="B3624" t="str">
            <v>PLACA / CHAPA DE GESSO ACARTONADO, RESISTENTE A UMIDADE (RU), COR VERDE, E = 12,5 MM, 1200 X 1800 MM (L X C)</v>
          </cell>
          <cell r="C3624" t="str">
            <v xml:space="preserve">M2    </v>
          </cell>
          <cell r="D3624">
            <v>26.72</v>
          </cell>
        </row>
        <row r="3625">
          <cell r="A3625">
            <v>39417</v>
          </cell>
          <cell r="B3625" t="str">
            <v>PLACA / CHAPA DE GESSO ACARTONADO, RESISTENTE A UMIDADE (RU), COR VERDE, E = 12,5 MM, 1200 X 2400 MM (L X C)</v>
          </cell>
          <cell r="C3625" t="str">
            <v xml:space="preserve">M2    </v>
          </cell>
          <cell r="D3625">
            <v>28.02</v>
          </cell>
        </row>
        <row r="3626">
          <cell r="A3626">
            <v>39414</v>
          </cell>
          <cell r="B3626" t="str">
            <v>PLACA / CHAPA DE GESSO ACARTONADO, RESISTENTE AO FOGO (RF), COR ROSA, E = 12,5 MM, 1200 X 1800 MM (L X C)</v>
          </cell>
          <cell r="C3626" t="str">
            <v xml:space="preserve">M2    </v>
          </cell>
          <cell r="D3626">
            <v>25.1</v>
          </cell>
        </row>
        <row r="3627">
          <cell r="A3627">
            <v>39415</v>
          </cell>
          <cell r="B3627" t="str">
            <v>PLACA / CHAPA DE GESSO ACARTONADO, RESISTENTE AO FOGO (RF), COR ROSA, E = 12,5 MM, 1200 X 2400 MM (L X C)</v>
          </cell>
          <cell r="C3627" t="str">
            <v xml:space="preserve">M2    </v>
          </cell>
          <cell r="D3627">
            <v>26.6</v>
          </cell>
        </row>
        <row r="3628">
          <cell r="A3628">
            <v>39412</v>
          </cell>
          <cell r="B3628" t="str">
            <v>PLACA / CHAPA DE GESSO ACARTONADO, STANDARD (ST), COR BRANCA, E = 12,5 MM, 1200 X 1800 MM (L X C)</v>
          </cell>
          <cell r="C3628" t="str">
            <v xml:space="preserve">M2    </v>
          </cell>
          <cell r="D3628">
            <v>18.899999999999999</v>
          </cell>
        </row>
        <row r="3629">
          <cell r="A3629">
            <v>39413</v>
          </cell>
          <cell r="B3629" t="str">
            <v>PLACA / CHAPA DE GESSO ACARTONADO, STANDARD (ST), COR BRANCA, E = 12,5 MM, 1200 X 2400 MM (L X C)</v>
          </cell>
          <cell r="C3629" t="str">
            <v xml:space="preserve">M2    </v>
          </cell>
          <cell r="D3629">
            <v>18.71</v>
          </cell>
        </row>
        <row r="3630">
          <cell r="A3630">
            <v>11062</v>
          </cell>
          <cell r="B3630" t="str">
            <v>PLACA CIMENTICIA LISA E = 10 MM, DE 1,20 X 3,00 M (SEM AMIANTO)</v>
          </cell>
          <cell r="C3630" t="str">
            <v xml:space="preserve">M2    </v>
          </cell>
          <cell r="D3630">
            <v>68.81</v>
          </cell>
        </row>
        <row r="3631">
          <cell r="A3631">
            <v>11063</v>
          </cell>
          <cell r="B3631" t="str">
            <v>PLACA CIMENTICIA LISA E = 6 MM, DE 1,20 X 3,00 M (SEM AMIANTO)</v>
          </cell>
          <cell r="C3631" t="str">
            <v xml:space="preserve">M2    </v>
          </cell>
          <cell r="D3631">
            <v>66.62</v>
          </cell>
        </row>
        <row r="3632">
          <cell r="A3632">
            <v>13521</v>
          </cell>
          <cell r="B3632" t="str">
            <v>PLACA DE ACO ESMALTADA PARA  IDENTIFICACAO DE RUA, *45 CM X 20* CM</v>
          </cell>
          <cell r="C3632" t="str">
            <v xml:space="preserve">UN    </v>
          </cell>
          <cell r="D3632">
            <v>74.25</v>
          </cell>
        </row>
        <row r="3633">
          <cell r="A3633">
            <v>10851</v>
          </cell>
          <cell r="B3633" t="str">
            <v>PLACA DE ACRILICO TRANSPARENTE ADESIVADA PARA SINALIZACAO DE PORTAS, BORDA POLIDA, DE *25 X 8*, E = 6 MM (NAO INCLUI ACESSORIOS PARA FIXACAO)</v>
          </cell>
          <cell r="C3633" t="str">
            <v xml:space="preserve">UN    </v>
          </cell>
          <cell r="D3633">
            <v>54.62</v>
          </cell>
        </row>
        <row r="3634">
          <cell r="A3634">
            <v>39515</v>
          </cell>
          <cell r="B3634" t="str">
            <v>PLACA DE FIBRA MINERAL PARA FORRO, DE 1250 X 625 MM, E = 15 MM, BORDA RETA, COM PINTURA ANTIMOFO (NAO INCLUI PERFIS)</v>
          </cell>
          <cell r="C3634" t="str">
            <v xml:space="preserve">UN    </v>
          </cell>
          <cell r="D3634">
            <v>51.4</v>
          </cell>
        </row>
        <row r="3635">
          <cell r="A3635">
            <v>39516</v>
          </cell>
          <cell r="B3635" t="str">
            <v>PLACA DE FIBRA MINERAL PARA FORRO, DE 625 X 625 MM, E = 15 MM, BORDA REBAIXADA PARA PERFIL 24 MM, COM PINTURA ANTIMOFO (NAO INCLUI PERFIS)</v>
          </cell>
          <cell r="C3635" t="str">
            <v xml:space="preserve">UN    </v>
          </cell>
          <cell r="D3635">
            <v>43.33</v>
          </cell>
        </row>
        <row r="3636">
          <cell r="A3636">
            <v>39514</v>
          </cell>
          <cell r="B3636" t="str">
            <v>PLACA DE FIBRA MINERAL PARA FORRO, DE 625 X 625 MM, E = 15 MM, BORDA RETA, COM PINTURA ANTIMOFO (NAO INCLUI PERFIS)</v>
          </cell>
          <cell r="C3636" t="str">
            <v xml:space="preserve">UN    </v>
          </cell>
          <cell r="D3636">
            <v>26.96</v>
          </cell>
        </row>
        <row r="3637">
          <cell r="A3637">
            <v>4812</v>
          </cell>
          <cell r="B3637" t="str">
            <v>PLACA DE GESSO PARA FORRO, *60 X 60* CM, ESPESSURA DE 12 MM (SEM COLOCACAO)</v>
          </cell>
          <cell r="C3637" t="str">
            <v xml:space="preserve">M2    </v>
          </cell>
          <cell r="D3637">
            <v>12.23</v>
          </cell>
        </row>
        <row r="3638">
          <cell r="A3638">
            <v>10849</v>
          </cell>
          <cell r="B3638" t="str">
            <v>PLACA DE INAUGURACAO EM BRONZE *35X 50*CM</v>
          </cell>
          <cell r="C3638" t="str">
            <v xml:space="preserve">UN    </v>
          </cell>
          <cell r="D3638">
            <v>1080.01</v>
          </cell>
        </row>
        <row r="3639">
          <cell r="A3639">
            <v>10848</v>
          </cell>
          <cell r="B3639" t="str">
            <v>PLACA DE INAUGURACAO METALICA, *40* CM X *60* CM</v>
          </cell>
          <cell r="C3639" t="str">
            <v xml:space="preserve">UN    </v>
          </cell>
          <cell r="D3639">
            <v>678.38</v>
          </cell>
        </row>
        <row r="3640">
          <cell r="A3640">
            <v>4813</v>
          </cell>
          <cell r="B3640" t="str">
            <v>PLACA DE OBRA (PARA CONSTRUCAO CIVIL) EM CHAPA GALVANIZADA *N. 22*, ADESIVADA, DE *2,0 X 1,125* M</v>
          </cell>
          <cell r="C3640" t="str">
            <v xml:space="preserve">M2    </v>
          </cell>
          <cell r="D3640">
            <v>225</v>
          </cell>
        </row>
        <row r="3641">
          <cell r="A3641">
            <v>37560</v>
          </cell>
          <cell r="B3641" t="str">
            <v>PLACA DE SINALIZACAO DE SEGURANCA CONTRA INCENDIO - ALERTA, TRIANGULAR, BASE DE *30* CM, EM PVC *2* MM ANTI-CHAMAS (SIMBOLOS, CORES E PICTOGRAMAS CONFORME NBR 16820)</v>
          </cell>
          <cell r="C3641" t="str">
            <v xml:space="preserve">UN    </v>
          </cell>
          <cell r="D3641">
            <v>19.68</v>
          </cell>
        </row>
        <row r="3642">
          <cell r="A3642">
            <v>37557</v>
          </cell>
          <cell r="B3642" t="str">
            <v>PLACA DE SINALIZACAO DE SEGURANCA CONTRA INCENDIO, FOTOLUMINESCENTE, QUADRADA, *14 X 14* CM, EM PVC *2* MM ANTI-CHAMAS (SIMBOLOS, CORES E PICTOGRAMAS CONFORME NBR 16820)</v>
          </cell>
          <cell r="C3642" t="str">
            <v xml:space="preserve">UN    </v>
          </cell>
          <cell r="D3642">
            <v>5.97</v>
          </cell>
        </row>
        <row r="3643">
          <cell r="A3643">
            <v>37556</v>
          </cell>
          <cell r="B3643" t="str">
            <v>PLACA DE SINALIZACAO DE SEGURANCA CONTRA INCENDIO, FOTOLUMINESCENTE, QUADRADA, *20 X 20* CM, EM PVC *2* MM ANTI-CHAMAS (SIMBOLOS, CORES E PICTOGRAMAS CONFORME NBR 16820)</v>
          </cell>
          <cell r="C3643" t="str">
            <v xml:space="preserve">UN    </v>
          </cell>
          <cell r="D3643">
            <v>11.56</v>
          </cell>
        </row>
        <row r="3644">
          <cell r="A3644">
            <v>37559</v>
          </cell>
          <cell r="B3644" t="str">
            <v>PLACA DE SINALIZACAO DE SEGURANCA CONTRA INCENDIO, FOTOLUMINESCENTE, RETANGULAR, *12 X 40* CM, EM PVC *2* MM ANTI-CHAMAS (SIMBOLOS, CORES E PICTOGRAMAS CONFORME NBR 16820)</v>
          </cell>
          <cell r="C3644" t="str">
            <v xml:space="preserve">UN    </v>
          </cell>
          <cell r="D3644">
            <v>14.18</v>
          </cell>
        </row>
        <row r="3645">
          <cell r="A3645">
            <v>37539</v>
          </cell>
          <cell r="B3645" t="str">
            <v>PLACA DE SINALIZACAO DE SEGURANCA CONTRA INCENDIO, FOTOLUMINESCENTE, RETANGULAR, *13 X 26* CM, EM PVC *2* MM ANTI-CHAMAS (SIMBOLOS, CORES E PICTOGRAMAS CONFORME NBR 16820)</v>
          </cell>
          <cell r="C3645" t="str">
            <v xml:space="preserve">UN    </v>
          </cell>
          <cell r="D3645">
            <v>10</v>
          </cell>
        </row>
        <row r="3646">
          <cell r="A3646">
            <v>37558</v>
          </cell>
          <cell r="B3646" t="str">
            <v>PLACA DE SINALIZACAO DE SEGURANCA CONTRA INCENDIO, FOTOLUMINESCENTE, RETANGULAR, *20 X 40* CM, EM PVC *2* MM ANTI-CHAMAS (SIMBOLOS, CORES E PICTOGRAMAS CONFORME NBR 16820)</v>
          </cell>
          <cell r="C3646" t="str">
            <v xml:space="preserve">UN    </v>
          </cell>
          <cell r="D3646">
            <v>18.64</v>
          </cell>
        </row>
        <row r="3647">
          <cell r="A3647">
            <v>34723</v>
          </cell>
          <cell r="B3647" t="str">
            <v>PLACA DE SINALIZACAO EM CHAPA DE ACO NUM 16 COM PINTURA REFLETIVA</v>
          </cell>
          <cell r="C3647" t="str">
            <v xml:space="preserve">M2    </v>
          </cell>
          <cell r="D3647">
            <v>519.75</v>
          </cell>
        </row>
        <row r="3648">
          <cell r="A3648">
            <v>34721</v>
          </cell>
          <cell r="B3648" t="str">
            <v>PLACA DE SINALIZACAO EM CHAPA DE ALUMINIO COM PINTURA REFLETIVA, E = 2 MM</v>
          </cell>
          <cell r="C3648" t="str">
            <v xml:space="preserve">M2    </v>
          </cell>
          <cell r="D3648">
            <v>648</v>
          </cell>
        </row>
        <row r="3649">
          <cell r="A3649">
            <v>4309</v>
          </cell>
          <cell r="B3649" t="str">
            <v>PLACA DE VENTILACAO PARA TELHA DE FIBROCIMENTO CANALETE 49 KALHETA</v>
          </cell>
          <cell r="C3649" t="str">
            <v xml:space="preserve">UN    </v>
          </cell>
          <cell r="D3649">
            <v>6.51</v>
          </cell>
        </row>
        <row r="3650">
          <cell r="A3650">
            <v>4307</v>
          </cell>
          <cell r="B3650" t="str">
            <v>PLACA DE VENTILACAO PARA TELHA DE FIBROCIMENTO, CANALETE 90 OU KALHETAO</v>
          </cell>
          <cell r="C3650" t="str">
            <v xml:space="preserve">UN    </v>
          </cell>
          <cell r="D3650">
            <v>11.14</v>
          </cell>
        </row>
        <row r="3651">
          <cell r="A3651">
            <v>10850</v>
          </cell>
          <cell r="B3651" t="str">
            <v>PLACA NUMERACAO RESIDENCIAL EM CHAPA GALVANIZADA ESMALTADA 12 X 18 CM</v>
          </cell>
          <cell r="C3651" t="str">
            <v xml:space="preserve">UN    </v>
          </cell>
          <cell r="D3651">
            <v>33.75</v>
          </cell>
        </row>
        <row r="3652">
          <cell r="A3652">
            <v>42438</v>
          </cell>
          <cell r="B3652" t="str">
            <v>PLACA ORIENTATIVA SOBRE EXERCÍCIOS, 2,00M X 1,00M, EM TUBO DE ACO CARBONO, PINTURA NO PROCESSO ELETROSTATICO - PARA ACADEMIA AO AR LIVRE / ACADEMIA DA TERCEIRA IDADE - ATI</v>
          </cell>
          <cell r="C3652" t="str">
            <v xml:space="preserve">UN    </v>
          </cell>
          <cell r="D3652">
            <v>1789.7</v>
          </cell>
        </row>
        <row r="3653">
          <cell r="A3653">
            <v>4792</v>
          </cell>
          <cell r="B3653" t="str">
            <v>PLACA VINILICA SEMIFLEXIVEL PARA PISOS, E = 3,2 MM, 30 X 30 CM (SEM COLOCACAO)</v>
          </cell>
          <cell r="C3653" t="str">
            <v xml:space="preserve">M2    </v>
          </cell>
          <cell r="D3653">
            <v>138.46</v>
          </cell>
        </row>
        <row r="3654">
          <cell r="A3654">
            <v>4790</v>
          </cell>
          <cell r="B3654" t="str">
            <v>PLACA VINILICA SEMIFLEXIVEL PARA REVESTIMENTO DE PISOS E PAREDES, E = 2 MM (SEM COLOCACAO)</v>
          </cell>
          <cell r="C3654" t="str">
            <v xml:space="preserve">M2    </v>
          </cell>
          <cell r="D3654">
            <v>83.25</v>
          </cell>
        </row>
        <row r="3655">
          <cell r="A3655">
            <v>40671</v>
          </cell>
          <cell r="B3655" t="str">
            <v>PLACA/PISO DE CONCRETO POROSO/ PAVIMENTO PERMEAVEL/BLOCO DRENANTE DE CONCRETO, 40 CM X 40 CM, E = 6 CM, COR NATURAL</v>
          </cell>
          <cell r="C3655" t="str">
            <v xml:space="preserve">M2    </v>
          </cell>
          <cell r="D3655">
            <v>75.959999999999994</v>
          </cell>
        </row>
        <row r="3656">
          <cell r="A3656">
            <v>7552</v>
          </cell>
          <cell r="B3656" t="str">
            <v>PLACA/TAMPA CEGA EM LATAO ESCOVADO PARA CONDULETE EM LIGA DE ALUMINIO 4 X 4"</v>
          </cell>
          <cell r="C3656" t="str">
            <v xml:space="preserve">UN    </v>
          </cell>
          <cell r="D3656">
            <v>23.57</v>
          </cell>
        </row>
        <row r="3657">
          <cell r="A3657">
            <v>4893</v>
          </cell>
          <cell r="B3657" t="str">
            <v>PLUG OU BUJAO DE FERRO GALVANIZADO, DE 1 1/2"</v>
          </cell>
          <cell r="C3657" t="str">
            <v xml:space="preserve">UN    </v>
          </cell>
          <cell r="D3657">
            <v>8.59</v>
          </cell>
        </row>
        <row r="3658">
          <cell r="A3658">
            <v>4894</v>
          </cell>
          <cell r="B3658" t="str">
            <v>PLUG OU BUJAO DE FERRO GALVANIZADO, DE 1 1/4"</v>
          </cell>
          <cell r="C3658" t="str">
            <v xml:space="preserve">UN    </v>
          </cell>
          <cell r="D3658">
            <v>7.37</v>
          </cell>
        </row>
        <row r="3659">
          <cell r="A3659">
            <v>4888</v>
          </cell>
          <cell r="B3659" t="str">
            <v>PLUG OU BUJAO DE FERRO GALVANIZADO, DE 1/2"</v>
          </cell>
          <cell r="C3659" t="str">
            <v xml:space="preserve">UN    </v>
          </cell>
          <cell r="D3659">
            <v>2.5099999999999998</v>
          </cell>
        </row>
        <row r="3660">
          <cell r="A3660">
            <v>4890</v>
          </cell>
          <cell r="B3660" t="str">
            <v>PLUG OU BUJAO DE FERRO GALVANIZADO, DE 1"</v>
          </cell>
          <cell r="C3660" t="str">
            <v xml:space="preserve">UN    </v>
          </cell>
          <cell r="D3660">
            <v>4.72</v>
          </cell>
        </row>
        <row r="3661">
          <cell r="A3661">
            <v>12411</v>
          </cell>
          <cell r="B3661" t="str">
            <v>PLUG OU BUJAO DE FERRO GALVANIZADO, DE 2 1/2"</v>
          </cell>
          <cell r="C3661" t="str">
            <v xml:space="preserve">UN    </v>
          </cell>
          <cell r="D3661">
            <v>25.41</v>
          </cell>
        </row>
        <row r="3662">
          <cell r="A3662">
            <v>4891</v>
          </cell>
          <cell r="B3662" t="str">
            <v>PLUG OU BUJAO DE FERRO GALVANIZADO, DE 2"</v>
          </cell>
          <cell r="C3662" t="str">
            <v xml:space="preserve">UN    </v>
          </cell>
          <cell r="D3662">
            <v>12.7</v>
          </cell>
        </row>
        <row r="3663">
          <cell r="A3663">
            <v>4889</v>
          </cell>
          <cell r="B3663" t="str">
            <v>PLUG OU BUJAO DE FERRO GALVANIZADO, DE 3/4"</v>
          </cell>
          <cell r="C3663" t="str">
            <v xml:space="preserve">UN    </v>
          </cell>
          <cell r="D3663">
            <v>3.39</v>
          </cell>
        </row>
        <row r="3664">
          <cell r="A3664">
            <v>4892</v>
          </cell>
          <cell r="B3664" t="str">
            <v>PLUG OU BUJAO DE FERRO GALVANIZADO, DE 3"</v>
          </cell>
          <cell r="C3664" t="str">
            <v xml:space="preserve">UN    </v>
          </cell>
          <cell r="D3664">
            <v>35.58</v>
          </cell>
        </row>
        <row r="3665">
          <cell r="A3665">
            <v>12412</v>
          </cell>
          <cell r="B3665" t="str">
            <v>PLUG OU BUJAO DE FERRO GALVANIZADO, DE 4"</v>
          </cell>
          <cell r="C3665" t="str">
            <v xml:space="preserve">UN    </v>
          </cell>
          <cell r="D3665">
            <v>66.14</v>
          </cell>
        </row>
        <row r="3666">
          <cell r="A3666">
            <v>11073</v>
          </cell>
          <cell r="B3666" t="str">
            <v>PLUG PVC P/ ESG PREDIAL  75MM</v>
          </cell>
          <cell r="C3666" t="str">
            <v xml:space="preserve">UN    </v>
          </cell>
          <cell r="D3666">
            <v>4.97</v>
          </cell>
        </row>
        <row r="3667">
          <cell r="A3667">
            <v>11071</v>
          </cell>
          <cell r="B3667" t="str">
            <v>PLUG PVC P/ ESG PREDIAL 100MM</v>
          </cell>
          <cell r="C3667" t="str">
            <v xml:space="preserve">UN    </v>
          </cell>
          <cell r="D3667">
            <v>8.0500000000000007</v>
          </cell>
        </row>
        <row r="3668">
          <cell r="A3668">
            <v>11072</v>
          </cell>
          <cell r="B3668" t="str">
            <v>PLUG PVC P/ ESG PREDIAL 50MM</v>
          </cell>
          <cell r="C3668" t="str">
            <v xml:space="preserve">UN    </v>
          </cell>
          <cell r="D3668">
            <v>2.81</v>
          </cell>
        </row>
        <row r="3669">
          <cell r="A3669">
            <v>4895</v>
          </cell>
          <cell r="B3669" t="str">
            <v>PLUG PVC ROSCAVEL,  1/2",  AGUA FRIA PREDIAL (NBR 5648)</v>
          </cell>
          <cell r="C3669" t="str">
            <v xml:space="preserve">UN    </v>
          </cell>
          <cell r="D3669">
            <v>0.54</v>
          </cell>
        </row>
        <row r="3670">
          <cell r="A3670">
            <v>4907</v>
          </cell>
          <cell r="B3670" t="str">
            <v>PLUG PVC,  JE, DN 100 MM, PARA REDE COLETORA ESGOTO (NBR 10569)</v>
          </cell>
          <cell r="C3670" t="str">
            <v xml:space="preserve">UN    </v>
          </cell>
          <cell r="D3670">
            <v>34.020000000000003</v>
          </cell>
        </row>
        <row r="3671">
          <cell r="A3671">
            <v>4902</v>
          </cell>
          <cell r="B3671" t="str">
            <v>PLUG PVC, JE, DN 150 MM, PARA REDE COLETORA ESGOTO (NBR 10569)</v>
          </cell>
          <cell r="C3671" t="str">
            <v xml:space="preserve">UN    </v>
          </cell>
          <cell r="D3671">
            <v>77</v>
          </cell>
        </row>
        <row r="3672">
          <cell r="A3672">
            <v>4908</v>
          </cell>
          <cell r="B3672" t="str">
            <v>PLUG PVC, JE, DN 200 MM, PARA REDE COLETORA ESGOTO (NBR 10569)</v>
          </cell>
          <cell r="C3672" t="str">
            <v xml:space="preserve">UN    </v>
          </cell>
          <cell r="D3672">
            <v>156.36000000000001</v>
          </cell>
        </row>
        <row r="3673">
          <cell r="A3673">
            <v>4909</v>
          </cell>
          <cell r="B3673" t="str">
            <v>PLUG PVC, JE, DN 250 MM, PARA REDE COLETORA ESGOTO (NBR 10569)</v>
          </cell>
          <cell r="C3673" t="str">
            <v xml:space="preserve">UN    </v>
          </cell>
          <cell r="D3673">
            <v>301.97000000000003</v>
          </cell>
        </row>
        <row r="3674">
          <cell r="A3674">
            <v>4903</v>
          </cell>
          <cell r="B3674" t="str">
            <v>PLUG PVC, JE, DN 350 MM, PARA REDE COLETORA ESGOTO (NBR 10569)</v>
          </cell>
          <cell r="C3674" t="str">
            <v xml:space="preserve">UN    </v>
          </cell>
          <cell r="D3674">
            <v>887.91</v>
          </cell>
        </row>
        <row r="3675">
          <cell r="A3675">
            <v>4897</v>
          </cell>
          <cell r="B3675" t="str">
            <v>PLUG PVC, ROSCAVEL 1", PARA AGUA FRIA PREDIAL</v>
          </cell>
          <cell r="C3675" t="str">
            <v xml:space="preserve">UN    </v>
          </cell>
          <cell r="D3675">
            <v>2.27</v>
          </cell>
        </row>
        <row r="3676">
          <cell r="A3676">
            <v>4896</v>
          </cell>
          <cell r="B3676" t="str">
            <v>PLUG PVC, ROSCAVEL 3/4", PARA  AGUA FRIA PREDIAL</v>
          </cell>
          <cell r="C3676" t="str">
            <v xml:space="preserve">UN    </v>
          </cell>
          <cell r="D3676">
            <v>0.81</v>
          </cell>
        </row>
        <row r="3677">
          <cell r="A3677">
            <v>4900</v>
          </cell>
          <cell r="B3677" t="str">
            <v>PLUG PVC, ROSCAVEL, 1 1/2",  AGUA FRIA PREDIAL</v>
          </cell>
          <cell r="C3677" t="str">
            <v xml:space="preserve">UN    </v>
          </cell>
          <cell r="D3677">
            <v>6.77</v>
          </cell>
        </row>
        <row r="3678">
          <cell r="A3678">
            <v>4898</v>
          </cell>
          <cell r="B3678" t="str">
            <v>PLUG PVC, ROSCAVEL, 1 1/4",  AGUA FRIA PREDIAL</v>
          </cell>
          <cell r="C3678" t="str">
            <v xml:space="preserve">UN    </v>
          </cell>
          <cell r="D3678">
            <v>2.5299999999999998</v>
          </cell>
        </row>
        <row r="3679">
          <cell r="A3679">
            <v>4899</v>
          </cell>
          <cell r="B3679" t="str">
            <v>PLUG PVC, ROSCAVEL, 2",  AGUA FRIA PREDIAL</v>
          </cell>
          <cell r="C3679" t="str">
            <v xml:space="preserve">UN    </v>
          </cell>
          <cell r="D3679">
            <v>9.2899999999999991</v>
          </cell>
        </row>
        <row r="3680">
          <cell r="A3680">
            <v>11096</v>
          </cell>
          <cell r="B3680" t="str">
            <v>PO DE MARMORE (POSTO PEDREIRA/FORNECEDOR, SEM FRETE)</v>
          </cell>
          <cell r="C3680" t="str">
            <v xml:space="preserve">KG    </v>
          </cell>
          <cell r="D3680">
            <v>0.39</v>
          </cell>
        </row>
        <row r="3681">
          <cell r="A3681">
            <v>4741</v>
          </cell>
          <cell r="B3681" t="str">
            <v>PO DE PEDRA (POSTO PEDREIRA/FORNECEDOR, SEM FRETE)</v>
          </cell>
          <cell r="C3681" t="str">
            <v xml:space="preserve">M3    </v>
          </cell>
          <cell r="D3681">
            <v>72.680000000000007</v>
          </cell>
        </row>
        <row r="3682">
          <cell r="A3682">
            <v>4752</v>
          </cell>
          <cell r="B3682" t="str">
            <v>POCEIRO / ESCAVADOR DE VALAS E TUBULOES</v>
          </cell>
          <cell r="C3682" t="str">
            <v xml:space="preserve">H     </v>
          </cell>
          <cell r="D3682">
            <v>11.37</v>
          </cell>
        </row>
        <row r="3683">
          <cell r="A3683">
            <v>41091</v>
          </cell>
          <cell r="B3683" t="str">
            <v>POCEIRO / ESCAVADOR DE VALAS E TUBULOES (MENSALISTA)</v>
          </cell>
          <cell r="C3683" t="str">
            <v xml:space="preserve">MES   </v>
          </cell>
          <cell r="D3683">
            <v>2017.99</v>
          </cell>
        </row>
        <row r="3684">
          <cell r="A3684">
            <v>13954</v>
          </cell>
          <cell r="B3684" t="str">
            <v>POLIDORA DE PISO (POLITRIZ) ELETRICA, MOTOR MONOFASICO DE 4 HP, PESO DE 100 KG, DIAMETRO DO TRABALHO DE 450 MM</v>
          </cell>
          <cell r="C3684" t="str">
            <v xml:space="preserve">UN    </v>
          </cell>
          <cell r="D3684">
            <v>6438.55</v>
          </cell>
        </row>
        <row r="3685">
          <cell r="A3685">
            <v>3411</v>
          </cell>
          <cell r="B3685" t="str">
            <v>POLIESTIRENO EXPANDIDO/EPS (ISOPOR), PEROLAS, PARA CONCRETO LEVE</v>
          </cell>
          <cell r="C3685" t="str">
            <v xml:space="preserve">KG    </v>
          </cell>
          <cell r="D3685">
            <v>53.37</v>
          </cell>
        </row>
        <row r="3686">
          <cell r="A3686">
            <v>39995</v>
          </cell>
          <cell r="B3686" t="str">
            <v>POLIESTIRENO EXPANDIDO/EPS (ISOPOR), TIPO 2F, BLOCO</v>
          </cell>
          <cell r="C3686" t="str">
            <v xml:space="preserve">M3    </v>
          </cell>
          <cell r="D3686">
            <v>410.62</v>
          </cell>
        </row>
        <row r="3687">
          <cell r="A3687">
            <v>11615</v>
          </cell>
          <cell r="B3687" t="str">
            <v>POLIESTIRENO EXPANDIDO/EPS (ISOPOR), TIPO 2F, PLACA, ISOLAMENTO TERMOACUSTICO, E = 10 MM, 1000 X 500 MM</v>
          </cell>
          <cell r="C3687" t="str">
            <v xml:space="preserve">M2    </v>
          </cell>
          <cell r="D3687">
            <v>3.48</v>
          </cell>
        </row>
        <row r="3688">
          <cell r="A3688">
            <v>3408</v>
          </cell>
          <cell r="B3688" t="str">
            <v>POLIESTIRENO EXPANDIDO/EPS (ISOPOR), TIPO 2F, PLACA, ISOLAMENTO TERMOACUSTICO, E = 20 MM, 1000 X 500 MM</v>
          </cell>
          <cell r="C3688" t="str">
            <v xml:space="preserve">M2    </v>
          </cell>
          <cell r="D3688">
            <v>9.25</v>
          </cell>
        </row>
        <row r="3689">
          <cell r="A3689">
            <v>3409</v>
          </cell>
          <cell r="B3689" t="str">
            <v>POLIESTIRENO EXPANDIDO/EPS (ISOPOR), TIPO 2F, PLACA, ISOLAMENTO TERMOACUSTICO, E = 50 MM, 1000 X 500 MM</v>
          </cell>
          <cell r="C3689" t="str">
            <v xml:space="preserve">M2    </v>
          </cell>
          <cell r="D3689">
            <v>23.12</v>
          </cell>
        </row>
        <row r="3690">
          <cell r="A3690">
            <v>11427</v>
          </cell>
          <cell r="B3690" t="str">
            <v>POLVORA NEGRA</v>
          </cell>
          <cell r="C3690" t="str">
            <v xml:space="preserve">KG    </v>
          </cell>
          <cell r="D3690">
            <v>101.73</v>
          </cell>
        </row>
        <row r="3691">
          <cell r="A3691">
            <v>4491</v>
          </cell>
          <cell r="B3691" t="str">
            <v>PONTALETE *7,5 X 7,5* CM EM PINUS, MISTA OU EQUIVALENTE DA REGIAO - BRUTA</v>
          </cell>
          <cell r="C3691" t="str">
            <v xml:space="preserve">M     </v>
          </cell>
          <cell r="D3691">
            <v>7.23</v>
          </cell>
        </row>
        <row r="3692">
          <cell r="A3692">
            <v>2745</v>
          </cell>
          <cell r="B3692" t="str">
            <v>PONTALETE ROLIÇO SEM TRATAMENTO, D = 8 A 11 CM, H = 3 M, EM EUCALIPTO OU EQUIVALENTE DA REGIAO - BRUTA (PARA ESCORAMENTO)</v>
          </cell>
          <cell r="C3692" t="str">
            <v xml:space="preserve">M     </v>
          </cell>
          <cell r="D3692">
            <v>2.42</v>
          </cell>
        </row>
        <row r="3693">
          <cell r="A3693">
            <v>14439</v>
          </cell>
          <cell r="B3693" t="str">
            <v>PONTALETE ROLIÇO SEM TRATAMENTO, D = 8 A 11 CM, H = 6 M, EM EUCALIPTO OU EQUIVALENTE DA REGIAO - BRUTA (PARA ESCORAMENTO)</v>
          </cell>
          <cell r="C3693" t="str">
            <v xml:space="preserve">M     </v>
          </cell>
          <cell r="D3693">
            <v>3</v>
          </cell>
        </row>
        <row r="3694">
          <cell r="A3694">
            <v>26022</v>
          </cell>
          <cell r="B3694" t="str">
            <v>PONTEIRO PARA MARTELO ROMPEDOR, DIAMETRO = *28* MM, COMPRIMENTO = *520* MM, ENCAIXE SEXTAVADO</v>
          </cell>
          <cell r="C3694" t="str">
            <v xml:space="preserve">UN    </v>
          </cell>
          <cell r="D3694">
            <v>185.63</v>
          </cell>
        </row>
        <row r="3695">
          <cell r="A3695">
            <v>12362</v>
          </cell>
          <cell r="B3695" t="str">
            <v>PORCA OLHAL EM ACO GALVANIZADO, ESPESSURA 16MM, ABERTURA 21MM</v>
          </cell>
          <cell r="C3695" t="str">
            <v xml:space="preserve">UN    </v>
          </cell>
          <cell r="D3695">
            <v>12.39</v>
          </cell>
        </row>
        <row r="3696">
          <cell r="A3696">
            <v>421</v>
          </cell>
          <cell r="B3696" t="str">
            <v>PORCA OLHAL M 16,  EM ACO GALVANIZADO, DIAMETRO = 16 MM</v>
          </cell>
          <cell r="C3696" t="str">
            <v xml:space="preserve">UN    </v>
          </cell>
          <cell r="D3696">
            <v>9.6300000000000008</v>
          </cell>
        </row>
        <row r="3697">
          <cell r="A3697">
            <v>14148</v>
          </cell>
          <cell r="B3697" t="str">
            <v>PORCA UNIAO/JUNCAO ZINCADA SEXTAVADA 1/4 ", CHAVE 7/16 ", COMPRIMENTO = 25 MM</v>
          </cell>
          <cell r="C3697" t="str">
            <v xml:space="preserve">UN    </v>
          </cell>
          <cell r="D3697">
            <v>0.86</v>
          </cell>
        </row>
        <row r="3698">
          <cell r="A3698">
            <v>4341</v>
          </cell>
          <cell r="B3698" t="str">
            <v>PORCA ZINCADA, QUADRADA, DIAMETRO 3/8"</v>
          </cell>
          <cell r="C3698" t="str">
            <v xml:space="preserve">UN    </v>
          </cell>
          <cell r="D3698">
            <v>0.52</v>
          </cell>
        </row>
        <row r="3699">
          <cell r="A3699">
            <v>4337</v>
          </cell>
          <cell r="B3699" t="str">
            <v>PORCA ZINCADA, QUADRADA, DIAMETRO 5/8"</v>
          </cell>
          <cell r="C3699" t="str">
            <v xml:space="preserve">UN    </v>
          </cell>
          <cell r="D3699">
            <v>1.31</v>
          </cell>
        </row>
        <row r="3700">
          <cell r="A3700">
            <v>4339</v>
          </cell>
          <cell r="B3700" t="str">
            <v>PORCA ZINCADA, SEXTAVADA, DIAMETRO 1/2"</v>
          </cell>
          <cell r="C3700" t="str">
            <v xml:space="preserve">UN    </v>
          </cell>
          <cell r="D3700">
            <v>0.27</v>
          </cell>
        </row>
        <row r="3701">
          <cell r="A3701">
            <v>39997</v>
          </cell>
          <cell r="B3701" t="str">
            <v>PORCA ZINCADA, SEXTAVADA, DIAMETRO 1/4"</v>
          </cell>
          <cell r="C3701" t="str">
            <v xml:space="preserve">UN    </v>
          </cell>
          <cell r="D3701">
            <v>0.15</v>
          </cell>
        </row>
        <row r="3702">
          <cell r="A3702">
            <v>11971</v>
          </cell>
          <cell r="B3702" t="str">
            <v>PORCA ZINCADA, SEXTAVADA, DIAMETRO 1"</v>
          </cell>
          <cell r="C3702" t="str">
            <v xml:space="preserve">UN    </v>
          </cell>
          <cell r="D3702">
            <v>2.17</v>
          </cell>
        </row>
        <row r="3703">
          <cell r="A3703">
            <v>4342</v>
          </cell>
          <cell r="B3703" t="str">
            <v>PORCA ZINCADA, SEXTAVADA, DIAMETRO 3/8"</v>
          </cell>
          <cell r="C3703" t="str">
            <v xml:space="preserve">UN    </v>
          </cell>
          <cell r="D3703">
            <v>0.11</v>
          </cell>
        </row>
        <row r="3704">
          <cell r="A3704">
            <v>4330</v>
          </cell>
          <cell r="B3704" t="str">
            <v>PORCA ZINCADA, SEXTAVADA, DIAMETRO 5/16"</v>
          </cell>
          <cell r="C3704" t="str">
            <v xml:space="preserve">UN    </v>
          </cell>
          <cell r="D3704">
            <v>7.0000000000000007E-2</v>
          </cell>
        </row>
        <row r="3705">
          <cell r="A3705">
            <v>4340</v>
          </cell>
          <cell r="B3705" t="str">
            <v>PORCA ZINCADA, SEXTAVADA, DIAMETRO 5/8"</v>
          </cell>
          <cell r="C3705" t="str">
            <v xml:space="preserve">UN    </v>
          </cell>
          <cell r="D3705">
            <v>0.6</v>
          </cell>
        </row>
        <row r="3706">
          <cell r="A3706">
            <v>5088</v>
          </cell>
          <cell r="B3706" t="str">
            <v>PORTA CADEADO EM ACO GALVANIZADO, COMPRIMENTO DE 3  1/2"</v>
          </cell>
          <cell r="C3706" t="str">
            <v xml:space="preserve">UN    </v>
          </cell>
          <cell r="D3706">
            <v>7.2</v>
          </cell>
        </row>
        <row r="3707">
          <cell r="A3707">
            <v>11154</v>
          </cell>
          <cell r="B3707" t="str">
            <v>PORTA CORTA-FOGO PARA SAIDA DE EMERGENCIA, COM FECHADURA, VAO LUZ DE 90 X 210 CM, CLASSE P-90 (NBR 11742)</v>
          </cell>
          <cell r="C3707" t="str">
            <v xml:space="preserve">UN    </v>
          </cell>
          <cell r="D3707">
            <v>1086.6199999999999</v>
          </cell>
        </row>
        <row r="3708">
          <cell r="A3708">
            <v>4989</v>
          </cell>
          <cell r="B3708" t="str">
            <v>PORTA DE ABRIR / GIRO, DE MADEIRA FOLHA MEDIA (NBR 15930) DE 1000 X 2100 MM, DE 35 MM A 40 MM DE ESPESSURA, NUCLEO SEMI-SOLIDO (SARRAFEADO), CAPA LISA EM HDF, ACABAMENTO EM LAMINADO NATURAL PARA VERNIZ</v>
          </cell>
          <cell r="C3708" t="str">
            <v xml:space="preserve">UN    </v>
          </cell>
          <cell r="D3708">
            <v>288.52999999999997</v>
          </cell>
        </row>
        <row r="3709">
          <cell r="A3709">
            <v>4982</v>
          </cell>
          <cell r="B3709" t="str">
            <v>PORTA DE ABRIR / GIRO, DE MADEIRA FOLHA MEDIA (NBR 15930) DE 1000 X 2100 MM, DE 35 MM A 40 MM DE ESPESSURA, NUCLEO SEMI-SOLIDO (SARRAFEADO), CAPA LISA EM HDF, ACABAMENTO EM PRIMER PARA PINTURA</v>
          </cell>
          <cell r="C3709" t="str">
            <v xml:space="preserve">UN    </v>
          </cell>
          <cell r="D3709">
            <v>270.62</v>
          </cell>
        </row>
        <row r="3710">
          <cell r="A3710">
            <v>4962</v>
          </cell>
          <cell r="B3710" t="str">
            <v>PORTA DE ABRIR / GIRO, DE MADEIRA FOLHA MEDIA (NBR 15930) DE 700 X 2100 MM, DE 35 MM A 40 MM DE ESPESSURA, NUCLEO SEMI-SOLIDO (SARRAFEADO), CAPA FRISADA EM HDF, ACABAMENTO MELAMINICO EM PADRAO MADEIRA</v>
          </cell>
          <cell r="C3710" t="str">
            <v xml:space="preserve">UN    </v>
          </cell>
          <cell r="D3710">
            <v>213.42</v>
          </cell>
        </row>
        <row r="3711">
          <cell r="A3711">
            <v>4981</v>
          </cell>
          <cell r="B3711" t="str">
            <v>PORTA DE ABRIR / GIRO, DE MADEIRA FOLHA MEDIA (NBR 15930) DE 700 X 2100 MM, DE 35 MM A 40 MM DE ESPESSURA, NUCLEO SEMI-SOLIDO (SARRAFEADO), CAPA LISA EM HDF, ACABAMENTO EM LAMINADO NATURAL PARA VERNIZ</v>
          </cell>
          <cell r="C3711" t="str">
            <v xml:space="preserve">UN    </v>
          </cell>
          <cell r="D3711">
            <v>190</v>
          </cell>
        </row>
        <row r="3712">
          <cell r="A3712">
            <v>4964</v>
          </cell>
          <cell r="B3712" t="str">
            <v>PORTA DE ABRIR / GIRO, DE MADEIRA FOLHA MEDIA (NBR 15930) DE 800 X 2100 MM, DE 35 MM A 40 MM DE ESPESSURA, NUCLEO SEMI-SOLIDO (SARRAFEADO), CAPA FRISADA EM HDF, ACABAMENTO MELAMINICO EM PADRAO MADEIRA</v>
          </cell>
          <cell r="C3712" t="str">
            <v xml:space="preserve">UN    </v>
          </cell>
          <cell r="D3712">
            <v>241.04</v>
          </cell>
        </row>
        <row r="3713">
          <cell r="A3713">
            <v>4992</v>
          </cell>
          <cell r="B3713" t="str">
            <v>PORTA DE ABRIR / GIRO, DE MADEIRA FOLHA MEDIA (NBR 15930) DE 800 X 2100 MM, DE 35 MM A 40 MM DE ESPESSURA, NUCLEO SEMI-SOLIDO (SARRAFEADO), CAPA LISA EM HDF, ACABAMENTO EM LAMINADO NATURAL PARA VERNIZ</v>
          </cell>
          <cell r="C3713" t="str">
            <v xml:space="preserve">UN    </v>
          </cell>
          <cell r="D3713">
            <v>235.45</v>
          </cell>
        </row>
        <row r="3714">
          <cell r="A3714">
            <v>4987</v>
          </cell>
          <cell r="B3714" t="str">
            <v>PORTA DE ABRIR / GIRO, DE MADEIRA FOLHA MEDIA (NBR 15930) DE 900 X 2100 MM, DE 35 MM A 40 MM DE ESPESSURA, NUCLEO SEMI-SOLIDO (SARRAFEADO), CAPA LISA EM HDF, ACABAMENTO EM LAMINADO NATURAL PARA VERNIZ</v>
          </cell>
          <cell r="C3714" t="str">
            <v xml:space="preserve">UN    </v>
          </cell>
          <cell r="D3714">
            <v>269.37</v>
          </cell>
        </row>
        <row r="3715">
          <cell r="A3715">
            <v>39021</v>
          </cell>
          <cell r="B3715" t="str">
            <v>PORTA DE ABRIR EM ACO COM DIVISAO HORIZONTAL  PARA VIDROS, COM FUNDO ANTICORROSIVO/PRIMER DE PROTECAO, SEM GUARNICAO/ALIZAR/VISTA, VIDROS NAO INCLUSOS, 87 X 210 CM</v>
          </cell>
          <cell r="C3715" t="str">
            <v xml:space="preserve">UN    </v>
          </cell>
          <cell r="D3715">
            <v>488.76</v>
          </cell>
        </row>
        <row r="3716">
          <cell r="A3716">
            <v>39022</v>
          </cell>
          <cell r="B3716" t="str">
            <v>PORTA DE ABRIR EM ACO TIPO VENEZIANA, COM FUNDO ANTICORROSIVO / PRIMER DE PROTECAO, SEM GUARNICAO/ALIZAR/VISTA, 87 X 210 CM</v>
          </cell>
          <cell r="C3716" t="str">
            <v xml:space="preserve">UN    </v>
          </cell>
          <cell r="D3716">
            <v>604.45000000000005</v>
          </cell>
        </row>
        <row r="3717">
          <cell r="A3717">
            <v>39024</v>
          </cell>
          <cell r="B3717" t="str">
            <v>PORTA DE ABRIR EM ALUMINIO COM DIVISAO HORIZONTAL  PARA VIDROS,  ACABAMENTO ANODIZADO NATURAL, VIDROS INCLUSOS, SEM GUARNICAO/ALIZAR/VISTA , 87 X 210 CM</v>
          </cell>
          <cell r="C3717" t="str">
            <v xml:space="preserve">UN    </v>
          </cell>
          <cell r="D3717">
            <v>1014.25</v>
          </cell>
        </row>
        <row r="3718">
          <cell r="A3718">
            <v>4914</v>
          </cell>
          <cell r="B3718" t="str">
            <v>PORTA DE ABRIR EM ALUMINIO COM LAMBRI HORIZONTAL/LAMINADA, ACABAMENTO ANODIZADO NATURAL, SEM GUARNICAO/ALIZAR/VISTA</v>
          </cell>
          <cell r="C3718" t="str">
            <v xml:space="preserve">M2    </v>
          </cell>
          <cell r="D3718">
            <v>822.38</v>
          </cell>
        </row>
        <row r="3719">
          <cell r="A3719">
            <v>4917</v>
          </cell>
          <cell r="B3719" t="str">
            <v>PORTA DE ABRIR EM ALUMINIO TIPO VENEZIANA, ACABAMENTO ANODIZADO NATURAL, SEM GUARNICAO/ALIZAR/VISTA</v>
          </cell>
          <cell r="C3719" t="str">
            <v xml:space="preserve">M2    </v>
          </cell>
          <cell r="D3719">
            <v>567.94000000000005</v>
          </cell>
        </row>
        <row r="3720">
          <cell r="A3720">
            <v>39025</v>
          </cell>
          <cell r="B3720" t="str">
            <v>PORTA DE ABRIR EM ALUMINIO TIPO VENEZIANA, ACABAMENTO ANODIZADO NATURAL, SEM GUARNICAO/ALIZAR/VISTA, 87 X 210 CM</v>
          </cell>
          <cell r="C3720" t="str">
            <v xml:space="preserve">UN    </v>
          </cell>
          <cell r="D3720">
            <v>1040</v>
          </cell>
        </row>
        <row r="3721">
          <cell r="A3721">
            <v>4930</v>
          </cell>
          <cell r="B3721" t="str">
            <v>PORTA DE ABRIR EM GRADIL COM BARRA CHATA 3 CM X 1/4", COM REQUADRO E GUARNICAO - COMPLETO - ACABAMENTO NATURAL</v>
          </cell>
          <cell r="C3721" t="str">
            <v xml:space="preserve">M2    </v>
          </cell>
          <cell r="D3721">
            <v>525.27</v>
          </cell>
        </row>
        <row r="3722">
          <cell r="A3722">
            <v>4922</v>
          </cell>
          <cell r="B3722" t="str">
            <v>PORTA DE CORRER EM ALUMINIO, DUAS FOLHAS MOVEIS COM VIDRO, FECHADURA E PUXADOR EMBUTIDO, ACABAMENTO ANODIZADO NATURAL, SEM GUARNICAO/ALIZAR/VISTA</v>
          </cell>
          <cell r="C3722" t="str">
            <v xml:space="preserve">M2    </v>
          </cell>
          <cell r="D3722">
            <v>526.80999999999995</v>
          </cell>
        </row>
        <row r="3723">
          <cell r="A3723">
            <v>4911</v>
          </cell>
          <cell r="B3723" t="str">
            <v>PORTA DE ENROLAR MANUAL COMPLETA, ARTICULADA RAIADA LARGA, EM ACO GALVANIZADO NATURAL, CHAPA NUMERO 24 (SEM INSTALACAO)</v>
          </cell>
          <cell r="C3723" t="str">
            <v xml:space="preserve">M2    </v>
          </cell>
          <cell r="D3723">
            <v>344.4</v>
          </cell>
        </row>
        <row r="3724">
          <cell r="A3724">
            <v>37518</v>
          </cell>
          <cell r="B3724" t="str">
            <v>PORTA DE ENROLAR MANUAL COMPLETA, PERFIL MEIA CANA CEGA, EM ACO GALVANIZADO COM PINTURA ELETROSTATICA, CHAPA NUMERO 24 " (SEM INSTALACAO)</v>
          </cell>
          <cell r="C3724" t="str">
            <v xml:space="preserve">M2    </v>
          </cell>
          <cell r="D3724">
            <v>559.65</v>
          </cell>
        </row>
        <row r="3725">
          <cell r="A3725">
            <v>4910</v>
          </cell>
          <cell r="B3725" t="str">
            <v>PORTA DE ENROLAR MANUAL COMPLETA, PERFIL MEIA CANA CEGA, EM ACO GALVANIZADO NATURAL, CHAPA NUMERO 24 (SEM INSTALACAO)</v>
          </cell>
          <cell r="C3725" t="str">
            <v xml:space="preserve">M2    </v>
          </cell>
          <cell r="D3725">
            <v>471.79</v>
          </cell>
        </row>
        <row r="3726">
          <cell r="A3726">
            <v>4943</v>
          </cell>
          <cell r="B3726" t="str">
            <v>PORTA DE ENROLAR MANUAL COMPLETA, PERFIL MEIA CANA VAZADA TIJOLINHO, EM ACO GALVANIZADO NATURAL, CHAPA NUMERO 24 (SEM INSTALACAO)</v>
          </cell>
          <cell r="C3726" t="str">
            <v xml:space="preserve">M2    </v>
          </cell>
          <cell r="D3726">
            <v>702.85</v>
          </cell>
        </row>
        <row r="3727">
          <cell r="A3727">
            <v>5002</v>
          </cell>
          <cell r="B3727" t="str">
            <v>PORTA DE MADEIRA QUADRICULADA PARA VIDRO, DE CORRER (EUCALIPTO OU EQUIVALENTE REGIONAL), E = *3,5* CM</v>
          </cell>
          <cell r="C3727" t="str">
            <v xml:space="preserve">M2    </v>
          </cell>
          <cell r="D3727">
            <v>324.22000000000003</v>
          </cell>
        </row>
        <row r="3728">
          <cell r="A3728">
            <v>4977</v>
          </cell>
          <cell r="B3728" t="str">
            <v>PORTA DE MADEIRA TIPO VENEZIANA (EUCALIPTO OU EQUIVALENTE REGIONAL), E = *3,5* CM</v>
          </cell>
          <cell r="C3728" t="str">
            <v xml:space="preserve">M2    </v>
          </cell>
          <cell r="D3728">
            <v>218.86</v>
          </cell>
        </row>
        <row r="3729">
          <cell r="A3729">
            <v>5028</v>
          </cell>
          <cell r="B3729" t="str">
            <v>PORTA DE MADEIRA-DE-LEI QUADRICULADA PARA VIDRO, DE CORRER (ANGELIM OU EQUIVALENTE REGIONAL), E = *3,5* CM</v>
          </cell>
          <cell r="C3729" t="str">
            <v xml:space="preserve">M2    </v>
          </cell>
          <cell r="D3729">
            <v>535.52</v>
          </cell>
        </row>
        <row r="3730">
          <cell r="A3730">
            <v>4998</v>
          </cell>
          <cell r="B3730" t="str">
            <v>PORTA DE MADEIRA-DE-LEI TIPO MEXICANA SEM EMENDA (ANGELIM OU EQUIVALENTE REGIONAL), E = *3,5* CM</v>
          </cell>
          <cell r="C3730" t="str">
            <v xml:space="preserve">M2    </v>
          </cell>
          <cell r="D3730">
            <v>444.76</v>
          </cell>
        </row>
        <row r="3731">
          <cell r="A3731">
            <v>4969</v>
          </cell>
          <cell r="B3731" t="str">
            <v>PORTA DE MADEIRA-DE-LEI TIPO VENEZIANA (ANGELIM OU EQUIVALENTE REGIONAL), E = *3,5* CM</v>
          </cell>
          <cell r="C3731" t="str">
            <v xml:space="preserve">M2    </v>
          </cell>
          <cell r="D3731">
            <v>309.54000000000002</v>
          </cell>
        </row>
        <row r="3732">
          <cell r="A3732">
            <v>11364</v>
          </cell>
          <cell r="B3732" t="str">
            <v>PORTA DE MADEIRA, FOLHA LEVE (NBR 15930) DE 600 X 2100 MM, DE 35 MM A 40 MM DE ESPESSURA, NUCLEO COLMEIA, CAPA LISA EM HDF, ACABAMENTO EM PRIMER PARA PINTURA</v>
          </cell>
          <cell r="C3732" t="str">
            <v xml:space="preserve">UN    </v>
          </cell>
          <cell r="D3732">
            <v>163.22</v>
          </cell>
        </row>
        <row r="3733">
          <cell r="A3733">
            <v>11365</v>
          </cell>
          <cell r="B3733" t="str">
            <v>PORTA DE MADEIRA, FOLHA LEVE (NBR 15930) DE 700 X 2100 MM, DE 35 MM A 40 MM DE ESPESSURA, NUCLEO COLMEIA, CAPA LISA EM HDF, ACABAMENTO EM PRIMER PARA PINTURA</v>
          </cell>
          <cell r="C3733" t="str">
            <v xml:space="preserve">UN    </v>
          </cell>
          <cell r="D3733">
            <v>169.39</v>
          </cell>
        </row>
        <row r="3734">
          <cell r="A3734">
            <v>11366</v>
          </cell>
          <cell r="B3734" t="str">
            <v>PORTA DE MADEIRA, FOLHA LEVE (NBR 15930) DE 800 X 2100 MM, DE 35 MM A 40 MM DE ESPESSURA, NUCLEO COLMEIA, CAPA LISA EM HDF, ACABAMENTO EM PRIMER PARA PINTURA</v>
          </cell>
          <cell r="C3734" t="str">
            <v xml:space="preserve">UN    </v>
          </cell>
          <cell r="D3734">
            <v>180.06</v>
          </cell>
        </row>
        <row r="3735">
          <cell r="A3735">
            <v>43777</v>
          </cell>
          <cell r="B3735" t="str">
            <v>PORTA DE MADEIRA, FOLHA LEVE (NBR 15930), DE 600 X 2100 MM, E = 35 MM, NUCLEO COLMEIA, CAPA LISA EM HDF, ACABAMENTO MELAMINICO EM PADRAO MADEIRA</v>
          </cell>
          <cell r="C3735" t="str">
            <v xml:space="preserve">UN    </v>
          </cell>
          <cell r="D3735">
            <v>211.51</v>
          </cell>
        </row>
        <row r="3736">
          <cell r="A3736">
            <v>20322</v>
          </cell>
          <cell r="B3736" t="str">
            <v>PORTA DE MADEIRA, FOLHA MEDIA (NBR 15930) DE 600 X 2100 MM, DE 35 MM A 40 MM DE ESPESSURA, NUCLEO SEMI-SOLIDO (SARRAFEADO), CAPA FRISADA EM HDF, ACABAMENTO MELAMINICO EM PADRAO MADEIRA</v>
          </cell>
          <cell r="C3736" t="str">
            <v xml:space="preserve">UN    </v>
          </cell>
          <cell r="D3736">
            <v>196.34</v>
          </cell>
        </row>
        <row r="3737">
          <cell r="A3737">
            <v>10553</v>
          </cell>
          <cell r="B3737" t="str">
            <v>PORTA DE MADEIRA, FOLHA MEDIA (NBR 15930) DE 600 X 2100 MM, DE 35 MM A 40 MM DE ESPESSURA, NUCLEO SEMI-SOLIDO (SARRAFEADO), CAPA LISA EM HDF, ACABAMENTO EM PRIMER PARA PINTURA</v>
          </cell>
          <cell r="C3737" t="str">
            <v xml:space="preserve">UN    </v>
          </cell>
          <cell r="D3737">
            <v>178.28</v>
          </cell>
        </row>
        <row r="3738">
          <cell r="A3738">
            <v>5020</v>
          </cell>
          <cell r="B3738" t="str">
            <v>PORTA DE MADEIRA, FOLHA MEDIA (NBR 15930) DE 600 X 2100 MM, DE 35 MM A 40 MM DE ESPESSURA, NUCLEO SEMI-SOLIDO (SARRAFEADO), CAPA LISA EM HDF, ACABAMENTO LAMINADO NATURAL PARA VERNIZ</v>
          </cell>
          <cell r="C3738" t="str">
            <v xml:space="preserve">UN    </v>
          </cell>
          <cell r="D3738">
            <v>187.96</v>
          </cell>
        </row>
        <row r="3739">
          <cell r="A3739">
            <v>10554</v>
          </cell>
          <cell r="B3739" t="str">
            <v>PORTA DE MADEIRA, FOLHA MEDIA (NBR 15930) DE 700 X 2100 MM, DE 35 MM A 40 MM DE ESPESSURA, NUCLEO SEMI-SOLIDO (SARRAFEADO), CAPA LISA EM HDF, ACABAMENTO EM PRIMER PARA PINTURA</v>
          </cell>
          <cell r="C3739" t="str">
            <v xml:space="preserve">UN    </v>
          </cell>
          <cell r="D3739">
            <v>179.86</v>
          </cell>
        </row>
        <row r="3740">
          <cell r="A3740">
            <v>10555</v>
          </cell>
          <cell r="B3740" t="str">
            <v>PORTA DE MADEIRA, FOLHA MEDIA (NBR 15930) DE 800 X 2100 MM, DE 35 MM A 40 MM DE ESPESSURA, NUCLEO SEMI-SOLIDO (SARRAFEADO), CAPA LISA EM HDF, ACABAMENTO EM PRIMER PARA PINTURA</v>
          </cell>
          <cell r="C3740" t="str">
            <v xml:space="preserve">UN    </v>
          </cell>
          <cell r="D3740">
            <v>196.14</v>
          </cell>
        </row>
        <row r="3741">
          <cell r="A3741">
            <v>10556</v>
          </cell>
          <cell r="B3741" t="str">
            <v>PORTA DE MADEIRA, FOLHA MEDIA (NBR 15930) DE 900 X 2100 MM, DE 35 MM A 40 MM DE ESPESSURA, NUCLEO SEMI-SOLIDO (SARRAFEADO), CAPA LISA EM HDF, ACABAMENTO EM PRIMER PARA PINTURA</v>
          </cell>
          <cell r="C3741" t="str">
            <v xml:space="preserve">UN    </v>
          </cell>
          <cell r="D3741">
            <v>260.79000000000002</v>
          </cell>
        </row>
        <row r="3742">
          <cell r="A3742">
            <v>39502</v>
          </cell>
          <cell r="B3742" t="str">
            <v>PORTA DE MADEIRA, FOLHA PESADA (NBR 15930) DE 800 X 2100 MM, DE 40 MM A 45 MM DE ESPESSURA, NUCLEO SOLIDO, CAPA LISA EM HDF, ACABAMENTO EM LAMINADO NATURAL PARA VERNIZ</v>
          </cell>
          <cell r="C3742" t="str">
            <v xml:space="preserve">UN    </v>
          </cell>
          <cell r="D3742">
            <v>366.21</v>
          </cell>
        </row>
        <row r="3743">
          <cell r="A3743">
            <v>39504</v>
          </cell>
          <cell r="B3743" t="str">
            <v>PORTA DE MADEIRA, FOLHA PESADA (NBR 15930) DE 800 X 2100 MM, DE 40 MM A 45 MM DE ESPESSURA, NUCLEO SOLIDO, CAPA LISA EM HDF, ACABAMENTO EM PRIMER PARA PINTURA</v>
          </cell>
          <cell r="C3743" t="str">
            <v xml:space="preserve">UN    </v>
          </cell>
          <cell r="D3743">
            <v>404.96</v>
          </cell>
        </row>
        <row r="3744">
          <cell r="A3744">
            <v>39503</v>
          </cell>
          <cell r="B3744" t="str">
            <v>PORTA DE MADEIRA, FOLHA PESADA (NBR 15930) DE 900 X 2100 MM, DE 40 MM A 45 MM DE ESPESSURA, NUCLEO SOLIDO, CAPA LISA EM HDF, ACABAMENTO EM LAMINADO NATURAL PARA VERNIZ</v>
          </cell>
          <cell r="C3744" t="str">
            <v xml:space="preserve">UN    </v>
          </cell>
          <cell r="D3744">
            <v>426.21</v>
          </cell>
        </row>
        <row r="3745">
          <cell r="A3745">
            <v>39505</v>
          </cell>
          <cell r="B3745" t="str">
            <v>PORTA DE MADEIRA, FOLHA PESADA (NBR 15930) DE 900 X 2100 MM, DE 40 MM A 45 MM DE ESPESSURA, NUCLEO SOLIDO, CAPA LISA EM HDF, ACABAMENTO EM PRIMER PARA PINTURA</v>
          </cell>
          <cell r="C3745" t="str">
            <v xml:space="preserve">UN    </v>
          </cell>
          <cell r="D3745">
            <v>459.3</v>
          </cell>
        </row>
        <row r="3746">
          <cell r="A3746">
            <v>25969</v>
          </cell>
          <cell r="B3746" t="str">
            <v>PORTA DENTE PARA FRESADORA</v>
          </cell>
          <cell r="C3746" t="str">
            <v xml:space="preserve">UN    </v>
          </cell>
          <cell r="D3746">
            <v>360.15</v>
          </cell>
        </row>
        <row r="3747">
          <cell r="A3747">
            <v>4944</v>
          </cell>
          <cell r="B3747" t="str">
            <v>PORTA GRADE DE ENROLAR MANUAL COMPLETA, PERFIL TUBULAR TIJOLINHO 3/4 ", EM ACO GALVANIZADO NATURAL (SEM INSTALACAO)</v>
          </cell>
          <cell r="C3747" t="str">
            <v xml:space="preserve">M2    </v>
          </cell>
          <cell r="D3747">
            <v>1050.77</v>
          </cell>
        </row>
        <row r="3748">
          <cell r="A3748">
            <v>21102</v>
          </cell>
          <cell r="B3748" t="str">
            <v>PORTA TOALHA BANHO EM METAL CROMADO, TIPO BARRA</v>
          </cell>
          <cell r="C3748" t="str">
            <v xml:space="preserve">UN    </v>
          </cell>
          <cell r="D3748">
            <v>32.340000000000003</v>
          </cell>
        </row>
        <row r="3749">
          <cell r="A3749">
            <v>21101</v>
          </cell>
          <cell r="B3749" t="str">
            <v>PORTA TOALHA ROSTO EM METAL CROMADO, TIPO ARGOLA</v>
          </cell>
          <cell r="C3749" t="str">
            <v xml:space="preserve">UN    </v>
          </cell>
          <cell r="D3749">
            <v>20.76</v>
          </cell>
        </row>
        <row r="3750">
          <cell r="A3750">
            <v>34713</v>
          </cell>
          <cell r="B3750" t="str">
            <v>PORTA VIDRO TEMPERADO INCOLOR, 2 FOLHAS DE CORRER, E = 10 MM (SEM FERRAGENS E SEM COLOCACAO)</v>
          </cell>
          <cell r="C3750" t="str">
            <v xml:space="preserve">M2    </v>
          </cell>
          <cell r="D3750">
            <v>338.2</v>
          </cell>
        </row>
        <row r="3751">
          <cell r="A3751">
            <v>4947</v>
          </cell>
          <cell r="B3751" t="str">
            <v>PORTAO BASCULANTE MANUAL EM ACO GALVANIZADO NATURAL, TIPO LAMBRIL COM REQUADRO/BATENTE, CHAPA NUMERO 26, INCLUI FECHADURA (SEM INSTALACAO)</v>
          </cell>
          <cell r="C3751" t="str">
            <v xml:space="preserve">M2    </v>
          </cell>
          <cell r="D3751">
            <v>675.02</v>
          </cell>
        </row>
        <row r="3752">
          <cell r="A3752">
            <v>37563</v>
          </cell>
          <cell r="B3752" t="str">
            <v>PORTAO BASCULANTE, MANUAL, EM CHAPA TIPO LAMBRIL QUADRADO, COM REQUADRO, ACABAMENTO NATURAL</v>
          </cell>
          <cell r="C3752" t="str">
            <v xml:space="preserve">M2    </v>
          </cell>
          <cell r="D3752">
            <v>518.30999999999995</v>
          </cell>
        </row>
        <row r="3753">
          <cell r="A3753">
            <v>4948</v>
          </cell>
          <cell r="B3753" t="str">
            <v>PORTAO DE ABRIR EM GRADIL DE METALON REDONDO DE 3/4"  VERTICAL, COM REQUADRO, ACABAMENTO NATURAL - COMPLETO</v>
          </cell>
          <cell r="C3753" t="str">
            <v xml:space="preserve">M2    </v>
          </cell>
          <cell r="D3753">
            <v>470.38</v>
          </cell>
        </row>
        <row r="3754">
          <cell r="A3754">
            <v>37561</v>
          </cell>
          <cell r="B3754" t="str">
            <v>PORTAO DE CORRER EM CHAPA TIPO PAINEL LAMBRIL QUADRADO, COM PORTA SOCIAL COMPLETA INCLUIDA, COM REQUADRO, ACABAMENTO NATURAL, COM TRILHOS E ROLDANAS</v>
          </cell>
          <cell r="C3754" t="str">
            <v xml:space="preserve">M2    </v>
          </cell>
          <cell r="D3754">
            <v>967.54</v>
          </cell>
        </row>
        <row r="3755">
          <cell r="A3755">
            <v>37562</v>
          </cell>
          <cell r="B3755" t="str">
            <v>PORTAO DE CORRER EM GRADIL FIXO DE BARRA DE FERRO CHATA DE 3 X 1/4" NA VERTICAL, SEM REQUADRO, ACABAMENTO NATURAL, COM TRILHOS E ROLDANAS</v>
          </cell>
          <cell r="C3755" t="str">
            <v xml:space="preserve">M2    </v>
          </cell>
          <cell r="D3755">
            <v>620.58000000000004</v>
          </cell>
        </row>
        <row r="3756">
          <cell r="A3756">
            <v>14164</v>
          </cell>
          <cell r="B3756" t="str">
            <v>POSTE CONICO CONTINUO EM ACO GALVANIZADO, CURVO, BRACO DUPLO, ENGASTADO,  H = 9 M, DIAMETRO INFERIOR = *135* MM</v>
          </cell>
          <cell r="C3756" t="str">
            <v xml:space="preserve">UN    </v>
          </cell>
          <cell r="D3756">
            <v>1970.01</v>
          </cell>
        </row>
        <row r="3757">
          <cell r="A3757">
            <v>14163</v>
          </cell>
          <cell r="B3757" t="str">
            <v>POSTE CONICO CONTINUO EM ACO GALVANIZADO, CURVO, BRACO DUPLO, FLANGEADO,  H = 9 M, DIAMETRO INFERIOR = *135* MM</v>
          </cell>
          <cell r="C3757" t="str">
            <v xml:space="preserve">UN    </v>
          </cell>
          <cell r="D3757">
            <v>2239.0500000000002</v>
          </cell>
        </row>
        <row r="3758">
          <cell r="A3758">
            <v>5051</v>
          </cell>
          <cell r="B3758" t="str">
            <v>POSTE CONICO CONTINUO EM ACO GALVANIZADO, CURVO, BRACO SIMPLES, ENGASTADO,  H = 9 M, DIAMETRO INFERIOR = *135* MM</v>
          </cell>
          <cell r="C3758" t="str">
            <v xml:space="preserve">UN    </v>
          </cell>
          <cell r="D3758">
            <v>1904.28</v>
          </cell>
        </row>
        <row r="3759">
          <cell r="A3759">
            <v>14162</v>
          </cell>
          <cell r="B3759" t="str">
            <v>POSTE CONICO CONTINUO EM ACO GALVANIZADO, CURVO, BRACO SIMPLES, FLANGEADO,  H = 9 M, DIAMETRO INFERIOR = *135* MM</v>
          </cell>
          <cell r="C3759" t="str">
            <v xml:space="preserve">UN    </v>
          </cell>
          <cell r="D3759">
            <v>1901.52</v>
          </cell>
        </row>
        <row r="3760">
          <cell r="A3760">
            <v>5052</v>
          </cell>
          <cell r="B3760" t="str">
            <v>POSTE CONICO CONTINUO EM ACO GALVANIZADO, CURVO, BRACO SIMPLES, FLANGEADO, H = 7 M, DIAMETRO INFERIOR = *125* MM</v>
          </cell>
          <cell r="C3760" t="str">
            <v xml:space="preserve">UN    </v>
          </cell>
          <cell r="D3760">
            <v>1418.8</v>
          </cell>
        </row>
        <row r="3761">
          <cell r="A3761">
            <v>14166</v>
          </cell>
          <cell r="B3761" t="str">
            <v>POSTE CONICO CONTINUO EM ACO GALVANIZADO, RETO, ENGASTADO,  H = 7 M, DIAMETRO INFERIOR = *125* MM</v>
          </cell>
          <cell r="C3761" t="str">
            <v xml:space="preserve">UN    </v>
          </cell>
          <cell r="D3761">
            <v>1436.81</v>
          </cell>
        </row>
        <row r="3762">
          <cell r="A3762">
            <v>14165</v>
          </cell>
          <cell r="B3762" t="str">
            <v>POSTE CONICO CONTINUO EM ACO GALVANIZADO, RETO, ENGASTADO,  H = 9 M, DIAMETRO INFERIOR = *145* MM</v>
          </cell>
          <cell r="C3762" t="str">
            <v xml:space="preserve">UN    </v>
          </cell>
          <cell r="D3762">
            <v>1990.51</v>
          </cell>
        </row>
        <row r="3763">
          <cell r="A3763">
            <v>5050</v>
          </cell>
          <cell r="B3763" t="str">
            <v>POSTE CONICO CONTINUO EM ACO GALVANIZADO, RETO, FLANGEADO,  H = 3 M, DIAMETRO INFERIOR = *95* MM</v>
          </cell>
          <cell r="C3763" t="str">
            <v xml:space="preserve">UN    </v>
          </cell>
          <cell r="D3763">
            <v>489.91</v>
          </cell>
        </row>
        <row r="3764">
          <cell r="A3764">
            <v>12366</v>
          </cell>
          <cell r="B3764" t="str">
            <v>POSTE DE CONCRETO CIRCULAR, 150 KG, H = 10 M (NBR 8451)</v>
          </cell>
          <cell r="C3764" t="str">
            <v xml:space="preserve">UN    </v>
          </cell>
          <cell r="D3764">
            <v>789.01</v>
          </cell>
        </row>
        <row r="3765">
          <cell r="A3765">
            <v>5045</v>
          </cell>
          <cell r="B3765" t="str">
            <v>POSTE DE CONCRETO CIRCULAR, 200 KG, H = 11 M (NBR 8451)</v>
          </cell>
          <cell r="C3765" t="str">
            <v xml:space="preserve">UN    </v>
          </cell>
          <cell r="D3765">
            <v>1098.73</v>
          </cell>
        </row>
        <row r="3766">
          <cell r="A3766">
            <v>5044</v>
          </cell>
          <cell r="B3766" t="str">
            <v>POSTE DE CONCRETO CIRCULAR, 200 KG, H = 9 M (NBR 8451)</v>
          </cell>
          <cell r="C3766" t="str">
            <v xml:space="preserve">UN    </v>
          </cell>
          <cell r="D3766">
            <v>775.17</v>
          </cell>
        </row>
        <row r="3767">
          <cell r="A3767">
            <v>5055</v>
          </cell>
          <cell r="B3767" t="str">
            <v>POSTE DE CONCRETO CIRCULAR, 300 KG, H = 11 M (NBR 8451)</v>
          </cell>
          <cell r="C3767" t="str">
            <v xml:space="preserve">UN    </v>
          </cell>
          <cell r="D3767">
            <v>1102.08</v>
          </cell>
        </row>
        <row r="3768">
          <cell r="A3768">
            <v>5053</v>
          </cell>
          <cell r="B3768" t="str">
            <v>POSTE DE CONCRETO CIRCULAR, 300 KG, H = 9 M (NBR 8451)</v>
          </cell>
          <cell r="C3768" t="str">
            <v xml:space="preserve">UN    </v>
          </cell>
          <cell r="D3768">
            <v>857.79</v>
          </cell>
        </row>
        <row r="3769">
          <cell r="A3769">
            <v>5035</v>
          </cell>
          <cell r="B3769" t="str">
            <v>POSTE DE CONCRETO CIRCULAR, 400 KG, H = 11 M (NBR 8451)</v>
          </cell>
          <cell r="C3769" t="str">
            <v xml:space="preserve">UN    </v>
          </cell>
          <cell r="D3769">
            <v>1402.46</v>
          </cell>
        </row>
        <row r="3770">
          <cell r="A3770">
            <v>5036</v>
          </cell>
          <cell r="B3770" t="str">
            <v>POSTE DE CONCRETO CIRCULAR, 400 KG, H = 14 M (NBR 8451)</v>
          </cell>
          <cell r="C3770" t="str">
            <v xml:space="preserve">UN    </v>
          </cell>
          <cell r="D3770">
            <v>2341.17</v>
          </cell>
        </row>
        <row r="3771">
          <cell r="A3771">
            <v>5059</v>
          </cell>
          <cell r="B3771" t="str">
            <v>POSTE DE CONCRETO CIRCULAR, 400 KG, H = 9 M (NBR 8451)</v>
          </cell>
          <cell r="C3771" t="str">
            <v xml:space="preserve">UN    </v>
          </cell>
          <cell r="D3771">
            <v>1096.8499999999999</v>
          </cell>
        </row>
        <row r="3772">
          <cell r="A3772">
            <v>5057</v>
          </cell>
          <cell r="B3772" t="str">
            <v>POSTE DE CONCRETO DUPLO T, TIPO B, 300 KG, H = 10 M (NBR 8451)</v>
          </cell>
          <cell r="C3772" t="str">
            <v xml:space="preserve">UN    </v>
          </cell>
          <cell r="D3772">
            <v>943.2</v>
          </cell>
        </row>
        <row r="3773">
          <cell r="A3773">
            <v>5033</v>
          </cell>
          <cell r="B3773" t="str">
            <v>POSTE DE CONCRETO DUPLO T, TIPO B, 300 KG, H = 9 M (NBR 8451)</v>
          </cell>
          <cell r="C3773" t="str">
            <v xml:space="preserve">UN    </v>
          </cell>
          <cell r="D3773">
            <v>783</v>
          </cell>
        </row>
        <row r="3774">
          <cell r="A3774">
            <v>5038</v>
          </cell>
          <cell r="B3774" t="str">
            <v>POSTE DE CONCRETO DUPLO T, TIPO D, 200 KG, H = 9 M (NBR 8451)</v>
          </cell>
          <cell r="C3774" t="str">
            <v xml:space="preserve">UN    </v>
          </cell>
          <cell r="D3774">
            <v>638.14</v>
          </cell>
        </row>
        <row r="3775">
          <cell r="A3775">
            <v>12372</v>
          </cell>
          <cell r="B3775" t="str">
            <v>POSTE DE CONCRETO DUPLO T, 200 KG, H = 11 M (NBR 8451)</v>
          </cell>
          <cell r="C3775" t="str">
            <v xml:space="preserve">UN    </v>
          </cell>
          <cell r="D3775">
            <v>840.94</v>
          </cell>
        </row>
        <row r="3776">
          <cell r="A3776">
            <v>13339</v>
          </cell>
          <cell r="B3776" t="str">
            <v>POSTE DE CONCRETO DUPLO T, 300 KG, H = 12 M (NBR 8451)</v>
          </cell>
          <cell r="C3776" t="str">
            <v xml:space="preserve">UN    </v>
          </cell>
          <cell r="D3776">
            <v>1250.1500000000001</v>
          </cell>
        </row>
        <row r="3777">
          <cell r="A3777">
            <v>12373</v>
          </cell>
          <cell r="B3777" t="str">
            <v>POSTE DE CONCRETO DUPLO T, 400 KG,H = 12 M (NBR 8451)</v>
          </cell>
          <cell r="C3777" t="str">
            <v xml:space="preserve">UN    </v>
          </cell>
          <cell r="D3777">
            <v>1309.17</v>
          </cell>
        </row>
        <row r="3778">
          <cell r="A3778">
            <v>12388</v>
          </cell>
          <cell r="B3778" t="str">
            <v>POSTE DECORATIVO PARA JARDIM EM ACO TUBULAR, SEM LUMINARIA, H = *2,5* M</v>
          </cell>
          <cell r="C3778" t="str">
            <v xml:space="preserve">UN    </v>
          </cell>
          <cell r="D3778">
            <v>289.99</v>
          </cell>
        </row>
        <row r="3779">
          <cell r="A3779">
            <v>34695</v>
          </cell>
          <cell r="B3779" t="str">
            <v>POSTE PADRAO SUBTERRANEO 100 A, H = 2,5 M</v>
          </cell>
          <cell r="C3779" t="str">
            <v xml:space="preserve">UN    </v>
          </cell>
          <cell r="D3779">
            <v>900.45</v>
          </cell>
        </row>
        <row r="3780">
          <cell r="A3780">
            <v>34692</v>
          </cell>
          <cell r="B3780" t="str">
            <v>POSTE PADRAO SUBTERRANEO 200 A, H = 2,5 M</v>
          </cell>
          <cell r="C3780" t="str">
            <v xml:space="preserve">UN    </v>
          </cell>
          <cell r="D3780">
            <v>2161.08</v>
          </cell>
        </row>
        <row r="3781">
          <cell r="A3781">
            <v>2731</v>
          </cell>
          <cell r="B3781" t="str">
            <v>POSTE ROLICO DE MADEIRA TRATADA, D = 20 A 25 CM, H = 12,00 M, EM EUCALIPTO OU EQUIVALENTE DA REGIAO</v>
          </cell>
          <cell r="C3781" t="str">
            <v xml:space="preserve">M     </v>
          </cell>
          <cell r="D3781">
            <v>69.25</v>
          </cell>
        </row>
        <row r="3782">
          <cell r="A3782">
            <v>26028</v>
          </cell>
          <cell r="B3782" t="str">
            <v>POZOLANA DE CLASSE C</v>
          </cell>
          <cell r="C3782" t="str">
            <v xml:space="preserve">T     </v>
          </cell>
          <cell r="D3782">
            <v>265.91000000000003</v>
          </cell>
        </row>
        <row r="3783">
          <cell r="A3783">
            <v>11844</v>
          </cell>
          <cell r="B3783" t="str">
            <v>PRANCHA  APARELHADA *4 X 30* CM, EM MACARANDUBA, ANGELIM OU EQUIVALENTE DA REGIAO</v>
          </cell>
          <cell r="C3783" t="str">
            <v xml:space="preserve">M     </v>
          </cell>
          <cell r="D3783">
            <v>24.31</v>
          </cell>
        </row>
        <row r="3784">
          <cell r="A3784">
            <v>4465</v>
          </cell>
          <cell r="B3784" t="str">
            <v>PRANCHA NAO APARELHADA  *6 X 25* CM, EM MACARANDUBA, ANGELIM OU EQUIVALENTE DA REGIAO -  BRUTA</v>
          </cell>
          <cell r="C3784" t="str">
            <v xml:space="preserve">M     </v>
          </cell>
          <cell r="D3784">
            <v>20.2</v>
          </cell>
        </row>
        <row r="3785">
          <cell r="A3785">
            <v>35273</v>
          </cell>
          <cell r="B3785" t="str">
            <v>PRANCHA NAO APARELHADA  *6 X 30* CM, EM MACARANDUBA, ANGELIM OU EQUIVALENTE DA REGIAO - BRUTA</v>
          </cell>
          <cell r="C3785" t="str">
            <v xml:space="preserve">M     </v>
          </cell>
          <cell r="D3785">
            <v>24.23</v>
          </cell>
        </row>
        <row r="3786">
          <cell r="A3786">
            <v>4470</v>
          </cell>
          <cell r="B3786" t="str">
            <v>PRANCHA NAO APARELHADA  *6 X 40* CM, EM MACARANDUBA, ANGELIM OU EQUIVALENTE DA REGIAO -  BRUTA</v>
          </cell>
          <cell r="C3786" t="str">
            <v xml:space="preserve">M     </v>
          </cell>
          <cell r="D3786">
            <v>55.92</v>
          </cell>
        </row>
        <row r="3787">
          <cell r="A3787">
            <v>20208</v>
          </cell>
          <cell r="B3787" t="str">
            <v>PRANCHAO  APARELHADO *8 X 30* CM, EM MACARANDUBA, ANGELIM OU EQUIVALENTE DA REGIAO</v>
          </cell>
          <cell r="C3787" t="str">
            <v xml:space="preserve">M     </v>
          </cell>
          <cell r="D3787">
            <v>50.32</v>
          </cell>
        </row>
        <row r="3788">
          <cell r="A3788">
            <v>20204</v>
          </cell>
          <cell r="B3788" t="str">
            <v>PRANCHAO APARELHADO *7,5 X 23* CM, EM MACARANDUBA, ANGELIM OU EQUIVALENTE DA REGIAO</v>
          </cell>
          <cell r="C3788" t="str">
            <v xml:space="preserve">M     </v>
          </cell>
          <cell r="D3788">
            <v>37.28</v>
          </cell>
        </row>
        <row r="3789">
          <cell r="A3789">
            <v>4437</v>
          </cell>
          <cell r="B3789" t="str">
            <v>PRANCHAO NAO APARELHADO  *7,5 X 23* CM, EM MACARANDUBA, ANGELIM OU EQUIVALENTE DA REGIAO - BRUTA</v>
          </cell>
          <cell r="C3789" t="str">
            <v xml:space="preserve">M     </v>
          </cell>
          <cell r="D3789">
            <v>41.94</v>
          </cell>
        </row>
        <row r="3790">
          <cell r="A3790">
            <v>14580</v>
          </cell>
          <cell r="B3790" t="str">
            <v>PRANCHAO NAO APARELHADO *8 X 30* CM, EM MACARANDUBA, ANGELIM OU EQUIVALENTE DA REGIAO - BRUTA</v>
          </cell>
          <cell r="C3790" t="str">
            <v xml:space="preserve">M     </v>
          </cell>
          <cell r="D3790">
            <v>41.94</v>
          </cell>
        </row>
        <row r="3791">
          <cell r="A3791">
            <v>40304</v>
          </cell>
          <cell r="B3791" t="str">
            <v>PREGO DE ACO POLIDO COM CABECA DUPLA 17 X 27 (2 1/2 X 11)</v>
          </cell>
          <cell r="C3791" t="str">
            <v xml:space="preserve">KG    </v>
          </cell>
          <cell r="D3791">
            <v>17.829999999999998</v>
          </cell>
        </row>
        <row r="3792">
          <cell r="A3792">
            <v>5065</v>
          </cell>
          <cell r="B3792" t="str">
            <v>PREGO DE ACO POLIDO COM CABECA 10 X 10 (7/8 X 17)</v>
          </cell>
          <cell r="C3792" t="str">
            <v xml:space="preserve">KG    </v>
          </cell>
          <cell r="D3792">
            <v>27.47</v>
          </cell>
        </row>
        <row r="3793">
          <cell r="A3793">
            <v>5072</v>
          </cell>
          <cell r="B3793" t="str">
            <v>PREGO DE ACO POLIDO COM CABECA 10 X 11 (1 X 17)</v>
          </cell>
          <cell r="C3793" t="str">
            <v xml:space="preserve">KG    </v>
          </cell>
          <cell r="D3793">
            <v>25.41</v>
          </cell>
        </row>
        <row r="3794">
          <cell r="A3794">
            <v>5066</v>
          </cell>
          <cell r="B3794" t="str">
            <v>PREGO DE ACO POLIDO COM CABECA 12 X 12</v>
          </cell>
          <cell r="C3794" t="str">
            <v xml:space="preserve">KG    </v>
          </cell>
          <cell r="D3794">
            <v>19.03</v>
          </cell>
        </row>
        <row r="3795">
          <cell r="A3795">
            <v>5063</v>
          </cell>
          <cell r="B3795" t="str">
            <v>PREGO DE ACO POLIDO COM CABECA 14 X 18 (1 1/2 X 14)</v>
          </cell>
          <cell r="C3795" t="str">
            <v xml:space="preserve">KG    </v>
          </cell>
          <cell r="D3795">
            <v>17.23</v>
          </cell>
        </row>
        <row r="3796">
          <cell r="A3796">
            <v>20247</v>
          </cell>
          <cell r="B3796" t="str">
            <v>PREGO DE ACO POLIDO COM CABECA 15 X 15 (1 1/4 X 13)</v>
          </cell>
          <cell r="C3796" t="str">
            <v xml:space="preserve">KG    </v>
          </cell>
          <cell r="D3796">
            <v>15.99</v>
          </cell>
        </row>
        <row r="3797">
          <cell r="A3797">
            <v>5074</v>
          </cell>
          <cell r="B3797" t="str">
            <v>PREGO DE ACO POLIDO COM CABECA 15 X 18 (1 1/2 X 13)</v>
          </cell>
          <cell r="C3797" t="str">
            <v xml:space="preserve">KG    </v>
          </cell>
          <cell r="D3797">
            <v>16.18</v>
          </cell>
        </row>
        <row r="3798">
          <cell r="A3798">
            <v>5067</v>
          </cell>
          <cell r="B3798" t="str">
            <v>PREGO DE ACO POLIDO COM CABECA 16 X 24 (2 1/4 X 12)</v>
          </cell>
          <cell r="C3798" t="str">
            <v xml:space="preserve">KG    </v>
          </cell>
          <cell r="D3798">
            <v>15.39</v>
          </cell>
        </row>
        <row r="3799">
          <cell r="A3799">
            <v>5078</v>
          </cell>
          <cell r="B3799" t="str">
            <v>PREGO DE ACO POLIDO COM CABECA 16 X 27 (2 1/2 X 12)</v>
          </cell>
          <cell r="C3799" t="str">
            <v xml:space="preserve">KG    </v>
          </cell>
          <cell r="D3799">
            <v>15.22</v>
          </cell>
        </row>
        <row r="3800">
          <cell r="A3800">
            <v>5068</v>
          </cell>
          <cell r="B3800" t="str">
            <v>PREGO DE ACO POLIDO COM CABECA 17 X 21 (2 X 11)</v>
          </cell>
          <cell r="C3800" t="str">
            <v xml:space="preserve">KG    </v>
          </cell>
          <cell r="D3800">
            <v>14.44</v>
          </cell>
        </row>
        <row r="3801">
          <cell r="A3801">
            <v>5073</v>
          </cell>
          <cell r="B3801" t="str">
            <v>PREGO DE ACO POLIDO COM CABECA 17 X 24 (2 1/4 X 11)</v>
          </cell>
          <cell r="C3801" t="str">
            <v xml:space="preserve">KG    </v>
          </cell>
          <cell r="D3801">
            <v>14.72</v>
          </cell>
        </row>
        <row r="3802">
          <cell r="A3802">
            <v>5069</v>
          </cell>
          <cell r="B3802" t="str">
            <v>PREGO DE ACO POLIDO COM CABECA 17 X 27 (2 1/2 X 11)</v>
          </cell>
          <cell r="C3802" t="str">
            <v xml:space="preserve">KG    </v>
          </cell>
          <cell r="D3802">
            <v>14.72</v>
          </cell>
        </row>
        <row r="3803">
          <cell r="A3803">
            <v>5070</v>
          </cell>
          <cell r="B3803" t="str">
            <v>PREGO DE ACO POLIDO COM CABECA 17 X 30 (2 3/4 X 11)</v>
          </cell>
          <cell r="C3803" t="str">
            <v xml:space="preserve">KG    </v>
          </cell>
          <cell r="D3803">
            <v>14.88</v>
          </cell>
        </row>
        <row r="3804">
          <cell r="A3804">
            <v>5071</v>
          </cell>
          <cell r="B3804" t="str">
            <v>PREGO DE ACO POLIDO COM CABECA 18 X 24 (2 1/4 X 10)</v>
          </cell>
          <cell r="C3804" t="str">
            <v xml:space="preserve">KG    </v>
          </cell>
          <cell r="D3804">
            <v>14.44</v>
          </cell>
        </row>
        <row r="3805">
          <cell r="A3805">
            <v>5061</v>
          </cell>
          <cell r="B3805" t="str">
            <v>PREGO DE ACO POLIDO COM CABECA 18 X 27 (2 1/2 X 10)</v>
          </cell>
          <cell r="C3805" t="str">
            <v xml:space="preserve">KG    </v>
          </cell>
          <cell r="D3805">
            <v>14.2</v>
          </cell>
        </row>
        <row r="3806">
          <cell r="A3806">
            <v>5075</v>
          </cell>
          <cell r="B3806" t="str">
            <v>PREGO DE ACO POLIDO COM CABECA 18 X 30 (2 3/4 X 10)</v>
          </cell>
          <cell r="C3806" t="str">
            <v xml:space="preserve">KG    </v>
          </cell>
          <cell r="D3806">
            <v>14.44</v>
          </cell>
        </row>
        <row r="3807">
          <cell r="A3807">
            <v>39027</v>
          </cell>
          <cell r="B3807" t="str">
            <v>PREGO DE ACO POLIDO COM CABECA 19  X 36 (3 1/4  X  9)</v>
          </cell>
          <cell r="C3807" t="str">
            <v xml:space="preserve">KG    </v>
          </cell>
          <cell r="D3807">
            <v>14.43</v>
          </cell>
        </row>
        <row r="3808">
          <cell r="A3808">
            <v>5062</v>
          </cell>
          <cell r="B3808" t="str">
            <v>PREGO DE ACO POLIDO COM CABECA 19 X 33 (3 X 9)</v>
          </cell>
          <cell r="C3808" t="str">
            <v xml:space="preserve">KG    </v>
          </cell>
          <cell r="D3808">
            <v>14.63</v>
          </cell>
        </row>
        <row r="3809">
          <cell r="A3809">
            <v>40568</v>
          </cell>
          <cell r="B3809" t="str">
            <v>PREGO DE ACO POLIDO COM CABECA 22 X 48 (4 1/4 X 5)</v>
          </cell>
          <cell r="C3809" t="str">
            <v xml:space="preserve">KG    </v>
          </cell>
          <cell r="D3809">
            <v>14.55</v>
          </cell>
        </row>
        <row r="3810">
          <cell r="A3810">
            <v>39026</v>
          </cell>
          <cell r="B3810" t="str">
            <v>PREGO DE ACO POLIDO SEM CABECA 15 X 15 (1 1/4 X 13)</v>
          </cell>
          <cell r="C3810" t="str">
            <v xml:space="preserve">KG    </v>
          </cell>
          <cell r="D3810">
            <v>16.239999999999998</v>
          </cell>
        </row>
        <row r="3811">
          <cell r="A3811">
            <v>42431</v>
          </cell>
          <cell r="B3811" t="str">
            <v>PRESSAO DE PERNAS TRIPLO, EM TUBO DE ACO CARBONO, PINTURA NO PROCESSO ELETROSTATICO - EQUIPAMENTO DE GINASTICA PARA ACADEMIA AO AR LIVRE / ACADEMIA DA TERCEIRA IDADE - ATI</v>
          </cell>
          <cell r="C3811" t="str">
            <v xml:space="preserve">UN    </v>
          </cell>
          <cell r="D3811">
            <v>3387.96</v>
          </cell>
        </row>
        <row r="3812">
          <cell r="A3812">
            <v>11149</v>
          </cell>
          <cell r="B3812" t="str">
            <v>PRIMER EPOXI</v>
          </cell>
          <cell r="C3812" t="str">
            <v xml:space="preserve">GL    </v>
          </cell>
          <cell r="D3812">
            <v>169.76</v>
          </cell>
        </row>
        <row r="3813">
          <cell r="A3813">
            <v>511</v>
          </cell>
          <cell r="B3813" t="str">
            <v>PRIMER PARA MANTA ASFALTICA A BASE DE ASFALTO MODIFICADO DILUIDO EM SOLVENTE, APLICACAO A FRIO</v>
          </cell>
          <cell r="C3813" t="str">
            <v xml:space="preserve">L     </v>
          </cell>
          <cell r="D3813">
            <v>15.98</v>
          </cell>
        </row>
        <row r="3814">
          <cell r="A3814">
            <v>37540</v>
          </cell>
          <cell r="B3814" t="str">
            <v>PROJETOR DE ARGAMASSA, CAPACIDADE DE PROJECAO 1,5 M3/H, ALCANCE DA PROJECAO 30 ATE 60 M, MOTOR ELETRICO TRIFASICO</v>
          </cell>
          <cell r="C3814" t="str">
            <v xml:space="preserve">UN    </v>
          </cell>
          <cell r="D3814">
            <v>68262.3</v>
          </cell>
        </row>
        <row r="3815">
          <cell r="A3815">
            <v>37548</v>
          </cell>
          <cell r="B3815" t="str">
            <v>PROJETOR DE ARGAMASSA, CAPACIDADE DE PROJECAO 2,0 M3/H, ALCANCE DA PROJECAO ATE 50 M, MOTOR ELETRICO TRIFASICO</v>
          </cell>
          <cell r="C3815" t="str">
            <v xml:space="preserve">UN    </v>
          </cell>
          <cell r="D3815">
            <v>90481.34</v>
          </cell>
        </row>
        <row r="3816">
          <cell r="A3816">
            <v>39828</v>
          </cell>
          <cell r="B3816" t="str">
            <v>PROJETOR PNEUMATICO DE ARGAMASSA PARA CHAPISCO E REBOCO COM RECIPIENTE ACOPLADO, TIPO CANEQUNHA, COM VOLUME DE 1,50 L, SEM COMPRESSOR</v>
          </cell>
          <cell r="C3816" t="str">
            <v xml:space="preserve">UN    </v>
          </cell>
          <cell r="D3816">
            <v>542.79999999999995</v>
          </cell>
        </row>
        <row r="3817">
          <cell r="A3817">
            <v>12273</v>
          </cell>
          <cell r="B3817" t="str">
            <v>PROJETOR RETANGULAR FECHADO PARA LAMPADA VAPOR DE MERCURIO/SODIO 250 W A 500 W, CABECEIRAS EM ALUMINIO FUNDIDO, CORPO EM ALUMINIO ANODIZADO, PARA LAMPADA E40 FECHAMENTO EM VIDRO TEMPERADO.</v>
          </cell>
          <cell r="C3817" t="str">
            <v xml:space="preserve">UN    </v>
          </cell>
          <cell r="D3817">
            <v>83.96</v>
          </cell>
        </row>
        <row r="3818">
          <cell r="A3818">
            <v>38392</v>
          </cell>
          <cell r="B3818" t="str">
            <v>PROLONGADOR/EXTENSOR PARA ROLO DE PINTURA 3 M</v>
          </cell>
          <cell r="C3818" t="str">
            <v xml:space="preserve">UN    </v>
          </cell>
          <cell r="D3818">
            <v>56.94</v>
          </cell>
        </row>
        <row r="3819">
          <cell r="A3819">
            <v>11735</v>
          </cell>
          <cell r="B3819" t="str">
            <v>PROLONGAMENTO PVC PARA CAIXA SIFONADA  100 MM X 200 MM (NBR 5688)</v>
          </cell>
          <cell r="C3819" t="str">
            <v xml:space="preserve">UN    </v>
          </cell>
          <cell r="D3819">
            <v>5.09</v>
          </cell>
        </row>
        <row r="3820">
          <cell r="A3820">
            <v>11737</v>
          </cell>
          <cell r="B3820" t="str">
            <v>PROLONGAMENTO PVC PARA CAIXA SIFONADA, 150 MM X 150 MM (NBR 5688)</v>
          </cell>
          <cell r="C3820" t="str">
            <v xml:space="preserve">UN    </v>
          </cell>
          <cell r="D3820">
            <v>6.79</v>
          </cell>
        </row>
        <row r="3821">
          <cell r="A3821">
            <v>11738</v>
          </cell>
          <cell r="B3821" t="str">
            <v>PROLONGAMENTO PVC PARA CAIXA SIFONADA, 150 MM X 200 MM (NBR 5688)</v>
          </cell>
          <cell r="C3821" t="str">
            <v xml:space="preserve">UN    </v>
          </cell>
          <cell r="D3821">
            <v>11.04</v>
          </cell>
        </row>
        <row r="3822">
          <cell r="A3822">
            <v>36143</v>
          </cell>
          <cell r="B3822" t="str">
            <v>PROTETOR AUDITIVO TIPO CONCHA COM ABAFADOR DE RUIDOS, ATENUACAO ACIMA DE 22 DB</v>
          </cell>
          <cell r="C3822" t="str">
            <v xml:space="preserve">UN    </v>
          </cell>
          <cell r="D3822">
            <v>28.29</v>
          </cell>
        </row>
        <row r="3823">
          <cell r="A3823">
            <v>36142</v>
          </cell>
          <cell r="B3823" t="str">
            <v>PROTETOR AUDITIVO TIPO PLUG DE INSERCAO COM CORDAO, ATENUACAO SUPERIOR A 15 DB</v>
          </cell>
          <cell r="C3823" t="str">
            <v xml:space="preserve">UN    </v>
          </cell>
          <cell r="D3823">
            <v>2.0699999999999998</v>
          </cell>
        </row>
        <row r="3824">
          <cell r="A3824">
            <v>36146</v>
          </cell>
          <cell r="B3824" t="str">
            <v>PROTETOR SOLAR FPS 30, EMBALAGEM 2 LITROS</v>
          </cell>
          <cell r="C3824" t="str">
            <v xml:space="preserve">UN    </v>
          </cell>
          <cell r="D3824">
            <v>234.6</v>
          </cell>
        </row>
        <row r="3825">
          <cell r="A3825">
            <v>39015</v>
          </cell>
          <cell r="B3825" t="str">
            <v>PROTETOR/PONTEIRA PLASTICA PARA PONTA DE VERGALHAO DE ATE 1", TIPO PROTETOR DE ESPERA</v>
          </cell>
          <cell r="C3825" t="str">
            <v xml:space="preserve">UN    </v>
          </cell>
          <cell r="D3825">
            <v>0.8</v>
          </cell>
        </row>
        <row r="3826">
          <cell r="A3826">
            <v>38377</v>
          </cell>
          <cell r="B3826" t="str">
            <v>PRUMO DE CENTRO EM ACO *400* G</v>
          </cell>
          <cell r="C3826" t="str">
            <v xml:space="preserve">UN    </v>
          </cell>
          <cell r="D3826">
            <v>32.14</v>
          </cell>
        </row>
        <row r="3827">
          <cell r="A3827">
            <v>38376</v>
          </cell>
          <cell r="B3827" t="str">
            <v>PRUMO DE PAREDE EM ACO 700 A 750 G</v>
          </cell>
          <cell r="C3827" t="str">
            <v xml:space="preserve">UN    </v>
          </cell>
          <cell r="D3827">
            <v>36.65</v>
          </cell>
        </row>
        <row r="3828">
          <cell r="A3828">
            <v>38116</v>
          </cell>
          <cell r="B3828" t="str">
            <v>PULSADOR CAMPAINHA 10A, 250V (APENAS MODULO)</v>
          </cell>
          <cell r="C3828" t="str">
            <v xml:space="preserve">UN    </v>
          </cell>
          <cell r="D3828">
            <v>4.0599999999999996</v>
          </cell>
        </row>
        <row r="3829">
          <cell r="A3829">
            <v>38066</v>
          </cell>
          <cell r="B3829" t="str">
            <v>PULSADOR CAMPAINHA 10A, 250V, CONJUNTO MONTADO PARA EMBUTIR 4" X 2" (PLACA + SUPORTE + MODULO)</v>
          </cell>
          <cell r="C3829" t="str">
            <v xml:space="preserve">UN    </v>
          </cell>
          <cell r="D3829">
            <v>6.71</v>
          </cell>
        </row>
        <row r="3830">
          <cell r="A3830">
            <v>38117</v>
          </cell>
          <cell r="B3830" t="str">
            <v>PULSADOR MINUTERIA 10A, 250V (APENAS MODULO)</v>
          </cell>
          <cell r="C3830" t="str">
            <v xml:space="preserve">UN    </v>
          </cell>
          <cell r="D3830">
            <v>6.92</v>
          </cell>
        </row>
        <row r="3831">
          <cell r="A3831">
            <v>38067</v>
          </cell>
          <cell r="B3831" t="str">
            <v>PULSADOR MINUTERIA 10A, 250V, CONJUNTO MONTADO PARA EMBUTIR 4" X 2" (PLACA + SUPORTE + MODULO)</v>
          </cell>
          <cell r="C3831" t="str">
            <v xml:space="preserve">UN    </v>
          </cell>
          <cell r="D3831">
            <v>9.4499999999999993</v>
          </cell>
        </row>
        <row r="3832">
          <cell r="A3832">
            <v>41757</v>
          </cell>
          <cell r="B3832" t="str">
            <v>PULVERIZADOR DE TINTA ELETRICO / MAQUINA DE PINTURA AIRLESS, VAZAO *2* L/MIN (COLETADO CAIXA)</v>
          </cell>
          <cell r="C3832" t="str">
            <v xml:space="preserve">UN    </v>
          </cell>
          <cell r="D3832">
            <v>5059.92</v>
          </cell>
        </row>
        <row r="3833">
          <cell r="A3833">
            <v>11522</v>
          </cell>
          <cell r="B3833" t="str">
            <v>PUXADOR DE EMBUTIR TIPO CONCHA, COM FURO PARA CHAVE, EM LATAO CROMADO,  COMPRIMENTO DE APROX *100* MM E LARGURA DE APROX *40* MM</v>
          </cell>
          <cell r="C3833" t="str">
            <v xml:space="preserve">UN    </v>
          </cell>
          <cell r="D3833">
            <v>13.95</v>
          </cell>
        </row>
        <row r="3834">
          <cell r="A3834">
            <v>43600</v>
          </cell>
          <cell r="B3834" t="str">
            <v>PUXADOR TIPO ALCA, EM ZAMAC CROMADO, COM COMPRIMENTO DE APROX 150 MM, COM ROSETA PARA PORTAS DE MADEIRAS, INCLUINDO PARAFUSOS</v>
          </cell>
          <cell r="C3834" t="str">
            <v xml:space="preserve">UN    </v>
          </cell>
          <cell r="D3834">
            <v>55.89</v>
          </cell>
        </row>
        <row r="3835">
          <cell r="A3835">
            <v>5080</v>
          </cell>
          <cell r="B3835" t="str">
            <v>PUXADOR TIPO ALCA, EM ZAMAC CROMADO, COM ROSETAS, COMPRIMENTO DE APROX *100* MM, PARA PORTAS E JANELAS DE MADEIRA, INCLUINDO PARAFUSOS</v>
          </cell>
          <cell r="C3835" t="str">
            <v xml:space="preserve">UN    </v>
          </cell>
          <cell r="D3835">
            <v>21.79</v>
          </cell>
        </row>
        <row r="3836">
          <cell r="A3836">
            <v>38168</v>
          </cell>
          <cell r="B3836" t="str">
            <v>PUXADOR TUBULAR RETO DUPLO, EM ALUMINIO CROMADO, COMPRIMENTO DE APROX 400 MM E DIAMETRO DE 25 MM (1")</v>
          </cell>
          <cell r="C3836" t="str">
            <v xml:space="preserve">UN    </v>
          </cell>
          <cell r="D3836">
            <v>152.16999999999999</v>
          </cell>
        </row>
        <row r="3837">
          <cell r="A3837">
            <v>43601</v>
          </cell>
          <cell r="B3837" t="str">
            <v>PUXADOR TUBULAR RETO SIMPLES, EM ALUMINIO CROMADO, COM COMPRIMENTO DE APROX 400 MM E DIAMETRO DE 25 MM</v>
          </cell>
          <cell r="C3837" t="str">
            <v xml:space="preserve">UN    </v>
          </cell>
          <cell r="D3837">
            <v>76.08</v>
          </cell>
        </row>
        <row r="3838">
          <cell r="A3838">
            <v>13393</v>
          </cell>
          <cell r="B3838" t="str">
            <v>QUADRO DE DISTRIBUICAO COM BARRAMENTO TRIFASICO, DE EMBUTIR, EM CHAPA DE ACO GALVANIZADO, PARA 12 DISJUNTORES DIN, 100 A</v>
          </cell>
          <cell r="C3838" t="str">
            <v xml:space="preserve">UN    </v>
          </cell>
          <cell r="D3838">
            <v>357.35</v>
          </cell>
        </row>
        <row r="3839">
          <cell r="A3839">
            <v>13395</v>
          </cell>
          <cell r="B3839" t="str">
            <v>QUADRO DE DISTRIBUICAO COM BARRAMENTO TRIFASICO, DE EMBUTIR, EM CHAPA DE ACO GALVANIZADO, PARA 18 DISJUNTORES DIN, 100 A, INCLUINDO BARRAMENTO</v>
          </cell>
          <cell r="C3839" t="str">
            <v xml:space="preserve">UN    </v>
          </cell>
          <cell r="D3839">
            <v>500.78</v>
          </cell>
        </row>
        <row r="3840">
          <cell r="A3840">
            <v>12039</v>
          </cell>
          <cell r="B3840" t="str">
            <v>QUADRO DE DISTRIBUICAO COM BARRAMENTO TRIFASICO, DE EMBUTIR, EM CHAPA DE ACO GALVANIZADO, PARA 24 DISJUNTORES DIN, 100 A</v>
          </cell>
          <cell r="C3840" t="str">
            <v xml:space="preserve">UN    </v>
          </cell>
          <cell r="D3840">
            <v>526.27</v>
          </cell>
        </row>
        <row r="3841">
          <cell r="A3841">
            <v>13396</v>
          </cell>
          <cell r="B3841" t="str">
            <v>QUADRO DE DISTRIBUICAO COM BARRAMENTO TRIFASICO, DE EMBUTIR, EM CHAPA DE ACO GALVANIZADO, PARA 28 DISJUNTORES DIN, 100 A</v>
          </cell>
          <cell r="C3841" t="str">
            <v xml:space="preserve">UN    </v>
          </cell>
          <cell r="D3841">
            <v>739.11</v>
          </cell>
        </row>
        <row r="3842">
          <cell r="A3842">
            <v>12041</v>
          </cell>
          <cell r="B3842" t="str">
            <v>QUADRO DE DISTRIBUICAO COM BARRAMENTO TRIFASICO, DE EMBUTIR, EM CHAPA DE ACO GALVANIZADO, PARA 30 DISJUNTORES DIN, 150 A</v>
          </cell>
          <cell r="C3842" t="str">
            <v xml:space="preserve">UN    </v>
          </cell>
          <cell r="D3842">
            <v>603.53</v>
          </cell>
        </row>
        <row r="3843">
          <cell r="A3843">
            <v>12043</v>
          </cell>
          <cell r="B3843" t="str">
            <v>QUADRO DE DISTRIBUICAO COM BARRAMENTO TRIFASICO, DE EMBUTIR, EM CHAPA DE ACO GALVANIZADO, PARA 30 DISJUNTORES DIN, 225 A</v>
          </cell>
          <cell r="C3843" t="str">
            <v xml:space="preserve">UN    </v>
          </cell>
          <cell r="D3843">
            <v>1274.26</v>
          </cell>
        </row>
        <row r="3844">
          <cell r="A3844">
            <v>39762</v>
          </cell>
          <cell r="B3844" t="str">
            <v>QUADRO DE DISTRIBUICAO COM BARRAMENTO TRIFASICO, DE EMBUTIR, EM CHAPA DE ACO GALVANIZADO, PARA 36 DISJUNTORES DIN, 100 A</v>
          </cell>
          <cell r="C3844" t="str">
            <v xml:space="preserve">UN    </v>
          </cell>
          <cell r="D3844">
            <v>606.58000000000004</v>
          </cell>
        </row>
        <row r="3845">
          <cell r="A3845">
            <v>12042</v>
          </cell>
          <cell r="B3845" t="str">
            <v>QUADRO DE DISTRIBUICAO COM BARRAMENTO TRIFASICO, DE EMBUTIR, EM CHAPA DE ACO GALVANIZADO, PARA 40 DISJUNTORES DIN, 100 A</v>
          </cell>
          <cell r="C3845" t="str">
            <v xml:space="preserve">UN    </v>
          </cell>
          <cell r="D3845">
            <v>885.59</v>
          </cell>
        </row>
        <row r="3846">
          <cell r="A3846">
            <v>39763</v>
          </cell>
          <cell r="B3846" t="str">
            <v>QUADRO DE DISTRIBUICAO COM BARRAMENTO TRIFASICO, DE EMBUTIR, EM CHAPA DE ACO GALVANIZADO, PARA 48 DISJUNTORES DIN, 100 A</v>
          </cell>
          <cell r="C3846" t="str">
            <v xml:space="preserve">UN    </v>
          </cell>
          <cell r="D3846">
            <v>1036.46</v>
          </cell>
        </row>
        <row r="3847">
          <cell r="A3847">
            <v>39760</v>
          </cell>
          <cell r="B3847" t="str">
            <v>QUADRO DE DISTRIBUICAO COM BARRAMENTO TRIFASICO, DE SOBREPOR, EM CHAPA DE ACO GALVANIZADO, PARA *42* DISJUNTORES DIN, 100 A</v>
          </cell>
          <cell r="C3847" t="str">
            <v xml:space="preserve">UN    </v>
          </cell>
          <cell r="D3847">
            <v>1033.05</v>
          </cell>
        </row>
        <row r="3848">
          <cell r="A3848">
            <v>39756</v>
          </cell>
          <cell r="B3848" t="str">
            <v>QUADRO DE DISTRIBUICAO COM BARRAMENTO TRIFASICO, DE SOBREPOR, EM CHAPA DE ACO GALVANIZADO, PARA 12 DISJUNTORES DIN, 100 A</v>
          </cell>
          <cell r="C3848" t="str">
            <v xml:space="preserve">UN    </v>
          </cell>
          <cell r="D3848">
            <v>370.93</v>
          </cell>
        </row>
        <row r="3849">
          <cell r="A3849">
            <v>12038</v>
          </cell>
          <cell r="B3849" t="str">
            <v>QUADRO DE DISTRIBUICAO COM BARRAMENTO TRIFASICO, DE SOBREPOR, EM CHAPA DE ACO GALVANIZADO, PARA 18 DISJUNTORES DIN, 100 A</v>
          </cell>
          <cell r="C3849" t="str">
            <v xml:space="preserve">UN    </v>
          </cell>
          <cell r="D3849">
            <v>463.49</v>
          </cell>
        </row>
        <row r="3850">
          <cell r="A3850">
            <v>39757</v>
          </cell>
          <cell r="B3850" t="str">
            <v>QUADRO DE DISTRIBUICAO COM BARRAMENTO TRIFASICO, DE SOBREPOR, EM CHAPA DE ACO GALVANIZADO, PARA 28 DISJUNTORES DIN, 100 A</v>
          </cell>
          <cell r="C3850" t="str">
            <v xml:space="preserve">UN    </v>
          </cell>
          <cell r="D3850">
            <v>428.58</v>
          </cell>
        </row>
        <row r="3851">
          <cell r="A3851">
            <v>39758</v>
          </cell>
          <cell r="B3851" t="str">
            <v>QUADRO DE DISTRIBUICAO COM BARRAMENTO TRIFASICO, DE SOBREPOR, EM CHAPA DE ACO GALVANIZADO, PARA 30 DISJUNTORES DIN, 100 A</v>
          </cell>
          <cell r="C3851" t="str">
            <v xml:space="preserve">UN    </v>
          </cell>
          <cell r="D3851">
            <v>624.6</v>
          </cell>
        </row>
        <row r="3852">
          <cell r="A3852">
            <v>39759</v>
          </cell>
          <cell r="B3852" t="str">
            <v>QUADRO DE DISTRIBUICAO COM BARRAMENTO TRIFASICO, DE SOBREPOR, EM CHAPA DE ACO GALVANIZADO, PARA 36 DISJUNTORES DIN, 100 A</v>
          </cell>
          <cell r="C3852" t="str">
            <v xml:space="preserve">UN    </v>
          </cell>
          <cell r="D3852">
            <v>771.38</v>
          </cell>
        </row>
        <row r="3853">
          <cell r="A3853">
            <v>39761</v>
          </cell>
          <cell r="B3853" t="str">
            <v>QUADRO DE DISTRIBUICAO COM BARRAMENTO TRIFASICO, DE SOBREPOR, EM CHAPA DE ACO GALVANIZADO, PARA 48 DISJUNTORES DIN, 100 A</v>
          </cell>
          <cell r="C3853" t="str">
            <v xml:space="preserve">UN    </v>
          </cell>
          <cell r="D3853">
            <v>927.22</v>
          </cell>
        </row>
        <row r="3854">
          <cell r="A3854">
            <v>39805</v>
          </cell>
          <cell r="B3854" t="str">
            <v>QUADRO DE DISTRIBUICAO, EM PVC, DE EMBUTIR, COM BARRAMENTO TERRA / NEUTRO, PARA 12 DISJUNTORES NEMA OU 16 DISJUNTORES DIN</v>
          </cell>
          <cell r="C3854" t="str">
            <v xml:space="preserve">UN    </v>
          </cell>
          <cell r="D3854">
            <v>119.4</v>
          </cell>
        </row>
        <row r="3855">
          <cell r="A3855">
            <v>39806</v>
          </cell>
          <cell r="B3855" t="str">
            <v>QUADRO DE DISTRIBUICAO, EM PVC, DE EMBUTIR, COM BARRAMENTO TERRA / NEUTRO, PARA 18 DISJUNTORES NEMA OU 24 DISJUNTORES DIN</v>
          </cell>
          <cell r="C3855" t="str">
            <v xml:space="preserve">UN    </v>
          </cell>
          <cell r="D3855">
            <v>221.22</v>
          </cell>
        </row>
        <row r="3856">
          <cell r="A3856">
            <v>39807</v>
          </cell>
          <cell r="B3856" t="str">
            <v>QUADRO DE DISTRIBUICAO, EM PVC, DE EMBUTIR, COM BARRAMENTO TERRA / NEUTRO, PARA 27 DISJUNTORES NEMA OU 36 DISJUNTORES DIN</v>
          </cell>
          <cell r="C3856" t="str">
            <v xml:space="preserve">UN    </v>
          </cell>
          <cell r="D3856">
            <v>479.45</v>
          </cell>
        </row>
        <row r="3857">
          <cell r="A3857">
            <v>43100</v>
          </cell>
          <cell r="B3857" t="str">
            <v>QUADRO DE DISTRIBUICAO, EM PVC, DE EMBUTIR, COM BARRAMENTO TERRA / NEUTRO, PARA 48 DISJUNTORES DIN</v>
          </cell>
          <cell r="C3857" t="str">
            <v xml:space="preserve">UN    </v>
          </cell>
          <cell r="D3857">
            <v>374.82</v>
          </cell>
        </row>
        <row r="3858">
          <cell r="A3858">
            <v>39804</v>
          </cell>
          <cell r="B3858" t="str">
            <v>QUADRO DE DISTRIBUICAO, EM PVC, DE EMBUTIR, COM BARRAMENTO TERRA / NEUTRO, PARA 6 DISJUNTORES NEMA OU 8 DISJUNTORES DIN</v>
          </cell>
          <cell r="C3858" t="str">
            <v xml:space="preserve">UN    </v>
          </cell>
          <cell r="D3858">
            <v>70.11</v>
          </cell>
        </row>
        <row r="3859">
          <cell r="A3859">
            <v>39796</v>
          </cell>
          <cell r="B3859" t="str">
            <v>QUADRO DE DISTRIBUICAO, SEM BARRAMENTO, EM PVC, DE EMBUTIR, PARA 12 DISJUNTORES NEMA OU 16 DISJUNTORES DIN</v>
          </cell>
          <cell r="C3859" t="str">
            <v xml:space="preserve">UN    </v>
          </cell>
          <cell r="D3859">
            <v>72.62</v>
          </cell>
        </row>
        <row r="3860">
          <cell r="A3860">
            <v>39797</v>
          </cell>
          <cell r="B3860" t="str">
            <v>QUADRO DE DISTRIBUICAO, SEM BARRAMENTO, EM PVC, DE EMBUTIR, PARA 18 DISJUNTORES NEMA OU 24 DISJUNTORES DIN</v>
          </cell>
          <cell r="C3860" t="str">
            <v xml:space="preserve">UN    </v>
          </cell>
          <cell r="D3860">
            <v>114</v>
          </cell>
        </row>
        <row r="3861">
          <cell r="A3861">
            <v>39798</v>
          </cell>
          <cell r="B3861" t="str">
            <v>QUADRO DE DISTRIBUICAO, SEM BARRAMENTO, EM PVC, DE EMBUTIR, PARA 27 DISJUNTORES NEMA OU 36 DISJUNTORES DIN</v>
          </cell>
          <cell r="C3861" t="str">
            <v xml:space="preserve">UN    </v>
          </cell>
          <cell r="D3861">
            <v>195.54</v>
          </cell>
        </row>
        <row r="3862">
          <cell r="A3862">
            <v>39794</v>
          </cell>
          <cell r="B3862" t="str">
            <v>QUADRO DE DISTRIBUICAO, SEM BARRAMENTO, EM PVC, DE EMBUTIR, PARA 3 DISJUNTORES NEMA OU 4 DISJUNTORES DIN</v>
          </cell>
          <cell r="C3862" t="str">
            <v xml:space="preserve">UN    </v>
          </cell>
          <cell r="D3862">
            <v>30.82</v>
          </cell>
        </row>
        <row r="3863">
          <cell r="A3863">
            <v>39795</v>
          </cell>
          <cell r="B3863" t="str">
            <v>QUADRO DE DISTRIBUICAO, SEM BARRAMENTO, EM PVC, DE EMBUTIR, PARA 6 DISJUNTORES NEMA OU 8 DISJUNTORES DIN</v>
          </cell>
          <cell r="C3863" t="str">
            <v xml:space="preserve">UN    </v>
          </cell>
          <cell r="D3863">
            <v>48.7</v>
          </cell>
        </row>
        <row r="3864">
          <cell r="A3864">
            <v>39799</v>
          </cell>
          <cell r="B3864" t="str">
            <v>QUADRO DE DISTRIBUICAO, SEM BARRAMENTO, EM PVC, DE SOBREPOR,  PARA 3 DISJUNTORES NEMA OU 4 DISJUNTORES DIN</v>
          </cell>
          <cell r="C3864" t="str">
            <v xml:space="preserve">UN    </v>
          </cell>
          <cell r="D3864">
            <v>35.93</v>
          </cell>
        </row>
        <row r="3865">
          <cell r="A3865">
            <v>39801</v>
          </cell>
          <cell r="B3865" t="str">
            <v>QUADRO DE DISTRIBUICAO, SEM BARRAMENTO, EM PVC, DE SOBREPOR, PARA 12 DISJUNTORES NEMA OU 16 DISJUNTORES DIN</v>
          </cell>
          <cell r="C3865" t="str">
            <v xml:space="preserve">UN    </v>
          </cell>
          <cell r="D3865">
            <v>102.83</v>
          </cell>
        </row>
        <row r="3866">
          <cell r="A3866">
            <v>39802</v>
          </cell>
          <cell r="B3866" t="str">
            <v>QUADRO DE DISTRIBUICAO, SEM BARRAMENTO, EM PVC, DE SOBREPOR, PARA 18 DISJUNTORES NEMA OU 24 DISJUNTORES DIN</v>
          </cell>
          <cell r="C3866" t="str">
            <v xml:space="preserve">UN    </v>
          </cell>
          <cell r="D3866">
            <v>150.74</v>
          </cell>
        </row>
        <row r="3867">
          <cell r="A3867">
            <v>39803</v>
          </cell>
          <cell r="B3867" t="str">
            <v>QUADRO DE DISTRIBUICAO, SEM BARRAMENTO, EM PVC, DE SOBREPOR, PARA 27 DISJUNTORES NEMA OU 36 DISJUNTORES DIN</v>
          </cell>
          <cell r="C3867" t="str">
            <v xml:space="preserve">UN    </v>
          </cell>
          <cell r="D3867">
            <v>210.28</v>
          </cell>
        </row>
        <row r="3868">
          <cell r="A3868">
            <v>39800</v>
          </cell>
          <cell r="B3868" t="str">
            <v>QUADRO DE DISTRIBUICAO, SEM BARRAMENTO, EM PVC, DE SOBREPOR, PARA 6 DISJUNTORES NEMA OU 8 DISJUNTORES DIN</v>
          </cell>
          <cell r="C3868" t="str">
            <v xml:space="preserve">UN    </v>
          </cell>
          <cell r="D3868">
            <v>61.2</v>
          </cell>
        </row>
        <row r="3869">
          <cell r="A3869">
            <v>21059</v>
          </cell>
          <cell r="B3869" t="str">
            <v>RALO FOFO COM REQUADRO, QUADRADO 150 X 150 MM</v>
          </cell>
          <cell r="C3869" t="str">
            <v xml:space="preserve">UN    </v>
          </cell>
          <cell r="D3869">
            <v>64.180000000000007</v>
          </cell>
        </row>
        <row r="3870">
          <cell r="A3870">
            <v>11234</v>
          </cell>
          <cell r="B3870" t="str">
            <v>RALO FOFO COM REQUADRO, QUADRADO 200 X 200 MM</v>
          </cell>
          <cell r="C3870" t="str">
            <v xml:space="preserve">UN    </v>
          </cell>
          <cell r="D3870">
            <v>96.74</v>
          </cell>
        </row>
        <row r="3871">
          <cell r="A3871">
            <v>21060</v>
          </cell>
          <cell r="B3871" t="str">
            <v>RALO FOFO COM REQUADRO, QUADRADO 250 X 250 MM</v>
          </cell>
          <cell r="C3871" t="str">
            <v xml:space="preserve">UN    </v>
          </cell>
          <cell r="D3871">
            <v>119.06</v>
          </cell>
        </row>
        <row r="3872">
          <cell r="A3872">
            <v>21061</v>
          </cell>
          <cell r="B3872" t="str">
            <v>RALO FOFO COM REQUADRO, QUADRADO 300 X 300 MM</v>
          </cell>
          <cell r="C3872" t="str">
            <v xml:space="preserve">UN    </v>
          </cell>
          <cell r="D3872">
            <v>148.83000000000001</v>
          </cell>
        </row>
        <row r="3873">
          <cell r="A3873">
            <v>21062</v>
          </cell>
          <cell r="B3873" t="str">
            <v>RALO FOFO COM REQUADRO, QUADRADO 400 X 400 MM</v>
          </cell>
          <cell r="C3873" t="str">
            <v xml:space="preserve">UN    </v>
          </cell>
          <cell r="D3873">
            <v>234.41</v>
          </cell>
        </row>
        <row r="3874">
          <cell r="A3874">
            <v>11708</v>
          </cell>
          <cell r="B3874" t="str">
            <v>RALO FOFO SEMIESFERICO, 100 MM, PARA LAJES/ CALHAS</v>
          </cell>
          <cell r="C3874" t="str">
            <v xml:space="preserve">UN    </v>
          </cell>
          <cell r="D3874">
            <v>25.58</v>
          </cell>
        </row>
        <row r="3875">
          <cell r="A3875">
            <v>11709</v>
          </cell>
          <cell r="B3875" t="str">
            <v>RALO FOFO SEMIESFERICO, 150 MM, PARA LAJES/ CALHAS</v>
          </cell>
          <cell r="C3875" t="str">
            <v xml:space="preserve">UN    </v>
          </cell>
          <cell r="D3875">
            <v>60.09</v>
          </cell>
        </row>
        <row r="3876">
          <cell r="A3876">
            <v>11710</v>
          </cell>
          <cell r="B3876" t="str">
            <v>RALO FOFO SEMIESFERICO, 200 MM, PARA LAJES/ CALHAS</v>
          </cell>
          <cell r="C3876" t="str">
            <v xml:space="preserve">UN    </v>
          </cell>
          <cell r="D3876">
            <v>138.13</v>
          </cell>
        </row>
        <row r="3877">
          <cell r="A3877">
            <v>11707</v>
          </cell>
          <cell r="B3877" t="str">
            <v>RALO FOFO SEMIESFERICO, 75 MM, PARA LAJES/ CALHAS</v>
          </cell>
          <cell r="C3877" t="str">
            <v xml:space="preserve">UN    </v>
          </cell>
          <cell r="D3877">
            <v>19.16</v>
          </cell>
        </row>
        <row r="3878">
          <cell r="A3878">
            <v>11739</v>
          </cell>
          <cell r="B3878" t="str">
            <v>RALO SECO PVC CONICO, 100 X 40 MM,  COM GRELHA REDONDA BRANCA</v>
          </cell>
          <cell r="C3878" t="str">
            <v xml:space="preserve">UN    </v>
          </cell>
          <cell r="D3878">
            <v>7.4</v>
          </cell>
        </row>
        <row r="3879">
          <cell r="A3879">
            <v>11711</v>
          </cell>
          <cell r="B3879" t="str">
            <v>RALO SECO PVC CONICO, 100 X 40 MM, COM GRELHA QUADRADA</v>
          </cell>
          <cell r="C3879" t="str">
            <v xml:space="preserve">UN    </v>
          </cell>
          <cell r="D3879">
            <v>10.84</v>
          </cell>
        </row>
        <row r="3880">
          <cell r="A3880">
            <v>5102</v>
          </cell>
          <cell r="B3880" t="str">
            <v>RALO SECO PVC QUADRADO, 100 X 100 X 53 MM, SAIDA 40 MM, COM GRELHA BRANCA</v>
          </cell>
          <cell r="C3880" t="str">
            <v xml:space="preserve">UN    </v>
          </cell>
          <cell r="D3880">
            <v>10.48</v>
          </cell>
        </row>
        <row r="3881">
          <cell r="A3881">
            <v>11741</v>
          </cell>
          <cell r="B3881" t="str">
            <v>RALO SIFONADO PVC CILINDRICO, 100 X 40 MM,  COM GRELHA REDONDA BRANCA</v>
          </cell>
          <cell r="C3881" t="str">
            <v xml:space="preserve">UN    </v>
          </cell>
          <cell r="D3881">
            <v>7.63</v>
          </cell>
        </row>
        <row r="3882">
          <cell r="A3882">
            <v>11743</v>
          </cell>
          <cell r="B3882" t="str">
            <v>RALO SIFONADO PVC REDONDO CONICO, 100 X 40 MM, COM GRELHA  BRANCA REDONDA</v>
          </cell>
          <cell r="C3882" t="str">
            <v xml:space="preserve">UN    </v>
          </cell>
          <cell r="D3882">
            <v>6.93</v>
          </cell>
        </row>
        <row r="3883">
          <cell r="A3883">
            <v>11745</v>
          </cell>
          <cell r="B3883" t="str">
            <v>RALO SIFONADO PVC, QUADRADO, 100 X 100 X 53 MM, SAIDA 40 MM, COM GRELHA BRANCA</v>
          </cell>
          <cell r="C3883" t="str">
            <v xml:space="preserve">UN    </v>
          </cell>
          <cell r="D3883">
            <v>9.85</v>
          </cell>
        </row>
        <row r="3884">
          <cell r="A3884">
            <v>25961</v>
          </cell>
          <cell r="B3884" t="str">
            <v>RASTELEIRO</v>
          </cell>
          <cell r="C3884" t="str">
            <v xml:space="preserve">H     </v>
          </cell>
          <cell r="D3884">
            <v>10.24</v>
          </cell>
        </row>
        <row r="3885">
          <cell r="A3885">
            <v>40985</v>
          </cell>
          <cell r="B3885" t="str">
            <v>RASTELEIRO (MENSALISTA)</v>
          </cell>
          <cell r="C3885" t="str">
            <v xml:space="preserve">MES   </v>
          </cell>
          <cell r="D3885">
            <v>1818.88</v>
          </cell>
        </row>
        <row r="3886">
          <cell r="A3886">
            <v>1088</v>
          </cell>
          <cell r="B3886" t="str">
            <v>REATOR ELETRONICO BIVOLT PARA 1 LAMPADA FLUORESCENTE DE 18/20 W</v>
          </cell>
          <cell r="C3886" t="str">
            <v xml:space="preserve">UN    </v>
          </cell>
          <cell r="D3886">
            <v>22.3</v>
          </cell>
        </row>
        <row r="3887">
          <cell r="A3887">
            <v>1087</v>
          </cell>
          <cell r="B3887" t="str">
            <v>REATOR ELETRONICO BIVOLT PARA 1 LAMPADA FLUORESCENTE DE 36/40 W</v>
          </cell>
          <cell r="C3887" t="str">
            <v xml:space="preserve">UN    </v>
          </cell>
          <cell r="D3887">
            <v>27.86</v>
          </cell>
        </row>
        <row r="3888">
          <cell r="A3888">
            <v>38777</v>
          </cell>
          <cell r="B3888" t="str">
            <v>REATOR ELETRONICO BIVOLT PARA 2 LAMPADAS FLUORESCENTES DE 14 W</v>
          </cell>
          <cell r="C3888" t="str">
            <v xml:space="preserve">UN    </v>
          </cell>
          <cell r="D3888">
            <v>55.49</v>
          </cell>
        </row>
        <row r="3889">
          <cell r="A3889">
            <v>1086</v>
          </cell>
          <cell r="B3889" t="str">
            <v>REATOR ELETRONICO BIVOLT PARA 2 LAMPADAS FLUORESCENTES DE 18/20 W</v>
          </cell>
          <cell r="C3889" t="str">
            <v xml:space="preserve">UN    </v>
          </cell>
          <cell r="D3889">
            <v>29.28</v>
          </cell>
        </row>
        <row r="3890">
          <cell r="A3890">
            <v>1079</v>
          </cell>
          <cell r="B3890" t="str">
            <v>REATOR ELETRONICO BIVOLT PARA 2 LAMPADAS FLUORESCENTES DE 36/40 W</v>
          </cell>
          <cell r="C3890" t="str">
            <v xml:space="preserve">UN    </v>
          </cell>
          <cell r="D3890">
            <v>30.27</v>
          </cell>
        </row>
        <row r="3891">
          <cell r="A3891">
            <v>39374</v>
          </cell>
          <cell r="B3891" t="str">
            <v>REATOR INTERNO/INTEGRADO PARA LAMPADA VAPOR METALICO 400 W, ALTO FATOR DE POTENCIA</v>
          </cell>
          <cell r="C3891" t="str">
            <v xml:space="preserve">UN    </v>
          </cell>
          <cell r="D3891">
            <v>122</v>
          </cell>
        </row>
        <row r="3892">
          <cell r="A3892">
            <v>1082</v>
          </cell>
          <cell r="B3892" t="str">
            <v>REATOR P/ LAMPADA VAPOR DE SODIO 250W USO EXT</v>
          </cell>
          <cell r="C3892" t="str">
            <v xml:space="preserve">UN    </v>
          </cell>
          <cell r="D3892">
            <v>190.32</v>
          </cell>
        </row>
        <row r="3893">
          <cell r="A3893">
            <v>12316</v>
          </cell>
          <cell r="B3893" t="str">
            <v>REATOR P/ 1 LAMPADA VAPOR DE MERCURIO 125W USO EXT</v>
          </cell>
          <cell r="C3893" t="str">
            <v xml:space="preserve">UN    </v>
          </cell>
          <cell r="D3893">
            <v>87.23</v>
          </cell>
        </row>
        <row r="3894">
          <cell r="A3894">
            <v>12317</v>
          </cell>
          <cell r="B3894" t="str">
            <v>REATOR P/ 1 LAMPADA VAPOR DE MERCURIO 250W USO EXT</v>
          </cell>
          <cell r="C3894" t="str">
            <v xml:space="preserve">UN    </v>
          </cell>
          <cell r="D3894">
            <v>104.02</v>
          </cell>
        </row>
        <row r="3895">
          <cell r="A3895">
            <v>12318</v>
          </cell>
          <cell r="B3895" t="str">
            <v>REATOR P/ 1 LAMPADA VAPOR DE MERCURIO 400W USO EXT</v>
          </cell>
          <cell r="C3895" t="str">
            <v xml:space="preserve">UN    </v>
          </cell>
          <cell r="D3895">
            <v>119.83</v>
          </cell>
        </row>
        <row r="3896">
          <cell r="A3896">
            <v>5104</v>
          </cell>
          <cell r="B3896" t="str">
            <v>REBITE DE ALUMINIO VAZADO DE REPUXO, 3,2 X 8 MM (1KG = 1025 UNIDADES)</v>
          </cell>
          <cell r="C3896" t="str">
            <v xml:space="preserve">KG    </v>
          </cell>
          <cell r="D3896">
            <v>62</v>
          </cell>
        </row>
        <row r="3897">
          <cell r="A3897">
            <v>26023</v>
          </cell>
          <cell r="B3897" t="str">
            <v>REBOLO ABRASIVO RETO DE USO GERAL GRAO 36, DE 6 X 1 " (DIAMETRO X ALTURA)</v>
          </cell>
          <cell r="C3897" t="str">
            <v xml:space="preserve">UN    </v>
          </cell>
          <cell r="D3897">
            <v>65.94</v>
          </cell>
        </row>
        <row r="3898">
          <cell r="A3898">
            <v>2710</v>
          </cell>
          <cell r="B3898" t="str">
            <v>REBOLO ABRASIVO RETO DE USO GERAL GRAO 36, DE 6 X 3/4 " (DIAMETRO X ALTURA)</v>
          </cell>
          <cell r="C3898" t="str">
            <v xml:space="preserve">UN    </v>
          </cell>
          <cell r="D3898">
            <v>52.66</v>
          </cell>
        </row>
        <row r="3899">
          <cell r="A3899">
            <v>14575</v>
          </cell>
          <cell r="B3899" t="str">
            <v>RECICLADORA DE ASFALTO A FRIO SOBRE RODAS, LARG. FRESAGEM 2,00 M, POT. 315 KW/422 HP</v>
          </cell>
          <cell r="C3899" t="str">
            <v xml:space="preserve">UN    </v>
          </cell>
          <cell r="D3899">
            <v>3637767.15</v>
          </cell>
        </row>
        <row r="3900">
          <cell r="A3900">
            <v>20034</v>
          </cell>
          <cell r="B3900" t="str">
            <v>REDUCAO EXCENTRICA PVC NBR 10569 P/REDE COLET ESG PB JE 150 X 100MM</v>
          </cell>
          <cell r="C3900" t="str">
            <v xml:space="preserve">UN    </v>
          </cell>
          <cell r="D3900">
            <v>111.24</v>
          </cell>
        </row>
        <row r="3901">
          <cell r="A3901">
            <v>20036</v>
          </cell>
          <cell r="B3901" t="str">
            <v>REDUCAO EXCENTRICA PVC NBR 10569 P/REDE COLET ESG PB JE 200 X 150MM</v>
          </cell>
          <cell r="C3901" t="str">
            <v xml:space="preserve">UN    </v>
          </cell>
          <cell r="D3901">
            <v>213.98</v>
          </cell>
        </row>
        <row r="3902">
          <cell r="A3902">
            <v>20037</v>
          </cell>
          <cell r="B3902" t="str">
            <v>REDUCAO EXCENTRICA PVC NBR 10569 P/REDE COLET ESG PB JE 250 X 200MM</v>
          </cell>
          <cell r="C3902" t="str">
            <v xml:space="preserve">UN    </v>
          </cell>
          <cell r="D3902">
            <v>403.62</v>
          </cell>
        </row>
        <row r="3903">
          <cell r="A3903">
            <v>20043</v>
          </cell>
          <cell r="B3903" t="str">
            <v>REDUCAO EXCENTRICA PVC P/ ESG PREDIAL DN 100 X 50MM</v>
          </cell>
          <cell r="C3903" t="str">
            <v xml:space="preserve">UN    </v>
          </cell>
          <cell r="D3903">
            <v>6.75</v>
          </cell>
        </row>
        <row r="3904">
          <cell r="A3904">
            <v>20044</v>
          </cell>
          <cell r="B3904" t="str">
            <v>REDUCAO EXCENTRICA PVC P/ ESG PREDIAL DN 100 X 75MM</v>
          </cell>
          <cell r="C3904" t="str">
            <v xml:space="preserve">UN    </v>
          </cell>
          <cell r="D3904">
            <v>7.89</v>
          </cell>
        </row>
        <row r="3905">
          <cell r="A3905">
            <v>20042</v>
          </cell>
          <cell r="B3905" t="str">
            <v>REDUCAO EXCENTRICA PVC P/ ESG PREDIAL DN 75 X 50MM</v>
          </cell>
          <cell r="C3905" t="str">
            <v xml:space="preserve">UN    </v>
          </cell>
          <cell r="D3905">
            <v>5.72</v>
          </cell>
        </row>
        <row r="3906">
          <cell r="A3906">
            <v>20046</v>
          </cell>
          <cell r="B3906" t="str">
            <v>REDUCAO EXCENTRICA PVC, SERIE R, DN 100 X 75 MM, PARA ESGOTO OU AGUAS PLUVIAIS PREDIAIS</v>
          </cell>
          <cell r="C3906" t="str">
            <v xml:space="preserve">UN    </v>
          </cell>
          <cell r="D3906">
            <v>16.739999999999998</v>
          </cell>
        </row>
        <row r="3907">
          <cell r="A3907">
            <v>20047</v>
          </cell>
          <cell r="B3907" t="str">
            <v>REDUCAO EXCENTRICA PVC, SERIE R, DN 150 X 100 MM, PARA ESGOTO OU AGUAS PLUVIAIS PREDIAIS</v>
          </cell>
          <cell r="C3907" t="str">
            <v xml:space="preserve">UN    </v>
          </cell>
          <cell r="D3907">
            <v>45.76</v>
          </cell>
        </row>
        <row r="3908">
          <cell r="A3908">
            <v>20045</v>
          </cell>
          <cell r="B3908" t="str">
            <v>REDUCAO EXCENTRICA PVC, SERIE R, DN 75 X 50 MM, PARA ESGOTO OU AGUAS PLUVIAIS PREDIAIS</v>
          </cell>
          <cell r="C3908" t="str">
            <v xml:space="preserve">UN    </v>
          </cell>
          <cell r="D3908">
            <v>6.88</v>
          </cell>
        </row>
        <row r="3909">
          <cell r="A3909">
            <v>20972</v>
          </cell>
          <cell r="B3909" t="str">
            <v>REDUCAO FIXA TIPO STORZ, ENGATE RAPIDO 2.1/2" X 1.1/2", EM LATAO, PARA INSTALACAO PREDIAL COMBATE A INCENDIO PREDIAL</v>
          </cell>
          <cell r="C3909" t="str">
            <v xml:space="preserve">UN    </v>
          </cell>
          <cell r="D3909">
            <v>109.28</v>
          </cell>
        </row>
        <row r="3910">
          <cell r="A3910">
            <v>20032</v>
          </cell>
          <cell r="B3910" t="str">
            <v>REDUCAO PVC PBA, JE, BB, DN 75 X 50 / DE 85 X 60 MM, PARA REDE DE AGUA</v>
          </cell>
          <cell r="C3910" t="str">
            <v xml:space="preserve">UN    </v>
          </cell>
          <cell r="D3910">
            <v>74.23</v>
          </cell>
        </row>
        <row r="3911">
          <cell r="A3911">
            <v>11321</v>
          </cell>
          <cell r="B3911" t="str">
            <v>REDUCAO PVC PBA, JE, PB, DN 100 X 50 / DE 110 X 60 MM, PARA REDE DE AGUA</v>
          </cell>
          <cell r="C3911" t="str">
            <v xml:space="preserve">UN    </v>
          </cell>
          <cell r="D3911">
            <v>33.840000000000003</v>
          </cell>
        </row>
        <row r="3912">
          <cell r="A3912">
            <v>11323</v>
          </cell>
          <cell r="B3912" t="str">
            <v>REDUCAO PVC PBA, JE, PB, DN 100 X 75 / DE 110 X 85 MM, PARA REDE DE AGUA</v>
          </cell>
          <cell r="C3912" t="str">
            <v xml:space="preserve">UN    </v>
          </cell>
          <cell r="D3912">
            <v>38.92</v>
          </cell>
        </row>
        <row r="3913">
          <cell r="A3913">
            <v>20327</v>
          </cell>
          <cell r="B3913" t="str">
            <v>REDUCAO PVC PBA, JE, PB, DN 75 X 50 / DE 85 X 60 MM, PARA REDE DE AGUA</v>
          </cell>
          <cell r="C3913" t="str">
            <v xml:space="preserve">UN    </v>
          </cell>
          <cell r="D3913">
            <v>22.09</v>
          </cell>
        </row>
        <row r="3914">
          <cell r="A3914">
            <v>13390</v>
          </cell>
          <cell r="B3914" t="str">
            <v>REFLETOR REDONDO EM ALUMINIO ANODIZADO PARA LAMPADA VAPOR DE MERCURIO/SODIO, CORPO EM ALUMINIO COM PINTURA EPOXI, PARA LAMPADA E-27 DE 300 W, COM SUPORTE REDONDO E ALCA REGULAVEL PARA FIXACAO.</v>
          </cell>
          <cell r="C3914" t="str">
            <v xml:space="preserve">UN    </v>
          </cell>
          <cell r="D3914">
            <v>110.08</v>
          </cell>
        </row>
        <row r="3915">
          <cell r="A3915">
            <v>6034</v>
          </cell>
          <cell r="B3915" t="str">
            <v>REGISTRO DE ESFERA DE PASSEIO, PVC PARA POLIETILENO, 20 MM</v>
          </cell>
          <cell r="C3915" t="str">
            <v xml:space="preserve">UN    </v>
          </cell>
          <cell r="D3915">
            <v>5.43</v>
          </cell>
        </row>
        <row r="3916">
          <cell r="A3916">
            <v>6036</v>
          </cell>
          <cell r="B3916" t="str">
            <v>REGISTRO DE ESFERA PVC, COM BORBOLETA, COM ROSCA EXTERNA, DE 1/2"</v>
          </cell>
          <cell r="C3916" t="str">
            <v xml:space="preserve">UN    </v>
          </cell>
          <cell r="D3916">
            <v>7.4</v>
          </cell>
        </row>
        <row r="3917">
          <cell r="A3917">
            <v>6031</v>
          </cell>
          <cell r="B3917" t="str">
            <v>REGISTRO DE ESFERA PVC, COM BORBOLETA, COM ROSCA EXTERNA, DE 3/4"</v>
          </cell>
          <cell r="C3917" t="str">
            <v xml:space="preserve">UN    </v>
          </cell>
          <cell r="D3917">
            <v>8.6999999999999993</v>
          </cell>
        </row>
        <row r="3918">
          <cell r="A3918">
            <v>6029</v>
          </cell>
          <cell r="B3918" t="str">
            <v>REGISTRO DE ESFERA PVC, COM CABECA QUADRADA, COM ROSCA EXTERNA, 1/2"</v>
          </cell>
          <cell r="C3918" t="str">
            <v xml:space="preserve">UN    </v>
          </cell>
          <cell r="D3918">
            <v>8.7899999999999991</v>
          </cell>
        </row>
        <row r="3919">
          <cell r="A3919">
            <v>6033</v>
          </cell>
          <cell r="B3919" t="str">
            <v>REGISTRO DE ESFERA PVC, COM CABECA QUADRADA, COM ROSCA EXTERNA, 3/4"</v>
          </cell>
          <cell r="C3919" t="str">
            <v xml:space="preserve">UN    </v>
          </cell>
          <cell r="D3919">
            <v>11.58</v>
          </cell>
        </row>
        <row r="3920">
          <cell r="A3920">
            <v>11672</v>
          </cell>
          <cell r="B3920" t="str">
            <v>REGISTRO DE ESFERA, PVC, COM VOLANTE, VS, ROSCAVEL, DN 1 1/2", COM CORPO DIVIDIDO</v>
          </cell>
          <cell r="C3920" t="str">
            <v xml:space="preserve">UN    </v>
          </cell>
          <cell r="D3920">
            <v>25.2</v>
          </cell>
        </row>
        <row r="3921">
          <cell r="A3921">
            <v>11669</v>
          </cell>
          <cell r="B3921" t="str">
            <v>REGISTRO DE ESFERA, PVC, COM VOLANTE, VS, ROSCAVEL, DN 1 1/4", COM CORPO DIVIDIDO</v>
          </cell>
          <cell r="C3921" t="str">
            <v xml:space="preserve">UN    </v>
          </cell>
          <cell r="D3921">
            <v>24</v>
          </cell>
        </row>
        <row r="3922">
          <cell r="A3922">
            <v>11670</v>
          </cell>
          <cell r="B3922" t="str">
            <v>REGISTRO DE ESFERA, PVC, COM VOLANTE, VS, ROSCAVEL, DN 1/2", COM CORPO DIVIDIDO</v>
          </cell>
          <cell r="C3922" t="str">
            <v xml:space="preserve">UN    </v>
          </cell>
          <cell r="D3922">
            <v>9.19</v>
          </cell>
        </row>
        <row r="3923">
          <cell r="A3923">
            <v>20055</v>
          </cell>
          <cell r="B3923" t="str">
            <v>REGISTRO DE ESFERA, PVC, COM VOLANTE, VS, ROSCAVEL, DN 1", COM CORPO DIVIDIDO</v>
          </cell>
          <cell r="C3923" t="str">
            <v xml:space="preserve">UN    </v>
          </cell>
          <cell r="D3923">
            <v>17.98</v>
          </cell>
        </row>
        <row r="3924">
          <cell r="A3924">
            <v>11671</v>
          </cell>
          <cell r="B3924" t="str">
            <v>REGISTRO DE ESFERA, PVC, COM VOLANTE, VS, ROSCAVEL, DN 2", COM CORPO DIVIDIDO</v>
          </cell>
          <cell r="C3924" t="str">
            <v xml:space="preserve">UN    </v>
          </cell>
          <cell r="D3924">
            <v>38.58</v>
          </cell>
        </row>
        <row r="3925">
          <cell r="A3925">
            <v>6032</v>
          </cell>
          <cell r="B3925" t="str">
            <v>REGISTRO DE ESFERA, PVC, COM VOLANTE, VS, ROSCAVEL, DN 3/4", COM CORPO DIVIDIDO</v>
          </cell>
          <cell r="C3925" t="str">
            <v xml:space="preserve">UN    </v>
          </cell>
          <cell r="D3925">
            <v>11.02</v>
          </cell>
        </row>
        <row r="3926">
          <cell r="A3926">
            <v>11673</v>
          </cell>
          <cell r="B3926" t="str">
            <v>REGISTRO DE ESFERA, PVC, COM VOLANTE, VS, SOLDAVEL, DN 20 MM, COM CORPO DIVIDIDO</v>
          </cell>
          <cell r="C3926" t="str">
            <v xml:space="preserve">UN    </v>
          </cell>
          <cell r="D3926">
            <v>8.67</v>
          </cell>
        </row>
        <row r="3927">
          <cell r="A3927">
            <v>11674</v>
          </cell>
          <cell r="B3927" t="str">
            <v>REGISTRO DE ESFERA, PVC, COM VOLANTE, VS, SOLDAVEL, DN 25 MM, COM CORPO DIVIDIDO</v>
          </cell>
          <cell r="C3927" t="str">
            <v xml:space="preserve">UN    </v>
          </cell>
          <cell r="D3927">
            <v>11.17</v>
          </cell>
        </row>
        <row r="3928">
          <cell r="A3928">
            <v>11675</v>
          </cell>
          <cell r="B3928" t="str">
            <v>REGISTRO DE ESFERA, PVC, COM VOLANTE, VS, SOLDAVEL, DN 32 MM, COM CORPO DIVIDIDO</v>
          </cell>
          <cell r="C3928" t="str">
            <v xml:space="preserve">UN    </v>
          </cell>
          <cell r="D3928">
            <v>17.739999999999998</v>
          </cell>
        </row>
        <row r="3929">
          <cell r="A3929">
            <v>11676</v>
          </cell>
          <cell r="B3929" t="str">
            <v>REGISTRO DE ESFERA, PVC, COM VOLANTE, VS, SOLDAVEL, DN 40 MM, COM CORPO DIVIDIDO</v>
          </cell>
          <cell r="C3929" t="str">
            <v xml:space="preserve">UN    </v>
          </cell>
          <cell r="D3929">
            <v>23.72</v>
          </cell>
        </row>
        <row r="3930">
          <cell r="A3930">
            <v>11677</v>
          </cell>
          <cell r="B3930" t="str">
            <v>REGISTRO DE ESFERA, PVC, COM VOLANTE, VS, SOLDAVEL, DN 50 MM, COM CORPO DIVIDIDO</v>
          </cell>
          <cell r="C3930" t="str">
            <v xml:space="preserve">UN    </v>
          </cell>
          <cell r="D3930">
            <v>24.5</v>
          </cell>
        </row>
        <row r="3931">
          <cell r="A3931">
            <v>11678</v>
          </cell>
          <cell r="B3931" t="str">
            <v>REGISTRO DE ESFERA, PVC, COM VOLANTE, VS, SOLDAVEL, DN 60 MM, COM CORPO DIVIDIDO</v>
          </cell>
          <cell r="C3931" t="str">
            <v xml:space="preserve">UN    </v>
          </cell>
          <cell r="D3931">
            <v>44.87</v>
          </cell>
        </row>
        <row r="3932">
          <cell r="A3932">
            <v>6038</v>
          </cell>
          <cell r="B3932" t="str">
            <v>REGISTRO DE PRESSAO PVC, ROSCAVEL, VOLANTE SIMPLES, DE 1/2"</v>
          </cell>
          <cell r="C3932" t="str">
            <v xml:space="preserve">UN    </v>
          </cell>
          <cell r="D3932">
            <v>2.84</v>
          </cell>
        </row>
        <row r="3933">
          <cell r="A3933">
            <v>11718</v>
          </cell>
          <cell r="B3933" t="str">
            <v>REGISTRO DE PRESSAO PVC, ROSCAVEL, VOLANTE SIMPLES, DE 3/4"</v>
          </cell>
          <cell r="C3933" t="str">
            <v xml:space="preserve">UN    </v>
          </cell>
          <cell r="D3933">
            <v>8.11</v>
          </cell>
        </row>
        <row r="3934">
          <cell r="A3934">
            <v>6037</v>
          </cell>
          <cell r="B3934" t="str">
            <v>REGISTRO DE PRESSAO PVC, SOLDAVEL, VOLANTE SIMPLES, DE 20 MM</v>
          </cell>
          <cell r="C3934" t="str">
            <v xml:space="preserve">UN    </v>
          </cell>
          <cell r="D3934">
            <v>5.92</v>
          </cell>
        </row>
        <row r="3935">
          <cell r="A3935">
            <v>11719</v>
          </cell>
          <cell r="B3935" t="str">
            <v>REGISTRO DE PRESSAO PVC, SOLDAVEL, VOLANTE SIMPLES, DE 25 MM</v>
          </cell>
          <cell r="C3935" t="str">
            <v xml:space="preserve">UN    </v>
          </cell>
          <cell r="D3935">
            <v>6.58</v>
          </cell>
        </row>
        <row r="3936">
          <cell r="A3936">
            <v>6019</v>
          </cell>
          <cell r="B3936" t="str">
            <v>REGISTRO GAVETA BRUTO EM LATAO FORJADO, BITOLA 1 " (REF 1509)</v>
          </cell>
          <cell r="C3936" t="str">
            <v xml:space="preserve">UN    </v>
          </cell>
          <cell r="D3936">
            <v>27.44</v>
          </cell>
        </row>
        <row r="3937">
          <cell r="A3937">
            <v>6010</v>
          </cell>
          <cell r="B3937" t="str">
            <v>REGISTRO GAVETA BRUTO EM LATAO FORJADO, BITOLA 1 1/2 " (REF 1509)</v>
          </cell>
          <cell r="C3937" t="str">
            <v xml:space="preserve">UN    </v>
          </cell>
          <cell r="D3937">
            <v>47.22</v>
          </cell>
        </row>
        <row r="3938">
          <cell r="A3938">
            <v>6017</v>
          </cell>
          <cell r="B3938" t="str">
            <v>REGISTRO GAVETA BRUTO EM LATAO FORJADO, BITOLA 1 1/4 " (REF 1509)</v>
          </cell>
          <cell r="C3938" t="str">
            <v xml:space="preserve">UN    </v>
          </cell>
          <cell r="D3938">
            <v>37.4</v>
          </cell>
        </row>
        <row r="3939">
          <cell r="A3939">
            <v>6020</v>
          </cell>
          <cell r="B3939" t="str">
            <v>REGISTRO GAVETA BRUTO EM LATAO FORJADO, BITOLA 1/2 " (REF 1509)</v>
          </cell>
          <cell r="C3939" t="str">
            <v xml:space="preserve">UN    </v>
          </cell>
          <cell r="D3939">
            <v>16.48</v>
          </cell>
        </row>
        <row r="3940">
          <cell r="A3940">
            <v>6028</v>
          </cell>
          <cell r="B3940" t="str">
            <v>REGISTRO GAVETA BRUTO EM LATAO FORJADO, BITOLA 2 " (REF 1509)</v>
          </cell>
          <cell r="C3940" t="str">
            <v xml:space="preserve">UN    </v>
          </cell>
          <cell r="D3940">
            <v>65.77</v>
          </cell>
        </row>
        <row r="3941">
          <cell r="A3941">
            <v>6011</v>
          </cell>
          <cell r="B3941" t="str">
            <v>REGISTRO GAVETA BRUTO EM LATAO FORJADO, BITOLA 2 1/2 " (REF 1509)</v>
          </cell>
          <cell r="C3941" t="str">
            <v xml:space="preserve">UN    </v>
          </cell>
          <cell r="D3941">
            <v>136.41</v>
          </cell>
        </row>
        <row r="3942">
          <cell r="A3942">
            <v>6012</v>
          </cell>
          <cell r="B3942" t="str">
            <v>REGISTRO GAVETA BRUTO EM LATAO FORJADO, BITOLA 3 " (REF 1509)</v>
          </cell>
          <cell r="C3942" t="str">
            <v xml:space="preserve">UN    </v>
          </cell>
          <cell r="D3942">
            <v>165.15</v>
          </cell>
        </row>
        <row r="3943">
          <cell r="A3943">
            <v>6016</v>
          </cell>
          <cell r="B3943" t="str">
            <v>REGISTRO GAVETA BRUTO EM LATAO FORJADO, BITOLA 3/4 " (REF 1509)</v>
          </cell>
          <cell r="C3943" t="str">
            <v xml:space="preserve">UN    </v>
          </cell>
          <cell r="D3943">
            <v>17.38</v>
          </cell>
        </row>
        <row r="3944">
          <cell r="A3944">
            <v>6027</v>
          </cell>
          <cell r="B3944" t="str">
            <v>REGISTRO GAVETA BRUTO EM LATAO FORJADO, BITOLA 4 " (REF 1509)</v>
          </cell>
          <cell r="C3944" t="str">
            <v xml:space="preserve">UN    </v>
          </cell>
          <cell r="D3944">
            <v>344.12</v>
          </cell>
        </row>
        <row r="3945">
          <cell r="A3945">
            <v>6013</v>
          </cell>
          <cell r="B3945" t="str">
            <v>REGISTRO GAVETA COM ACABAMENTO E CANOPLA CROMADOS, SIMPLES, BITOLA 1 " (REF 1509)</v>
          </cell>
          <cell r="C3945" t="str">
            <v xml:space="preserve">UN    </v>
          </cell>
          <cell r="D3945">
            <v>51.92</v>
          </cell>
        </row>
        <row r="3946">
          <cell r="A3946">
            <v>6015</v>
          </cell>
          <cell r="B3946" t="str">
            <v>REGISTRO GAVETA COM ACABAMENTO E CANOPLA CROMADOS, SIMPLES, BITOLA 1 1/2 " (REF 1509)</v>
          </cell>
          <cell r="C3946" t="str">
            <v xml:space="preserve">UN    </v>
          </cell>
          <cell r="D3946">
            <v>75.510000000000005</v>
          </cell>
        </row>
        <row r="3947">
          <cell r="A3947">
            <v>6014</v>
          </cell>
          <cell r="B3947" t="str">
            <v>REGISTRO GAVETA COM ACABAMENTO E CANOPLA CROMADOS, SIMPLES, BITOLA 1 1/4 " (REF 1509)</v>
          </cell>
          <cell r="C3947" t="str">
            <v xml:space="preserve">UN    </v>
          </cell>
          <cell r="D3947">
            <v>72.19</v>
          </cell>
        </row>
        <row r="3948">
          <cell r="A3948">
            <v>6006</v>
          </cell>
          <cell r="B3948" t="str">
            <v>REGISTRO GAVETA COM ACABAMENTO E CANOPLA CROMADOS, SIMPLES, BITOLA 1/2 " (REF 1509)</v>
          </cell>
          <cell r="C3948" t="str">
            <v xml:space="preserve">UN    </v>
          </cell>
          <cell r="D3948">
            <v>37.6</v>
          </cell>
        </row>
        <row r="3949">
          <cell r="A3949">
            <v>6005</v>
          </cell>
          <cell r="B3949" t="str">
            <v>REGISTRO GAVETA COM ACABAMENTO E CANOPLA CROMADOS, SIMPLES, BITOLA 3/4 " (REF 1509)</v>
          </cell>
          <cell r="C3949" t="str">
            <v xml:space="preserve">UN    </v>
          </cell>
          <cell r="D3949">
            <v>42.42</v>
          </cell>
        </row>
        <row r="3950">
          <cell r="A3950">
            <v>11756</v>
          </cell>
          <cell r="B3950" t="str">
            <v>REGISTRO OU REGULADOR DE GAS COZINHA, VAZAO DE 2 KG/H, 2,8 KPA</v>
          </cell>
          <cell r="C3950" t="str">
            <v xml:space="preserve">UN    </v>
          </cell>
          <cell r="D3950">
            <v>20.260000000000002</v>
          </cell>
        </row>
        <row r="3951">
          <cell r="A3951">
            <v>10904</v>
          </cell>
          <cell r="B3951" t="str">
            <v>REGISTRO OU VALVULA GLOBO ANGULAR EM LATAO, PARA HIDRANTES EM INSTALACAO PREDIAL DE INCENDIO, 45 GRAUS, DIAMETRO DE 2 1/2", COM VOLANTE, CLASSE DE PRESSAO DE ATE 200 PSI</v>
          </cell>
          <cell r="C3951" t="str">
            <v xml:space="preserve">UN    </v>
          </cell>
          <cell r="D3951">
            <v>153</v>
          </cell>
        </row>
        <row r="3952">
          <cell r="A3952">
            <v>11752</v>
          </cell>
          <cell r="B3952" t="str">
            <v>REGISTRO PRESSAO BRUTO EM LATAO FORJADO, BITOLA 1/2 " (REF 1400)</v>
          </cell>
          <cell r="C3952" t="str">
            <v xml:space="preserve">UN    </v>
          </cell>
          <cell r="D3952">
            <v>11.68</v>
          </cell>
        </row>
        <row r="3953">
          <cell r="A3953">
            <v>11753</v>
          </cell>
          <cell r="B3953" t="str">
            <v>REGISTRO PRESSAO BRUTO EM LATAO FORJADO, BITOLA 3/4 " (REF 1400)</v>
          </cell>
          <cell r="C3953" t="str">
            <v xml:space="preserve">UN    </v>
          </cell>
          <cell r="D3953">
            <v>13.94</v>
          </cell>
        </row>
        <row r="3954">
          <cell r="A3954">
            <v>6021</v>
          </cell>
          <cell r="B3954" t="str">
            <v>REGISTRO PRESSAO COM ACABAMENTO E CANOPLA CROMADA, SIMPLES, BITOLA 1/2 " (REF 1416)</v>
          </cell>
          <cell r="C3954" t="str">
            <v xml:space="preserve">UN    </v>
          </cell>
          <cell r="D3954">
            <v>38.700000000000003</v>
          </cell>
        </row>
        <row r="3955">
          <cell r="A3955">
            <v>6024</v>
          </cell>
          <cell r="B3955" t="str">
            <v>REGISTRO PRESSAO COM ACABAMENTO E CANOPLA CROMADA, SIMPLES, BITOLA 3/4 " (REF 1416)</v>
          </cell>
          <cell r="C3955" t="str">
            <v xml:space="preserve">UN    </v>
          </cell>
          <cell r="D3955">
            <v>40.01</v>
          </cell>
        </row>
        <row r="3956">
          <cell r="A3956">
            <v>38379</v>
          </cell>
          <cell r="B3956" t="str">
            <v>REGUA DE ALUMINIO PARA PEDREIRO 2 X 1 "</v>
          </cell>
          <cell r="C3956" t="str">
            <v xml:space="preserve">M     </v>
          </cell>
          <cell r="D3956">
            <v>43</v>
          </cell>
        </row>
        <row r="3957">
          <cell r="A3957">
            <v>13897</v>
          </cell>
          <cell r="B3957" t="str">
            <v>REGUA VIBRADORA DUPLA PARA CONCRETO A GASOLINA 5,5 HP, PESO DE 60 KG, COMPRIMENTO 4 M</v>
          </cell>
          <cell r="C3957" t="str">
            <v xml:space="preserve">UN    </v>
          </cell>
          <cell r="D3957">
            <v>5871.96</v>
          </cell>
        </row>
        <row r="3958">
          <cell r="A3958">
            <v>10640</v>
          </cell>
          <cell r="B3958" t="str">
            <v>REGUA VIBRATORIA DE CONCRETO TRELICADA, EQUIPADA COM MOTOR A GASOLINA DE 9 HP</v>
          </cell>
          <cell r="C3958" t="str">
            <v xml:space="preserve">UN    </v>
          </cell>
          <cell r="D3958">
            <v>12717.43</v>
          </cell>
        </row>
        <row r="3959">
          <cell r="A3959">
            <v>11086</v>
          </cell>
          <cell r="B3959" t="str">
            <v>REJEITO DE MINERIO DE FERRO PARA PAVIMENTACAO (POSTO PEDREIRA/FORNECEDOR, SEM FRETE)</v>
          </cell>
          <cell r="C3959" t="str">
            <v xml:space="preserve">M3    </v>
          </cell>
          <cell r="D3959">
            <v>69.540000000000006</v>
          </cell>
        </row>
        <row r="3960">
          <cell r="A3960">
            <v>34357</v>
          </cell>
          <cell r="B3960" t="str">
            <v>REJUNTE CIMENTICIO, QUALQUER COR</v>
          </cell>
          <cell r="C3960" t="str">
            <v xml:space="preserve">KG    </v>
          </cell>
          <cell r="D3960">
            <v>4.6900000000000004</v>
          </cell>
        </row>
        <row r="3961">
          <cell r="A3961">
            <v>37329</v>
          </cell>
          <cell r="B3961" t="str">
            <v>REJUNTE EPOXI, QUALQUER COR</v>
          </cell>
          <cell r="C3961" t="str">
            <v xml:space="preserve">KG    </v>
          </cell>
          <cell r="D3961">
            <v>98.93</v>
          </cell>
        </row>
        <row r="3962">
          <cell r="A3962">
            <v>2510</v>
          </cell>
          <cell r="B3962" t="str">
            <v>RELE FOTOELETRICO INTERNO E EXTERNO BIVOLT 1000 W, DE CONECTOR, SEM BASE</v>
          </cell>
          <cell r="C3962" t="str">
            <v xml:space="preserve">UN    </v>
          </cell>
          <cell r="D3962">
            <v>27.57</v>
          </cell>
        </row>
        <row r="3963">
          <cell r="A3963">
            <v>12359</v>
          </cell>
          <cell r="B3963" t="str">
            <v>RELE TERMICO BIMETAL PARA USO EM MOTORES TRIFASICOS, TENSAO 380 V, POTENCIA ATE 15 CV, CORRENTE NOMINAL MAXIMA 22 A</v>
          </cell>
          <cell r="C3963" t="str">
            <v xml:space="preserve">UN    </v>
          </cell>
          <cell r="D3963">
            <v>102.69</v>
          </cell>
        </row>
        <row r="3964">
          <cell r="A3964">
            <v>7353</v>
          </cell>
          <cell r="B3964" t="str">
            <v>RESINA ACRILICA BASE AGUA - COR BRANCA</v>
          </cell>
          <cell r="C3964" t="str">
            <v xml:space="preserve">L     </v>
          </cell>
          <cell r="D3964">
            <v>24.56</v>
          </cell>
        </row>
        <row r="3965">
          <cell r="A3965">
            <v>36144</v>
          </cell>
          <cell r="B3965" t="str">
            <v>RESPIRADOR DESCARTAVEL SEM VALVULA DE EXALACAO, PFF 1</v>
          </cell>
          <cell r="C3965" t="str">
            <v xml:space="preserve">UN    </v>
          </cell>
          <cell r="D3965">
            <v>1.54</v>
          </cell>
        </row>
        <row r="3966">
          <cell r="A3966">
            <v>10518</v>
          </cell>
          <cell r="B3966" t="str">
            <v>RETARDO PARA CORDEL DETONANTE</v>
          </cell>
          <cell r="C3966" t="str">
            <v xml:space="preserve">UN    </v>
          </cell>
          <cell r="D3966">
            <v>73.58</v>
          </cell>
        </row>
        <row r="3967">
          <cell r="A3967">
            <v>36530</v>
          </cell>
          <cell r="B3967" t="str">
            <v>RETROESCAVADEIRA SOBRE RODAS COM CARREGADEIRA, TRACAO 4 X 2, POTENCIA LIQUIDA 79 HP, PESO OPERACIONAL MINIMO DE 6570 KG, CAPACIDADE DA CARREGADEIRA DE 1,00 M3 E DA  RETROESCAVADEIRA MINIMA DE 0,20 M3, PROFUNDIDADE DE ESCAVACAO MAXIMA DE 4,37 M</v>
          </cell>
          <cell r="C3967" t="str">
            <v xml:space="preserve">UN    </v>
          </cell>
          <cell r="D3967">
            <v>267925.01</v>
          </cell>
        </row>
        <row r="3968">
          <cell r="A3968">
            <v>6046</v>
          </cell>
          <cell r="B3968" t="str">
            <v>RETROESCAVADEIRA SOBRE RODAS COM CARREGADEIRA, TRACAO 4 X 4, POTENCIA LIQUIDA 72 HP, PESO OPERACIONAL MINIMO DE 7140 KG, CAPACIDADE MINIMA DA CARREGADEIRA DE 0,79 M3 E DA RETROESCAVADEIRA MINIMA DE 0,18 M3, PROFUNDIDADE DE ESCAVACAO MAXIMA DE 4,50 M</v>
          </cell>
          <cell r="C3968" t="str">
            <v xml:space="preserve">UN    </v>
          </cell>
          <cell r="D3968">
            <v>290606.5</v>
          </cell>
        </row>
        <row r="3969">
          <cell r="A3969">
            <v>36531</v>
          </cell>
          <cell r="B3969" t="str">
            <v>RETROESCAVADEIRA SOBRE RODAS COM CARREGADEIRA, TRACAO 4 X 4, POTENCIA LIQUIDA 88 HP, PESO OPERACIONAL MINIMO DE 6674 KG, CAPACIDADE DA CARREGADEIRA DE 1,00 M3 E DA  RETROESCAVADEIRA MINIMA DE 0,26 M3, PROFUNDIDADE DE ESCAVACAO MAXIMA DE 4,37 M</v>
          </cell>
          <cell r="C3969" t="str">
            <v xml:space="preserve">UN    </v>
          </cell>
          <cell r="D3969">
            <v>301238.42</v>
          </cell>
        </row>
        <row r="3970">
          <cell r="A3970">
            <v>34684</v>
          </cell>
          <cell r="B3970" t="str">
            <v>REVESTIMENTO DE PAREDE EM GRANILITE, MARMORITE OU GRANITINA - ESP = 5 MM (INCLUSO EXECUCAO)</v>
          </cell>
          <cell r="C3970" t="str">
            <v xml:space="preserve">M2    </v>
          </cell>
          <cell r="D3970">
            <v>205.77</v>
          </cell>
        </row>
        <row r="3971">
          <cell r="A3971">
            <v>34683</v>
          </cell>
          <cell r="B3971" t="str">
            <v>REVESTIMENTO DE PAREDE EM GRANILITE, MARMORITE OU GRANITINA COLORIDO - ESP = 5 MM (INCLUSO EXECUCAO)</v>
          </cell>
          <cell r="C3971" t="str">
            <v xml:space="preserve">M2    </v>
          </cell>
          <cell r="D3971">
            <v>128.6</v>
          </cell>
        </row>
        <row r="3972">
          <cell r="A3972">
            <v>533</v>
          </cell>
          <cell r="B3972" t="str">
            <v>REVESTIMENTO EM CERAMICA ESMALTADA COMERCIAL, PEI MENOR OU IGUAL A 3, FORMATO MENOR OU IGUAL A 2025 CM2</v>
          </cell>
          <cell r="C3972" t="str">
            <v xml:space="preserve">M2    </v>
          </cell>
          <cell r="D3972">
            <v>14.1</v>
          </cell>
        </row>
        <row r="3973">
          <cell r="A3973">
            <v>10515</v>
          </cell>
          <cell r="B3973" t="str">
            <v>REVESTIMENTO EM CERAMICA ESMALTADA EXTRA, PEI MAIOR OU IGUAL 4, FORMATO MAIOR A 2025 CM2</v>
          </cell>
          <cell r="C3973" t="str">
            <v xml:space="preserve">M2    </v>
          </cell>
          <cell r="D3973">
            <v>36.369999999999997</v>
          </cell>
        </row>
        <row r="3974">
          <cell r="A3974">
            <v>536</v>
          </cell>
          <cell r="B3974" t="str">
            <v>REVESTIMENTO EM CERAMICA ESMALTADA EXTRA, PEI MENOR OU IGUAL A 3, FORMATO MENOR OU IGUAL A 2025 CM2</v>
          </cell>
          <cell r="C3974" t="str">
            <v xml:space="preserve">M2    </v>
          </cell>
          <cell r="D3974">
            <v>23.9</v>
          </cell>
        </row>
        <row r="3975">
          <cell r="A3975">
            <v>153</v>
          </cell>
          <cell r="B3975" t="str">
            <v>REVESTIMENTO EPOXI DE ALTA RESISTENCIA QUIMICA, ISENTO DE SOLVENTES, BICOMPONENTE</v>
          </cell>
          <cell r="C3975" t="str">
            <v xml:space="preserve">L     </v>
          </cell>
          <cell r="D3975">
            <v>73.64</v>
          </cell>
        </row>
        <row r="3976">
          <cell r="A3976">
            <v>34682</v>
          </cell>
          <cell r="B3976" t="str">
            <v>REVESTIMENTO PARA ESCADA EM GRANILITE, MARMORITE OU GRANITINA ESP = 8 MM (INCLUSO EXECUCAO)</v>
          </cell>
          <cell r="C3976" t="str">
            <v xml:space="preserve">M2    </v>
          </cell>
          <cell r="D3976">
            <v>98.34</v>
          </cell>
        </row>
        <row r="3977">
          <cell r="A3977">
            <v>20205</v>
          </cell>
          <cell r="B3977" t="str">
            <v>RIPA  APARELHADA *1,5 X 5* CM, EM MACARANDUBA, ANGELIM OU EQUIVALENTE DA REGIAO</v>
          </cell>
          <cell r="C3977" t="str">
            <v xml:space="preserve">M     </v>
          </cell>
          <cell r="D3977">
            <v>1.55</v>
          </cell>
        </row>
        <row r="3978">
          <cell r="A3978">
            <v>4412</v>
          </cell>
          <cell r="B3978" t="str">
            <v>RIPA NAO APARELHADA  *1 X 3* CM, EM MACARANDUBA, ANGELIM OU EQUIVALENTE DA REGIAO - BRUTA</v>
          </cell>
          <cell r="C3978" t="str">
            <v xml:space="preserve">M     </v>
          </cell>
          <cell r="D3978">
            <v>0.93</v>
          </cell>
        </row>
        <row r="3979">
          <cell r="A3979">
            <v>4408</v>
          </cell>
          <cell r="B3979" t="str">
            <v>RIPA NAO APARELHADA,  *1,5 X 5* CM, EM MACARANDUBA, ANGELIM OU EQUIVALENTE DA REGIAO -  BRUTA</v>
          </cell>
          <cell r="C3979" t="str">
            <v xml:space="preserve">M     </v>
          </cell>
          <cell r="D3979">
            <v>1.1599999999999999</v>
          </cell>
        </row>
        <row r="3980">
          <cell r="A3980">
            <v>10559</v>
          </cell>
          <cell r="B3980" t="str">
            <v>ROCADEIRA COSTAL COM MOTOR A GASOLINA DE *32* CC</v>
          </cell>
          <cell r="C3980" t="str">
            <v xml:space="preserve">UN    </v>
          </cell>
          <cell r="D3980">
            <v>2735</v>
          </cell>
        </row>
        <row r="3981">
          <cell r="A3981">
            <v>10664</v>
          </cell>
          <cell r="B3981" t="str">
            <v>ROCADEIRA DESLOCAVEL, LARGURA DE TRABALHO DE 1,3 M</v>
          </cell>
          <cell r="C3981" t="str">
            <v xml:space="preserve">UN    </v>
          </cell>
          <cell r="D3981">
            <v>7433.14</v>
          </cell>
        </row>
        <row r="3982">
          <cell r="A3982">
            <v>36250</v>
          </cell>
          <cell r="B3982" t="str">
            <v>RODAFORRO EM PVC, PARA FORRO DE PVC, COMPRIMENTO 6 M</v>
          </cell>
          <cell r="C3982" t="str">
            <v xml:space="preserve">M     </v>
          </cell>
          <cell r="D3982">
            <v>4.07</v>
          </cell>
        </row>
        <row r="3983">
          <cell r="A3983">
            <v>10857</v>
          </cell>
          <cell r="B3983" t="str">
            <v>RODAPE ARDOSIA, CINZA, 10 CM, E= *1CM</v>
          </cell>
          <cell r="C3983" t="str">
            <v xml:space="preserve">M     </v>
          </cell>
          <cell r="D3983">
            <v>11.41</v>
          </cell>
        </row>
        <row r="3984">
          <cell r="A3984">
            <v>4803</v>
          </cell>
          <cell r="B3984" t="str">
            <v>RODAPE DE BORRACHA LISO, H = 70 MM, E = *2* MM, PARA ARGAMASSA, PRETO</v>
          </cell>
          <cell r="C3984" t="str">
            <v xml:space="preserve">M     </v>
          </cell>
          <cell r="D3984">
            <v>26.33</v>
          </cell>
        </row>
        <row r="3985">
          <cell r="A3985">
            <v>6186</v>
          </cell>
          <cell r="B3985" t="str">
            <v>RODAPE DE MADEIRA MACICA CUMARU/IPE CHAMPANHE OU EQUIVALENTE DA REGIAO, *1,5 X 7 CM</v>
          </cell>
          <cell r="C3985" t="str">
            <v xml:space="preserve">M     </v>
          </cell>
          <cell r="D3985">
            <v>12.46</v>
          </cell>
        </row>
        <row r="3986">
          <cell r="A3986">
            <v>4829</v>
          </cell>
          <cell r="B3986" t="str">
            <v>RODAPE EM MARMORE, POLIDO, BRANCO COMUM, L= *7* CM, E=  *2* CM, CORTE RETO</v>
          </cell>
          <cell r="C3986" t="str">
            <v xml:space="preserve">M     </v>
          </cell>
          <cell r="D3986">
            <v>41.07</v>
          </cell>
        </row>
        <row r="3987">
          <cell r="A3987">
            <v>39829</v>
          </cell>
          <cell r="B3987" t="str">
            <v>RODAPE EM POLIESTIRENO, BRANCO, H = *5* CM, E = *1,5* CM</v>
          </cell>
          <cell r="C3987" t="str">
            <v xml:space="preserve">M     </v>
          </cell>
          <cell r="D3987">
            <v>24.96</v>
          </cell>
        </row>
        <row r="3988">
          <cell r="A3988">
            <v>20231</v>
          </cell>
          <cell r="B3988" t="str">
            <v>RODAPE OU RODABANCADA EM GRANITO, POLIDO, TIPO ANDORINHA/ QUARTZ/ CASTELO/ CORUMBA OU OUTROS EQUIVALENTES DA REGIAO, H= 10 CM, E=  *2,0* CM</v>
          </cell>
          <cell r="C3988" t="str">
            <v xml:space="preserve">M     </v>
          </cell>
          <cell r="D3988">
            <v>41.67</v>
          </cell>
        </row>
        <row r="3989">
          <cell r="A3989">
            <v>4804</v>
          </cell>
          <cell r="B3989" t="str">
            <v>RODAPE PLANO PARA PISO VINILICO, H = 5 CM</v>
          </cell>
          <cell r="C3989" t="str">
            <v xml:space="preserve">M     </v>
          </cell>
          <cell r="D3989">
            <v>20.21</v>
          </cell>
        </row>
        <row r="3990">
          <cell r="A3990">
            <v>34680</v>
          </cell>
          <cell r="B3990" t="str">
            <v>RODAPE PRE-MOLDADO DE GRANILITE, MARMORITE OU GRANITINA L = 10 CM</v>
          </cell>
          <cell r="C3990" t="str">
            <v xml:space="preserve">M     </v>
          </cell>
          <cell r="D3990">
            <v>30.26</v>
          </cell>
        </row>
        <row r="3991">
          <cell r="A3991">
            <v>11573</v>
          </cell>
          <cell r="B3991" t="str">
            <v>RODIZIO TIPO NAPOLEAO PARA JANELAS DE CORRER, EM ZAMAC, COMPRIMENTO DE APROX 60 CM, COM ROLAMENTO EM ACO</v>
          </cell>
          <cell r="C3991" t="str">
            <v xml:space="preserve">UN    </v>
          </cell>
          <cell r="D3991">
            <v>6.24</v>
          </cell>
        </row>
        <row r="3992">
          <cell r="A3992">
            <v>38401</v>
          </cell>
          <cell r="B3992" t="str">
            <v>RODO PARA CHAO 40 CM COM CABO</v>
          </cell>
          <cell r="C3992" t="str">
            <v xml:space="preserve">UN    </v>
          </cell>
          <cell r="D3992">
            <v>14.96</v>
          </cell>
        </row>
        <row r="3993">
          <cell r="A3993">
            <v>11575</v>
          </cell>
          <cell r="B3993" t="str">
            <v>ROLDANA CONCAVA DUPLA, 4 RODAS, EM ZAMAC COM CHAPA DE LATAO, ROLAMENTOS EM ACO, PARA PORTAS E JANELAS DE CORRER</v>
          </cell>
          <cell r="C3993" t="str">
            <v xml:space="preserve">UN    </v>
          </cell>
          <cell r="D3993">
            <v>60.19</v>
          </cell>
        </row>
        <row r="3994">
          <cell r="A3994">
            <v>38179</v>
          </cell>
          <cell r="B3994" t="str">
            <v>ROLDANA CONCAVA DUPLA, 4 RODAS, PARA PORTA DE CORRER, EM ZAMAC COM CHAPA DE ACO,  ROLAMENTO INTERNO BLINDADO DE ACO REVESTIDO EM NYLON</v>
          </cell>
          <cell r="C3994" t="str">
            <v xml:space="preserve">UN    </v>
          </cell>
          <cell r="D3994">
            <v>49.77</v>
          </cell>
        </row>
        <row r="3995">
          <cell r="A3995">
            <v>20256</v>
          </cell>
          <cell r="B3995" t="str">
            <v>ROLDANA PLASTICA COM PREGO, TAMANHO 30 X 30 MM, PARA INSTALACAO ELETRICA APARENTE</v>
          </cell>
          <cell r="C3995" t="str">
            <v xml:space="preserve">UN    </v>
          </cell>
          <cell r="D3995">
            <v>0.36</v>
          </cell>
        </row>
        <row r="3996">
          <cell r="A3996">
            <v>14511</v>
          </cell>
          <cell r="B3996" t="str">
            <v>ROLO COMPACTADOR DE PNEUS, ESTATICO, PRESSAO VARIAVEL, POTENCIA 110 HP, PESO SEM/COM LASTRO 10,8/27 T, LARGURA DE ROLAGEM 2,30 M</v>
          </cell>
          <cell r="C3996" t="str">
            <v xml:space="preserve">UN    </v>
          </cell>
          <cell r="D3996">
            <v>599332.15</v>
          </cell>
        </row>
        <row r="3997">
          <cell r="A3997">
            <v>10642</v>
          </cell>
          <cell r="B3997" t="str">
            <v>ROLO COMPACTADOR DE PNEUS, ESTATICO, PRESSAO VARIAVEL, POTENCIA 111 HP, PESO SEM/COM LASTRO 9,5/26,0 T, LARGURA DE ROLAGEM 1,90 M</v>
          </cell>
          <cell r="C3997" t="str">
            <v xml:space="preserve">UN    </v>
          </cell>
          <cell r="D3997">
            <v>564600</v>
          </cell>
        </row>
        <row r="3998">
          <cell r="A3998">
            <v>14489</v>
          </cell>
          <cell r="B3998" t="str">
            <v>ROLO COMPACTADOR PE DE CARNEIRO VIBRATORIO, POTENCIA 125 HP, PESO OPERACIONAL SEM/COM LASTRO 11,95/13,30 T, IMPACTO DINAMICO 38,5/22,5 T, LARGURA DE TRABALHO 2,15 M</v>
          </cell>
          <cell r="C3998" t="str">
            <v xml:space="preserve">UN    </v>
          </cell>
          <cell r="D3998">
            <v>500789.69</v>
          </cell>
        </row>
        <row r="3999">
          <cell r="A3999">
            <v>14513</v>
          </cell>
          <cell r="B3999" t="str">
            <v>ROLO COMPACTADOR PE DE CARNEIRO VIBRATORIO, POTENCIA 80 HP, PESO OPERACIONAL SEM/COM LASTRO 7,4/8,8 T, LARGURA DE TRABALHO 1,68 M</v>
          </cell>
          <cell r="C3999" t="str">
            <v xml:space="preserve">UN    </v>
          </cell>
          <cell r="D3999">
            <v>375604.15</v>
          </cell>
        </row>
        <row r="4000">
          <cell r="A4000">
            <v>13600</v>
          </cell>
          <cell r="B4000" t="str">
            <v>ROLO COMPACTADOR VIBRATORIO DE UM CILINDRO LISO DE ACO, POTENCIA 125 HP, PESO SEM/COM LASTRO 10,75/12,92 T, IMPACTO DINAMICO 31,5/18,5 T, LARGURA TRABALHO 2,15 M</v>
          </cell>
          <cell r="C4000" t="str">
            <v xml:space="preserve">UN    </v>
          </cell>
          <cell r="D4000">
            <v>484635.13</v>
          </cell>
        </row>
        <row r="4001">
          <cell r="A4001">
            <v>10646</v>
          </cell>
          <cell r="B4001" t="str">
            <v>ROLO COMPACTADOR VIBRATORIO DE UM CILINDRO, ACO LISO, POTENCIA 80 HP, PESO OPERACIONAL MAXIMO 8,1 T, IMPACTO DINAMICO 16,15/9,5 T, LARGURA TRABALHO 1,68 M</v>
          </cell>
          <cell r="C4001" t="str">
            <v xml:space="preserve">UN    </v>
          </cell>
          <cell r="D4001">
            <v>361263.2</v>
          </cell>
        </row>
        <row r="4002">
          <cell r="A4002">
            <v>6070</v>
          </cell>
          <cell r="B4002" t="str">
            <v>ROLO COMPACTADOR VIBRATORIO PE DE CARNEIRO, COM CONTROLE REMOTO POR RADIO, POTENCIA  12,5 KW, PESO OPERACIONAL DE 1,675 T, LARGURA DE TRABALHO 0,85 M</v>
          </cell>
          <cell r="C4002" t="str">
            <v xml:space="preserve">UN    </v>
          </cell>
          <cell r="D4002">
            <v>493621.7</v>
          </cell>
        </row>
        <row r="4003">
          <cell r="A4003">
            <v>6069</v>
          </cell>
          <cell r="B4003" t="str">
            <v>ROLO COMPACTADOR VIBRATORIO REBOCAVEL, CILINDRO DE ACO LISO, POTENCIA DE TRACAO DE 65 CV, PESO DE 4,7 T, IMPACTO DINAMICO TOTAL DE 18,3 T, LARGURA DO ROLO 1,67 M</v>
          </cell>
          <cell r="C4003" t="str">
            <v xml:space="preserve">UN    </v>
          </cell>
          <cell r="D4003">
            <v>109048.48</v>
          </cell>
        </row>
        <row r="4004">
          <cell r="A4004">
            <v>14626</v>
          </cell>
          <cell r="B4004" t="str">
            <v>ROLO COMPACTADOR VIBRATORIO TANDEM, ACO LISO, POTENCIA 125 HP, PESO SEM/COM LASTRO 10,20/11,65 T, LARGURA DE TRABALHO 1,73 M</v>
          </cell>
          <cell r="C4004" t="str">
            <v xml:space="preserve">UN    </v>
          </cell>
          <cell r="D4004">
            <v>540402.88</v>
          </cell>
        </row>
        <row r="4005">
          <cell r="A4005">
            <v>6067</v>
          </cell>
          <cell r="B4005" t="str">
            <v>ROLO COMPACTADOR VIBRATORIO TANDEM, ACO LISO, POTENCIA 58 CV, PESO SEM/COM LASTRO 6,5/9,4 T, LARGURA DE TRABALHO 1,20 M</v>
          </cell>
          <cell r="C4005" t="str">
            <v xml:space="preserve">UN    </v>
          </cell>
          <cell r="D4005">
            <v>443614.29</v>
          </cell>
        </row>
        <row r="4006">
          <cell r="A4006">
            <v>38393</v>
          </cell>
          <cell r="B4006" t="str">
            <v>ROLO DE ESPUMA POLIESTER 23 CM (SEM CABO)</v>
          </cell>
          <cell r="C4006" t="str">
            <v xml:space="preserve">UN    </v>
          </cell>
          <cell r="D4006">
            <v>15.95</v>
          </cell>
        </row>
        <row r="4007">
          <cell r="A4007">
            <v>38390</v>
          </cell>
          <cell r="B4007" t="str">
            <v>ROLO DE LA DE CARNEIRO 23 CM (SEM CABO)</v>
          </cell>
          <cell r="C4007" t="str">
            <v xml:space="preserve">UN    </v>
          </cell>
          <cell r="D4007">
            <v>35.369999999999997</v>
          </cell>
        </row>
        <row r="4008">
          <cell r="A4008">
            <v>36532</v>
          </cell>
          <cell r="B4008" t="str">
            <v>ROMPEDOR ELETRICO PESO 26 KG, POTENCIA OPERACIONAL DE 2,5 KW</v>
          </cell>
          <cell r="C4008" t="str">
            <v xml:space="preserve">UN    </v>
          </cell>
          <cell r="D4008">
            <v>27984.39</v>
          </cell>
        </row>
        <row r="4009">
          <cell r="A4009">
            <v>11578</v>
          </cell>
          <cell r="B4009" t="str">
            <v>ROSETA QUADRADA, SEM FUROS, EM ACO INOX POLIDO, LARGURA APROXIMADA DE 50 MM, PARA FECHADURA DE PORTA - PARAFUSOS INCLUIDOS</v>
          </cell>
          <cell r="C4009" t="str">
            <v xml:space="preserve">UN    </v>
          </cell>
          <cell r="D4009">
            <v>12.99</v>
          </cell>
        </row>
        <row r="4010">
          <cell r="A4010">
            <v>11577</v>
          </cell>
          <cell r="B4010" t="str">
            <v>ROSETA REDONDA DE SOBREPOR, SEM FUROS, EM ACO INOX POLIDO, DIAMETRO APROXIMADO DE 50 MM, PARA FECHADURA DE PORTA - PARAFUSOS INCLUIDOS</v>
          </cell>
          <cell r="C4010" t="str">
            <v xml:space="preserve">UN    </v>
          </cell>
          <cell r="D4010">
            <v>12.4</v>
          </cell>
        </row>
        <row r="4011">
          <cell r="A4011">
            <v>42432</v>
          </cell>
          <cell r="B4011" t="str">
            <v>ROTACAO DIAGONAL DUPLA, APARELHO TRIPLO, EM TUBO DE ACO CARBONO, PINTURA NO PROCESSO ELETROSTATICO - EQUIPAMENTO DE GINASTICA PARA ACADEMIA AO AR LIVRE / ACADEMIA DA TERCEIRA IDADE - ATI</v>
          </cell>
          <cell r="C4011" t="str">
            <v xml:space="preserve">UN    </v>
          </cell>
          <cell r="D4011">
            <v>2075.5100000000002</v>
          </cell>
        </row>
        <row r="4012">
          <cell r="A4012">
            <v>42437</v>
          </cell>
          <cell r="B4012" t="str">
            <v>ROTACAO VERTICAL DUPLO, EM TUBO DE ACO CARBONO, PINTURA NO PROCESSO ELETROSTATICO - EQUIPAMENTO DE GINASTICA PARA ACADEMIA AO AR LIVRE / ACADEMIA DA TERCEIRA IDADE - ATI</v>
          </cell>
          <cell r="C4012" t="str">
            <v xml:space="preserve">UN    </v>
          </cell>
          <cell r="D4012">
            <v>1577.94</v>
          </cell>
        </row>
        <row r="4013">
          <cell r="A4013">
            <v>1116</v>
          </cell>
          <cell r="B4013" t="str">
            <v>RUFO EXTERNO DE CHAPA DE ACO GALVANIZADA NUM 26, CORTE 25 CM</v>
          </cell>
          <cell r="C4013" t="str">
            <v xml:space="preserve">M     </v>
          </cell>
          <cell r="D4013">
            <v>20.53</v>
          </cell>
        </row>
        <row r="4014">
          <cell r="A4014">
            <v>1115</v>
          </cell>
          <cell r="B4014" t="str">
            <v>RUFO EXTERNO DE CHAPA DE ACO GALVANIZADA NUM 26, CORTE 28 CM</v>
          </cell>
          <cell r="C4014" t="str">
            <v xml:space="preserve">M     </v>
          </cell>
          <cell r="D4014">
            <v>24.6</v>
          </cell>
        </row>
        <row r="4015">
          <cell r="A4015">
            <v>1113</v>
          </cell>
          <cell r="B4015" t="str">
            <v>RUFO EXTERNO/INTERNO DE CHAPA DE ACO GALVANIZADA NUM 26, CORTE 33 CM</v>
          </cell>
          <cell r="C4015" t="str">
            <v xml:space="preserve">M     </v>
          </cell>
          <cell r="D4015">
            <v>28.76</v>
          </cell>
        </row>
        <row r="4016">
          <cell r="A4016">
            <v>1114</v>
          </cell>
          <cell r="B4016" t="str">
            <v>RUFO INTERNO DE CHAPA DE ACO GALVANIZADA NUM 26, CORTE 50 CM</v>
          </cell>
          <cell r="C4016" t="str">
            <v xml:space="preserve">M     </v>
          </cell>
          <cell r="D4016">
            <v>34.26</v>
          </cell>
        </row>
        <row r="4017">
          <cell r="A4017">
            <v>40873</v>
          </cell>
          <cell r="B4017" t="str">
            <v>RUFO INTERNO/EXTERNO DE CHAPA DE ACO GALVANIZADA NUM 24, CORTE 25 CM</v>
          </cell>
          <cell r="C4017" t="str">
            <v xml:space="preserve">M     </v>
          </cell>
          <cell r="D4017">
            <v>26.81</v>
          </cell>
        </row>
        <row r="4018">
          <cell r="A4018">
            <v>20214</v>
          </cell>
          <cell r="B4018" t="str">
            <v>RUFO PARA TELHA ESTRUTURAL DE FIBROCIMENTO 1 ABA (SEM AMIANTO)</v>
          </cell>
          <cell r="C4018" t="str">
            <v xml:space="preserve">UN    </v>
          </cell>
          <cell r="D4018">
            <v>45.23</v>
          </cell>
        </row>
        <row r="4019">
          <cell r="A4019">
            <v>11064</v>
          </cell>
          <cell r="B4019" t="str">
            <v>RUFO PARA TELHA ESTRUTURAL DE FIBROCIMENTO 2 ABAS, COMPRIMENTO DE 1031 MM (SEM AMIANTO)</v>
          </cell>
          <cell r="C4019" t="str">
            <v xml:space="preserve">UN    </v>
          </cell>
          <cell r="D4019">
            <v>19.18</v>
          </cell>
        </row>
        <row r="4020">
          <cell r="A4020">
            <v>7237</v>
          </cell>
          <cell r="B4020" t="str">
            <v>RUFO PARA TELHA ONDULADA DE FIBROCIMENTO, E = 6 MM, ABA *260* MM, COMPRIMENTO 1100 MM (SEM AMIANTO)</v>
          </cell>
          <cell r="C4020" t="str">
            <v xml:space="preserve">UN    </v>
          </cell>
          <cell r="D4020">
            <v>26.16</v>
          </cell>
        </row>
        <row r="4021">
          <cell r="A4021">
            <v>11757</v>
          </cell>
          <cell r="B4021" t="str">
            <v>SABONETEIRA DE PAREDE EM METAL CROMADO</v>
          </cell>
          <cell r="C4021" t="str">
            <v xml:space="preserve">UN    </v>
          </cell>
          <cell r="D4021">
            <v>26.5</v>
          </cell>
        </row>
        <row r="4022">
          <cell r="A4022">
            <v>11758</v>
          </cell>
          <cell r="B4022" t="str">
            <v>SABONETEIRA PLASTICA TIPO DISPENSER PARA SABONETE LIQUIDO COM RESERVATORIO 800 A 1500 ML</v>
          </cell>
          <cell r="C4022" t="str">
            <v xml:space="preserve">UN    </v>
          </cell>
          <cell r="D4022">
            <v>82.45</v>
          </cell>
        </row>
        <row r="4023">
          <cell r="A4023">
            <v>37526</v>
          </cell>
          <cell r="B4023" t="str">
            <v>SACO DE RAFIA PARA ENTULHO, NOVO, LISO (SEM CLICHE), *60 x 90* CM</v>
          </cell>
          <cell r="C4023" t="str">
            <v xml:space="preserve">UN    </v>
          </cell>
          <cell r="D4023">
            <v>2.66</v>
          </cell>
        </row>
        <row r="4024">
          <cell r="A4024">
            <v>6076</v>
          </cell>
          <cell r="B4024" t="str">
            <v>SAIBRO PARA ARGAMASSA (COLETADO NO COMERCIO)</v>
          </cell>
          <cell r="C4024" t="str">
            <v xml:space="preserve">M3    </v>
          </cell>
          <cell r="D4024">
            <v>53.69</v>
          </cell>
        </row>
        <row r="4025">
          <cell r="A4025">
            <v>13109</v>
          </cell>
          <cell r="B4025" t="str">
            <v>SAPATA DE PVC ADITIVADO NERVURADO D = 6"</v>
          </cell>
          <cell r="C4025" t="str">
            <v xml:space="preserve">UN    </v>
          </cell>
          <cell r="D4025">
            <v>259.47000000000003</v>
          </cell>
        </row>
        <row r="4026">
          <cell r="A4026">
            <v>13110</v>
          </cell>
          <cell r="B4026" t="str">
            <v>SAPATA DE PVC ADITIVADO NERVURADO D = 8"</v>
          </cell>
          <cell r="C4026" t="str">
            <v xml:space="preserve">UN    </v>
          </cell>
          <cell r="D4026">
            <v>341.48</v>
          </cell>
        </row>
        <row r="4027">
          <cell r="A4027">
            <v>7581</v>
          </cell>
          <cell r="B4027" t="str">
            <v>SAPATILHA EM ACO GALVANIZADO PARA CABOS COM DIAMETRO NOMINAL ATE 5/8"</v>
          </cell>
          <cell r="C4027" t="str">
            <v xml:space="preserve">UN    </v>
          </cell>
          <cell r="D4027">
            <v>3.27</v>
          </cell>
        </row>
        <row r="4028">
          <cell r="A4028">
            <v>4509</v>
          </cell>
          <cell r="B4028" t="str">
            <v>SARRAFO *2,5 X 10* CM EM PINUS, MISTA OU EQUIVALENTE DA REGIAO - BRUTA</v>
          </cell>
          <cell r="C4028" t="str">
            <v xml:space="preserve">M     </v>
          </cell>
          <cell r="D4028">
            <v>3.67</v>
          </cell>
        </row>
        <row r="4029">
          <cell r="A4029">
            <v>4512</v>
          </cell>
          <cell r="B4029" t="str">
            <v>SARRAFO *2,5 X 5* CM EM PINUS, MISTA OU EQUIVALENTE DA REGIAO - BRUTA</v>
          </cell>
          <cell r="C4029" t="str">
            <v xml:space="preserve">M     </v>
          </cell>
          <cell r="D4029">
            <v>1.75</v>
          </cell>
        </row>
        <row r="4030">
          <cell r="A4030">
            <v>4517</v>
          </cell>
          <cell r="B4030" t="str">
            <v>SARRAFO *2,5 X 7,5* CM EM PINUS, MISTA OU EQUIVALENTE DA REGIAO - BRUTA</v>
          </cell>
          <cell r="C4030" t="str">
            <v xml:space="preserve">M     </v>
          </cell>
          <cell r="D4030">
            <v>2.5299999999999998</v>
          </cell>
        </row>
        <row r="4031">
          <cell r="A4031">
            <v>20206</v>
          </cell>
          <cell r="B4031" t="str">
            <v>SARRAFO APARELHADO *2 X 10* CM, EM MACARANDUBA, ANGELIM OU EQUIVALENTE DA REGIAO</v>
          </cell>
          <cell r="C4031" t="str">
            <v xml:space="preserve">M     </v>
          </cell>
          <cell r="D4031">
            <v>4.1900000000000004</v>
          </cell>
        </row>
        <row r="4032">
          <cell r="A4032">
            <v>4460</v>
          </cell>
          <cell r="B4032" t="str">
            <v>SARRAFO NAO APARELHADO *2,5 X 10* CM, EM MACARANDUBA, ANGELIM OU EQUIVALENTE DA REGIAO -  BRUTA</v>
          </cell>
          <cell r="C4032" t="str">
            <v xml:space="preserve">M     </v>
          </cell>
          <cell r="D4032">
            <v>4.3</v>
          </cell>
        </row>
        <row r="4033">
          <cell r="A4033">
            <v>4417</v>
          </cell>
          <cell r="B4033" t="str">
            <v>SARRAFO NAO APARELHADO *2,5 X 7* CM, EM MACARANDUBA, ANGELIM OU EQUIVALENTE DA REGIAO -  BRUTA</v>
          </cell>
          <cell r="C4033" t="str">
            <v xml:space="preserve">M     </v>
          </cell>
          <cell r="D4033">
            <v>3.32</v>
          </cell>
        </row>
        <row r="4034">
          <cell r="A4034">
            <v>4415</v>
          </cell>
          <cell r="B4034" t="str">
            <v>SARRAFO NAO APARELHADO 2,5 X 5 CM, EM MACARANDUBA, ANGELIM OU EQUIVALENTE DA REGIAO -  BRUTA</v>
          </cell>
          <cell r="C4034" t="str">
            <v xml:space="preserve">M     </v>
          </cell>
          <cell r="D4034">
            <v>2.2999999999999998</v>
          </cell>
        </row>
        <row r="4035">
          <cell r="A4035">
            <v>37373</v>
          </cell>
          <cell r="B4035" t="str">
            <v>SEGURO - HORISTA (COLETADO CAIXA)</v>
          </cell>
          <cell r="C4035" t="str">
            <v xml:space="preserve">H     </v>
          </cell>
          <cell r="D4035">
            <v>0.06</v>
          </cell>
        </row>
        <row r="4036">
          <cell r="A4036">
            <v>40864</v>
          </cell>
          <cell r="B4036" t="str">
            <v>SEGURO - MENSALISTA (COLETADO CAIXA)</v>
          </cell>
          <cell r="C4036" t="str">
            <v xml:space="preserve">MES   </v>
          </cell>
          <cell r="D4036">
            <v>11.13</v>
          </cell>
        </row>
        <row r="4037">
          <cell r="A4037">
            <v>4734</v>
          </cell>
          <cell r="B4037" t="str">
            <v>SEIXO ROLADO PARA APLICACAO EM CONCRETO (POSTO PEDREIRA/FORNECEDOR, SEM FRETE)</v>
          </cell>
          <cell r="C4037" t="str">
            <v xml:space="preserve">M3    </v>
          </cell>
          <cell r="D4037">
            <v>98.97</v>
          </cell>
        </row>
        <row r="4038">
          <cell r="A4038">
            <v>6085</v>
          </cell>
          <cell r="B4038" t="str">
            <v>SELADOR ACRILICO PAREDES INTERNAS/EXTERNAS</v>
          </cell>
          <cell r="C4038" t="str">
            <v xml:space="preserve">L     </v>
          </cell>
          <cell r="D4038">
            <v>4.16</v>
          </cell>
        </row>
        <row r="4039">
          <cell r="A4039">
            <v>38396</v>
          </cell>
          <cell r="B4039" t="str">
            <v>SELADOR HORIZONTAL PARA FITA DE ACO 1 "</v>
          </cell>
          <cell r="C4039" t="str">
            <v xml:space="preserve">UN    </v>
          </cell>
          <cell r="D4039">
            <v>500.15</v>
          </cell>
        </row>
        <row r="4040">
          <cell r="A4040">
            <v>11622</v>
          </cell>
          <cell r="B4040" t="str">
            <v>SELANTE A BASE DE ALCATRAO E POLIURETANO PARA JUNTAS HORIZONTAIS</v>
          </cell>
          <cell r="C4040" t="str">
            <v xml:space="preserve">KG    </v>
          </cell>
          <cell r="D4040">
            <v>55.49</v>
          </cell>
        </row>
        <row r="4041">
          <cell r="A4041">
            <v>43143</v>
          </cell>
          <cell r="B4041" t="str">
            <v>SELANTE ACRILICO PARA TRATAMENTO / ACABAMENTO SUPERFICIAL DE CONCRETO ESTAMPADO, APARENTE, PEDRAS E OUTROS</v>
          </cell>
          <cell r="C4041" t="str">
            <v xml:space="preserve">L     </v>
          </cell>
          <cell r="D4041">
            <v>20.96</v>
          </cell>
        </row>
        <row r="4042">
          <cell r="A4042">
            <v>7317</v>
          </cell>
          <cell r="B4042" t="str">
            <v>SELANTE DE BASE ASFALTICA PARA VEDACAO</v>
          </cell>
          <cell r="C4042" t="str">
            <v xml:space="preserve">KG    </v>
          </cell>
          <cell r="D4042">
            <v>35.6</v>
          </cell>
        </row>
        <row r="4043">
          <cell r="A4043">
            <v>142</v>
          </cell>
          <cell r="B4043" t="str">
            <v>SELANTE ELASTICO MONOCOMPONENTE A BASE DE POLIURETANO (PU) PARA JUNTAS DIVERSAS</v>
          </cell>
          <cell r="C4043" t="str">
            <v xml:space="preserve">310ML </v>
          </cell>
          <cell r="D4043">
            <v>26.18</v>
          </cell>
        </row>
        <row r="4044">
          <cell r="A4044">
            <v>43142</v>
          </cell>
          <cell r="B4044" t="str">
            <v>SELANTE MONOCOMPONENTE A BASE DE SILICONE DE BAIXO MODULO, PARA JUNTAS DE PAVIMENTACAO</v>
          </cell>
          <cell r="C4044" t="str">
            <v xml:space="preserve">L     </v>
          </cell>
          <cell r="D4044">
            <v>118.94</v>
          </cell>
        </row>
        <row r="4045">
          <cell r="A4045">
            <v>38123</v>
          </cell>
          <cell r="B4045" t="str">
            <v>SELANTE TIPO VEDA CALHA PARA METAL E FIBROCIMENTO</v>
          </cell>
          <cell r="C4045" t="str">
            <v xml:space="preserve">KG    </v>
          </cell>
          <cell r="D4045">
            <v>69.64</v>
          </cell>
        </row>
        <row r="4046">
          <cell r="A4046">
            <v>42701</v>
          </cell>
          <cell r="B4046" t="str">
            <v>SELIM COMPACTO EM PVC, SEM TRAVA,  DN 150 X 100 MM, PARA REDE COLETORA ESGOTO (NBR 10569)</v>
          </cell>
          <cell r="C4046" t="str">
            <v xml:space="preserve">UN    </v>
          </cell>
          <cell r="D4046">
            <v>51.73</v>
          </cell>
        </row>
        <row r="4047">
          <cell r="A4047">
            <v>42702</v>
          </cell>
          <cell r="B4047" t="str">
            <v>SELIM COMPACTO EM PVC, SEM TRAVA,  DN 200 X 100 MM, PARA REDE COLETORA ESGOTO (NBR 10569)</v>
          </cell>
          <cell r="C4047" t="str">
            <v xml:space="preserve">UN    </v>
          </cell>
          <cell r="D4047">
            <v>91.92</v>
          </cell>
        </row>
        <row r="4048">
          <cell r="A4048">
            <v>37955</v>
          </cell>
          <cell r="B4048" t="str">
            <v>SELIM COMPACTO EM PVC, SEM TRAVAS,  DN 300 X 100 MM, PARA REDE COLETORA ESGOTO (NBR 10569)</v>
          </cell>
          <cell r="C4048" t="str">
            <v xml:space="preserve">UN    </v>
          </cell>
          <cell r="D4048">
            <v>119.13</v>
          </cell>
        </row>
        <row r="4049">
          <cell r="A4049">
            <v>42699</v>
          </cell>
          <cell r="B4049" t="str">
            <v>SELIM PVC, COM TRAVA, JE, 90 GRAUS,  DN 125 X 100 MM OU 150 X 100 MM, PARA REDE COLETORA ESGOTO (NBR 10569)</v>
          </cell>
          <cell r="C4049" t="str">
            <v xml:space="preserve">UN    </v>
          </cell>
          <cell r="D4049">
            <v>31.6</v>
          </cell>
        </row>
        <row r="4050">
          <cell r="A4050">
            <v>42700</v>
          </cell>
          <cell r="B4050" t="str">
            <v>SELIM PVC, SOLDAVEL, SEM TRAVA, JE, 90 GRAUS,  DN 200 X 100 MM, PARA REDE COLETORA ESGOTO (NBR 10569)</v>
          </cell>
          <cell r="C4050" t="str">
            <v xml:space="preserve">UN    </v>
          </cell>
          <cell r="D4050">
            <v>90.09</v>
          </cell>
        </row>
        <row r="4051">
          <cell r="A4051">
            <v>37743</v>
          </cell>
          <cell r="B4051" t="str">
            <v>SEMIRREBOQUE COM DOIS EIXOS EM TANDEM TIPO BASCULANTE COM CACAMBA METALICA 14 M3  (INCLUI MONTAGEM, NAO INCLUI CAVALO MECANICO)</v>
          </cell>
          <cell r="C4051" t="str">
            <v xml:space="preserve">UN    </v>
          </cell>
          <cell r="D4051">
            <v>183595.8</v>
          </cell>
        </row>
        <row r="4052">
          <cell r="A4052">
            <v>37744</v>
          </cell>
          <cell r="B4052" t="str">
            <v>SEMIRREBOQUE COM TRES EIXOS EM TANDEM TIPO BASCULANTE COM CACAMBA METALICA 18 M3 (INCLUI MONTAGEM, NAO INCLUI CAVALO MECANICO)</v>
          </cell>
          <cell r="C4052" t="str">
            <v xml:space="preserve">UN    </v>
          </cell>
          <cell r="D4052">
            <v>215874.12</v>
          </cell>
        </row>
        <row r="4053">
          <cell r="A4053">
            <v>37741</v>
          </cell>
          <cell r="B4053" t="str">
            <v>SEMIRREBOQUE COM TRES EIXOS, PARA TRANSPORTE DE CARGA SECA, DIMENSOES APROXIMADAS 2,60 X 12,50 X 0,50 M (NAO INCLUI CAVALO MECANICO)</v>
          </cell>
          <cell r="C4053" t="str">
            <v xml:space="preserve">UN    </v>
          </cell>
          <cell r="D4053">
            <v>166942.65</v>
          </cell>
        </row>
        <row r="4054">
          <cell r="A4054">
            <v>39396</v>
          </cell>
          <cell r="B4054" t="str">
            <v>SENSOR DE PRESENCA BIVOLT COM FOTOCELULA PARA QUALQUER TIPO DE LAMPADA, POTENCIA MAXIMA *1000* W, USO EXTERNO</v>
          </cell>
          <cell r="C4054" t="str">
            <v xml:space="preserve">UN    </v>
          </cell>
          <cell r="D4054">
            <v>53.99</v>
          </cell>
        </row>
        <row r="4055">
          <cell r="A4055">
            <v>39392</v>
          </cell>
          <cell r="B4055" t="str">
            <v>SENSOR DE PRESENCA BIVOLT DE PAREDE COM FOTOCELULA PARA QUALQUER TIPO DE LAMPADA POTENCIA MAXIMA *1000* W, USO INTERNO</v>
          </cell>
          <cell r="C4055" t="str">
            <v xml:space="preserve">UN    </v>
          </cell>
          <cell r="D4055">
            <v>60.9</v>
          </cell>
        </row>
        <row r="4056">
          <cell r="A4056">
            <v>39393</v>
          </cell>
          <cell r="B4056" t="str">
            <v>SENSOR DE PRESENCA BIVOLT DE PAREDE SEM FOTOCELULA PARA QUALQUER TIPO DE LAMPADA POTENCIA MAXIMA *1000* W, USO INTERNO</v>
          </cell>
          <cell r="C4056" t="str">
            <v xml:space="preserve">UN    </v>
          </cell>
          <cell r="D4056">
            <v>37.659999999999997</v>
          </cell>
        </row>
        <row r="4057">
          <cell r="A4057">
            <v>39394</v>
          </cell>
          <cell r="B4057" t="str">
            <v>SENSOR DE PRESENCA BIVOLT DE TETO COM FOTOCELULA PARA QUALQUER TIPO DE LAMPADA POTENCIA MAXIMA *1000* W, USO INTERNO</v>
          </cell>
          <cell r="C4057" t="str">
            <v xml:space="preserve">UN    </v>
          </cell>
          <cell r="D4057">
            <v>42.39</v>
          </cell>
        </row>
        <row r="4058">
          <cell r="A4058">
            <v>39395</v>
          </cell>
          <cell r="B4058" t="str">
            <v>SENSOR DE PRESENCA BIVOLT DE TETO SEM FOTOCELULA PARA QUALQUER TIPO DE LAMPADA POTENCIA MAXIMA *900* W, USO INTERNO</v>
          </cell>
          <cell r="C4058" t="str">
            <v xml:space="preserve">UN    </v>
          </cell>
          <cell r="D4058">
            <v>39.42</v>
          </cell>
        </row>
        <row r="4059">
          <cell r="A4059">
            <v>14618</v>
          </cell>
          <cell r="B4059" t="str">
            <v>SERRA CIRCULAR DE BANCADA COM MOTOR ELETRICO, POTENCIA DE *1600* W, PARA DISCO DE DIAMETRO DE 10" (250 MM)</v>
          </cell>
          <cell r="C4059" t="str">
            <v xml:space="preserve">UN    </v>
          </cell>
          <cell r="D4059">
            <v>1368.47</v>
          </cell>
        </row>
        <row r="4060">
          <cell r="A4060">
            <v>40269</v>
          </cell>
          <cell r="B4060" t="str">
            <v>SERRA CIRCULAR DE BANCADA, MODELO PICA-PAU, DIAMETRO DE 350 MM. CARACTERISTICAS DO MOTOR: TRIFASICO, POTENCIA DE 5 HP, FREQUENCIA DE 60 HZ</v>
          </cell>
          <cell r="C4060" t="str">
            <v xml:space="preserve">UN    </v>
          </cell>
          <cell r="D4060">
            <v>5513.48</v>
          </cell>
        </row>
        <row r="4061">
          <cell r="A4061">
            <v>6110</v>
          </cell>
          <cell r="B4061" t="str">
            <v>SERRALHEIRO</v>
          </cell>
          <cell r="C4061" t="str">
            <v xml:space="preserve">H     </v>
          </cell>
          <cell r="D4061">
            <v>15.82</v>
          </cell>
        </row>
        <row r="4062">
          <cell r="A4062">
            <v>40910</v>
          </cell>
          <cell r="B4062" t="str">
            <v>SERRALHEIRO (MENSALISTA)</v>
          </cell>
          <cell r="C4062" t="str">
            <v xml:space="preserve">MES   </v>
          </cell>
          <cell r="D4062">
            <v>2805.46</v>
          </cell>
        </row>
        <row r="4063">
          <cell r="A4063">
            <v>6111</v>
          </cell>
          <cell r="B4063" t="str">
            <v>SERVENTE DE OBRAS</v>
          </cell>
          <cell r="C4063" t="str">
            <v xml:space="preserve">H     </v>
          </cell>
          <cell r="D4063">
            <v>11.78</v>
          </cell>
        </row>
        <row r="4064">
          <cell r="A4064">
            <v>41084</v>
          </cell>
          <cell r="B4064" t="str">
            <v>SERVENTE DE OBRAS (MENSALISTA)</v>
          </cell>
          <cell r="C4064" t="str">
            <v xml:space="preserve">MES   </v>
          </cell>
          <cell r="D4064">
            <v>2088.0500000000002</v>
          </cell>
        </row>
        <row r="4065">
          <cell r="A4065">
            <v>25950</v>
          </cell>
          <cell r="B4065" t="str">
            <v>SERVICO DE BOMBEAMENTO DE CONCRETO COM CONSUMO MINIMO DE 40 M3</v>
          </cell>
          <cell r="C4065" t="str">
            <v xml:space="preserve">M3    </v>
          </cell>
          <cell r="D4065">
            <v>44.46</v>
          </cell>
        </row>
        <row r="4066">
          <cell r="A4066">
            <v>38637</v>
          </cell>
          <cell r="B4066" t="str">
            <v>SIFAO EM METAL CROMADO PARA PIA AMERICANA, 1.1/2 X 1.1/2 "</v>
          </cell>
          <cell r="C4066" t="str">
            <v xml:space="preserve">UN    </v>
          </cell>
          <cell r="D4066">
            <v>199.83</v>
          </cell>
        </row>
        <row r="4067">
          <cell r="A4067">
            <v>6150</v>
          </cell>
          <cell r="B4067" t="str">
            <v>SIFAO EM METAL CROMADO PARA PIA AMERICANA, 1.1/2 X 2 "</v>
          </cell>
          <cell r="C4067" t="str">
            <v xml:space="preserve">UN    </v>
          </cell>
          <cell r="D4067">
            <v>202.27</v>
          </cell>
        </row>
        <row r="4068">
          <cell r="A4068">
            <v>6136</v>
          </cell>
          <cell r="B4068" t="str">
            <v>SIFAO EM METAL CROMADO PARA PIA OU LAVATORIO, 1 X 1.1/2 "</v>
          </cell>
          <cell r="C4068" t="str">
            <v xml:space="preserve">UN    </v>
          </cell>
          <cell r="D4068">
            <v>159</v>
          </cell>
        </row>
        <row r="4069">
          <cell r="A4069">
            <v>38638</v>
          </cell>
          <cell r="B4069" t="str">
            <v>SIFAO EM METAL CROMADO PARA TANQUE, 1.1/4 X 1.1/2 "</v>
          </cell>
          <cell r="C4069" t="str">
            <v xml:space="preserve">UN    </v>
          </cell>
          <cell r="D4069">
            <v>168.39</v>
          </cell>
        </row>
        <row r="4070">
          <cell r="A4070">
            <v>20262</v>
          </cell>
          <cell r="B4070" t="str">
            <v>SIFAO PLASTICO EXTENSIVEL UNIVERSAL, TIPO COPO</v>
          </cell>
          <cell r="C4070" t="str">
            <v xml:space="preserve">UN    </v>
          </cell>
          <cell r="D4070">
            <v>13.89</v>
          </cell>
        </row>
        <row r="4071">
          <cell r="A4071">
            <v>6148</v>
          </cell>
          <cell r="B4071" t="str">
            <v>SIFAO PLASTICO FLEXIVEL SAIDA VERTICAL PARA COLUNA LAVATORIO, 1 X 1.1/2 "</v>
          </cell>
          <cell r="C4071" t="str">
            <v xml:space="preserve">UN    </v>
          </cell>
          <cell r="D4071">
            <v>8.6</v>
          </cell>
        </row>
        <row r="4072">
          <cell r="A4072">
            <v>6145</v>
          </cell>
          <cell r="B4072" t="str">
            <v>SIFAO PLASTICO TIPO COPO PARA PIA AMERICANA 1.1/2 X 1.1/2 "</v>
          </cell>
          <cell r="C4072" t="str">
            <v xml:space="preserve">UN    </v>
          </cell>
          <cell r="D4072">
            <v>15.42</v>
          </cell>
        </row>
        <row r="4073">
          <cell r="A4073">
            <v>6149</v>
          </cell>
          <cell r="B4073" t="str">
            <v>SIFAO PLASTICO TIPO COPO PARA PIA OU LAVATORIO, 1 X 1.1/2 "</v>
          </cell>
          <cell r="C4073" t="str">
            <v xml:space="preserve">UN    </v>
          </cell>
          <cell r="D4073">
            <v>14.54</v>
          </cell>
        </row>
        <row r="4074">
          <cell r="A4074">
            <v>6146</v>
          </cell>
          <cell r="B4074" t="str">
            <v>SIFAO PLASTICO TIPO COPO PARA TANQUE, 1.1/4 X 1.1/2 "</v>
          </cell>
          <cell r="C4074" t="str">
            <v xml:space="preserve">UN    </v>
          </cell>
          <cell r="D4074">
            <v>15.43</v>
          </cell>
        </row>
        <row r="4075">
          <cell r="A4075">
            <v>26026</v>
          </cell>
          <cell r="B4075" t="str">
            <v>SILICA ATIVA PARA ADICAO EM CONCRETO E ARGAMASSA</v>
          </cell>
          <cell r="C4075" t="str">
            <v xml:space="preserve">KG    </v>
          </cell>
          <cell r="D4075">
            <v>2.2000000000000002</v>
          </cell>
        </row>
        <row r="4076">
          <cell r="A4076">
            <v>39961</v>
          </cell>
          <cell r="B4076" t="str">
            <v>SILICONE ACETICO USO GERAL INCOLOR 280 G</v>
          </cell>
          <cell r="C4076" t="str">
            <v xml:space="preserve">UN    </v>
          </cell>
          <cell r="D4076">
            <v>17.3</v>
          </cell>
        </row>
        <row r="4077">
          <cell r="A4077">
            <v>42433</v>
          </cell>
          <cell r="B4077" t="str">
            <v>SIMULADOR DE CAMINHADA TRIPLO, EM TUBO DE ACO CARBONO, PINTURA NO PROCESSO ELETROSTATICO - EQUIPAMENTO DE GINASTICA PARA ACADEMIA AO AR LIVRE / ACADEMIA DA TERCEIRA IDADE - ATI</v>
          </cell>
          <cell r="C4077" t="str">
            <v xml:space="preserve">UN    </v>
          </cell>
          <cell r="D4077">
            <v>4099.59</v>
          </cell>
        </row>
        <row r="4078">
          <cell r="A4078">
            <v>42434</v>
          </cell>
          <cell r="B4078" t="str">
            <v>SIMULADOR DE CAVALGADA TRIPLO, EM TUBO DE ACO CARBONO, PINTURA NO PROCESSO ELETROSTATICO - EQUIPAMENTO DE GINASTICA PARA ACADEMIA AO AR LIVRE / ACADEMIA DA TERCEIRA IDADE - ATI</v>
          </cell>
          <cell r="C4078" t="str">
            <v xml:space="preserve">UN    </v>
          </cell>
          <cell r="D4078">
            <v>4430.2</v>
          </cell>
        </row>
        <row r="4079">
          <cell r="A4079">
            <v>42435</v>
          </cell>
          <cell r="B4079" t="str">
            <v>SIMULADOR DE REMO INDIVIDUAL, EM TUBO DE ACO CARBONO, PINTURA NO PROCESSO ELETROSTATICO - EQUIPAMENTO DE GINASTICA PARA ACADEMIA AO AR LIVRE / ACADEMIA DA TERCEIRA IDADE - ATI</v>
          </cell>
          <cell r="C4079" t="str">
            <v xml:space="preserve">UN    </v>
          </cell>
          <cell r="D4079">
            <v>2209.17</v>
          </cell>
        </row>
        <row r="4080">
          <cell r="A4080">
            <v>38061</v>
          </cell>
          <cell r="B4080" t="str">
            <v>SINALIZADOR NOTURNO SIMPLES PARA PARA-RAIOS, SEM RELE FOTOELETRICO</v>
          </cell>
          <cell r="C4080" t="str">
            <v xml:space="preserve">UN    </v>
          </cell>
          <cell r="D4080">
            <v>59.7</v>
          </cell>
        </row>
        <row r="4081">
          <cell r="A4081">
            <v>20250</v>
          </cell>
          <cell r="B4081" t="str">
            <v>SISAL EM FIBRA</v>
          </cell>
          <cell r="C4081" t="str">
            <v xml:space="preserve">KG    </v>
          </cell>
          <cell r="D4081">
            <v>12</v>
          </cell>
        </row>
        <row r="4082">
          <cell r="A4082">
            <v>39965</v>
          </cell>
          <cell r="B4082" t="str">
            <v>SISTEMA DE FORMAS MANUSEAVEIS DE ALUMINIO, PARA BLOCO RESID. COM PAREDES DE CONCRETO MOLDADAS IN LOCO, BLOCO COM 4 PAV. E 4 UNIDADES POR PAV., UNIDADE HABITACIONALCOM 48 M2 E 2 QUARTOS; TELHA DE FIBROCIMENTO (COLETADO CAIXA)</v>
          </cell>
          <cell r="C4082" t="str">
            <v xml:space="preserve">M2    </v>
          </cell>
          <cell r="D4082">
            <v>1771.67</v>
          </cell>
        </row>
        <row r="4083">
          <cell r="A4083">
            <v>39964</v>
          </cell>
          <cell r="B4083" t="str">
            <v>SISTEMA DE FORMAS MANUSEAVEIS DE ALUMINIO, PARA EDIF. RESID. UNIFAMILIAR COM PAREDES DE CONCRETO MOLDADAS IN LOCO, UNIDADE HABITACIONAL TERREA COM 38 M2, COM SALA, CIRCULACAO, 2 QUARTOS, BANHEIRO, COZINHA E TANQUE EXTERNO (SEM COBERTURA) (COLETADO CAIXA)</v>
          </cell>
          <cell r="C4083" t="str">
            <v xml:space="preserve">M2    </v>
          </cell>
          <cell r="D4083">
            <v>1427.31</v>
          </cell>
        </row>
        <row r="4084">
          <cell r="A4084">
            <v>13388</v>
          </cell>
          <cell r="B4084" t="str">
            <v>SOLDA EM BARRA DE ESTANHO-CHUMBO 50/50</v>
          </cell>
          <cell r="C4084" t="str">
            <v xml:space="preserve">KG    </v>
          </cell>
          <cell r="D4084">
            <v>82.73</v>
          </cell>
        </row>
        <row r="4085">
          <cell r="A4085">
            <v>39914</v>
          </cell>
          <cell r="B4085" t="str">
            <v>SOLDA EM VARETA FOSCOPER, D = *2,5* MM  X COMPRIMENTO 500 MM</v>
          </cell>
          <cell r="C4085" t="str">
            <v xml:space="preserve">KG    </v>
          </cell>
          <cell r="D4085">
            <v>223.69</v>
          </cell>
        </row>
        <row r="4086">
          <cell r="A4086">
            <v>12732</v>
          </cell>
          <cell r="B4086" t="str">
            <v>SOLDA ESTANHO/COBRE PARA CONEXOES DE COBRE, FIO 2,5 MM, CARRETEL 500 GR (SEM CHUMBO)</v>
          </cell>
          <cell r="C4086" t="str">
            <v xml:space="preserve">UN    </v>
          </cell>
          <cell r="D4086">
            <v>258.11</v>
          </cell>
        </row>
        <row r="4087">
          <cell r="A4087">
            <v>6160</v>
          </cell>
          <cell r="B4087" t="str">
            <v>SOLDADOR</v>
          </cell>
          <cell r="C4087" t="str">
            <v xml:space="preserve">H     </v>
          </cell>
          <cell r="D4087">
            <v>15.82</v>
          </cell>
        </row>
        <row r="4088">
          <cell r="A4088">
            <v>41087</v>
          </cell>
          <cell r="B4088" t="str">
            <v>SOLDADOR (MENSALISTA)</v>
          </cell>
          <cell r="C4088" t="str">
            <v xml:space="preserve">MES   </v>
          </cell>
          <cell r="D4088">
            <v>2805.46</v>
          </cell>
        </row>
        <row r="4089">
          <cell r="A4089">
            <v>6166</v>
          </cell>
          <cell r="B4089" t="str">
            <v>SOLDADOR ELETRICO (PARA SOLDA A SER TESTADA COM RAIOS "X")</v>
          </cell>
          <cell r="C4089" t="str">
            <v xml:space="preserve">H     </v>
          </cell>
          <cell r="D4089">
            <v>21.21</v>
          </cell>
        </row>
        <row r="4090">
          <cell r="A4090">
            <v>41088</v>
          </cell>
          <cell r="B4090" t="str">
            <v>SOLDADOR ELETRICO (PARA SOLDA A SER TESTADA COM RAIOS "X") (MENSALISTA)</v>
          </cell>
          <cell r="C4090" t="str">
            <v xml:space="preserve">MES   </v>
          </cell>
          <cell r="D4090">
            <v>3760.99</v>
          </cell>
        </row>
        <row r="4091">
          <cell r="A4091">
            <v>20232</v>
          </cell>
          <cell r="B4091" t="str">
            <v>SOLEIRA EM GRANITO, POLIDO, TIPO ANDORINHA/ QUARTZ/ CASTELO/ CORUMBA OU OUTROS EQUIVALENTES DA REGIAO, L= *15* CM, E=  *2,0* CM</v>
          </cell>
          <cell r="C4091" t="str">
            <v xml:space="preserve">M     </v>
          </cell>
          <cell r="D4091">
            <v>58.99</v>
          </cell>
        </row>
        <row r="4092">
          <cell r="A4092">
            <v>10856</v>
          </cell>
          <cell r="B4092" t="str">
            <v>SOLEIRA PRE-MOLDADA EM GRANILITE, MARMORITE OU GRANITINA, L = *15 CM</v>
          </cell>
          <cell r="C4092" t="str">
            <v xml:space="preserve">M     </v>
          </cell>
          <cell r="D4092">
            <v>83.21</v>
          </cell>
        </row>
        <row r="4093">
          <cell r="A4093">
            <v>4828</v>
          </cell>
          <cell r="B4093" t="str">
            <v>SOLEIRA/ PEITORIL EM MARMORE, POLIDO, BRANCO COMUM, L= *15* CM, E=  *2* CM,  CORTE RETO</v>
          </cell>
          <cell r="C4093" t="str">
            <v xml:space="preserve">M     </v>
          </cell>
          <cell r="D4093">
            <v>61.3</v>
          </cell>
        </row>
        <row r="4094">
          <cell r="A4094">
            <v>20249</v>
          </cell>
          <cell r="B4094" t="str">
            <v>SOLEIRA/ TABEIRA EM MARMORE, POLIDO, BRANCO COMUM, L= 5 CM, E=  *2,0* CM</v>
          </cell>
          <cell r="C4094" t="str">
            <v xml:space="preserve">M     </v>
          </cell>
          <cell r="D4094">
            <v>33.57</v>
          </cell>
        </row>
        <row r="4095">
          <cell r="A4095">
            <v>11609</v>
          </cell>
          <cell r="B4095" t="str">
            <v>SOLUCAO ASFALTICA ELASTOMERICA PARA IMPRIMACAO, APLICACAO A FRIO</v>
          </cell>
          <cell r="C4095" t="str">
            <v xml:space="preserve">L     </v>
          </cell>
          <cell r="D4095">
            <v>9.2200000000000006</v>
          </cell>
        </row>
        <row r="4096">
          <cell r="A4096">
            <v>20083</v>
          </cell>
          <cell r="B4096" t="str">
            <v>SOLUCAO LIMPADORA PARA PVC, FRASCO COM 1000 CM3</v>
          </cell>
          <cell r="C4096" t="str">
            <v xml:space="preserve">UN    </v>
          </cell>
          <cell r="D4096">
            <v>70.52</v>
          </cell>
        </row>
        <row r="4097">
          <cell r="A4097">
            <v>5318</v>
          </cell>
          <cell r="B4097" t="str">
            <v>SOLVENTE DILUENTE A BASE DE AGUARRAS</v>
          </cell>
          <cell r="C4097" t="str">
            <v xml:space="preserve">L     </v>
          </cell>
          <cell r="D4097">
            <v>12</v>
          </cell>
        </row>
        <row r="4098">
          <cell r="A4098">
            <v>10691</v>
          </cell>
          <cell r="B4098" t="str">
            <v>SOLVENTE PARA COLA (PARA LAMINADO MELAMINICO) A BASE DE RESINA SINTETICA</v>
          </cell>
          <cell r="C4098" t="str">
            <v xml:space="preserve">L     </v>
          </cell>
          <cell r="D4098">
            <v>47.63</v>
          </cell>
        </row>
        <row r="4099">
          <cell r="A4099">
            <v>12295</v>
          </cell>
          <cell r="B4099" t="str">
            <v>SOQUETE DE BAQUELITE BASE E27, PARA LAMPADAS</v>
          </cell>
          <cell r="C4099" t="str">
            <v xml:space="preserve">UN    </v>
          </cell>
          <cell r="D4099">
            <v>3.07</v>
          </cell>
        </row>
        <row r="4100">
          <cell r="A4100">
            <v>12296</v>
          </cell>
          <cell r="B4100" t="str">
            <v>SOQUETE DE PORCELANA BASE E27, FIXO DE TETO, PARA LAMPADAS</v>
          </cell>
          <cell r="C4100" t="str">
            <v xml:space="preserve">UN    </v>
          </cell>
          <cell r="D4100">
            <v>3.97</v>
          </cell>
        </row>
        <row r="4101">
          <cell r="A4101">
            <v>12294</v>
          </cell>
          <cell r="B4101" t="str">
            <v>SOQUETE DE PORCELANA BASE E27, PARA USO AO TEMPO, PARA LAMPADAS</v>
          </cell>
          <cell r="C4101" t="str">
            <v xml:space="preserve">UN    </v>
          </cell>
          <cell r="D4101">
            <v>9.5399999999999991</v>
          </cell>
        </row>
        <row r="4102">
          <cell r="A4102">
            <v>14543</v>
          </cell>
          <cell r="B4102" t="str">
            <v>SOQUETE DE PVC / TERMOPLASTICO BASE E27, COM CHAVE, PARA LAMPADAS</v>
          </cell>
          <cell r="C4102" t="str">
            <v xml:space="preserve">UN    </v>
          </cell>
          <cell r="D4102">
            <v>6.81</v>
          </cell>
        </row>
        <row r="4103">
          <cell r="A4103">
            <v>13329</v>
          </cell>
          <cell r="B4103" t="str">
            <v>SOQUETE DE PVC / TERMOPLASTICO BASE E27, COM RABICHO, PARA LAMPADAS</v>
          </cell>
          <cell r="C4103" t="str">
            <v xml:space="preserve">UN    </v>
          </cell>
          <cell r="D4103">
            <v>4</v>
          </cell>
        </row>
        <row r="4104">
          <cell r="A4104">
            <v>21044</v>
          </cell>
          <cell r="B4104" t="str">
            <v>SPRINKLER TIPO PENDENTE, 68 GRAUS CELSIUS (BULBO VERMELHO), ACABAMENTO CROMADO, 1/2" - 15 MM</v>
          </cell>
          <cell r="C4104" t="str">
            <v xml:space="preserve">UN    </v>
          </cell>
          <cell r="D4104">
            <v>31.38</v>
          </cell>
        </row>
        <row r="4105">
          <cell r="A4105">
            <v>21045</v>
          </cell>
          <cell r="B4105" t="str">
            <v>SPRINKLER TIPO PENDENTE, 68 GRAUS CELSIUS (BULBO VERMELHO), ACABAMENTO CROMADO, 3/4" - 20 MM</v>
          </cell>
          <cell r="C4105" t="str">
            <v xml:space="preserve">UN    </v>
          </cell>
          <cell r="D4105">
            <v>42.98</v>
          </cell>
        </row>
        <row r="4106">
          <cell r="A4106">
            <v>21040</v>
          </cell>
          <cell r="B4106" t="str">
            <v>SPRINKLER TIPO PENDENTE, 68 GRAUS CELSIUS (BULBO VERMELHO), ACABAMENTO NATURAL, 1/2" - 15 MM</v>
          </cell>
          <cell r="C4106" t="str">
            <v xml:space="preserve">UN    </v>
          </cell>
          <cell r="D4106">
            <v>30.71</v>
          </cell>
        </row>
        <row r="4107">
          <cell r="A4107">
            <v>21041</v>
          </cell>
          <cell r="B4107" t="str">
            <v>SPRINKLER TIPO PENDENTE, 68 GRAUS CELSIUS (BULBO VERMELHO), ACABAMENTO NATURAL, 3/4" - 20 MM</v>
          </cell>
          <cell r="C4107" t="str">
            <v xml:space="preserve">UN    </v>
          </cell>
          <cell r="D4107">
            <v>37.07</v>
          </cell>
        </row>
        <row r="4108">
          <cell r="A4108">
            <v>21047</v>
          </cell>
          <cell r="B4108" t="str">
            <v>SPRINKLER TIPO PENDENTE, 79 GRAUS CELSIUS (BULBO AMARELO), ACABAMENTO CROMADO, 3/4" - 20 MM</v>
          </cell>
          <cell r="C4108" t="str">
            <v xml:space="preserve">UN    </v>
          </cell>
          <cell r="D4108">
            <v>46.27</v>
          </cell>
        </row>
        <row r="4109">
          <cell r="A4109">
            <v>21043</v>
          </cell>
          <cell r="B4109" t="str">
            <v>SPRINKLER TIPO PENDENTE, 79 GRAUS CELSIUS (BULBO AMARELO), ACABAMENTO NATURAL, 3/4" - 20 MM</v>
          </cell>
          <cell r="C4109" t="str">
            <v xml:space="preserve">UN    </v>
          </cell>
          <cell r="D4109">
            <v>45.05</v>
          </cell>
        </row>
        <row r="4110">
          <cell r="A4110">
            <v>21042</v>
          </cell>
          <cell r="B4110" t="str">
            <v>SPRINKLER TIPO PENDENTE, 79 GRAUS CELSIUS (BULBO AMARELO,) ACABAMENTO NATURAL OU CROMADO, 1/2" - 15 MM</v>
          </cell>
          <cell r="C4110" t="str">
            <v xml:space="preserve">UN    </v>
          </cell>
          <cell r="D4110">
            <v>35.659999999999997</v>
          </cell>
        </row>
        <row r="4111">
          <cell r="A4111">
            <v>14149</v>
          </cell>
          <cell r="B4111" t="str">
            <v>SUPORTE "Y" PARA FITA PERFURADA</v>
          </cell>
          <cell r="C4111" t="str">
            <v xml:space="preserve">CENTO </v>
          </cell>
          <cell r="D4111">
            <v>181.54</v>
          </cell>
        </row>
        <row r="4112">
          <cell r="A4112">
            <v>38099</v>
          </cell>
          <cell r="B4112" t="str">
            <v>SUPORTE DE FIXACAO PARA ESPELHO / PLACA 4" X 2", PARA 3 MODULOS, PARA INSTALACAO DE TOMADAS E INTERRUPTORES (SOMENTE SUPORTE)</v>
          </cell>
          <cell r="C4112" t="str">
            <v xml:space="preserve">UN    </v>
          </cell>
          <cell r="D4112">
            <v>1.06</v>
          </cell>
        </row>
        <row r="4113">
          <cell r="A4113">
            <v>38100</v>
          </cell>
          <cell r="B4113" t="str">
            <v>SUPORTE DE FIXACAO PARA ESPELHO / PLACA 4" X 4", PARA 6 MODULOS, PARA INSTALACAO DE TOMADAS E INTERRUPTORES (SOMENTE SUPORTE)</v>
          </cell>
          <cell r="C4113" t="str">
            <v xml:space="preserve">UN    </v>
          </cell>
          <cell r="D4113">
            <v>1.74</v>
          </cell>
        </row>
        <row r="4114">
          <cell r="A4114">
            <v>20061</v>
          </cell>
          <cell r="B4114" t="str">
            <v>SUPORTE DE PVC PARA CALHA PLUVIAL, DIAMETRO ENTRE 119 E 170 MM, PARA DRENAGEM PREDIAL</v>
          </cell>
          <cell r="C4114" t="str">
            <v xml:space="preserve">UN    </v>
          </cell>
          <cell r="D4114">
            <v>3.18</v>
          </cell>
        </row>
        <row r="4115">
          <cell r="A4115">
            <v>7576</v>
          </cell>
          <cell r="B4115" t="str">
            <v>SUPORTE EM ACO GALVANIZADO PARA TRANSFORMADOR PARA POSTE DUPLO T 185 X 95 MM, CHAPA DE 5/16"</v>
          </cell>
          <cell r="C4115" t="str">
            <v xml:space="preserve">UN    </v>
          </cell>
          <cell r="D4115">
            <v>134.22999999999999</v>
          </cell>
        </row>
        <row r="4116">
          <cell r="A4116">
            <v>3384</v>
          </cell>
          <cell r="B4116" t="str">
            <v>SUPORTE GUIA SIMPLES COM ROLDANA EM POLIPROPILENO PARA CHUMBAR, H = 20 CM</v>
          </cell>
          <cell r="C4116" t="str">
            <v xml:space="preserve">UN    </v>
          </cell>
          <cell r="D4116">
            <v>4.8099999999999996</v>
          </cell>
        </row>
        <row r="4117">
          <cell r="A4117">
            <v>7572</v>
          </cell>
          <cell r="B4117" t="str">
            <v>SUPORTE ISOLADOR REFORCADO DIAMETRO NOMINAL 5/16", COM ROSCA SOBERBA E BUCHA</v>
          </cell>
          <cell r="C4117" t="str">
            <v xml:space="preserve">UN    </v>
          </cell>
          <cell r="D4117">
            <v>9.5399999999999991</v>
          </cell>
        </row>
        <row r="4118">
          <cell r="A4118">
            <v>3396</v>
          </cell>
          <cell r="B4118" t="str">
            <v>SUPORTE ISOLADOR SIMPLES DIAMETRO NOMINAL 5/16", COM ROSCA SOBERBA E BUCHA</v>
          </cell>
          <cell r="C4118" t="str">
            <v xml:space="preserve">UN    </v>
          </cell>
          <cell r="D4118">
            <v>6.76</v>
          </cell>
        </row>
        <row r="4119">
          <cell r="A4119">
            <v>37590</v>
          </cell>
          <cell r="B4119" t="str">
            <v>SUPORTE MAO-FRANCESA EM ACO, ABAS IGUAIS 30 CM, CAPACIDADE MINIMA 60 KG, BRANCO</v>
          </cell>
          <cell r="C4119" t="str">
            <v xml:space="preserve">UN    </v>
          </cell>
          <cell r="D4119">
            <v>18.18</v>
          </cell>
        </row>
        <row r="4120">
          <cell r="A4120">
            <v>37591</v>
          </cell>
          <cell r="B4120" t="str">
            <v>SUPORTE MAO-FRANCESA EM ACO, ABAS IGUAIS 40 CM, CAPACIDADE MINIMA 70 KG, BRANCO</v>
          </cell>
          <cell r="C4120" t="str">
            <v xml:space="preserve">UN    </v>
          </cell>
          <cell r="D4120">
            <v>21.85</v>
          </cell>
        </row>
        <row r="4121">
          <cell r="A4121">
            <v>12626</v>
          </cell>
          <cell r="B4121" t="str">
            <v>SUPORTE METALICO PARA CALHA PLUVIAL,  ZINCADO, DOBRADO, DIAMETRO ENTRE 119 E 170 MM, PARA DRENAGEM PREDIAL</v>
          </cell>
          <cell r="C4121" t="str">
            <v xml:space="preserve">UN    </v>
          </cell>
          <cell r="D4121">
            <v>15.29</v>
          </cell>
        </row>
        <row r="4122">
          <cell r="A4122">
            <v>11033</v>
          </cell>
          <cell r="B4122" t="str">
            <v>SUPORTE PARA CALHA DE 150 MM EM FERRO GALVANIZADO</v>
          </cell>
          <cell r="C4122" t="str">
            <v xml:space="preserve">UN    </v>
          </cell>
          <cell r="D4122">
            <v>6.23</v>
          </cell>
        </row>
        <row r="4123">
          <cell r="A4123">
            <v>390</v>
          </cell>
          <cell r="B4123" t="str">
            <v>SUPORTE PARA TUBO DIAMETRO NOMINAL 2", COM ROSCA MECANICA</v>
          </cell>
          <cell r="C4123" t="str">
            <v xml:space="preserve">UN    </v>
          </cell>
          <cell r="D4123">
            <v>13.58</v>
          </cell>
        </row>
        <row r="4124">
          <cell r="A4124">
            <v>42436</v>
          </cell>
          <cell r="B4124" t="str">
            <v>SURF DUPLO, EM TUBO DE ACO CARBONO, PINTURA NO PROCESSO ELETROSTATICO - EQUIPAMENTO DE GINASTICA PARA ACADEMIA AO AR LIVRE / ACADEMIA DA TERCEIRA IDADE - ATI</v>
          </cell>
          <cell r="C4124" t="str">
            <v xml:space="preserve">UN    </v>
          </cell>
          <cell r="D4124">
            <v>2312.38</v>
          </cell>
        </row>
        <row r="4125">
          <cell r="A4125">
            <v>6193</v>
          </cell>
          <cell r="B4125" t="str">
            <v>TABUA  NAO  APARELHADA  *2,5 X 20* CM, EM MACARANDUBA, ANGELIM OU EQUIVALENTE DA REGIAO - BRUTA</v>
          </cell>
          <cell r="C4125" t="str">
            <v xml:space="preserve">M     </v>
          </cell>
          <cell r="D4125">
            <v>8.6199999999999992</v>
          </cell>
        </row>
        <row r="4126">
          <cell r="A4126">
            <v>6194</v>
          </cell>
          <cell r="B4126" t="str">
            <v>TABUA *2,5 X 15 CM EM PINUS, MISTA OU EQUIVALENTE DA REGIAO - BRUTA</v>
          </cell>
          <cell r="C4126" t="str">
            <v xml:space="preserve">M     </v>
          </cell>
          <cell r="D4126">
            <v>5.16</v>
          </cell>
        </row>
        <row r="4127">
          <cell r="A4127">
            <v>10567</v>
          </cell>
          <cell r="B4127" t="str">
            <v>TABUA *2,5 X 23* CM EM PINUS, MISTA OU EQUIVALENTE DA REGIAO - BRUTA</v>
          </cell>
          <cell r="C4127" t="str">
            <v xml:space="preserve">M     </v>
          </cell>
          <cell r="D4127">
            <v>8.18</v>
          </cell>
        </row>
        <row r="4128">
          <cell r="A4128">
            <v>6212</v>
          </cell>
          <cell r="B4128" t="str">
            <v>TABUA *2,5 X 30 CM EM PINUS, MISTA OU EQUIVALENTE DA REGIAO - BRUTA</v>
          </cell>
          <cell r="C4128" t="str">
            <v xml:space="preserve">M     </v>
          </cell>
          <cell r="D4128">
            <v>12</v>
          </cell>
        </row>
        <row r="4129">
          <cell r="A4129">
            <v>3993</v>
          </cell>
          <cell r="B4129" t="str">
            <v>TABUA APARELHADA *2,5 X 15* CM, EM MACARANDUBA, ANGELIM OU EQUIVALENTE DA REGIAO</v>
          </cell>
          <cell r="C4129" t="str">
            <v xml:space="preserve">M2    </v>
          </cell>
          <cell r="D4129">
            <v>8.35</v>
          </cell>
        </row>
        <row r="4130">
          <cell r="A4130">
            <v>3990</v>
          </cell>
          <cell r="B4130" t="str">
            <v>TABUA APARELHADA *2,5 X 25* CM, EM MACARANDUBA, ANGELIM OU EQUIVALENTE DA REGIAO</v>
          </cell>
          <cell r="C4130" t="str">
            <v xml:space="preserve">M     </v>
          </cell>
          <cell r="D4130">
            <v>10.48</v>
          </cell>
        </row>
        <row r="4131">
          <cell r="A4131">
            <v>3992</v>
          </cell>
          <cell r="B4131" t="str">
            <v>TABUA APARELHADA *2,5 X 30* CM, EM MACARANDUBA, ANGELIM OU EQUIVALENTE DA REGIAO</v>
          </cell>
          <cell r="C4131" t="str">
            <v xml:space="preserve">M     </v>
          </cell>
          <cell r="D4131">
            <v>14.15</v>
          </cell>
        </row>
        <row r="4132">
          <cell r="A4132">
            <v>6178</v>
          </cell>
          <cell r="B4132" t="str">
            <v>TABUA DE  MADEIRA PARA PISO, CUMARU/IPE CHAMPANHE OU EQUIVALENTE DA REGIAO, ENCAIXE MACHO/FEMEA, *10 X 2* CM</v>
          </cell>
          <cell r="C4132" t="str">
            <v xml:space="preserve">M2    </v>
          </cell>
          <cell r="D4132">
            <v>207.83</v>
          </cell>
        </row>
        <row r="4133">
          <cell r="A4133">
            <v>6180</v>
          </cell>
          <cell r="B4133" t="str">
            <v>TABUA DE  MADEIRA PARA PISO, CUMARU/IPE CHAMPANHE OU EQUIVALENTE DA REGIAO, ENCAIXE MACHO/FEMEA, *15 X 2* CM</v>
          </cell>
          <cell r="C4133" t="str">
            <v xml:space="preserve">M2    </v>
          </cell>
          <cell r="D4133">
            <v>224.31</v>
          </cell>
        </row>
        <row r="4134">
          <cell r="A4134">
            <v>6182</v>
          </cell>
          <cell r="B4134" t="str">
            <v>TABUA DE  MADEIRA PARA PISO, IPE (CERNE) OU EQUIVALENTE DA REGIAO, ENCAIXE MACHO/FEMEA, *20 X 2* CM</v>
          </cell>
          <cell r="C4134" t="str">
            <v xml:space="preserve">M2    </v>
          </cell>
          <cell r="D4134">
            <v>278.42</v>
          </cell>
        </row>
        <row r="4135">
          <cell r="A4135">
            <v>43614</v>
          </cell>
          <cell r="B4135" t="str">
            <v>TABUA NAO APARELHADA *2,5 X 15* CM, EM MACARANDUBA, ANGELIM OU EQUIVALENTE DA REGIAO - BRUTA</v>
          </cell>
          <cell r="C4135" t="str">
            <v xml:space="preserve">M     </v>
          </cell>
          <cell r="D4135">
            <v>7.08</v>
          </cell>
        </row>
        <row r="4136">
          <cell r="A4136">
            <v>6189</v>
          </cell>
          <cell r="B4136" t="str">
            <v>TABUA NAO APARELHADA *2,5 X 30* CM, EM MACARANDUBA, ANGELIM OU EQUIVALENTE DA REGIAO - BRUTA</v>
          </cell>
          <cell r="C4136" t="str">
            <v xml:space="preserve">M     </v>
          </cell>
          <cell r="D4136">
            <v>12.58</v>
          </cell>
        </row>
        <row r="4137">
          <cell r="A4137">
            <v>6214</v>
          </cell>
          <cell r="B4137" t="str">
            <v>TACO DE MADEIRA PARA PISO, IPE (CERNE) OU EQUIVALENTE DA REGIAO, 7 X 42 CM, E = 2 CM</v>
          </cell>
          <cell r="C4137" t="str">
            <v xml:space="preserve">M2    </v>
          </cell>
          <cell r="D4137">
            <v>130.19</v>
          </cell>
        </row>
        <row r="4138">
          <cell r="A4138">
            <v>36153</v>
          </cell>
          <cell r="B4138" t="str">
            <v>TALABARTE DE SEGURANCA, 2 MOSQUETOES TRAVA DUPLA *53* MM DE ABERTURA, COM ABSORVEDOR DE ENERGIA</v>
          </cell>
          <cell r="C4138" t="str">
            <v xml:space="preserve">UN    </v>
          </cell>
          <cell r="D4138">
            <v>184.57</v>
          </cell>
        </row>
        <row r="4139">
          <cell r="A4139">
            <v>10740</v>
          </cell>
          <cell r="B4139" t="str">
            <v>TALHA ELETRICA 3 T, VELOCIDADE  2,1 M / MIN, POTENCIA 1,3 KW</v>
          </cell>
          <cell r="C4139" t="str">
            <v xml:space="preserve">UN    </v>
          </cell>
          <cell r="D4139">
            <v>11702.85</v>
          </cell>
        </row>
        <row r="4140">
          <cell r="A4140">
            <v>13914</v>
          </cell>
          <cell r="B4140" t="str">
            <v>TALHA MANUAL DE CORRENTE, CAPACIDADE DE 1 T COM ELEVACAO DE 3 M</v>
          </cell>
          <cell r="C4140" t="str">
            <v xml:space="preserve">UN    </v>
          </cell>
          <cell r="D4140">
            <v>846.75</v>
          </cell>
        </row>
        <row r="4141">
          <cell r="A4141">
            <v>10742</v>
          </cell>
          <cell r="B4141" t="str">
            <v>TALHA MANUAL DE CORRENTE, CAPACIDADE DE 2 T COM ELEVACAO DE 3 M</v>
          </cell>
          <cell r="C4141" t="str">
            <v xml:space="preserve">UN    </v>
          </cell>
          <cell r="D4141">
            <v>1234.99</v>
          </cell>
        </row>
        <row r="4142">
          <cell r="A4142">
            <v>38465</v>
          </cell>
          <cell r="B4142" t="str">
            <v>TALHADEIRA COM PUNHO DE PROTECAO *20 X 250* MM</v>
          </cell>
          <cell r="C4142" t="str">
            <v xml:space="preserve">UN    </v>
          </cell>
          <cell r="D4142">
            <v>30.2</v>
          </cell>
        </row>
        <row r="4143">
          <cell r="A4143">
            <v>7543</v>
          </cell>
          <cell r="B4143" t="str">
            <v>TAMPA CEGA EM PVC PARA CONDULETE 4 X 2"</v>
          </cell>
          <cell r="C4143" t="str">
            <v xml:space="preserve">UN    </v>
          </cell>
          <cell r="D4143">
            <v>3.6</v>
          </cell>
        </row>
        <row r="4144">
          <cell r="A4144">
            <v>43427</v>
          </cell>
          <cell r="B4144" t="str">
            <v>TAMPA DE CONCRETO ARMADO PARA FOSSA SEPTICA, DIAMETRO NOMINAL DE 3,00 M E ESPESSURA MINIMA DE 100 MM</v>
          </cell>
          <cell r="C4144" t="str">
            <v xml:space="preserve">UN    </v>
          </cell>
          <cell r="D4144">
            <v>1531.85</v>
          </cell>
        </row>
        <row r="4145">
          <cell r="A4145">
            <v>41613</v>
          </cell>
          <cell r="B4145" t="str">
            <v>TAMPA DE CONCRETO ARMADO PARA FOSSA, D = *0,90* M, E = 0,05 M</v>
          </cell>
          <cell r="C4145" t="str">
            <v xml:space="preserve">UN    </v>
          </cell>
          <cell r="D4145">
            <v>98.47</v>
          </cell>
        </row>
        <row r="4146">
          <cell r="A4146">
            <v>41614</v>
          </cell>
          <cell r="B4146" t="str">
            <v>TAMPA DE CONCRETO ARMADO PARA FOSSA, D = *1,10* M, E = 0,05 M</v>
          </cell>
          <cell r="C4146" t="str">
            <v xml:space="preserve">UN    </v>
          </cell>
          <cell r="D4146">
            <v>125.47</v>
          </cell>
        </row>
        <row r="4147">
          <cell r="A4147">
            <v>41615</v>
          </cell>
          <cell r="B4147" t="str">
            <v>TAMPA DE CONCRETO ARMADO PARA FOSSA, D = *1,35* M, E = 0,05 M</v>
          </cell>
          <cell r="C4147" t="str">
            <v xml:space="preserve">UN    </v>
          </cell>
          <cell r="D4147">
            <v>193.92</v>
          </cell>
        </row>
        <row r="4148">
          <cell r="A4148">
            <v>41616</v>
          </cell>
          <cell r="B4148" t="str">
            <v>TAMPA DE CONCRETO ARMADO PARA FOSSA, D = 1,50 M, E = 0,05 M</v>
          </cell>
          <cell r="C4148" t="str">
            <v xml:space="preserve">UN    </v>
          </cell>
          <cell r="D4148">
            <v>289.74</v>
          </cell>
        </row>
        <row r="4149">
          <cell r="A4149">
            <v>41617</v>
          </cell>
          <cell r="B4149" t="str">
            <v>TAMPA DE CONCRETO ARMADO PARA FOSSA, D = 2,00 M, E = 0,05 M</v>
          </cell>
          <cell r="C4149" t="str">
            <v xml:space="preserve">UN    </v>
          </cell>
          <cell r="D4149">
            <v>576.13</v>
          </cell>
        </row>
        <row r="4150">
          <cell r="A4150">
            <v>41618</v>
          </cell>
          <cell r="B4150" t="str">
            <v>TAMPA DE CONCRETO ARMADO PARA FOSSA, D = 2,50 M, E = 0,05 M</v>
          </cell>
          <cell r="C4150" t="str">
            <v xml:space="preserve">UN    </v>
          </cell>
          <cell r="D4150">
            <v>1060.6199999999999</v>
          </cell>
        </row>
        <row r="4151">
          <cell r="A4151">
            <v>43428</v>
          </cell>
          <cell r="B4151" t="str">
            <v>TAMPA DE CONCRETO ARMADO PARA POCO DE INSPECAO, COM FURO E TAMPINHA, DIAMETRO NOMINAL DE 3,00 M E ESPESSURA MINIMA DE 100 MM</v>
          </cell>
          <cell r="C4151" t="str">
            <v xml:space="preserve">UN    </v>
          </cell>
          <cell r="D4151">
            <v>1863</v>
          </cell>
        </row>
        <row r="4152">
          <cell r="A4152">
            <v>41619</v>
          </cell>
          <cell r="B4152" t="str">
            <v>TAMPA DE CONCRETO ARMADO PARA POCO, COM  FURO E TAMPINHA, D = *0,90* M, E = 0,05 M</v>
          </cell>
          <cell r="C4152" t="str">
            <v xml:space="preserve">UN    </v>
          </cell>
          <cell r="D4152">
            <v>120.7</v>
          </cell>
        </row>
        <row r="4153">
          <cell r="A4153">
            <v>41620</v>
          </cell>
          <cell r="B4153" t="str">
            <v>TAMPA DE CONCRETO ARMADO PARA POCO, COM  FURO E TAMPINHA, D = *1,10* M, E = 0,05 M</v>
          </cell>
          <cell r="C4153" t="str">
            <v xml:space="preserve">UN    </v>
          </cell>
          <cell r="D4153">
            <v>152.47</v>
          </cell>
        </row>
        <row r="4154">
          <cell r="A4154">
            <v>41622</v>
          </cell>
          <cell r="B4154" t="str">
            <v>TAMPA DE CONCRETO ARMADO PARA POCO, COM  FURO E TAMPINHA, D = *1,35* M, E = 0,05 M</v>
          </cell>
          <cell r="C4154" t="str">
            <v xml:space="preserve">UN    </v>
          </cell>
          <cell r="D4154">
            <v>264.44</v>
          </cell>
        </row>
        <row r="4155">
          <cell r="A4155">
            <v>41623</v>
          </cell>
          <cell r="B4155" t="str">
            <v>TAMPA DE CONCRETO ARMADO PARA POCO, COM  FURO E TAMPINHA, D = 1,50 M, E = 0,05 M</v>
          </cell>
          <cell r="C4155" t="str">
            <v xml:space="preserve">UN    </v>
          </cell>
          <cell r="D4155">
            <v>406.58</v>
          </cell>
        </row>
        <row r="4156">
          <cell r="A4156">
            <v>41624</v>
          </cell>
          <cell r="B4156" t="str">
            <v>TAMPA DE CONCRETO ARMADO PARA POCO, COM  FURO E TAMPINHA, D = 2,00 M, E = 0,05 M</v>
          </cell>
          <cell r="C4156" t="str">
            <v xml:space="preserve">UN    </v>
          </cell>
          <cell r="D4156">
            <v>762.35</v>
          </cell>
        </row>
        <row r="4157">
          <cell r="A4157">
            <v>41625</v>
          </cell>
          <cell r="B4157" t="str">
            <v>TAMPA DE CONCRETO ARMADO PARA POCO, COM  FURO E TAMPINHA, D = 2,50 M, E = 0,05 M</v>
          </cell>
          <cell r="C4157" t="str">
            <v xml:space="preserve">UN    </v>
          </cell>
          <cell r="D4157">
            <v>1172.9100000000001</v>
          </cell>
        </row>
        <row r="4158">
          <cell r="A4158">
            <v>39352</v>
          </cell>
          <cell r="B4158" t="str">
            <v>TAMPA PARA CONDULETE, EM PVC, PARA TOMADA HEXAGONAL</v>
          </cell>
          <cell r="C4158" t="str">
            <v xml:space="preserve">UN    </v>
          </cell>
          <cell r="D4158">
            <v>2.2200000000000002</v>
          </cell>
        </row>
        <row r="4159">
          <cell r="A4159">
            <v>39346</v>
          </cell>
          <cell r="B4159" t="str">
            <v>TAMPA PARA CONDULETE, EM PVC, PARA 1 INTERRUPTOR</v>
          </cell>
          <cell r="C4159" t="str">
            <v xml:space="preserve">UN    </v>
          </cell>
          <cell r="D4159">
            <v>2.2200000000000002</v>
          </cell>
        </row>
        <row r="4160">
          <cell r="A4160">
            <v>39350</v>
          </cell>
          <cell r="B4160" t="str">
            <v>TAMPA PARA CONDULETE, EM PVC, PARA 1 MODULO RJ</v>
          </cell>
          <cell r="C4160" t="str">
            <v xml:space="preserve">UN    </v>
          </cell>
          <cell r="D4160">
            <v>2.39</v>
          </cell>
        </row>
        <row r="4161">
          <cell r="A4161">
            <v>39351</v>
          </cell>
          <cell r="B4161" t="str">
            <v>TAMPA PARA CONDULETE, EM PVC, PARA 2 MODULOS RJ</v>
          </cell>
          <cell r="C4161" t="str">
            <v xml:space="preserve">UN    </v>
          </cell>
          <cell r="D4161">
            <v>2.77</v>
          </cell>
        </row>
        <row r="4162">
          <cell r="A4162">
            <v>38952</v>
          </cell>
          <cell r="B4162" t="str">
            <v>TAMPAO / CAP, ROSCA FEMEA, METALICO, PARA TUBO PEX, DN 1/2"</v>
          </cell>
          <cell r="C4162" t="str">
            <v xml:space="preserve">UN    </v>
          </cell>
          <cell r="D4162">
            <v>3.6</v>
          </cell>
        </row>
        <row r="4163">
          <cell r="A4163">
            <v>38953</v>
          </cell>
          <cell r="B4163" t="str">
            <v>TAMPAO / CAP, ROSCA FEMEA, METALICO, PARA TUBO PEX, DN 3/4"</v>
          </cell>
          <cell r="C4163" t="str">
            <v xml:space="preserve">UN    </v>
          </cell>
          <cell r="D4163">
            <v>5.67</v>
          </cell>
        </row>
        <row r="4164">
          <cell r="A4164">
            <v>38835</v>
          </cell>
          <cell r="B4164" t="str">
            <v>TAMPAO / CAP, ROSCA MACHO, PARA TUBO PEX, DN 1/2"</v>
          </cell>
          <cell r="C4164" t="str">
            <v xml:space="preserve">UN    </v>
          </cell>
          <cell r="D4164">
            <v>5.09</v>
          </cell>
        </row>
        <row r="4165">
          <cell r="A4165">
            <v>38837</v>
          </cell>
          <cell r="B4165" t="str">
            <v>TAMPAO / CAP, ROSCA MACHO, PARA TUBO PEX, DN 1"</v>
          </cell>
          <cell r="C4165" t="str">
            <v xml:space="preserve">UN    </v>
          </cell>
          <cell r="D4165">
            <v>13.24</v>
          </cell>
        </row>
        <row r="4166">
          <cell r="A4166">
            <v>38836</v>
          </cell>
          <cell r="B4166" t="str">
            <v>TAMPAO / CAP, ROSCA MACHO, PARA TUBO PEX, DN 3/4"</v>
          </cell>
          <cell r="C4166" t="str">
            <v xml:space="preserve">UN    </v>
          </cell>
          <cell r="D4166">
            <v>7.33</v>
          </cell>
        </row>
        <row r="4167">
          <cell r="A4167">
            <v>2666</v>
          </cell>
          <cell r="B4167" t="str">
            <v>TAMPAO / TERMINAL / PLUG, D = 1 1/4" , PARA DUTO CORRUGADO PEAD (CABEAMENTO SUBTERRANEO)</v>
          </cell>
          <cell r="C4167" t="str">
            <v xml:space="preserve">UN    </v>
          </cell>
          <cell r="D4167">
            <v>5.55</v>
          </cell>
        </row>
        <row r="4168">
          <cell r="A4168">
            <v>2668</v>
          </cell>
          <cell r="B4168" t="str">
            <v>TAMPAO / TERMINAL / PLUG, D = 2" , PARA DUTO CORRUGADO PEAD (CABEAMENTO SUBTERRANEO)</v>
          </cell>
          <cell r="C4168" t="str">
            <v xml:space="preserve">UN    </v>
          </cell>
          <cell r="D4168">
            <v>6.34</v>
          </cell>
        </row>
        <row r="4169">
          <cell r="A4169">
            <v>2664</v>
          </cell>
          <cell r="B4169" t="str">
            <v>TAMPAO / TERMINAL / PLUG, D = 3" , PARA DUTO CORRUGADO PEAD (CABEAMENTO SUBTERRANEO)</v>
          </cell>
          <cell r="C4169" t="str">
            <v xml:space="preserve">UN    </v>
          </cell>
          <cell r="D4169">
            <v>9.35</v>
          </cell>
        </row>
        <row r="4170">
          <cell r="A4170">
            <v>2662</v>
          </cell>
          <cell r="B4170" t="str">
            <v>TAMPAO / TERMINAL / PLUG, D = 4" , PARA DUTO CORRUGADO PEAD (CABEAMENTO SUBTERRANEO)</v>
          </cell>
          <cell r="C4170" t="str">
            <v xml:space="preserve">UN    </v>
          </cell>
          <cell r="D4170">
            <v>11.47</v>
          </cell>
        </row>
        <row r="4171">
          <cell r="A4171">
            <v>20964</v>
          </cell>
          <cell r="B4171" t="str">
            <v>TAMPAO COM CORRENTE, EM LATAO, ENGATE RAPIDO 1 1/2", PARA INSTALACAO PREDIAL DE COMBATE A INCENDIO</v>
          </cell>
          <cell r="C4171" t="str">
            <v xml:space="preserve">UN    </v>
          </cell>
          <cell r="D4171">
            <v>59.74</v>
          </cell>
        </row>
        <row r="4172">
          <cell r="A4172">
            <v>10905</v>
          </cell>
          <cell r="B4172" t="str">
            <v>TAMPAO COM CORRENTE, EM LATAO, ENGATE RAPIDO 2 1/2", PARA INSTALACAO PREDIAL DE COMBATE A INCENDIO</v>
          </cell>
          <cell r="C4172" t="str">
            <v xml:space="preserve">UN    </v>
          </cell>
          <cell r="D4172">
            <v>80.14</v>
          </cell>
        </row>
        <row r="4173">
          <cell r="A4173">
            <v>42703</v>
          </cell>
          <cell r="B4173" t="str">
            <v>TAMPAO COMPLETO PARA TIL, EM PVC, OCRE, DN 100 MM, PARA REDE COLETORA DE ESGOTO</v>
          </cell>
          <cell r="C4173" t="str">
            <v xml:space="preserve">UN    </v>
          </cell>
          <cell r="D4173">
            <v>101.23</v>
          </cell>
        </row>
        <row r="4174">
          <cell r="A4174">
            <v>42704</v>
          </cell>
          <cell r="B4174" t="str">
            <v>TAMPAO COMPLETO PARA TIL, EM PVC, OCRE, DN 150 MM, PARA REDE COLETORA DE ESGOTO</v>
          </cell>
          <cell r="C4174" t="str">
            <v xml:space="preserve">UN    </v>
          </cell>
          <cell r="D4174">
            <v>155.41</v>
          </cell>
        </row>
        <row r="4175">
          <cell r="A4175">
            <v>42705</v>
          </cell>
          <cell r="B4175" t="str">
            <v>TAMPAO COMPLETO PARA TIL, EM PVC, OCRE, DN 200 MM, PARA REDE COLETORA DE ESGOTO</v>
          </cell>
          <cell r="C4175" t="str">
            <v xml:space="preserve">UN    </v>
          </cell>
          <cell r="D4175">
            <v>198.28</v>
          </cell>
        </row>
        <row r="4176">
          <cell r="A4176">
            <v>42706</v>
          </cell>
          <cell r="B4176" t="str">
            <v>TAMPAO COMPLETO PARA TIL, EM PVC, OCRE, DN 250 MM, PARA REDE COLETORA DE ESGOTO</v>
          </cell>
          <cell r="C4176" t="str">
            <v xml:space="preserve">UN    </v>
          </cell>
          <cell r="D4176">
            <v>245.57</v>
          </cell>
        </row>
        <row r="4177">
          <cell r="A4177">
            <v>11289</v>
          </cell>
          <cell r="B4177" t="str">
            <v>TAMPAO FOFO ARTICULADO P/ REGISTRO, CLASSE A15 CARGA MAX 1,5 T, *200 X 200* MM</v>
          </cell>
          <cell r="C4177" t="str">
            <v xml:space="preserve">UN    </v>
          </cell>
          <cell r="D4177">
            <v>104.18</v>
          </cell>
        </row>
        <row r="4178">
          <cell r="A4178">
            <v>11241</v>
          </cell>
          <cell r="B4178" t="str">
            <v>TAMPAO FOFO ARTICULADO P/ REGISTRO, CLASSE A15 CARGA MAXIMA 1,5 T, *400 X 400* MM</v>
          </cell>
          <cell r="C4178" t="str">
            <v xml:space="preserve">UN    </v>
          </cell>
          <cell r="D4178">
            <v>260.45999999999998</v>
          </cell>
        </row>
        <row r="4179">
          <cell r="A4179">
            <v>11301</v>
          </cell>
          <cell r="B4179" t="str">
            <v>TAMPAO FOFO ARTICULADO, CLASSE B125 CARGA MAX 12,5 T, REDONDO TAMPA 600 MM, REDE PLUVIAL/ESGOTO</v>
          </cell>
          <cell r="C4179" t="str">
            <v xml:space="preserve">UN    </v>
          </cell>
          <cell r="D4179">
            <v>660.46</v>
          </cell>
        </row>
        <row r="4180">
          <cell r="A4180">
            <v>21090</v>
          </cell>
          <cell r="B4180" t="str">
            <v>TAMPAO FOFO ARTICULADO, CLASSE D400 CARGA MAX 40 T, REDONDO TAMPA *600 MM, REDE PLUVIAL/ESGOTO</v>
          </cell>
          <cell r="C4180" t="str">
            <v xml:space="preserve">UN    </v>
          </cell>
          <cell r="D4180">
            <v>809.3</v>
          </cell>
        </row>
        <row r="4181">
          <cell r="A4181">
            <v>14112</v>
          </cell>
          <cell r="B4181" t="str">
            <v>TAMPAO FOFO SIMPLES COM BASE, CLASSE A15 CARGA MAX 1,5 T, *400 X 600* MM, REDE TELEFONE</v>
          </cell>
          <cell r="C4181" t="str">
            <v xml:space="preserve">UN    </v>
          </cell>
          <cell r="D4181">
            <v>337.67</v>
          </cell>
        </row>
        <row r="4182">
          <cell r="A4182">
            <v>11315</v>
          </cell>
          <cell r="B4182" t="str">
            <v>TAMPAO FOFO SIMPLES COM BASE, CLASSE A15 CARGA MAX 1,5 T, 300 X 300 MM, REDE PLUVIAL/ESGOTO</v>
          </cell>
          <cell r="C4182" t="str">
            <v xml:space="preserve">UN    </v>
          </cell>
          <cell r="D4182">
            <v>158.13</v>
          </cell>
        </row>
        <row r="4183">
          <cell r="A4183">
            <v>21071</v>
          </cell>
          <cell r="B4183" t="str">
            <v>TAMPAO FOFO SIMPLES COM BASE, CLASSE A15 CARGA MAX 1,5 T, 400 X 400 MM, REDE PLUVIAL/ESGOTO/ELETRICA</v>
          </cell>
          <cell r="C4183" t="str">
            <v xml:space="preserve">UN    </v>
          </cell>
          <cell r="D4183">
            <v>241.86</v>
          </cell>
        </row>
        <row r="4184">
          <cell r="A4184">
            <v>11316</v>
          </cell>
          <cell r="B4184" t="str">
            <v>TAMPAO FOFO SIMPLES COM BASE, CLASSE B125 CARGA MAX 12,5 T, REDONDO TAMPA 500 MM, REDE PLUVIAL/ESGOTO</v>
          </cell>
          <cell r="C4184" t="str">
            <v xml:space="preserve">UN    </v>
          </cell>
          <cell r="D4184">
            <v>520.92999999999995</v>
          </cell>
        </row>
        <row r="4185">
          <cell r="A4185">
            <v>6243</v>
          </cell>
          <cell r="B4185" t="str">
            <v>TAMPAO FOFO SIMPLES COM BASE, CLASSE B125 CARGA MAX 12,5 T, REDONDO TAMPA 600 MM, REDE PLUVIAL/ESGOTO</v>
          </cell>
          <cell r="C4185" t="str">
            <v xml:space="preserve">UN    </v>
          </cell>
          <cell r="D4185">
            <v>600</v>
          </cell>
        </row>
        <row r="4186">
          <cell r="A4186">
            <v>6240</v>
          </cell>
          <cell r="B4186" t="str">
            <v>TAMPAO FOFO SIMPLES COM BASE, CLASSE D400 CARGA MAX 40 T, REDONDO TAMPA 600 MM, REDE PLUVIAL/ESGOTO</v>
          </cell>
          <cell r="C4186" t="str">
            <v xml:space="preserve">UN    </v>
          </cell>
          <cell r="D4186">
            <v>794.41</v>
          </cell>
        </row>
        <row r="4187">
          <cell r="A4187">
            <v>11296</v>
          </cell>
          <cell r="B4187" t="str">
            <v>TAMPAO FOFO SIMPLES COM BASE, CLASSE D400 CARGA MAX 40 T, REDONDO TAMPA 900 MM, REDE PLUVIAL/ESGOTO</v>
          </cell>
          <cell r="C4187" t="str">
            <v xml:space="preserve">UN    </v>
          </cell>
          <cell r="D4187">
            <v>2531.16</v>
          </cell>
        </row>
        <row r="4188">
          <cell r="A4188">
            <v>11299</v>
          </cell>
          <cell r="B4188" t="str">
            <v>TAMPAO FOFO SIMPLES, CLASSE A15 CARGA MAX 1,5 T, *550 X 1100* MM, REDE TELEFONE</v>
          </cell>
          <cell r="C4188" t="str">
            <v xml:space="preserve">UN    </v>
          </cell>
          <cell r="D4188">
            <v>856.74</v>
          </cell>
        </row>
        <row r="4189">
          <cell r="A4189">
            <v>11066</v>
          </cell>
          <cell r="B4189" t="str">
            <v>TAMPAO PARA TELHA ESTRUTURAL DE FIBROCIMENTO 1 ABA, DE 370 X 155 X 76 MM (SEM AMIANTO)</v>
          </cell>
          <cell r="C4189" t="str">
            <v xml:space="preserve">UN    </v>
          </cell>
          <cell r="D4189">
            <v>15.91</v>
          </cell>
        </row>
        <row r="4190">
          <cell r="A4190">
            <v>11065</v>
          </cell>
          <cell r="B4190" t="str">
            <v>TAMPAO PARA TELHA ESTRUTURAL DE FIBROCIMENTO 2 ABAS, DE 787 X 215 X 60 MM (SEM AMIANTO)</v>
          </cell>
          <cell r="C4190" t="str">
            <v xml:space="preserve">UN    </v>
          </cell>
          <cell r="D4190">
            <v>18.239999999999998</v>
          </cell>
        </row>
        <row r="4191">
          <cell r="A4191">
            <v>11688</v>
          </cell>
          <cell r="B4191" t="str">
            <v>TANQUE ACO INOXIDAVEL (ACO 304) COM ESFREGADOR E VALVULA, DE *50 X 40 X 22* CM</v>
          </cell>
          <cell r="C4191" t="str">
            <v xml:space="preserve">UN    </v>
          </cell>
          <cell r="D4191">
            <v>495.86</v>
          </cell>
        </row>
        <row r="4192">
          <cell r="A4192">
            <v>37736</v>
          </cell>
          <cell r="B4192" t="str">
            <v>TANQUE DE ACO CARBONO NAO REVESTIDO, PARA TRANSPORTE DE AGUA COM CAPACIDADE DE 10 M3, COM BOMBA CENTRIFUGA POR TOMADA DE FORCA, VAZAO MAXIMA *75* M3/H (INCLUI MONTAGEM, NAO INCLUI CAMINHAO)</v>
          </cell>
          <cell r="C4192" t="str">
            <v xml:space="preserve">UN    </v>
          </cell>
          <cell r="D4192">
            <v>72850</v>
          </cell>
        </row>
        <row r="4193">
          <cell r="A4193">
            <v>37739</v>
          </cell>
          <cell r="B4193" t="str">
            <v>TANQUE DE ACO PARA TRANSPORTE DE AGUA COM CAPACIDADE DE 14 M3 (INCLUI MONTAGEM, NAO INCLUI CAMINHAO)</v>
          </cell>
          <cell r="C4193" t="str">
            <v xml:space="preserve">UN    </v>
          </cell>
          <cell r="D4193">
            <v>89661.53</v>
          </cell>
        </row>
        <row r="4194">
          <cell r="A4194">
            <v>37740</v>
          </cell>
          <cell r="B4194" t="str">
            <v>TANQUE DE ACO PARA TRANSPORTE DE AGUA COM CAPACIDADE DE 4 M3 (INCLUI MONTAGEM, NAO INCLUI CAMINHAO)</v>
          </cell>
          <cell r="C4194" t="str">
            <v xml:space="preserve">UN    </v>
          </cell>
          <cell r="D4194">
            <v>51165.54</v>
          </cell>
        </row>
        <row r="4195">
          <cell r="A4195">
            <v>37738</v>
          </cell>
          <cell r="B4195" t="str">
            <v>TANQUE DE ACO PARA TRANSPORTE DE AGUA COM CAPACIDADE DE 6 M3 (INCLUI MONTAGEM, NAO INCLUI CAMINHAO)</v>
          </cell>
          <cell r="C4195" t="str">
            <v xml:space="preserve">UN    </v>
          </cell>
          <cell r="D4195">
            <v>60789.55</v>
          </cell>
        </row>
        <row r="4196">
          <cell r="A4196">
            <v>37737</v>
          </cell>
          <cell r="B4196" t="str">
            <v>TANQUE DE ACO PARA TRANSPORTE DE AGUA COM CAPACIDADE DE 8 M3 (INCLUI MONTAGEM, NAO INCLUI CAMINHAO)</v>
          </cell>
          <cell r="C4196" t="str">
            <v xml:space="preserve">UN    </v>
          </cell>
          <cell r="D4196">
            <v>48363.62</v>
          </cell>
        </row>
        <row r="4197">
          <cell r="A4197">
            <v>25014</v>
          </cell>
          <cell r="B4197" t="str">
            <v>TANQUE DE ASFALTO ESTACIONARIO COM MACARICO, CAPACIDADE 20.000 L</v>
          </cell>
          <cell r="C4197" t="str">
            <v xml:space="preserve">UN    </v>
          </cell>
          <cell r="D4197">
            <v>101295.6</v>
          </cell>
        </row>
        <row r="4198">
          <cell r="A4198">
            <v>25013</v>
          </cell>
          <cell r="B4198" t="str">
            <v>TANQUE DE ASFALTO ESTACIONARIO COM SERPENTINA, CAPACIDADE 20.000 L</v>
          </cell>
          <cell r="C4198" t="str">
            <v xml:space="preserve">UN    </v>
          </cell>
          <cell r="D4198">
            <v>106168.52</v>
          </cell>
        </row>
        <row r="4199">
          <cell r="A4199">
            <v>14405</v>
          </cell>
          <cell r="B4199" t="str">
            <v>TANQUE DE ASFALTO ESTACIONARIO COM SERPENTINA, CAPACIDADE 30.000 L</v>
          </cell>
          <cell r="C4199" t="str">
            <v xml:space="preserve">UN    </v>
          </cell>
          <cell r="D4199">
            <v>124624.66</v>
          </cell>
        </row>
        <row r="4200">
          <cell r="A4200">
            <v>36790</v>
          </cell>
          <cell r="B4200" t="str">
            <v>TANQUE DUPLO EM MARMORE SINTETICO COM CUBA LISA E ESFREGADOR, *110 X 60* CM</v>
          </cell>
          <cell r="C4200" t="str">
            <v xml:space="preserve">UN    </v>
          </cell>
          <cell r="D4200">
            <v>236.83</v>
          </cell>
        </row>
        <row r="4201">
          <cell r="A4201">
            <v>20271</v>
          </cell>
          <cell r="B4201" t="str">
            <v>TANQUE LOUCA BRANCA COM COLUNA *30* L</v>
          </cell>
          <cell r="C4201" t="str">
            <v xml:space="preserve">UN    </v>
          </cell>
          <cell r="D4201">
            <v>514.12</v>
          </cell>
        </row>
        <row r="4202">
          <cell r="A4202">
            <v>10423</v>
          </cell>
          <cell r="B4202" t="str">
            <v>TANQUE LOUCA BRANCA SUSPENSO *20* L</v>
          </cell>
          <cell r="C4202" t="str">
            <v xml:space="preserve">UN    </v>
          </cell>
          <cell r="D4202">
            <v>318.87</v>
          </cell>
        </row>
        <row r="4203">
          <cell r="A4203">
            <v>37589</v>
          </cell>
          <cell r="B4203" t="str">
            <v>TANQUE SIMPLES EM MARMORE SINTETICO COM COLUNA, CAPACIDADE *22* L, *60 X 46* CM</v>
          </cell>
          <cell r="C4203" t="str">
            <v xml:space="preserve">UN    </v>
          </cell>
          <cell r="D4203">
            <v>290.18</v>
          </cell>
        </row>
        <row r="4204">
          <cell r="A4204">
            <v>11690</v>
          </cell>
          <cell r="B4204" t="str">
            <v>TANQUE SIMPLES EM MARMORE SINTETICO DE FIXAR NA PAREDE, CAPACIDADE *22* L, *60 X 46* CM</v>
          </cell>
          <cell r="C4204" t="str">
            <v xml:space="preserve">UN    </v>
          </cell>
          <cell r="D4204">
            <v>154.15</v>
          </cell>
        </row>
        <row r="4205">
          <cell r="A4205">
            <v>20234</v>
          </cell>
          <cell r="B4205" t="str">
            <v>TANQUE SIMPLES EM MARMORE SINTETICO SUSPENSO, CAPACIDADE *38* L, *60 X 60* CM</v>
          </cell>
          <cell r="C4205" t="str">
            <v xml:space="preserve">UN    </v>
          </cell>
          <cell r="D4205">
            <v>195.08</v>
          </cell>
        </row>
        <row r="4206">
          <cell r="A4206">
            <v>4763</v>
          </cell>
          <cell r="B4206" t="str">
            <v>TAQUEADOR OU TAQUEIRO</v>
          </cell>
          <cell r="C4206" t="str">
            <v xml:space="preserve">H     </v>
          </cell>
          <cell r="D4206">
            <v>19.399999999999999</v>
          </cell>
        </row>
        <row r="4207">
          <cell r="A4207">
            <v>41070</v>
          </cell>
          <cell r="B4207" t="str">
            <v>TAQUEADOR OU TAQUEIRO (MENSALISTA)</v>
          </cell>
          <cell r="C4207" t="str">
            <v xml:space="preserve">MES   </v>
          </cell>
          <cell r="D4207">
            <v>3442.69</v>
          </cell>
        </row>
        <row r="4208">
          <cell r="A4208">
            <v>14583</v>
          </cell>
          <cell r="B4208" t="str">
            <v>TARIFA "A" ENTRE  0 E 20M3 FORNECIMENTO D'AGUA</v>
          </cell>
          <cell r="C4208" t="str">
            <v xml:space="preserve">M3    </v>
          </cell>
          <cell r="D4208">
            <v>15.89</v>
          </cell>
        </row>
        <row r="4209">
          <cell r="A4209">
            <v>11457</v>
          </cell>
          <cell r="B4209" t="str">
            <v>TARJETA LIVRE / OCUPADO PARA PORTA DE BANHEIRO, CORPO EM ZAMAC E ESPELHO EM LATAO</v>
          </cell>
          <cell r="C4209" t="str">
            <v xml:space="preserve">UN    </v>
          </cell>
          <cell r="D4209">
            <v>49.21</v>
          </cell>
        </row>
        <row r="4210">
          <cell r="A4210">
            <v>21121</v>
          </cell>
          <cell r="B4210" t="str">
            <v>TE CPVC, SOLDAVEL, 90 GRAUS, 15 MM, PARA AGUA QUENTE PREDIAL</v>
          </cell>
          <cell r="C4210" t="str">
            <v xml:space="preserve">UN    </v>
          </cell>
          <cell r="D4210">
            <v>4.41</v>
          </cell>
        </row>
        <row r="4211">
          <cell r="A4211">
            <v>38010</v>
          </cell>
          <cell r="B4211" t="str">
            <v>TE CPVC, SOLDAVEL, 90 GRAUS, 22 MM, PARA AGUA QUENTE PREDIAL</v>
          </cell>
          <cell r="C4211" t="str">
            <v xml:space="preserve">UN    </v>
          </cell>
          <cell r="D4211">
            <v>7.21</v>
          </cell>
        </row>
        <row r="4212">
          <cell r="A4212">
            <v>38011</v>
          </cell>
          <cell r="B4212" t="str">
            <v>TE CPVC, SOLDAVEL, 90 GRAUS, 28 MM, PARA AGUA QUENTE PREDIAL</v>
          </cell>
          <cell r="C4212" t="str">
            <v xml:space="preserve">UN    </v>
          </cell>
          <cell r="D4212">
            <v>13.31</v>
          </cell>
        </row>
        <row r="4213">
          <cell r="A4213">
            <v>38012</v>
          </cell>
          <cell r="B4213" t="str">
            <v>TE CPVC, SOLDAVEL, 90 GRAUS, 35 MM, PARA AGUA QUENTE PREDIAL</v>
          </cell>
          <cell r="C4213" t="str">
            <v xml:space="preserve">UN    </v>
          </cell>
          <cell r="D4213">
            <v>45.48</v>
          </cell>
        </row>
        <row r="4214">
          <cell r="A4214">
            <v>38013</v>
          </cell>
          <cell r="B4214" t="str">
            <v>TE CPVC, SOLDAVEL, 90 GRAUS, 42 MM, PARA AGUA QUENTE PREDIAL</v>
          </cell>
          <cell r="C4214" t="str">
            <v xml:space="preserve">UN    </v>
          </cell>
          <cell r="D4214">
            <v>59.05</v>
          </cell>
        </row>
        <row r="4215">
          <cell r="A4215">
            <v>38014</v>
          </cell>
          <cell r="B4215" t="str">
            <v>TE CPVC, SOLDAVEL, 90 GRAUS, 54 MM, PARA AGUA QUENTE PREDIAL</v>
          </cell>
          <cell r="C4215" t="str">
            <v xml:space="preserve">UN    </v>
          </cell>
          <cell r="D4215">
            <v>96.09</v>
          </cell>
        </row>
        <row r="4216">
          <cell r="A4216">
            <v>38015</v>
          </cell>
          <cell r="B4216" t="str">
            <v>TE CPVC, SOLDAVEL, 90 GRAUS, 73 MM, PARA AGUA QUENTE PREDIAL</v>
          </cell>
          <cell r="C4216" t="str">
            <v xml:space="preserve">UN    </v>
          </cell>
          <cell r="D4216">
            <v>232.03</v>
          </cell>
        </row>
        <row r="4217">
          <cell r="A4217">
            <v>38016</v>
          </cell>
          <cell r="B4217" t="str">
            <v>TE CPVC, SOLDAVEL, 90 GRAUS, 89 MM, PARA AGUA QUENTE PREDIAL</v>
          </cell>
          <cell r="C4217" t="str">
            <v xml:space="preserve">UN    </v>
          </cell>
          <cell r="D4217">
            <v>282.32</v>
          </cell>
        </row>
        <row r="4218">
          <cell r="A4218">
            <v>12741</v>
          </cell>
          <cell r="B4218" t="str">
            <v>TE DE COBRE (REF 611) SEM ANEL DE SOLDA, BOLSA X BOLSA X BOLSA, 104 MM</v>
          </cell>
          <cell r="C4218" t="str">
            <v xml:space="preserve">UN    </v>
          </cell>
          <cell r="D4218">
            <v>1239.3800000000001</v>
          </cell>
        </row>
        <row r="4219">
          <cell r="A4219">
            <v>12733</v>
          </cell>
          <cell r="B4219" t="str">
            <v>TE DE COBRE (REF 611) SEM ANEL DE SOLDA, BOLSA X BOLSA X BOLSA, 15 MM</v>
          </cell>
          <cell r="C4219" t="str">
            <v xml:space="preserve">UN    </v>
          </cell>
          <cell r="D4219">
            <v>6.23</v>
          </cell>
        </row>
        <row r="4220">
          <cell r="A4220">
            <v>12734</v>
          </cell>
          <cell r="B4220" t="str">
            <v>TE DE COBRE (REF 611) SEM ANEL DE SOLDA, BOLSA X BOLSA X BOLSA, 22 MM</v>
          </cell>
          <cell r="C4220" t="str">
            <v xml:space="preserve">UN    </v>
          </cell>
          <cell r="D4220">
            <v>13.29</v>
          </cell>
        </row>
        <row r="4221">
          <cell r="A4221">
            <v>12735</v>
          </cell>
          <cell r="B4221" t="str">
            <v>TE DE COBRE (REF 611) SEM ANEL DE SOLDA, BOLSA X BOLSA X BOLSA, 28 MM</v>
          </cell>
          <cell r="C4221" t="str">
            <v xml:space="preserve">UN    </v>
          </cell>
          <cell r="D4221">
            <v>21.86</v>
          </cell>
        </row>
        <row r="4222">
          <cell r="A4222">
            <v>12736</v>
          </cell>
          <cell r="B4222" t="str">
            <v>TE DE COBRE (REF 611) SEM ANEL DE SOLDA, BOLSA X BOLSA X BOLSA, 35 MM</v>
          </cell>
          <cell r="C4222" t="str">
            <v xml:space="preserve">UN    </v>
          </cell>
          <cell r="D4222">
            <v>49.98</v>
          </cell>
        </row>
        <row r="4223">
          <cell r="A4223">
            <v>12737</v>
          </cell>
          <cell r="B4223" t="str">
            <v>TE DE COBRE (REF 611) SEM ANEL DE SOLDA, BOLSA X BOLSA X BOLSA, 42 MM</v>
          </cell>
          <cell r="C4223" t="str">
            <v xml:space="preserve">UN    </v>
          </cell>
          <cell r="D4223">
            <v>64.39</v>
          </cell>
        </row>
        <row r="4224">
          <cell r="A4224">
            <v>12738</v>
          </cell>
          <cell r="B4224" t="str">
            <v>TE DE COBRE (REF 611) SEM ANEL DE SOLDA, BOLSA X BOLSA X BOLSA, 54 MM</v>
          </cell>
          <cell r="C4224" t="str">
            <v xml:space="preserve">UN    </v>
          </cell>
          <cell r="D4224">
            <v>127.27</v>
          </cell>
        </row>
        <row r="4225">
          <cell r="A4225">
            <v>12739</v>
          </cell>
          <cell r="B4225" t="str">
            <v>TE DE COBRE (REF 611) SEM ANEL DE SOLDA, BOLSA X BOLSA X BOLSA, 66 MM</v>
          </cell>
          <cell r="C4225" t="str">
            <v xml:space="preserve">UN    </v>
          </cell>
          <cell r="D4225">
            <v>362.3</v>
          </cell>
        </row>
        <row r="4226">
          <cell r="A4226">
            <v>12740</v>
          </cell>
          <cell r="B4226" t="str">
            <v>TE DE COBRE (REF 611) SEM ANEL DE SOLDA, BOLSA X BOLSA X BOLSA, 79 MM</v>
          </cell>
          <cell r="C4226" t="str">
            <v xml:space="preserve">UN    </v>
          </cell>
          <cell r="D4226">
            <v>566.84</v>
          </cell>
        </row>
        <row r="4227">
          <cell r="A4227">
            <v>6297</v>
          </cell>
          <cell r="B4227" t="str">
            <v>TE DE FERRO GALVANIZADO, DE 1 1/2"</v>
          </cell>
          <cell r="C4227" t="str">
            <v xml:space="preserve">UN    </v>
          </cell>
          <cell r="D4227">
            <v>25.53</v>
          </cell>
        </row>
        <row r="4228">
          <cell r="A4228">
            <v>6296</v>
          </cell>
          <cell r="B4228" t="str">
            <v>TE DE FERRO GALVANIZADO, DE 1 1/4"</v>
          </cell>
          <cell r="C4228" t="str">
            <v xml:space="preserve">UN    </v>
          </cell>
          <cell r="D4228">
            <v>20.149999999999999</v>
          </cell>
        </row>
        <row r="4229">
          <cell r="A4229">
            <v>6294</v>
          </cell>
          <cell r="B4229" t="str">
            <v>TE DE FERRO GALVANIZADO, DE 1/2"</v>
          </cell>
          <cell r="C4229" t="str">
            <v xml:space="preserve">UN    </v>
          </cell>
          <cell r="D4229">
            <v>5.74</v>
          </cell>
        </row>
        <row r="4230">
          <cell r="A4230">
            <v>6323</v>
          </cell>
          <cell r="B4230" t="str">
            <v>TE DE FERRO GALVANIZADO, DE 1"</v>
          </cell>
          <cell r="C4230" t="str">
            <v xml:space="preserve">UN    </v>
          </cell>
          <cell r="D4230">
            <v>13.17</v>
          </cell>
        </row>
        <row r="4231">
          <cell r="A4231">
            <v>6299</v>
          </cell>
          <cell r="B4231" t="str">
            <v>TE DE FERRO GALVANIZADO, DE 2 1/2"</v>
          </cell>
          <cell r="C4231" t="str">
            <v xml:space="preserve">UN    </v>
          </cell>
          <cell r="D4231">
            <v>76.790000000000006</v>
          </cell>
        </row>
        <row r="4232">
          <cell r="A4232">
            <v>6298</v>
          </cell>
          <cell r="B4232" t="str">
            <v>TE DE FERRO GALVANIZADO, DE 2"</v>
          </cell>
          <cell r="C4232" t="str">
            <v xml:space="preserve">UN    </v>
          </cell>
          <cell r="D4232">
            <v>40.44</v>
          </cell>
        </row>
        <row r="4233">
          <cell r="A4233">
            <v>6295</v>
          </cell>
          <cell r="B4233" t="str">
            <v>TE DE FERRO GALVANIZADO, DE 3/4"</v>
          </cell>
          <cell r="C4233" t="str">
            <v xml:space="preserve">UN    </v>
          </cell>
          <cell r="D4233">
            <v>8.18</v>
          </cell>
        </row>
        <row r="4234">
          <cell r="A4234">
            <v>6322</v>
          </cell>
          <cell r="B4234" t="str">
            <v>TE DE FERRO GALVANIZADO, DE 3"</v>
          </cell>
          <cell r="C4234" t="str">
            <v xml:space="preserve">UN    </v>
          </cell>
          <cell r="D4234">
            <v>102.85</v>
          </cell>
        </row>
        <row r="4235">
          <cell r="A4235">
            <v>6300</v>
          </cell>
          <cell r="B4235" t="str">
            <v>TE DE FERRO GALVANIZADO, DE 4"</v>
          </cell>
          <cell r="C4235" t="str">
            <v xml:space="preserve">UN    </v>
          </cell>
          <cell r="D4235">
            <v>189.62</v>
          </cell>
        </row>
        <row r="4236">
          <cell r="A4236">
            <v>6321</v>
          </cell>
          <cell r="B4236" t="str">
            <v>TE DE FERRO GALVANIZADO, DE 5"</v>
          </cell>
          <cell r="C4236" t="str">
            <v xml:space="preserve">UN    </v>
          </cell>
          <cell r="D4236">
            <v>270.86</v>
          </cell>
        </row>
        <row r="4237">
          <cell r="A4237">
            <v>6301</v>
          </cell>
          <cell r="B4237" t="str">
            <v>TE DE FERRO GALVANIZADO, DE 6"</v>
          </cell>
          <cell r="C4237" t="str">
            <v xml:space="preserve">UN    </v>
          </cell>
          <cell r="D4237">
            <v>634.87</v>
          </cell>
        </row>
        <row r="4238">
          <cell r="A4238">
            <v>7105</v>
          </cell>
          <cell r="B4238" t="str">
            <v>TE DE INSPECAO, PVC,  100 X 75 MM, SERIE NORMAL PARA ESGOTO PREDIAL</v>
          </cell>
          <cell r="C4238" t="str">
            <v xml:space="preserve">UN    </v>
          </cell>
          <cell r="D4238">
            <v>36.42</v>
          </cell>
        </row>
        <row r="4239">
          <cell r="A4239">
            <v>20183</v>
          </cell>
          <cell r="B4239" t="str">
            <v>TE DE INSPECAO, PVC, SERIE R, 100 X 75 MM, PARA ESGOTO OU AGUAS PLUVIAIS PREDIAIS</v>
          </cell>
          <cell r="C4239" t="str">
            <v xml:space="preserve">UN    </v>
          </cell>
          <cell r="D4239">
            <v>47.95</v>
          </cell>
        </row>
        <row r="4240">
          <cell r="A4240">
            <v>38448</v>
          </cell>
          <cell r="B4240" t="str">
            <v>TE DE INSPECAO, PVC, SERIE R, 150 X 100 MM, PARA ESGOTO OU AGUAS PLUVIAIS PREDIAIS</v>
          </cell>
          <cell r="C4240" t="str">
            <v xml:space="preserve">UN    </v>
          </cell>
          <cell r="D4240">
            <v>225.3</v>
          </cell>
        </row>
        <row r="4241">
          <cell r="A4241">
            <v>20182</v>
          </cell>
          <cell r="B4241" t="str">
            <v>TE DE INSPECAO, PVC, SERIE R, 75 X 75 MM, PARA ESGOTO OU AGUAS PLUVIAIS PREDIAIS</v>
          </cell>
          <cell r="C4241" t="str">
            <v xml:space="preserve">UN    </v>
          </cell>
          <cell r="D4241">
            <v>27.37</v>
          </cell>
        </row>
        <row r="4242">
          <cell r="A4242">
            <v>7119</v>
          </cell>
          <cell r="B4242" t="str">
            <v>TE DE REDUCAO COM ROSCA, PVC, 90 GRAUS, 1 X 3/4", PARA AGUA FRIA PREDIAL</v>
          </cell>
          <cell r="C4242" t="str">
            <v xml:space="preserve">UN    </v>
          </cell>
          <cell r="D4242">
            <v>9.4499999999999993</v>
          </cell>
        </row>
        <row r="4243">
          <cell r="A4243">
            <v>7120</v>
          </cell>
          <cell r="B4243" t="str">
            <v>TE DE REDUCAO COM ROSCA, PVC, 90 GRAUS, 3/4 X 1/2", PARA AGUA FRIA PREDIAL</v>
          </cell>
          <cell r="C4243" t="str">
            <v xml:space="preserve">UN    </v>
          </cell>
          <cell r="D4243">
            <v>6.48</v>
          </cell>
        </row>
        <row r="4244">
          <cell r="A4244">
            <v>6319</v>
          </cell>
          <cell r="B4244" t="str">
            <v>TE DE REDUCAO DE FERRO GALVANIZADO, COM ROSCA BSP, DE 1 1/2" X 1"</v>
          </cell>
          <cell r="C4244" t="str">
            <v xml:space="preserve">UN    </v>
          </cell>
          <cell r="D4244">
            <v>29.99</v>
          </cell>
        </row>
        <row r="4245">
          <cell r="A4245">
            <v>6304</v>
          </cell>
          <cell r="B4245" t="str">
            <v>TE DE REDUCAO DE FERRO GALVANIZADO, COM ROSCA BSP, DE 1 1/2" X 3/4"</v>
          </cell>
          <cell r="C4245" t="str">
            <v xml:space="preserve">UN    </v>
          </cell>
          <cell r="D4245">
            <v>29.99</v>
          </cell>
        </row>
        <row r="4246">
          <cell r="A4246">
            <v>21116</v>
          </cell>
          <cell r="B4246" t="str">
            <v>TE DE REDUCAO DE FERRO GALVANIZADO, COM ROSCA BSP, DE 1 1/4" X 3/4"</v>
          </cell>
          <cell r="C4246" t="str">
            <v xml:space="preserve">UN    </v>
          </cell>
          <cell r="D4246">
            <v>22.71</v>
          </cell>
        </row>
        <row r="4247">
          <cell r="A4247">
            <v>6320</v>
          </cell>
          <cell r="B4247" t="str">
            <v>TE DE REDUCAO DE FERRO GALVANIZADO, COM ROSCA BSP, DE 1" X 1/2"</v>
          </cell>
          <cell r="C4247" t="str">
            <v xml:space="preserve">UN    </v>
          </cell>
          <cell r="D4247">
            <v>15.44</v>
          </cell>
        </row>
        <row r="4248">
          <cell r="A4248">
            <v>6303</v>
          </cell>
          <cell r="B4248" t="str">
            <v>TE DE REDUCAO DE FERRO GALVANIZADO, COM ROSCA BSP, DE 1" X 3/4"</v>
          </cell>
          <cell r="C4248" t="str">
            <v xml:space="preserve">UN    </v>
          </cell>
          <cell r="D4248">
            <v>15.44</v>
          </cell>
        </row>
        <row r="4249">
          <cell r="A4249">
            <v>6308</v>
          </cell>
          <cell r="B4249" t="str">
            <v>TE DE REDUCAO DE FERRO GALVANIZADO, COM ROSCA BSP, DE 2 1/2" X 1 1/2"</v>
          </cell>
          <cell r="C4249" t="str">
            <v xml:space="preserve">UN    </v>
          </cell>
          <cell r="D4249">
            <v>83</v>
          </cell>
        </row>
        <row r="4250">
          <cell r="A4250">
            <v>6317</v>
          </cell>
          <cell r="B4250" t="str">
            <v>TE DE REDUCAO DE FERRO GALVANIZADO, COM ROSCA BSP, DE 2 1/2" X 1 1/4"</v>
          </cell>
          <cell r="C4250" t="str">
            <v xml:space="preserve">UN    </v>
          </cell>
          <cell r="D4250">
            <v>83</v>
          </cell>
        </row>
        <row r="4251">
          <cell r="A4251">
            <v>6307</v>
          </cell>
          <cell r="B4251" t="str">
            <v>TE DE REDUCAO DE FERRO GALVANIZADO, COM ROSCA BSP, DE 2 1/2" X 1"</v>
          </cell>
          <cell r="C4251" t="str">
            <v xml:space="preserve">UN    </v>
          </cell>
          <cell r="D4251">
            <v>83</v>
          </cell>
        </row>
        <row r="4252">
          <cell r="A4252">
            <v>6309</v>
          </cell>
          <cell r="B4252" t="str">
            <v>TE DE REDUCAO DE FERRO GALVANIZADO, COM ROSCA BSP, DE 2 1/2" X 2"</v>
          </cell>
          <cell r="C4252" t="str">
            <v xml:space="preserve">UN    </v>
          </cell>
          <cell r="D4252">
            <v>85.41</v>
          </cell>
        </row>
        <row r="4253">
          <cell r="A4253">
            <v>6318</v>
          </cell>
          <cell r="B4253" t="str">
            <v>TE DE REDUCAO DE FERRO GALVANIZADO, COM ROSCA BSP, DE 2" X 1 1/2"</v>
          </cell>
          <cell r="C4253" t="str">
            <v xml:space="preserve">UN    </v>
          </cell>
          <cell r="D4253">
            <v>44.77</v>
          </cell>
        </row>
        <row r="4254">
          <cell r="A4254">
            <v>6306</v>
          </cell>
          <cell r="B4254" t="str">
            <v>TE DE REDUCAO DE FERRO GALVANIZADO, COM ROSCA BSP, DE 2" X 1 1/4"</v>
          </cell>
          <cell r="C4254" t="str">
            <v xml:space="preserve">UN    </v>
          </cell>
          <cell r="D4254">
            <v>44.77</v>
          </cell>
        </row>
        <row r="4255">
          <cell r="A4255">
            <v>6305</v>
          </cell>
          <cell r="B4255" t="str">
            <v>TE DE REDUCAO DE FERRO GALVANIZADO, COM ROSCA BSP, DE 2" X 1"</v>
          </cell>
          <cell r="C4255" t="str">
            <v xml:space="preserve">UN    </v>
          </cell>
          <cell r="D4255">
            <v>44.77</v>
          </cell>
        </row>
        <row r="4256">
          <cell r="A4256">
            <v>6302</v>
          </cell>
          <cell r="B4256" t="str">
            <v>TE DE REDUCAO DE FERRO GALVANIZADO, COM ROSCA BSP, DE 3/4" X 1/2"</v>
          </cell>
          <cell r="C4256" t="str">
            <v xml:space="preserve">UN    </v>
          </cell>
          <cell r="D4256">
            <v>9.49</v>
          </cell>
        </row>
        <row r="4257">
          <cell r="A4257">
            <v>6312</v>
          </cell>
          <cell r="B4257" t="str">
            <v>TE DE REDUCAO DE FERRO GALVANIZADO, COM ROSCA BSP, DE 3" X 1 1/2"</v>
          </cell>
          <cell r="C4257" t="str">
            <v xml:space="preserve">UN    </v>
          </cell>
          <cell r="D4257">
            <v>119.39</v>
          </cell>
        </row>
        <row r="4258">
          <cell r="A4258">
            <v>6311</v>
          </cell>
          <cell r="B4258" t="str">
            <v>TE DE REDUCAO DE FERRO GALVANIZADO, COM ROSCA BSP, DE 3" X 1 1/4"</v>
          </cell>
          <cell r="C4258" t="str">
            <v xml:space="preserve">UN    </v>
          </cell>
          <cell r="D4258">
            <v>119.39</v>
          </cell>
        </row>
        <row r="4259">
          <cell r="A4259">
            <v>6310</v>
          </cell>
          <cell r="B4259" t="str">
            <v>TE DE REDUCAO DE FERRO GALVANIZADO, COM ROSCA BSP, DE 3" X 1"</v>
          </cell>
          <cell r="C4259" t="str">
            <v xml:space="preserve">UN    </v>
          </cell>
          <cell r="D4259">
            <v>119.39</v>
          </cell>
        </row>
        <row r="4260">
          <cell r="A4260">
            <v>6314</v>
          </cell>
          <cell r="B4260" t="str">
            <v>TE DE REDUCAO DE FERRO GALVANIZADO, COM ROSCA BSP, DE 3" X 2 1/2"</v>
          </cell>
          <cell r="C4260" t="str">
            <v xml:space="preserve">UN    </v>
          </cell>
          <cell r="D4260">
            <v>119.39</v>
          </cell>
        </row>
        <row r="4261">
          <cell r="A4261">
            <v>6313</v>
          </cell>
          <cell r="B4261" t="str">
            <v>TE DE REDUCAO DE FERRO GALVANIZADO, COM ROSCA BSP, DE 3" X 2"</v>
          </cell>
          <cell r="C4261" t="str">
            <v xml:space="preserve">UN    </v>
          </cell>
          <cell r="D4261">
            <v>119.39</v>
          </cell>
        </row>
        <row r="4262">
          <cell r="A4262">
            <v>6315</v>
          </cell>
          <cell r="B4262" t="str">
            <v>TE DE REDUCAO DE FERRO GALVANIZADO, COM ROSCA BSP, DE 4" X 2"</v>
          </cell>
          <cell r="C4262" t="str">
            <v xml:space="preserve">UN    </v>
          </cell>
          <cell r="D4262">
            <v>226.06</v>
          </cell>
        </row>
        <row r="4263">
          <cell r="A4263">
            <v>6316</v>
          </cell>
          <cell r="B4263" t="str">
            <v>TE DE REDUCAO DE FERRO GALVANIZADO, COM ROSCA BSP, DE 4" X 3"</v>
          </cell>
          <cell r="C4263" t="str">
            <v xml:space="preserve">UN    </v>
          </cell>
          <cell r="D4263">
            <v>226.06</v>
          </cell>
        </row>
        <row r="4264">
          <cell r="A4264">
            <v>38878</v>
          </cell>
          <cell r="B4264" t="str">
            <v>TE DE REDUCAO METALICO, PARA CONEXAO COM ANEL DESLIZANTE EM TUBO PEX, DN 16 X 20 X 16 MM</v>
          </cell>
          <cell r="C4264" t="str">
            <v xml:space="preserve">UN    </v>
          </cell>
          <cell r="D4264">
            <v>18.63</v>
          </cell>
        </row>
        <row r="4265">
          <cell r="A4265">
            <v>38879</v>
          </cell>
          <cell r="B4265" t="str">
            <v>TE DE REDUCAO METALICO, PARA CONEXAO COM ANEL DESLIZANTE EM TUBO PEX, DN 16 X 25 X 16 MM</v>
          </cell>
          <cell r="C4265" t="str">
            <v xml:space="preserve">UN    </v>
          </cell>
          <cell r="D4265">
            <v>34.92</v>
          </cell>
        </row>
        <row r="4266">
          <cell r="A4266">
            <v>38881</v>
          </cell>
          <cell r="B4266" t="str">
            <v>TE DE REDUCAO METALICO, PARA CONEXAO COM ANEL DESLIZANTE EM TUBO PEX, DN 20 X 16 X 16 MM</v>
          </cell>
          <cell r="C4266" t="str">
            <v xml:space="preserve">UN    </v>
          </cell>
          <cell r="D4266">
            <v>18.27</v>
          </cell>
        </row>
        <row r="4267">
          <cell r="A4267">
            <v>38880</v>
          </cell>
          <cell r="B4267" t="str">
            <v>TE DE REDUCAO METALICO, PARA CONEXAO COM ANEL DESLIZANTE EM TUBO PEX, DN 20 X 16 X 20 MM</v>
          </cell>
          <cell r="C4267" t="str">
            <v xml:space="preserve">UN    </v>
          </cell>
          <cell r="D4267">
            <v>19.149999999999999</v>
          </cell>
        </row>
        <row r="4268">
          <cell r="A4268">
            <v>38882</v>
          </cell>
          <cell r="B4268" t="str">
            <v>TE DE REDUCAO METALICO, PARA CONEXAO COM ANEL DESLIZANTE EM TUBO PEX, DN 20 X 20 X 16 MM</v>
          </cell>
          <cell r="C4268" t="str">
            <v xml:space="preserve">UN    </v>
          </cell>
          <cell r="D4268">
            <v>19.829999999999998</v>
          </cell>
        </row>
        <row r="4269">
          <cell r="A4269">
            <v>38883</v>
          </cell>
          <cell r="B4269" t="str">
            <v>TE DE REDUCAO METALICO, PARA CONEXAO COM ANEL DESLIZANTE EM TUBO PEX, DN 20 X 25 X 20 MM</v>
          </cell>
          <cell r="C4269" t="str">
            <v xml:space="preserve">UN    </v>
          </cell>
          <cell r="D4269">
            <v>29.33</v>
          </cell>
        </row>
        <row r="4270">
          <cell r="A4270">
            <v>38884</v>
          </cell>
          <cell r="B4270" t="str">
            <v>TE DE REDUCAO METALICO, PARA CONEXAO COM ANEL DESLIZANTE EM TUBO PEX, DN 25 X 16 X 16 MM</v>
          </cell>
          <cell r="C4270" t="str">
            <v xml:space="preserve">UN    </v>
          </cell>
          <cell r="D4270">
            <v>31.84</v>
          </cell>
        </row>
        <row r="4271">
          <cell r="A4271">
            <v>38885</v>
          </cell>
          <cell r="B4271" t="str">
            <v>TE DE REDUCAO METALICO, PARA CONEXAO COM ANEL DESLIZANTE EM TUBO PEX, DN 25 X 16 X 20 MM</v>
          </cell>
          <cell r="C4271" t="str">
            <v xml:space="preserve">UN    </v>
          </cell>
          <cell r="D4271">
            <v>30.8</v>
          </cell>
        </row>
        <row r="4272">
          <cell r="A4272">
            <v>38886</v>
          </cell>
          <cell r="B4272" t="str">
            <v>TE DE REDUCAO METALICO, PARA CONEXAO COM ANEL DESLIZANTE EM TUBO PEX, DN 25 X 16 X 25 MM</v>
          </cell>
          <cell r="C4272" t="str">
            <v xml:space="preserve">UN    </v>
          </cell>
          <cell r="D4272">
            <v>33.24</v>
          </cell>
        </row>
        <row r="4273">
          <cell r="A4273">
            <v>38887</v>
          </cell>
          <cell r="B4273" t="str">
            <v>TE DE REDUCAO METALICO, PARA CONEXAO COM ANEL DESLIZANTE EM TUBO PEX, DN 25 X 20 X 20 MM</v>
          </cell>
          <cell r="C4273" t="str">
            <v xml:space="preserve">UN    </v>
          </cell>
          <cell r="D4273">
            <v>29.85</v>
          </cell>
        </row>
        <row r="4274">
          <cell r="A4274">
            <v>38888</v>
          </cell>
          <cell r="B4274" t="str">
            <v>TE DE REDUCAO METALICO, PARA CONEXAO COM ANEL DESLIZANTE EM TUBO PEX, DN 25 X 20 X 25 MM</v>
          </cell>
          <cell r="C4274" t="str">
            <v xml:space="preserve">UN    </v>
          </cell>
          <cell r="D4274">
            <v>35.49</v>
          </cell>
        </row>
        <row r="4275">
          <cell r="A4275">
            <v>38890</v>
          </cell>
          <cell r="B4275" t="str">
            <v>TE DE REDUCAO METALICO, PARA CONEXAO COM ANEL DESLIZANTE EM TUBO PEX, DN 25 X 32 X 25 MM</v>
          </cell>
          <cell r="C4275" t="str">
            <v xml:space="preserve">UN    </v>
          </cell>
          <cell r="D4275">
            <v>52.75</v>
          </cell>
        </row>
        <row r="4276">
          <cell r="A4276">
            <v>38893</v>
          </cell>
          <cell r="B4276" t="str">
            <v>TE DE REDUCAO METALICO, PARA CONEXAO COM ANEL DESLIZANTE EM TUBO PEX, DN 32 X 20 X 32 MM</v>
          </cell>
          <cell r="C4276" t="str">
            <v xml:space="preserve">UN    </v>
          </cell>
          <cell r="D4276">
            <v>42.42</v>
          </cell>
        </row>
        <row r="4277">
          <cell r="A4277">
            <v>38894</v>
          </cell>
          <cell r="B4277" t="str">
            <v>TE DE REDUCAO METALICO, PARA CONEXAO COM ANEL DESLIZANTE EM TUBO PEX, DN 32 X 25 X 25 MM</v>
          </cell>
          <cell r="C4277" t="str">
            <v xml:space="preserve">UN    </v>
          </cell>
          <cell r="D4277">
            <v>53.88</v>
          </cell>
        </row>
        <row r="4278">
          <cell r="A4278">
            <v>38896</v>
          </cell>
          <cell r="B4278" t="str">
            <v>TE DE REDUCAO METALICO, PARA CONEXAO COM ANEL DESLIZANTE EM TUBO PEX, DN 32 X 25 X 32 MM</v>
          </cell>
          <cell r="C4278" t="str">
            <v xml:space="preserve">UN    </v>
          </cell>
          <cell r="D4278">
            <v>54.94</v>
          </cell>
        </row>
        <row r="4279">
          <cell r="A4279">
            <v>39324</v>
          </cell>
          <cell r="B4279" t="str">
            <v>TE DE REDUCAO, CPVC, 22 X 15 MM, PARA AGUA QUENTE PREDIAL</v>
          </cell>
          <cell r="C4279" t="str">
            <v xml:space="preserve">UN    </v>
          </cell>
          <cell r="D4279">
            <v>9.7799999999999994</v>
          </cell>
        </row>
        <row r="4280">
          <cell r="A4280">
            <v>39325</v>
          </cell>
          <cell r="B4280" t="str">
            <v>TE DE REDUCAO, CPVC, 28 X 22 MM, PARA AGUA QUENTE PREDIAL</v>
          </cell>
          <cell r="C4280" t="str">
            <v xml:space="preserve">UN    </v>
          </cell>
          <cell r="D4280">
            <v>14.8</v>
          </cell>
        </row>
        <row r="4281">
          <cell r="A4281">
            <v>39326</v>
          </cell>
          <cell r="B4281" t="str">
            <v>TE DE REDUCAO, CPVC, 35 X 28 MM, PARA AGUA QUENTE PREDIAL</v>
          </cell>
          <cell r="C4281" t="str">
            <v xml:space="preserve">UN    </v>
          </cell>
          <cell r="D4281">
            <v>38.11</v>
          </cell>
        </row>
        <row r="4282">
          <cell r="A4282">
            <v>39327</v>
          </cell>
          <cell r="B4282" t="str">
            <v>TE DE REDUCAO, CPVC, 42 X 35 MM, PARA AGUA QUENTE PREDIAL</v>
          </cell>
          <cell r="C4282" t="str">
            <v xml:space="preserve">UN    </v>
          </cell>
          <cell r="D4282">
            <v>57.74</v>
          </cell>
        </row>
        <row r="4283">
          <cell r="A4283">
            <v>20176</v>
          </cell>
          <cell r="B4283" t="str">
            <v>TE DE REDUCAO, PVC LEVE, CURTO, 90 GRAUS, COM BOLSA PARA ANEL, 150 X 100 MM, PARA ESGOTO</v>
          </cell>
          <cell r="C4283" t="str">
            <v xml:space="preserve">UN    </v>
          </cell>
          <cell r="D4283">
            <v>41.32</v>
          </cell>
        </row>
        <row r="4284">
          <cell r="A4284">
            <v>11378</v>
          </cell>
          <cell r="B4284" t="str">
            <v>TE DE REDUCAO, PVC PBA, BBB, JE, DN 100 X 50 / DE 110 X 60 MM, PARA REDE AGUA (NBR 10351)</v>
          </cell>
          <cell r="C4284" t="str">
            <v xml:space="preserve">UN    </v>
          </cell>
          <cell r="D4284">
            <v>105.87</v>
          </cell>
        </row>
        <row r="4285">
          <cell r="A4285">
            <v>11379</v>
          </cell>
          <cell r="B4285" t="str">
            <v>TE DE REDUCAO, PVC PBA, BBB, JE, DN 100 X 75 / DE 110 X 85 MM, PARA REDE AGUA (NBR 10351)</v>
          </cell>
          <cell r="C4285" t="str">
            <v xml:space="preserve">UN    </v>
          </cell>
          <cell r="D4285">
            <v>89.46</v>
          </cell>
        </row>
        <row r="4286">
          <cell r="A4286">
            <v>11493</v>
          </cell>
          <cell r="B4286" t="str">
            <v>TE DE REDUCAO, PVC PBA, BBB, JE, DN 75 X 50 / DE 85 X 60 MM, PARA REDE AGUA (NBR 10351)</v>
          </cell>
          <cell r="C4286" t="str">
            <v xml:space="preserve">UN    </v>
          </cell>
          <cell r="D4286">
            <v>51.6</v>
          </cell>
        </row>
        <row r="4287">
          <cell r="A4287">
            <v>42717</v>
          </cell>
          <cell r="B4287" t="str">
            <v>TE DE REDUCAO, PVC, BBB, JE, 90 GRAUS, DN 200 X 150 MM, PARA TUBO CORRUGADO E/OU LISO, REDE COLETORA ESGOTO (NBR 10569)</v>
          </cell>
          <cell r="C4287" t="str">
            <v xml:space="preserve">UN    </v>
          </cell>
          <cell r="D4287">
            <v>602.47</v>
          </cell>
        </row>
        <row r="4288">
          <cell r="A4288">
            <v>42718</v>
          </cell>
          <cell r="B4288" t="str">
            <v>TE DE REDUCAO, PVC, BBB, JE, 90 GRAUS, DN 250 X 150 MM, PARA TUBO CORRUGADO E/OU LISO, REDE COLETORA ESGOTO (NBR 10569)</v>
          </cell>
          <cell r="C4288" t="str">
            <v xml:space="preserve">UN    </v>
          </cell>
          <cell r="D4288">
            <v>668.86</v>
          </cell>
        </row>
        <row r="4289">
          <cell r="A4289">
            <v>7106</v>
          </cell>
          <cell r="B4289" t="str">
            <v>TE DE REDUCAO, PVC, SOLDAVEL, 90 GRAUS, 110 MM X 60 MM, PARA AGUA FRIA PREDIAL</v>
          </cell>
          <cell r="C4289" t="str">
            <v xml:space="preserve">UN    </v>
          </cell>
          <cell r="D4289">
            <v>153.76</v>
          </cell>
        </row>
        <row r="4290">
          <cell r="A4290">
            <v>7104</v>
          </cell>
          <cell r="B4290" t="str">
            <v>TE DE REDUCAO, PVC, SOLDAVEL, 90 GRAUS, 25 MM X 20 MM, PARA AGUA FRIA PREDIAL</v>
          </cell>
          <cell r="C4290" t="str">
            <v xml:space="preserve">UN    </v>
          </cell>
          <cell r="D4290">
            <v>3.2</v>
          </cell>
        </row>
        <row r="4291">
          <cell r="A4291">
            <v>7136</v>
          </cell>
          <cell r="B4291" t="str">
            <v>TE DE REDUCAO, PVC, SOLDAVEL, 90 GRAUS, 32 MM X 25 MM, PARA AGUA FRIA PREDIAL</v>
          </cell>
          <cell r="C4291" t="str">
            <v xml:space="preserve">UN    </v>
          </cell>
          <cell r="D4291">
            <v>6.03</v>
          </cell>
        </row>
        <row r="4292">
          <cell r="A4292">
            <v>7128</v>
          </cell>
          <cell r="B4292" t="str">
            <v>TE DE REDUCAO, PVC, SOLDAVEL, 90 GRAUS, 40 MM X 32 MM, PARA AGUA FRIA PREDIAL</v>
          </cell>
          <cell r="C4292" t="str">
            <v xml:space="preserve">UN    </v>
          </cell>
          <cell r="D4292">
            <v>9.8699999999999992</v>
          </cell>
        </row>
        <row r="4293">
          <cell r="A4293">
            <v>7108</v>
          </cell>
          <cell r="B4293" t="str">
            <v>TE DE REDUCAO, PVC, SOLDAVEL, 90 GRAUS, 50 MM X 20 MM, PARA AGUA FRIA PREDIAL</v>
          </cell>
          <cell r="C4293" t="str">
            <v xml:space="preserve">UN    </v>
          </cell>
          <cell r="D4293">
            <v>10.57</v>
          </cell>
        </row>
        <row r="4294">
          <cell r="A4294">
            <v>7129</v>
          </cell>
          <cell r="B4294" t="str">
            <v>TE DE REDUCAO, PVC, SOLDAVEL, 90 GRAUS, 50 MM X 25 MM, PARA AGUA FRIA PREDIAL</v>
          </cell>
          <cell r="C4294" t="str">
            <v xml:space="preserve">UN    </v>
          </cell>
          <cell r="D4294">
            <v>8.7799999999999994</v>
          </cell>
        </row>
        <row r="4295">
          <cell r="A4295">
            <v>7130</v>
          </cell>
          <cell r="B4295" t="str">
            <v>TE DE REDUCAO, PVC, SOLDAVEL, 90 GRAUS, 50 MM X 32 MM, PARA AGUA FRIA PREDIAL</v>
          </cell>
          <cell r="C4295" t="str">
            <v xml:space="preserve">UN    </v>
          </cell>
          <cell r="D4295">
            <v>14.33</v>
          </cell>
        </row>
        <row r="4296">
          <cell r="A4296">
            <v>7131</v>
          </cell>
          <cell r="B4296" t="str">
            <v>TE DE REDUCAO, PVC, SOLDAVEL, 90 GRAUS, 50 MM X 40 MM, PARA AGUA FRIA PREDIAL</v>
          </cell>
          <cell r="C4296" t="str">
            <v xml:space="preserve">UN    </v>
          </cell>
          <cell r="D4296">
            <v>17.57</v>
          </cell>
        </row>
        <row r="4297">
          <cell r="A4297">
            <v>7132</v>
          </cell>
          <cell r="B4297" t="str">
            <v>TE DE REDUCAO, PVC, SOLDAVEL, 90 GRAUS, 75 MM X 50 MM, PARA AGUA FRIA PREDIAL</v>
          </cell>
          <cell r="C4297" t="str">
            <v xml:space="preserve">UN    </v>
          </cell>
          <cell r="D4297">
            <v>48.79</v>
          </cell>
        </row>
        <row r="4298">
          <cell r="A4298">
            <v>7133</v>
          </cell>
          <cell r="B4298" t="str">
            <v>TE DE REDUCAO, PVC, SOLDAVEL, 90 GRAUS, 85 MM X 60 MM, PARA AGUA FRIA PREDIAL</v>
          </cell>
          <cell r="C4298" t="str">
            <v xml:space="preserve">UN    </v>
          </cell>
          <cell r="D4298">
            <v>75.790000000000006</v>
          </cell>
        </row>
        <row r="4299">
          <cell r="A4299">
            <v>37420</v>
          </cell>
          <cell r="B4299" t="str">
            <v>TE DE SERVICO INTEGRADO, EM POLIPROPILENO (PP), PARA TUBOS EM PEAD/PVC, 60 X 20 MM - LIGACAO PREDIAL DE AGUA</v>
          </cell>
          <cell r="C4299" t="str">
            <v xml:space="preserve">UN    </v>
          </cell>
          <cell r="D4299">
            <v>40.33</v>
          </cell>
        </row>
        <row r="4300">
          <cell r="A4300">
            <v>37421</v>
          </cell>
          <cell r="B4300" t="str">
            <v>TE DE SERVICO INTEGRADO, EM POLIPROPILENO (PP), PARA TUBOS EM PEAD/PVC, 60 X 32 MM - LIGACAO PREDIAL DE AGUA</v>
          </cell>
          <cell r="C4300" t="str">
            <v xml:space="preserve">UN    </v>
          </cell>
          <cell r="D4300">
            <v>55.12</v>
          </cell>
        </row>
        <row r="4301">
          <cell r="A4301">
            <v>37422</v>
          </cell>
          <cell r="B4301" t="str">
            <v>TE DE SERVICO INTEGRADO, EM POLIPROPILENO (PP), PARA TUBOS EM PEAD, 63 X 20 MM - LIGACAO PREDIAL DE AGUA</v>
          </cell>
          <cell r="C4301" t="str">
            <v xml:space="preserve">UN    </v>
          </cell>
          <cell r="D4301">
            <v>51.59</v>
          </cell>
        </row>
        <row r="4302">
          <cell r="A4302">
            <v>37443</v>
          </cell>
          <cell r="B4302" t="str">
            <v>TE DE SERVICO, PEAD PE 100, DE 125 X 20 MM, PARA ELETROFUSAO</v>
          </cell>
          <cell r="C4302" t="str">
            <v xml:space="preserve">UN    </v>
          </cell>
          <cell r="D4302">
            <v>149.44</v>
          </cell>
        </row>
        <row r="4303">
          <cell r="A4303">
            <v>37444</v>
          </cell>
          <cell r="B4303" t="str">
            <v>TE DE SERVICO, PEAD PE 100, DE 125 X 32 MM, PARA ELETROFUSAO</v>
          </cell>
          <cell r="C4303" t="str">
            <v xml:space="preserve">UN    </v>
          </cell>
          <cell r="D4303">
            <v>151.97999999999999</v>
          </cell>
        </row>
        <row r="4304">
          <cell r="A4304">
            <v>37445</v>
          </cell>
          <cell r="B4304" t="str">
            <v>TE DE SERVICO, PEAD PE 100, DE 125 X 63 MM, PARA ELETROFUSAO</v>
          </cell>
          <cell r="C4304" t="str">
            <v xml:space="preserve">UN    </v>
          </cell>
          <cell r="D4304">
            <v>230.36</v>
          </cell>
        </row>
        <row r="4305">
          <cell r="A4305">
            <v>37446</v>
          </cell>
          <cell r="B4305" t="str">
            <v>TE DE SERVICO, PEAD PE 100, DE 200 X 20 MM, PARA ELETROFUSAO</v>
          </cell>
          <cell r="C4305" t="str">
            <v xml:space="preserve">UN    </v>
          </cell>
          <cell r="D4305">
            <v>251.13</v>
          </cell>
        </row>
        <row r="4306">
          <cell r="A4306">
            <v>37447</v>
          </cell>
          <cell r="B4306" t="str">
            <v>TE DE SERVICO, PEAD PE 100, DE 200 X 32 MM, PARA ELETROFUSAO</v>
          </cell>
          <cell r="C4306" t="str">
            <v xml:space="preserve">UN    </v>
          </cell>
          <cell r="D4306">
            <v>255.06</v>
          </cell>
        </row>
        <row r="4307">
          <cell r="A4307">
            <v>37448</v>
          </cell>
          <cell r="B4307" t="str">
            <v>TE DE SERVICO, PEAD PE 100, DE 200 X 63 MM, PARA ELETROFUSAO</v>
          </cell>
          <cell r="C4307" t="str">
            <v xml:space="preserve">UN    </v>
          </cell>
          <cell r="D4307">
            <v>349.85</v>
          </cell>
        </row>
        <row r="4308">
          <cell r="A4308">
            <v>37440</v>
          </cell>
          <cell r="B4308" t="str">
            <v>TE DE SERVICO, PEAD PE 100, DE 63 X 20 MM, PARA ELETROFUSAO</v>
          </cell>
          <cell r="C4308" t="str">
            <v xml:space="preserve">UN    </v>
          </cell>
          <cell r="D4308">
            <v>118.62</v>
          </cell>
        </row>
        <row r="4309">
          <cell r="A4309">
            <v>37441</v>
          </cell>
          <cell r="B4309" t="str">
            <v>TE DE SERVICO, PEAD PE 100, DE 63 X 32 MM, PARA ELETROFUSAO</v>
          </cell>
          <cell r="C4309" t="str">
            <v xml:space="preserve">UN    </v>
          </cell>
          <cell r="D4309">
            <v>118.62</v>
          </cell>
        </row>
        <row r="4310">
          <cell r="A4310">
            <v>37442</v>
          </cell>
          <cell r="B4310" t="str">
            <v>TE DE SERVICO, PEAD PE 100, DE 63 X 63 MM, PARA ELETROFUSAO</v>
          </cell>
          <cell r="C4310" t="str">
            <v xml:space="preserve">UN    </v>
          </cell>
          <cell r="D4310">
            <v>142.87</v>
          </cell>
        </row>
        <row r="4311">
          <cell r="A4311">
            <v>38017</v>
          </cell>
          <cell r="B4311" t="str">
            <v>TE DE TRANSICAO, CPVC, SOLDAVEL, 15 MM X 1/2", PARA AGUA QUENTE</v>
          </cell>
          <cell r="C4311" t="str">
            <v xml:space="preserve">UN    </v>
          </cell>
          <cell r="D4311">
            <v>13.91</v>
          </cell>
        </row>
        <row r="4312">
          <cell r="A4312">
            <v>38018</v>
          </cell>
          <cell r="B4312" t="str">
            <v>TE DE TRANSICAO, CPVC, SOLDAVEL, 22 MM X 1/2", PARA AGUA QUENTE</v>
          </cell>
          <cell r="C4312" t="str">
            <v xml:space="preserve">UN    </v>
          </cell>
          <cell r="D4312">
            <v>15.34</v>
          </cell>
        </row>
        <row r="4313">
          <cell r="A4313">
            <v>39895</v>
          </cell>
          <cell r="B4313" t="str">
            <v>TE DUPLA CURVA BRONZE/LATAO (REF 764) SEM ANEL DE SOLDA, ROSCA F X BOLSA X ROSCA F, 1/2" X 15 X 1/2"</v>
          </cell>
          <cell r="C4313" t="str">
            <v xml:space="preserve">UN    </v>
          </cell>
          <cell r="D4313">
            <v>45.02</v>
          </cell>
        </row>
        <row r="4314">
          <cell r="A4314">
            <v>39896</v>
          </cell>
          <cell r="B4314" t="str">
            <v>TE DUPLA CURVA BRONZE/LATAO (REF 764) SEM ANEL DE SOLDA, ROSCA F X BOLSA X ROSCA F, 3/4" X 22 X 3/4"</v>
          </cell>
          <cell r="C4314" t="str">
            <v xml:space="preserve">UN    </v>
          </cell>
          <cell r="D4314">
            <v>65.989999999999995</v>
          </cell>
        </row>
        <row r="4315">
          <cell r="A4315">
            <v>38873</v>
          </cell>
          <cell r="B4315" t="str">
            <v>TE METALICO, PARA CONEXAO COM ANEL DESLIZANTE EM TUBO PEX, DN 16 MM</v>
          </cell>
          <cell r="C4315" t="str">
            <v xml:space="preserve">UN    </v>
          </cell>
          <cell r="D4315">
            <v>16.52</v>
          </cell>
        </row>
        <row r="4316">
          <cell r="A4316">
            <v>38874</v>
          </cell>
          <cell r="B4316" t="str">
            <v>TE METALICO, PARA CONEXAO COM ANEL DESLIZANTE EM TUBO PEX, DN 20 MM</v>
          </cell>
          <cell r="C4316" t="str">
            <v xml:space="preserve">UN    </v>
          </cell>
          <cell r="D4316">
            <v>20.09</v>
          </cell>
        </row>
        <row r="4317">
          <cell r="A4317">
            <v>38875</v>
          </cell>
          <cell r="B4317" t="str">
            <v>TE METALICO, PARA CONEXAO COM ANEL DESLIZANTE EM TUBO PEX, DN 25 MM</v>
          </cell>
          <cell r="C4317" t="str">
            <v xml:space="preserve">UN    </v>
          </cell>
          <cell r="D4317">
            <v>35.51</v>
          </cell>
        </row>
        <row r="4318">
          <cell r="A4318">
            <v>38876</v>
          </cell>
          <cell r="B4318" t="str">
            <v>TE METALICO, PARA CONEXAO COM ANEL DESLIZANTE EM TUBO PEX, DN 32 MM</v>
          </cell>
          <cell r="C4318" t="str">
            <v xml:space="preserve">UN    </v>
          </cell>
          <cell r="D4318">
            <v>47.78</v>
          </cell>
        </row>
        <row r="4319">
          <cell r="A4319">
            <v>39000</v>
          </cell>
          <cell r="B4319" t="str">
            <v>TE MISTURADOR COM INSERTO METALICO, FEMEA, PPR, DN 25 MM X 3/4", PARA AGUA QUENTE E FRIA PREDIAL</v>
          </cell>
          <cell r="C4319" t="str">
            <v xml:space="preserve">UN    </v>
          </cell>
          <cell r="D4319">
            <v>38.840000000000003</v>
          </cell>
        </row>
        <row r="4320">
          <cell r="A4320">
            <v>38674</v>
          </cell>
          <cell r="B4320" t="str">
            <v>TE MISTURADOR DE TRANSICAO, CPVC, COM ROSCA, 22 MM X 3/4", PARA AGUA QUENTE</v>
          </cell>
          <cell r="C4320" t="str">
            <v xml:space="preserve">UN    </v>
          </cell>
          <cell r="D4320">
            <v>48.36</v>
          </cell>
        </row>
        <row r="4321">
          <cell r="A4321">
            <v>38911</v>
          </cell>
          <cell r="B4321" t="str">
            <v>TE MISTURADOR METALICO, PARA CONEXAO COM ANEL DESLIZANTE EM TUBO PEX, DN 16 MM X 1/2"</v>
          </cell>
          <cell r="C4321" t="str">
            <v xml:space="preserve">UN    </v>
          </cell>
          <cell r="D4321">
            <v>59.25</v>
          </cell>
        </row>
        <row r="4322">
          <cell r="A4322">
            <v>38912</v>
          </cell>
          <cell r="B4322" t="str">
            <v>TE MISTURADOR METALICO, PARA CONEXAO COM ANEL DESLIZANTE EM TUBO PEX, DN 20 MM X 3/4"</v>
          </cell>
          <cell r="C4322" t="str">
            <v xml:space="preserve">UN    </v>
          </cell>
          <cell r="D4322">
            <v>75.3</v>
          </cell>
        </row>
        <row r="4323">
          <cell r="A4323">
            <v>38019</v>
          </cell>
          <cell r="B4323" t="str">
            <v>TE MISTURADOR, CPVC, SOLDAVEL, 15 MM, PARA AGUA QUENTE</v>
          </cell>
          <cell r="C4323" t="str">
            <v xml:space="preserve">UN    </v>
          </cell>
          <cell r="D4323">
            <v>12.12</v>
          </cell>
        </row>
        <row r="4324">
          <cell r="A4324">
            <v>38020</v>
          </cell>
          <cell r="B4324" t="str">
            <v>TE MISTURADOR, CPVC, SOLDAVEL, 22 MM, PARA AGUA QUENTE</v>
          </cell>
          <cell r="C4324" t="str">
            <v xml:space="preserve">UN    </v>
          </cell>
          <cell r="D4324">
            <v>15.34</v>
          </cell>
        </row>
        <row r="4325">
          <cell r="A4325">
            <v>38454</v>
          </cell>
          <cell r="B4325" t="str">
            <v>TE MISTURADOR, PPR, F M M, DN 20 X 20 MM, PARA AGUA QUENTE PREDIAL</v>
          </cell>
          <cell r="C4325" t="str">
            <v xml:space="preserve">UN    </v>
          </cell>
          <cell r="D4325">
            <v>7.09</v>
          </cell>
        </row>
        <row r="4326">
          <cell r="A4326">
            <v>38455</v>
          </cell>
          <cell r="B4326" t="str">
            <v>TE MISTURADOR, PPR, F M M, DN 25 X 25 MM, PARA AGUA QUENTE PREDIAL</v>
          </cell>
          <cell r="C4326" t="str">
            <v xml:space="preserve">UN    </v>
          </cell>
          <cell r="D4326">
            <v>6.49</v>
          </cell>
        </row>
        <row r="4327">
          <cell r="A4327">
            <v>38462</v>
          </cell>
          <cell r="B4327" t="str">
            <v>TE NORMAL, PPR, SOLDAVEL, 90 GRAUS, DN 110 X 110 X 110 MM, PARA AGUA QUENTE PREDIAL</v>
          </cell>
          <cell r="C4327" t="str">
            <v xml:space="preserve">UN    </v>
          </cell>
          <cell r="D4327">
            <v>183.14</v>
          </cell>
        </row>
        <row r="4328">
          <cell r="A4328">
            <v>36362</v>
          </cell>
          <cell r="B4328" t="str">
            <v>TE NORMAL, PPR, SOLDAVEL, 90 GRAUS, DN 20 X 20 X 20 MM, PARA AGUA QUENTE PREDIAL</v>
          </cell>
          <cell r="C4328" t="str">
            <v xml:space="preserve">UN    </v>
          </cell>
          <cell r="D4328">
            <v>2.79</v>
          </cell>
        </row>
        <row r="4329">
          <cell r="A4329">
            <v>36298</v>
          </cell>
          <cell r="B4329" t="str">
            <v>TE NORMAL, PPR, SOLDAVEL, 90 GRAUS, DN 25 X 25 X 25 MM, PARA AGUA QUENTE PREDIAL</v>
          </cell>
          <cell r="C4329" t="str">
            <v xml:space="preserve">UN    </v>
          </cell>
          <cell r="D4329">
            <v>4.13</v>
          </cell>
        </row>
        <row r="4330">
          <cell r="A4330">
            <v>38456</v>
          </cell>
          <cell r="B4330" t="str">
            <v>TE NORMAL, PPR, SOLDAVEL, 90 GRAUS, DN 32 X 32 X 32 MM, PARA AGUA QUENTE PREDIAL</v>
          </cell>
          <cell r="C4330" t="str">
            <v xml:space="preserve">UN    </v>
          </cell>
          <cell r="D4330">
            <v>6.74</v>
          </cell>
        </row>
        <row r="4331">
          <cell r="A4331">
            <v>38457</v>
          </cell>
          <cell r="B4331" t="str">
            <v>TE NORMAL, PPR, SOLDAVEL, 90 GRAUS, DN 40 X 40 X 40 MM, PARA AGUA QUENTE PREDIAL</v>
          </cell>
          <cell r="C4331" t="str">
            <v xml:space="preserve">UN    </v>
          </cell>
          <cell r="D4331">
            <v>15.18</v>
          </cell>
        </row>
        <row r="4332">
          <cell r="A4332">
            <v>38458</v>
          </cell>
          <cell r="B4332" t="str">
            <v>TE NORMAL, PPR, SOLDAVEL, 90 GRAUS, DN 50 X 50 X 50 MM, PARA AGUA QUENTE PREDIAL</v>
          </cell>
          <cell r="C4332" t="str">
            <v xml:space="preserve">UN    </v>
          </cell>
          <cell r="D4332">
            <v>20.350000000000001</v>
          </cell>
        </row>
        <row r="4333">
          <cell r="A4333">
            <v>38459</v>
          </cell>
          <cell r="B4333" t="str">
            <v>TE NORMAL, PPR, SOLDAVEL, 90 GRAUS, DN 63 X 63 X 63 MM, PARA AGUA QUENTE PREDIAL</v>
          </cell>
          <cell r="C4333" t="str">
            <v xml:space="preserve">UN    </v>
          </cell>
          <cell r="D4333">
            <v>35.92</v>
          </cell>
        </row>
        <row r="4334">
          <cell r="A4334">
            <v>38460</v>
          </cell>
          <cell r="B4334" t="str">
            <v>TE NORMAL, PPR, SOLDAVEL, 90 GRAUS, DN 75 X 75 X 75 MM, PARA AGUA QUENTE PREDIAL</v>
          </cell>
          <cell r="C4334" t="str">
            <v xml:space="preserve">UN    </v>
          </cell>
          <cell r="D4334">
            <v>75.02</v>
          </cell>
        </row>
        <row r="4335">
          <cell r="A4335">
            <v>38461</v>
          </cell>
          <cell r="B4335" t="str">
            <v>TE NORMAL, PPR, SOLDAVEL, 90 GRAUS, DN 90 X 90 X 90 MM, PARA AGUA QUENTE PREDIAL</v>
          </cell>
          <cell r="C4335" t="str">
            <v xml:space="preserve">UN    </v>
          </cell>
          <cell r="D4335">
            <v>114.45</v>
          </cell>
        </row>
        <row r="4336">
          <cell r="A4336">
            <v>7094</v>
          </cell>
          <cell r="B4336" t="str">
            <v>TE PVC ROSCAVEL 90 GRAUS, 1", PARA  AGUA FRIA PREDIAL</v>
          </cell>
          <cell r="C4336" t="str">
            <v xml:space="preserve">UN    </v>
          </cell>
          <cell r="D4336">
            <v>11.08</v>
          </cell>
        </row>
        <row r="4337">
          <cell r="A4337">
            <v>7116</v>
          </cell>
          <cell r="B4337" t="str">
            <v>TE PVC SOLDAVEL, BBB, 90 GRAUS, DN 40 MM, PARA ESGOTO SECUNDARIO PREDIAL</v>
          </cell>
          <cell r="C4337" t="str">
            <v xml:space="preserve">UN    </v>
          </cell>
          <cell r="D4337">
            <v>3.09</v>
          </cell>
        </row>
        <row r="4338">
          <cell r="A4338">
            <v>7118</v>
          </cell>
          <cell r="B4338" t="str">
            <v>TE PVC, ROSCAVEL, 90 GRAUS, 1 1/2", AGUA FRIA PREDIAL</v>
          </cell>
          <cell r="C4338" t="str">
            <v xml:space="preserve">UN    </v>
          </cell>
          <cell r="D4338">
            <v>24.45</v>
          </cell>
        </row>
        <row r="4339">
          <cell r="A4339">
            <v>7117</v>
          </cell>
          <cell r="B4339" t="str">
            <v>TE PVC, ROSCAVEL, 90 GRAUS, 1 1/4", AGUA FRIA PREDIAL</v>
          </cell>
          <cell r="C4339" t="str">
            <v xml:space="preserve">UN    </v>
          </cell>
          <cell r="D4339">
            <v>21.74</v>
          </cell>
        </row>
        <row r="4340">
          <cell r="A4340">
            <v>7098</v>
          </cell>
          <cell r="B4340" t="str">
            <v>TE PVC, ROSCAVEL, 90 GRAUS, 1/2",  AGUA FRIA PREDIAL</v>
          </cell>
          <cell r="C4340" t="str">
            <v xml:space="preserve">UN    </v>
          </cell>
          <cell r="D4340">
            <v>3.03</v>
          </cell>
        </row>
        <row r="4341">
          <cell r="A4341">
            <v>7110</v>
          </cell>
          <cell r="B4341" t="str">
            <v>TE PVC, ROSCAVEL, 90 GRAUS, 2",  AGUA FRIA PREDIAL</v>
          </cell>
          <cell r="C4341" t="str">
            <v xml:space="preserve">UN    </v>
          </cell>
          <cell r="D4341">
            <v>53.17</v>
          </cell>
        </row>
        <row r="4342">
          <cell r="A4342">
            <v>7123</v>
          </cell>
          <cell r="B4342" t="str">
            <v>TE PVC, ROSCAVEL, 90 GRAUS, 3/4", AGUA FRIA PREDIAL</v>
          </cell>
          <cell r="C4342" t="str">
            <v xml:space="preserve">UN    </v>
          </cell>
          <cell r="D4342">
            <v>3.9</v>
          </cell>
        </row>
        <row r="4343">
          <cell r="A4343">
            <v>7121</v>
          </cell>
          <cell r="B4343" t="str">
            <v>TE PVC, SOLDAVEL, COM BUCHA DE LATAO NA BOLSA CENTRAL, 90 GRAUS, 20 MM X 1/2", PARA AGUA FRIA PREDIAL</v>
          </cell>
          <cell r="C4343" t="str">
            <v xml:space="preserve">UN    </v>
          </cell>
          <cell r="D4343">
            <v>9.61</v>
          </cell>
        </row>
        <row r="4344">
          <cell r="A4344">
            <v>7137</v>
          </cell>
          <cell r="B4344" t="str">
            <v>TE PVC, SOLDAVEL, COM BUCHA DE LATAO NA BOLSA CENTRAL, 90 GRAUS, 25 MM X 1/2", PARA AGUA FRIA PREDIAL</v>
          </cell>
          <cell r="C4344" t="str">
            <v xml:space="preserve">UN    </v>
          </cell>
          <cell r="D4344">
            <v>8.65</v>
          </cell>
        </row>
        <row r="4345">
          <cell r="A4345">
            <v>7122</v>
          </cell>
          <cell r="B4345" t="str">
            <v>TE PVC, SOLDAVEL, COM BUCHA DE LATAO NA BOLSA CENTRAL, 90 GRAUS, 25 MM X 3/4", PARA AGUA FRIA PREDIAL</v>
          </cell>
          <cell r="C4345" t="str">
            <v xml:space="preserve">UN    </v>
          </cell>
          <cell r="D4345">
            <v>10.81</v>
          </cell>
        </row>
        <row r="4346">
          <cell r="A4346">
            <v>7114</v>
          </cell>
          <cell r="B4346" t="str">
            <v>TE PVC, SOLDAVEL, COM BUCHA DE LATAO NA BOLSA CENTRAL, 90 GRAUS, 32 MM X 3/4", PARA AGUA FRIA PREDIAL</v>
          </cell>
          <cell r="C4346" t="str">
            <v xml:space="preserve">UN    </v>
          </cell>
          <cell r="D4346">
            <v>16.66</v>
          </cell>
        </row>
        <row r="4347">
          <cell r="A4347">
            <v>7109</v>
          </cell>
          <cell r="B4347" t="str">
            <v>TE PVC, SOLDAVEL, COM ROSCA NA BOLSA CENTRAL, 90 GRAUS, 20 MM X 1/2", PARA AGUA FRIA PREDIAL</v>
          </cell>
          <cell r="C4347" t="str">
            <v xml:space="preserve">UN    </v>
          </cell>
          <cell r="D4347">
            <v>2.92</v>
          </cell>
        </row>
        <row r="4348">
          <cell r="A4348">
            <v>7135</v>
          </cell>
          <cell r="B4348" t="str">
            <v>TE PVC, SOLDAVEL, COM ROSCA NA BOLSA CENTRAL, 90 GRAUS, 25 MM X 1/2", PARA AGUA FRIA PREDIAL</v>
          </cell>
          <cell r="C4348" t="str">
            <v xml:space="preserve">UN    </v>
          </cell>
          <cell r="D4348">
            <v>4.55</v>
          </cell>
        </row>
        <row r="4349">
          <cell r="A4349">
            <v>37947</v>
          </cell>
          <cell r="B4349" t="str">
            <v>TE PVC, SOLDAVEL, COM ROSCA NA BOLSA CENTRAL, 90 GRAUS, 25 MM X 3/4", PARA AGUA FRIA PREDIAL</v>
          </cell>
          <cell r="C4349" t="str">
            <v xml:space="preserve">UN    </v>
          </cell>
          <cell r="D4349">
            <v>4.6100000000000003</v>
          </cell>
        </row>
        <row r="4350">
          <cell r="A4350">
            <v>7103</v>
          </cell>
          <cell r="B4350" t="str">
            <v>TE PVC, SOLDAVEL, COM ROSCA NA BOLSA CENTRAL, 90 GRAUS, 32 MM X 3/4", PARA AGUA FRIA PREDIAL</v>
          </cell>
          <cell r="C4350" t="str">
            <v xml:space="preserve">UN    </v>
          </cell>
          <cell r="D4350">
            <v>10.57</v>
          </cell>
        </row>
        <row r="4351">
          <cell r="A4351">
            <v>40419</v>
          </cell>
          <cell r="B4351" t="str">
            <v>TE RANHURADO EM FERRO FUNDIDO, DN 50 (2")</v>
          </cell>
          <cell r="C4351" t="str">
            <v xml:space="preserve">UN    </v>
          </cell>
          <cell r="D4351">
            <v>37.24</v>
          </cell>
        </row>
        <row r="4352">
          <cell r="A4352">
            <v>40420</v>
          </cell>
          <cell r="B4352" t="str">
            <v>TE RANHURADO EM FERRO FUNDIDO, DN 65 (2 1/2")</v>
          </cell>
          <cell r="C4352" t="str">
            <v xml:space="preserve">UN    </v>
          </cell>
          <cell r="D4352">
            <v>54.34</v>
          </cell>
        </row>
        <row r="4353">
          <cell r="A4353">
            <v>40421</v>
          </cell>
          <cell r="B4353" t="str">
            <v>TE RANHURADO EM FERRO FUNDIDO, DN 80 (3")</v>
          </cell>
          <cell r="C4353" t="str">
            <v xml:space="preserve">UN    </v>
          </cell>
          <cell r="D4353">
            <v>57.85</v>
          </cell>
        </row>
        <row r="4354">
          <cell r="A4354">
            <v>7126</v>
          </cell>
          <cell r="B4354" t="str">
            <v>TE REDUCAO PVC, ROSCAVEL, 90 GRAUS,  1.1/2" X 3/4",  AGUA FRIA PREDIAL</v>
          </cell>
          <cell r="C4354" t="str">
            <v xml:space="preserve">UN    </v>
          </cell>
          <cell r="D4354">
            <v>22.18</v>
          </cell>
        </row>
        <row r="4355">
          <cell r="A4355">
            <v>38905</v>
          </cell>
          <cell r="B4355" t="str">
            <v>TE ROSCA FEMEA, METALICO, PARA CONEXAO COM ANEL DESLIZANTE EM TUBO PEX, DN 16 MM X 1/2"</v>
          </cell>
          <cell r="C4355" t="str">
            <v xml:space="preserve">UN    </v>
          </cell>
          <cell r="D4355">
            <v>18.57</v>
          </cell>
        </row>
        <row r="4356">
          <cell r="A4356">
            <v>38907</v>
          </cell>
          <cell r="B4356" t="str">
            <v>TE ROSCA FEMEA, METALICO, PARA CONEXAO COM ANEL DESLIZANTE EM TUBO PEX, DN 20 MM X 1/2"</v>
          </cell>
          <cell r="C4356" t="str">
            <v xml:space="preserve">UN    </v>
          </cell>
          <cell r="D4356">
            <v>19.75</v>
          </cell>
        </row>
        <row r="4357">
          <cell r="A4357">
            <v>38908</v>
          </cell>
          <cell r="B4357" t="str">
            <v>TE ROSCA FEMEA, METALICO, PARA CONEXAO COM ANEL DESLIZANTE EM TUBO PEX, DN 20 MM X 3/4"</v>
          </cell>
          <cell r="C4357" t="str">
            <v xml:space="preserve">UN    </v>
          </cell>
          <cell r="D4357">
            <v>22.23</v>
          </cell>
        </row>
        <row r="4358">
          <cell r="A4358">
            <v>38909</v>
          </cell>
          <cell r="B4358" t="str">
            <v>TE ROSCA FEMEA, METALICO, PARA CONEXAO COM ANEL DESLIZANTE EM TUBO PEX, DN 25 MM X 1/2"</v>
          </cell>
          <cell r="C4358" t="str">
            <v xml:space="preserve">UN    </v>
          </cell>
          <cell r="D4358">
            <v>31.96</v>
          </cell>
        </row>
        <row r="4359">
          <cell r="A4359">
            <v>38910</v>
          </cell>
          <cell r="B4359" t="str">
            <v>TE ROSCA FEMEA, METALICO, PARA CONEXAO COM ANEL DESLIZANTE EM TUBO PEX, DN 25 MM X 3/4"</v>
          </cell>
          <cell r="C4359" t="str">
            <v xml:space="preserve">UN    </v>
          </cell>
          <cell r="D4359">
            <v>34.51</v>
          </cell>
        </row>
        <row r="4360">
          <cell r="A4360">
            <v>38897</v>
          </cell>
          <cell r="B4360" t="str">
            <v>TE ROSCA MACHO, METALICO, PARA CONEXAO COM ANEL DESLIZANTE EM TUBO PEX, DN 16 MM X 1/2"</v>
          </cell>
          <cell r="C4360" t="str">
            <v xml:space="preserve">UN    </v>
          </cell>
          <cell r="D4360">
            <v>18.64</v>
          </cell>
        </row>
        <row r="4361">
          <cell r="A4361">
            <v>38899</v>
          </cell>
          <cell r="B4361" t="str">
            <v>TE ROSCA MACHO, METALICO, PARA CONEXAO COM ANEL DESLIZANTE EM TUBO PEX, DN 20 MM X 1/2"</v>
          </cell>
          <cell r="C4361" t="str">
            <v xml:space="preserve">UN    </v>
          </cell>
          <cell r="D4361">
            <v>20.97</v>
          </cell>
        </row>
        <row r="4362">
          <cell r="A4362">
            <v>38900</v>
          </cell>
          <cell r="B4362" t="str">
            <v>TE ROSCA MACHO, METALICO, PARA CONEXAO COM ANEL DESLIZANTE EM TUBO PEX, DN 20 MM X 3/4"</v>
          </cell>
          <cell r="C4362" t="str">
            <v xml:space="preserve">UN    </v>
          </cell>
          <cell r="D4362">
            <v>21.86</v>
          </cell>
        </row>
        <row r="4363">
          <cell r="A4363">
            <v>38901</v>
          </cell>
          <cell r="B4363" t="str">
            <v>TE ROSCA MACHO, METALICO, PARA CONEXAO COM ANEL DESLIZANTE EM TUBO PEX, DN 25 MM X 3/4"</v>
          </cell>
          <cell r="C4363" t="str">
            <v xml:space="preserve">UN    </v>
          </cell>
          <cell r="D4363">
            <v>35.770000000000003</v>
          </cell>
        </row>
        <row r="4364">
          <cell r="A4364">
            <v>38904</v>
          </cell>
          <cell r="B4364" t="str">
            <v>TE ROSCA MACHO, METALICO, PARA CONEXAO COM ANEL DESLIZANTE EM TUBO PEX, DN 32 MM X 1"</v>
          </cell>
          <cell r="C4364" t="str">
            <v xml:space="preserve">UN    </v>
          </cell>
          <cell r="D4364">
            <v>58.1</v>
          </cell>
        </row>
        <row r="4365">
          <cell r="A4365">
            <v>38903</v>
          </cell>
          <cell r="B4365" t="str">
            <v>TE ROSCA MACHO, METALICO, PARA CONEXAO COM ANEL DESLIZANTE EM TUBO PEX, DN 32 MM X 3/4"</v>
          </cell>
          <cell r="C4365" t="str">
            <v xml:space="preserve">UN    </v>
          </cell>
          <cell r="D4365">
            <v>57.74</v>
          </cell>
        </row>
        <row r="4366">
          <cell r="A4366">
            <v>7091</v>
          </cell>
          <cell r="B4366" t="str">
            <v>TE SANITARIO, PVC, DN 100 X 100 MM, SERIE NORMAL, PARA ESGOTO PREDIAL</v>
          </cell>
          <cell r="C4366" t="str">
            <v xml:space="preserve">UN    </v>
          </cell>
          <cell r="D4366">
            <v>14.54</v>
          </cell>
        </row>
        <row r="4367">
          <cell r="A4367">
            <v>11655</v>
          </cell>
          <cell r="B4367" t="str">
            <v>TE SANITARIO, PVC, DN 100 X 50 MM, SERIE NORMAL, PARA ESGOTO PREDIAL</v>
          </cell>
          <cell r="C4367" t="str">
            <v xml:space="preserve">UN    </v>
          </cell>
          <cell r="D4367">
            <v>13.89</v>
          </cell>
        </row>
        <row r="4368">
          <cell r="A4368">
            <v>11656</v>
          </cell>
          <cell r="B4368" t="str">
            <v>TE SANITARIO, PVC, DN 100 X 75 MM, SERIE NORMAL PARA ESGOTO PREDIAL</v>
          </cell>
          <cell r="C4368" t="str">
            <v xml:space="preserve">UN    </v>
          </cell>
          <cell r="D4368">
            <v>14.53</v>
          </cell>
        </row>
        <row r="4369">
          <cell r="A4369">
            <v>37948</v>
          </cell>
          <cell r="B4369" t="str">
            <v>TE SANITARIO, PVC, DN 40 X 40 MM, SERIE NORMAL, PARA ESGOTO PREDIAL</v>
          </cell>
          <cell r="C4369" t="str">
            <v xml:space="preserve">UN    </v>
          </cell>
          <cell r="D4369">
            <v>2.94</v>
          </cell>
        </row>
        <row r="4370">
          <cell r="A4370">
            <v>7097</v>
          </cell>
          <cell r="B4370" t="str">
            <v>TE SANITARIO, PVC, DN 50 X 50 MM, SERIE NORMAL, PARA ESGOTO PREDIAL</v>
          </cell>
          <cell r="C4370" t="str">
            <v xml:space="preserve">UN    </v>
          </cell>
          <cell r="D4370">
            <v>6.46</v>
          </cell>
        </row>
        <row r="4371">
          <cell r="A4371">
            <v>11657</v>
          </cell>
          <cell r="B4371" t="str">
            <v>TE SANITARIO, PVC, DN 75 X 50 MM, SERIE NORMAL PARA ESGOTO PREDIAL</v>
          </cell>
          <cell r="C4371" t="str">
            <v xml:space="preserve">UN    </v>
          </cell>
          <cell r="D4371">
            <v>12.66</v>
          </cell>
        </row>
        <row r="4372">
          <cell r="A4372">
            <v>11658</v>
          </cell>
          <cell r="B4372" t="str">
            <v>TE SANITARIO, PVC, DN 75 X 75 MM, SERIE NORMAL PARA ESGOTO PREDIAL</v>
          </cell>
          <cell r="C4372" t="str">
            <v xml:space="preserve">UN    </v>
          </cell>
          <cell r="D4372">
            <v>12.9</v>
          </cell>
        </row>
        <row r="4373">
          <cell r="A4373">
            <v>7146</v>
          </cell>
          <cell r="B4373" t="str">
            <v>TE SOLDAVEL, PVC, 90 GRAUS, 110 MM, PARA AGUA FRIA PREDIAL (NBR 5648)</v>
          </cell>
          <cell r="C4373" t="str">
            <v xml:space="preserve">UN    </v>
          </cell>
          <cell r="D4373">
            <v>164.66</v>
          </cell>
        </row>
        <row r="4374">
          <cell r="A4374">
            <v>7138</v>
          </cell>
          <cell r="B4374" t="str">
            <v>TE SOLDAVEL, PVC, 90 GRAUS, 20 MM, PARA AGUA FRIA PREDIAL (NBR 5648)</v>
          </cell>
          <cell r="C4374" t="str">
            <v xml:space="preserve">UN    </v>
          </cell>
          <cell r="D4374">
            <v>0.93</v>
          </cell>
        </row>
        <row r="4375">
          <cell r="A4375">
            <v>7139</v>
          </cell>
          <cell r="B4375" t="str">
            <v>TE SOLDAVEL, PVC, 90 GRAUS, 25 MM, PARA AGUA FRIA PREDIAL (NBR 5648)</v>
          </cell>
          <cell r="C4375" t="str">
            <v xml:space="preserve">UN    </v>
          </cell>
          <cell r="D4375">
            <v>1.22</v>
          </cell>
        </row>
        <row r="4376">
          <cell r="A4376">
            <v>7140</v>
          </cell>
          <cell r="B4376" t="str">
            <v>TE SOLDAVEL, PVC, 90 GRAUS, 32 MM, PARA AGUA FRIA PREDIAL (NBR 5648)</v>
          </cell>
          <cell r="C4376" t="str">
            <v xml:space="preserve">UN    </v>
          </cell>
          <cell r="D4376">
            <v>4.0599999999999996</v>
          </cell>
        </row>
        <row r="4377">
          <cell r="A4377">
            <v>7141</v>
          </cell>
          <cell r="B4377" t="str">
            <v>TE SOLDAVEL, PVC, 90 GRAUS, 40 MM, PARA AGUA FRIA PREDIAL (NBR 5648)</v>
          </cell>
          <cell r="C4377" t="str">
            <v xml:space="preserve">UN    </v>
          </cell>
          <cell r="D4377">
            <v>8.8800000000000008</v>
          </cell>
        </row>
        <row r="4378">
          <cell r="A4378">
            <v>7143</v>
          </cell>
          <cell r="B4378" t="str">
            <v>TE SOLDAVEL, PVC, 90 GRAUS, 60 MM, PARA AGUA FRIA PREDIAL (NBR 5648)</v>
          </cell>
          <cell r="C4378" t="str">
            <v xml:space="preserve">UN    </v>
          </cell>
          <cell r="D4378">
            <v>29.59</v>
          </cell>
        </row>
        <row r="4379">
          <cell r="A4379">
            <v>7144</v>
          </cell>
          <cell r="B4379" t="str">
            <v>TE SOLDAVEL, PVC, 90 GRAUS, 75 MM, PARA AGUA FRIA PREDIAL (NBR 5648)</v>
          </cell>
          <cell r="C4379" t="str">
            <v xml:space="preserve">UN    </v>
          </cell>
          <cell r="D4379">
            <v>59.2</v>
          </cell>
        </row>
        <row r="4380">
          <cell r="A4380">
            <v>7145</v>
          </cell>
          <cell r="B4380" t="str">
            <v>TE SOLDAVEL, PVC, 90 GRAUS, 85 MM, PARA AGUA FRIA PREDIAL (NBR 5648)</v>
          </cell>
          <cell r="C4380" t="str">
            <v xml:space="preserve">UN    </v>
          </cell>
          <cell r="D4380">
            <v>97.09</v>
          </cell>
        </row>
        <row r="4381">
          <cell r="A4381">
            <v>7142</v>
          </cell>
          <cell r="B4381" t="str">
            <v>TE SOLDAVEL, PVC, 90 GRAUS,50 MM, PARA AGUA FRIA PREDIAL (NBR 5648)</v>
          </cell>
          <cell r="C4381" t="str">
            <v xml:space="preserve">UN    </v>
          </cell>
          <cell r="D4381">
            <v>9.93</v>
          </cell>
        </row>
        <row r="4382">
          <cell r="A4382">
            <v>3593</v>
          </cell>
          <cell r="B4382" t="str">
            <v>TE 45 GRAUS DE FERRO GALVANIZADO, COM ROSCA BSP, DE 1 1/2"</v>
          </cell>
          <cell r="C4382" t="str">
            <v xml:space="preserve">UN    </v>
          </cell>
          <cell r="D4382">
            <v>55.41</v>
          </cell>
        </row>
        <row r="4383">
          <cell r="A4383">
            <v>3588</v>
          </cell>
          <cell r="B4383" t="str">
            <v>TE 45 GRAUS DE FERRO GALVANIZADO, COM ROSCA BSP, DE 1 1/4"</v>
          </cell>
          <cell r="C4383" t="str">
            <v xml:space="preserve">UN    </v>
          </cell>
          <cell r="D4383">
            <v>42.71</v>
          </cell>
        </row>
        <row r="4384">
          <cell r="A4384">
            <v>3585</v>
          </cell>
          <cell r="B4384" t="str">
            <v>TE 45 GRAUS DE FERRO GALVANIZADO, COM ROSCA BSP, DE 1/2"</v>
          </cell>
          <cell r="C4384" t="str">
            <v xml:space="preserve">UN    </v>
          </cell>
          <cell r="D4384">
            <v>13.19</v>
          </cell>
        </row>
        <row r="4385">
          <cell r="A4385">
            <v>3587</v>
          </cell>
          <cell r="B4385" t="str">
            <v>TE 45 GRAUS DE FERRO GALVANIZADO, COM ROSCA BSP, DE 1"</v>
          </cell>
          <cell r="C4385" t="str">
            <v xml:space="preserve">UN    </v>
          </cell>
          <cell r="D4385">
            <v>26.5</v>
          </cell>
        </row>
        <row r="4386">
          <cell r="A4386">
            <v>3590</v>
          </cell>
          <cell r="B4386" t="str">
            <v>TE 45 GRAUS DE FERRO GALVANIZADO, COM ROSCA BSP, DE 2 1/2"</v>
          </cell>
          <cell r="C4386" t="str">
            <v xml:space="preserve">UN    </v>
          </cell>
          <cell r="D4386">
            <v>157.33000000000001</v>
          </cell>
        </row>
        <row r="4387">
          <cell r="A4387">
            <v>3589</v>
          </cell>
          <cell r="B4387" t="str">
            <v>TE 45 GRAUS DE FERRO GALVANIZADO, COM ROSCA BSP, DE 2"</v>
          </cell>
          <cell r="C4387" t="str">
            <v xml:space="preserve">UN    </v>
          </cell>
          <cell r="D4387">
            <v>84.45</v>
          </cell>
        </row>
        <row r="4388">
          <cell r="A4388">
            <v>3586</v>
          </cell>
          <cell r="B4388" t="str">
            <v>TE 45 GRAUS DE FERRO GALVANIZADO, COM ROSCA BSP, DE 3/4"</v>
          </cell>
          <cell r="C4388" t="str">
            <v xml:space="preserve">UN    </v>
          </cell>
          <cell r="D4388">
            <v>17.28</v>
          </cell>
        </row>
        <row r="4389">
          <cell r="A4389">
            <v>3592</v>
          </cell>
          <cell r="B4389" t="str">
            <v>TE 45 GRAUS DE FERRO GALVANIZADO, COM ROSCA BSP, DE 3"</v>
          </cell>
          <cell r="C4389" t="str">
            <v xml:space="preserve">UN    </v>
          </cell>
          <cell r="D4389">
            <v>248.7</v>
          </cell>
        </row>
        <row r="4390">
          <cell r="A4390">
            <v>3591</v>
          </cell>
          <cell r="B4390" t="str">
            <v>TE 45 GRAUS DE FERRO GALVANIZADO, COM ROSCA BSP, DE 4"</v>
          </cell>
          <cell r="C4390" t="str">
            <v xml:space="preserve">UN    </v>
          </cell>
          <cell r="D4390">
            <v>398.68</v>
          </cell>
        </row>
        <row r="4391">
          <cell r="A4391">
            <v>40396</v>
          </cell>
          <cell r="B4391" t="str">
            <v>TE 90 GRAUS EM ACO CARBONO, SOLDAVEL, PRESSAO 3.000 LBS, DN 1 1/2"</v>
          </cell>
          <cell r="C4391" t="str">
            <v xml:space="preserve">UN    </v>
          </cell>
          <cell r="D4391">
            <v>87.16</v>
          </cell>
        </row>
        <row r="4392">
          <cell r="A4392">
            <v>40395</v>
          </cell>
          <cell r="B4392" t="str">
            <v>TE 90 GRAUS EM ACO CARBONO, SOLDAVEL, PRESSAO 3.000 LBS, DN 1 1/4"</v>
          </cell>
          <cell r="C4392" t="str">
            <v xml:space="preserve">UN    </v>
          </cell>
          <cell r="D4392">
            <v>66.89</v>
          </cell>
        </row>
        <row r="4393">
          <cell r="A4393">
            <v>40392</v>
          </cell>
          <cell r="B4393" t="str">
            <v>TE 90 GRAUS EM ACO CARBONO, SOLDAVEL, PRESSAO 3.000 LBS, DN 1/2"</v>
          </cell>
          <cell r="C4393" t="str">
            <v xml:space="preserve">UN    </v>
          </cell>
          <cell r="D4393">
            <v>21.52</v>
          </cell>
        </row>
        <row r="4394">
          <cell r="A4394">
            <v>40394</v>
          </cell>
          <cell r="B4394" t="str">
            <v>TE 90 GRAUS EM ACO CARBONO, SOLDAVEL, PRESSAO 3.000 LBS, DN 1"</v>
          </cell>
          <cell r="C4394" t="str">
            <v xml:space="preserve">UN    </v>
          </cell>
          <cell r="D4394">
            <v>43.55</v>
          </cell>
        </row>
        <row r="4395">
          <cell r="A4395">
            <v>40398</v>
          </cell>
          <cell r="B4395" t="str">
            <v>TE 90 GRAUS EM ACO CARBONO, SOLDAVEL, PRESSAO 3.000 LBS, DN 2 1/2"</v>
          </cell>
          <cell r="C4395" t="str">
            <v xml:space="preserve">UN    </v>
          </cell>
          <cell r="D4395">
            <v>279.62</v>
          </cell>
        </row>
        <row r="4396">
          <cell r="A4396">
            <v>40397</v>
          </cell>
          <cell r="B4396" t="str">
            <v>TE 90 GRAUS EM ACO CARBONO, SOLDAVEL, PRESSAO 3.000 LBS, DN 2"</v>
          </cell>
          <cell r="C4396" t="str">
            <v xml:space="preserve">UN    </v>
          </cell>
          <cell r="D4396">
            <v>143.19999999999999</v>
          </cell>
        </row>
        <row r="4397">
          <cell r="A4397">
            <v>40393</v>
          </cell>
          <cell r="B4397" t="str">
            <v>TE 90 GRAUS EM ACO CARBONO, SOLDAVEL, PRESSAO 3.000 LBS, DN 3/4"</v>
          </cell>
          <cell r="C4397" t="str">
            <v xml:space="preserve">UN    </v>
          </cell>
          <cell r="D4397">
            <v>27.72</v>
          </cell>
        </row>
        <row r="4398">
          <cell r="A4398">
            <v>40399</v>
          </cell>
          <cell r="B4398" t="str">
            <v>TE 90 GRAUS EM ACO CARBONO, SOLDAVEL, PRESSAO 3.000 LBS, DN 3"</v>
          </cell>
          <cell r="C4398" t="str">
            <v xml:space="preserve">UN    </v>
          </cell>
          <cell r="D4398">
            <v>457.45</v>
          </cell>
        </row>
        <row r="4399">
          <cell r="A4399">
            <v>39322</v>
          </cell>
          <cell r="B4399" t="str">
            <v>TE, PLASTICO, DN 16 MM, PARA CONEXAO COM CRIMPAGEM EM TUBO PEX</v>
          </cell>
          <cell r="C4399" t="str">
            <v xml:space="preserve">UN    </v>
          </cell>
          <cell r="D4399">
            <v>22.52</v>
          </cell>
        </row>
        <row r="4400">
          <cell r="A4400">
            <v>39289</v>
          </cell>
          <cell r="B4400" t="str">
            <v>TE, PLASTICO, DN 20 MM, PARA CONEXAO COM CRIMPAGEM EM TUBO PEX</v>
          </cell>
          <cell r="C4400" t="str">
            <v xml:space="preserve">UN    </v>
          </cell>
          <cell r="D4400">
            <v>26.98</v>
          </cell>
        </row>
        <row r="4401">
          <cell r="A4401">
            <v>39290</v>
          </cell>
          <cell r="B4401" t="str">
            <v>TE, PLASTICO, DN 25 MM, PARA CONEXAO COM CRIMPAGEM EM TUBO PEX</v>
          </cell>
          <cell r="C4401" t="str">
            <v xml:space="preserve">UN    </v>
          </cell>
          <cell r="D4401">
            <v>45.79</v>
          </cell>
        </row>
        <row r="4402">
          <cell r="A4402">
            <v>39291</v>
          </cell>
          <cell r="B4402" t="str">
            <v>TE, PLASTICO, DN 32 MM, PARA CONEXAO COM CRIMPAGEM EM TUBO PEX</v>
          </cell>
          <cell r="C4402" t="str">
            <v xml:space="preserve">UN    </v>
          </cell>
          <cell r="D4402">
            <v>68.56</v>
          </cell>
        </row>
        <row r="4403">
          <cell r="A4403">
            <v>20174</v>
          </cell>
          <cell r="B4403" t="str">
            <v>TE, PVC LEVE, CURTO, 90 GRAUS, 150 MM, PARA ESGOTO</v>
          </cell>
          <cell r="C4403" t="str">
            <v xml:space="preserve">UN    </v>
          </cell>
          <cell r="D4403">
            <v>35.44</v>
          </cell>
        </row>
        <row r="4404">
          <cell r="A4404">
            <v>41892</v>
          </cell>
          <cell r="B4404" t="str">
            <v>TE, PVC PBA, BBB, 90 GRAUS, DN 100 / DE 110 MM, PARA REDE  AGUA (NBR 10351)</v>
          </cell>
          <cell r="C4404" t="str">
            <v xml:space="preserve">UN    </v>
          </cell>
          <cell r="D4404">
            <v>133.22</v>
          </cell>
        </row>
        <row r="4405">
          <cell r="A4405">
            <v>7048</v>
          </cell>
          <cell r="B4405" t="str">
            <v>TE, PVC PBA, BBB, 90 GRAUS, DN 50 / DE 60 MM, PARA REDE AGUA (NBR 10351)</v>
          </cell>
          <cell r="C4405" t="str">
            <v xml:space="preserve">UN    </v>
          </cell>
          <cell r="D4405">
            <v>28.75</v>
          </cell>
        </row>
        <row r="4406">
          <cell r="A4406">
            <v>7088</v>
          </cell>
          <cell r="B4406" t="str">
            <v>TE, PVC PBA, BBB, 90 GRAUS, DN 75 / DE 85 MM, PARA REDE AGUA (NBR 10351)</v>
          </cell>
          <cell r="C4406" t="str">
            <v xml:space="preserve">UN    </v>
          </cell>
          <cell r="D4406">
            <v>62.88</v>
          </cell>
        </row>
        <row r="4407">
          <cell r="A4407">
            <v>20179</v>
          </cell>
          <cell r="B4407" t="str">
            <v>TE, PVC, SERIE R, 100 X 100 MM, PARA ESGOTO OU AGUAS PLUVIAIS PREDIAIS</v>
          </cell>
          <cell r="C4407" t="str">
            <v xml:space="preserve">UN    </v>
          </cell>
          <cell r="D4407">
            <v>47.71</v>
          </cell>
        </row>
        <row r="4408">
          <cell r="A4408">
            <v>20178</v>
          </cell>
          <cell r="B4408" t="str">
            <v>TE, PVC, SERIE R, 100 X 75 MM, PARA ESGOTO OU AGUAS PLUVIAIS PREDIAIS</v>
          </cell>
          <cell r="C4408" t="str">
            <v xml:space="preserve">UN    </v>
          </cell>
          <cell r="D4408">
            <v>42.16</v>
          </cell>
        </row>
        <row r="4409">
          <cell r="A4409">
            <v>20180</v>
          </cell>
          <cell r="B4409" t="str">
            <v>TE, PVC, SERIE R, 150 X 100 MM, PARA ESGOTO OU AGUAS PLUVIAIS PREDIAIS</v>
          </cell>
          <cell r="C4409" t="str">
            <v xml:space="preserve">UN    </v>
          </cell>
          <cell r="D4409">
            <v>77.48</v>
          </cell>
        </row>
        <row r="4410">
          <cell r="A4410">
            <v>20181</v>
          </cell>
          <cell r="B4410" t="str">
            <v>TE, PVC, SERIE R, 150 X 150 MM, PARA ESGOTO OU AGUAS PLUVIAIS PREDIAIS</v>
          </cell>
          <cell r="C4410" t="str">
            <v xml:space="preserve">UN    </v>
          </cell>
          <cell r="D4410">
            <v>114.93</v>
          </cell>
        </row>
        <row r="4411">
          <cell r="A4411">
            <v>20177</v>
          </cell>
          <cell r="B4411" t="str">
            <v>TE, PVC, SERIE R, 75 X 75 MM, PARA ESGOTO OU AGUAS PLUVIAIS PREDIAIS</v>
          </cell>
          <cell r="C4411" t="str">
            <v xml:space="preserve">UN    </v>
          </cell>
          <cell r="D4411">
            <v>27.63</v>
          </cell>
        </row>
        <row r="4412">
          <cell r="A4412">
            <v>7082</v>
          </cell>
          <cell r="B4412" t="str">
            <v>TE, PVC, 90 GRAUS, BBB, JE, DN 100 MM, PARA REDE COLETORA ESGOTO (NBR 10569)</v>
          </cell>
          <cell r="C4412" t="str">
            <v xml:space="preserve">UN    </v>
          </cell>
          <cell r="D4412">
            <v>64.900000000000006</v>
          </cell>
        </row>
        <row r="4413">
          <cell r="A4413">
            <v>42707</v>
          </cell>
          <cell r="B4413" t="str">
            <v>TE, PVC, 90 GRAUS, BBB, JE, DN 100 MM, PARA TUBO CORRUGADO E/OU LISO, REDE COLETORA ESGOTO (NBR 10569</v>
          </cell>
          <cell r="C4413" t="str">
            <v xml:space="preserve">UN    </v>
          </cell>
          <cell r="D4413">
            <v>176.24</v>
          </cell>
        </row>
        <row r="4414">
          <cell r="A4414">
            <v>7069</v>
          </cell>
          <cell r="B4414" t="str">
            <v>TE, PVC, 90 GRAUS, BBB, JE, DN 150 MM, PARA REDE COLETORA ESGOTO (NBR 10569)</v>
          </cell>
          <cell r="C4414" t="str">
            <v xml:space="preserve">UN    </v>
          </cell>
          <cell r="D4414">
            <v>144.03</v>
          </cell>
        </row>
        <row r="4415">
          <cell r="A4415">
            <v>42708</v>
          </cell>
          <cell r="B4415" t="str">
            <v>TE, PVC, 90 GRAUS, BBB, JE, DN 150 MM, PARA TUBO CORRUGADO E/OU LISO, REDE COLETORA ESGOTO (NBR 10569)</v>
          </cell>
          <cell r="C4415" t="str">
            <v xml:space="preserve">UN    </v>
          </cell>
          <cell r="D4415">
            <v>462.6</v>
          </cell>
        </row>
        <row r="4416">
          <cell r="A4416">
            <v>7070</v>
          </cell>
          <cell r="B4416" t="str">
            <v>TE, PVC, 90 GRAUS, BBB, JE, DN 200 MM, PARA REDE COLETORA ESGOTO (NBR 10569)</v>
          </cell>
          <cell r="C4416" t="str">
            <v xml:space="preserve">UN    </v>
          </cell>
          <cell r="D4416">
            <v>206.25</v>
          </cell>
        </row>
        <row r="4417">
          <cell r="A4417">
            <v>42709</v>
          </cell>
          <cell r="B4417" t="str">
            <v>TE, PVC, 90 GRAUS, BBB, JE, DN 200 MM, PARA TUBO CORRUGADO E/OU LISO, REDE COLETORA ESGOTO (NBR 10569)</v>
          </cell>
          <cell r="C4417" t="str">
            <v xml:space="preserve">UN    </v>
          </cell>
          <cell r="D4417">
            <v>691.84</v>
          </cell>
        </row>
        <row r="4418">
          <cell r="A4418">
            <v>42710</v>
          </cell>
          <cell r="B4418" t="str">
            <v>TE, PVC, 90 GRAUS, BBB, JE, DN 250 MM, PARA TUBO CORRUGADO E/OU LISO, REDE COLETORA ESGOTO (NBR 10569)</v>
          </cell>
          <cell r="C4418" t="str">
            <v xml:space="preserve">UN    </v>
          </cell>
          <cell r="D4418">
            <v>1988.7</v>
          </cell>
        </row>
        <row r="4419">
          <cell r="A4419">
            <v>42716</v>
          </cell>
          <cell r="B4419" t="str">
            <v>TE, PVC, 90 GRAUS, BBB, JE, DN 300 MM, PARA TUBO CORRUGADO E/OU LISO, REDE COLETORA ESGOTO (NBR 10569)</v>
          </cell>
          <cell r="C4419" t="str">
            <v xml:space="preserve">UN    </v>
          </cell>
          <cell r="D4419">
            <v>2475.27</v>
          </cell>
        </row>
        <row r="4420">
          <cell r="A4420">
            <v>20172</v>
          </cell>
          <cell r="B4420" t="str">
            <v>TE, PVC, 90 GRAUS, BBP, JE, DN 100 MM, PARA REDE COLETORA ESGOTO (NBR 10569)</v>
          </cell>
          <cell r="C4420" t="str">
            <v xml:space="preserve">UN    </v>
          </cell>
          <cell r="D4420">
            <v>47.6</v>
          </cell>
        </row>
        <row r="4421">
          <cell r="A4421">
            <v>40945</v>
          </cell>
          <cell r="B4421" t="str">
            <v>TECNICO DE EDIFICACOES</v>
          </cell>
          <cell r="C4421" t="str">
            <v xml:space="preserve">H     </v>
          </cell>
          <cell r="D4421">
            <v>15.08</v>
          </cell>
        </row>
        <row r="4422">
          <cell r="A4422">
            <v>40946</v>
          </cell>
          <cell r="B4422" t="str">
            <v>TECNICO DE EDIFICACOES (MENSALISTA)</v>
          </cell>
          <cell r="C4422" t="str">
            <v xml:space="preserve">MES   </v>
          </cell>
          <cell r="D4422">
            <v>2676.15</v>
          </cell>
        </row>
        <row r="4423">
          <cell r="A4423">
            <v>7153</v>
          </cell>
          <cell r="B4423" t="str">
            <v>TECNICO EM LABORATORIO E CAMPO DE CONSTRUCAO CIVIL</v>
          </cell>
          <cell r="C4423" t="str">
            <v xml:space="preserve">H     </v>
          </cell>
          <cell r="D4423">
            <v>22.77</v>
          </cell>
        </row>
        <row r="4424">
          <cell r="A4424">
            <v>41089</v>
          </cell>
          <cell r="B4424" t="str">
            <v>TECNICO EM LABORATORIO E CAMPO DE CONSTRUCAO CIVIL (MENSALISTA)</v>
          </cell>
          <cell r="C4424" t="str">
            <v xml:space="preserve">MES   </v>
          </cell>
          <cell r="D4424">
            <v>4039.07</v>
          </cell>
        </row>
        <row r="4425">
          <cell r="A4425">
            <v>40943</v>
          </cell>
          <cell r="B4425" t="str">
            <v>TECNICO EM SEGURANCA DO TRABALHO</v>
          </cell>
          <cell r="C4425" t="str">
            <v xml:space="preserve">H     </v>
          </cell>
          <cell r="D4425">
            <v>23.98</v>
          </cell>
        </row>
        <row r="4426">
          <cell r="A4426">
            <v>40944</v>
          </cell>
          <cell r="B4426" t="str">
            <v>TECNICO EM SEGURANCA DO TRABALHO (MENSALISTA)</v>
          </cell>
          <cell r="C4426" t="str">
            <v xml:space="preserve">MES   </v>
          </cell>
          <cell r="D4426">
            <v>4253.6899999999996</v>
          </cell>
        </row>
        <row r="4427">
          <cell r="A4427">
            <v>6175</v>
          </cell>
          <cell r="B4427" t="str">
            <v>TECNICO EM SONDAGEM</v>
          </cell>
          <cell r="C4427" t="str">
            <v xml:space="preserve">H     </v>
          </cell>
          <cell r="D4427">
            <v>20.98</v>
          </cell>
        </row>
        <row r="4428">
          <cell r="A4428">
            <v>41092</v>
          </cell>
          <cell r="B4428" t="str">
            <v>TECNICO EM SONDAGEM (MENSALISTA)</v>
          </cell>
          <cell r="C4428" t="str">
            <v xml:space="preserve">MES   </v>
          </cell>
          <cell r="D4428">
            <v>3720.81</v>
          </cell>
        </row>
        <row r="4429">
          <cell r="A4429">
            <v>37712</v>
          </cell>
          <cell r="B4429" t="str">
            <v>TELA ARAME GALVANIZADO REVESTIDO COM POLIMERO, MALHA HEXAGONAL DUPLA TORCAO, 8 X 10 CM (ZN/AL REVESTIDO COM POLIMERO), FIO *2,4* MM</v>
          </cell>
          <cell r="C4429" t="str">
            <v xml:space="preserve">M2    </v>
          </cell>
          <cell r="D4429">
            <v>61.49</v>
          </cell>
        </row>
        <row r="4430">
          <cell r="A4430">
            <v>34547</v>
          </cell>
          <cell r="B4430" t="str">
            <v>TELA DE ACO SOLDADA GALVANIZADA/ZINCADA PARA ALVENARIA, FIO  D = *1,20 A 1,70* MM, MALHA 15 X 15 MM, (C X L) *50 X 12* CM</v>
          </cell>
          <cell r="C4430" t="str">
            <v xml:space="preserve">M     </v>
          </cell>
          <cell r="D4430">
            <v>4.99</v>
          </cell>
        </row>
        <row r="4431">
          <cell r="A4431">
            <v>34548</v>
          </cell>
          <cell r="B4431" t="str">
            <v>TELA DE ACO SOLDADA GALVANIZADA/ZINCADA PARA ALVENARIA, FIO  D = *1,20 A 1,70* MM, MALHA 15 X 15 MM, (C X L) *50 X 17,5* CM</v>
          </cell>
          <cell r="C4431" t="str">
            <v xml:space="preserve">M     </v>
          </cell>
          <cell r="D4431">
            <v>8.18</v>
          </cell>
        </row>
        <row r="4432">
          <cell r="A4432">
            <v>34558</v>
          </cell>
          <cell r="B4432" t="str">
            <v>TELA DE ACO SOLDADA GALVANIZADA/ZINCADA PARA ALVENARIA, FIO D = *1,20 A 1,70* MM, MALHA 15 X 15 MM, (C X L) *50 X 10,5* CM</v>
          </cell>
          <cell r="C4432" t="str">
            <v xml:space="preserve">M     </v>
          </cell>
          <cell r="D4432">
            <v>4.0599999999999996</v>
          </cell>
        </row>
        <row r="4433">
          <cell r="A4433">
            <v>34550</v>
          </cell>
          <cell r="B4433" t="str">
            <v>TELA DE ACO SOLDADA GALVANIZADA/ZINCADA PARA ALVENARIA, FIO D = *1,20 A 1,70* MM, MALHA 15 X 15 MM, (C X L) *50 X 6* CM</v>
          </cell>
          <cell r="C4433" t="str">
            <v xml:space="preserve">M     </v>
          </cell>
          <cell r="D4433">
            <v>2.16</v>
          </cell>
        </row>
        <row r="4434">
          <cell r="A4434">
            <v>34557</v>
          </cell>
          <cell r="B4434" t="str">
            <v>TELA DE ACO SOLDADA GALVANIZADA/ZINCADA PARA ALVENARIA, FIO D = *1,20 A 1,70* MM, MALHA 15 X 15 MM, (C X L) *50 X 7,5* CM</v>
          </cell>
          <cell r="C4434" t="str">
            <v xml:space="preserve">M     </v>
          </cell>
          <cell r="D4434">
            <v>3.16</v>
          </cell>
        </row>
        <row r="4435">
          <cell r="A4435">
            <v>37411</v>
          </cell>
          <cell r="B4435" t="str">
            <v>TELA DE ACO SOLDADA GALVANIZADA/ZINCADA PARA ALVENARIA, FIO D = *1,24 MM, MALHA 25 X 25 MM</v>
          </cell>
          <cell r="C4435" t="str">
            <v xml:space="preserve">M2    </v>
          </cell>
          <cell r="D4435">
            <v>23.1</v>
          </cell>
        </row>
        <row r="4436">
          <cell r="A4436">
            <v>39508</v>
          </cell>
          <cell r="B4436" t="str">
            <v>TELA DE ACO SOLDADA NERVURADA, CA-60, L-159, (1,69 KG/M2), DIAMETRO DO FIO = 4,5 MM, LARGURA = 2,45 M, ESPACAMENTO DA MALHA = 30 X 10 CM</v>
          </cell>
          <cell r="C4436" t="str">
            <v xml:space="preserve">M2    </v>
          </cell>
          <cell r="D4436">
            <v>12.97</v>
          </cell>
        </row>
        <row r="4437">
          <cell r="A4437">
            <v>39507</v>
          </cell>
          <cell r="B4437" t="str">
            <v>TELA DE ACO SOLDADA NERVURADA, CA-60, Q-113, (1,8 KG/M2), DIAMETRO DO FIO = 3,8 MM, LARGURA = 2,45 M, ESPACAMENTO DA MALHA = 10 X 10 CM</v>
          </cell>
          <cell r="C4437" t="str">
            <v xml:space="preserve">M2    </v>
          </cell>
          <cell r="D4437">
            <v>19.36</v>
          </cell>
        </row>
        <row r="4438">
          <cell r="A4438">
            <v>7155</v>
          </cell>
          <cell r="B4438" t="str">
            <v>TELA DE ACO SOLDADA NERVURADA, CA-60, Q-138, (2,20 KG/M2), DIAMETRO DO FIO = 4,2 MM, LARGURA = 2,45 M, ESPACAMENTO DA MALHA = 10  X 10 CM</v>
          </cell>
          <cell r="C4438" t="str">
            <v xml:space="preserve">M2    </v>
          </cell>
          <cell r="D4438">
            <v>24.85</v>
          </cell>
        </row>
        <row r="4439">
          <cell r="A4439">
            <v>42406</v>
          </cell>
          <cell r="B4439" t="str">
            <v>TELA DE ACO SOLDADA NERVURADA, CA-60, Q-159, (2,52 KG/M2), DIAMETRO DO FIO = 4,5 MM, LARGURA =  2,45 M, ESPACAMENTO DA MALHA = 10 X 10 CM</v>
          </cell>
          <cell r="C4439" t="str">
            <v xml:space="preserve">M2    </v>
          </cell>
          <cell r="D4439">
            <v>28.49</v>
          </cell>
        </row>
        <row r="4440">
          <cell r="A4440">
            <v>7156</v>
          </cell>
          <cell r="B4440" t="str">
            <v>TELA DE ACO SOLDADA NERVURADA, CA-60, Q-196, (3,11 KG/M2), DIAMETRO DO FIO = 5,0 MM, LARGURA = 2,45 M, ESPACAMENTO DA MALHA = 10 X 10 CM</v>
          </cell>
          <cell r="C4440" t="str">
            <v xml:space="preserve">M2    </v>
          </cell>
          <cell r="D4440">
            <v>35.65</v>
          </cell>
        </row>
        <row r="4441">
          <cell r="A4441">
            <v>43127</v>
          </cell>
          <cell r="B4441" t="str">
            <v>TELA DE ACO SOLDADA NERVURADA, CA-60, Q-283 (4,48 KG/M2), DIAMETRO DO FIO = 6,0 MM, LARGURA = 2,45 X 6,00 M DE COMPRIMENTO, ESPACAMENTO DA MALHA = 10 X 10 CM</v>
          </cell>
          <cell r="C4441" t="str">
            <v xml:space="preserve">M2    </v>
          </cell>
          <cell r="D4441">
            <v>51.02</v>
          </cell>
        </row>
        <row r="4442">
          <cell r="A4442">
            <v>10917</v>
          </cell>
          <cell r="B4442" t="str">
            <v>TELA DE ACO SOLDADA NERVURADA, CA-60, Q-61, (0,97 KG/M2), DIAMETRO DO FIO = 3,4 MM, LARGURA = 2,45 M, ESPACAMENTO DA MALHA = 15 X 15 CM</v>
          </cell>
          <cell r="C4442" t="str">
            <v xml:space="preserve">M2    </v>
          </cell>
          <cell r="D4442">
            <v>10.77</v>
          </cell>
        </row>
        <row r="4443">
          <cell r="A4443">
            <v>21141</v>
          </cell>
          <cell r="B4443" t="str">
            <v>TELA DE ACO SOLDADA NERVURADA, CA-60, Q-92, (1,48 KG/M2), DIAMETRO DO FIO = 4,2 MM, LARGURA = 2,45 X 60 M DE COMPRIMENTO, ESPACAMENTO DA MALHA = 15  X 15 CM</v>
          </cell>
          <cell r="C4443" t="str">
            <v xml:space="preserve">M2    </v>
          </cell>
          <cell r="D4443">
            <v>16.670000000000002</v>
          </cell>
        </row>
        <row r="4444">
          <cell r="A4444">
            <v>39509</v>
          </cell>
          <cell r="B4444" t="str">
            <v>TELA DE ACO SOLDADA NERVURADA, CA-60, T-196, (2,11 KG/M2), DIAMETRO DO FIO = 5,0 MM, LARGURA = 2,45 M, ESPACAMENTO DA MALHA = 30 X 10 CM</v>
          </cell>
          <cell r="C4444" t="str">
            <v xml:space="preserve">M2    </v>
          </cell>
          <cell r="D4444">
            <v>16.04</v>
          </cell>
        </row>
        <row r="4445">
          <cell r="A4445">
            <v>25988</v>
          </cell>
          <cell r="B4445" t="str">
            <v>TELA DE ANIAGEM (JUTA)</v>
          </cell>
          <cell r="C4445" t="str">
            <v xml:space="preserve">M2    </v>
          </cell>
          <cell r="D4445">
            <v>10.77</v>
          </cell>
        </row>
        <row r="4446">
          <cell r="A4446">
            <v>7167</v>
          </cell>
          <cell r="B4446" t="str">
            <v>TELA DE ARAME GALVANIZADA QUADRANGULAR / LOSANGULAR, FIO 2,11 MM (14 BWG), MALHA 5 X 5 CM, H = 2 M</v>
          </cell>
          <cell r="C4446" t="str">
            <v xml:space="preserve">M2    </v>
          </cell>
          <cell r="D4446">
            <v>23.74</v>
          </cell>
        </row>
        <row r="4447">
          <cell r="A4447">
            <v>10928</v>
          </cell>
          <cell r="B4447" t="str">
            <v>TELA DE ARAME GALVANIZADA QUADRANGULAR / LOSANGULAR, FIO 2,11 MM (14 BWG), MALHA 8 X 8 CM, H = 2 M</v>
          </cell>
          <cell r="C4447" t="str">
            <v xml:space="preserve">M2    </v>
          </cell>
          <cell r="D4447">
            <v>13.64</v>
          </cell>
        </row>
        <row r="4448">
          <cell r="A4448">
            <v>10933</v>
          </cell>
          <cell r="B4448" t="str">
            <v>TELA DE ARAME GALVANIZADA QUADRANGULAR / LOSANGULAR, FIO 2,77 MM (12 BWG), MALHA 10 X 10 CM, H = 2 M</v>
          </cell>
          <cell r="C4448" t="str">
            <v xml:space="preserve">M2    </v>
          </cell>
          <cell r="D4448">
            <v>20.58</v>
          </cell>
        </row>
        <row r="4449">
          <cell r="A4449">
            <v>7158</v>
          </cell>
          <cell r="B4449" t="str">
            <v>TELA DE ARAME GALVANIZADA QUADRANGULAR / LOSANGULAR, FIO 2,77 MM (12 BWG), MALHA 5 X 5 CM, H = 2 M</v>
          </cell>
          <cell r="C4449" t="str">
            <v xml:space="preserve">M2    </v>
          </cell>
          <cell r="D4449">
            <v>34.9</v>
          </cell>
        </row>
        <row r="4450">
          <cell r="A4450">
            <v>10927</v>
          </cell>
          <cell r="B4450" t="str">
            <v>TELA DE ARAME GALVANIZADA QUADRANGULAR / LOSANGULAR, FIO 2,77 MM (12 BWG), MALHA 8 X 8 CM, H = 2 M</v>
          </cell>
          <cell r="C4450" t="str">
            <v xml:space="preserve">M2    </v>
          </cell>
          <cell r="D4450">
            <v>22.32</v>
          </cell>
        </row>
        <row r="4451">
          <cell r="A4451">
            <v>7162</v>
          </cell>
          <cell r="B4451" t="str">
            <v>TELA DE ARAME GALVANIZADA QUADRANGULAR / LOSANGULAR, FIO 3,4 MM (10 BWG), MALHA 5 X 5 CM, H = 2 M</v>
          </cell>
          <cell r="C4451" t="str">
            <v xml:space="preserve">M2    </v>
          </cell>
          <cell r="D4451">
            <v>54.61</v>
          </cell>
        </row>
        <row r="4452">
          <cell r="A4452">
            <v>10932</v>
          </cell>
          <cell r="B4452" t="str">
            <v>TELA DE ARAME GALVANIZADA QUADRANGULAR / LOSANGULAR, FIO 4,19 MM (8 BWG), MALHA 5 X 5 CM, H = 2 M</v>
          </cell>
          <cell r="C4452" t="str">
            <v xml:space="preserve">M2    </v>
          </cell>
          <cell r="D4452">
            <v>94.99</v>
          </cell>
        </row>
        <row r="4453">
          <cell r="A4453">
            <v>10937</v>
          </cell>
          <cell r="B4453" t="str">
            <v>TELA DE ARAME GALVANIZADA REVESTIDA EM PVC, QUADRANGULAR / LOSANGULAR, FIO 2,11 MM (14 BWG), BITOLA FINAL = *2,8* MM, MALHA *8 X 8* CM, H = 2 M</v>
          </cell>
          <cell r="C4453" t="str">
            <v xml:space="preserve">M2    </v>
          </cell>
          <cell r="D4453">
            <v>24.41</v>
          </cell>
        </row>
        <row r="4454">
          <cell r="A4454">
            <v>10935</v>
          </cell>
          <cell r="B4454" t="str">
            <v>TELA DE ARAME GALVANIZADA REVESTIDA EM PVC, QUADRANGULAR / LOSANGULAR, FIO 2,77 MM (12 BWG), BITOLA FINAL = *3,8* MM, MALHA 7,5 X 7,5 CM, H = 2 M</v>
          </cell>
          <cell r="C4454" t="str">
            <v xml:space="preserve">M2    </v>
          </cell>
          <cell r="D4454">
            <v>42.34</v>
          </cell>
        </row>
        <row r="4455">
          <cell r="A4455">
            <v>10931</v>
          </cell>
          <cell r="B4455" t="str">
            <v>TELA DE ARAME GALVANIZADA, HEXAGONAL, FIO 0,56 MM (24 BWG), MALHA 1/2", H = 1 M</v>
          </cell>
          <cell r="C4455" t="str">
            <v xml:space="preserve">M2    </v>
          </cell>
          <cell r="D4455">
            <v>11.91</v>
          </cell>
        </row>
        <row r="4456">
          <cell r="A4456">
            <v>7164</v>
          </cell>
          <cell r="B4456" t="str">
            <v>TELA DE ARAME ONDULADA, FIO *2,77* MM (12 BWG), MALHA 5 X 5 CM, H = 2 M</v>
          </cell>
          <cell r="C4456" t="str">
            <v xml:space="preserve">M2    </v>
          </cell>
          <cell r="D4456">
            <v>39.409999999999997</v>
          </cell>
        </row>
        <row r="4457">
          <cell r="A4457">
            <v>36887</v>
          </cell>
          <cell r="B4457" t="str">
            <v>TELA DE FIBRA DE VIDRO, ACABAMENTO ANTI-ALCALINO, MALHA 10 X 10 MM</v>
          </cell>
          <cell r="C4457" t="str">
            <v xml:space="preserve">M2    </v>
          </cell>
          <cell r="D4457">
            <v>13.96</v>
          </cell>
        </row>
        <row r="4458">
          <cell r="A4458">
            <v>34630</v>
          </cell>
          <cell r="B4458" t="str">
            <v>TELA EM MALHA HEXAGONAL DE DUPLA TORCAO 8 X 10 CM (ZN/AL REVESTIDO COM POLIMERO), FIO 2,7 MM, COM GEOMANTA OU BIOMANTA, DIMENSOES 4,0 X 2,0 X 0,6 M, COM INCLINACAO DE 70 GRAUS, PARA SOLO REFORCADO</v>
          </cell>
          <cell r="C4458" t="str">
            <v xml:space="preserve">UN    </v>
          </cell>
          <cell r="D4458">
            <v>999.44</v>
          </cell>
        </row>
        <row r="4459">
          <cell r="A4459">
            <v>7161</v>
          </cell>
          <cell r="B4459" t="str">
            <v>TELA EM METAL PARA ESTUQUE (DEPLOYE)</v>
          </cell>
          <cell r="C4459" t="str">
            <v xml:space="preserve">M2    </v>
          </cell>
          <cell r="D4459">
            <v>4.9000000000000004</v>
          </cell>
        </row>
        <row r="4460">
          <cell r="A4460">
            <v>7170</v>
          </cell>
          <cell r="B4460" t="str">
            <v>TELA FACHADEIRA EM POLIETILENO, ROLO DE 3 X 100 M (L X C), COR BRANCA, SEM LOGOMARCA - PARA PROTECAO DE OBRAS</v>
          </cell>
          <cell r="C4460" t="str">
            <v xml:space="preserve">M2    </v>
          </cell>
          <cell r="D4460">
            <v>1.98</v>
          </cell>
        </row>
        <row r="4461">
          <cell r="A4461">
            <v>37524</v>
          </cell>
          <cell r="B4461" t="str">
            <v>TELA PLASTICA LARANJA, TIPO TAPUME PARA SINALIZACAO, MALHA RETANGULAR, ROLO 1.20 X 50 M (L X C)</v>
          </cell>
          <cell r="C4461" t="str">
            <v xml:space="preserve">M     </v>
          </cell>
          <cell r="D4461">
            <v>1.9</v>
          </cell>
        </row>
        <row r="4462">
          <cell r="A4462">
            <v>37525</v>
          </cell>
          <cell r="B4462" t="str">
            <v>TELA PLASTICA TECIDA LISTRADA BRANCA E LARANJA, TIPO GUARDA CORPO, EM POLIETILENO MONOFILADO, ROLO 1,20 X 50 M (L X C)</v>
          </cell>
          <cell r="C4462" t="str">
            <v xml:space="preserve">M     </v>
          </cell>
          <cell r="D4462">
            <v>2.2599999999999998</v>
          </cell>
        </row>
        <row r="4463">
          <cell r="A4463">
            <v>36789</v>
          </cell>
          <cell r="B4463" t="str">
            <v>TELHA CERAMICA TIPO AMERICANA, COMPRIMENTO DE *45* CM, RENDIMENTO DE *12* TELHAS/M2</v>
          </cell>
          <cell r="C4463" t="str">
            <v xml:space="preserve">UN    </v>
          </cell>
          <cell r="D4463">
            <v>2.2999999999999998</v>
          </cell>
        </row>
        <row r="4464">
          <cell r="A4464">
            <v>7173</v>
          </cell>
          <cell r="B4464" t="str">
            <v>TELHA DE BARRO / CERAMICA, NAO ESMALTADA, TIPO COLONIAL, CANAL, PLAN, PAULISTA, COMPRIMENTO DE *44 A 50* CM, RENDIMENTO DE COBERTURA DE *26* TELHAS/M2</v>
          </cell>
          <cell r="C4464" t="str">
            <v xml:space="preserve">MIL   </v>
          </cell>
          <cell r="D4464">
            <v>1490</v>
          </cell>
        </row>
        <row r="4465">
          <cell r="A4465">
            <v>7175</v>
          </cell>
          <cell r="B4465" t="str">
            <v>TELHA DE BARRO / CERAMICA, NAO ESMALTADA, TIPO ROMANA, AMERICANA, PORTUGUESA, FRANCESA, COMPRIMENTO DE *41* CM,  RENDIMENTO DE *16* TELHAS/M2</v>
          </cell>
          <cell r="C4465" t="str">
            <v xml:space="preserve">UN    </v>
          </cell>
          <cell r="D4465">
            <v>1.68</v>
          </cell>
        </row>
        <row r="4466">
          <cell r="A4466">
            <v>40741</v>
          </cell>
          <cell r="B4466" t="str">
            <v>TELHA DE CONCRETO TIPO CLASSICA, COR CINZA, COMPRIMENTO DE *42* CM,  RENDIMENTO DE *10* TELHAS/M2</v>
          </cell>
          <cell r="C4466" t="str">
            <v xml:space="preserve">UN    </v>
          </cell>
          <cell r="D4466">
            <v>2.31</v>
          </cell>
        </row>
        <row r="4467">
          <cell r="A4467">
            <v>7184</v>
          </cell>
          <cell r="B4467" t="str">
            <v>TELHA DE FIBRA DE VIDRO ONDULADA INCOLOR, E = 0,6 MM, DE *0,50 X 2,44* M</v>
          </cell>
          <cell r="C4467" t="str">
            <v xml:space="preserve">M2    </v>
          </cell>
          <cell r="D4467">
            <v>34.76</v>
          </cell>
        </row>
        <row r="4468">
          <cell r="A4468">
            <v>34458</v>
          </cell>
          <cell r="B4468" t="str">
            <v>TELHA DE FIBROCIMENTO E = 6 MM, DE 3,00 X 1,06 M (SEM AMIANTO)</v>
          </cell>
          <cell r="C4468" t="str">
            <v xml:space="preserve">UN    </v>
          </cell>
          <cell r="D4468">
            <v>153.63999999999999</v>
          </cell>
        </row>
        <row r="4469">
          <cell r="A4469">
            <v>34464</v>
          </cell>
          <cell r="B4469" t="str">
            <v>TELHA DE FIBROCIMENTO E = 6 MM, DE 4,10 X 1,06 M (SEM AMIANTO)</v>
          </cell>
          <cell r="C4469" t="str">
            <v xml:space="preserve">UN    </v>
          </cell>
          <cell r="D4469">
            <v>206.13</v>
          </cell>
        </row>
        <row r="4470">
          <cell r="A4470">
            <v>34468</v>
          </cell>
          <cell r="B4470" t="str">
            <v>TELHA DE FIBROCIMENTO E = 6 MM, DE 4,60 X 1,06 M (SEM AMIANTO)</v>
          </cell>
          <cell r="C4470" t="str">
            <v xml:space="preserve">UN    </v>
          </cell>
          <cell r="D4470">
            <v>237.89</v>
          </cell>
        </row>
        <row r="4471">
          <cell r="A4471">
            <v>34473</v>
          </cell>
          <cell r="B4471" t="str">
            <v>TELHA DE FIBROCIMENTO E = 8 MM, DE 3,00 X 1,06 M (SEM AMIANTO)</v>
          </cell>
          <cell r="C4471" t="str">
            <v xml:space="preserve">UN    </v>
          </cell>
          <cell r="D4471">
            <v>194.56</v>
          </cell>
        </row>
        <row r="4472">
          <cell r="A4472">
            <v>34480</v>
          </cell>
          <cell r="B4472" t="str">
            <v>TELHA DE FIBROCIMENTO E = 8 MM, DE 4,10 X 1,06 M (SEM AMIANTO)</v>
          </cell>
          <cell r="C4472" t="str">
            <v xml:space="preserve">UN    </v>
          </cell>
          <cell r="D4472">
            <v>265.32</v>
          </cell>
        </row>
        <row r="4473">
          <cell r="A4473">
            <v>34486</v>
          </cell>
          <cell r="B4473" t="str">
            <v>TELHA DE FIBROCIMENTO E = 8 MM, DE 4,60 X 1,06 M (SEM AMIANTO)</v>
          </cell>
          <cell r="C4473" t="str">
            <v xml:space="preserve">UN    </v>
          </cell>
          <cell r="D4473">
            <v>297.16000000000003</v>
          </cell>
        </row>
        <row r="4474">
          <cell r="A4474">
            <v>7202</v>
          </cell>
          <cell r="B4474" t="str">
            <v>TELHA DE FIBROCIMENTO E= 8 MM, DE *3,70 X 1,06* M (SEM AMIANTO)</v>
          </cell>
          <cell r="C4474" t="str">
            <v xml:space="preserve">M2    </v>
          </cell>
          <cell r="D4474">
            <v>60.89</v>
          </cell>
        </row>
        <row r="4475">
          <cell r="A4475">
            <v>7190</v>
          </cell>
          <cell r="B4475" t="str">
            <v>TELHA DE FIBROCIMENTO ONDULADA E = 4 MM, DE 1,22 X 0,50 M (SEM AMIANTO)</v>
          </cell>
          <cell r="C4475" t="str">
            <v xml:space="preserve">UN    </v>
          </cell>
          <cell r="D4475">
            <v>10.45</v>
          </cell>
        </row>
        <row r="4476">
          <cell r="A4476">
            <v>34417</v>
          </cell>
          <cell r="B4476" t="str">
            <v>TELHA DE FIBROCIMENTO ONDULADA E = 4 MM, DE 2,13 X 0,50 M (SEM AMIANTO)</v>
          </cell>
          <cell r="C4476" t="str">
            <v xml:space="preserve">UN    </v>
          </cell>
          <cell r="D4476">
            <v>18.16</v>
          </cell>
        </row>
        <row r="4477">
          <cell r="A4477">
            <v>7213</v>
          </cell>
          <cell r="B4477" t="str">
            <v>TELHA DE FIBROCIMENTO ONDULADA E = 4 MM, DE 2,44 X 0,50 M (SEM AMIANTO)</v>
          </cell>
          <cell r="C4477" t="str">
            <v xml:space="preserve">M2    </v>
          </cell>
          <cell r="D4477">
            <v>17.25</v>
          </cell>
        </row>
        <row r="4478">
          <cell r="A4478">
            <v>7195</v>
          </cell>
          <cell r="B4478" t="str">
            <v>TELHA DE FIBROCIMENTO ONDULADA E = 6 MM, DE 1,53 X 1,10 M (SEM AMIANTO)</v>
          </cell>
          <cell r="C4478" t="str">
            <v xml:space="preserve">UN    </v>
          </cell>
          <cell r="D4478">
            <v>50.14</v>
          </cell>
        </row>
        <row r="4479">
          <cell r="A4479">
            <v>7186</v>
          </cell>
          <cell r="B4479" t="str">
            <v>TELHA DE FIBROCIMENTO ONDULADA E = 6 MM, DE 1,83 X 1,10 M (SEM AMIANTO)</v>
          </cell>
          <cell r="C4479" t="str">
            <v xml:space="preserve">UN    </v>
          </cell>
          <cell r="D4479">
            <v>59.99</v>
          </cell>
        </row>
        <row r="4480">
          <cell r="A4480">
            <v>7194</v>
          </cell>
          <cell r="B4480" t="str">
            <v>TELHA DE FIBROCIMENTO ONDULADA E = 6 MM, DE 2,44 X 1,10 M (SEM AMIANTO)</v>
          </cell>
          <cell r="C4480" t="str">
            <v xml:space="preserve">M2    </v>
          </cell>
          <cell r="D4480">
            <v>29.75</v>
          </cell>
        </row>
        <row r="4481">
          <cell r="A4481">
            <v>7197</v>
          </cell>
          <cell r="B4481" t="str">
            <v>TELHA DE FIBROCIMENTO ONDULADA E = 6 MM, DE 3,66 X 1,10 M (SEM AMIANTO)</v>
          </cell>
          <cell r="C4481" t="str">
            <v xml:space="preserve">UN    </v>
          </cell>
          <cell r="D4481">
            <v>119.95</v>
          </cell>
        </row>
        <row r="4482">
          <cell r="A4482">
            <v>7192</v>
          </cell>
          <cell r="B4482" t="str">
            <v>TELHA DE FIBROCIMENTO ONDULADA E = 8 MM, DE 1,53 X 1,10 M (SEM AMIANTO)</v>
          </cell>
          <cell r="C4482" t="str">
            <v xml:space="preserve">UN    </v>
          </cell>
          <cell r="D4482">
            <v>65.97</v>
          </cell>
        </row>
        <row r="4483">
          <cell r="A4483">
            <v>7193</v>
          </cell>
          <cell r="B4483" t="str">
            <v>TELHA DE FIBROCIMENTO ONDULADA E = 8 MM, DE 1,83 X 1,10 M (SEM AMIANTO)</v>
          </cell>
          <cell r="C4483" t="str">
            <v xml:space="preserve">UN    </v>
          </cell>
          <cell r="D4483">
            <v>78.75</v>
          </cell>
        </row>
        <row r="4484">
          <cell r="A4484">
            <v>7189</v>
          </cell>
          <cell r="B4484" t="str">
            <v>TELHA DE FIBROCIMENTO ONDULADA E = 8 MM, DE 2,44 X 1,10 M (SEM AMIANTO)</v>
          </cell>
          <cell r="C4484" t="str">
            <v xml:space="preserve">UN    </v>
          </cell>
          <cell r="D4484">
            <v>110.62</v>
          </cell>
        </row>
        <row r="4485">
          <cell r="A4485">
            <v>7198</v>
          </cell>
          <cell r="B4485" t="str">
            <v>TELHA DE FIBROCIMENTO ONDULADA E = 8 MM, DE 3,66 X 1,10 M (SEM AMIANTO)</v>
          </cell>
          <cell r="C4485" t="str">
            <v xml:space="preserve">M2    </v>
          </cell>
          <cell r="D4485">
            <v>41.18</v>
          </cell>
        </row>
        <row r="4486">
          <cell r="A4486">
            <v>34402</v>
          </cell>
          <cell r="B4486" t="str">
            <v>TELHA DE FIBROCIMENTO ONDULADA E = 8 MM, DE 3,66 X 1,10 M (SEM AMIANTO)</v>
          </cell>
          <cell r="C4486" t="str">
            <v xml:space="preserve">UN    </v>
          </cell>
          <cell r="D4486">
            <v>165.8</v>
          </cell>
        </row>
        <row r="4487">
          <cell r="A4487">
            <v>7245</v>
          </cell>
          <cell r="B4487" t="str">
            <v>TELHA DE VIDRO TIPO FRANCESA, *39 X 23* CM</v>
          </cell>
          <cell r="C4487" t="str">
            <v xml:space="preserve">UN    </v>
          </cell>
          <cell r="D4487">
            <v>54.96</v>
          </cell>
        </row>
        <row r="4488">
          <cell r="A4488">
            <v>34425</v>
          </cell>
          <cell r="B4488" t="str">
            <v>TELHA ESTRUTURAL DE FIBROCIMENTO 1 ABA, DE 0,52 X 2,00 M (SEM AMIANTO)</v>
          </cell>
          <cell r="C4488" t="str">
            <v xml:space="preserve">UN    </v>
          </cell>
          <cell r="D4488">
            <v>102.53</v>
          </cell>
        </row>
        <row r="4489">
          <cell r="A4489">
            <v>7223</v>
          </cell>
          <cell r="B4489" t="str">
            <v>TELHA ESTRUTURAL DE FIBROCIMENTO 1 ABA, DE 0,52 X 2,50 M (SEM AMIANTO)</v>
          </cell>
          <cell r="C4489" t="str">
            <v xml:space="preserve">UN    </v>
          </cell>
          <cell r="D4489">
            <v>119.49</v>
          </cell>
        </row>
        <row r="4490">
          <cell r="A4490">
            <v>7234</v>
          </cell>
          <cell r="B4490" t="str">
            <v>TELHA ESTRUTURAL DE FIBROCIMENTO 1 ABA, DE 0,52 X 3,60 M (SEM AMIANTO)</v>
          </cell>
          <cell r="C4490" t="str">
            <v xml:space="preserve">UN    </v>
          </cell>
          <cell r="D4490">
            <v>172.35</v>
          </cell>
        </row>
        <row r="4491">
          <cell r="A4491">
            <v>7224</v>
          </cell>
          <cell r="B4491" t="str">
            <v>TELHA ESTRUTURAL DE FIBROCIMENTO 1 ABA, DE 0,52 X 4,00 M (SEM AMIANTO)</v>
          </cell>
          <cell r="C4491" t="str">
            <v xml:space="preserve">UN    </v>
          </cell>
          <cell r="D4491">
            <v>190.37</v>
          </cell>
        </row>
        <row r="4492">
          <cell r="A4492">
            <v>7221</v>
          </cell>
          <cell r="B4492" t="str">
            <v>TELHA ESTRUTURAL DE FIBROCIMENTO 1 ABA, DE 0,52 X 4,50 M (SEM AMIANTO)</v>
          </cell>
          <cell r="C4492" t="str">
            <v xml:space="preserve">M2    </v>
          </cell>
          <cell r="D4492">
            <v>92.56</v>
          </cell>
        </row>
        <row r="4493">
          <cell r="A4493">
            <v>7225</v>
          </cell>
          <cell r="B4493" t="str">
            <v>TELHA ESTRUTURAL DE FIBROCIMENTO 1 ABA, DE 0,52 X 5,00 M (SEM AMIANTO)</v>
          </cell>
          <cell r="C4493" t="str">
            <v xml:space="preserve">UN    </v>
          </cell>
          <cell r="D4493">
            <v>240.68</v>
          </cell>
        </row>
        <row r="4494">
          <cell r="A4494">
            <v>7226</v>
          </cell>
          <cell r="B4494" t="str">
            <v>TELHA ESTRUTURAL DE FIBROCIMENTO 1 ABA, DE 0,52 X 5,50 M (SEM AMIANTO)</v>
          </cell>
          <cell r="C4494" t="str">
            <v xml:space="preserve">UN    </v>
          </cell>
          <cell r="D4494">
            <v>264.86</v>
          </cell>
        </row>
        <row r="4495">
          <cell r="A4495">
            <v>7236</v>
          </cell>
          <cell r="B4495" t="str">
            <v>TELHA ESTRUTURAL DE FIBROCIMENTO 1 ABA, DE 0,52 X 6,00 M (SEM AMIANTO)</v>
          </cell>
          <cell r="C4495" t="str">
            <v xml:space="preserve">UN    </v>
          </cell>
          <cell r="D4495">
            <v>288.86</v>
          </cell>
        </row>
        <row r="4496">
          <cell r="A4496">
            <v>7227</v>
          </cell>
          <cell r="B4496" t="str">
            <v>TELHA ESTRUTURAL DE FIBROCIMENTO 1 ABA, DE 0,52 X 6,50 M (SEM AMIANTO)</v>
          </cell>
          <cell r="C4496" t="str">
            <v xml:space="preserve">UN    </v>
          </cell>
          <cell r="D4496">
            <v>312.94</v>
          </cell>
        </row>
        <row r="4497">
          <cell r="A4497">
            <v>7212</v>
          </cell>
          <cell r="B4497" t="str">
            <v>TELHA ESTRUTURAL DE FIBROCIMENTO 1 ABA, DE 0,52 X 7,20 M (SEM AMIANTO)</v>
          </cell>
          <cell r="C4497" t="str">
            <v xml:space="preserve">UN    </v>
          </cell>
          <cell r="D4497">
            <v>346.5</v>
          </cell>
        </row>
        <row r="4498">
          <cell r="A4498">
            <v>7229</v>
          </cell>
          <cell r="B4498" t="str">
            <v>TELHA ESTRUTURAL DE FIBROCIMENTO 2 ABAS, DE 1,00 X 3,00 M (SEM AMIANTO)</v>
          </cell>
          <cell r="C4498" t="str">
            <v xml:space="preserve">UN    </v>
          </cell>
          <cell r="D4498">
            <v>229.14</v>
          </cell>
        </row>
        <row r="4499">
          <cell r="A4499">
            <v>7230</v>
          </cell>
          <cell r="B4499" t="str">
            <v>TELHA ESTRUTURAL DE FIBROCIMENTO 2 ABAS, DE 1,00 X 4,60 M (SEM AMIANTO)</v>
          </cell>
          <cell r="C4499" t="str">
            <v xml:space="preserve">UN    </v>
          </cell>
          <cell r="D4499">
            <v>365.15</v>
          </cell>
        </row>
        <row r="4500">
          <cell r="A4500">
            <v>7231</v>
          </cell>
          <cell r="B4500" t="str">
            <v>TELHA ESTRUTURAL DE FIBROCIMENTO 2 ABAS, DE 1,00 X 6,00 M (SEM AMIANTO)</v>
          </cell>
          <cell r="C4500" t="str">
            <v xml:space="preserve">UN    </v>
          </cell>
          <cell r="D4500">
            <v>479.55</v>
          </cell>
        </row>
        <row r="4501">
          <cell r="A4501">
            <v>7220</v>
          </cell>
          <cell r="B4501" t="str">
            <v>TELHA ESTRUTURAL DE FIBROCIMENTO 2 ABAS, DE 1,00 X 7,40 M (SEM AMIANTO)</v>
          </cell>
          <cell r="C4501" t="str">
            <v xml:space="preserve">UN    </v>
          </cell>
          <cell r="D4501">
            <v>589.57000000000005</v>
          </cell>
        </row>
        <row r="4502">
          <cell r="A4502">
            <v>34447</v>
          </cell>
          <cell r="B4502" t="str">
            <v>TELHA ESTRUTURAL DE FIBROCIMENTO 2 ABAS, DE 1,00 X 8,20 M (SEM AMIANTO)</v>
          </cell>
          <cell r="C4502" t="str">
            <v xml:space="preserve">UN    </v>
          </cell>
          <cell r="D4502">
            <v>656.2</v>
          </cell>
        </row>
        <row r="4503">
          <cell r="A4503">
            <v>7233</v>
          </cell>
          <cell r="B4503" t="str">
            <v>TELHA ESTRUTURAL DE FIBROCIMENTO 2 ABAS, DE 1,00 X 9,20 M (SEM AMIANTO)</v>
          </cell>
          <cell r="C4503" t="str">
            <v xml:space="preserve">UN    </v>
          </cell>
          <cell r="D4503">
            <v>734.64</v>
          </cell>
        </row>
        <row r="4504">
          <cell r="A4504">
            <v>40740</v>
          </cell>
          <cell r="B4504" t="str">
            <v>TELHA GALVALUME COM ISOLAMENTO TERMOACUSTICO EM ESPUMA RIGIDA DE POLIURETANO (PU) INJETADO, ESPESSURA DE 30 MM, DENSIDADE DE 35 KG/M3, COM DUAS FACES TRAPEZOIDAIS, ACABAMENTO NATURAL (NAO INCLUI ACESSORIOS DE FIXACAO)</v>
          </cell>
          <cell r="C4504" t="str">
            <v xml:space="preserve">M2    </v>
          </cell>
          <cell r="D4504">
            <v>214.92</v>
          </cell>
        </row>
        <row r="4505">
          <cell r="A4505">
            <v>25007</v>
          </cell>
          <cell r="B4505" t="str">
            <v>TELHA ONDULADA EM ACO ZINCADO, ALTURA DE 17 MM, ESPESSURA DE 0,50 MM, LARGURA UTIL DE APROXIMADAMENTE 985 MM, SEM PINTURA</v>
          </cell>
          <cell r="C4505" t="str">
            <v xml:space="preserve">M2    </v>
          </cell>
          <cell r="D4505">
            <v>61.5</v>
          </cell>
        </row>
        <row r="4506">
          <cell r="A4506">
            <v>43071</v>
          </cell>
          <cell r="B4506" t="str">
            <v>TELHA TERMOISOLANTE REVESTIDA EM ACO GALVALUME, FACE SUPERIOR TRAPEZOIDAL E FACE INFERIOR PLANA (NAO INCLUI ACESSORIOS DE FIXACAO), REVEST COM ESPESSURA DE 0,50 MM, COM PRE-PINTURA DE COR BRANCA NAS DUAS FACES, NUCLEO EM POLIIOCIANURATO (PIR) COM ESPESSURA DE 50 MM</v>
          </cell>
          <cell r="C4506" t="str">
            <v xml:space="preserve">M2    </v>
          </cell>
          <cell r="D4506">
            <v>242.01</v>
          </cell>
        </row>
        <row r="4507">
          <cell r="A4507">
            <v>39520</v>
          </cell>
          <cell r="B4507" t="str">
            <v>TELHA TERMOISOLANTE REVESTIDA EM ACO GALVANIZADO, FACE SUPERIOR EM TELHA TRAPEZOIDAL E FACE INFERIOR EM CHAPA PLANA (SEM ACESSORIOS DE FIXACAO), REVESTIMENTO COM ESPESSURA DE 0,50 MM COM PRE-PINTURA NAS DUAS FACES, NUCLEO EM POLIESTIRENO (EPS) DE 30 MM</v>
          </cell>
          <cell r="C4507" t="str">
            <v xml:space="preserve">M2    </v>
          </cell>
          <cell r="D4507">
            <v>197.44</v>
          </cell>
        </row>
        <row r="4508">
          <cell r="A4508">
            <v>39521</v>
          </cell>
          <cell r="B4508" t="str">
            <v>TELHA TERMOISOLANTE REVESTIDA EM ACO GALVANIZADO, FACE SUPERIOR EM TELHA TRAPEZOIDAL E FACE INFERIOR EM CHAPA PLANA (SEM ACESSORIOS DE FIXACAO), REVESTIMENTO COM ESPESSURA DE 0,50 MM COM PRE-PINTURA NAS DUAS FACES, NUCLEO EM POLIESTIRENO (EPS) DE 50 MM</v>
          </cell>
          <cell r="C4508" t="str">
            <v xml:space="preserve">M2    </v>
          </cell>
          <cell r="D4508">
            <v>203.89</v>
          </cell>
        </row>
        <row r="4509">
          <cell r="A4509">
            <v>39522</v>
          </cell>
          <cell r="B4509" t="str">
            <v>TELHA TERMOISOLANTE REVESTIDA EM ACO GALVANIZADO, FACES SUPERIOR E INFERIOR EM TELHA TRAPEZOIDAL (SEM ACESSORIOS DE FIXACAO), REVESTIMENTO COM ESPESSURA DE 0,50 MM COM PRE-PINTURA NAS DUAS FACES, NUCLEO EM POLIESTIRENO (EPS) DE 50 MM</v>
          </cell>
          <cell r="C4509" t="str">
            <v xml:space="preserve">M2    </v>
          </cell>
          <cell r="D4509">
            <v>210.54</v>
          </cell>
        </row>
        <row r="4510">
          <cell r="A4510">
            <v>7243</v>
          </cell>
          <cell r="B4510" t="str">
            <v>TELHA TRAPEZOIDAL EM ACO ZINCADO, SEM PINTURA, ALTURA DE APROXIMADAMENTE 40 MM, ESPESSURA DE 0,50 MM E LARGURA UTIL DE 980 MM</v>
          </cell>
          <cell r="C4510" t="str">
            <v xml:space="preserve">M2    </v>
          </cell>
          <cell r="D4510">
            <v>64.27</v>
          </cell>
        </row>
        <row r="4511">
          <cell r="A4511">
            <v>11067</v>
          </cell>
          <cell r="B4511" t="str">
            <v>TELHA TRAPEZOIDAL EM ALUMINIO, ALTURA DE *38* MM E ESPESSURA DE 0,5 MM (LARGURA TOTAL DE 1056 MM E COMPRIMENTO DE 5000 MM)</v>
          </cell>
          <cell r="C4511" t="str">
            <v xml:space="preserve">UN    </v>
          </cell>
          <cell r="D4511">
            <v>354.58</v>
          </cell>
        </row>
        <row r="4512">
          <cell r="A4512">
            <v>11068</v>
          </cell>
          <cell r="B4512" t="str">
            <v>TELHA TRAPEZOIDAL EM ALUMINIO, ALTURA DE *38* MM E ESPESSURA DE 0,7 MM (LARGURA TOTAL DE 1056 MM E COMPRIMENTO DE 5000 MM)</v>
          </cell>
          <cell r="C4512" t="str">
            <v xml:space="preserve">UN    </v>
          </cell>
          <cell r="D4512">
            <v>447.96</v>
          </cell>
        </row>
        <row r="4513">
          <cell r="A4513">
            <v>7246</v>
          </cell>
          <cell r="B4513" t="str">
            <v>TELHA VIDRO TIPO CANAL OU COLONIAL, C = 46 A 50 CM</v>
          </cell>
          <cell r="C4513" t="str">
            <v xml:space="preserve">UN    </v>
          </cell>
          <cell r="D4513">
            <v>51.13</v>
          </cell>
        </row>
        <row r="4514">
          <cell r="A4514">
            <v>12869</v>
          </cell>
          <cell r="B4514" t="str">
            <v>TELHADOR</v>
          </cell>
          <cell r="C4514" t="str">
            <v xml:space="preserve">H     </v>
          </cell>
          <cell r="D4514">
            <v>17.27</v>
          </cell>
        </row>
        <row r="4515">
          <cell r="A4515">
            <v>41097</v>
          </cell>
          <cell r="B4515" t="str">
            <v>TELHADOR  (MENSALISTA)</v>
          </cell>
          <cell r="C4515" t="str">
            <v xml:space="preserve">MES   </v>
          </cell>
          <cell r="D4515">
            <v>3063.32</v>
          </cell>
        </row>
        <row r="4516">
          <cell r="A4516">
            <v>1574</v>
          </cell>
          <cell r="B4516" t="str">
            <v>TERMINAL A COMPRESSAO EM COBRE ESTANHADO PARA CABO 10 MM2, 1 FURO E 1 COMPRESSAO, PARA PARAFUSO DE FIXACAO M6</v>
          </cell>
          <cell r="C4516" t="str">
            <v xml:space="preserve">UN    </v>
          </cell>
          <cell r="D4516">
            <v>1.3</v>
          </cell>
        </row>
        <row r="4517">
          <cell r="A4517">
            <v>1581</v>
          </cell>
          <cell r="B4517" t="str">
            <v>TERMINAL A COMPRESSAO EM COBRE ESTANHADO PARA CABO 120 MM2, 1 FURO E 1 COMPRESSAO, PARA PARAFUSO DE FIXACAO M12</v>
          </cell>
          <cell r="C4517" t="str">
            <v xml:space="preserve">UN    </v>
          </cell>
          <cell r="D4517">
            <v>9.01</v>
          </cell>
        </row>
        <row r="4518">
          <cell r="A4518">
            <v>1575</v>
          </cell>
          <cell r="B4518" t="str">
            <v>TERMINAL A COMPRESSAO EM COBRE ESTANHADO PARA CABO 16 MM2, 1 FURO E 1 COMPRESSAO, PARA PARAFUSO DE FIXACAO M6</v>
          </cell>
          <cell r="C4518" t="str">
            <v xml:space="preserve">UN    </v>
          </cell>
          <cell r="D4518">
            <v>1.54</v>
          </cell>
        </row>
        <row r="4519">
          <cell r="A4519">
            <v>1570</v>
          </cell>
          <cell r="B4519" t="str">
            <v>TERMINAL A COMPRESSAO EM COBRE ESTANHADO PARA CABO 2,5 MM2, 1 FURO E 1 COMPRESSAO, PARA PARAFUSO DE FIXACAO M5</v>
          </cell>
          <cell r="C4519" t="str">
            <v xml:space="preserve">UN    </v>
          </cell>
          <cell r="D4519">
            <v>0.77</v>
          </cell>
        </row>
        <row r="4520">
          <cell r="A4520">
            <v>1576</v>
          </cell>
          <cell r="B4520" t="str">
            <v>TERMINAL A COMPRESSAO EM COBRE ESTANHADO PARA CABO 25 MM2, 1 FURO E 1 COMPRESSAO, PARA PARAFUSO DE FIXACAO M8</v>
          </cell>
          <cell r="C4520" t="str">
            <v xml:space="preserve">UN    </v>
          </cell>
          <cell r="D4520">
            <v>2.13</v>
          </cell>
        </row>
        <row r="4521">
          <cell r="A4521">
            <v>1577</v>
          </cell>
          <cell r="B4521" t="str">
            <v>TERMINAL A COMPRESSAO EM COBRE ESTANHADO PARA CABO 35 MM2, 1 FURO E 1 COMPRESSAO, PARA PARAFUSO DE FIXACAO M8</v>
          </cell>
          <cell r="C4521" t="str">
            <v xml:space="preserve">UN    </v>
          </cell>
          <cell r="D4521">
            <v>2.4</v>
          </cell>
        </row>
        <row r="4522">
          <cell r="A4522">
            <v>1571</v>
          </cell>
          <cell r="B4522" t="str">
            <v>TERMINAL A COMPRESSAO EM COBRE ESTANHADO PARA CABO 4 MM2, 1 FURO E 1 COMPRESSAO, PARA PARAFUSO DE FIXACAO M5</v>
          </cell>
          <cell r="C4522" t="str">
            <v xml:space="preserve">UN    </v>
          </cell>
          <cell r="D4522">
            <v>1.01</v>
          </cell>
        </row>
        <row r="4523">
          <cell r="A4523">
            <v>1578</v>
          </cell>
          <cell r="B4523" t="str">
            <v>TERMINAL A COMPRESSAO EM COBRE ESTANHADO PARA CABO 50 MM2, 1 FURO E 1 COMPRESSAO, PARA PARAFUSO DE FIXACAO M8</v>
          </cell>
          <cell r="C4523" t="str">
            <v xml:space="preserve">UN    </v>
          </cell>
          <cell r="D4523">
            <v>4.17</v>
          </cell>
        </row>
        <row r="4524">
          <cell r="A4524">
            <v>1573</v>
          </cell>
          <cell r="B4524" t="str">
            <v>TERMINAL A COMPRESSAO EM COBRE ESTANHADO PARA CABO 6 MM2, 1 FURO E 1 COMPRESSAO, PARA PARAFUSO DE FIXACAO M6</v>
          </cell>
          <cell r="C4524" t="str">
            <v xml:space="preserve">UN    </v>
          </cell>
          <cell r="D4524">
            <v>1.2</v>
          </cell>
        </row>
        <row r="4525">
          <cell r="A4525">
            <v>1579</v>
          </cell>
          <cell r="B4525" t="str">
            <v>TERMINAL A COMPRESSAO EM COBRE ESTANHADO PARA CABO 70 MM2, 1 FURO E 1 COMPRESSAO, PARA PARAFUSO DE FIXACAO M10</v>
          </cell>
          <cell r="C4525" t="str">
            <v xml:space="preserve">UN    </v>
          </cell>
          <cell r="D4525">
            <v>5.2</v>
          </cell>
        </row>
        <row r="4526">
          <cell r="A4526">
            <v>1580</v>
          </cell>
          <cell r="B4526" t="str">
            <v>TERMINAL A COMPRESSAO EM COBRE ESTANHADO PARA CABO 95 MM2, 1 FURO E 1 COMPRESSAO, PARA PARAFUSO DE FIXACAO M12</v>
          </cell>
          <cell r="C4526" t="str">
            <v xml:space="preserve">UN    </v>
          </cell>
          <cell r="D4526">
            <v>6.41</v>
          </cell>
        </row>
        <row r="4527">
          <cell r="A4527">
            <v>39321</v>
          </cell>
          <cell r="B4527" t="str">
            <v>TERMINAL DE VENTILACAO, 100 MM, SERIE NORMAL, ESGOTO PREDIAL</v>
          </cell>
          <cell r="C4527" t="str">
            <v xml:space="preserve">UN    </v>
          </cell>
          <cell r="D4527">
            <v>16.010000000000002</v>
          </cell>
        </row>
        <row r="4528">
          <cell r="A4528">
            <v>39319</v>
          </cell>
          <cell r="B4528" t="str">
            <v>TERMINAL DE VENTILACAO, 50 MM, SERIE NORMAL, ESGOTO PREDIAL</v>
          </cell>
          <cell r="C4528" t="str">
            <v xml:space="preserve">UN    </v>
          </cell>
          <cell r="D4528">
            <v>6.25</v>
          </cell>
        </row>
        <row r="4529">
          <cell r="A4529">
            <v>39320</v>
          </cell>
          <cell r="B4529" t="str">
            <v>TERMINAL DE VENTILACAO, 75 MM, SERIE NORMAL, ESGOTO PREDIAL</v>
          </cell>
          <cell r="C4529" t="str">
            <v xml:space="preserve">UN    </v>
          </cell>
          <cell r="D4529">
            <v>10.39</v>
          </cell>
        </row>
        <row r="4530">
          <cell r="A4530">
            <v>1591</v>
          </cell>
          <cell r="B4530" t="str">
            <v>TERMINAL METALICO A PRESSAO PARA 1 CABO DE 120 MM2, COM 1 FURO DE FIXACAO</v>
          </cell>
          <cell r="C4530" t="str">
            <v xml:space="preserve">UN    </v>
          </cell>
          <cell r="D4530">
            <v>19.87</v>
          </cell>
        </row>
        <row r="4531">
          <cell r="A4531">
            <v>1547</v>
          </cell>
          <cell r="B4531" t="str">
            <v>TERMINAL METALICO A PRESSAO PARA 1 CABO DE 150 A 185 MM2, COM 2 FUROS PARA FIXACAO</v>
          </cell>
          <cell r="C4531" t="str">
            <v xml:space="preserve">UN    </v>
          </cell>
          <cell r="D4531">
            <v>104.13</v>
          </cell>
        </row>
        <row r="4532">
          <cell r="A4532">
            <v>38196</v>
          </cell>
          <cell r="B4532" t="str">
            <v>TERMINAL METALICO A PRESSAO PARA 1 CABO DE 150 MM2, COM 1 FURO DE FIXACAO</v>
          </cell>
          <cell r="C4532" t="str">
            <v xml:space="preserve">UN    </v>
          </cell>
          <cell r="D4532">
            <v>20.28</v>
          </cell>
        </row>
        <row r="4533">
          <cell r="A4533">
            <v>1543</v>
          </cell>
          <cell r="B4533" t="str">
            <v>TERMINAL METALICO A PRESSAO PARA 1 CABO DE 16 A 25 MM2, COM 2 FUROS PARA FIXACAO</v>
          </cell>
          <cell r="C4533" t="str">
            <v xml:space="preserve">UN    </v>
          </cell>
          <cell r="D4533">
            <v>21.55</v>
          </cell>
        </row>
        <row r="4534">
          <cell r="A4534">
            <v>1585</v>
          </cell>
          <cell r="B4534" t="str">
            <v>TERMINAL METALICO A PRESSAO PARA 1 CABO DE 16 MM2, COM 1 FURO DE FIXACAO</v>
          </cell>
          <cell r="C4534" t="str">
            <v xml:space="preserve">UN    </v>
          </cell>
          <cell r="D4534">
            <v>4.17</v>
          </cell>
        </row>
        <row r="4535">
          <cell r="A4535">
            <v>1593</v>
          </cell>
          <cell r="B4535" t="str">
            <v>TERMINAL METALICO A PRESSAO PARA 1 CABO DE 185 MM2, COM 1 FURO DE FIXACAO</v>
          </cell>
          <cell r="C4535" t="str">
            <v xml:space="preserve">UN    </v>
          </cell>
          <cell r="D4535">
            <v>22.16</v>
          </cell>
        </row>
        <row r="4536">
          <cell r="A4536">
            <v>11838</v>
          </cell>
          <cell r="B4536" t="str">
            <v>TERMINAL METALICO A PRESSAO PARA 1 CABO DE 240 MM2, COM 1 FURO DE FIXACAO</v>
          </cell>
          <cell r="C4536" t="str">
            <v xml:space="preserve">UN    </v>
          </cell>
          <cell r="D4536">
            <v>29.24</v>
          </cell>
        </row>
        <row r="4537">
          <cell r="A4537">
            <v>1594</v>
          </cell>
          <cell r="B4537" t="str">
            <v>TERMINAL METALICO A PRESSAO PARA 1 CABO DE 25 A 35 MM2, COM 2 FUROS PARA FIXACAO</v>
          </cell>
          <cell r="C4537" t="str">
            <v xml:space="preserve">UN    </v>
          </cell>
          <cell r="D4537">
            <v>29.56</v>
          </cell>
        </row>
        <row r="4538">
          <cell r="A4538">
            <v>1586</v>
          </cell>
          <cell r="B4538" t="str">
            <v>TERMINAL METALICO A PRESSAO PARA 1 CABO DE 25 MM2, COM 1 FURO DE FIXACAO</v>
          </cell>
          <cell r="C4538" t="str">
            <v xml:space="preserve">UN    </v>
          </cell>
          <cell r="D4538">
            <v>5.28</v>
          </cell>
        </row>
        <row r="4539">
          <cell r="A4539">
            <v>11839</v>
          </cell>
          <cell r="B4539" t="str">
            <v>TERMINAL METALICO A PRESSAO PARA 1 CABO DE 300 MM2, COM 1 FURO DE FIXACAO</v>
          </cell>
          <cell r="C4539" t="str">
            <v xml:space="preserve">UN    </v>
          </cell>
          <cell r="D4539">
            <v>42.55</v>
          </cell>
        </row>
        <row r="4540">
          <cell r="A4540">
            <v>1587</v>
          </cell>
          <cell r="B4540" t="str">
            <v>TERMINAL METALICO A PRESSAO PARA 1 CABO DE 35 MM2, COM 1 FURO DE FIXACAO</v>
          </cell>
          <cell r="C4540" t="str">
            <v xml:space="preserve">UN    </v>
          </cell>
          <cell r="D4540">
            <v>5.38</v>
          </cell>
        </row>
        <row r="4541">
          <cell r="A4541">
            <v>1545</v>
          </cell>
          <cell r="B4541" t="str">
            <v>TERMINAL METALICO A PRESSAO PARA 1 CABO DE 50 A 70 MM2, COM 2 FUROS PARA FIXACAO</v>
          </cell>
          <cell r="C4541" t="str">
            <v xml:space="preserve">UN    </v>
          </cell>
          <cell r="D4541">
            <v>51.06</v>
          </cell>
        </row>
        <row r="4542">
          <cell r="A4542">
            <v>1588</v>
          </cell>
          <cell r="B4542" t="str">
            <v>TERMINAL METALICO A PRESSAO PARA 1 CABO DE 50 MM2, COM 1 FURO DE FIXACAO</v>
          </cell>
          <cell r="C4542" t="str">
            <v xml:space="preserve">UN    </v>
          </cell>
          <cell r="D4542">
            <v>7.38</v>
          </cell>
        </row>
        <row r="4543">
          <cell r="A4543">
            <v>1535</v>
          </cell>
          <cell r="B4543" t="str">
            <v>TERMINAL METALICO A PRESSAO PARA 1 CABO DE 6 A 10 MM2, COM 1 FURO DE FIXACAO</v>
          </cell>
          <cell r="C4543" t="str">
            <v xml:space="preserve">UN    </v>
          </cell>
          <cell r="D4543">
            <v>4.25</v>
          </cell>
        </row>
        <row r="4544">
          <cell r="A4544">
            <v>1589</v>
          </cell>
          <cell r="B4544" t="str">
            <v>TERMINAL METALICO A PRESSAO PARA 1 CABO DE 70 MM2, COM 1 FURO DE FIXACAO</v>
          </cell>
          <cell r="C4544" t="str">
            <v xml:space="preserve">UN    </v>
          </cell>
          <cell r="D4544">
            <v>7.61</v>
          </cell>
        </row>
        <row r="4545">
          <cell r="A4545">
            <v>1546</v>
          </cell>
          <cell r="B4545" t="str">
            <v>TERMINAL METALICO A PRESSAO PARA 1 CABO DE 95 A 120 MM2, COM 2 FUROS PARA FIXACAO</v>
          </cell>
          <cell r="C4545" t="str">
            <v xml:space="preserve">UN    </v>
          </cell>
          <cell r="D4545">
            <v>86.17</v>
          </cell>
        </row>
        <row r="4546">
          <cell r="A4546">
            <v>1590</v>
          </cell>
          <cell r="B4546" t="str">
            <v>TERMINAL METALICO A PRESSAO PARA 1 CABO DE 95 MM2, COM 1 FURO DE FIXACAO</v>
          </cell>
          <cell r="C4546" t="str">
            <v xml:space="preserve">UN    </v>
          </cell>
          <cell r="D4546">
            <v>13.4</v>
          </cell>
        </row>
        <row r="4547">
          <cell r="A4547">
            <v>1542</v>
          </cell>
          <cell r="B4547" t="str">
            <v>TERMINAL METALICO A PRESSAO 1 CABO, PARA CABOS DE 4 A 10 MM2, COM 2 FUROS PARA FIXACAO</v>
          </cell>
          <cell r="C4547" t="str">
            <v xml:space="preserve">UN    </v>
          </cell>
          <cell r="D4547">
            <v>17.75</v>
          </cell>
        </row>
        <row r="4548">
          <cell r="A4548">
            <v>38415</v>
          </cell>
          <cell r="B4548" t="str">
            <v>TERMOFUSORA PARA TUBOS E CONEXOES EM PPR COM DIAMETROS DE 20 A 63 MM, POTENCIA DE 800 W, TENSAO 220 V</v>
          </cell>
          <cell r="C4548" t="str">
            <v xml:space="preserve">UN    </v>
          </cell>
          <cell r="D4548">
            <v>1014.78</v>
          </cell>
        </row>
        <row r="4549">
          <cell r="A4549">
            <v>38414</v>
          </cell>
          <cell r="B4549" t="str">
            <v>TERMOFUSORA PARA TUBOS E CONEXOES EM PPR COM DIAMETROS DE 75 A 110 MM, POTENCIA DE *1100* W, TENSAO 220 V</v>
          </cell>
          <cell r="C4549" t="str">
            <v xml:space="preserve">UN    </v>
          </cell>
          <cell r="D4549">
            <v>1424.26</v>
          </cell>
        </row>
        <row r="4550">
          <cell r="A4550">
            <v>38128</v>
          </cell>
          <cell r="B4550" t="str">
            <v>TERRA VEGETAL (ENSACADA)</v>
          </cell>
          <cell r="C4550" t="str">
            <v xml:space="preserve">KG    </v>
          </cell>
          <cell r="D4550">
            <v>0.5</v>
          </cell>
        </row>
        <row r="4551">
          <cell r="A4551">
            <v>7253</v>
          </cell>
          <cell r="B4551" t="str">
            <v>TERRA VEGETAL (GRANEL)</v>
          </cell>
          <cell r="C4551" t="str">
            <v xml:space="preserve">M3    </v>
          </cell>
          <cell r="D4551">
            <v>107.14</v>
          </cell>
        </row>
        <row r="4552">
          <cell r="A4552">
            <v>43781</v>
          </cell>
          <cell r="B4552" t="str">
            <v>TESTE</v>
          </cell>
          <cell r="C4552" t="str">
            <v xml:space="preserve">CX    </v>
          </cell>
          <cell r="D4552">
            <v>64</v>
          </cell>
        </row>
        <row r="4553">
          <cell r="A4553">
            <v>4806</v>
          </cell>
          <cell r="B4553" t="str">
            <v>TESTEIRA ANTIDERRAPANTE PARA PISO VINILICO *5 X 2,5* CM, E = 2 MM</v>
          </cell>
          <cell r="C4553" t="str">
            <v xml:space="preserve">M     </v>
          </cell>
          <cell r="D4553">
            <v>15.29</v>
          </cell>
        </row>
        <row r="4554">
          <cell r="A4554">
            <v>34401</v>
          </cell>
          <cell r="B4554" t="str">
            <v>TIJOLO CERAMICO LAMINADO 5,5 X 11 X 23 CM (L X A X C)</v>
          </cell>
          <cell r="C4554" t="str">
            <v xml:space="preserve">UN    </v>
          </cell>
          <cell r="D4554">
            <v>2.0699999999999998</v>
          </cell>
        </row>
        <row r="4555">
          <cell r="A4555">
            <v>7260</v>
          </cell>
          <cell r="B4555" t="str">
            <v>TIJOLO CERAMICO MACICO APARENTE *6 X 12 X 24* CM (L X A X C)</v>
          </cell>
          <cell r="C4555" t="str">
            <v xml:space="preserve">UN    </v>
          </cell>
          <cell r="D4555">
            <v>1.83</v>
          </cell>
        </row>
        <row r="4556">
          <cell r="A4556">
            <v>7256</v>
          </cell>
          <cell r="B4556" t="str">
            <v>TIJOLO CERAMICO MACICO APARENTE 2 FUROS, *6,5 X 10 X 20* CM (L X A X C)</v>
          </cell>
          <cell r="C4556" t="str">
            <v xml:space="preserve">UN    </v>
          </cell>
          <cell r="D4556">
            <v>1.82</v>
          </cell>
        </row>
        <row r="4557">
          <cell r="A4557">
            <v>7258</v>
          </cell>
          <cell r="B4557" t="str">
            <v>TIJOLO CERAMICO MACICO COMUM *5 X 10 X 20* CM (L X A X C)</v>
          </cell>
          <cell r="C4557" t="str">
            <v xml:space="preserve">UN    </v>
          </cell>
          <cell r="D4557">
            <v>0.75</v>
          </cell>
        </row>
        <row r="4558">
          <cell r="A4558">
            <v>34400</v>
          </cell>
          <cell r="B4558" t="str">
            <v>TIJOLO CERAMICO REFRATARIO 2,5 X 11,4 X 22,9 CM (L X A X C)</v>
          </cell>
          <cell r="C4558" t="str">
            <v xml:space="preserve">UN    </v>
          </cell>
          <cell r="D4558">
            <v>3.18</v>
          </cell>
        </row>
        <row r="4559">
          <cell r="A4559">
            <v>10617</v>
          </cell>
          <cell r="B4559" t="str">
            <v>TIJOLO CERAMICO REFRATARIO 6,3 X 11,4 X 22,9 CM (L X A X C)</v>
          </cell>
          <cell r="C4559" t="str">
            <v xml:space="preserve">UN    </v>
          </cell>
          <cell r="D4559">
            <v>6.09</v>
          </cell>
        </row>
        <row r="4560">
          <cell r="A4560">
            <v>7274</v>
          </cell>
          <cell r="B4560" t="str">
            <v>TIL PARA LIGACAO PREDIAL, EM PVC, JE, BBB, DN 100 X 100 MM, PARA REDE COLETORA ESGOTO (NBR 10569)</v>
          </cell>
          <cell r="C4560" t="str">
            <v xml:space="preserve">UN    </v>
          </cell>
          <cell r="D4560">
            <v>57.27</v>
          </cell>
        </row>
        <row r="4561">
          <cell r="A4561">
            <v>11663</v>
          </cell>
          <cell r="B4561" t="str">
            <v>TIL TUBO QUEDA, EM PVC, JE, BBB, DN 100 X 100 MM, PARA REDE COLETORA DE ESGOTO (NBR 10569)</v>
          </cell>
          <cell r="C4561" t="str">
            <v xml:space="preserve">UN    </v>
          </cell>
          <cell r="D4561">
            <v>471.13</v>
          </cell>
        </row>
        <row r="4562">
          <cell r="A4562">
            <v>154</v>
          </cell>
          <cell r="B4562" t="str">
            <v>TINTA / REVESTIMENTO A BASE DE RESINA EPOXI COM ALCATRAO, BICOMPONENTE</v>
          </cell>
          <cell r="C4562" t="str">
            <v xml:space="preserve">L     </v>
          </cell>
          <cell r="D4562">
            <v>55.36</v>
          </cell>
        </row>
        <row r="4563">
          <cell r="A4563">
            <v>38121</v>
          </cell>
          <cell r="B4563" t="str">
            <v>TINTA A BASE DE RESINA ACRILICA EMULSIONADA EM AGUA, PARA SINALIZACAO HORIZONTAL VIARIA (NBR 13699)</v>
          </cell>
          <cell r="C4563" t="str">
            <v xml:space="preserve">L     </v>
          </cell>
          <cell r="D4563">
            <v>7.51</v>
          </cell>
        </row>
        <row r="4564">
          <cell r="A4564">
            <v>7343</v>
          </cell>
          <cell r="B4564" t="str">
            <v>TINTA A BASE DE RESINA ACRILICA, PARA SINALIZACAO HORIZONTAL VIARIA (NBR 11862)</v>
          </cell>
          <cell r="C4564" t="str">
            <v xml:space="preserve">L     </v>
          </cell>
          <cell r="D4564">
            <v>7.61</v>
          </cell>
        </row>
        <row r="4565">
          <cell r="A4565">
            <v>43776</v>
          </cell>
          <cell r="B4565" t="str">
            <v>TINTA A OLEO BRILHANTE, PARA MADEIRAS E METAIS</v>
          </cell>
          <cell r="C4565" t="str">
            <v xml:space="preserve">L     </v>
          </cell>
          <cell r="D4565">
            <v>17.38</v>
          </cell>
        </row>
        <row r="4566">
          <cell r="A4566">
            <v>7350</v>
          </cell>
          <cell r="B4566" t="str">
            <v>TINTA ACRILICA PARA CERAMICA</v>
          </cell>
          <cell r="C4566" t="str">
            <v xml:space="preserve">L     </v>
          </cell>
          <cell r="D4566">
            <v>25.22</v>
          </cell>
        </row>
        <row r="4567">
          <cell r="A4567">
            <v>7348</v>
          </cell>
          <cell r="B4567" t="str">
            <v>TINTA ACRILICA PREMIUM PARA PISO</v>
          </cell>
          <cell r="C4567" t="str">
            <v xml:space="preserve">L     </v>
          </cell>
          <cell r="D4567">
            <v>14.14</v>
          </cell>
        </row>
        <row r="4568">
          <cell r="A4568">
            <v>7356</v>
          </cell>
          <cell r="B4568" t="str">
            <v>TINTA ACRILICA PREMIUM, COR BRANCO FOSCO</v>
          </cell>
          <cell r="C4568" t="str">
            <v xml:space="preserve">L     </v>
          </cell>
          <cell r="D4568">
            <v>21.2</v>
          </cell>
        </row>
        <row r="4569">
          <cell r="A4569">
            <v>7313</v>
          </cell>
          <cell r="B4569" t="str">
            <v>TINTA ASFALTICA IMPERMEABILIZANTE DILUIDA EM SOLVENTE, PARA MATERIAIS CIMENTICIOS, METAL E MADEIRA</v>
          </cell>
          <cell r="C4569" t="str">
            <v xml:space="preserve">L     </v>
          </cell>
          <cell r="D4569">
            <v>18.8</v>
          </cell>
        </row>
        <row r="4570">
          <cell r="A4570">
            <v>7319</v>
          </cell>
          <cell r="B4570" t="str">
            <v>TINTA ASFALTICA IMPERMEABILIZANTE DISPERSA EM AGUA, PARA MATERIAIS CIMENTICIOS</v>
          </cell>
          <cell r="C4570" t="str">
            <v xml:space="preserve">L     </v>
          </cell>
          <cell r="D4570">
            <v>10.76</v>
          </cell>
        </row>
        <row r="4571">
          <cell r="A4571">
            <v>38119</v>
          </cell>
          <cell r="B4571" t="str">
            <v>TINTA BORRACHA CLORADA, ACABAMENTO SEMIBRILHO, BRANCA</v>
          </cell>
          <cell r="C4571" t="str">
            <v xml:space="preserve">L     </v>
          </cell>
          <cell r="D4571">
            <v>101.07</v>
          </cell>
        </row>
        <row r="4572">
          <cell r="A4572">
            <v>7314</v>
          </cell>
          <cell r="B4572" t="str">
            <v>TINTA BORRACHA CLORADA, ACABAMENTO SEMIBRILHO, CORES VIVAS</v>
          </cell>
          <cell r="C4572" t="str">
            <v xml:space="preserve">L     </v>
          </cell>
          <cell r="D4572">
            <v>108.92</v>
          </cell>
        </row>
        <row r="4573">
          <cell r="A4573">
            <v>38131</v>
          </cell>
          <cell r="B4573" t="str">
            <v>TINTA BORRACHA, CLORADA, ACABAMENTO SEMIBRILHO, PRETA</v>
          </cell>
          <cell r="C4573" t="str">
            <v xml:space="preserve">L     </v>
          </cell>
          <cell r="D4573">
            <v>101.97</v>
          </cell>
        </row>
        <row r="4574">
          <cell r="A4574">
            <v>7304</v>
          </cell>
          <cell r="B4574" t="str">
            <v>TINTA EPOXI BASE AGUA PREMIUM, BRANCA</v>
          </cell>
          <cell r="C4574" t="str">
            <v xml:space="preserve">L     </v>
          </cell>
          <cell r="D4574">
            <v>51.51</v>
          </cell>
        </row>
        <row r="4575">
          <cell r="A4575">
            <v>43649</v>
          </cell>
          <cell r="B4575" t="str">
            <v>TINTA ESMALTE BASE AGUA PREMIUM ACETINADO</v>
          </cell>
          <cell r="C4575" t="str">
            <v xml:space="preserve">L     </v>
          </cell>
          <cell r="D4575">
            <v>26.64</v>
          </cell>
        </row>
        <row r="4576">
          <cell r="A4576">
            <v>43650</v>
          </cell>
          <cell r="B4576" t="str">
            <v>TINTA ESMALTE BASE AGUA PREMIUM BRILHANTE</v>
          </cell>
          <cell r="C4576" t="str">
            <v xml:space="preserve">L     </v>
          </cell>
          <cell r="D4576">
            <v>25.17</v>
          </cell>
        </row>
        <row r="4577">
          <cell r="A4577">
            <v>7311</v>
          </cell>
          <cell r="B4577" t="str">
            <v>TINTA ESMALTE SINTETICO PREMIUM ACETINADO</v>
          </cell>
          <cell r="C4577" t="str">
            <v xml:space="preserve">L     </v>
          </cell>
          <cell r="D4577">
            <v>25.79</v>
          </cell>
        </row>
        <row r="4578">
          <cell r="A4578">
            <v>7292</v>
          </cell>
          <cell r="B4578" t="str">
            <v>TINTA ESMALTE SINTETICO PREMIUM BRILHANTE</v>
          </cell>
          <cell r="C4578" t="str">
            <v xml:space="preserve">L     </v>
          </cell>
          <cell r="D4578">
            <v>24.97</v>
          </cell>
        </row>
        <row r="4579">
          <cell r="A4579">
            <v>7293</v>
          </cell>
          <cell r="B4579" t="str">
            <v>TINTA ESMALTE SINTETICO PREMIUM DE DUPLA ACAO GRAFITE FOSCO PARA SUPERFICIES METALICAS FERROSAS</v>
          </cell>
          <cell r="C4579" t="str">
            <v xml:space="preserve">L     </v>
          </cell>
          <cell r="D4579">
            <v>27.62</v>
          </cell>
        </row>
        <row r="4580">
          <cell r="A4580">
            <v>7306</v>
          </cell>
          <cell r="B4580" t="str">
            <v>TINTA ESMALTE SINTETICO PREMIUM DE EFEITO PROTETOR DE SUPERFICIE METALICA ALUMINIO</v>
          </cell>
          <cell r="C4580" t="str">
            <v xml:space="preserve">L     </v>
          </cell>
          <cell r="D4580">
            <v>30.48</v>
          </cell>
        </row>
        <row r="4581">
          <cell r="A4581">
            <v>7288</v>
          </cell>
          <cell r="B4581" t="str">
            <v>TINTA ESMALTE SINTETICO PREMIUM FOSCO</v>
          </cell>
          <cell r="C4581" t="str">
            <v xml:space="preserve">L     </v>
          </cell>
          <cell r="D4581">
            <v>25.31</v>
          </cell>
        </row>
        <row r="4582">
          <cell r="A4582">
            <v>43625</v>
          </cell>
          <cell r="B4582" t="str">
            <v>TINTA ESMALTE SINTETICO STANDARD ACETINADO</v>
          </cell>
          <cell r="C4582" t="str">
            <v xml:space="preserve">L     </v>
          </cell>
          <cell r="D4582">
            <v>20.440000000000001</v>
          </cell>
        </row>
        <row r="4583">
          <cell r="A4583">
            <v>43647</v>
          </cell>
          <cell r="B4583" t="str">
            <v>TINTA ESMALTE SINTETICO STANDARD BRILHANTE</v>
          </cell>
          <cell r="C4583" t="str">
            <v xml:space="preserve">L     </v>
          </cell>
          <cell r="D4583">
            <v>18.559999999999999</v>
          </cell>
        </row>
        <row r="4584">
          <cell r="A4584">
            <v>43648</v>
          </cell>
          <cell r="B4584" t="str">
            <v>TINTA ESMALTE SINTETICO STANDARD FOSCO</v>
          </cell>
          <cell r="C4584" t="str">
            <v xml:space="preserve">L     </v>
          </cell>
          <cell r="D4584">
            <v>17.91</v>
          </cell>
        </row>
        <row r="4585">
          <cell r="A4585">
            <v>35693</v>
          </cell>
          <cell r="B4585" t="str">
            <v>TINTA LATEX ACRILICA ECONOMICA, COR BRANCA</v>
          </cell>
          <cell r="C4585" t="str">
            <v xml:space="preserve">L     </v>
          </cell>
          <cell r="D4585">
            <v>9.73</v>
          </cell>
        </row>
        <row r="4586">
          <cell r="A4586">
            <v>35692</v>
          </cell>
          <cell r="B4586" t="str">
            <v>TINTA LATEX ACRILICA STANDARD, COR BRANCA</v>
          </cell>
          <cell r="C4586" t="str">
            <v xml:space="preserve">L     </v>
          </cell>
          <cell r="D4586">
            <v>14.48</v>
          </cell>
        </row>
        <row r="4587">
          <cell r="A4587">
            <v>7342</v>
          </cell>
          <cell r="B4587" t="str">
            <v>TINTA MINERAL IMPERMEAVEL EM PO, BRANCA</v>
          </cell>
          <cell r="C4587" t="str">
            <v xml:space="preserve">KG    </v>
          </cell>
          <cell r="D4587">
            <v>2.06</v>
          </cell>
        </row>
        <row r="4588">
          <cell r="A4588">
            <v>39574</v>
          </cell>
          <cell r="B4588" t="str">
            <v>TIRANTE COM ELO, EM ARAME GALVANIZADO RIGIDO, NUMERO 10, COMPRIMENTO 2000 MM, PARA PENDURAL DE FORRO REMOVIVEL</v>
          </cell>
          <cell r="C4588" t="str">
            <v xml:space="preserve">UN    </v>
          </cell>
          <cell r="D4588">
            <v>4.0199999999999996</v>
          </cell>
        </row>
        <row r="4589">
          <cell r="A4589">
            <v>11060</v>
          </cell>
          <cell r="B4589" t="str">
            <v>TIRANTE EM FERRO GALVANIZADO PARA CONTRAVENTAMENTO DE TELHA CANALETE 90, 1/4 " X 400 MM</v>
          </cell>
          <cell r="C4589" t="str">
            <v xml:space="preserve">UN    </v>
          </cell>
          <cell r="D4589">
            <v>36.92</v>
          </cell>
        </row>
        <row r="4590">
          <cell r="A4590">
            <v>37401</v>
          </cell>
          <cell r="B4590" t="str">
            <v>TOALHEIRO PLASTICO TIPO DISPENSER PARA PAPEL TOALHA INTERFOLHADO</v>
          </cell>
          <cell r="C4590" t="str">
            <v xml:space="preserve">UN    </v>
          </cell>
          <cell r="D4590">
            <v>85.84</v>
          </cell>
        </row>
        <row r="4591">
          <cell r="A4591">
            <v>7525</v>
          </cell>
          <cell r="B4591" t="str">
            <v>TOMADA INDUSTRIAL DE EMBUTIR 3P+T 30 A, 440 V, COM TRAVA, COM PLACA</v>
          </cell>
          <cell r="C4591" t="str">
            <v xml:space="preserve">UN    </v>
          </cell>
          <cell r="D4591">
            <v>31.95</v>
          </cell>
        </row>
        <row r="4592">
          <cell r="A4592">
            <v>7524</v>
          </cell>
          <cell r="B4592" t="str">
            <v>TOMADA INDUSTRIAL DE EMBUTIR 3P+T 30 A, 440 V, COM TRAVA, SEM PLACA</v>
          </cell>
          <cell r="C4592" t="str">
            <v xml:space="preserve">UN    </v>
          </cell>
          <cell r="D4592">
            <v>30.11</v>
          </cell>
        </row>
        <row r="4593">
          <cell r="A4593">
            <v>38105</v>
          </cell>
          <cell r="B4593" t="str">
            <v>TOMADA PARA ANTENA DE TV, CABO COAXIAL DE 9 MM (APENAS MODULO)</v>
          </cell>
          <cell r="C4593" t="str">
            <v xml:space="preserve">UN    </v>
          </cell>
          <cell r="D4593">
            <v>7.73</v>
          </cell>
        </row>
        <row r="4594">
          <cell r="A4594">
            <v>38084</v>
          </cell>
          <cell r="B4594" t="str">
            <v>TOMADA PARA ANTENA DE TV, CABO COAXIAL DE 9 MM, CONJUNTO MONTADO PARA EMBUTIR 4" X 2" (PLACA + SUPORTE + MODULO)</v>
          </cell>
          <cell r="C4594" t="str">
            <v xml:space="preserve">UN    </v>
          </cell>
          <cell r="D4594">
            <v>10.98</v>
          </cell>
        </row>
        <row r="4595">
          <cell r="A4595">
            <v>38103</v>
          </cell>
          <cell r="B4595" t="str">
            <v>TOMADA RJ11, 2 FIOS (APENAS MODULO)</v>
          </cell>
          <cell r="C4595" t="str">
            <v xml:space="preserve">UN    </v>
          </cell>
          <cell r="D4595">
            <v>11.61</v>
          </cell>
        </row>
        <row r="4596">
          <cell r="A4596">
            <v>38082</v>
          </cell>
          <cell r="B4596" t="str">
            <v>TOMADA RJ11, 2 FIOS, CONJUNTO MONTADO PARA EMBUTIR 4" X 2" (PLACA + SUPORTE + MODULO)</v>
          </cell>
          <cell r="C4596" t="str">
            <v xml:space="preserve">UN    </v>
          </cell>
          <cell r="D4596">
            <v>14.3</v>
          </cell>
        </row>
        <row r="4597">
          <cell r="A4597">
            <v>38104</v>
          </cell>
          <cell r="B4597" t="str">
            <v>TOMADA RJ45, 8 FIOS, CAT 5E (APENAS MODULO)</v>
          </cell>
          <cell r="C4597" t="str">
            <v xml:space="preserve">UN    </v>
          </cell>
          <cell r="D4597">
            <v>22.73</v>
          </cell>
        </row>
        <row r="4598">
          <cell r="A4598">
            <v>38083</v>
          </cell>
          <cell r="B4598" t="str">
            <v>TOMADA RJ45, 8 FIOS, CAT 5E, CONJUNTO MONTADO PARA EMBUTIR 4" X 2" (PLACA + SUPORTE + MODULO)</v>
          </cell>
          <cell r="C4598" t="str">
            <v xml:space="preserve">UN    </v>
          </cell>
          <cell r="D4598">
            <v>25.24</v>
          </cell>
        </row>
        <row r="4599">
          <cell r="A4599">
            <v>38101</v>
          </cell>
          <cell r="B4599" t="str">
            <v>TOMADA 2P+T 10A, 250V  (APENAS MODULO)</v>
          </cell>
          <cell r="C4599" t="str">
            <v xml:space="preserve">UN    </v>
          </cell>
          <cell r="D4599">
            <v>5.52</v>
          </cell>
        </row>
        <row r="4600">
          <cell r="A4600">
            <v>7528</v>
          </cell>
          <cell r="B4600" t="str">
            <v>TOMADA 2P+T 10A, 250V, CONJUNTO MONTADO PARA EMBUTIR 4" X 2" (PLACA + SUPORTE + MODULO)</v>
          </cell>
          <cell r="C4600" t="str">
            <v xml:space="preserve">UN    </v>
          </cell>
          <cell r="D4600">
            <v>6.49</v>
          </cell>
        </row>
        <row r="4601">
          <cell r="A4601">
            <v>12147</v>
          </cell>
          <cell r="B4601" t="str">
            <v>TOMADA 2P+T 10A, 250V, CONJUNTO MONTADO PARA SOBREPOR 4" X 2" (CAIXA + MODULO)</v>
          </cell>
          <cell r="C4601" t="str">
            <v xml:space="preserve">UN    </v>
          </cell>
          <cell r="D4601">
            <v>9.89</v>
          </cell>
        </row>
        <row r="4602">
          <cell r="A4602">
            <v>38075</v>
          </cell>
          <cell r="B4602" t="str">
            <v>TOMADA 2P+T 20A 250V, CONJUNTO MONTADO PARA EMBUTIR 4" X 2" (PLACA + SUPORTE + MODULO)</v>
          </cell>
          <cell r="C4602" t="str">
            <v xml:space="preserve">UN    </v>
          </cell>
          <cell r="D4602">
            <v>11.24</v>
          </cell>
        </row>
        <row r="4603">
          <cell r="A4603">
            <v>38102</v>
          </cell>
          <cell r="B4603" t="str">
            <v>TOMADA 2P+T 20A, 250V  (APENAS MODULO)</v>
          </cell>
          <cell r="C4603" t="str">
            <v xml:space="preserve">UN    </v>
          </cell>
          <cell r="D4603">
            <v>7.06</v>
          </cell>
        </row>
        <row r="4604">
          <cell r="A4604">
            <v>38076</v>
          </cell>
          <cell r="B4604" t="str">
            <v>TOMADAS (2 MODULOS) 2P+T 10A, 250V, CONJUNTO MONTADO PARA EMBUTIR 4" X 2" (PLACA + SUPORTE + MODULOS)</v>
          </cell>
          <cell r="C4604" t="str">
            <v xml:space="preserve">UN    </v>
          </cell>
          <cell r="D4604">
            <v>12.6</v>
          </cell>
        </row>
        <row r="4605">
          <cell r="A4605">
            <v>7592</v>
          </cell>
          <cell r="B4605" t="str">
            <v>TOPOGRAFO</v>
          </cell>
          <cell r="C4605" t="str">
            <v xml:space="preserve">H     </v>
          </cell>
          <cell r="D4605">
            <v>15.82</v>
          </cell>
        </row>
        <row r="4606">
          <cell r="A4606">
            <v>40820</v>
          </cell>
          <cell r="B4606" t="str">
            <v>TOPOGRAFO (MENSALISTA)</v>
          </cell>
          <cell r="C4606" t="str">
            <v xml:space="preserve">MES   </v>
          </cell>
          <cell r="D4606">
            <v>2805.46</v>
          </cell>
        </row>
        <row r="4607">
          <cell r="A4607">
            <v>11762</v>
          </cell>
          <cell r="B4607" t="str">
            <v>TORNEIRA CROMADA COM BICO PARA JARDIM/TANQUE 1/2 " OU 3/4 " (REF 1153)</v>
          </cell>
          <cell r="C4607" t="str">
            <v xml:space="preserve">UN    </v>
          </cell>
          <cell r="D4607">
            <v>58.21</v>
          </cell>
        </row>
        <row r="4608">
          <cell r="A4608">
            <v>13984</v>
          </cell>
          <cell r="B4608" t="str">
            <v>TORNEIRA CROMADA CURTA SEM BICO PARA USO GERAL  1/2 " OU 3/4 " (REF 1152)</v>
          </cell>
          <cell r="C4608" t="str">
            <v xml:space="preserve">UN    </v>
          </cell>
          <cell r="D4608">
            <v>40.68</v>
          </cell>
        </row>
        <row r="4609">
          <cell r="A4609">
            <v>11772</v>
          </cell>
          <cell r="B4609" t="str">
            <v>TORNEIRA CROMADA DE MESA PARA COZINHA BICA MOVEL COM AREJADOR 1/2 " OU 3/4 " (REF 1167)</v>
          </cell>
          <cell r="C4609" t="str">
            <v xml:space="preserve">UN    </v>
          </cell>
          <cell r="D4609">
            <v>98.8</v>
          </cell>
        </row>
        <row r="4610">
          <cell r="A4610">
            <v>36795</v>
          </cell>
          <cell r="B4610" t="str">
            <v>TORNEIRA CROMADA DE MESA PARA LAVATORIO COM SENSOR DE PRESENCA</v>
          </cell>
          <cell r="C4610" t="str">
            <v xml:space="preserve">UN    </v>
          </cell>
          <cell r="D4610">
            <v>635.45000000000005</v>
          </cell>
        </row>
        <row r="4611">
          <cell r="A4611">
            <v>36796</v>
          </cell>
          <cell r="B4611" t="str">
            <v>TORNEIRA CROMADA DE MESA PARA LAVATORIO TEMPORIZADA PRESSAO BICA BAIXA</v>
          </cell>
          <cell r="C4611" t="str">
            <v xml:space="preserve">UN    </v>
          </cell>
          <cell r="D4611">
            <v>163.61000000000001</v>
          </cell>
        </row>
        <row r="4612">
          <cell r="A4612">
            <v>36791</v>
          </cell>
          <cell r="B4612" t="str">
            <v>TORNEIRA CROMADA DE MESA PARA LAVATORIO, BICA ALTA (REF 1195)</v>
          </cell>
          <cell r="C4612" t="str">
            <v xml:space="preserve">UN    </v>
          </cell>
          <cell r="D4612">
            <v>84.29</v>
          </cell>
        </row>
        <row r="4613">
          <cell r="A4613">
            <v>13415</v>
          </cell>
          <cell r="B4613" t="str">
            <v>TORNEIRA CROMADA DE MESA PARA LAVATORIO, PADRAO POPULAR, 1/2 " OU 3/4 " (REF 1193)</v>
          </cell>
          <cell r="C4613" t="str">
            <v xml:space="preserve">UN    </v>
          </cell>
          <cell r="D4613">
            <v>49</v>
          </cell>
        </row>
        <row r="4614">
          <cell r="A4614">
            <v>36792</v>
          </cell>
          <cell r="B4614" t="str">
            <v>TORNEIRA CROMADA DE PAREDE LONGA PARA LAVATORIO (REF 1178)</v>
          </cell>
          <cell r="C4614" t="str">
            <v xml:space="preserve">UN    </v>
          </cell>
          <cell r="D4614">
            <v>161.13999999999999</v>
          </cell>
        </row>
        <row r="4615">
          <cell r="A4615">
            <v>11773</v>
          </cell>
          <cell r="B4615" t="str">
            <v>TORNEIRA CROMADA DE PAREDE PARA COZINHA BICA MOVEL COM AREJADOR 1/2 " OU 3/4 " (REF 1168)</v>
          </cell>
          <cell r="C4615" t="str">
            <v xml:space="preserve">UN    </v>
          </cell>
          <cell r="D4615">
            <v>94.32</v>
          </cell>
        </row>
        <row r="4616">
          <cell r="A4616">
            <v>13983</v>
          </cell>
          <cell r="B4616" t="str">
            <v>TORNEIRA CROMADA DE PAREDE PARA COZINHA COM AREJADOR, PADRAO POPULAR, 1/2 " OU 3/4 " (REF 1159)</v>
          </cell>
          <cell r="C4616" t="str">
            <v xml:space="preserve">UN    </v>
          </cell>
          <cell r="D4616">
            <v>50.32</v>
          </cell>
        </row>
        <row r="4617">
          <cell r="A4617">
            <v>13416</v>
          </cell>
          <cell r="B4617" t="str">
            <v>TORNEIRA CROMADA DE PAREDE PARA COZINHA SEM AREJADOR, PADRAO POPULAR, 1/2 " OU 3/4 " (REF 1158)</v>
          </cell>
          <cell r="C4617" t="str">
            <v xml:space="preserve">UN    </v>
          </cell>
          <cell r="D4617">
            <v>40.58</v>
          </cell>
        </row>
        <row r="4618">
          <cell r="A4618">
            <v>13417</v>
          </cell>
          <cell r="B4618" t="str">
            <v>TORNEIRA CROMADA SEM BICO PARA TANQUE 1/2 " OU 3/4 " (REF 1143)</v>
          </cell>
          <cell r="C4618" t="str">
            <v xml:space="preserve">UN    </v>
          </cell>
          <cell r="D4618">
            <v>35.79</v>
          </cell>
        </row>
        <row r="4619">
          <cell r="A4619">
            <v>7604</v>
          </cell>
          <cell r="B4619" t="str">
            <v>TORNEIRA CROMADA SEM BICO PARA TANQUE, PADRAO POPULAR, 1/2 " OU 3/4 " (REF 1126)</v>
          </cell>
          <cell r="C4619" t="str">
            <v xml:space="preserve">UN    </v>
          </cell>
          <cell r="D4619">
            <v>15.5</v>
          </cell>
        </row>
        <row r="4620">
          <cell r="A4620">
            <v>11763</v>
          </cell>
          <cell r="B4620" t="str">
            <v>TORNEIRA DE BOIA CONVENCIONAL PARA CAIXA D'AGUA, 1.1/2", COM HASTE E TORNEIRA METALICOS E BALAO PLASTICO</v>
          </cell>
          <cell r="C4620" t="str">
            <v xml:space="preserve">UN    </v>
          </cell>
          <cell r="D4620">
            <v>83.61</v>
          </cell>
        </row>
        <row r="4621">
          <cell r="A4621">
            <v>11764</v>
          </cell>
          <cell r="B4621" t="str">
            <v>TORNEIRA DE BOIA CONVENCIONAL PARA CAIXA D'AGUA, 1.1/4", COM HASTE E TORNEIRA METALICOS E BALAO PLASTICO</v>
          </cell>
          <cell r="C4621" t="str">
            <v xml:space="preserve">UN    </v>
          </cell>
          <cell r="D4621">
            <v>89.31</v>
          </cell>
        </row>
        <row r="4622">
          <cell r="A4622">
            <v>11829</v>
          </cell>
          <cell r="B4622" t="str">
            <v>TORNEIRA DE BOIA CONVENCIONAL PARA CAIXA D'AGUA, 1/2", COM HASTE E TORNEIRA METALICOS E BALAO PLASTICO</v>
          </cell>
          <cell r="C4622" t="str">
            <v xml:space="preserve">UN    </v>
          </cell>
          <cell r="D4622">
            <v>21.4</v>
          </cell>
        </row>
        <row r="4623">
          <cell r="A4623">
            <v>11825</v>
          </cell>
          <cell r="B4623" t="str">
            <v>TORNEIRA DE BOIA CONVENCIONAL PARA CAIXA D'AGUA, 1", COM HASTE E TORNEIRA METALICOS E BALAO PLASTICO</v>
          </cell>
          <cell r="C4623" t="str">
            <v xml:space="preserve">UN    </v>
          </cell>
          <cell r="D4623">
            <v>36.700000000000003</v>
          </cell>
        </row>
        <row r="4624">
          <cell r="A4624">
            <v>11767</v>
          </cell>
          <cell r="B4624" t="str">
            <v>TORNEIRA DE BOIA CONVENCIONAL PARA CAIXA D'AGUA, 2", COM HASTE E TORNEIRA METALICOS E BALAO PLASTICO</v>
          </cell>
          <cell r="C4624" t="str">
            <v xml:space="preserve">UN    </v>
          </cell>
          <cell r="D4624">
            <v>148.24</v>
          </cell>
        </row>
        <row r="4625">
          <cell r="A4625">
            <v>11830</v>
          </cell>
          <cell r="B4625" t="str">
            <v>TORNEIRA DE BOIA CONVENCIONAL PARA CAIXA D'AGUA, 3/4", COM HASTE E TORNEIRA METALICOS E BALAO PLASTICO</v>
          </cell>
          <cell r="C4625" t="str">
            <v xml:space="preserve">UN    </v>
          </cell>
          <cell r="D4625">
            <v>23.13</v>
          </cell>
        </row>
        <row r="4626">
          <cell r="A4626">
            <v>11766</v>
          </cell>
          <cell r="B4626" t="str">
            <v>TORNEIRA DE BOIA VAZAO TOTAL PARA CAIXA D'AGUA, 1/2", COM HASTE E TORNEIRA METALICOS E BALAO PLASTICO</v>
          </cell>
          <cell r="C4626" t="str">
            <v xml:space="preserve">UN    </v>
          </cell>
          <cell r="D4626">
            <v>41.11</v>
          </cell>
        </row>
        <row r="4627">
          <cell r="A4627">
            <v>11765</v>
          </cell>
          <cell r="B4627" t="str">
            <v>TORNEIRA DE BOIA VAZAO TOTAL PARA CAIXA D'AGUA, 1", COM HASTE E TORNEIRA METALICOS E BALAO PLASTICO</v>
          </cell>
          <cell r="C4627" t="str">
            <v xml:space="preserve">UN    </v>
          </cell>
          <cell r="D4627">
            <v>55.99</v>
          </cell>
        </row>
        <row r="4628">
          <cell r="A4628">
            <v>11824</v>
          </cell>
          <cell r="B4628" t="str">
            <v>TORNEIRA DE BOIA VAZAO TOTAL PARA CAIXA D'AGUA, 3/4", COM HASTE E TORNEIRA METALICOS E BALAO PLASTICO</v>
          </cell>
          <cell r="C4628" t="str">
            <v xml:space="preserve">UN    </v>
          </cell>
          <cell r="D4628">
            <v>42.41</v>
          </cell>
        </row>
        <row r="4629">
          <cell r="A4629">
            <v>11777</v>
          </cell>
          <cell r="B4629" t="str">
            <v>TORNEIRA ELETRICA DE PAREDE, BICA ALTA, PARA COZINHA, 5500 W (110/220 V)</v>
          </cell>
          <cell r="C4629" t="str">
            <v xml:space="preserve">UN    </v>
          </cell>
          <cell r="D4629">
            <v>151.68</v>
          </cell>
        </row>
        <row r="4630">
          <cell r="A4630">
            <v>7602</v>
          </cell>
          <cell r="B4630" t="str">
            <v>TORNEIRA METAL AMARELO COM BICO PARA JARDIM, PADRAO POPULAR, 1/2 " OU 3/4 " (REF 1128)</v>
          </cell>
          <cell r="C4630" t="str">
            <v xml:space="preserve">UN    </v>
          </cell>
          <cell r="D4630">
            <v>15.37</v>
          </cell>
        </row>
        <row r="4631">
          <cell r="A4631">
            <v>7603</v>
          </cell>
          <cell r="B4631" t="str">
            <v>TORNEIRA METAL AMARELO CURTA SEM BICO PARA TANQUE, PADRAO POPULAR, 1/2 " OU 3/4 " (REF 1120)</v>
          </cell>
          <cell r="C4631" t="str">
            <v xml:space="preserve">UN    </v>
          </cell>
          <cell r="D4631">
            <v>14.9</v>
          </cell>
        </row>
        <row r="4632">
          <cell r="A4632">
            <v>11826</v>
          </cell>
          <cell r="B4632" t="str">
            <v>TORNEIRA METALICA DE BOIA CONVENCIONAL PARA CAIXA D'AGUA, 1/2 ", COM HASTE, TORNEIRA E BALAO METALICOS</v>
          </cell>
          <cell r="C4632" t="str">
            <v xml:space="preserve">UN    </v>
          </cell>
          <cell r="D4632">
            <v>35.619999999999997</v>
          </cell>
        </row>
        <row r="4633">
          <cell r="A4633">
            <v>7606</v>
          </cell>
          <cell r="B4633" t="str">
            <v>TORNEIRA METALICA DE BOIA CONVENCIONAL PARA CAIXA D'AGUA, 3/4 ", COM HASTE, TORNEIRA E BALAO METALICOS</v>
          </cell>
          <cell r="C4633" t="str">
            <v xml:space="preserve">UN    </v>
          </cell>
          <cell r="D4633">
            <v>37.11</v>
          </cell>
        </row>
        <row r="4634">
          <cell r="A4634">
            <v>40329</v>
          </cell>
          <cell r="B4634" t="str">
            <v>TORNEIRA PLASTICA DE BOIA CONVENCIONAL PARA CAIXA DE AGUA, 3/4 ", COM HASTE METALICA E COM TORNEIRA E BALAO PLASTICOS (PADRAO POPULAR)</v>
          </cell>
          <cell r="C4634" t="str">
            <v xml:space="preserve">UN    </v>
          </cell>
          <cell r="D4634">
            <v>17.95</v>
          </cell>
        </row>
        <row r="4635">
          <cell r="A4635">
            <v>11823</v>
          </cell>
          <cell r="B4635" t="str">
            <v>TORNEIRA PLASTICA DE BOIA PARA CAIXA DE DESCARGA,  1/2", BALAO E TORNEIRA PLASTICOS, COM HASTE METALICA</v>
          </cell>
          <cell r="C4635" t="str">
            <v xml:space="preserve">UN    </v>
          </cell>
          <cell r="D4635">
            <v>7.75</v>
          </cell>
        </row>
        <row r="4636">
          <cell r="A4636">
            <v>11822</v>
          </cell>
          <cell r="B4636" t="str">
            <v>TORNEIRA PLASTICA DE MESA, BICA MOVEL, PARA COZINHA 1/2 "</v>
          </cell>
          <cell r="C4636" t="str">
            <v xml:space="preserve">UN    </v>
          </cell>
          <cell r="D4636">
            <v>37.71</v>
          </cell>
        </row>
        <row r="4637">
          <cell r="A4637">
            <v>11831</v>
          </cell>
          <cell r="B4637" t="str">
            <v>TORNEIRA PLASTICA PARA TANQUE 1/2 " OU 3/4 " COM BICO PARA MANGUEIRA</v>
          </cell>
          <cell r="C4637" t="str">
            <v xml:space="preserve">UN    </v>
          </cell>
          <cell r="D4637">
            <v>28.63</v>
          </cell>
        </row>
        <row r="4638">
          <cell r="A4638">
            <v>7613</v>
          </cell>
          <cell r="B4638" t="str">
            <v>TRANSFORMADOR TRIFASICO DE DISTRIBUICAO, POTENCIA DE 1000 KVA, TENSAO NOMINAL DE 15 KV, TENSAO SECUNDARIA DE 220/127V, EM OLEO ISOLANTE TIPO MINERAL</v>
          </cell>
          <cell r="C4638" t="str">
            <v xml:space="preserve">UN    </v>
          </cell>
          <cell r="D4638">
            <v>70462.89</v>
          </cell>
        </row>
        <row r="4639">
          <cell r="A4639">
            <v>7619</v>
          </cell>
          <cell r="B4639" t="str">
            <v>TRANSFORMADOR TRIFASICO DE DISTRIBUICAO, POTENCIA DE 112,5 KVA, TENSAO NOMINAL DE 15 KV, TENSAO SECUNDARIA DE 220/127V, EM OLEO ISOLANTE TIPO MINERAL</v>
          </cell>
          <cell r="C4639" t="str">
            <v xml:space="preserve">UN    </v>
          </cell>
          <cell r="D4639">
            <v>10892.05</v>
          </cell>
        </row>
        <row r="4640">
          <cell r="A4640">
            <v>12076</v>
          </cell>
          <cell r="B4640" t="str">
            <v>TRANSFORMADOR TRIFASICO DE DISTRIBUICAO, POTENCIA DE 15 KVA, TENSAO NOMINAL DE 15 KV, TENSAO SECUNDARIA DE 220/127V, EM OLEO ISOLANTE TIPO MINERAL</v>
          </cell>
          <cell r="C4640" t="str">
            <v xml:space="preserve">UN    </v>
          </cell>
          <cell r="D4640">
            <v>4996.3500000000004</v>
          </cell>
        </row>
        <row r="4641">
          <cell r="A4641">
            <v>7614</v>
          </cell>
          <cell r="B4641" t="str">
            <v>TRANSFORMADOR TRIFASICO DE DISTRIBUICAO, POTENCIA DE 150 KVA, TENSAO NOMINAL DE 15 KV, TENSAO SECUNDARIA DE 220/127V, EM OLEO ISOLANTE TIPO MINERAL</v>
          </cell>
          <cell r="C4641" t="str">
            <v xml:space="preserve">UN    </v>
          </cell>
          <cell r="D4641">
            <v>13737.48</v>
          </cell>
        </row>
        <row r="4642">
          <cell r="A4642">
            <v>7618</v>
          </cell>
          <cell r="B4642" t="str">
            <v>TRANSFORMADOR TRIFASICO DE DISTRIBUICAO, POTENCIA DE 1500 KVA, TENSAO NOMINAL DE 15 KV, TENSAO SECUNDARIA DE 220/127V, EM OLEO ISOLANTE TIPO MINERAL</v>
          </cell>
          <cell r="C4642" t="str">
            <v xml:space="preserve">UN    </v>
          </cell>
          <cell r="D4642">
            <v>89097.87</v>
          </cell>
        </row>
        <row r="4643">
          <cell r="A4643">
            <v>7620</v>
          </cell>
          <cell r="B4643" t="str">
            <v>TRANSFORMADOR TRIFASICO DE DISTRIBUICAO, POTENCIA DE 225 KVA, TENSAO NOMINAL DE 15 KV, TENSAO SECUNDARIA DE 220/127V, EM OLEO ISOLANTE TIPO MINERAL</v>
          </cell>
          <cell r="C4643" t="str">
            <v xml:space="preserve">UN    </v>
          </cell>
          <cell r="D4643">
            <v>19271.650000000001</v>
          </cell>
        </row>
        <row r="4644">
          <cell r="A4644">
            <v>7610</v>
          </cell>
          <cell r="B4644" t="str">
            <v>TRANSFORMADOR TRIFASICO DE DISTRIBUICAO, POTENCIA DE 30 KVA, TENSAO NOMINAL DE 15 KV, TENSAO SECUNDARIA DE 220/127V, EM OLEO ISOLANTE TIPO MINERAL</v>
          </cell>
          <cell r="C4644" t="str">
            <v xml:space="preserve">UN    </v>
          </cell>
          <cell r="D4644">
            <v>6102.69</v>
          </cell>
        </row>
        <row r="4645">
          <cell r="A4645">
            <v>7615</v>
          </cell>
          <cell r="B4645" t="str">
            <v>TRANSFORMADOR TRIFASICO DE DISTRIBUICAO, POTENCIA DE 300 KVA, TENSAO NOMINAL DE 15 KV, TENSAO SECUNDARIA DE 220/127V, EM OLEO ISOLANTE TIPO MINERAL</v>
          </cell>
          <cell r="C4645" t="str">
            <v xml:space="preserve">UN    </v>
          </cell>
          <cell r="D4645">
            <v>22483.599999999999</v>
          </cell>
        </row>
        <row r="4646">
          <cell r="A4646">
            <v>7617</v>
          </cell>
          <cell r="B4646" t="str">
            <v>TRANSFORMADOR TRIFASICO DE DISTRIBUICAO, POTENCIA DE 45 KVA, TENSAO NOMINAL DE 15 KV, TENSAO SECUNDARIA DE 220/127V, EM OLEO ISOLANTE TIPO MINERAL</v>
          </cell>
          <cell r="C4646" t="str">
            <v xml:space="preserve">UN    </v>
          </cell>
          <cell r="D4646">
            <v>6816.45</v>
          </cell>
        </row>
        <row r="4647">
          <cell r="A4647">
            <v>7616</v>
          </cell>
          <cell r="B4647" t="str">
            <v>TRANSFORMADOR TRIFASICO DE DISTRIBUICAO, POTENCIA DE 500 KVA, TENSAO NOMINAL DE 15 KV, TENSAO SECUNDARIA DE 220/127V, EM OLEO ISOLANTE TIPO MINERAL</v>
          </cell>
          <cell r="C4647" t="str">
            <v xml:space="preserve">UN    </v>
          </cell>
          <cell r="D4647">
            <v>36689.67</v>
          </cell>
        </row>
        <row r="4648">
          <cell r="A4648">
            <v>7611</v>
          </cell>
          <cell r="B4648" t="str">
            <v>TRANSFORMADOR TRIFASICO DE DISTRIBUICAO, POTENCIA DE 75 KVA, TENSAO NOMINAL DE 15 KV, TENSAO SECUNDARIA DE 220/127V, EM OLEO ISOLANTE TIPO MINERAL</v>
          </cell>
          <cell r="C4648" t="str">
            <v xml:space="preserve">UN    </v>
          </cell>
          <cell r="D4648">
            <v>8815</v>
          </cell>
        </row>
        <row r="4649">
          <cell r="A4649">
            <v>7612</v>
          </cell>
          <cell r="B4649" t="str">
            <v>TRANSFORMADOR TRIFASICO DE DISTRIBUICAO, POTENCIA DE 750 KVA, TENSAO NOMINAL DE 15 KV, TENSAO SECUNDARIA DE 220/127V, EM OLEO ISOLANTE TIPO MINERAL</v>
          </cell>
          <cell r="C4649" t="str">
            <v xml:space="preserve">UN    </v>
          </cell>
          <cell r="D4649">
            <v>50326.15</v>
          </cell>
        </row>
        <row r="4650">
          <cell r="A4650">
            <v>37371</v>
          </cell>
          <cell r="B4650" t="str">
            <v>TRANSPORTE - HORISTA (COLETADO CAIXA)</v>
          </cell>
          <cell r="C4650" t="str">
            <v xml:space="preserve">H     </v>
          </cell>
          <cell r="D4650">
            <v>0.71</v>
          </cell>
        </row>
        <row r="4651">
          <cell r="A4651">
            <v>40861</v>
          </cell>
          <cell r="B4651" t="str">
            <v>TRANSPORTE - MENSALISTA (COLETADO CAIXA)</v>
          </cell>
          <cell r="C4651" t="str">
            <v xml:space="preserve">MES   </v>
          </cell>
          <cell r="D4651">
            <v>133.68</v>
          </cell>
        </row>
        <row r="4652">
          <cell r="A4652">
            <v>36510</v>
          </cell>
          <cell r="B4652" t="str">
            <v>TRATOR DE ESTEIRAS, POTENCIA BRUTA DE 133 HP, PESO OPERACIONAL DE 14 T, COM LAMINA COM CAPACIDADE DE 3,00 M3</v>
          </cell>
          <cell r="C4652" t="str">
            <v xml:space="preserve">UN    </v>
          </cell>
          <cell r="D4652">
            <v>749825.72</v>
          </cell>
        </row>
        <row r="4653">
          <cell r="A4653">
            <v>25020</v>
          </cell>
          <cell r="B4653" t="str">
            <v>TRATOR DE ESTEIRAS, POTENCIA BRUTA DE 347 HP, PESO OPERACIONAL DE 38,5 T, COM ESCARIFICADOR E LAMINA COM CAPACIDADE DE 4,70M3</v>
          </cell>
          <cell r="C4653" t="str">
            <v xml:space="preserve">UN    </v>
          </cell>
          <cell r="D4653">
            <v>3089018.19</v>
          </cell>
        </row>
        <row r="4654">
          <cell r="A4654">
            <v>7622</v>
          </cell>
          <cell r="B4654" t="str">
            <v>TRATOR DE ESTEIRAS, POTENCIA DE 100 HP, PESO OPERACIONAL DE 9,4 T, COM LAMINA COM CAPACIDADE DE 2,19 M3</v>
          </cell>
          <cell r="C4654" t="str">
            <v xml:space="preserve">UN    </v>
          </cell>
          <cell r="D4654">
            <v>727440.54</v>
          </cell>
        </row>
        <row r="4655">
          <cell r="A4655">
            <v>7624</v>
          </cell>
          <cell r="B4655" t="str">
            <v>TRATOR DE ESTEIRAS, POTENCIA DE 150 HP, PESO OPERACIONAL DE 16,7 T, COM RODA MOTRIZ ELEVADA E LAMINA COM CONTATO DE 3,18M3</v>
          </cell>
          <cell r="C4655" t="str">
            <v xml:space="preserve">UN    </v>
          </cell>
          <cell r="D4655">
            <v>943050.09</v>
          </cell>
        </row>
        <row r="4656">
          <cell r="A4656">
            <v>7625</v>
          </cell>
          <cell r="B4656" t="str">
            <v>TRATOR DE ESTEIRAS, POTENCIA DE 170 HP, PESO OPERACIONAL DE 19 T, COM LAMINA COM CAPACIDADE DE 5,2 M3</v>
          </cell>
          <cell r="C4656" t="str">
            <v xml:space="preserve">UN    </v>
          </cell>
          <cell r="D4656">
            <v>937282.11</v>
          </cell>
        </row>
        <row r="4657">
          <cell r="A4657">
            <v>7623</v>
          </cell>
          <cell r="B4657" t="str">
            <v>TRATOR DE ESTEIRAS, POTENCIA DE 347 HP, PESO OPERACIONAL DE 38,5 T, COM LAMINA COM CAPACIDADE DE 8,70M3</v>
          </cell>
          <cell r="C4657" t="str">
            <v xml:space="preserve">UN    </v>
          </cell>
          <cell r="D4657">
            <v>3089018.19</v>
          </cell>
        </row>
        <row r="4658">
          <cell r="A4658">
            <v>36508</v>
          </cell>
          <cell r="B4658" t="str">
            <v>TRATOR DE ESTEIRAS, POTENCIA NO VOLANTE DE 200 HP, PESO OPERACIONAL DE 20,1 T, COM RODA MOTRIZ ELEVADA E LAMINA COM CAPACIDADE DE 3,89 M3</v>
          </cell>
          <cell r="C4658" t="str">
            <v xml:space="preserve">UN    </v>
          </cell>
          <cell r="D4658">
            <v>1389254.05</v>
          </cell>
        </row>
        <row r="4659">
          <cell r="A4659">
            <v>36509</v>
          </cell>
          <cell r="B4659" t="str">
            <v>TRATOR DE ESTEIRAS, POTENCIA 125 HP, PESO OPERACIONAL DE 12,9 T, COM LAMINA COM CAPACIDADE DE 2,7 M3</v>
          </cell>
          <cell r="C4659" t="str">
            <v xml:space="preserve">UN    </v>
          </cell>
          <cell r="D4659">
            <v>761361.49</v>
          </cell>
        </row>
        <row r="4660">
          <cell r="A4660">
            <v>13238</v>
          </cell>
          <cell r="B4660" t="str">
            <v>TRATOR DE PNEUS COM POTENCIA DE 105 CV, TRACAO 4 X 4, PESO COM LASTRO DE 5775 KG</v>
          </cell>
          <cell r="C4660" t="str">
            <v xml:space="preserve">UN    </v>
          </cell>
          <cell r="D4660">
            <v>206074.75</v>
          </cell>
        </row>
        <row r="4661">
          <cell r="A4661">
            <v>36511</v>
          </cell>
          <cell r="B4661" t="str">
            <v>TRATOR DE PNEUS COM POTENCIA DE 122 CV, TRACAO 4 X 4, PESO COM LASTRO DE 4510 KG</v>
          </cell>
          <cell r="C4661" t="str">
            <v xml:space="preserve">UN    </v>
          </cell>
          <cell r="D4661">
            <v>238785.03</v>
          </cell>
        </row>
        <row r="4662">
          <cell r="A4662">
            <v>36515</v>
          </cell>
          <cell r="B4662" t="str">
            <v>TRATOR DE PNEUS COM POTENCIA DE 15 CV, PESO COM LASTRO DE 1160 KG</v>
          </cell>
          <cell r="C4662" t="str">
            <v xml:space="preserve">UN    </v>
          </cell>
          <cell r="D4662">
            <v>70327.09</v>
          </cell>
        </row>
        <row r="4663">
          <cell r="A4663">
            <v>10598</v>
          </cell>
          <cell r="B4663" t="str">
            <v>TRATOR DE PNEUS COM POTENCIA DE 50 CV, TRACAO 4 X 2, PESO COM LASTRO DE 2714 KG</v>
          </cell>
          <cell r="C4663" t="str">
            <v xml:space="preserve">UN    </v>
          </cell>
          <cell r="D4663">
            <v>114046.01</v>
          </cell>
        </row>
        <row r="4664">
          <cell r="A4664">
            <v>7640</v>
          </cell>
          <cell r="B4664" t="str">
            <v>TRATOR DE PNEUS COM POTENCIA DE 85 CV, TRACAO 4 X 4, PESO COM LASTRO DE 4675 KG</v>
          </cell>
          <cell r="C4664" t="str">
            <v xml:space="preserve">UN    </v>
          </cell>
          <cell r="D4664">
            <v>175000</v>
          </cell>
        </row>
        <row r="4665">
          <cell r="A4665">
            <v>36513</v>
          </cell>
          <cell r="B4665" t="str">
            <v>TRATOR DE PNEUS COM POTENCIA DE 85 CV, TURBO,  PESO COM LASTRO DE 4900 KG</v>
          </cell>
          <cell r="C4665" t="str">
            <v xml:space="preserve">UN    </v>
          </cell>
          <cell r="D4665">
            <v>168580.59</v>
          </cell>
        </row>
        <row r="4666">
          <cell r="A4666">
            <v>36514</v>
          </cell>
          <cell r="B4666" t="str">
            <v>TRATOR DE PNEUS COM POTENCIA DE 95 CV, TRACAO 4 X 4, PESO MAXIMO DE 5225 KG</v>
          </cell>
          <cell r="C4666" t="str">
            <v xml:space="preserve">UN    </v>
          </cell>
          <cell r="D4666">
            <v>188084.1</v>
          </cell>
        </row>
        <row r="4667">
          <cell r="A4667">
            <v>11572</v>
          </cell>
          <cell r="B4667" t="str">
            <v>TRAVA / PRENDEDOR DE PORTA, EM LATAO CROMADO, MONTADO EM PISO</v>
          </cell>
          <cell r="C4667" t="str">
            <v xml:space="preserve">UN    </v>
          </cell>
          <cell r="D4667">
            <v>33.450000000000003</v>
          </cell>
        </row>
        <row r="4668">
          <cell r="A4668">
            <v>36149</v>
          </cell>
          <cell r="B4668" t="str">
            <v>TRAVA-QUEDAS EM ACO PARA CORDA DE 12 MM, EXTENSOR DE 25 X 300 MM, COM MOSQUETAO TIPO GANCHO TRAVA DUPLA</v>
          </cell>
          <cell r="C4668" t="str">
            <v xml:space="preserve">UN    </v>
          </cell>
          <cell r="D4668">
            <v>162.15</v>
          </cell>
        </row>
        <row r="4669">
          <cell r="A4669">
            <v>42407</v>
          </cell>
          <cell r="B4669" t="str">
            <v>TRELICA NERVURADA (ESPACADOR), ALTURA = 120,0 MM, DIAMETRO DOS BANZOS INFERIORES E SUPERIOR = 6,0 MM, DIAMETRO DA DIAGONAL = 4,2 MM</v>
          </cell>
          <cell r="C4669" t="str">
            <v xml:space="preserve">M     </v>
          </cell>
          <cell r="D4669">
            <v>8.1300000000000008</v>
          </cell>
        </row>
        <row r="4670">
          <cell r="A4670">
            <v>11581</v>
          </cell>
          <cell r="B4670" t="str">
            <v>TRILHO PANTOGRAFICO CONCAVO, TIPO U, EM ALUMINIO, COM DIMENSOES DE APROX *35 X 35* MM, PARA ROLDANA DE PORTA DE CORRER</v>
          </cell>
          <cell r="C4670" t="str">
            <v xml:space="preserve">M     </v>
          </cell>
          <cell r="D4670">
            <v>22.08</v>
          </cell>
        </row>
        <row r="4671">
          <cell r="A4671">
            <v>43605</v>
          </cell>
          <cell r="B4671" t="str">
            <v>TRILHO PANTOGRAFICO RETO, EM ALUMINIO, TIPO U, COM DIMENSOES DE *38 X 38* MM PARA PORTA DE CORRER</v>
          </cell>
          <cell r="C4671" t="str">
            <v xml:space="preserve">UN    </v>
          </cell>
          <cell r="D4671">
            <v>45.17</v>
          </cell>
        </row>
        <row r="4672">
          <cell r="A4672">
            <v>11580</v>
          </cell>
          <cell r="B4672" t="str">
            <v>TRILHO QUADRADO FRIZADO PARA RODIZIO (VERGALHAO MACICO), EM ALUMINIO, COM DIMENSOES DE *6 X 6* MM</v>
          </cell>
          <cell r="C4672" t="str">
            <v xml:space="preserve">M     </v>
          </cell>
          <cell r="D4672">
            <v>8.86</v>
          </cell>
        </row>
        <row r="4673">
          <cell r="A4673">
            <v>10743</v>
          </cell>
          <cell r="B4673" t="str">
            <v>TROLEY MANUAL CAPACIDADE 1 T</v>
          </cell>
          <cell r="C4673" t="str">
            <v xml:space="preserve">UN    </v>
          </cell>
          <cell r="D4673">
            <v>683.7</v>
          </cell>
        </row>
        <row r="4674">
          <cell r="A4674">
            <v>39848</v>
          </cell>
          <cell r="B4674" t="str">
            <v>TUBO / MANGUEIRA PRETA EM POLIETILENO, LINHA PESADA OU REFORCADA, TIPO ESPAGUETE, PARA INJECAO DE CALDA DE CIMENTO, D = 1/2", ESPESSURA 1,5 MM</v>
          </cell>
          <cell r="C4674" t="str">
            <v xml:space="preserve">M     </v>
          </cell>
          <cell r="D4674">
            <v>1.42</v>
          </cell>
        </row>
        <row r="4675">
          <cell r="A4675">
            <v>20999</v>
          </cell>
          <cell r="B4675" t="str">
            <v>TUBO ACO CARBONO COM COSTURA, NBR 5580, CLASSE L, DN = 15 MM, E = 2,25 MM, 1,06 KG/M</v>
          </cell>
          <cell r="C4675" t="str">
            <v xml:space="preserve">M     </v>
          </cell>
          <cell r="D4675">
            <v>12.67</v>
          </cell>
        </row>
        <row r="4676">
          <cell r="A4676">
            <v>21001</v>
          </cell>
          <cell r="B4676" t="str">
            <v>TUBO ACO CARBONO COM COSTURA, NBR 5580, CLASSE L, DN = 25 MM, E = 2,65 MM, 2,02 KG/M</v>
          </cell>
          <cell r="C4676" t="str">
            <v xml:space="preserve">M     </v>
          </cell>
          <cell r="D4676">
            <v>23.65</v>
          </cell>
        </row>
        <row r="4677">
          <cell r="A4677">
            <v>21003</v>
          </cell>
          <cell r="B4677" t="str">
            <v>TUBO ACO CARBONO COM COSTURA, NBR 5580, CLASSE L, DN = 40 MM, E = 3,0 MM, 3,34 KG/M</v>
          </cell>
          <cell r="C4677" t="str">
            <v xml:space="preserve">M     </v>
          </cell>
          <cell r="D4677">
            <v>38.86</v>
          </cell>
        </row>
        <row r="4678">
          <cell r="A4678">
            <v>21006</v>
          </cell>
          <cell r="B4678" t="str">
            <v>TUBO ACO CARBONO COM COSTURA, NBR 5580, CLASSE L, DN = 80 MM, E = 3,35 MM, 7,07 KG/M</v>
          </cell>
          <cell r="C4678" t="str">
            <v xml:space="preserve">M     </v>
          </cell>
          <cell r="D4678">
            <v>82.48</v>
          </cell>
        </row>
        <row r="4679">
          <cell r="A4679">
            <v>21019</v>
          </cell>
          <cell r="B4679" t="str">
            <v>TUBO ACO CARBONO COM COSTURA, NBR 5580, CLASSE M, DN = 25 MM, E = 3,35 MM, *2,50* KG//M</v>
          </cell>
          <cell r="C4679" t="str">
            <v xml:space="preserve">M     </v>
          </cell>
          <cell r="D4679">
            <v>28.67</v>
          </cell>
        </row>
        <row r="4680">
          <cell r="A4680">
            <v>21021</v>
          </cell>
          <cell r="B4680" t="str">
            <v>TUBO ACO CARBONO COM COSTURA, NBR 5580, CLASSE M, DN = 40 MM, E = 3,35 MM, *3,71* KG//M</v>
          </cell>
          <cell r="C4680" t="str">
            <v xml:space="preserve">M     </v>
          </cell>
          <cell r="D4680">
            <v>45.32</v>
          </cell>
        </row>
        <row r="4681">
          <cell r="A4681">
            <v>21024</v>
          </cell>
          <cell r="B4681" t="str">
            <v>TUBO ACO CARBONO COM COSTURA, NBR 5580, CLASSE M, DN = 80 MM, E = 4,05 MM, *8,47* KG/M</v>
          </cell>
          <cell r="C4681" t="str">
            <v xml:space="preserve">M     </v>
          </cell>
          <cell r="D4681">
            <v>97.1</v>
          </cell>
        </row>
        <row r="4682">
          <cell r="A4682">
            <v>40624</v>
          </cell>
          <cell r="B4682" t="str">
            <v>TUBO ACO CARBONO SEM COSTURA 1 1/2", E= *3,68 MM, SCHEDULE 40, 4,05 KG/M</v>
          </cell>
          <cell r="C4682" t="str">
            <v xml:space="preserve">M     </v>
          </cell>
          <cell r="D4682">
            <v>72.48</v>
          </cell>
        </row>
        <row r="4683">
          <cell r="A4683">
            <v>42575</v>
          </cell>
          <cell r="B4683" t="str">
            <v>TUBO ACO CARBONO SEM COSTURA 1 1/4", E= *3,56 MM, SCHEDULE 40, *3,38* KG/M</v>
          </cell>
          <cell r="C4683" t="str">
            <v xml:space="preserve">M     </v>
          </cell>
          <cell r="D4683">
            <v>66.510000000000005</v>
          </cell>
        </row>
        <row r="4684">
          <cell r="A4684">
            <v>13127</v>
          </cell>
          <cell r="B4684" t="str">
            <v>TUBO ACO CARBONO SEM COSTURA 1/2", E= *2,77 MM, SCHEDULE 40, *1,27 KG/M</v>
          </cell>
          <cell r="C4684" t="str">
            <v xml:space="preserve">M     </v>
          </cell>
          <cell r="D4684">
            <v>32.33</v>
          </cell>
        </row>
        <row r="4685">
          <cell r="A4685">
            <v>13137</v>
          </cell>
          <cell r="B4685" t="str">
            <v>TUBO ACO CARBONO SEM COSTURA 1/2", E= *3,73 MM, SCHEDULE 80, *1,62 KG/M</v>
          </cell>
          <cell r="C4685" t="str">
            <v xml:space="preserve">M     </v>
          </cell>
          <cell r="D4685">
            <v>42.9</v>
          </cell>
        </row>
        <row r="4686">
          <cell r="A4686">
            <v>42574</v>
          </cell>
          <cell r="B4686" t="str">
            <v>TUBO ACO CARBONO SEM COSTURA 1", E= *3,38 MM, SCHEDULE 40, *2,50* KG/M</v>
          </cell>
          <cell r="C4686" t="str">
            <v xml:space="preserve">M     </v>
          </cell>
          <cell r="D4686">
            <v>49.63</v>
          </cell>
        </row>
        <row r="4687">
          <cell r="A4687">
            <v>20989</v>
          </cell>
          <cell r="B4687" t="str">
            <v>TUBO ACO CARBONO SEM COSTURA 14", E= *11,13 MM, SCHEDULE 40, *94,55 KG/M</v>
          </cell>
          <cell r="C4687" t="str">
            <v xml:space="preserve">M     </v>
          </cell>
          <cell r="D4687">
            <v>1536.9</v>
          </cell>
        </row>
        <row r="4688">
          <cell r="A4688">
            <v>21147</v>
          </cell>
          <cell r="B4688" t="str">
            <v>TUBO ACO CARBONO SEM COSTURA 2 1/2", E = 5,16 MM, SCHEDULE 40 (8,62 KG/M)</v>
          </cell>
          <cell r="C4688" t="str">
            <v xml:space="preserve">M     </v>
          </cell>
          <cell r="D4688">
            <v>144.1</v>
          </cell>
        </row>
        <row r="4689">
          <cell r="A4689">
            <v>21148</v>
          </cell>
          <cell r="B4689" t="str">
            <v>TUBO ACO CARBONO SEM COSTURA 2", E= *3,91* MM, SCHEDULE 40, *5,43* KG/M</v>
          </cell>
          <cell r="C4689" t="str">
            <v xml:space="preserve">M     </v>
          </cell>
          <cell r="D4689">
            <v>88.94</v>
          </cell>
        </row>
        <row r="4690">
          <cell r="A4690">
            <v>20984</v>
          </cell>
          <cell r="B4690" t="str">
            <v>TUBO ACO CARBONO SEM COSTURA 20", E= *12,70 MM, SCHEDULE 30, *154,97 KG/M</v>
          </cell>
          <cell r="C4690" t="str">
            <v xml:space="preserve">M     </v>
          </cell>
          <cell r="D4690">
            <v>2949.02</v>
          </cell>
        </row>
        <row r="4691">
          <cell r="A4691">
            <v>13042</v>
          </cell>
          <cell r="B4691" t="str">
            <v>TUBO ACO CARBONO SEM COSTURA 20", E= *6,35 MM,  SCHEDULE 10, *78,46 KG/M</v>
          </cell>
          <cell r="C4691" t="str">
            <v xml:space="preserve">M     </v>
          </cell>
          <cell r="D4691">
            <v>1634.19</v>
          </cell>
        </row>
        <row r="4692">
          <cell r="A4692">
            <v>21150</v>
          </cell>
          <cell r="B4692" t="str">
            <v>TUBO ACO CARBONO SEM COSTURA 3/4", E= *2,87 MM, SCHEDULE 40, *1,69 KG/M</v>
          </cell>
          <cell r="C4692" t="str">
            <v xml:space="preserve">M     </v>
          </cell>
          <cell r="D4692">
            <v>44.1</v>
          </cell>
        </row>
        <row r="4693">
          <cell r="A4693">
            <v>13141</v>
          </cell>
          <cell r="B4693" t="str">
            <v>TUBO ACO CARBONO SEM COSTURA 3/4", E= *3,91 MM, SCHEDULE 80, *2,19 KG/M.</v>
          </cell>
          <cell r="C4693" t="str">
            <v xml:space="preserve">M     </v>
          </cell>
          <cell r="D4693">
            <v>55.56</v>
          </cell>
        </row>
        <row r="4694">
          <cell r="A4694">
            <v>42576</v>
          </cell>
          <cell r="B4694" t="str">
            <v>TUBO ACO CARBONO SEM COSTURA 3", E= *5,49 MM, SCHEDULE 40, *11,28* KG/M</v>
          </cell>
          <cell r="C4694" t="str">
            <v xml:space="preserve">M     </v>
          </cell>
          <cell r="D4694">
            <v>181.42</v>
          </cell>
        </row>
        <row r="4695">
          <cell r="A4695">
            <v>21151</v>
          </cell>
          <cell r="B4695" t="str">
            <v>TUBO ACO CARBONO SEM COSTURA 4", E= *6,02 MM, SCHEDULE 40, *16,06 KG/M</v>
          </cell>
          <cell r="C4695" t="str">
            <v xml:space="preserve">M     </v>
          </cell>
          <cell r="D4695">
            <v>263.97000000000003</v>
          </cell>
        </row>
        <row r="4696">
          <cell r="A4696">
            <v>13142</v>
          </cell>
          <cell r="B4696" t="str">
            <v>TUBO ACO CARBONO SEM COSTURA 4", E= *8,56 MM, SCHEDULE 80, *22,31 KG/M</v>
          </cell>
          <cell r="C4696" t="str">
            <v xml:space="preserve">M     </v>
          </cell>
          <cell r="D4696">
            <v>377.37</v>
          </cell>
        </row>
        <row r="4697">
          <cell r="A4697">
            <v>42577</v>
          </cell>
          <cell r="B4697" t="str">
            <v>TUBO ACO CARBONO SEM COSTURA 5", E= *6,55 MM, SCHEDULE 40, *21,75* KG/M</v>
          </cell>
          <cell r="C4697" t="str">
            <v xml:space="preserve">M     </v>
          </cell>
          <cell r="D4697">
            <v>414.08</v>
          </cell>
        </row>
        <row r="4698">
          <cell r="A4698">
            <v>20994</v>
          </cell>
          <cell r="B4698" t="str">
            <v>TUBO ACO CARBONO SEM COSTURA 6", E= *10,97 MM, SCHEDULE 80, *42,56 KG/M</v>
          </cell>
          <cell r="C4698" t="str">
            <v xml:space="preserve">M     </v>
          </cell>
          <cell r="D4698">
            <v>711.51</v>
          </cell>
        </row>
        <row r="4699">
          <cell r="A4699">
            <v>7672</v>
          </cell>
          <cell r="B4699" t="str">
            <v>TUBO ACO CARBONO SEM COSTURA 6", E= 7,11 MM,  SCHEDULE 40, *28,26 KG/M</v>
          </cell>
          <cell r="C4699" t="str">
            <v xml:space="preserve">M     </v>
          </cell>
          <cell r="D4699">
            <v>466.11</v>
          </cell>
        </row>
        <row r="4700">
          <cell r="A4700">
            <v>20995</v>
          </cell>
          <cell r="B4700" t="str">
            <v>TUBO ACO CARBONO SEM COSTURA 8", E= *12,70 MM, SCHEDULE 80, *64,64 KG/M</v>
          </cell>
          <cell r="C4700" t="str">
            <v xml:space="preserve">M     </v>
          </cell>
          <cell r="D4700">
            <v>935.05</v>
          </cell>
        </row>
        <row r="4701">
          <cell r="A4701">
            <v>7690</v>
          </cell>
          <cell r="B4701" t="str">
            <v>TUBO ACO CARBONO SEM COSTURA 8", E= *6,35 MM,  SCHEDULE 20, *33,27 KG/M</v>
          </cell>
          <cell r="C4701" t="str">
            <v xml:space="preserve">M     </v>
          </cell>
          <cell r="D4701">
            <v>540.79999999999995</v>
          </cell>
        </row>
        <row r="4702">
          <cell r="A4702">
            <v>20980</v>
          </cell>
          <cell r="B4702" t="str">
            <v>TUBO ACO CARBONO SEM COSTURA 8", E= *7,04 MM, SCHEDULE 30, *36,75 KG/M</v>
          </cell>
          <cell r="C4702" t="str">
            <v xml:space="preserve">M     </v>
          </cell>
          <cell r="D4702">
            <v>589.97</v>
          </cell>
        </row>
        <row r="4703">
          <cell r="A4703">
            <v>7661</v>
          </cell>
          <cell r="B4703" t="str">
            <v>TUBO ACO CARBONO SEM COSTURA 8", E= *8,18 MM, SCHEDULE 40, *42,55 KG/M</v>
          </cell>
          <cell r="C4703" t="str">
            <v xml:space="preserve">M     </v>
          </cell>
          <cell r="D4703">
            <v>701.81</v>
          </cell>
        </row>
        <row r="4704">
          <cell r="A4704">
            <v>21016</v>
          </cell>
          <cell r="B4704" t="str">
            <v>TUBO ACO GALVANIZADO COM COSTURA, CLASSE LEVE, DN 100 MM ( 4"),  E = 3,75 MM,  *10,55* KG/M (NBR 5580)</v>
          </cell>
          <cell r="C4704" t="str">
            <v xml:space="preserve">M     </v>
          </cell>
          <cell r="D4704">
            <v>187.69</v>
          </cell>
        </row>
        <row r="4705">
          <cell r="A4705">
            <v>21008</v>
          </cell>
          <cell r="B4705" t="str">
            <v>TUBO ACO GALVANIZADO COM COSTURA, CLASSE LEVE, DN 15 MM ( 1/2"),  E = 2,25 MM,  *1,2* KG/M (NBR 5580)</v>
          </cell>
          <cell r="C4705" t="str">
            <v xml:space="preserve">M     </v>
          </cell>
          <cell r="D4705">
            <v>21.93</v>
          </cell>
        </row>
        <row r="4706">
          <cell r="A4706">
            <v>21009</v>
          </cell>
          <cell r="B4706" t="str">
            <v>TUBO ACO GALVANIZADO COM COSTURA, CLASSE LEVE, DN 20 MM ( 3/4"),  E = 2,25 MM,  *1,3* KG/M (NBR 5580)</v>
          </cell>
          <cell r="C4706" t="str">
            <v xml:space="preserve">M     </v>
          </cell>
          <cell r="D4706">
            <v>28.55</v>
          </cell>
        </row>
        <row r="4707">
          <cell r="A4707">
            <v>21010</v>
          </cell>
          <cell r="B4707" t="str">
            <v>TUBO ACO GALVANIZADO COM COSTURA, CLASSE LEVE, DN 25 MM ( 1"),  E = 2,65 MM,  *2,11* KG/M (NBR 5580)</v>
          </cell>
          <cell r="C4707" t="str">
            <v xml:space="preserve">M     </v>
          </cell>
          <cell r="D4707">
            <v>38.33</v>
          </cell>
        </row>
        <row r="4708">
          <cell r="A4708">
            <v>21011</v>
          </cell>
          <cell r="B4708" t="str">
            <v>TUBO ACO GALVANIZADO COM COSTURA, CLASSE LEVE, DN 32 MM ( 1 1/4"),  E = 2,65 MM,  *2,71* KG/M (NBR 5580)</v>
          </cell>
          <cell r="C4708" t="str">
            <v xml:space="preserve">M     </v>
          </cell>
          <cell r="D4708">
            <v>55.86</v>
          </cell>
        </row>
        <row r="4709">
          <cell r="A4709">
            <v>21012</v>
          </cell>
          <cell r="B4709" t="str">
            <v>TUBO ACO GALVANIZADO COM COSTURA, CLASSE LEVE, DN 40 MM ( 1 1/2"),  E = 3,00 MM,  *3,48* KG/M (NBR 5580)</v>
          </cell>
          <cell r="C4709" t="str">
            <v xml:space="preserve">M     </v>
          </cell>
          <cell r="D4709">
            <v>61.73</v>
          </cell>
        </row>
        <row r="4710">
          <cell r="A4710">
            <v>21013</v>
          </cell>
          <cell r="B4710" t="str">
            <v>TUBO ACO GALVANIZADO COM COSTURA, CLASSE LEVE, DN 50 MM ( 2"),  E = 3,00 MM,  *4,40* KG/M (NBR 5580)</v>
          </cell>
          <cell r="C4710" t="str">
            <v xml:space="preserve">M     </v>
          </cell>
          <cell r="D4710">
            <v>80.56</v>
          </cell>
        </row>
        <row r="4711">
          <cell r="A4711">
            <v>21014</v>
          </cell>
          <cell r="B4711" t="str">
            <v>TUBO ACO GALVANIZADO COM COSTURA, CLASSE LEVE, DN 65 MM ( 2 1/2"),  E = 3,35 MM, * 6,23* KG/M (NBR 5580)</v>
          </cell>
          <cell r="C4711" t="str">
            <v xml:space="preserve">M     </v>
          </cell>
          <cell r="D4711">
            <v>112.72</v>
          </cell>
        </row>
        <row r="4712">
          <cell r="A4712">
            <v>21015</v>
          </cell>
          <cell r="B4712" t="str">
            <v>TUBO ACO GALVANIZADO COM COSTURA, CLASSE LEVE, DN 80 MM ( 3"),  E = 3,35 MM, *7,32* KG/M (NBR 5580)</v>
          </cell>
          <cell r="C4712" t="str">
            <v xml:space="preserve">M     </v>
          </cell>
          <cell r="D4712">
            <v>129.5</v>
          </cell>
        </row>
        <row r="4713">
          <cell r="A4713">
            <v>7697</v>
          </cell>
          <cell r="B4713" t="str">
            <v>TUBO ACO GALVANIZADO COM COSTURA, CLASSE MEDIA, DN 1.1/2", E = *3,25* MM, PESO *3,61* KG/M (NBR 5580)</v>
          </cell>
          <cell r="C4713" t="str">
            <v xml:space="preserve">M     </v>
          </cell>
          <cell r="D4713">
            <v>61.8</v>
          </cell>
        </row>
        <row r="4714">
          <cell r="A4714">
            <v>7698</v>
          </cell>
          <cell r="B4714" t="str">
            <v>TUBO ACO GALVANIZADO COM COSTURA, CLASSE MEDIA, DN 1.1/4", E = *3,25* MM, PESO *3,14* KG/M (NBR 5580)</v>
          </cell>
          <cell r="C4714" t="str">
            <v xml:space="preserve">M     </v>
          </cell>
          <cell r="D4714">
            <v>53.19</v>
          </cell>
        </row>
        <row r="4715">
          <cell r="A4715">
            <v>7691</v>
          </cell>
          <cell r="B4715" t="str">
            <v>TUBO ACO GALVANIZADO COM COSTURA, CLASSE MEDIA, DN 1/2", E = *2,65* MM, PESO *1,22* KG/M (NBR 5580)</v>
          </cell>
          <cell r="C4715" t="str">
            <v xml:space="preserve">M     </v>
          </cell>
          <cell r="D4715">
            <v>22.48</v>
          </cell>
        </row>
        <row r="4716">
          <cell r="A4716">
            <v>40626</v>
          </cell>
          <cell r="B4716" t="str">
            <v>TUBO ACO GALVANIZADO COM COSTURA, CLASSE MEDIA, DN 1", E = 3,38 MM, PESO 2,50 KG/M (NBR 5580)</v>
          </cell>
          <cell r="C4716" t="str">
            <v xml:space="preserve">M     </v>
          </cell>
          <cell r="D4716">
            <v>42.18</v>
          </cell>
        </row>
        <row r="4717">
          <cell r="A4717">
            <v>7701</v>
          </cell>
          <cell r="B4717" t="str">
            <v>TUBO ACO GALVANIZADO COM COSTURA, CLASSE MEDIA, DN 2.1/2", E = *3,65* MM, PESO *6,51* KG/M (NBR 5580)</v>
          </cell>
          <cell r="C4717" t="str">
            <v xml:space="preserve">M     </v>
          </cell>
          <cell r="D4717">
            <v>110.59</v>
          </cell>
        </row>
        <row r="4718">
          <cell r="A4718">
            <v>7696</v>
          </cell>
          <cell r="B4718" t="str">
            <v>TUBO ACO GALVANIZADO COM COSTURA, CLASSE MEDIA, DN 2", E = *3,65* MM, PESO *5,10* KG/M (NBR 5580)</v>
          </cell>
          <cell r="C4718" t="str">
            <v xml:space="preserve">M     </v>
          </cell>
          <cell r="D4718">
            <v>89.11</v>
          </cell>
        </row>
        <row r="4719">
          <cell r="A4719">
            <v>7700</v>
          </cell>
          <cell r="B4719" t="str">
            <v>TUBO ACO GALVANIZADO COM COSTURA, CLASSE MEDIA, DN 3/4", E = *2,65* MM, PESO *1,58* KG/M (NBR 5580)</v>
          </cell>
          <cell r="C4719" t="str">
            <v xml:space="preserve">M     </v>
          </cell>
          <cell r="D4719">
            <v>28.43</v>
          </cell>
        </row>
        <row r="4720">
          <cell r="A4720">
            <v>7694</v>
          </cell>
          <cell r="B4720" t="str">
            <v>TUBO ACO GALVANIZADO COM COSTURA, CLASSE MEDIA, DN 3", E = *4,05* MM, PESO *8,47* KG/M (NBR 5580)</v>
          </cell>
          <cell r="C4720" t="str">
            <v xml:space="preserve">M     </v>
          </cell>
          <cell r="D4720">
            <v>148.82</v>
          </cell>
        </row>
        <row r="4721">
          <cell r="A4721">
            <v>7693</v>
          </cell>
          <cell r="B4721" t="str">
            <v>TUBO ACO GALVANIZADO COM COSTURA, CLASSE MEDIA, DN 4", E = 4,50* MM, PESO 12,10* KG/M (NBR 5580)</v>
          </cell>
          <cell r="C4721" t="str">
            <v xml:space="preserve">M     </v>
          </cell>
          <cell r="D4721">
            <v>204.95</v>
          </cell>
        </row>
        <row r="4722">
          <cell r="A4722">
            <v>7692</v>
          </cell>
          <cell r="B4722" t="str">
            <v>TUBO ACO GALVANIZADO COM COSTURA, CLASSE MEDIA, DN 5", E = *5,40* MM, PESO *17,80* KG/M (NBR 5580)</v>
          </cell>
          <cell r="C4722" t="str">
            <v xml:space="preserve">M     </v>
          </cell>
          <cell r="D4722">
            <v>306.85000000000002</v>
          </cell>
        </row>
        <row r="4723">
          <cell r="A4723">
            <v>7695</v>
          </cell>
          <cell r="B4723" t="str">
            <v>TUBO ACO GALVANIZADO COM COSTURA, CLASSE MEDIA, DN 6", E = 4,85* MM, PESO 19,68* KG/M (NBR 5580)</v>
          </cell>
          <cell r="C4723" t="str">
            <v xml:space="preserve">M     </v>
          </cell>
          <cell r="D4723">
            <v>332.79</v>
          </cell>
        </row>
        <row r="4724">
          <cell r="A4724">
            <v>13356</v>
          </cell>
          <cell r="B4724" t="str">
            <v>TUBO ACO INDUSTRIAL DN 2" (50,8 MM) E=1,50MM, PESO= 1,8237 KG/M</v>
          </cell>
          <cell r="C4724" t="str">
            <v xml:space="preserve">M     </v>
          </cell>
          <cell r="D4724">
            <v>24.13</v>
          </cell>
        </row>
        <row r="4725">
          <cell r="A4725">
            <v>36365</v>
          </cell>
          <cell r="B4725" t="str">
            <v>TUBO COLETOR DE ESGOTO PVC, JEI, DN 100 MM (NBR  7362)</v>
          </cell>
          <cell r="C4725" t="str">
            <v xml:space="preserve">M     </v>
          </cell>
          <cell r="D4725">
            <v>35.04</v>
          </cell>
        </row>
        <row r="4726">
          <cell r="A4726">
            <v>41930</v>
          </cell>
          <cell r="B4726" t="str">
            <v>TUBO COLETOR DE ESGOTO PVC, JEI, DN 200 MM (NBR 7362)</v>
          </cell>
          <cell r="C4726" t="str">
            <v xml:space="preserve">M     </v>
          </cell>
          <cell r="D4726">
            <v>113.43</v>
          </cell>
        </row>
        <row r="4727">
          <cell r="A4727">
            <v>41931</v>
          </cell>
          <cell r="B4727" t="str">
            <v>TUBO COLETOR DE ESGOTO PVC, JEI, DN 250 MM (NBR 7362)</v>
          </cell>
          <cell r="C4727" t="str">
            <v xml:space="preserve">M     </v>
          </cell>
          <cell r="D4727">
            <v>193.42</v>
          </cell>
        </row>
        <row r="4728">
          <cell r="A4728">
            <v>41932</v>
          </cell>
          <cell r="B4728" t="str">
            <v>TUBO COLETOR DE ESGOTO PVC, JEI, DN 300 MM (NBR 7362)</v>
          </cell>
          <cell r="C4728" t="str">
            <v xml:space="preserve">M     </v>
          </cell>
          <cell r="D4728">
            <v>312.41000000000003</v>
          </cell>
        </row>
        <row r="4729">
          <cell r="A4729">
            <v>41933</v>
          </cell>
          <cell r="B4729" t="str">
            <v>TUBO COLETOR DE ESGOTO PVC, JEI, DN 350 MM (NBR 7362)</v>
          </cell>
          <cell r="C4729" t="str">
            <v xml:space="preserve">M     </v>
          </cell>
          <cell r="D4729">
            <v>386.92</v>
          </cell>
        </row>
        <row r="4730">
          <cell r="A4730">
            <v>41934</v>
          </cell>
          <cell r="B4730" t="str">
            <v>TUBO COLETOR DE ESGOTO PVC, JEI, DN 400 MM (NBR 7362)</v>
          </cell>
          <cell r="C4730" t="str">
            <v xml:space="preserve">M     </v>
          </cell>
          <cell r="D4730">
            <v>501.16</v>
          </cell>
        </row>
        <row r="4731">
          <cell r="A4731">
            <v>41936</v>
          </cell>
          <cell r="B4731" t="str">
            <v>TUBO COLETOR DE ESGOTO, PVC, JEI, DN 150 MM  (NBR 7362)</v>
          </cell>
          <cell r="C4731" t="str">
            <v xml:space="preserve">M     </v>
          </cell>
          <cell r="D4731">
            <v>75.56</v>
          </cell>
        </row>
        <row r="4732">
          <cell r="A4732">
            <v>41785</v>
          </cell>
          <cell r="B4732" t="str">
            <v>TUBO CORRUGADO PEAD, PAREDE DUPLA, INTERNA LISA, JEI, DN/DI *1000* MM, PARA SANEAMENTO</v>
          </cell>
          <cell r="C4732" t="str">
            <v xml:space="preserve">M     </v>
          </cell>
          <cell r="D4732">
            <v>1997.77</v>
          </cell>
        </row>
        <row r="4733">
          <cell r="A4733">
            <v>41781</v>
          </cell>
          <cell r="B4733" t="str">
            <v>TUBO CORRUGADO PEAD, PAREDE DUPLA, INTERNA LISA, JEI, DN/DI *400* MM, PARA SANEAMENTO</v>
          </cell>
          <cell r="C4733" t="str">
            <v xml:space="preserve">M     </v>
          </cell>
          <cell r="D4733">
            <v>569.58000000000004</v>
          </cell>
        </row>
        <row r="4734">
          <cell r="A4734">
            <v>41783</v>
          </cell>
          <cell r="B4734" t="str">
            <v>TUBO CORRUGADO PEAD, PAREDE DUPLA, INTERNA LISA, JEI, DN/DI *800* MM, PARA SANEAMENTO</v>
          </cell>
          <cell r="C4734" t="str">
            <v xml:space="preserve">M     </v>
          </cell>
          <cell r="D4734">
            <v>1503.03</v>
          </cell>
        </row>
        <row r="4735">
          <cell r="A4735">
            <v>41786</v>
          </cell>
          <cell r="B4735" t="str">
            <v>TUBO CORRUGADO PEAD, PAREDE DUPLA, INTERNA LISA, JEI, DN/DI 1200 MM, PARA SANEAMENTO</v>
          </cell>
          <cell r="C4735" t="str">
            <v xml:space="preserve">M     </v>
          </cell>
          <cell r="D4735">
            <v>3135.48</v>
          </cell>
        </row>
        <row r="4736">
          <cell r="A4736">
            <v>41779</v>
          </cell>
          <cell r="B4736" t="str">
            <v>TUBO CORRUGADO PEAD, PAREDE DUPLA, INTERNA LISA, JEI, DN/DI 250 MM, PARA SANEAMENTO</v>
          </cell>
          <cell r="C4736" t="str">
            <v xml:space="preserve">M     </v>
          </cell>
          <cell r="D4736">
            <v>218.45</v>
          </cell>
        </row>
        <row r="4737">
          <cell r="A4737">
            <v>41780</v>
          </cell>
          <cell r="B4737" t="str">
            <v>TUBO CORRUGADO PEAD, PAREDE DUPLA, INTERNA LISA, JEI, DN/DI 300 MM, PARA SANEAMENTO</v>
          </cell>
          <cell r="C4737" t="str">
            <v xml:space="preserve">M     </v>
          </cell>
          <cell r="D4737">
            <v>258.37</v>
          </cell>
        </row>
        <row r="4738">
          <cell r="A4738">
            <v>41782</v>
          </cell>
          <cell r="B4738" t="str">
            <v>TUBO CORRUGADO PEAD, PAREDE DUPLA, INTERNA LISA, JEI, DN/DI 600 MM, PARA SANEAMENTO</v>
          </cell>
          <cell r="C4738" t="str">
            <v xml:space="preserve">M     </v>
          </cell>
          <cell r="D4738">
            <v>1065.07</v>
          </cell>
        </row>
        <row r="4739">
          <cell r="A4739">
            <v>38130</v>
          </cell>
          <cell r="B4739" t="str">
            <v>TUBO CPVC SOLDAVEL, 35 MM, AGUA QUENTE PREDIAL (NBR 15884)</v>
          </cell>
          <cell r="C4739" t="str">
            <v xml:space="preserve">M     </v>
          </cell>
          <cell r="D4739">
            <v>35.24</v>
          </cell>
        </row>
        <row r="4740">
          <cell r="A4740">
            <v>21123</v>
          </cell>
          <cell r="B4740" t="str">
            <v>TUBO CPVC, SOLDAVEL, 15 MM, AGUA QUENTE PREDIAL (NBR 15884)</v>
          </cell>
          <cell r="C4740" t="str">
            <v xml:space="preserve">M     </v>
          </cell>
          <cell r="D4740">
            <v>10</v>
          </cell>
        </row>
        <row r="4741">
          <cell r="A4741">
            <v>21124</v>
          </cell>
          <cell r="B4741" t="str">
            <v>TUBO CPVC, SOLDAVEL, 22 MM, AGUA QUENTE PREDIAL (NBR 15884)</v>
          </cell>
          <cell r="C4741" t="str">
            <v xml:space="preserve">M     </v>
          </cell>
          <cell r="D4741">
            <v>17.73</v>
          </cell>
        </row>
        <row r="4742">
          <cell r="A4742">
            <v>21125</v>
          </cell>
          <cell r="B4742" t="str">
            <v>TUBO CPVC, SOLDAVEL, 28 MM, AGUA QUENTE PREDIAL (NBR 15884)</v>
          </cell>
          <cell r="C4742" t="str">
            <v xml:space="preserve">M     </v>
          </cell>
          <cell r="D4742">
            <v>28.46</v>
          </cell>
        </row>
        <row r="4743">
          <cell r="A4743">
            <v>38028</v>
          </cell>
          <cell r="B4743" t="str">
            <v>TUBO CPVC, SOLDAVEL, 42 MM, AGUA QUENTE PREDIAL (NBR 15884)</v>
          </cell>
          <cell r="C4743" t="str">
            <v xml:space="preserve">M     </v>
          </cell>
          <cell r="D4743">
            <v>48.29</v>
          </cell>
        </row>
        <row r="4744">
          <cell r="A4744">
            <v>38029</v>
          </cell>
          <cell r="B4744" t="str">
            <v>TUBO CPVC, SOLDAVEL, 54 MM, AGUA QUENTE PREDIAL (NBR 15884)</v>
          </cell>
          <cell r="C4744" t="str">
            <v xml:space="preserve">M     </v>
          </cell>
          <cell r="D4744">
            <v>73.61</v>
          </cell>
        </row>
        <row r="4745">
          <cell r="A4745">
            <v>38030</v>
          </cell>
          <cell r="B4745" t="str">
            <v>TUBO CPVC, SOLDAVEL, 73 MM, AGUA QUENTE PREDIAL (NBR 15884)</v>
          </cell>
          <cell r="C4745" t="str">
            <v xml:space="preserve">M     </v>
          </cell>
          <cell r="D4745">
            <v>113.07</v>
          </cell>
        </row>
        <row r="4746">
          <cell r="A4746">
            <v>38031</v>
          </cell>
          <cell r="B4746" t="str">
            <v>TUBO CPVC, SOLDAVEL, 89 MM, AGUA QUENTE PREDIAL (NBR 15884)</v>
          </cell>
          <cell r="C4746" t="str">
            <v xml:space="preserve">M     </v>
          </cell>
          <cell r="D4746">
            <v>179.18</v>
          </cell>
        </row>
        <row r="4747">
          <cell r="A4747">
            <v>39735</v>
          </cell>
          <cell r="B4747" t="str">
            <v>TUBO DE BORRACHA ELASTOMERICA FLEXIVEL, PRETA, PARA ISOLAMENTO TERMICO DE TUBULACAO, DN 1 1/8" (28 MM), E= 32 MM, COEFICIENTE DE CONDUTIVIDADE TERMICA 0,036W/mK, VAPOR DE AGUA MAIOR OU IGUAL A 10.000</v>
          </cell>
          <cell r="C4747" t="str">
            <v xml:space="preserve">M     </v>
          </cell>
          <cell r="D4747">
            <v>90.73</v>
          </cell>
        </row>
        <row r="4748">
          <cell r="A4748">
            <v>39734</v>
          </cell>
          <cell r="B4748" t="str">
            <v>TUBO DE BORRACHA ELASTOMERICA FLEXIVEL, PRETA, PARA ISOLAMENTO TERMICO DE TUBULACAO, DN 1 3/8" (35 MM), E= 32 MM, COEFICIENTE DE CONDUTIVIDADE TERMICA 0,036W/mK, VAPOR DE AGUA MAIOR OU IGUAL A 10.000</v>
          </cell>
          <cell r="C4748" t="str">
            <v xml:space="preserve">M     </v>
          </cell>
          <cell r="D4748">
            <v>107.62</v>
          </cell>
        </row>
        <row r="4749">
          <cell r="A4749">
            <v>39736</v>
          </cell>
          <cell r="B4749" t="str">
            <v>TUBO DE BORRACHA ELASTOMERICA FLEXIVEL, PRETA, PARA ISOLAMENTO TERMICO DE TUBULACAO, DN 1 5/8" (42 MM), E= 32 MM, COEFICIENTE DE CONDUTIVIDADE TERMICA 0,036W/mK, VAPOR DE AGUA MAIOR OU IGUAL A 10.000</v>
          </cell>
          <cell r="C4749" t="str">
            <v xml:space="preserve">M     </v>
          </cell>
          <cell r="D4749">
            <v>122.82</v>
          </cell>
        </row>
        <row r="4750">
          <cell r="A4750">
            <v>39737</v>
          </cell>
          <cell r="B4750" t="str">
            <v>TUBO DE BORRACHA ELASTOMERICA FLEXIVEL, PRETA, PARA ISOLAMENTO TERMICO DE TUBULACAO, DN 1/2" (12 MM), E= 19 MM, COEFICIENTE DE CONDUTIVIDADE TERMICA 0,036W/mK, VAPOR DE AGUA MAIOR OU IGUAL A 10.000</v>
          </cell>
          <cell r="C4750" t="str">
            <v xml:space="preserve">M     </v>
          </cell>
          <cell r="D4750">
            <v>16.52</v>
          </cell>
        </row>
        <row r="4751">
          <cell r="A4751">
            <v>39738</v>
          </cell>
          <cell r="B4751" t="str">
            <v>TUBO DE BORRACHA ELASTOMERICA FLEXIVEL, PRETA, PARA ISOLAMENTO TERMICO DE TUBULACAO, DN 1/4" (6 MM), E= 9 MM, COEFICIENTE DE CONDUTIVIDADE TERMICA 0,036W/mK, VAPOR DE AGUA MAIOR OU IGUAL A 10.000</v>
          </cell>
          <cell r="C4751" t="str">
            <v xml:space="preserve">M     </v>
          </cell>
          <cell r="D4751">
            <v>5.97</v>
          </cell>
        </row>
        <row r="4752">
          <cell r="A4752">
            <v>39739</v>
          </cell>
          <cell r="B4752" t="str">
            <v>TUBO DE BORRACHA ELASTOMERICA FLEXIVEL, PRETA, PARA ISOLAMENTO TERMICO DE TUBULACAO, DN 1" (25 MM), E= 32 MM, COEFICIENTE DE CONDUTIVIDADE TERMICA 0,036W/mK, VAPOR DE AGUA MAIOR OU IGUAL A 10.000</v>
          </cell>
          <cell r="C4752" t="str">
            <v xml:space="preserve">M     </v>
          </cell>
          <cell r="D4752">
            <v>84.93</v>
          </cell>
        </row>
        <row r="4753">
          <cell r="A4753">
            <v>39733</v>
          </cell>
          <cell r="B4753" t="str">
            <v>TUBO DE BORRACHA ELASTOMERICA FLEXIVEL, PRETA, PARA ISOLAMENTO TERMICO DE TUBULACAO, DN 2 1/8" (54 MM), E= 32 MM, COEFICIENTE DE CONDUTIVIDADE TERMICA 0,036W/mK, VAPOR DE AGUA MAIOR OU IGUAL A 10.000</v>
          </cell>
          <cell r="C4753" t="str">
            <v xml:space="preserve">M     </v>
          </cell>
          <cell r="D4753">
            <v>146.97999999999999</v>
          </cell>
        </row>
        <row r="4754">
          <cell r="A4754">
            <v>39854</v>
          </cell>
          <cell r="B4754" t="str">
            <v>TUBO DE BORRACHA ELASTOMERICA FLEXIVEL, PRETA, PARA ISOLAMENTO TERMICO DE TUBULACAO, DN 2 5/8" (*64* MM), E= *32* MM, COEFICIENTE DE CONDUTIVIDADE TERMICA 0,036W/MK, VAPOR DE AGUA MAIOR OU IGUAL A 10.000</v>
          </cell>
          <cell r="C4754" t="str">
            <v xml:space="preserve">M     </v>
          </cell>
          <cell r="D4754">
            <v>149.06</v>
          </cell>
        </row>
        <row r="4755">
          <cell r="A4755">
            <v>39740</v>
          </cell>
          <cell r="B4755" t="str">
            <v>TUBO DE BORRACHA ELASTOMERICA FLEXIVEL, PRETA, PARA ISOLAMENTO TERMICO DE TUBULACAO, DN 3/4" (18 MM), E= 32 MM, COEFICIENTE DE CONDUTIVIDADE TERMICA 0,036W/mK, VAPOR DE AGUA MAIOR OU IGUAL A 10.000</v>
          </cell>
          <cell r="C4755" t="str">
            <v xml:space="preserve">M     </v>
          </cell>
          <cell r="D4755">
            <v>81.56</v>
          </cell>
        </row>
        <row r="4756">
          <cell r="A4756">
            <v>39741</v>
          </cell>
          <cell r="B4756" t="str">
            <v>TUBO DE BORRACHA ELASTOMERICA FLEXIVEL, PRETA, PARA ISOLAMENTO TERMICO DE TUBULACAO, DN 3/8" (10 MM), E= 19 MM, COEFICIENTE DE CONDUTIVIDADE TERMICA 0,036W/mK, VAPOR DE AGUA MAIOR OU IGUAL A 10.000</v>
          </cell>
          <cell r="C4756" t="str">
            <v xml:space="preserve">M     </v>
          </cell>
          <cell r="D4756">
            <v>15.03</v>
          </cell>
        </row>
        <row r="4757">
          <cell r="A4757">
            <v>39853</v>
          </cell>
          <cell r="B4757" t="str">
            <v>TUBO DE BORRACHA ELASTOMERICA FLEXIVEL, PRETA, PARA ISOLAMENTO TERMICO DE TUBULACAO, DN 5/8" (15 MM), E= 19 MM, COEFICIENTE DE CONDUTIVIDADE TERMICA 0,036W/MK, VAPOR DE AGUA MAIOR OU IGUAL A 10.000</v>
          </cell>
          <cell r="C4757" t="str">
            <v xml:space="preserve">M     </v>
          </cell>
          <cell r="D4757">
            <v>19.739999999999998</v>
          </cell>
        </row>
        <row r="4758">
          <cell r="A4758">
            <v>39742</v>
          </cell>
          <cell r="B4758" t="str">
            <v>TUBO DE BORRACHA ELASTOMERICA FLEXIVEL, PRETA, PARA ISOLAMENTO TERMICO DE TUBULACAO, DN 7/8" (22 MM), E= 32 MM, COEFICIENTE DE CONDUTIVIDADE TERMICA 0,036W/mK, VAPOR DE AGUA MAIOR OU IGUAL A 10.000</v>
          </cell>
          <cell r="C4758" t="str">
            <v xml:space="preserve">M     </v>
          </cell>
          <cell r="D4758">
            <v>65.55</v>
          </cell>
        </row>
        <row r="4759">
          <cell r="A4759">
            <v>39749</v>
          </cell>
          <cell r="B4759" t="str">
            <v>TUBO DE COBRE CLASSE "A", DN = 1 " (28 MM), PARA INSTALACOES DE MEDIA PRESSAO PARA GASES COMBUSTIVEIS E MEDICINAIS</v>
          </cell>
          <cell r="C4759" t="str">
            <v xml:space="preserve">M     </v>
          </cell>
          <cell r="D4759">
            <v>87</v>
          </cell>
        </row>
        <row r="4760">
          <cell r="A4760">
            <v>39751</v>
          </cell>
          <cell r="B4760" t="str">
            <v>TUBO DE COBRE CLASSE "A", DN = 1 1/2 " (42 MM), PARA INSTALACOES DE MEDIA PRESSAO PARA GASES COMBUSTIVEIS E MEDICINAIS</v>
          </cell>
          <cell r="C4760" t="str">
            <v xml:space="preserve">M     </v>
          </cell>
          <cell r="D4760">
            <v>158.09</v>
          </cell>
        </row>
        <row r="4761">
          <cell r="A4761">
            <v>39750</v>
          </cell>
          <cell r="B4761" t="str">
            <v>TUBO DE COBRE CLASSE "A", DN = 1 1/4 " (35 MM), PARA INSTALACOES DE MEDIA PRESSAO PARA GASES COMBUSTIVEIS E MEDICINAIS</v>
          </cell>
          <cell r="C4761" t="str">
            <v xml:space="preserve">M     </v>
          </cell>
          <cell r="D4761">
            <v>131.4</v>
          </cell>
        </row>
        <row r="4762">
          <cell r="A4762">
            <v>39747</v>
          </cell>
          <cell r="B4762" t="str">
            <v>TUBO DE COBRE CLASSE "A", DN = 1/2 " (15 MM), PARA INSTALACOES DE MEDIA PRESSAO PARA GASES COMBUSTIVEIS E MEDICINAIS</v>
          </cell>
          <cell r="C4762" t="str">
            <v xml:space="preserve">M     </v>
          </cell>
          <cell r="D4762">
            <v>42.27</v>
          </cell>
        </row>
        <row r="4763">
          <cell r="A4763">
            <v>39753</v>
          </cell>
          <cell r="B4763" t="str">
            <v>TUBO DE COBRE CLASSE "A", DN = 2 1/2 " (66 MM), PARA INSTALACOES DE MEDIA PRESSAO PARA GASES COMBUSTIVEIS E MEDICINAIS</v>
          </cell>
          <cell r="C4763" t="str">
            <v xml:space="preserve">M     </v>
          </cell>
          <cell r="D4763">
            <v>291.01</v>
          </cell>
        </row>
        <row r="4764">
          <cell r="A4764">
            <v>39754</v>
          </cell>
          <cell r="B4764" t="str">
            <v>TUBO DE COBRE CLASSE "A", DN = 3 " (79 MM), PARA INSTALACOES DE MEDIA PRESSAO PARA GASES COMBUSTIVEIS E MEDICINAIS</v>
          </cell>
          <cell r="C4764" t="str">
            <v xml:space="preserve">M     </v>
          </cell>
          <cell r="D4764">
            <v>428.74</v>
          </cell>
        </row>
        <row r="4765">
          <cell r="A4765">
            <v>39748</v>
          </cell>
          <cell r="B4765" t="str">
            <v>TUBO DE COBRE CLASSE "A", DN = 3/4 " (22 MM), PARA INSTALACOES DE MEDIA PRESSAO PARA GASES COMBUSTIVEIS E MEDICINAIS</v>
          </cell>
          <cell r="C4765" t="str">
            <v xml:space="preserve">M     </v>
          </cell>
          <cell r="D4765">
            <v>68.39</v>
          </cell>
        </row>
        <row r="4766">
          <cell r="A4766">
            <v>39755</v>
          </cell>
          <cell r="B4766" t="str">
            <v>TUBO DE COBRE CLASSE "A", DN = 4 " (104 MM), PARA INSTALACOES DE MEDIA PRESSAO PARA GASES COMBUSTIVEIS E MEDICINAIS</v>
          </cell>
          <cell r="C4766" t="str">
            <v xml:space="preserve">M     </v>
          </cell>
          <cell r="D4766">
            <v>650.07000000000005</v>
          </cell>
        </row>
        <row r="4767">
          <cell r="A4767">
            <v>12742</v>
          </cell>
          <cell r="B4767" t="str">
            <v>TUBO DE COBRE CLASSE "E", DN = 104 MM, PARA INSTALACAO HIDRAULICA PREDIAL</v>
          </cell>
          <cell r="C4767" t="str">
            <v xml:space="preserve">M     </v>
          </cell>
          <cell r="D4767">
            <v>514.74</v>
          </cell>
        </row>
        <row r="4768">
          <cell r="A4768">
            <v>12713</v>
          </cell>
          <cell r="B4768" t="str">
            <v>TUBO DE COBRE CLASSE "E", DN = 15 MM, PARA INSTALACAO HIDRAULICA PREDIAL</v>
          </cell>
          <cell r="C4768" t="str">
            <v xml:space="preserve">M     </v>
          </cell>
          <cell r="D4768">
            <v>27.3</v>
          </cell>
        </row>
        <row r="4769">
          <cell r="A4769">
            <v>12743</v>
          </cell>
          <cell r="B4769" t="str">
            <v>TUBO DE COBRE CLASSE "E", DN = 22 MM, PARA INSTALACAO HIDRAULICA PREDIAL</v>
          </cell>
          <cell r="C4769" t="str">
            <v xml:space="preserve">M     </v>
          </cell>
          <cell r="D4769">
            <v>46.96</v>
          </cell>
        </row>
        <row r="4770">
          <cell r="A4770">
            <v>12744</v>
          </cell>
          <cell r="B4770" t="str">
            <v>TUBO DE COBRE CLASSE "E", DN = 28 MM, PARA INSTALACAO HIDRAULICA PREDIAL</v>
          </cell>
          <cell r="C4770" t="str">
            <v xml:space="preserve">M     </v>
          </cell>
          <cell r="D4770">
            <v>59.6</v>
          </cell>
        </row>
        <row r="4771">
          <cell r="A4771">
            <v>12745</v>
          </cell>
          <cell r="B4771" t="str">
            <v>TUBO DE COBRE CLASSE "E", DN = 35 MM, PARA INSTALACAO HIDRAULICA PREDIAL</v>
          </cell>
          <cell r="C4771" t="str">
            <v xml:space="preserve">M     </v>
          </cell>
          <cell r="D4771">
            <v>86.55</v>
          </cell>
        </row>
        <row r="4772">
          <cell r="A4772">
            <v>12746</v>
          </cell>
          <cell r="B4772" t="str">
            <v>TUBO DE COBRE CLASSE "E", DN = 42 MM, PARA INSTALACAO HIDRAULICA PREDIAL</v>
          </cell>
          <cell r="C4772" t="str">
            <v xml:space="preserve">M     </v>
          </cell>
          <cell r="D4772">
            <v>116.88</v>
          </cell>
        </row>
        <row r="4773">
          <cell r="A4773">
            <v>12747</v>
          </cell>
          <cell r="B4773" t="str">
            <v>TUBO DE COBRE CLASSE "E", DN = 54 MM, PARA INSTALACAO HIDRAULICA PREDIAL</v>
          </cell>
          <cell r="C4773" t="str">
            <v xml:space="preserve">M     </v>
          </cell>
          <cell r="D4773">
            <v>169.5</v>
          </cell>
        </row>
        <row r="4774">
          <cell r="A4774">
            <v>12748</v>
          </cell>
          <cell r="B4774" t="str">
            <v>TUBO DE COBRE CLASSE "E", DN = 66 MM, PARA INSTALACAO HIDRAULICA PREDIAL</v>
          </cell>
          <cell r="C4774" t="str">
            <v xml:space="preserve">M     </v>
          </cell>
          <cell r="D4774">
            <v>238.79</v>
          </cell>
        </row>
        <row r="4775">
          <cell r="A4775">
            <v>12749</v>
          </cell>
          <cell r="B4775" t="str">
            <v>TUBO DE COBRE CLASSE "E", DN = 79 MM, PARA INSTALACAO HIDRAULICA PREDIAL</v>
          </cell>
          <cell r="C4775" t="str">
            <v xml:space="preserve">M     </v>
          </cell>
          <cell r="D4775">
            <v>349.08</v>
          </cell>
        </row>
        <row r="4776">
          <cell r="A4776">
            <v>39726</v>
          </cell>
          <cell r="B4776" t="str">
            <v>TUBO DE COBRE CLASSE "I", DN = 1 " (28 MM), PARA INSTALACOES INDUSTRIAIS DE ALTA PRESSAO E VAPOR</v>
          </cell>
          <cell r="C4776" t="str">
            <v xml:space="preserve">M     </v>
          </cell>
          <cell r="D4776">
            <v>114.66</v>
          </cell>
        </row>
        <row r="4777">
          <cell r="A4777">
            <v>39728</v>
          </cell>
          <cell r="B4777" t="str">
            <v>TUBO DE COBRE CLASSE "I", DN = 1 1/2 " (42 MM), PARA INSTALACOES INDUSTRIAIS DE ALTA PRESSAO E VAPOR</v>
          </cell>
          <cell r="C4777" t="str">
            <v xml:space="preserve">M     </v>
          </cell>
          <cell r="D4777">
            <v>201.51</v>
          </cell>
        </row>
        <row r="4778">
          <cell r="A4778">
            <v>39727</v>
          </cell>
          <cell r="B4778" t="str">
            <v>TUBO DE COBRE CLASSE "I", DN = 1 1/4 " (35 MM), PARA INSTALACOES INDUSTRIAIS DE ALTA PRESSAO E VAPOR</v>
          </cell>
          <cell r="C4778" t="str">
            <v xml:space="preserve">M     </v>
          </cell>
          <cell r="D4778">
            <v>165.83</v>
          </cell>
        </row>
        <row r="4779">
          <cell r="A4779">
            <v>39724</v>
          </cell>
          <cell r="B4779" t="str">
            <v>TUBO DE COBRE CLASSE "I", DN = 1/2 " (15 MM), PARA INSTALACOES INDUSTRIAIS DE ALTA PRESSAO E VAPOR</v>
          </cell>
          <cell r="C4779" t="str">
            <v xml:space="preserve">M     </v>
          </cell>
          <cell r="D4779">
            <v>50.77</v>
          </cell>
        </row>
        <row r="4780">
          <cell r="A4780">
            <v>39729</v>
          </cell>
          <cell r="B4780" t="str">
            <v>TUBO DE COBRE CLASSE "I", DN = 2 " (54 MM), PARA INSTALACOES INDUSTRIAIS DE ALTA PRESSAO E VAPOR</v>
          </cell>
          <cell r="C4780" t="str">
            <v xml:space="preserve">M     </v>
          </cell>
          <cell r="D4780">
            <v>279.06</v>
          </cell>
        </row>
        <row r="4781">
          <cell r="A4781">
            <v>39730</v>
          </cell>
          <cell r="B4781" t="str">
            <v>TUBO DE COBRE CLASSE "I", DN = 2 1/2 " (66 MM), PARA INSTALACOES INDUSTRIAIS DE ALTA PRESSAO E VAPOR</v>
          </cell>
          <cell r="C4781" t="str">
            <v xml:space="preserve">M     </v>
          </cell>
          <cell r="D4781">
            <v>362.07</v>
          </cell>
        </row>
        <row r="4782">
          <cell r="A4782">
            <v>39731</v>
          </cell>
          <cell r="B4782" t="str">
            <v>TUBO DE COBRE CLASSE "I", DN = 3 " (79 MM), PARA INSTALACOES INDUSTRIAIS DE ALTA PRESSAO E VAPOR</v>
          </cell>
          <cell r="C4782" t="str">
            <v xml:space="preserve">M     </v>
          </cell>
          <cell r="D4782">
            <v>536.25</v>
          </cell>
        </row>
        <row r="4783">
          <cell r="A4783">
            <v>39725</v>
          </cell>
          <cell r="B4783" t="str">
            <v>TUBO DE COBRE CLASSE "I", DN = 3/4 " (22 MM), PARA INSTALACOES INDUSTRIAIS DE ALTA PRESSAO E VAPOR</v>
          </cell>
          <cell r="C4783" t="str">
            <v xml:space="preserve">M     </v>
          </cell>
          <cell r="D4783">
            <v>82.76</v>
          </cell>
        </row>
        <row r="4784">
          <cell r="A4784">
            <v>39732</v>
          </cell>
          <cell r="B4784" t="str">
            <v>TUBO DE COBRE CLASSE "I", DN = 4" (104 MM), PARA INSTALACOES INDUSTRIAIS DE ALTA PRESSAO E VAPOR</v>
          </cell>
          <cell r="C4784" t="str">
            <v xml:space="preserve">M     </v>
          </cell>
          <cell r="D4784">
            <v>789.33</v>
          </cell>
        </row>
        <row r="4785">
          <cell r="A4785">
            <v>39660</v>
          </cell>
          <cell r="B4785" t="str">
            <v>TUBO DE COBRE FLEXIVEL, D = 1/2 ", E = 0,79 MM, PARA AR-CONDICIONADO/ INSTALACOES GAS RESIDENCIAIS E COMERCIAIS</v>
          </cell>
          <cell r="C4785" t="str">
            <v xml:space="preserve">M     </v>
          </cell>
          <cell r="D4785">
            <v>35.97</v>
          </cell>
        </row>
        <row r="4786">
          <cell r="A4786">
            <v>39662</v>
          </cell>
          <cell r="B4786" t="str">
            <v>TUBO DE COBRE FLEXIVEL, D = 1/4 ", E = 0,79 MM, PARA AR-CONDICIONADO/ INSTALACOES GAS RESIDENCIAIS E COMERCIAIS</v>
          </cell>
          <cell r="C4786" t="str">
            <v xml:space="preserve">M     </v>
          </cell>
          <cell r="D4786">
            <v>17.239999999999998</v>
          </cell>
        </row>
        <row r="4787">
          <cell r="A4787">
            <v>39661</v>
          </cell>
          <cell r="B4787" t="str">
            <v>TUBO DE COBRE FLEXIVEL, D = 3/16 ", E = 0,79 MM, PARA AR-CONDICIONADO/ INSTALACOES GAS RESIDENCIAIS E COMERCIAIS</v>
          </cell>
          <cell r="C4787" t="str">
            <v xml:space="preserve">M     </v>
          </cell>
          <cell r="D4787">
            <v>11.75</v>
          </cell>
        </row>
        <row r="4788">
          <cell r="A4788">
            <v>39666</v>
          </cell>
          <cell r="B4788" t="str">
            <v>TUBO DE COBRE FLEXIVEL, D = 3/4 ", E = 0,79 MM, PARA AR-CONDICIONADO/ INSTALACOES GAS RESIDENCIAIS E COMERCIAIS</v>
          </cell>
          <cell r="C4788" t="str">
            <v xml:space="preserve">M     </v>
          </cell>
          <cell r="D4788">
            <v>54.11</v>
          </cell>
        </row>
        <row r="4789">
          <cell r="A4789">
            <v>39664</v>
          </cell>
          <cell r="B4789" t="str">
            <v>TUBO DE COBRE FLEXIVEL, D = 3/8 ", E = 0,79 MM, PARA AR-CONDICIONADO/ INSTALACOES GAS RESIDENCIAIS E COMERCIAIS</v>
          </cell>
          <cell r="C4789" t="str">
            <v xml:space="preserve">M     </v>
          </cell>
          <cell r="D4789">
            <v>26.52</v>
          </cell>
        </row>
        <row r="4790">
          <cell r="A4790">
            <v>39663</v>
          </cell>
          <cell r="B4790" t="str">
            <v>TUBO DE COBRE FLEXIVEL, D = 5/16 ", E = 0,79 MM, PARA AR-CONDICIONADO/ INSTALACOES GAS RESIDENCIAIS E COMERCIAIS</v>
          </cell>
          <cell r="C4790" t="str">
            <v xml:space="preserve">M     </v>
          </cell>
          <cell r="D4790">
            <v>21.2</v>
          </cell>
        </row>
        <row r="4791">
          <cell r="A4791">
            <v>39665</v>
          </cell>
          <cell r="B4791" t="str">
            <v>TUBO DE COBRE FLEXIVEL, D = 5/8 ", E = 0,79 MM, PARA AR-CONDICIONADO/ INSTALACOES GAS RESIDENCIAIS E COMERCIAIS</v>
          </cell>
          <cell r="C4791" t="str">
            <v xml:space="preserve">M     </v>
          </cell>
          <cell r="D4791">
            <v>44.74</v>
          </cell>
        </row>
        <row r="4792">
          <cell r="A4792">
            <v>39752</v>
          </cell>
          <cell r="B4792" t="str">
            <v>TUBO DE COBRE, CLASSE "A", DN = 2" (54 MM), PARA INSTALACOES DE MEDIA PRESSAO PARA GASES COMBUSTIVEIS E MEDICINAIS</v>
          </cell>
          <cell r="C4792" t="str">
            <v xml:space="preserve">M     </v>
          </cell>
          <cell r="D4792">
            <v>224.95</v>
          </cell>
        </row>
        <row r="4793">
          <cell r="A4793">
            <v>7725</v>
          </cell>
          <cell r="B4793" t="str">
            <v>TUBO DE CONCRETO ARMADO PARA AGUAS PLUVIAIS, CLASSE PA-1, COM ENCAIXE PONTA E BOLSA, DIAMETRO NOMINAL DE = 600 MM</v>
          </cell>
          <cell r="C4793" t="str">
            <v xml:space="preserve">M     </v>
          </cell>
          <cell r="D4793">
            <v>189</v>
          </cell>
        </row>
        <row r="4794">
          <cell r="A4794">
            <v>7753</v>
          </cell>
          <cell r="B4794" t="str">
            <v>TUBO DE CONCRETO ARMADO PARA AGUAS PLUVIAIS, CLASSE PA-1, COM ENCAIXE PONTA E BOLSA, DIAMETRO NOMINAL DE 1000 MM</v>
          </cell>
          <cell r="C4794" t="str">
            <v xml:space="preserve">M     </v>
          </cell>
          <cell r="D4794">
            <v>368.47</v>
          </cell>
        </row>
        <row r="4795">
          <cell r="A4795">
            <v>13256</v>
          </cell>
          <cell r="B4795" t="str">
            <v>TUBO DE CONCRETO ARMADO PARA AGUAS PLUVIAIS, CLASSE PA-1, COM ENCAIXE PONTA E BOLSA, DIAMETRO NOMINAL DE 1100 MM</v>
          </cell>
          <cell r="C4795" t="str">
            <v xml:space="preserve">M     </v>
          </cell>
          <cell r="D4795">
            <v>516.16999999999996</v>
          </cell>
        </row>
        <row r="4796">
          <cell r="A4796">
            <v>7757</v>
          </cell>
          <cell r="B4796" t="str">
            <v>TUBO DE CONCRETO ARMADO PARA AGUAS PLUVIAIS, CLASSE PA-1, COM ENCAIXE PONTA E BOLSA, DIAMETRO NOMINAL DE 1200 MM</v>
          </cell>
          <cell r="C4796" t="str">
            <v xml:space="preserve">M     </v>
          </cell>
          <cell r="D4796">
            <v>550.32000000000005</v>
          </cell>
        </row>
        <row r="4797">
          <cell r="A4797">
            <v>7758</v>
          </cell>
          <cell r="B4797" t="str">
            <v>TUBO DE CONCRETO ARMADO PARA AGUAS PLUVIAIS, CLASSE PA-1, COM ENCAIXE PONTA E BOLSA, DIAMETRO NOMINAL DE 1500 MM</v>
          </cell>
          <cell r="C4797" t="str">
            <v xml:space="preserve">M     </v>
          </cell>
          <cell r="D4797">
            <v>797.29</v>
          </cell>
        </row>
        <row r="4798">
          <cell r="A4798">
            <v>7759</v>
          </cell>
          <cell r="B4798" t="str">
            <v>TUBO DE CONCRETO ARMADO PARA AGUAS PLUVIAIS, CLASSE PA-1, COM ENCAIXE PONTA E BOLSA, DIAMETRO NOMINAL DE 2000 MM</v>
          </cell>
          <cell r="C4798" t="str">
            <v xml:space="preserve">M     </v>
          </cell>
          <cell r="D4798">
            <v>2209.29</v>
          </cell>
        </row>
        <row r="4799">
          <cell r="A4799">
            <v>40334</v>
          </cell>
          <cell r="B4799" t="str">
            <v>TUBO DE CONCRETO ARMADO PARA AGUAS PLUVIAIS, CLASSE PA-1, COM ENCAIXE PONTA E BOLSA, DIAMETRO NOMINAL DE 300 MM</v>
          </cell>
          <cell r="C4799" t="str">
            <v xml:space="preserve">M     </v>
          </cell>
          <cell r="D4799">
            <v>86.55</v>
          </cell>
        </row>
        <row r="4800">
          <cell r="A4800">
            <v>7745</v>
          </cell>
          <cell r="B4800" t="str">
            <v>TUBO DE CONCRETO ARMADO PARA AGUAS PLUVIAIS, CLASSE PA-1, COM ENCAIXE PONTA E BOLSA, DIAMETRO NOMINAL DE 400 MM</v>
          </cell>
          <cell r="C4800" t="str">
            <v xml:space="preserve">M     </v>
          </cell>
          <cell r="D4800">
            <v>97.67</v>
          </cell>
        </row>
        <row r="4801">
          <cell r="A4801">
            <v>7714</v>
          </cell>
          <cell r="B4801" t="str">
            <v>TUBO DE CONCRETO ARMADO PARA AGUAS PLUVIAIS, CLASSE PA-1, COM ENCAIXE PONTA E BOLSA, DIAMETRO NOMINAL DE 500 MM</v>
          </cell>
          <cell r="C4801" t="str">
            <v xml:space="preserve">M     </v>
          </cell>
          <cell r="D4801">
            <v>116.73</v>
          </cell>
        </row>
        <row r="4802">
          <cell r="A4802">
            <v>7742</v>
          </cell>
          <cell r="B4802" t="str">
            <v>TUBO DE CONCRETO ARMADO PARA AGUAS PLUVIAIS, CLASSE PA-1, COM ENCAIXE PONTA E BOLSA, DIAMETRO NOMINAL DE 700 MM</v>
          </cell>
          <cell r="C4802" t="str">
            <v xml:space="preserve">M     </v>
          </cell>
          <cell r="D4802">
            <v>257.61</v>
          </cell>
        </row>
        <row r="4803">
          <cell r="A4803">
            <v>7750</v>
          </cell>
          <cell r="B4803" t="str">
            <v>TUBO DE CONCRETO ARMADO PARA AGUAS PLUVIAIS, CLASSE PA-1, COM ENCAIXE PONTA E BOLSA, DIAMETRO NOMINAL DE 800 MM</v>
          </cell>
          <cell r="C4803" t="str">
            <v xml:space="preserve">M     </v>
          </cell>
          <cell r="D4803">
            <v>314.47000000000003</v>
          </cell>
        </row>
        <row r="4804">
          <cell r="A4804">
            <v>7756</v>
          </cell>
          <cell r="B4804" t="str">
            <v>TUBO DE CONCRETO ARMADO PARA AGUAS PLUVIAIS, CLASSE PA-1, COM ENCAIXE PONTA E BOLSA, DIAMETRO NOMINAL DE 900 MM</v>
          </cell>
          <cell r="C4804" t="str">
            <v xml:space="preserve">M     </v>
          </cell>
          <cell r="D4804">
            <v>361.32</v>
          </cell>
        </row>
        <row r="4805">
          <cell r="A4805">
            <v>7765</v>
          </cell>
          <cell r="B4805" t="str">
            <v>TUBO DE CONCRETO ARMADO PARA AGUAS PLUVIAIS, CLASSE PA-2, COM ENCAIXE PONTA E BOLSA, DIAMETRO NOMINAL DE 1000 MM</v>
          </cell>
          <cell r="C4805" t="str">
            <v xml:space="preserve">M     </v>
          </cell>
          <cell r="D4805">
            <v>404.99</v>
          </cell>
        </row>
        <row r="4806">
          <cell r="A4806">
            <v>12569</v>
          </cell>
          <cell r="B4806" t="str">
            <v>TUBO DE CONCRETO ARMADO PARA AGUAS PLUVIAIS, CLASSE PA-2, COM ENCAIXE PONTA E BOLSA, DIAMETRO NOMINAL DE 1100 MM</v>
          </cell>
          <cell r="C4806" t="str">
            <v xml:space="preserve">M     </v>
          </cell>
          <cell r="D4806">
            <v>559.04999999999995</v>
          </cell>
        </row>
        <row r="4807">
          <cell r="A4807">
            <v>7766</v>
          </cell>
          <cell r="B4807" t="str">
            <v>TUBO DE CONCRETO ARMADO PARA AGUAS PLUVIAIS, CLASSE PA-2, COM ENCAIXE PONTA E BOLSA, DIAMETRO NOMINAL DE 1200 MM</v>
          </cell>
          <cell r="C4807" t="str">
            <v xml:space="preserve">M     </v>
          </cell>
          <cell r="D4807">
            <v>593.99</v>
          </cell>
        </row>
        <row r="4808">
          <cell r="A4808">
            <v>7767</v>
          </cell>
          <cell r="B4808" t="str">
            <v>TUBO DE CONCRETO ARMADO PARA AGUAS PLUVIAIS, CLASSE PA-2, COM ENCAIXE PONTA E BOLSA, DIAMETRO NOMINAL DE 1500 MM</v>
          </cell>
          <cell r="C4808" t="str">
            <v xml:space="preserve">M     </v>
          </cell>
          <cell r="D4808">
            <v>852.88</v>
          </cell>
        </row>
        <row r="4809">
          <cell r="A4809">
            <v>7727</v>
          </cell>
          <cell r="B4809" t="str">
            <v>TUBO DE CONCRETO ARMADO PARA AGUAS PLUVIAIS, CLASSE PA-2, COM ENCAIXE PONTA E BOLSA, DIAMETRO NOMINAL DE 2000 MM</v>
          </cell>
          <cell r="C4809" t="str">
            <v xml:space="preserve">M     </v>
          </cell>
          <cell r="D4809">
            <v>2477.64</v>
          </cell>
        </row>
        <row r="4810">
          <cell r="A4810">
            <v>7760</v>
          </cell>
          <cell r="B4810" t="str">
            <v>TUBO DE CONCRETO ARMADO PARA AGUAS PLUVIAIS, CLASSE PA-2, COM ENCAIXE PONTA E BOLSA, DIAMETRO NOMINAL DE 300 MM</v>
          </cell>
          <cell r="C4810" t="str">
            <v xml:space="preserve">M     </v>
          </cell>
          <cell r="D4810">
            <v>98.47</v>
          </cell>
        </row>
        <row r="4811">
          <cell r="A4811">
            <v>7761</v>
          </cell>
          <cell r="B4811" t="str">
            <v>TUBO DE CONCRETO ARMADO PARA AGUAS PLUVIAIS, CLASSE PA-2, COM ENCAIXE PONTA E BOLSA, DIAMETRO NOMINAL DE 400 MM</v>
          </cell>
          <cell r="C4811" t="str">
            <v xml:space="preserve">M     </v>
          </cell>
          <cell r="D4811">
            <v>103.23</v>
          </cell>
        </row>
        <row r="4812">
          <cell r="A4812">
            <v>7752</v>
          </cell>
          <cell r="B4812" t="str">
            <v>TUBO DE CONCRETO ARMADO PARA AGUAS PLUVIAIS, CLASSE PA-2, COM ENCAIXE PONTA E BOLSA, DIAMETRO NOMINAL DE 500 MM</v>
          </cell>
          <cell r="C4812" t="str">
            <v xml:space="preserve">M     </v>
          </cell>
          <cell r="D4812">
            <v>125.47</v>
          </cell>
        </row>
        <row r="4813">
          <cell r="A4813">
            <v>7762</v>
          </cell>
          <cell r="B4813" t="str">
            <v>TUBO DE CONCRETO ARMADO PARA AGUAS PLUVIAIS, CLASSE PA-2, COM ENCAIXE PONTA E BOLSA, DIAMETRO NOMINAL DE 600 MM</v>
          </cell>
          <cell r="C4813" t="str">
            <v xml:space="preserve">M     </v>
          </cell>
          <cell r="D4813">
            <v>163.98</v>
          </cell>
        </row>
        <row r="4814">
          <cell r="A4814">
            <v>7722</v>
          </cell>
          <cell r="B4814" t="str">
            <v>TUBO DE CONCRETO ARMADO PARA AGUAS PLUVIAIS, CLASSE PA-2, COM ENCAIXE PONTA E BOLSA, DIAMETRO NOMINAL DE 700 MM</v>
          </cell>
          <cell r="C4814" t="str">
            <v xml:space="preserve">M     </v>
          </cell>
          <cell r="D4814">
            <v>250.94</v>
          </cell>
        </row>
        <row r="4815">
          <cell r="A4815">
            <v>7763</v>
          </cell>
          <cell r="B4815" t="str">
            <v>TUBO DE CONCRETO ARMADO PARA AGUAS PLUVIAIS, CLASSE PA-2, COM ENCAIXE PONTA E BOLSA, DIAMETRO NOMINAL DE 800 MM</v>
          </cell>
          <cell r="C4815" t="str">
            <v xml:space="preserve">M     </v>
          </cell>
          <cell r="D4815">
            <v>305.73</v>
          </cell>
        </row>
        <row r="4816">
          <cell r="A4816">
            <v>7764</v>
          </cell>
          <cell r="B4816" t="str">
            <v>TUBO DE CONCRETO ARMADO PARA AGUAS PLUVIAIS, CLASSE PA-2, COM ENCAIXE PONTA E BOLSA, DIAMETRO NOMINAL DE 900 MM</v>
          </cell>
          <cell r="C4816" t="str">
            <v xml:space="preserve">M     </v>
          </cell>
          <cell r="D4816">
            <v>365.29</v>
          </cell>
        </row>
        <row r="4817">
          <cell r="A4817">
            <v>12572</v>
          </cell>
          <cell r="B4817" t="str">
            <v>TUBO DE CONCRETO ARMADO PARA AGUAS PLUVIAIS, CLASSE PA-3, COM ENCAIXE PONTA E BOLSA, DIAMETRO NOMINAL DE 1000 MM</v>
          </cell>
          <cell r="C4817" t="str">
            <v xml:space="preserve">M     </v>
          </cell>
          <cell r="D4817">
            <v>516.16999999999996</v>
          </cell>
        </row>
        <row r="4818">
          <cell r="A4818">
            <v>12573</v>
          </cell>
          <cell r="B4818" t="str">
            <v>TUBO DE CONCRETO ARMADO PARA AGUAS PLUVIAIS, CLASSE PA-3, COM ENCAIXE PONTA E BOLSA, DIAMETRO NOMINAL DE 1100 MM</v>
          </cell>
          <cell r="C4818" t="str">
            <v xml:space="preserve">M     </v>
          </cell>
          <cell r="D4818">
            <v>678.97</v>
          </cell>
        </row>
        <row r="4819">
          <cell r="A4819">
            <v>12574</v>
          </cell>
          <cell r="B4819" t="str">
            <v>TUBO DE CONCRETO ARMADO PARA AGUAS PLUVIAIS, CLASSE PA-3, COM ENCAIXE PONTA E BOLSA, DIAMETRO NOMINAL DE 1200 MM</v>
          </cell>
          <cell r="C4819" t="str">
            <v xml:space="preserve">M     </v>
          </cell>
          <cell r="D4819">
            <v>820.95</v>
          </cell>
        </row>
        <row r="4820">
          <cell r="A4820">
            <v>12575</v>
          </cell>
          <cell r="B4820" t="str">
            <v>TUBO DE CONCRETO ARMADO PARA AGUAS PLUVIAIS, CLASSE PA-3, COM ENCAIXE PONTA E BOLSA, DIAMETRO NOMINAL DE 1500 MM</v>
          </cell>
          <cell r="C4820" t="str">
            <v xml:space="preserve">M     </v>
          </cell>
          <cell r="D4820">
            <v>1246.76</v>
          </cell>
        </row>
        <row r="4821">
          <cell r="A4821">
            <v>12576</v>
          </cell>
          <cell r="B4821" t="str">
            <v>TUBO DE CONCRETO ARMADO PARA AGUAS PLUVIAIS, CLASSE PA-3, COM ENCAIXE PONTA E BOLSA, DIAMETRO NOMINAL DE 400 MM</v>
          </cell>
          <cell r="C4821" t="str">
            <v xml:space="preserve">M     </v>
          </cell>
          <cell r="D4821">
            <v>150.88</v>
          </cell>
        </row>
        <row r="4822">
          <cell r="A4822">
            <v>12577</v>
          </cell>
          <cell r="B4822" t="str">
            <v>TUBO DE CONCRETO ARMADO PARA AGUAS PLUVIAIS, CLASSE PA-3, COM ENCAIXE PONTA E BOLSA, DIAMETRO NOMINAL DE 500 MM</v>
          </cell>
          <cell r="C4822" t="str">
            <v xml:space="preserve">M     </v>
          </cell>
          <cell r="D4822">
            <v>203.29</v>
          </cell>
        </row>
        <row r="4823">
          <cell r="A4823">
            <v>12578</v>
          </cell>
          <cell r="B4823" t="str">
            <v>TUBO DE CONCRETO ARMADO PARA AGUAS PLUVIAIS, CLASSE PA-3, COM ENCAIXE PONTA E BOLSA, DIAMETRO NOMINAL DE 600 MM</v>
          </cell>
          <cell r="C4823" t="str">
            <v xml:space="preserve">M     </v>
          </cell>
          <cell r="D4823">
            <v>246.17</v>
          </cell>
        </row>
        <row r="4824">
          <cell r="A4824">
            <v>12579</v>
          </cell>
          <cell r="B4824" t="str">
            <v>TUBO DE CONCRETO ARMADO PARA AGUAS PLUVIAIS, CLASSE PA-3, COM ENCAIXE PONTA E BOLSA, DIAMETRO NOMINAL DE 700 MM</v>
          </cell>
          <cell r="C4824" t="str">
            <v xml:space="preserve">M     </v>
          </cell>
          <cell r="D4824">
            <v>424.05</v>
          </cell>
        </row>
        <row r="4825">
          <cell r="A4825">
            <v>12580</v>
          </cell>
          <cell r="B4825" t="str">
            <v>TUBO DE CONCRETO ARMADO PARA AGUAS PLUVIAIS, CLASSE PA-3, COM ENCAIXE PONTA E BOLSA, DIAMETRO NOMINAL DE 800 MM</v>
          </cell>
          <cell r="C4825" t="str">
            <v xml:space="preserve">M     </v>
          </cell>
          <cell r="D4825">
            <v>441.84</v>
          </cell>
        </row>
        <row r="4826">
          <cell r="A4826">
            <v>12581</v>
          </cell>
          <cell r="B4826" t="str">
            <v>TUBO DE CONCRETO ARMADO PARA AGUAS PLUVIAIS, CLASSE PA-3, COM ENCAIXE PONTA E BOLSA, DIAMETRO NOMINAL DE 900 MM</v>
          </cell>
          <cell r="C4826" t="str">
            <v xml:space="preserve">M     </v>
          </cell>
          <cell r="D4826">
            <v>473.29</v>
          </cell>
        </row>
        <row r="4827">
          <cell r="A4827">
            <v>7720</v>
          </cell>
          <cell r="B4827" t="str">
            <v>TUBO DE CONCRETO ARMADO PARA ESGOTO SANITARIO, CLASSE EA-2, COM ENCAIXE PONTA E BOLSA, COM JUNTA ELASTICA, DIAMETRO NOMINAL DE 1000 MM</v>
          </cell>
          <cell r="C4827" t="str">
            <v xml:space="preserve">M     </v>
          </cell>
          <cell r="D4827">
            <v>740.11</v>
          </cell>
        </row>
        <row r="4828">
          <cell r="A4828">
            <v>40335</v>
          </cell>
          <cell r="B4828" t="str">
            <v>TUBO DE CONCRETO ARMADO PARA ESGOTO SANITARIO, CLASSE EA-2, COM ENCAIXE PONTA E BOLSA, COM JUNTA ELASTICA, DIAMETRO NOMINAL DE 300 MM</v>
          </cell>
          <cell r="C4828" t="str">
            <v xml:space="preserve">M     </v>
          </cell>
          <cell r="D4828">
            <v>154.85</v>
          </cell>
        </row>
        <row r="4829">
          <cell r="A4829">
            <v>7740</v>
          </cell>
          <cell r="B4829" t="str">
            <v>TUBO DE CONCRETO ARMADO PARA ESGOTO SANITARIO, CLASSE EA-2, COM ENCAIXE PONTA E BOLSA, COM JUNTA ELASTICA, DIAMETRO NOMINAL DE 400 MM</v>
          </cell>
          <cell r="C4829" t="str">
            <v xml:space="preserve">M     </v>
          </cell>
          <cell r="D4829">
            <v>158.82</v>
          </cell>
        </row>
        <row r="4830">
          <cell r="A4830">
            <v>7741</v>
          </cell>
          <cell r="B4830" t="str">
            <v>TUBO DE CONCRETO ARMADO PARA ESGOTO SANITARIO, CLASSE EA-2, COM ENCAIXE PONTA E BOLSA, COM JUNTA ELASTICA, DIAMETRO NOMINAL DE 500 MM</v>
          </cell>
          <cell r="C4830" t="str">
            <v xml:space="preserve">M     </v>
          </cell>
          <cell r="D4830">
            <v>293.82</v>
          </cell>
        </row>
        <row r="4831">
          <cell r="A4831">
            <v>7774</v>
          </cell>
          <cell r="B4831" t="str">
            <v>TUBO DE CONCRETO ARMADO PARA ESGOTO SANITARIO, CLASSE EA-2, COM ENCAIXE PONTA E BOLSA, COM JUNTA ELASTICA, DIAMETRO NOMINAL DE 600 MM</v>
          </cell>
          <cell r="C4831" t="str">
            <v xml:space="preserve">M     </v>
          </cell>
          <cell r="D4831">
            <v>360.52</v>
          </cell>
        </row>
        <row r="4832">
          <cell r="A4832">
            <v>7744</v>
          </cell>
          <cell r="B4832" t="str">
            <v>TUBO DE CONCRETO ARMADO PARA ESGOTO SANITARIO, CLASSE EA-2, COM ENCAIXE PONTA E BOLSA, COM JUNTA ELASTICA, DIAMETRO NOMINAL DE 700 MM</v>
          </cell>
          <cell r="C4832" t="str">
            <v xml:space="preserve">M     </v>
          </cell>
          <cell r="D4832">
            <v>470.91</v>
          </cell>
        </row>
        <row r="4833">
          <cell r="A4833">
            <v>7773</v>
          </cell>
          <cell r="B4833" t="str">
            <v>TUBO DE CONCRETO ARMADO PARA ESGOTO SANITARIO, CLASSE EA-2, COM ENCAIXE PONTA E BOLSA, COM JUNTA ELASTICA, DIAMETRO NOMINAL DE 800 MM</v>
          </cell>
          <cell r="C4833" t="str">
            <v xml:space="preserve">M     </v>
          </cell>
          <cell r="D4833">
            <v>481.31</v>
          </cell>
        </row>
        <row r="4834">
          <cell r="A4834">
            <v>7754</v>
          </cell>
          <cell r="B4834" t="str">
            <v>TUBO DE CONCRETO ARMADO PARA ESGOTO SANITARIO, CLASSE EA-2, COM ENCAIXE PONTA E BOLSA, COM JUNTA ELASTICA, DIAMETRO NOMINAL DE 900 MM</v>
          </cell>
          <cell r="C4834" t="str">
            <v xml:space="preserve">M     </v>
          </cell>
          <cell r="D4834">
            <v>729.79</v>
          </cell>
        </row>
        <row r="4835">
          <cell r="A4835">
            <v>7735</v>
          </cell>
          <cell r="B4835" t="str">
            <v>TUBO DE CONCRETO ARMADO PARA ESGOTO SANITARIO, CLASSE EA-3, COM ENCAIXE PONTA E BOLSA, COM JUNTA ELASTICA, DIAMETRO NOMINAL DE 1000 MM</v>
          </cell>
          <cell r="C4835" t="str">
            <v xml:space="preserve">M     </v>
          </cell>
          <cell r="D4835">
            <v>945</v>
          </cell>
        </row>
        <row r="4836">
          <cell r="A4836">
            <v>7755</v>
          </cell>
          <cell r="B4836" t="str">
            <v>TUBO DE CONCRETO ARMADO PARA ESGOTO SANITARIO, CLASSE EA-3, COM ENCAIXE PONTA E BOLSA, COM JUNTA ELASTICA, DIAMETRO NOMINAL DE 400 MM</v>
          </cell>
          <cell r="C4836" t="str">
            <v xml:space="preserve">M     </v>
          </cell>
          <cell r="D4836">
            <v>187.41</v>
          </cell>
        </row>
        <row r="4837">
          <cell r="A4837">
            <v>7776</v>
          </cell>
          <cell r="B4837" t="str">
            <v>TUBO DE CONCRETO ARMADO PARA ESGOTO SANITARIO, CLASSE EA-3, COM ENCAIXE PONTA E BOLSA, COM JUNTA ELASTICA, DIAMETRO NOMINAL DE 500 MM</v>
          </cell>
          <cell r="C4837" t="str">
            <v xml:space="preserve">M     </v>
          </cell>
          <cell r="D4837">
            <v>390.7</v>
          </cell>
        </row>
        <row r="4838">
          <cell r="A4838">
            <v>7743</v>
          </cell>
          <cell r="B4838" t="str">
            <v>TUBO DE CONCRETO ARMADO PARA ESGOTO SANITARIO, CLASSE EA-3, COM ENCAIXE PONTA E BOLSA, COM JUNTA ELASTICA, DIAMETRO NOMINAL DE 600 MM</v>
          </cell>
          <cell r="C4838" t="str">
            <v xml:space="preserve">M     </v>
          </cell>
          <cell r="D4838">
            <v>413.73</v>
          </cell>
        </row>
        <row r="4839">
          <cell r="A4839">
            <v>7733</v>
          </cell>
          <cell r="B4839" t="str">
            <v>TUBO DE CONCRETO ARMADO PARA ESGOTO SANITARIO, CLASSE EA-3, COM ENCAIXE PONTA E BOLSA, COM JUNTA ELASTICA, DIAMETRO NOMINAL DE 700 MM</v>
          </cell>
          <cell r="C4839" t="str">
            <v xml:space="preserve">M     </v>
          </cell>
          <cell r="D4839">
            <v>540</v>
          </cell>
        </row>
        <row r="4840">
          <cell r="A4840">
            <v>7775</v>
          </cell>
          <cell r="B4840" t="str">
            <v>TUBO DE CONCRETO ARMADO PARA ESGOTO SANITARIO, CLASSE EA-3, COM ENCAIXE PONTA E BOLSA, COM JUNTA ELASTICA, DIAMETRO NOMINAL DE 800 MM</v>
          </cell>
          <cell r="C4840" t="str">
            <v xml:space="preserve">M     </v>
          </cell>
          <cell r="D4840">
            <v>591.61</v>
          </cell>
        </row>
        <row r="4841">
          <cell r="A4841">
            <v>7734</v>
          </cell>
          <cell r="B4841" t="str">
            <v>TUBO DE CONCRETO ARMADO PARA ESGOTO SANITARIO, CLASSE EA-3, COM ENCAIXE PONTA E BOLSA, COM JUNTA ELASTICA, DIAMETRO NOMINAL DE 900 MM</v>
          </cell>
          <cell r="C4841" t="str">
            <v xml:space="preserve">M     </v>
          </cell>
          <cell r="D4841">
            <v>837.79</v>
          </cell>
        </row>
        <row r="4842">
          <cell r="A4842">
            <v>37449</v>
          </cell>
          <cell r="B4842" t="str">
            <v>TUBO DE CONCRETO SIMPLES PARA AGUAS PLUVIAIS, CLASSE PS1, COM ENCAIXE MACHO E FEMEA, DIAMETRO NOMINAL DE 200 MM</v>
          </cell>
          <cell r="C4842" t="str">
            <v xml:space="preserve">M     </v>
          </cell>
          <cell r="D4842">
            <v>22</v>
          </cell>
        </row>
        <row r="4843">
          <cell r="A4843">
            <v>37450</v>
          </cell>
          <cell r="B4843" t="str">
            <v>TUBO DE CONCRETO SIMPLES PARA AGUAS PLUVIAIS, CLASSE PS1, COM ENCAIXE MACHO E FEMEA, DIAMETRO NOMINAL DE 300 MM</v>
          </cell>
          <cell r="C4843" t="str">
            <v xml:space="preserve">M     </v>
          </cell>
          <cell r="D4843">
            <v>30.79</v>
          </cell>
        </row>
        <row r="4844">
          <cell r="A4844">
            <v>37451</v>
          </cell>
          <cell r="B4844" t="str">
            <v>TUBO DE CONCRETO SIMPLES PARA AGUAS PLUVIAIS, CLASSE PS1, COM ENCAIXE MACHO E FEMEA, DIAMETRO NOMINAL DE 400 MM</v>
          </cell>
          <cell r="C4844" t="str">
            <v xml:space="preserve">M     </v>
          </cell>
          <cell r="D4844">
            <v>43</v>
          </cell>
        </row>
        <row r="4845">
          <cell r="A4845">
            <v>37452</v>
          </cell>
          <cell r="B4845" t="str">
            <v>TUBO DE CONCRETO SIMPLES PARA AGUAS PLUVIAIS, CLASSE PS1, COM ENCAIXE MACHO E FEMEA, DIAMETRO NOMINAL DE 500 MM</v>
          </cell>
          <cell r="C4845" t="str">
            <v xml:space="preserve">M     </v>
          </cell>
          <cell r="D4845">
            <v>62.5</v>
          </cell>
        </row>
        <row r="4846">
          <cell r="A4846">
            <v>37453</v>
          </cell>
          <cell r="B4846" t="str">
            <v>TUBO DE CONCRETO SIMPLES PARA AGUAS PLUVIAIS, CLASSE PS1, COM ENCAIXE MACHO E FEMEA, DIAMETRO NOMINAL DE 600 MM</v>
          </cell>
          <cell r="C4846" t="str">
            <v xml:space="preserve">M     </v>
          </cell>
          <cell r="D4846">
            <v>71.97</v>
          </cell>
        </row>
        <row r="4847">
          <cell r="A4847">
            <v>7778</v>
          </cell>
          <cell r="B4847" t="str">
            <v>TUBO DE CONCRETO SIMPLES PARA AGUAS PLUVIAIS, CLASSE PS1, COM ENCAIXE PONTA E BOLSA, DIAMETRO NOMINAL DE 200 MM</v>
          </cell>
          <cell r="C4847" t="str">
            <v xml:space="preserve">M     </v>
          </cell>
          <cell r="D4847">
            <v>26.99</v>
          </cell>
        </row>
        <row r="4848">
          <cell r="A4848">
            <v>7796</v>
          </cell>
          <cell r="B4848" t="str">
            <v>TUBO DE CONCRETO SIMPLES PARA AGUAS PLUVIAIS, CLASSE PS1, COM ENCAIXE PONTA E BOLSA, DIAMETRO NOMINAL DE 300 MM</v>
          </cell>
          <cell r="C4848" t="str">
            <v xml:space="preserve">M     </v>
          </cell>
          <cell r="D4848">
            <v>37</v>
          </cell>
        </row>
        <row r="4849">
          <cell r="A4849">
            <v>7781</v>
          </cell>
          <cell r="B4849" t="str">
            <v>TUBO DE CONCRETO SIMPLES PARA AGUAS PLUVIAIS, CLASSE PS1, COM ENCAIXE PONTA E BOLSA, DIAMETRO NOMINAL DE 400 MM</v>
          </cell>
          <cell r="C4849" t="str">
            <v xml:space="preserve">M     </v>
          </cell>
          <cell r="D4849">
            <v>43.72</v>
          </cell>
        </row>
        <row r="4850">
          <cell r="A4850">
            <v>7795</v>
          </cell>
          <cell r="B4850" t="str">
            <v>TUBO DE CONCRETO SIMPLES PARA AGUAS PLUVIAIS, CLASSE PS1, COM ENCAIXE PONTA E BOLSA, DIAMETRO NOMINAL DE 500 MM</v>
          </cell>
          <cell r="C4850" t="str">
            <v xml:space="preserve">M     </v>
          </cell>
          <cell r="D4850">
            <v>65.069999999999993</v>
          </cell>
        </row>
        <row r="4851">
          <cell r="A4851">
            <v>7791</v>
          </cell>
          <cell r="B4851" t="str">
            <v>TUBO DE CONCRETO SIMPLES PARA AGUAS PLUVIAIS, CLASSE PS1, COM ENCAIXE PONTA E BOLSA, DIAMETRO NOMINAL DE 600 MM</v>
          </cell>
          <cell r="C4851" t="str">
            <v xml:space="preserve">M     </v>
          </cell>
          <cell r="D4851">
            <v>77.89</v>
          </cell>
        </row>
        <row r="4852">
          <cell r="A4852">
            <v>7783</v>
          </cell>
          <cell r="B4852" t="str">
            <v>TUBO DE CONCRETO SIMPLES PARA AGUAS PLUVIAIS, CLASSE PS2, COM ENCAIXE PONTA E BOLSA, DIAMETRO NOMINAL DE 200 MM</v>
          </cell>
          <cell r="C4852" t="str">
            <v xml:space="preserve">M     </v>
          </cell>
          <cell r="D4852">
            <v>27.6</v>
          </cell>
        </row>
        <row r="4853">
          <cell r="A4853">
            <v>7790</v>
          </cell>
          <cell r="B4853" t="str">
            <v>TUBO DE CONCRETO SIMPLES PARA AGUAS PLUVIAIS, CLASSE PS2, COM ENCAIXE PONTA E BOLSA, DIAMETRO NOMINAL DE 300 MM</v>
          </cell>
          <cell r="C4853" t="str">
            <v xml:space="preserve">M     </v>
          </cell>
          <cell r="D4853">
            <v>43.5</v>
          </cell>
        </row>
        <row r="4854">
          <cell r="A4854">
            <v>7785</v>
          </cell>
          <cell r="B4854" t="str">
            <v>TUBO DE CONCRETO SIMPLES PARA AGUAS PLUVIAIS, CLASSE PS2, COM ENCAIXE PONTA E BOLSA, DIAMETRO NOMINAL DE 400 MM</v>
          </cell>
          <cell r="C4854" t="str">
            <v xml:space="preserve">M     </v>
          </cell>
          <cell r="D4854">
            <v>48</v>
          </cell>
        </row>
        <row r="4855">
          <cell r="A4855">
            <v>7792</v>
          </cell>
          <cell r="B4855" t="str">
            <v>TUBO DE CONCRETO SIMPLES PARA AGUAS PLUVIAIS, CLASSE PS2, COM ENCAIXE PONTA E BOLSA, DIAMETRO NOMINAL DE 500 MM</v>
          </cell>
          <cell r="C4855" t="str">
            <v xml:space="preserve">M     </v>
          </cell>
          <cell r="D4855">
            <v>68.069999999999993</v>
          </cell>
        </row>
        <row r="4856">
          <cell r="A4856">
            <v>7793</v>
          </cell>
          <cell r="B4856" t="str">
            <v>TUBO DE CONCRETO SIMPLES PARA AGUAS PLUVIAIS, CLASSE PS2, COM ENCAIXE PONTA E BOLSA, DIAMETRO NOMINAL DE 600 MM</v>
          </cell>
          <cell r="C4856" t="str">
            <v xml:space="preserve">M     </v>
          </cell>
          <cell r="D4856">
            <v>80.400000000000006</v>
          </cell>
        </row>
        <row r="4857">
          <cell r="A4857">
            <v>13159</v>
          </cell>
          <cell r="B4857" t="str">
            <v>TUBO DE CONCRETO SIMPLES PARA ESGOTO SANITARIO, CLASSE ES, COM ENCAIXE PONTA E BOLSA, COM JUNTA ELASTICA, DIAMETRO NOMINAL DE 400 MM</v>
          </cell>
          <cell r="C4857" t="str">
            <v xml:space="preserve">M     </v>
          </cell>
          <cell r="D4857">
            <v>70</v>
          </cell>
        </row>
        <row r="4858">
          <cell r="A4858">
            <v>13168</v>
          </cell>
          <cell r="B4858" t="str">
            <v>TUBO DE CONCRETO SIMPLES PARA ESGOTO SANITARIO, CLASSE ES, COM ENCAIXE PONTA E BOLSA, COM JUNTA ELASTICA, DIAMETRO NOMINAL DE 500 MM</v>
          </cell>
          <cell r="C4858" t="str">
            <v xml:space="preserve">M     </v>
          </cell>
          <cell r="D4858">
            <v>85</v>
          </cell>
        </row>
        <row r="4859">
          <cell r="A4859">
            <v>13173</v>
          </cell>
          <cell r="B4859" t="str">
            <v>TUBO DE CONCRETO SIMPLES PARA ESGOTO SANITARIO, CLASSE ES, COM ENCAIXE PONTA E BOLSA, COM JUNTA ELASTICA, DIAMETRO NOMINAL DE 600 MM</v>
          </cell>
          <cell r="C4859" t="str">
            <v xml:space="preserve">M     </v>
          </cell>
          <cell r="D4859">
            <v>114.99</v>
          </cell>
        </row>
        <row r="4860">
          <cell r="A4860">
            <v>12583</v>
          </cell>
          <cell r="B4860" t="str">
            <v>TUBO DE CONCRETO SIMPLES POROSO PARA DRENAGEM (DRENO POROSO), COM ENCAIXE MACHO E FEMEA, DIAMETRO NOMINAL DE 200 MM</v>
          </cell>
          <cell r="C4860" t="str">
            <v xml:space="preserve">M     </v>
          </cell>
          <cell r="D4860">
            <v>22.99</v>
          </cell>
        </row>
        <row r="4861">
          <cell r="A4861">
            <v>12584</v>
          </cell>
          <cell r="B4861" t="str">
            <v>TUBO DE CONCRETO SIMPLES POROSO PARA DRENAGEM (DRENO POROSO), COM ENCAIXE MACHO E FEMEA, DIAMETRO NOMINAL DE 300 MM</v>
          </cell>
          <cell r="C4861" t="str">
            <v xml:space="preserve">M     </v>
          </cell>
          <cell r="D4861">
            <v>29.99</v>
          </cell>
        </row>
        <row r="4862">
          <cell r="A4862">
            <v>12613</v>
          </cell>
          <cell r="B4862" t="str">
            <v>TUBO DE DESCARGA PVC, PARA LIGACAO CAIXA DE DESCARGA - EMBUTIR, 40 MM X 150 CM</v>
          </cell>
          <cell r="C4862" t="str">
            <v xml:space="preserve">UN    </v>
          </cell>
          <cell r="D4862">
            <v>18.829999999999998</v>
          </cell>
        </row>
        <row r="4863">
          <cell r="A4863">
            <v>1031</v>
          </cell>
          <cell r="B4863" t="str">
            <v>TUBO DE DESCIDA EXTERNO DE PVC PARA CAIXA DE DESCARGA EXTERNA ALTA - 40 MM X 1,60 M</v>
          </cell>
          <cell r="C4863" t="str">
            <v xml:space="preserve">UN    </v>
          </cell>
          <cell r="D4863">
            <v>12.12</v>
          </cell>
        </row>
        <row r="4864">
          <cell r="A4864">
            <v>39707</v>
          </cell>
          <cell r="B4864" t="str">
            <v>TUBO DE ESPUMA DE POLIETILENO EXPANDIDO FLEXIVEL PARA ISOLAMENTO TERMICO DE TUBULACAO DE AR CONDICIONADO, AGUA QUENTE,  DN 1 1/2", E= 10 MM</v>
          </cell>
          <cell r="C4864" t="str">
            <v xml:space="preserve">M     </v>
          </cell>
          <cell r="D4864">
            <v>3.62</v>
          </cell>
        </row>
        <row r="4865">
          <cell r="A4865">
            <v>39708</v>
          </cell>
          <cell r="B4865" t="str">
            <v>TUBO DE ESPUMA DE POLIETILENO EXPANDIDO FLEXIVEL PARA ISOLAMENTO TERMICO DE TUBULACAO DE AR CONDICIONADO, AGUA QUENTE,  DN 1 1/4", E= 10 MM</v>
          </cell>
          <cell r="C4865" t="str">
            <v xml:space="preserve">M     </v>
          </cell>
          <cell r="D4865">
            <v>3.51</v>
          </cell>
        </row>
        <row r="4866">
          <cell r="A4866">
            <v>39710</v>
          </cell>
          <cell r="B4866" t="str">
            <v>TUBO DE ESPUMA DE POLIETILENO EXPANDIDO FLEXIVEL PARA ISOLAMENTO TERMICO DE TUBULACAO DE AR CONDICIONADO, AGUA QUENTE,  DN 1 1/8", E= 10 MM</v>
          </cell>
          <cell r="C4866" t="str">
            <v xml:space="preserve">M     </v>
          </cell>
          <cell r="D4866">
            <v>2.4700000000000002</v>
          </cell>
        </row>
        <row r="4867">
          <cell r="A4867">
            <v>39709</v>
          </cell>
          <cell r="B4867" t="str">
            <v>TUBO DE ESPUMA DE POLIETILENO EXPANDIDO FLEXIVEL PARA ISOLAMENTO TERMICO DE TUBULACAO DE AR CONDICIONADO, AGUA QUENTE,  DN 1 3/8", E= 10 MM</v>
          </cell>
          <cell r="C4867" t="str">
            <v xml:space="preserve">M     </v>
          </cell>
          <cell r="D4867">
            <v>3.43</v>
          </cell>
        </row>
        <row r="4868">
          <cell r="A4868">
            <v>39711</v>
          </cell>
          <cell r="B4868" t="str">
            <v>TUBO DE ESPUMA DE POLIETILENO EXPANDIDO FLEXIVEL PARA ISOLAMENTO TERMICO DE TUBULACAO DE AR CONDICIONADO, AGUA QUENTE,  DN 1 5/8", E= 10 MM</v>
          </cell>
          <cell r="C4868" t="str">
            <v xml:space="preserve">M     </v>
          </cell>
          <cell r="D4868">
            <v>3.85</v>
          </cell>
        </row>
        <row r="4869">
          <cell r="A4869">
            <v>39712</v>
          </cell>
          <cell r="B4869" t="str">
            <v>TUBO DE ESPUMA DE POLIETILENO EXPANDIDO FLEXIVEL PARA ISOLAMENTO TERMICO DE TUBULACAO DE AR CONDICIONADO, AGUA QUENTE,  DN 1/2", E= 10 MM</v>
          </cell>
          <cell r="C4869" t="str">
            <v xml:space="preserve">M     </v>
          </cell>
          <cell r="D4869">
            <v>1.35</v>
          </cell>
        </row>
        <row r="4870">
          <cell r="A4870">
            <v>39713</v>
          </cell>
          <cell r="B4870" t="str">
            <v>TUBO DE ESPUMA DE POLIETILENO EXPANDIDO FLEXIVEL PARA ISOLAMENTO TERMICO DE TUBULACAO DE AR CONDICIONADO, AGUA QUENTE,  DN 1/4", E= 10 MM</v>
          </cell>
          <cell r="C4870" t="str">
            <v xml:space="preserve">M     </v>
          </cell>
          <cell r="D4870">
            <v>1.06</v>
          </cell>
        </row>
        <row r="4871">
          <cell r="A4871">
            <v>39714</v>
          </cell>
          <cell r="B4871" t="str">
            <v>TUBO DE ESPUMA DE POLIETILENO EXPANDIDO FLEXIVEL PARA ISOLAMENTO TERMICO DE TUBULACAO DE AR CONDICIONADO, AGUA QUENTE,  DN 1", E= 10 MM</v>
          </cell>
          <cell r="C4871" t="str">
            <v xml:space="preserve">M     </v>
          </cell>
          <cell r="D4871">
            <v>2.44</v>
          </cell>
        </row>
        <row r="4872">
          <cell r="A4872">
            <v>39715</v>
          </cell>
          <cell r="B4872" t="str">
            <v>TUBO DE ESPUMA DE POLIETILENO EXPANDIDO FLEXIVEL PARA ISOLAMENTO TERMICO DE TUBULACAO DE AR CONDICIONADO, AGUA QUENTE,  DN 3/4", E= 10 MM</v>
          </cell>
          <cell r="C4872" t="str">
            <v xml:space="preserve">M     </v>
          </cell>
          <cell r="D4872">
            <v>1.74</v>
          </cell>
        </row>
        <row r="4873">
          <cell r="A4873">
            <v>39716</v>
          </cell>
          <cell r="B4873" t="str">
            <v>TUBO DE ESPUMA DE POLIETILENO EXPANDIDO FLEXIVEL PARA ISOLAMENTO TERMICO DE TUBULACAO DE AR CONDICIONADO, AGUA QUENTE,  DN 3/8", E= 10 MM</v>
          </cell>
          <cell r="C4873" t="str">
            <v xml:space="preserve">M     </v>
          </cell>
          <cell r="D4873">
            <v>1.32</v>
          </cell>
        </row>
        <row r="4874">
          <cell r="A4874">
            <v>39718</v>
          </cell>
          <cell r="B4874" t="str">
            <v>TUBO DE ESPUMA DE POLIETILENO EXPANDIDO FLEXIVEL PARA ISOLAMENTO TERMICO DE TUBULACAO DE AR CONDICIONADO, AGUA QUENTE,  DN 7/8", E= 10 MM</v>
          </cell>
          <cell r="C4874" t="str">
            <v xml:space="preserve">M     </v>
          </cell>
          <cell r="D4874">
            <v>2.25</v>
          </cell>
        </row>
        <row r="4875">
          <cell r="A4875">
            <v>9813</v>
          </cell>
          <cell r="B4875" t="str">
            <v>TUBO DE POLIETILENO DE ALTA DENSIDADE (PEAD), PE-80, DE = 20 MM X 2,3 MM DE PAREDE, PARA LIGACAO DE AGUA PREDIAL (NBR 15561)</v>
          </cell>
          <cell r="C4875" t="str">
            <v xml:space="preserve">M     </v>
          </cell>
          <cell r="D4875">
            <v>4.0599999999999996</v>
          </cell>
        </row>
        <row r="4876">
          <cell r="A4876">
            <v>9815</v>
          </cell>
          <cell r="B4876" t="str">
            <v>TUBO DE POLIETILENO DE ALTA DENSIDADE (PEAD), PE-80, DE = 32 MM X 3,0 MM DE PAREDE, PARA LIGACAO DE AGUA PREDIAL (NBR 15561)</v>
          </cell>
          <cell r="C4876" t="str">
            <v xml:space="preserve">M     </v>
          </cell>
          <cell r="D4876">
            <v>8.01</v>
          </cell>
        </row>
        <row r="4877">
          <cell r="A4877">
            <v>25876</v>
          </cell>
          <cell r="B4877" t="str">
            <v>TUBO DE POLIETILENO DE ALTA DENSIDADE, PEAD, PE-80, DE = 1000 MM X 38,5 MM PAREDE, ( SDR 26 - PN 05 ) PARA REDE DE AGUA OU ESGOTO (NBR 15561)</v>
          </cell>
          <cell r="C4877" t="str">
            <v xml:space="preserve">M     </v>
          </cell>
          <cell r="D4877">
            <v>3989.62</v>
          </cell>
        </row>
        <row r="4878">
          <cell r="A4878">
            <v>25888</v>
          </cell>
          <cell r="B4878" t="str">
            <v>TUBO DE POLIETILENO DE ALTA DENSIDADE, PEAD, PE-80, DE = 110 MM X 10,0 MM PAREDE, ( SDR 11 - PN 12,5 ) PARA REDE DE AGUA OU ESGOTO (NBR 15561)</v>
          </cell>
          <cell r="C4878" t="str">
            <v xml:space="preserve">M     </v>
          </cell>
          <cell r="D4878">
            <v>97.78</v>
          </cell>
        </row>
        <row r="4879">
          <cell r="A4879">
            <v>25874</v>
          </cell>
          <cell r="B4879" t="str">
            <v>TUBO DE POLIETILENO DE ALTA DENSIDADE, PEAD, PE-80, DE = 1200 MM X 37,2 MM PAREDE ( SDR 32,25 - PN 04 ) PARA REDE DE AGUA OU ESGOTO (NBR 15561)</v>
          </cell>
          <cell r="C4879" t="str">
            <v xml:space="preserve">M     </v>
          </cell>
          <cell r="D4879">
            <v>6997.2</v>
          </cell>
        </row>
        <row r="4880">
          <cell r="A4880">
            <v>25877</v>
          </cell>
          <cell r="B4880" t="str">
            <v>TUBO DE POLIETILENO DE ALTA DENSIDADE, PEAD, PE-80, DE = 1400 MM X 42,9 MM PAREDE, (SDR 32,25 - PN 04 ) PARA REDE DE AGUA OU ESGOTO (NBR 15561)</v>
          </cell>
          <cell r="C4880" t="str">
            <v xml:space="preserve">M     </v>
          </cell>
          <cell r="D4880">
            <v>9547.94</v>
          </cell>
        </row>
        <row r="4881">
          <cell r="A4881">
            <v>25878</v>
          </cell>
          <cell r="B4881" t="str">
            <v>TUBO DE POLIETILENO DE ALTA DENSIDADE, PEAD, PE-80, DE = 160 MM X 14,6 MM PAREDE, (SDR 11 - PN 12,5 ) PARA REDE DE AGUA OU ESGOTO (NBR 15561)</v>
          </cell>
          <cell r="C4881" t="str">
            <v xml:space="preserve">M     </v>
          </cell>
          <cell r="D4881">
            <v>209.88</v>
          </cell>
        </row>
        <row r="4882">
          <cell r="A4882">
            <v>25879</v>
          </cell>
          <cell r="B4882" t="str">
            <v>TUBO DE POLIETILENO DE ALTA DENSIDADE, PEAD, PE-80, DE = 1600 MM X 49,0 MM PAREDE, ( SDR 32,25 - PN 04 ) PARA REDE DE AGUA OU ESGOTO (NBR 15561)</v>
          </cell>
          <cell r="C4882" t="str">
            <v xml:space="preserve">M     </v>
          </cell>
          <cell r="D4882">
            <v>9057.36</v>
          </cell>
        </row>
        <row r="4883">
          <cell r="A4883">
            <v>25887</v>
          </cell>
          <cell r="B4883" t="str">
            <v>TUBO DE POLIETILENO DE ALTA DENSIDADE, PEAD, PE-80, DE = 900 MM X 34,7 MM PAREDE, ( SDR 26 - PN 05 ) PARA REDE DE AGUA OU ESGOTO (NBR 15561)</v>
          </cell>
          <cell r="C4883" t="str">
            <v xml:space="preserve">M     </v>
          </cell>
          <cell r="D4883">
            <v>3618.56</v>
          </cell>
        </row>
        <row r="4884">
          <cell r="A4884">
            <v>25880</v>
          </cell>
          <cell r="B4884" t="str">
            <v>TUBO DE POLIETILENO DE ALTA DENSIDADE, PEAD, PE-80, DE= 200 MM X 18,2 MM PAREDE, ( SDR 11 - PN 12,5 ) PARA REDE DE AGUA OU ESGOTO (NBR 15561)</v>
          </cell>
          <cell r="C4884" t="str">
            <v xml:space="preserve">M     </v>
          </cell>
          <cell r="D4884">
            <v>327.18</v>
          </cell>
        </row>
        <row r="4885">
          <cell r="A4885">
            <v>25881</v>
          </cell>
          <cell r="B4885" t="str">
            <v>TUBO DE POLIETILENO DE ALTA DENSIDADE, PEAD, PE-80, DE= 315 MM X 28,7 MM PAREDE, ( SDR 11 - PN 12,5 ) PARA REDE DE AGUA OU ESGOTO (NBR 15561)</v>
          </cell>
          <cell r="C4885" t="str">
            <v xml:space="preserve">M     </v>
          </cell>
          <cell r="D4885">
            <v>801.69</v>
          </cell>
        </row>
        <row r="4886">
          <cell r="A4886">
            <v>25882</v>
          </cell>
          <cell r="B4886" t="str">
            <v>TUBO DE POLIETILENO DE ALTA DENSIDADE, PEAD, PE-80, DE= 400 MM X 36,4 MM PAREDE, ( SDR 11 - PN 12,5 ) PARA REDE DE AGUA OU ESGOTO (NBR 15561)</v>
          </cell>
          <cell r="C4886" t="str">
            <v xml:space="preserve">M     </v>
          </cell>
          <cell r="D4886">
            <v>1291.23</v>
          </cell>
        </row>
        <row r="4887">
          <cell r="A4887">
            <v>25883</v>
          </cell>
          <cell r="B4887" t="str">
            <v>TUBO DE POLIETILENO DE ALTA DENSIDADE, PEAD, PE-80, DE= 50 MM X 4,6 MM PAREDE, (SDR 11 - PN 12,5) PARA REDE DE AGUA OU ESGOTO (NBR 15561)</v>
          </cell>
          <cell r="C4887" t="str">
            <v xml:space="preserve">M     </v>
          </cell>
          <cell r="D4887">
            <v>20.83</v>
          </cell>
        </row>
        <row r="4888">
          <cell r="A4888">
            <v>25884</v>
          </cell>
          <cell r="B4888" t="str">
            <v>TUBO DE POLIETILENO DE ALTA DENSIDADE, PEAD, PE-80, DE= 500 MM X 45,5 MM PAREDE, ( SDR 11 - PN 12,5 ) PARA REDE DE AGUA OU ESGOTO (NBR 15561)</v>
          </cell>
          <cell r="C4888" t="str">
            <v xml:space="preserve">M     </v>
          </cell>
          <cell r="D4888">
            <v>2266.9299999999998</v>
          </cell>
        </row>
        <row r="4889">
          <cell r="A4889">
            <v>25885</v>
          </cell>
          <cell r="B4889" t="str">
            <v>TUBO DE POLIETILENO DE ALTA DENSIDADE, PEAD, PE-80, DE= 630 MM X 57,3 MM PAREDE (SDR 11 - PN 12,5 ) PARA REDE DE AGUA OU ESGOTO (NBR 15561)</v>
          </cell>
          <cell r="C4889" t="str">
            <v xml:space="preserve">M     </v>
          </cell>
          <cell r="D4889">
            <v>3371.57</v>
          </cell>
        </row>
        <row r="4890">
          <cell r="A4890">
            <v>25889</v>
          </cell>
          <cell r="B4890" t="str">
            <v>TUBO DE POLIETILENO DE ALTA DENSIDADE, PEAD, PE-80, DE= 730 MM X 34,1 MM PAREDE, ( SDR 21 - PN 06 ) PARA REDE DE AGUA OU ESGOTO (NBR 15561)</v>
          </cell>
          <cell r="C4890" t="str">
            <v xml:space="preserve">M     </v>
          </cell>
          <cell r="D4890">
            <v>1690.75</v>
          </cell>
        </row>
        <row r="4891">
          <cell r="A4891">
            <v>25886</v>
          </cell>
          <cell r="B4891" t="str">
            <v>TUBO DE POLIETILENO DE ALTA DENSIDADE, PEAD, PE-80, DE= 75 MM X 6,9 MM PAREDE, ( SRD 11 - PN 12,5 ) PARA REDE DE AGUA OU ESGOTO (NBR 15561)</v>
          </cell>
          <cell r="C4891" t="str">
            <v xml:space="preserve">M     </v>
          </cell>
          <cell r="D4891">
            <v>46.58</v>
          </cell>
        </row>
        <row r="4892">
          <cell r="A4892">
            <v>25875</v>
          </cell>
          <cell r="B4892" t="str">
            <v>TUBO DE POLIETILENO DE ALTA DENSIDADE, PEAD, PE-80, DE= 800 MM X 30,8 MM PAREDE, ( SDR 26 - PN 05 ) PARA REDE DE AGUA OU ESGOTO (NBR 15561)</v>
          </cell>
          <cell r="C4892" t="str">
            <v xml:space="preserve">M     </v>
          </cell>
          <cell r="D4892">
            <v>2205.87</v>
          </cell>
        </row>
        <row r="4893">
          <cell r="A4893">
            <v>9876</v>
          </cell>
          <cell r="B4893" t="str">
            <v>TUBO DE PVC, PBL, TIPO LEVE, DN = 125 MM,  PARA VENTILACAO</v>
          </cell>
          <cell r="C4893" t="str">
            <v xml:space="preserve">M     </v>
          </cell>
          <cell r="D4893">
            <v>20.420000000000002</v>
          </cell>
        </row>
        <row r="4894">
          <cell r="A4894">
            <v>9877</v>
          </cell>
          <cell r="B4894" t="str">
            <v>TUBO DE PVC, PBL, TIPO LEVE, DN = 250 MM,  PARA VENTILACAO</v>
          </cell>
          <cell r="C4894" t="str">
            <v xml:space="preserve">M     </v>
          </cell>
          <cell r="D4894">
            <v>71.55</v>
          </cell>
        </row>
        <row r="4895">
          <cell r="A4895">
            <v>9878</v>
          </cell>
          <cell r="B4895" t="str">
            <v>TUBO DE PVC, PBL, TIPO LEVE, DN = 300 MM,  PARA VENTILACAO</v>
          </cell>
          <cell r="C4895" t="str">
            <v xml:space="preserve">M     </v>
          </cell>
          <cell r="D4895">
            <v>93.2</v>
          </cell>
        </row>
        <row r="4896">
          <cell r="A4896">
            <v>9879</v>
          </cell>
          <cell r="B4896" t="str">
            <v>TUBO DE PVC, PBL, TIPO LEVE, DN = 400 MM,  PARA VENTILACAO</v>
          </cell>
          <cell r="C4896" t="str">
            <v xml:space="preserve">M     </v>
          </cell>
          <cell r="D4896">
            <v>222.45</v>
          </cell>
        </row>
        <row r="4897">
          <cell r="A4897">
            <v>41986</v>
          </cell>
          <cell r="B4897" t="str">
            <v>TUBO DE REVESTIMENTO, EM ACO, CORPO SCHEDULE 40, PONTEIRA SCHEDULE 80, ROSQUEAVEL E SEGMENTADO PARA PERFURACAO, DIAMETRO 10'' (310 MM)</v>
          </cell>
          <cell r="C4897" t="str">
            <v xml:space="preserve">M     </v>
          </cell>
          <cell r="D4897">
            <v>2781.57</v>
          </cell>
        </row>
        <row r="4898">
          <cell r="A4898">
            <v>43422</v>
          </cell>
          <cell r="B4898" t="str">
            <v>TUBO DE REVESTIMENTO, EM ACO, CORPO SCHEDULE 40, PONTEIRA SCHEDULE 80, ROSQUEAVEL E SEGMENTADO PARA PERFURACAO, DIAMETRO 12" (320 MM)</v>
          </cell>
          <cell r="C4898" t="str">
            <v xml:space="preserve">M     </v>
          </cell>
          <cell r="D4898">
            <v>3411.32</v>
          </cell>
        </row>
        <row r="4899">
          <cell r="A4899">
            <v>41987</v>
          </cell>
          <cell r="B4899" t="str">
            <v>TUBO DE REVESTIMENTO, EM ACO, CORPO SCHEDULE 40, PONTEIRA SCHEDULE 80, ROSQUEAVEL E SEGMENTADO PARA PERFURACAO, DIAMETRO 14'' (400 MM)</v>
          </cell>
          <cell r="C4899" t="str">
            <v xml:space="preserve">M     </v>
          </cell>
          <cell r="D4899">
            <v>3954.01</v>
          </cell>
        </row>
        <row r="4900">
          <cell r="A4900">
            <v>41988</v>
          </cell>
          <cell r="B4900" t="str">
            <v>TUBO DE REVESTIMENTO, EM ACO, CORPO SCHEDULE 40, PONTEIRA SCHEDULE 80, ROSQUEAVEL E SEGMENTADO PARA PERFURACAO, DIAMETRO 16'' (450 MM)</v>
          </cell>
          <cell r="C4900" t="str">
            <v xml:space="preserve">M     </v>
          </cell>
          <cell r="D4900">
            <v>5222.68</v>
          </cell>
        </row>
        <row r="4901">
          <cell r="A4901">
            <v>41697</v>
          </cell>
          <cell r="B4901" t="str">
            <v>TUBO DE REVESTIMENTO, EM ACO, CORPO SCHEDULE 40, PONTEIRA SCHEDULE 80, ROSQUEAVEL E SEGMENTADO PARA PERFURACAO, DIAMETRO 4'' (450 MM)</v>
          </cell>
          <cell r="C4901" t="str">
            <v xml:space="preserve">M     </v>
          </cell>
          <cell r="D4901">
            <v>925.7</v>
          </cell>
        </row>
        <row r="4902">
          <cell r="A4902">
            <v>41985</v>
          </cell>
          <cell r="B4902" t="str">
            <v>TUBO DE REVESTIMENTO, EM ACO, CORPO SCHEDULE 40, PONTEIRA SCHEDULE 80, ROSQUEAVEL E SEGMENTADO PARA PERFURACAO, DIAMETRO 6'' (200 MM)</v>
          </cell>
          <cell r="C4902" t="str">
            <v xml:space="preserve">M     </v>
          </cell>
          <cell r="D4902">
            <v>1289.26</v>
          </cell>
        </row>
        <row r="4903">
          <cell r="A4903">
            <v>41699</v>
          </cell>
          <cell r="B4903" t="str">
            <v>TUBO DE REVESTIMENTO, EM ACO, CORPO SCHEDULE 40, PONTEIRA SCHEDULE 80, ROSQUEAVEL E SEGMENTADO PARA PERFURACAO, DIAMETRO 8'' (450 MM)</v>
          </cell>
          <cell r="C4903" t="str">
            <v xml:space="preserve">M     </v>
          </cell>
          <cell r="D4903">
            <v>1835.84</v>
          </cell>
        </row>
        <row r="4904">
          <cell r="A4904">
            <v>38053</v>
          </cell>
          <cell r="B4904" t="str">
            <v>TUBO DRENO, CORRUGADO, ESPIRALADO, FLEXIVEL, PERFURADO, EM POLIETILENO DE ALTA DENSIDADE (PEAD), DN *160* MM, (6") PARA DRENAGEM - EM BARRA (NORMA DNIT 093/2006 - EM)</v>
          </cell>
          <cell r="C4904" t="str">
            <v xml:space="preserve">M     </v>
          </cell>
          <cell r="D4904">
            <v>19.190000000000001</v>
          </cell>
        </row>
        <row r="4905">
          <cell r="A4905">
            <v>38054</v>
          </cell>
          <cell r="B4905" t="str">
            <v>TUBO DRENO, CORRUGADO, ESPIRALADO, FLEXIVEL, PERFURADO, EM POLIETILENO DE ALTA DENSIDADE (PEAD), DN *200* MM, (8") PARA DRENAGEM - EM BARRA (NORMA DNIT 093/2006 - EM)</v>
          </cell>
          <cell r="C4905" t="str">
            <v xml:space="preserve">M     </v>
          </cell>
          <cell r="D4905">
            <v>32.979999999999997</v>
          </cell>
        </row>
        <row r="4906">
          <cell r="A4906">
            <v>38052</v>
          </cell>
          <cell r="B4906" t="str">
            <v>TUBO DRENO, CORRUGADO, ESPIRALADO, FLEXIVEL, PERFURADO, EM POLIETILENO DE ALTA DENSIDADE (PEAD), DN 100 MM, (4") PARA DRENAGEM - EM ROLO (NORMA DNIT 093/2006 - E.M)</v>
          </cell>
          <cell r="C4906" t="str">
            <v xml:space="preserve">M     </v>
          </cell>
          <cell r="D4906">
            <v>9.2899999999999991</v>
          </cell>
        </row>
        <row r="4907">
          <cell r="A4907">
            <v>38051</v>
          </cell>
          <cell r="B4907" t="str">
            <v>TUBO DRENO, CORRUGADO, ESPIRALADO, FLEXIVEL, PERFURADO, EM POLIETILENO DE ALTA DENSIDADE (PEAD), DN 65 MM, (2 1/2") PARA DRENAGEM - EM ROLO (NORMA DNIT 093/2006 - EM)</v>
          </cell>
          <cell r="C4907" t="str">
            <v xml:space="preserve">M     </v>
          </cell>
          <cell r="D4907">
            <v>5.79</v>
          </cell>
        </row>
        <row r="4908">
          <cell r="A4908">
            <v>38787</v>
          </cell>
          <cell r="B4908" t="str">
            <v>TUBO MONOCAMADA PEX, DN 16 MM</v>
          </cell>
          <cell r="C4908" t="str">
            <v xml:space="preserve">M     </v>
          </cell>
          <cell r="D4908">
            <v>5.29</v>
          </cell>
        </row>
        <row r="4909">
          <cell r="A4909">
            <v>38825</v>
          </cell>
          <cell r="B4909" t="str">
            <v>TUBO MONOCAMADA PEX, DN 20 MM</v>
          </cell>
          <cell r="C4909" t="str">
            <v xml:space="preserve">M     </v>
          </cell>
          <cell r="D4909">
            <v>6.93</v>
          </cell>
        </row>
        <row r="4910">
          <cell r="A4910">
            <v>38826</v>
          </cell>
          <cell r="B4910" t="str">
            <v>TUBO MONOCAMADA PEX, DN 25 MM</v>
          </cell>
          <cell r="C4910" t="str">
            <v xml:space="preserve">M     </v>
          </cell>
          <cell r="D4910">
            <v>10.27</v>
          </cell>
        </row>
        <row r="4911">
          <cell r="A4911">
            <v>38827</v>
          </cell>
          <cell r="B4911" t="str">
            <v>TUBO MONOCAMADA PEX, DN 32 MM</v>
          </cell>
          <cell r="C4911" t="str">
            <v xml:space="preserve">M     </v>
          </cell>
          <cell r="D4911">
            <v>16.5</v>
          </cell>
        </row>
        <row r="4912">
          <cell r="A4912">
            <v>38830</v>
          </cell>
          <cell r="B4912" t="str">
            <v>TUBO MULTICAMADA PEX, DN *26* MM, PARA INSTALACOES A GAS (AMARELO)</v>
          </cell>
          <cell r="C4912" t="str">
            <v xml:space="preserve">M     </v>
          </cell>
          <cell r="D4912">
            <v>23.1</v>
          </cell>
        </row>
        <row r="4913">
          <cell r="A4913">
            <v>38828</v>
          </cell>
          <cell r="B4913" t="str">
            <v>TUBO MULTICAMADA PEX, DN 16 MM, PARA INSTALACOES A GAS (AMARELO)</v>
          </cell>
          <cell r="C4913" t="str">
            <v xml:space="preserve">M     </v>
          </cell>
          <cell r="D4913">
            <v>10.19</v>
          </cell>
        </row>
        <row r="4914">
          <cell r="A4914">
            <v>38829</v>
          </cell>
          <cell r="B4914" t="str">
            <v>TUBO MULTICAMADA PEX, DN 20 MM, PARA INSTALACOES A GAS (AMARELO)</v>
          </cell>
          <cell r="C4914" t="str">
            <v xml:space="preserve">M     </v>
          </cell>
          <cell r="D4914">
            <v>16.690000000000001</v>
          </cell>
        </row>
        <row r="4915">
          <cell r="A4915">
            <v>38831</v>
          </cell>
          <cell r="B4915" t="str">
            <v>TUBO MULTICAMADA PEX, DN 32 MM, PARA INSTALACOES A GAS (AMARELO)</v>
          </cell>
          <cell r="C4915" t="str">
            <v xml:space="preserve">M     </v>
          </cell>
          <cell r="D4915">
            <v>32.22</v>
          </cell>
        </row>
        <row r="4916">
          <cell r="A4916">
            <v>36274</v>
          </cell>
          <cell r="B4916" t="str">
            <v>TUBO PPR PN 20, DN 20 MM, PARA AGUA QUENTE PREDIAL</v>
          </cell>
          <cell r="C4916" t="str">
            <v xml:space="preserve">M     </v>
          </cell>
          <cell r="D4916">
            <v>8.65</v>
          </cell>
        </row>
        <row r="4917">
          <cell r="A4917">
            <v>36278</v>
          </cell>
          <cell r="B4917" t="str">
            <v>TUBO PPR PN 20, DN 25 MM, PARA AGUA QUENTE PREDIAL</v>
          </cell>
          <cell r="C4917" t="str">
            <v xml:space="preserve">M     </v>
          </cell>
          <cell r="D4917">
            <v>11.74</v>
          </cell>
        </row>
        <row r="4918">
          <cell r="A4918">
            <v>38977</v>
          </cell>
          <cell r="B4918" t="str">
            <v>TUBO PPR, CLASSE PN 12, DN 110 MM</v>
          </cell>
          <cell r="C4918" t="str">
            <v xml:space="preserve">M     </v>
          </cell>
          <cell r="D4918">
            <v>178.56</v>
          </cell>
        </row>
        <row r="4919">
          <cell r="A4919">
            <v>38971</v>
          </cell>
          <cell r="B4919" t="str">
            <v>TUBO PPR, CLASSE PN 12, DN 32 MM</v>
          </cell>
          <cell r="C4919" t="str">
            <v xml:space="preserve">M     </v>
          </cell>
          <cell r="D4919">
            <v>14.71</v>
          </cell>
        </row>
        <row r="4920">
          <cell r="A4920">
            <v>38972</v>
          </cell>
          <cell r="B4920" t="str">
            <v>TUBO PPR, CLASSE PN 12, DN 40 MM</v>
          </cell>
          <cell r="C4920" t="str">
            <v xml:space="preserve">M     </v>
          </cell>
          <cell r="D4920">
            <v>22.4</v>
          </cell>
        </row>
        <row r="4921">
          <cell r="A4921">
            <v>38973</v>
          </cell>
          <cell r="B4921" t="str">
            <v>TUBO PPR, CLASSE PN 12, DN 50 MM</v>
          </cell>
          <cell r="C4921" t="str">
            <v xml:space="preserve">M     </v>
          </cell>
          <cell r="D4921">
            <v>29.64</v>
          </cell>
        </row>
        <row r="4922">
          <cell r="A4922">
            <v>38974</v>
          </cell>
          <cell r="B4922" t="str">
            <v>TUBO PPR, CLASSE PN 12, DN 63 MM</v>
          </cell>
          <cell r="C4922" t="str">
            <v xml:space="preserve">M     </v>
          </cell>
          <cell r="D4922">
            <v>43.22</v>
          </cell>
        </row>
        <row r="4923">
          <cell r="A4923">
            <v>38975</v>
          </cell>
          <cell r="B4923" t="str">
            <v>TUBO PPR, CLASSE PN 12, DN 75 MM</v>
          </cell>
          <cell r="C4923" t="str">
            <v xml:space="preserve">M     </v>
          </cell>
          <cell r="D4923">
            <v>72.03</v>
          </cell>
        </row>
        <row r="4924">
          <cell r="A4924">
            <v>38976</v>
          </cell>
          <cell r="B4924" t="str">
            <v>TUBO PPR, CLASSE PN 12, DN 90 MM</v>
          </cell>
          <cell r="C4924" t="str">
            <v xml:space="preserve">M     </v>
          </cell>
          <cell r="D4924">
            <v>101.02</v>
          </cell>
        </row>
        <row r="4925">
          <cell r="A4925">
            <v>38986</v>
          </cell>
          <cell r="B4925" t="str">
            <v>TUBO PPR, CLASSE PN 25, DN 110 MM, PARA AGUA QUENTE E FRIA PREDIAL</v>
          </cell>
          <cell r="C4925" t="str">
            <v xml:space="preserve">M     </v>
          </cell>
          <cell r="D4925">
            <v>203.28</v>
          </cell>
        </row>
        <row r="4926">
          <cell r="A4926">
            <v>38978</v>
          </cell>
          <cell r="B4926" t="str">
            <v>TUBO PPR, CLASSE PN 25, DN 20 MM, PARA AGUA QUENTE E FRIA PREDIAL</v>
          </cell>
          <cell r="C4926" t="str">
            <v xml:space="preserve">M     </v>
          </cell>
          <cell r="D4926">
            <v>8.65</v>
          </cell>
        </row>
        <row r="4927">
          <cell r="A4927">
            <v>38979</v>
          </cell>
          <cell r="B4927" t="str">
            <v>TUBO PPR, CLASSE PN 25, DN 25 MM, PARA AGUA QUENTE E FRIA PREDIAL</v>
          </cell>
          <cell r="C4927" t="str">
            <v xml:space="preserve">M     </v>
          </cell>
          <cell r="D4927">
            <v>11.74</v>
          </cell>
        </row>
        <row r="4928">
          <cell r="A4928">
            <v>38980</v>
          </cell>
          <cell r="B4928" t="str">
            <v>TUBO PPR, CLASSE PN 25, DN 32 MM, PARA AGUA QUENTE E FRIA PREDIAL</v>
          </cell>
          <cell r="C4928" t="str">
            <v xml:space="preserve">M     </v>
          </cell>
          <cell r="D4928">
            <v>19.62</v>
          </cell>
        </row>
        <row r="4929">
          <cell r="A4929">
            <v>38981</v>
          </cell>
          <cell r="B4929" t="str">
            <v>TUBO PPR, CLASSE PN 25, DN 40 MM, PARA AGUA QUENTE E FRIA PREDIAL</v>
          </cell>
          <cell r="C4929" t="str">
            <v xml:space="preserve">M     </v>
          </cell>
          <cell r="D4929">
            <v>27.16</v>
          </cell>
        </row>
        <row r="4930">
          <cell r="A4930">
            <v>38982</v>
          </cell>
          <cell r="B4930" t="str">
            <v>TUBO PPR, CLASSE PN 25, DN 50 MM, PARA AGUA QUENTE E FRIA PREDIAL</v>
          </cell>
          <cell r="C4930" t="str">
            <v xml:space="preserve">M     </v>
          </cell>
          <cell r="D4930">
            <v>39.53</v>
          </cell>
        </row>
        <row r="4931">
          <cell r="A4931">
            <v>38983</v>
          </cell>
          <cell r="B4931" t="str">
            <v>TUBO PPR, CLASSE PN 25, DN 63 MM, PARA AGUA QUENTE E FRIA PREDIAL</v>
          </cell>
          <cell r="C4931" t="str">
            <v xml:space="preserve">M     </v>
          </cell>
          <cell r="D4931">
            <v>52.41</v>
          </cell>
        </row>
        <row r="4932">
          <cell r="A4932">
            <v>38984</v>
          </cell>
          <cell r="B4932" t="str">
            <v>TUBO PPR, CLASSE PN 25, DN 75 MM, PARA AGUA QUENTE E FRIA PREDIAL</v>
          </cell>
          <cell r="C4932" t="str">
            <v xml:space="preserve">M     </v>
          </cell>
          <cell r="D4932">
            <v>101.08</v>
          </cell>
        </row>
        <row r="4933">
          <cell r="A4933">
            <v>38985</v>
          </cell>
          <cell r="B4933" t="str">
            <v>TUBO PPR, CLASSE PN 25, DN 90 MM, PARA AGUA QUENTE E FRIA PREDIAL</v>
          </cell>
          <cell r="C4933" t="str">
            <v xml:space="preserve">M     </v>
          </cell>
          <cell r="D4933">
            <v>149.63999999999999</v>
          </cell>
        </row>
        <row r="4934">
          <cell r="A4934">
            <v>9836</v>
          </cell>
          <cell r="B4934" t="str">
            <v>TUBO PVC  SERIE NORMAL, DN 100 MM, PARA ESGOTO  PREDIAL (NBR 5688)</v>
          </cell>
          <cell r="C4934" t="str">
            <v xml:space="preserve">M     </v>
          </cell>
          <cell r="D4934">
            <v>13.32</v>
          </cell>
        </row>
        <row r="4935">
          <cell r="A4935">
            <v>20065</v>
          </cell>
          <cell r="B4935" t="str">
            <v>TUBO PVC  SERIE NORMAL, DN 150 MM, PARA ESGOTO  PREDIAL (NBR 5688)</v>
          </cell>
          <cell r="C4935" t="str">
            <v xml:space="preserve">M     </v>
          </cell>
          <cell r="D4935">
            <v>34.07</v>
          </cell>
        </row>
        <row r="4936">
          <cell r="A4936">
            <v>9835</v>
          </cell>
          <cell r="B4936" t="str">
            <v>TUBO PVC  SERIE NORMAL, DN 40 MM, PARA ESGOTO  PREDIAL (NBR 5688)</v>
          </cell>
          <cell r="C4936" t="str">
            <v xml:space="preserve">M     </v>
          </cell>
          <cell r="D4936">
            <v>4.8</v>
          </cell>
        </row>
        <row r="4937">
          <cell r="A4937">
            <v>38032</v>
          </cell>
          <cell r="B4937" t="str">
            <v>TUBO PVC CORRUGADO, PAREDE DUPLA, JE, DN 150 MM, REDE COLETORA ESGOTO</v>
          </cell>
          <cell r="C4937" t="str">
            <v xml:space="preserve">M     </v>
          </cell>
          <cell r="D4937">
            <v>58.59</v>
          </cell>
        </row>
        <row r="4938">
          <cell r="A4938">
            <v>38033</v>
          </cell>
          <cell r="B4938" t="str">
            <v>TUBO PVC CORRUGADO, PAREDE DUPLA, JE, DN 200 MM, REDE COLETORA ESGOTO</v>
          </cell>
          <cell r="C4938" t="str">
            <v xml:space="preserve">M     </v>
          </cell>
          <cell r="D4938">
            <v>95.87</v>
          </cell>
        </row>
        <row r="4939">
          <cell r="A4939">
            <v>38034</v>
          </cell>
          <cell r="B4939" t="str">
            <v>TUBO PVC CORRUGADO, PAREDE DUPLA, JE, DN 250 MM, REDE COLETORA ESGOTO</v>
          </cell>
          <cell r="C4939" t="str">
            <v xml:space="preserve">M     </v>
          </cell>
          <cell r="D4939">
            <v>158.59</v>
          </cell>
        </row>
        <row r="4940">
          <cell r="A4940">
            <v>38035</v>
          </cell>
          <cell r="B4940" t="str">
            <v>TUBO PVC CORRUGADO, PAREDE DUPLA, JE, DN 300 MM, REDE COLETORA ESGOTO</v>
          </cell>
          <cell r="C4940" t="str">
            <v xml:space="preserve">M     </v>
          </cell>
          <cell r="D4940">
            <v>221</v>
          </cell>
        </row>
        <row r="4941">
          <cell r="A4941">
            <v>38036</v>
          </cell>
          <cell r="B4941" t="str">
            <v>TUBO PVC CORRUGADO, PAREDE DUPLA, JE, DN 350 MM, REDE COLETORA ESGOTO</v>
          </cell>
          <cell r="C4941" t="str">
            <v xml:space="preserve">M     </v>
          </cell>
          <cell r="D4941">
            <v>311.83999999999997</v>
          </cell>
        </row>
        <row r="4942">
          <cell r="A4942">
            <v>38037</v>
          </cell>
          <cell r="B4942" t="str">
            <v>TUBO PVC CORRUGADO, PAREDE DUPLA, JE, DN 400 MM, REDE COLETORA ESGOTO</v>
          </cell>
          <cell r="C4942" t="str">
            <v xml:space="preserve">M     </v>
          </cell>
          <cell r="D4942">
            <v>361.58</v>
          </cell>
        </row>
        <row r="4943">
          <cell r="A4943">
            <v>9850</v>
          </cell>
          <cell r="B4943" t="str">
            <v>TUBO PVC DE REVESTIMENTO GEOMECANICO NERVURADO REFORCADO, DN = 150 MM, COMPRIMENTO = 2 M</v>
          </cell>
          <cell r="C4943" t="str">
            <v xml:space="preserve">M     </v>
          </cell>
          <cell r="D4943">
            <v>141.5</v>
          </cell>
        </row>
        <row r="4944">
          <cell r="A4944">
            <v>9853</v>
          </cell>
          <cell r="B4944" t="str">
            <v>TUBO PVC DE REVESTIMENTO GEOMECANICO NERVURADO REFORCADO, DN = 200 MM, COMPRIMENTO = 2 M</v>
          </cell>
          <cell r="C4944" t="str">
            <v xml:space="preserve">M     </v>
          </cell>
          <cell r="D4944">
            <v>251.63</v>
          </cell>
        </row>
        <row r="4945">
          <cell r="A4945">
            <v>9854</v>
          </cell>
          <cell r="B4945" t="str">
            <v>TUBO PVC DE REVESTIMENTO GEOMECANICO NERVURADO STANDARD, DN = 154 MM, COMPRIMENTO = 2 M</v>
          </cell>
          <cell r="C4945" t="str">
            <v xml:space="preserve">M     </v>
          </cell>
          <cell r="D4945">
            <v>110.25</v>
          </cell>
        </row>
        <row r="4946">
          <cell r="A4946">
            <v>9851</v>
          </cell>
          <cell r="B4946" t="str">
            <v>TUBO PVC DE REVESTIMENTO GEOMECANICO NERVURADO STANDARD, DN = 206 MM, COMPRIMENTO = 2 M</v>
          </cell>
          <cell r="C4946" t="str">
            <v xml:space="preserve">M     </v>
          </cell>
          <cell r="D4946">
            <v>191.18</v>
          </cell>
        </row>
        <row r="4947">
          <cell r="A4947">
            <v>9855</v>
          </cell>
          <cell r="B4947" t="str">
            <v>TUBO PVC DE REVESTIMENTO GEOMECANICO NERVURADO STANDARD, DN = 250 MM, COMPRIMENTO = 2 M</v>
          </cell>
          <cell r="C4947" t="str">
            <v xml:space="preserve">M     </v>
          </cell>
          <cell r="D4947">
            <v>319.76</v>
          </cell>
        </row>
        <row r="4948">
          <cell r="A4948">
            <v>9825</v>
          </cell>
          <cell r="B4948" t="str">
            <v>TUBO PVC DEFOFO, JEI, 1 MPA, DN 100 MM, PARA REDE DE AGUA (NBR 7665)</v>
          </cell>
          <cell r="C4948" t="str">
            <v xml:space="preserve">M     </v>
          </cell>
          <cell r="D4948">
            <v>53.99</v>
          </cell>
        </row>
        <row r="4949">
          <cell r="A4949">
            <v>9828</v>
          </cell>
          <cell r="B4949" t="str">
            <v>TUBO PVC DEFOFO, JEI, 1 MPA, DN 150 MM, PARA REDE DE  AGUA (NBR 7665)</v>
          </cell>
          <cell r="C4949" t="str">
            <v xml:space="preserve">M     </v>
          </cell>
          <cell r="D4949">
            <v>145.30000000000001</v>
          </cell>
        </row>
        <row r="4950">
          <cell r="A4950">
            <v>9829</v>
          </cell>
          <cell r="B4950" t="str">
            <v>TUBO PVC DEFOFO, JEI, 1 MPA, DN 200 MM, PARA REDE DE AGUA (NBR 7665)</v>
          </cell>
          <cell r="C4950" t="str">
            <v xml:space="preserve">M     </v>
          </cell>
          <cell r="D4950">
            <v>246.24</v>
          </cell>
        </row>
        <row r="4951">
          <cell r="A4951">
            <v>9826</v>
          </cell>
          <cell r="B4951" t="str">
            <v>TUBO PVC DEFOFO, JEI, 1 MPA, DN 250 MM, PARA REDE DE AGUA (NBR 7665)</v>
          </cell>
          <cell r="C4951" t="str">
            <v xml:space="preserve">M     </v>
          </cell>
          <cell r="D4951">
            <v>374.86</v>
          </cell>
        </row>
        <row r="4952">
          <cell r="A4952">
            <v>9827</v>
          </cell>
          <cell r="B4952" t="str">
            <v>TUBO PVC DEFOFO, JEI, 1 MPA, DN 300 MM, PARA REDE DE AGUA (NBR 7665)</v>
          </cell>
          <cell r="C4952" t="str">
            <v xml:space="preserve">M     </v>
          </cell>
          <cell r="D4952">
            <v>532.30999999999995</v>
          </cell>
        </row>
        <row r="4953">
          <cell r="A4953">
            <v>36374</v>
          </cell>
          <cell r="B4953" t="str">
            <v>TUBO PVC PBA JEI, CLASSE 12, DN 100 MM, PARA REDE DE AGUA (NBR 5647)</v>
          </cell>
          <cell r="C4953" t="str">
            <v xml:space="preserve">M     </v>
          </cell>
          <cell r="D4953">
            <v>64.709999999999994</v>
          </cell>
        </row>
        <row r="4954">
          <cell r="A4954">
            <v>36084</v>
          </cell>
          <cell r="B4954" t="str">
            <v>TUBO PVC PBA JEI, CLASSE 12, DN 50 MM, PARA REDE DE AGUA (NBR 5647)</v>
          </cell>
          <cell r="C4954" t="str">
            <v xml:space="preserve">M     </v>
          </cell>
          <cell r="D4954">
            <v>19.170000000000002</v>
          </cell>
        </row>
        <row r="4955">
          <cell r="A4955">
            <v>36373</v>
          </cell>
          <cell r="B4955" t="str">
            <v>TUBO PVC PBA JEI, CLASSE 12, DN 75 MM, PARA REDE DE AGUA (NBR 5647)</v>
          </cell>
          <cell r="C4955" t="str">
            <v xml:space="preserve">M     </v>
          </cell>
          <cell r="D4955">
            <v>39.81</v>
          </cell>
        </row>
        <row r="4956">
          <cell r="A4956">
            <v>36377</v>
          </cell>
          <cell r="B4956" t="str">
            <v>TUBO PVC PBA JEI, CLASSE 15, DN 100 MM, PARA REDE DE AGUA (NBR 5647)</v>
          </cell>
          <cell r="C4956" t="str">
            <v xml:space="preserve">M     </v>
          </cell>
          <cell r="D4956">
            <v>77.62</v>
          </cell>
        </row>
        <row r="4957">
          <cell r="A4957">
            <v>36375</v>
          </cell>
          <cell r="B4957" t="str">
            <v>TUBO PVC PBA JEI, CLASSE 15, DN 50 MM, PARA REDE DE AGUA (NBR 5647)</v>
          </cell>
          <cell r="C4957" t="str">
            <v xml:space="preserve">M     </v>
          </cell>
          <cell r="D4957">
            <v>23.66</v>
          </cell>
        </row>
        <row r="4958">
          <cell r="A4958">
            <v>36376</v>
          </cell>
          <cell r="B4958" t="str">
            <v>TUBO PVC PBA JEI, CLASSE 15, DN 75 MM, PARA REDE DE AGUA (NBR 5647)</v>
          </cell>
          <cell r="C4958" t="str">
            <v xml:space="preserve">M     </v>
          </cell>
          <cell r="D4958">
            <v>46.46</v>
          </cell>
        </row>
        <row r="4959">
          <cell r="A4959">
            <v>36380</v>
          </cell>
          <cell r="B4959" t="str">
            <v>TUBO PVC PBA JEI, CLASSE 20, DN 100 MM, PARA REDE DE AGUA (NBR 5647)</v>
          </cell>
          <cell r="C4959" t="str">
            <v xml:space="preserve">M     </v>
          </cell>
          <cell r="D4959">
            <v>97.06</v>
          </cell>
        </row>
        <row r="4960">
          <cell r="A4960">
            <v>36378</v>
          </cell>
          <cell r="B4960" t="str">
            <v>TUBO PVC PBA JEI, CLASSE 20, DN 50 MM, PARA REDE DE AGUA (NBR 5647)</v>
          </cell>
          <cell r="C4960" t="str">
            <v xml:space="preserve">M     </v>
          </cell>
          <cell r="D4960">
            <v>29.08</v>
          </cell>
        </row>
        <row r="4961">
          <cell r="A4961">
            <v>36379</v>
          </cell>
          <cell r="B4961" t="str">
            <v>TUBO PVC PBA JEI, CLASSE 20, DN 75 MM, PARA REDE DE AGUA (NBR 5647)</v>
          </cell>
          <cell r="C4961" t="str">
            <v xml:space="preserve">M     </v>
          </cell>
          <cell r="D4961">
            <v>58.63</v>
          </cell>
        </row>
        <row r="4962">
          <cell r="A4962">
            <v>9859</v>
          </cell>
          <cell r="B4962" t="str">
            <v>TUBO PVC ROSCAVEL, 3/4",  AGUA FRIA PREDIAL</v>
          </cell>
          <cell r="C4962" t="str">
            <v xml:space="preserve">M     </v>
          </cell>
          <cell r="D4962">
            <v>9.84</v>
          </cell>
        </row>
        <row r="4963">
          <cell r="A4963">
            <v>9838</v>
          </cell>
          <cell r="B4963" t="str">
            <v>TUBO PVC SERIE NORMAL, DN 50 MM, PARA ESGOTO PREDIAL (NBR 5688)</v>
          </cell>
          <cell r="C4963" t="str">
            <v xml:space="preserve">M     </v>
          </cell>
          <cell r="D4963">
            <v>8.18</v>
          </cell>
        </row>
        <row r="4964">
          <cell r="A4964">
            <v>9837</v>
          </cell>
          <cell r="B4964" t="str">
            <v>TUBO PVC SERIE NORMAL, DN 75 MM, PARA ESGOTO PREDIAL (NBR 5688)</v>
          </cell>
          <cell r="C4964" t="str">
            <v xml:space="preserve">M     </v>
          </cell>
          <cell r="D4964">
            <v>11.8</v>
          </cell>
        </row>
        <row r="4965">
          <cell r="A4965">
            <v>9833</v>
          </cell>
          <cell r="B4965" t="str">
            <v>TUBO PVC, FLEXIVEL, CORRUGADO, PERFURADO, DN 110 MM, PARA DRENAGEM, SISTEMA IRRIGACAO</v>
          </cell>
          <cell r="C4965" t="str">
            <v xml:space="preserve">M     </v>
          </cell>
          <cell r="D4965">
            <v>10.78</v>
          </cell>
        </row>
        <row r="4966">
          <cell r="A4966">
            <v>9830</v>
          </cell>
          <cell r="B4966" t="str">
            <v>TUBO PVC, FLEXIVEL, CORRUGADO, PERFURADO, DN 65 MM, PARA DRENAGEM, SISTEMA IRRIGACAO</v>
          </cell>
          <cell r="C4966" t="str">
            <v xml:space="preserve">M     </v>
          </cell>
          <cell r="D4966">
            <v>5.77</v>
          </cell>
        </row>
        <row r="4967">
          <cell r="A4967">
            <v>9834</v>
          </cell>
          <cell r="B4967" t="str">
            <v>TUBO PVC, RIGIDO, CORRUGADO, PERFURADO, DN 150 MM, PARA DRENAGEM, SISTEMA IRRIGACAO</v>
          </cell>
          <cell r="C4967" t="str">
            <v xml:space="preserve">M     </v>
          </cell>
          <cell r="D4967">
            <v>30.01</v>
          </cell>
        </row>
        <row r="4968">
          <cell r="A4968">
            <v>9863</v>
          </cell>
          <cell r="B4968" t="str">
            <v>TUBO PVC, ROSCAVEL,  2 1/2", AGUA FRIA PREDIAL</v>
          </cell>
          <cell r="C4968" t="str">
            <v xml:space="preserve">M     </v>
          </cell>
          <cell r="D4968">
            <v>71.010000000000005</v>
          </cell>
        </row>
        <row r="4969">
          <cell r="A4969">
            <v>9860</v>
          </cell>
          <cell r="B4969" t="str">
            <v>TUBO PVC, ROSCAVEL,  2", PARA AGUA FRIA PREDIAL</v>
          </cell>
          <cell r="C4969" t="str">
            <v xml:space="preserve">M     </v>
          </cell>
          <cell r="D4969">
            <v>45.59</v>
          </cell>
        </row>
        <row r="4970">
          <cell r="A4970">
            <v>9862</v>
          </cell>
          <cell r="B4970" t="str">
            <v>TUBO PVC, ROSCAVEL, 1 1/2",  AGUA FRIA PREDIAL</v>
          </cell>
          <cell r="C4970" t="str">
            <v xml:space="preserve">M     </v>
          </cell>
          <cell r="D4970">
            <v>32.17</v>
          </cell>
        </row>
        <row r="4971">
          <cell r="A4971">
            <v>9861</v>
          </cell>
          <cell r="B4971" t="str">
            <v>TUBO PVC, ROSCAVEL, 1 1/4", AGUA FRIA PREDIAL</v>
          </cell>
          <cell r="C4971" t="str">
            <v xml:space="preserve">M     </v>
          </cell>
          <cell r="D4971">
            <v>25.85</v>
          </cell>
        </row>
        <row r="4972">
          <cell r="A4972">
            <v>9856</v>
          </cell>
          <cell r="B4972" t="str">
            <v>TUBO PVC, ROSCAVEL, 1/2", AGUA FRIA PREDIAL</v>
          </cell>
          <cell r="C4972" t="str">
            <v xml:space="preserve">M     </v>
          </cell>
          <cell r="D4972">
            <v>6.95</v>
          </cell>
        </row>
        <row r="4973">
          <cell r="A4973">
            <v>9866</v>
          </cell>
          <cell r="B4973" t="str">
            <v>TUBO PVC, ROSCAVEL, 1", AGUA FRIA PREDIAL</v>
          </cell>
          <cell r="C4973" t="str">
            <v xml:space="preserve">M     </v>
          </cell>
          <cell r="D4973">
            <v>19.09</v>
          </cell>
        </row>
        <row r="4974">
          <cell r="A4974">
            <v>9857</v>
          </cell>
          <cell r="B4974" t="str">
            <v>TUBO PVC, ROSCAVEL, 3", AGUA FRIA PREDIAL</v>
          </cell>
          <cell r="C4974" t="str">
            <v xml:space="preserve">M     </v>
          </cell>
          <cell r="D4974">
            <v>91.84</v>
          </cell>
        </row>
        <row r="4975">
          <cell r="A4975">
            <v>9864</v>
          </cell>
          <cell r="B4975" t="str">
            <v>TUBO PVC, ROSCAVEL, 4",  AGUA FRIA PREDIAL</v>
          </cell>
          <cell r="C4975" t="str">
            <v xml:space="preserve">M     </v>
          </cell>
          <cell r="D4975">
            <v>110.88</v>
          </cell>
        </row>
        <row r="4976">
          <cell r="A4976">
            <v>9865</v>
          </cell>
          <cell r="B4976" t="str">
            <v>TUBO PVC, ROSCAVEL, 5",  AGUA FRIA PREDIAL</v>
          </cell>
          <cell r="C4976" t="str">
            <v xml:space="preserve">M     </v>
          </cell>
          <cell r="D4976">
            <v>159.44999999999999</v>
          </cell>
        </row>
        <row r="4977">
          <cell r="A4977">
            <v>9858</v>
          </cell>
          <cell r="B4977" t="str">
            <v>TUBO PVC, ROSCAVEL, 6",  AGUA FRIA PREDIAL</v>
          </cell>
          <cell r="C4977" t="str">
            <v xml:space="preserve">M     </v>
          </cell>
          <cell r="D4977">
            <v>167.17</v>
          </cell>
        </row>
        <row r="4978">
          <cell r="A4978">
            <v>9841</v>
          </cell>
          <cell r="B4978" t="str">
            <v>TUBO PVC, SERIE R, DN 100 MM, PARA ESGOTO OU AGUAS PLUVIAIS PREDIAIS (NBR 5688)</v>
          </cell>
          <cell r="C4978" t="str">
            <v xml:space="preserve">M     </v>
          </cell>
          <cell r="D4978">
            <v>32.869999999999997</v>
          </cell>
        </row>
        <row r="4979">
          <cell r="A4979">
            <v>9840</v>
          </cell>
          <cell r="B4979" t="str">
            <v>TUBO PVC, SERIE R, DN 150 MM, PARA ESGOTO OU AGUAS PLUVIAIS PREDIAIS (NBR 5688)</v>
          </cell>
          <cell r="C4979" t="str">
            <v xml:space="preserve">M     </v>
          </cell>
          <cell r="D4979">
            <v>66.81</v>
          </cell>
        </row>
        <row r="4980">
          <cell r="A4980">
            <v>20067</v>
          </cell>
          <cell r="B4980" t="str">
            <v>TUBO PVC, SERIE R, DN 40 MM, PARA ESGOTO OU AGUAS PLUVIAIS PREDIAIS (NBR 5688)</v>
          </cell>
          <cell r="C4980" t="str">
            <v xml:space="preserve">M     </v>
          </cell>
          <cell r="D4980">
            <v>11.48</v>
          </cell>
        </row>
        <row r="4981">
          <cell r="A4981">
            <v>20068</v>
          </cell>
          <cell r="B4981" t="str">
            <v>TUBO PVC, SERIE R, DN 50 MM, PARA ESGOTO OU AGUAS PLUVIAIS PREDIAIS (NBR 5688)</v>
          </cell>
          <cell r="C4981" t="str">
            <v xml:space="preserve">M     </v>
          </cell>
          <cell r="D4981">
            <v>14.32</v>
          </cell>
        </row>
        <row r="4982">
          <cell r="A4982">
            <v>9839</v>
          </cell>
          <cell r="B4982" t="str">
            <v>TUBO PVC, SERIE R, DN 75 MM, PARA ESGOTO OU AGUAS PLUVIAIS PREDIAIS (NBR 5688)</v>
          </cell>
          <cell r="C4982" t="str">
            <v xml:space="preserve">M     </v>
          </cell>
          <cell r="D4982">
            <v>18.760000000000002</v>
          </cell>
        </row>
        <row r="4983">
          <cell r="A4983">
            <v>9870</v>
          </cell>
          <cell r="B4983" t="str">
            <v>TUBO PVC, SOLDAVEL, DN 110 MM, AGUA FRIA (NBR-5648)</v>
          </cell>
          <cell r="C4983" t="str">
            <v xml:space="preserve">M     </v>
          </cell>
          <cell r="D4983">
            <v>77.430000000000007</v>
          </cell>
        </row>
        <row r="4984">
          <cell r="A4984">
            <v>9867</v>
          </cell>
          <cell r="B4984" t="str">
            <v>TUBO PVC, SOLDAVEL, DN 20 MM, AGUA FRIA (NBR-5648)</v>
          </cell>
          <cell r="C4984" t="str">
            <v xml:space="preserve">M     </v>
          </cell>
          <cell r="D4984">
            <v>2.84</v>
          </cell>
        </row>
        <row r="4985">
          <cell r="A4985">
            <v>9868</v>
          </cell>
          <cell r="B4985" t="str">
            <v>TUBO PVC, SOLDAVEL, DN 25 MM, AGUA FRIA (NBR-5648)</v>
          </cell>
          <cell r="C4985" t="str">
            <v xml:space="preserve">M     </v>
          </cell>
          <cell r="D4985">
            <v>3.65</v>
          </cell>
        </row>
        <row r="4986">
          <cell r="A4986">
            <v>9869</v>
          </cell>
          <cell r="B4986" t="str">
            <v>TUBO PVC, SOLDAVEL, DN 32 MM, AGUA FRIA (NBR-5648)</v>
          </cell>
          <cell r="C4986" t="str">
            <v xml:space="preserve">M     </v>
          </cell>
          <cell r="D4986">
            <v>8.19</v>
          </cell>
        </row>
        <row r="4987">
          <cell r="A4987">
            <v>9874</v>
          </cell>
          <cell r="B4987" t="str">
            <v>TUBO PVC, SOLDAVEL, DN 40 MM, AGUA FRIA (NBR-5648)</v>
          </cell>
          <cell r="C4987" t="str">
            <v xml:space="preserve">M     </v>
          </cell>
          <cell r="D4987">
            <v>11.93</v>
          </cell>
        </row>
        <row r="4988">
          <cell r="A4988">
            <v>9875</v>
          </cell>
          <cell r="B4988" t="str">
            <v>TUBO PVC, SOLDAVEL, DN 50 MM, PARA AGUA FRIA (NBR-5648)</v>
          </cell>
          <cell r="C4988" t="str">
            <v xml:space="preserve">M     </v>
          </cell>
          <cell r="D4988">
            <v>13.67</v>
          </cell>
        </row>
        <row r="4989">
          <cell r="A4989">
            <v>9873</v>
          </cell>
          <cell r="B4989" t="str">
            <v>TUBO PVC, SOLDAVEL, DN 60 MM, AGUA FRIA (NBR-5648)</v>
          </cell>
          <cell r="C4989" t="str">
            <v xml:space="preserve">M     </v>
          </cell>
          <cell r="D4989">
            <v>23.06</v>
          </cell>
        </row>
        <row r="4990">
          <cell r="A4990">
            <v>9871</v>
          </cell>
          <cell r="B4990" t="str">
            <v>TUBO PVC, SOLDAVEL, DN 75 MM, AGUA FRIA (NBR-5648)</v>
          </cell>
          <cell r="C4990" t="str">
            <v xml:space="preserve">M     </v>
          </cell>
          <cell r="D4990">
            <v>38.630000000000003</v>
          </cell>
        </row>
        <row r="4991">
          <cell r="A4991">
            <v>9872</v>
          </cell>
          <cell r="B4991" t="str">
            <v>TUBO PVC, SOLDAVEL, DN 85 MM, AGUA FRIA (NBR-5648)</v>
          </cell>
          <cell r="C4991" t="str">
            <v xml:space="preserve">M     </v>
          </cell>
          <cell r="D4991">
            <v>48.27</v>
          </cell>
        </row>
        <row r="4992">
          <cell r="A4992">
            <v>7667</v>
          </cell>
          <cell r="B4992" t="str">
            <v>TUBO 26" EM CHAPA PRETA, E= 3/16", 147 KG/6 M</v>
          </cell>
          <cell r="C4992" t="str">
            <v xml:space="preserve">M     </v>
          </cell>
          <cell r="D4992">
            <v>2625.27</v>
          </cell>
        </row>
        <row r="4993">
          <cell r="A4993">
            <v>7660</v>
          </cell>
          <cell r="B4993" t="str">
            <v>TUBO 30" EM CHAPA PRETA, E= 1/4", 175 KG/6 M</v>
          </cell>
          <cell r="C4993" t="str">
            <v xml:space="preserve">M     </v>
          </cell>
          <cell r="D4993">
            <v>3346.6</v>
          </cell>
        </row>
        <row r="4994">
          <cell r="A4994">
            <v>7676</v>
          </cell>
          <cell r="B4994" t="str">
            <v>TUBO 30" EM CHAPA PRETA, E= 3/8", 177 KG/6 M</v>
          </cell>
          <cell r="C4994" t="str">
            <v xml:space="preserve">M     </v>
          </cell>
          <cell r="D4994">
            <v>3384.85</v>
          </cell>
        </row>
        <row r="4995">
          <cell r="A4995">
            <v>12426</v>
          </cell>
          <cell r="B4995" t="str">
            <v>UNIAO COM ASSENTO CONICO DE BRONZE, DIAMETRO 1/2"</v>
          </cell>
          <cell r="C4995" t="str">
            <v xml:space="preserve">UN    </v>
          </cell>
          <cell r="D4995">
            <v>27.68</v>
          </cell>
        </row>
        <row r="4996">
          <cell r="A4996">
            <v>12425</v>
          </cell>
          <cell r="B4996" t="str">
            <v>UNIAO COM ASSENTO CONICO DE BRONZE, DIAMETRO 1"</v>
          </cell>
          <cell r="C4996" t="str">
            <v xml:space="preserve">UN    </v>
          </cell>
          <cell r="D4996">
            <v>38.04</v>
          </cell>
        </row>
        <row r="4997">
          <cell r="A4997">
            <v>12427</v>
          </cell>
          <cell r="B4997" t="str">
            <v>UNIAO COM ASSENTO CONICO DE BRONZE, DIAMETRO 2 1/2"</v>
          </cell>
          <cell r="C4997" t="str">
            <v xml:space="preserve">UN    </v>
          </cell>
          <cell r="D4997">
            <v>157.88</v>
          </cell>
        </row>
        <row r="4998">
          <cell r="A4998">
            <v>12428</v>
          </cell>
          <cell r="B4998" t="str">
            <v>UNIAO COM ASSENTO CONICO DE BRONZE, DIAMETRO 2'</v>
          </cell>
          <cell r="C4998" t="str">
            <v xml:space="preserve">UN    </v>
          </cell>
          <cell r="D4998">
            <v>101.34</v>
          </cell>
        </row>
        <row r="4999">
          <cell r="A4999">
            <v>12430</v>
          </cell>
          <cell r="B4999" t="str">
            <v>UNIAO COM ASSENTO CONICO DE BRONZE, DIAMETRO 3/4"</v>
          </cell>
          <cell r="C4999" t="str">
            <v xml:space="preserve">UN    </v>
          </cell>
          <cell r="D4999">
            <v>33.94</v>
          </cell>
        </row>
        <row r="5000">
          <cell r="A5000">
            <v>12429</v>
          </cell>
          <cell r="B5000" t="str">
            <v>UNIAO COM ASSENTO CONICO DE BRONZE, DIAMETRO 3"</v>
          </cell>
          <cell r="C5000" t="str">
            <v xml:space="preserve">UN    </v>
          </cell>
          <cell r="D5000">
            <v>255.3</v>
          </cell>
        </row>
        <row r="5001">
          <cell r="A5001">
            <v>12431</v>
          </cell>
          <cell r="B5001" t="str">
            <v>UNIAO COM ASSENTO CONICO DE BRONZE, DIAMETRO 4"</v>
          </cell>
          <cell r="C5001" t="str">
            <v xml:space="preserve">UN    </v>
          </cell>
          <cell r="D5001">
            <v>434.48</v>
          </cell>
        </row>
        <row r="5002">
          <cell r="A5002">
            <v>12432</v>
          </cell>
          <cell r="B5002" t="str">
            <v>UNIAO COM ASSENTO CONICO DE FERRO LONGO (MACHO-FEMEA), DIAMETRO 1 1/2"</v>
          </cell>
          <cell r="C5002" t="str">
            <v xml:space="preserve">UN    </v>
          </cell>
          <cell r="D5002">
            <v>89.36</v>
          </cell>
        </row>
        <row r="5003">
          <cell r="A5003">
            <v>12434</v>
          </cell>
          <cell r="B5003" t="str">
            <v>UNIAO COM ASSENTO CONICO DE FERRO LONGO (MACHO-FEMEA), DIAMETRO 1/2"</v>
          </cell>
          <cell r="C5003" t="str">
            <v xml:space="preserve">UN    </v>
          </cell>
          <cell r="D5003">
            <v>29.12</v>
          </cell>
        </row>
        <row r="5004">
          <cell r="A5004">
            <v>12433</v>
          </cell>
          <cell r="B5004" t="str">
            <v>UNIAO COM ASSENTO CONICO DE FERRO LONGO (MACHO-FEMEA), DIAMETRO 1"</v>
          </cell>
          <cell r="C5004" t="str">
            <v xml:space="preserve">UN    </v>
          </cell>
          <cell r="D5004">
            <v>56.88</v>
          </cell>
        </row>
        <row r="5005">
          <cell r="A5005">
            <v>12435</v>
          </cell>
          <cell r="B5005" t="str">
            <v>UNIAO COM ASSENTO CONICO DE FERRO LONGO (MACHO-FEMEA), DIAMETRO 2 1/2"</v>
          </cell>
          <cell r="C5005" t="str">
            <v xml:space="preserve">UN    </v>
          </cell>
          <cell r="D5005">
            <v>176.05</v>
          </cell>
        </row>
        <row r="5006">
          <cell r="A5006">
            <v>12437</v>
          </cell>
          <cell r="B5006" t="str">
            <v>UNIAO COM ASSENTO CONICO DE FERRO LONGO (MACHO-FEMEA), DIAMETRO 2"</v>
          </cell>
          <cell r="C5006" t="str">
            <v xml:space="preserve">UN    </v>
          </cell>
          <cell r="D5006">
            <v>142.18</v>
          </cell>
        </row>
        <row r="5007">
          <cell r="A5007">
            <v>12439</v>
          </cell>
          <cell r="B5007" t="str">
            <v>UNIAO COM ASSENTO CONICO DE FERRO LONGO (MACHO-FEMEA), DIAMETRO 3/4"</v>
          </cell>
          <cell r="C5007" t="str">
            <v xml:space="preserve">UN    </v>
          </cell>
          <cell r="D5007">
            <v>45.63</v>
          </cell>
        </row>
        <row r="5008">
          <cell r="A5008">
            <v>12438</v>
          </cell>
          <cell r="B5008" t="str">
            <v>UNIAO COM ASSENTO CONICO DE FERRO LONGO (MACHO-FEMEA), DIAMETRO 3'</v>
          </cell>
          <cell r="C5008" t="str">
            <v xml:space="preserve">UN    </v>
          </cell>
          <cell r="D5008">
            <v>257.31</v>
          </cell>
        </row>
        <row r="5009">
          <cell r="A5009">
            <v>12436</v>
          </cell>
          <cell r="B5009" t="str">
            <v>UNIAO COM ASSENTO CONICO DE FERRO LONGO (MACHO-FEMEA), DIAMETRO 4"</v>
          </cell>
          <cell r="C5009" t="str">
            <v xml:space="preserve">UN    </v>
          </cell>
          <cell r="D5009">
            <v>325.02999999999997</v>
          </cell>
        </row>
        <row r="5010">
          <cell r="A5010">
            <v>36357</v>
          </cell>
          <cell r="B5010" t="str">
            <v>UNIAO COM FLANGE PPR, DN 40 MM, PARA AGUA QUENTE PREDIAL</v>
          </cell>
          <cell r="C5010" t="str">
            <v xml:space="preserve">UN    </v>
          </cell>
          <cell r="D5010">
            <v>153.88</v>
          </cell>
        </row>
        <row r="5011">
          <cell r="A5011">
            <v>12424</v>
          </cell>
          <cell r="B5011" t="str">
            <v>UNIAO DE FERRO GALVANIZADO, COM ASSENTO CONICO DE BRONZE, DE 1 1/2"</v>
          </cell>
          <cell r="C5011" t="str">
            <v xml:space="preserve">UN    </v>
          </cell>
          <cell r="D5011">
            <v>58.57</v>
          </cell>
        </row>
        <row r="5012">
          <cell r="A5012">
            <v>12440</v>
          </cell>
          <cell r="B5012" t="str">
            <v>UNIAO DE FERRO GALVANIZADO, COM ASSENTO CONICO DE BRONZE, DE 1 1/4"</v>
          </cell>
          <cell r="C5012" t="str">
            <v xml:space="preserve">UN    </v>
          </cell>
          <cell r="D5012">
            <v>56.61</v>
          </cell>
        </row>
        <row r="5013">
          <cell r="A5013">
            <v>9884</v>
          </cell>
          <cell r="B5013" t="str">
            <v>UNIAO DE FERRO GALVANIZADO, COM ROSCA BSP, COM ASSENTO PLANO, DE 1 1/2"</v>
          </cell>
          <cell r="C5013" t="str">
            <v xml:space="preserve">UN    </v>
          </cell>
          <cell r="D5013">
            <v>42.23</v>
          </cell>
        </row>
        <row r="5014">
          <cell r="A5014">
            <v>9888</v>
          </cell>
          <cell r="B5014" t="str">
            <v>UNIAO DE FERRO GALVANIZADO, COM ROSCA BSP, COM ASSENTO PLANO, DE 1 1/4"</v>
          </cell>
          <cell r="C5014" t="str">
            <v xml:space="preserve">UN    </v>
          </cell>
          <cell r="D5014">
            <v>33.92</v>
          </cell>
        </row>
        <row r="5015">
          <cell r="A5015">
            <v>9883</v>
          </cell>
          <cell r="B5015" t="str">
            <v>UNIAO DE FERRO GALVANIZADO, COM ROSCA BSP, COM ASSENTO PLANO, DE 1/2"</v>
          </cell>
          <cell r="C5015" t="str">
            <v xml:space="preserve">UN    </v>
          </cell>
          <cell r="D5015">
            <v>14.8</v>
          </cell>
        </row>
        <row r="5016">
          <cell r="A5016">
            <v>9886</v>
          </cell>
          <cell r="B5016" t="str">
            <v>UNIAO DE FERRO GALVANIZADO, COM ROSCA BSP, COM ASSENTO PLANO, DE 1"</v>
          </cell>
          <cell r="C5016" t="str">
            <v xml:space="preserve">UN    </v>
          </cell>
          <cell r="D5016">
            <v>20.28</v>
          </cell>
        </row>
        <row r="5017">
          <cell r="A5017">
            <v>9889</v>
          </cell>
          <cell r="B5017" t="str">
            <v>UNIAO DE FERRO GALVANIZADO, COM ROSCA BSP, COM ASSENTO PLANO, DE 2 1/2"</v>
          </cell>
          <cell r="C5017" t="str">
            <v xml:space="preserve">UN    </v>
          </cell>
          <cell r="D5017">
            <v>102.73</v>
          </cell>
        </row>
        <row r="5018">
          <cell r="A5018">
            <v>9887</v>
          </cell>
          <cell r="B5018" t="str">
            <v>UNIAO DE FERRO GALVANIZADO, COM ROSCA BSP, COM ASSENTO PLANO, DE 2"</v>
          </cell>
          <cell r="C5018" t="str">
            <v xml:space="preserve">UN    </v>
          </cell>
          <cell r="D5018">
            <v>62.09</v>
          </cell>
        </row>
        <row r="5019">
          <cell r="A5019">
            <v>9885</v>
          </cell>
          <cell r="B5019" t="str">
            <v>UNIAO DE FERRO GALVANIZADO, COM ROSCA BSP, COM ASSENTO PLANO, DE 3/4"</v>
          </cell>
          <cell r="C5019" t="str">
            <v xml:space="preserve">UN    </v>
          </cell>
          <cell r="D5019">
            <v>19.600000000000001</v>
          </cell>
        </row>
        <row r="5020">
          <cell r="A5020">
            <v>9890</v>
          </cell>
          <cell r="B5020" t="str">
            <v>UNIAO DE FERRO GALVANIZADO, COM ROSCA BSP, COM ASSENTO PLANO, DE 3"</v>
          </cell>
          <cell r="C5020" t="str">
            <v xml:space="preserve">UN    </v>
          </cell>
          <cell r="D5020">
            <v>159.16</v>
          </cell>
        </row>
        <row r="5021">
          <cell r="A5021">
            <v>9891</v>
          </cell>
          <cell r="B5021" t="str">
            <v>UNIAO DE FERRO GALVANIZADO, COM ROSCA BSP, COM ASSENTO PLANO, DE 4"</v>
          </cell>
          <cell r="C5021" t="str">
            <v xml:space="preserve">UN    </v>
          </cell>
          <cell r="D5021">
            <v>223.43</v>
          </cell>
        </row>
        <row r="5022">
          <cell r="A5022">
            <v>39292</v>
          </cell>
          <cell r="B5022" t="str">
            <v>UNIAO DE REDUCAO METALICA, PARA CONEXAO COM ANEL DESLIZANTE EM TUBO PEX, DN 20 X 16 MM</v>
          </cell>
          <cell r="C5022" t="str">
            <v xml:space="preserve">UN    </v>
          </cell>
          <cell r="D5022">
            <v>10.44</v>
          </cell>
        </row>
        <row r="5023">
          <cell r="A5023">
            <v>39293</v>
          </cell>
          <cell r="B5023" t="str">
            <v>UNIAO DE REDUCAO METALICA, PARA CONEXAO COM ANEL DESLIZANTE EM TUBO PEX, DN 25 X 16 MM</v>
          </cell>
          <cell r="C5023" t="str">
            <v xml:space="preserve">UN    </v>
          </cell>
          <cell r="D5023">
            <v>16.84</v>
          </cell>
        </row>
        <row r="5024">
          <cell r="A5024">
            <v>39294</v>
          </cell>
          <cell r="B5024" t="str">
            <v>UNIAO DE REDUCAO METALICA, PARA CONEXAO COM ANEL DESLIZANTE EM TUBO PEX, DN 25 X 20 MM</v>
          </cell>
          <cell r="C5024" t="str">
            <v xml:space="preserve">UN    </v>
          </cell>
          <cell r="D5024">
            <v>16.84</v>
          </cell>
        </row>
        <row r="5025">
          <cell r="A5025">
            <v>39295</v>
          </cell>
          <cell r="B5025" t="str">
            <v>UNIAO DE REDUCAO METALICA, PARA CONEXAO COM ANEL DESLIZANTE EM TUBO PEX, DN 32 X 25 MM</v>
          </cell>
          <cell r="C5025" t="str">
            <v xml:space="preserve">UN    </v>
          </cell>
          <cell r="D5025">
            <v>28.72</v>
          </cell>
        </row>
        <row r="5026">
          <cell r="A5026">
            <v>36313</v>
          </cell>
          <cell r="B5026" t="str">
            <v>UNIAO DUPLA PPR DN 20 MM, PARA AGUA QUENTE PREDIAL</v>
          </cell>
          <cell r="C5026" t="str">
            <v xml:space="preserve">UN    </v>
          </cell>
          <cell r="D5026">
            <v>36.479999999999997</v>
          </cell>
        </row>
        <row r="5027">
          <cell r="A5027">
            <v>36316</v>
          </cell>
          <cell r="B5027" t="str">
            <v>UNIAO DUPLA PPR DN 25 MM, PARA AGUA QUENTE PREDIAL</v>
          </cell>
          <cell r="C5027" t="str">
            <v xml:space="preserve">UN    </v>
          </cell>
          <cell r="D5027">
            <v>44.24</v>
          </cell>
        </row>
        <row r="5028">
          <cell r="A5028">
            <v>64</v>
          </cell>
          <cell r="B5028" t="str">
            <v>UNIAO EM POLIPROPILENO (PP), PARA TUBO EM PEAD, 20 MM - LIGACAO PREDIAL DE AGUA</v>
          </cell>
          <cell r="C5028" t="str">
            <v xml:space="preserve">UN    </v>
          </cell>
          <cell r="D5028">
            <v>4.79</v>
          </cell>
        </row>
        <row r="5029">
          <cell r="A5029">
            <v>37423</v>
          </cell>
          <cell r="B5029" t="str">
            <v>UNIAO EM POLIPROPILENO (PP), PARA TUBO EM PEAD, 32 MM - LIGACAO PREDIAL DE AGUA</v>
          </cell>
          <cell r="C5029" t="str">
            <v xml:space="preserve">UN    </v>
          </cell>
          <cell r="D5029">
            <v>11.84</v>
          </cell>
        </row>
        <row r="5030">
          <cell r="A5030">
            <v>39296</v>
          </cell>
          <cell r="B5030" t="str">
            <v>UNIAO METALICA, PARA CONEXAO COM ANEL DESLIZANTE EM TUBO PEX, DN 16 MM</v>
          </cell>
          <cell r="C5030" t="str">
            <v xml:space="preserve">UN    </v>
          </cell>
          <cell r="D5030">
            <v>8.06</v>
          </cell>
        </row>
        <row r="5031">
          <cell r="A5031">
            <v>39297</v>
          </cell>
          <cell r="B5031" t="str">
            <v>UNIAO METALICA, PARA CONEXAO COM ANEL DESLIZANTE EM TUBO PEX, DN 20 MM</v>
          </cell>
          <cell r="C5031" t="str">
            <v xml:space="preserve">UN    </v>
          </cell>
          <cell r="D5031">
            <v>11.53</v>
          </cell>
        </row>
        <row r="5032">
          <cell r="A5032">
            <v>39298</v>
          </cell>
          <cell r="B5032" t="str">
            <v>UNIAO METALICA, PARA CONEXAO COM ANEL DESLIZANTE EM TUBO PEX, DN 25 MM</v>
          </cell>
          <cell r="C5032" t="str">
            <v xml:space="preserve">UN    </v>
          </cell>
          <cell r="D5032">
            <v>20.309999999999999</v>
          </cell>
        </row>
        <row r="5033">
          <cell r="A5033">
            <v>39299</v>
          </cell>
          <cell r="B5033" t="str">
            <v>UNIAO METALICA, PARA CONEXAO COM ANEL DESLIZANTE EM TUBO PEX, DN 32 MM</v>
          </cell>
          <cell r="C5033" t="str">
            <v xml:space="preserve">UN    </v>
          </cell>
          <cell r="D5033">
            <v>34.56</v>
          </cell>
        </row>
        <row r="5034">
          <cell r="A5034">
            <v>9892</v>
          </cell>
          <cell r="B5034" t="str">
            <v>UNIAO PVC, ROSCAVEL 1/2",  AGUA FRIA PREDIAL</v>
          </cell>
          <cell r="C5034" t="str">
            <v xml:space="preserve">UN    </v>
          </cell>
          <cell r="D5034">
            <v>6.2</v>
          </cell>
        </row>
        <row r="5035">
          <cell r="A5035">
            <v>9893</v>
          </cell>
          <cell r="B5035" t="str">
            <v>UNIAO PVC, ROSCAVEL 2",  AGUA FRIA PREDIAL</v>
          </cell>
          <cell r="C5035" t="str">
            <v xml:space="preserve">UN    </v>
          </cell>
          <cell r="D5035">
            <v>84.22</v>
          </cell>
        </row>
        <row r="5036">
          <cell r="A5036">
            <v>9901</v>
          </cell>
          <cell r="B5036" t="str">
            <v>UNIAO PVC, ROSCAVEL, 1 1/2",  AGUA FRIA PREDIAL</v>
          </cell>
          <cell r="C5036" t="str">
            <v xml:space="preserve">UN    </v>
          </cell>
          <cell r="D5036">
            <v>37.380000000000003</v>
          </cell>
        </row>
        <row r="5037">
          <cell r="A5037">
            <v>9896</v>
          </cell>
          <cell r="B5037" t="str">
            <v>UNIAO PVC, ROSCAVEL, 1 1/4",  AGUA FRIA PREDIAL</v>
          </cell>
          <cell r="C5037" t="str">
            <v xml:space="preserve">UN    </v>
          </cell>
          <cell r="D5037">
            <v>33.68</v>
          </cell>
        </row>
        <row r="5038">
          <cell r="A5038">
            <v>9900</v>
          </cell>
          <cell r="B5038" t="str">
            <v>UNIAO PVC, ROSCAVEL, 1",  AGUA FRIA PREDIAL</v>
          </cell>
          <cell r="C5038" t="str">
            <v xml:space="preserve">UN    </v>
          </cell>
          <cell r="D5038">
            <v>20.440000000000001</v>
          </cell>
        </row>
        <row r="5039">
          <cell r="A5039">
            <v>9898</v>
          </cell>
          <cell r="B5039" t="str">
            <v>UNIAO PVC, ROSCAVEL, 2 1/2",  AGUA FRIA PREDIAL</v>
          </cell>
          <cell r="C5039" t="str">
            <v xml:space="preserve">UN    </v>
          </cell>
          <cell r="D5039">
            <v>173.19</v>
          </cell>
        </row>
        <row r="5040">
          <cell r="A5040">
            <v>9899</v>
          </cell>
          <cell r="B5040" t="str">
            <v>UNIAO PVC, ROSCAVEL, 3/4",  AGUA FRIA PREDIAL</v>
          </cell>
          <cell r="C5040" t="str">
            <v xml:space="preserve">UN    </v>
          </cell>
          <cell r="D5040">
            <v>11.16</v>
          </cell>
        </row>
        <row r="5041">
          <cell r="A5041">
            <v>9902</v>
          </cell>
          <cell r="B5041" t="str">
            <v>UNIAO PVC, ROSCAVEL, 3",  AGUA FRIA PREDIAL</v>
          </cell>
          <cell r="C5041" t="str">
            <v xml:space="preserve">UN    </v>
          </cell>
          <cell r="D5041">
            <v>219.32</v>
          </cell>
        </row>
        <row r="5042">
          <cell r="A5042">
            <v>9908</v>
          </cell>
          <cell r="B5042" t="str">
            <v>UNIAO PVC, SOLDAVEL, 110 MM,  PARA AGUA FRIA PREDIAL</v>
          </cell>
          <cell r="C5042" t="str">
            <v xml:space="preserve">UN    </v>
          </cell>
          <cell r="D5042">
            <v>437.29</v>
          </cell>
        </row>
        <row r="5043">
          <cell r="A5043">
            <v>9905</v>
          </cell>
          <cell r="B5043" t="str">
            <v>UNIAO PVC, SOLDAVEL, 20 MM,  PARA AGUA FRIA PREDIAL</v>
          </cell>
          <cell r="C5043" t="str">
            <v xml:space="preserve">UN    </v>
          </cell>
          <cell r="D5043">
            <v>7.31</v>
          </cell>
        </row>
        <row r="5044">
          <cell r="A5044">
            <v>9906</v>
          </cell>
          <cell r="B5044" t="str">
            <v>UNIAO PVC, SOLDAVEL, 25 MM,  PARA AGUA FRIA PREDIAL</v>
          </cell>
          <cell r="C5044" t="str">
            <v xml:space="preserve">UN    </v>
          </cell>
          <cell r="D5044">
            <v>8.75</v>
          </cell>
        </row>
        <row r="5045">
          <cell r="A5045">
            <v>9895</v>
          </cell>
          <cell r="B5045" t="str">
            <v>UNIAO PVC, SOLDAVEL, 32 MM,  PARA AGUA FRIA PREDIAL</v>
          </cell>
          <cell r="C5045" t="str">
            <v xml:space="preserve">UN    </v>
          </cell>
          <cell r="D5045">
            <v>14.36</v>
          </cell>
        </row>
        <row r="5046">
          <cell r="A5046">
            <v>9894</v>
          </cell>
          <cell r="B5046" t="str">
            <v>UNIAO PVC, SOLDAVEL, 40 MM,  PARA AGUA FRIA PREDIAL</v>
          </cell>
          <cell r="C5046" t="str">
            <v xml:space="preserve">UN    </v>
          </cell>
          <cell r="D5046">
            <v>27.98</v>
          </cell>
        </row>
        <row r="5047">
          <cell r="A5047">
            <v>9897</v>
          </cell>
          <cell r="B5047" t="str">
            <v>UNIAO PVC, SOLDAVEL, 50 MM,  PARA AGUA FRIA PREDIAL</v>
          </cell>
          <cell r="C5047" t="str">
            <v xml:space="preserve">UN    </v>
          </cell>
          <cell r="D5047">
            <v>30.3</v>
          </cell>
        </row>
        <row r="5048">
          <cell r="A5048">
            <v>9910</v>
          </cell>
          <cell r="B5048" t="str">
            <v>UNIAO PVC, SOLDAVEL, 60 MM,  PARA AGUA FRIA PREDIAL</v>
          </cell>
          <cell r="C5048" t="str">
            <v xml:space="preserve">UN    </v>
          </cell>
          <cell r="D5048">
            <v>76.260000000000005</v>
          </cell>
        </row>
        <row r="5049">
          <cell r="A5049">
            <v>9909</v>
          </cell>
          <cell r="B5049" t="str">
            <v>UNIAO PVC, SOLDAVEL, 75 MM,  PARA AGUA FRIA PREDIAL</v>
          </cell>
          <cell r="C5049" t="str">
            <v xml:space="preserve">UN    </v>
          </cell>
          <cell r="D5049">
            <v>153.88999999999999</v>
          </cell>
        </row>
        <row r="5050">
          <cell r="A5050">
            <v>9907</v>
          </cell>
          <cell r="B5050" t="str">
            <v>UNIAO PVC, SOLDAVEL, 85 MM,  PARA AGUA FRIA PREDIAL</v>
          </cell>
          <cell r="C5050" t="str">
            <v xml:space="preserve">UN    </v>
          </cell>
          <cell r="D5050">
            <v>236.62</v>
          </cell>
        </row>
        <row r="5051">
          <cell r="A5051">
            <v>20973</v>
          </cell>
          <cell r="B5051" t="str">
            <v>UNIAO TIPO STORZ, COM EMPATACAO INTERNA TIPO ANEL DE EXPANSAO, ENGATE RAPIDO 1 1/2", PARA MANGUEIRA DE COMBATE A INCENDIO PREDIAL</v>
          </cell>
          <cell r="C5051" t="str">
            <v xml:space="preserve">UN    </v>
          </cell>
          <cell r="D5051">
            <v>93.7</v>
          </cell>
        </row>
        <row r="5052">
          <cell r="A5052">
            <v>20974</v>
          </cell>
          <cell r="B5052" t="str">
            <v>UNIAO TIPO STORZ, COM EMPATACAO INTERNA TIPO ANEL DE EXPANSAO, ENGATE RAPIDO 2 1/2", PARA MANGUEIRA DE COMBATE A INCENDIO PREDIAL</v>
          </cell>
          <cell r="C5052" t="str">
            <v xml:space="preserve">UN    </v>
          </cell>
          <cell r="D5052">
            <v>134.05000000000001</v>
          </cell>
        </row>
        <row r="5053">
          <cell r="A5053">
            <v>37989</v>
          </cell>
          <cell r="B5053" t="str">
            <v>UNIAO, CPVC, SOLDAVEL, 15 MM, PARA AGUA QUENTE PREDIAL</v>
          </cell>
          <cell r="C5053" t="str">
            <v xml:space="preserve">UN    </v>
          </cell>
          <cell r="D5053">
            <v>15.8</v>
          </cell>
        </row>
        <row r="5054">
          <cell r="A5054">
            <v>37990</v>
          </cell>
          <cell r="B5054" t="str">
            <v>UNIAO, CPVC, SOLDAVEL, 22 MM, PARA AGUA QUENTE PREDIAL</v>
          </cell>
          <cell r="C5054" t="str">
            <v xml:space="preserve">UN    </v>
          </cell>
          <cell r="D5054">
            <v>18.36</v>
          </cell>
        </row>
        <row r="5055">
          <cell r="A5055">
            <v>37991</v>
          </cell>
          <cell r="B5055" t="str">
            <v>UNIAO, CPVC, SOLDAVEL, 28 MM, PARA AGUA QUENTE PREDIAL</v>
          </cell>
          <cell r="C5055" t="str">
            <v xml:space="preserve">UN    </v>
          </cell>
          <cell r="D5055">
            <v>29.05</v>
          </cell>
        </row>
        <row r="5056">
          <cell r="A5056">
            <v>37992</v>
          </cell>
          <cell r="B5056" t="str">
            <v>UNIAO, CPVC, SOLDAVEL, 35 MM, PARA AGUA QUENTE PREDIAL</v>
          </cell>
          <cell r="C5056" t="str">
            <v xml:space="preserve">UN    </v>
          </cell>
          <cell r="D5056">
            <v>44.36</v>
          </cell>
        </row>
        <row r="5057">
          <cell r="A5057">
            <v>37993</v>
          </cell>
          <cell r="B5057" t="str">
            <v>UNIAO, CPVC, SOLDAVEL, 42 MM, PARA AGUA QUENTE PREDIAL</v>
          </cell>
          <cell r="C5057" t="str">
            <v xml:space="preserve">UN    </v>
          </cell>
          <cell r="D5057">
            <v>65.84</v>
          </cell>
        </row>
        <row r="5058">
          <cell r="A5058">
            <v>37994</v>
          </cell>
          <cell r="B5058" t="str">
            <v>UNIAO, CPVC, SOLDAVEL, 54 MM, PARA AGUA QUENTE PREDIAL</v>
          </cell>
          <cell r="C5058" t="str">
            <v xml:space="preserve">UN    </v>
          </cell>
          <cell r="D5058">
            <v>158.22</v>
          </cell>
        </row>
        <row r="5059">
          <cell r="A5059">
            <v>37995</v>
          </cell>
          <cell r="B5059" t="str">
            <v>UNIAO, CPVC, SOLDAVEL, 73 MM, PARA AGUA QUENTE PREDIAL</v>
          </cell>
          <cell r="C5059" t="str">
            <v xml:space="preserve">UN    </v>
          </cell>
          <cell r="D5059">
            <v>229.65</v>
          </cell>
        </row>
        <row r="5060">
          <cell r="A5060">
            <v>37996</v>
          </cell>
          <cell r="B5060" t="str">
            <v>UNIAO, CPVC, SOLDAVEL, 89 MM, PARA AGUA QUENTE PREDIAL</v>
          </cell>
          <cell r="C5060" t="str">
            <v xml:space="preserve">UN    </v>
          </cell>
          <cell r="D5060">
            <v>338.6</v>
          </cell>
        </row>
        <row r="5061">
          <cell r="A5061">
            <v>13883</v>
          </cell>
          <cell r="B5061" t="str">
            <v>USINA DE ASFALTO A FRIO, CAPACIDADE DE 30 A 40 T/H, ELETRICA, POTENCIA DE 30 CV</v>
          </cell>
          <cell r="C5061" t="str">
            <v xml:space="preserve">UN    </v>
          </cell>
          <cell r="D5061">
            <v>91260.9</v>
          </cell>
        </row>
        <row r="5062">
          <cell r="A5062">
            <v>38604</v>
          </cell>
          <cell r="B5062" t="str">
            <v>USINA DE ASFALTO A FRIO, CAPACIDADE DE 40 A 60 T/H, ELETRICA, POTENCIA DE 30 CV</v>
          </cell>
          <cell r="C5062" t="str">
            <v xml:space="preserve">UN    </v>
          </cell>
          <cell r="D5062">
            <v>113664.24</v>
          </cell>
        </row>
        <row r="5063">
          <cell r="A5063">
            <v>10601</v>
          </cell>
          <cell r="B5063" t="str">
            <v>USINA DE ASFALTO A QUENTE, FIXA, TIPO CONTRA FLUXO, CAPACIDADE DE 100 A 140 T/H, POTENCIA DE 280 KW, COM MISTURADOR EXTERNO ROTATIVO</v>
          </cell>
          <cell r="C5063" t="str">
            <v xml:space="preserve">UN    </v>
          </cell>
          <cell r="D5063">
            <v>2210996.16</v>
          </cell>
        </row>
        <row r="5064">
          <cell r="A5064">
            <v>26034</v>
          </cell>
          <cell r="B5064" t="str">
            <v>USINA DE ASFALTO, GRAVIMETRICA, CAPACIDADE DE 150 T/H, POTENCIA DE 400 KW</v>
          </cell>
          <cell r="C5064" t="str">
            <v xml:space="preserve">UN    </v>
          </cell>
          <cell r="D5064">
            <v>5821474.8600000003</v>
          </cell>
        </row>
        <row r="5065">
          <cell r="A5065">
            <v>13894</v>
          </cell>
          <cell r="B5065" t="str">
            <v>USINA DE CONCRETO FIXA, CAPACIDADE NOMINAL DE 40 M3/H, SEM SILO</v>
          </cell>
          <cell r="C5065" t="str">
            <v xml:space="preserve">UN    </v>
          </cell>
          <cell r="D5065">
            <v>392649.25</v>
          </cell>
        </row>
        <row r="5066">
          <cell r="A5066">
            <v>13895</v>
          </cell>
          <cell r="B5066" t="str">
            <v>USINA DE CONCRETO FIXA, CAPACIDADE NOMINAL DE 60 M3/H, SEM SILO</v>
          </cell>
          <cell r="C5066" t="str">
            <v xml:space="preserve">UN    </v>
          </cell>
          <cell r="D5066">
            <v>527982.35</v>
          </cell>
        </row>
        <row r="5067">
          <cell r="A5067">
            <v>13892</v>
          </cell>
          <cell r="B5067" t="str">
            <v>USINA DE CONCRETO FIXA, CAPACIDADE NOMINAL DE 80 M3/H, SEM SILO</v>
          </cell>
          <cell r="C5067" t="str">
            <v xml:space="preserve">UN    </v>
          </cell>
          <cell r="D5067">
            <v>647029.46</v>
          </cell>
        </row>
        <row r="5068">
          <cell r="A5068">
            <v>9914</v>
          </cell>
          <cell r="B5068" t="str">
            <v>USINA DE CONCRETO FIXA, CAPACIDADE NOMINAL DE 90 A 120 M3/H, SEM SILO</v>
          </cell>
          <cell r="C5068" t="str">
            <v xml:space="preserve">UN    </v>
          </cell>
          <cell r="D5068">
            <v>700000</v>
          </cell>
        </row>
        <row r="5069">
          <cell r="A5069">
            <v>36485</v>
          </cell>
          <cell r="B5069" t="str">
            <v>USINA DE LAMA ASFALTICA, PROD 30 A 50 T/H, SILO DE AGREGADO 7 M3, RESERVATORIOS PARA EMULSAO E AGUA DE 2,3 M3 CADA, MISTURADOR TIPO PUGG-MILL A SER MONTADO SOBRE CAMINHAO</v>
          </cell>
          <cell r="C5069" t="str">
            <v xml:space="preserve">UN    </v>
          </cell>
          <cell r="D5069">
            <v>480074.8</v>
          </cell>
        </row>
        <row r="5070">
          <cell r="A5070">
            <v>9912</v>
          </cell>
          <cell r="B5070" t="str">
            <v>USINA DE MISTURAS ASFALTICAS A QUENTE, MOVEL, TIPO CONTRA FLUXO, CAPACIDADE DE 40 A 80 T/H</v>
          </cell>
          <cell r="C5070" t="str">
            <v xml:space="preserve">UN    </v>
          </cell>
          <cell r="D5070">
            <v>1800000</v>
          </cell>
        </row>
        <row r="5071">
          <cell r="A5071">
            <v>9921</v>
          </cell>
          <cell r="B5071" t="str">
            <v>USINA MISTURADORA DE SOLOS,  DOSADORES TRIPLOS, CALHA VIBRATORIA CAPACIDADE DE 200 A 500 T/H, POTENCIA DE 75 KW</v>
          </cell>
          <cell r="C5071" t="str">
            <v xml:space="preserve">UN    </v>
          </cell>
          <cell r="D5071">
            <v>928525.14</v>
          </cell>
        </row>
        <row r="5072">
          <cell r="A5072">
            <v>21112</v>
          </cell>
          <cell r="B5072" t="str">
            <v>VALVULA DE DESCARGA EM METAL CROMADO PARA MICTORIO COM ACIONAMENTO POR PRESSAO E FECHAMENTO AUTOMATICO</v>
          </cell>
          <cell r="C5072" t="str">
            <v xml:space="preserve">UN    </v>
          </cell>
          <cell r="D5072">
            <v>123.9</v>
          </cell>
        </row>
        <row r="5073">
          <cell r="A5073">
            <v>10228</v>
          </cell>
          <cell r="B5073" t="str">
            <v>VALVULA DE DESCARGA METALICA, BASE 1 1/2 " E ACABAMENTO METALICO CROMADO</v>
          </cell>
          <cell r="C5073" t="str">
            <v xml:space="preserve">UN    </v>
          </cell>
          <cell r="D5073">
            <v>143.94</v>
          </cell>
        </row>
        <row r="5074">
          <cell r="A5074">
            <v>11781</v>
          </cell>
          <cell r="B5074" t="str">
            <v>VALVULA DE DESCARGA METALICA, BASE 1 1/4 " E ACABAMENTO METALICO CROMADO</v>
          </cell>
          <cell r="C5074" t="str">
            <v xml:space="preserve">UN    </v>
          </cell>
          <cell r="D5074">
            <v>116.61</v>
          </cell>
        </row>
        <row r="5075">
          <cell r="A5075">
            <v>11746</v>
          </cell>
          <cell r="B5075" t="str">
            <v>VALVULA DE ESFERA BRUTA EM BRONZE, BITOLA 1 " (REF 1552-B)</v>
          </cell>
          <cell r="C5075" t="str">
            <v xml:space="preserve">UN    </v>
          </cell>
          <cell r="D5075">
            <v>38.5</v>
          </cell>
        </row>
        <row r="5076">
          <cell r="A5076">
            <v>11751</v>
          </cell>
          <cell r="B5076" t="str">
            <v>VALVULA DE ESFERA BRUTA EM BRONZE, BITOLA 1 1/2 " (REF 1552-B)</v>
          </cell>
          <cell r="C5076" t="str">
            <v xml:space="preserve">UN    </v>
          </cell>
          <cell r="D5076">
            <v>69.16</v>
          </cell>
        </row>
        <row r="5077">
          <cell r="A5077">
            <v>11750</v>
          </cell>
          <cell r="B5077" t="str">
            <v>VALVULA DE ESFERA BRUTA EM BRONZE, BITOLA 1 1/4 " (REF 1552-B)</v>
          </cell>
          <cell r="C5077" t="str">
            <v xml:space="preserve">UN    </v>
          </cell>
          <cell r="D5077">
            <v>57.39</v>
          </cell>
        </row>
        <row r="5078">
          <cell r="A5078">
            <v>11748</v>
          </cell>
          <cell r="B5078" t="str">
            <v>VALVULA DE ESFERA BRUTA EM BRONZE, BITOLA 1/2 " (REF 1552-B)</v>
          </cell>
          <cell r="C5078" t="str">
            <v xml:space="preserve">UN    </v>
          </cell>
          <cell r="D5078">
            <v>24.71</v>
          </cell>
        </row>
        <row r="5079">
          <cell r="A5079">
            <v>11747</v>
          </cell>
          <cell r="B5079" t="str">
            <v>VALVULA DE ESFERA BRUTA EM BRONZE, BITOLA 2 " (REF 1552-B)</v>
          </cell>
          <cell r="C5079" t="str">
            <v xml:space="preserve">UN    </v>
          </cell>
          <cell r="D5079">
            <v>106.64</v>
          </cell>
        </row>
        <row r="5080">
          <cell r="A5080">
            <v>11749</v>
          </cell>
          <cell r="B5080" t="str">
            <v>VALVULA DE ESFERA BRUTA EM BRONZE, BITOLA 3/4 " (REF 1552-B)</v>
          </cell>
          <cell r="C5080" t="str">
            <v xml:space="preserve">UN    </v>
          </cell>
          <cell r="D5080">
            <v>28.52</v>
          </cell>
        </row>
        <row r="5081">
          <cell r="A5081">
            <v>10236</v>
          </cell>
          <cell r="B5081" t="str">
            <v>VALVULA DE RETENCAO DE BRONZE, PE COM CRIVOS, EXTREMIDADE COM ROSCA, DE 1 1/2", PARA FUNDO DE POCO</v>
          </cell>
          <cell r="C5081" t="str">
            <v xml:space="preserve">UN    </v>
          </cell>
          <cell r="D5081">
            <v>80</v>
          </cell>
        </row>
        <row r="5082">
          <cell r="A5082">
            <v>10233</v>
          </cell>
          <cell r="B5082" t="str">
            <v>VALVULA DE RETENCAO DE BRONZE, PE COM CRIVOS, EXTREMIDADE COM ROSCA, DE 1 1/4", PARA FUNDO DE POCO</v>
          </cell>
          <cell r="C5082" t="str">
            <v xml:space="preserve">UN    </v>
          </cell>
          <cell r="D5082">
            <v>74.97</v>
          </cell>
        </row>
        <row r="5083">
          <cell r="A5083">
            <v>10234</v>
          </cell>
          <cell r="B5083" t="str">
            <v>VALVULA DE RETENCAO DE BRONZE, PE COM CRIVOS, EXTREMIDADE COM ROSCA, DE 1", PARA FUNDO DE POCO</v>
          </cell>
          <cell r="C5083" t="str">
            <v xml:space="preserve">UN    </v>
          </cell>
          <cell r="D5083">
            <v>47.22</v>
          </cell>
        </row>
        <row r="5084">
          <cell r="A5084">
            <v>10231</v>
          </cell>
          <cell r="B5084" t="str">
            <v>VALVULA DE RETENCAO DE BRONZE, PE COM CRIVOS, EXTREMIDADE COM ROSCA, DE 2 1/2", PARA FUNDO DE POCO</v>
          </cell>
          <cell r="C5084" t="str">
            <v xml:space="preserve">UN    </v>
          </cell>
          <cell r="D5084">
            <v>216.56</v>
          </cell>
        </row>
        <row r="5085">
          <cell r="A5085">
            <v>10232</v>
          </cell>
          <cell r="B5085" t="str">
            <v>VALVULA DE RETENCAO DE BRONZE, PE COM CRIVOS, EXTREMIDADE COM ROSCA, DE 2", PARA FUNDO DE POCO</v>
          </cell>
          <cell r="C5085" t="str">
            <v xml:space="preserve">UN    </v>
          </cell>
          <cell r="D5085">
            <v>121.18</v>
          </cell>
        </row>
        <row r="5086">
          <cell r="A5086">
            <v>10229</v>
          </cell>
          <cell r="B5086" t="str">
            <v>VALVULA DE RETENCAO DE BRONZE, PE COM CRIVOS, EXTREMIDADE COM ROSCA, DE 3/4", PARA FUNDO DE POCO</v>
          </cell>
          <cell r="C5086" t="str">
            <v xml:space="preserve">UN    </v>
          </cell>
          <cell r="D5086">
            <v>42.71</v>
          </cell>
        </row>
        <row r="5087">
          <cell r="A5087">
            <v>10235</v>
          </cell>
          <cell r="B5087" t="str">
            <v>VALVULA DE RETENCAO DE BRONZE, PE COM CRIVOS, EXTREMIDADE COM ROSCA, DE 3", PARA FUNDO DE POCO</v>
          </cell>
          <cell r="C5087" t="str">
            <v xml:space="preserve">UN    </v>
          </cell>
          <cell r="D5087">
            <v>296.88</v>
          </cell>
        </row>
        <row r="5088">
          <cell r="A5088">
            <v>10230</v>
          </cell>
          <cell r="B5088" t="str">
            <v>VALVULA DE RETENCAO DE BRONZE, PE COM CRIVOS, EXTREMIDADE COM ROSCA, DE 4", PARA FUNDO DE POCO</v>
          </cell>
          <cell r="C5088" t="str">
            <v xml:space="preserve">UN    </v>
          </cell>
          <cell r="D5088">
            <v>522.49</v>
          </cell>
        </row>
        <row r="5089">
          <cell r="A5089">
            <v>10409</v>
          </cell>
          <cell r="B5089" t="str">
            <v>VALVULA DE RETENCAO HORIZONTAL, DE BRONZE (PN-25), 1 1/2", 400 PSI, TAMPA DE PORCA DE UNIAO, EXTREMIDADES COM ROSCA</v>
          </cell>
          <cell r="C5089" t="str">
            <v xml:space="preserve">UN    </v>
          </cell>
          <cell r="D5089">
            <v>155.22</v>
          </cell>
        </row>
        <row r="5090">
          <cell r="A5090">
            <v>10411</v>
          </cell>
          <cell r="B5090" t="str">
            <v>VALVULA DE RETENCAO HORIZONTAL, DE BRONZE (PN-25), 1 1/4", 400 PSI, TAMPA DE PORCA DE UNIAO, EXTREMIDADES COM ROSCA</v>
          </cell>
          <cell r="C5090" t="str">
            <v xml:space="preserve">UN    </v>
          </cell>
          <cell r="D5090">
            <v>138.88999999999999</v>
          </cell>
        </row>
        <row r="5091">
          <cell r="A5091">
            <v>10404</v>
          </cell>
          <cell r="B5091" t="str">
            <v>VALVULA DE RETENCAO HORIZONTAL, DE BRONZE (PN-25), 1/2", 400 PSI, TAMPA DE PORCA DE UNIAO, EXTREMIDADES COM ROSCA</v>
          </cell>
          <cell r="C5091" t="str">
            <v xml:space="preserve">UN    </v>
          </cell>
          <cell r="D5091">
            <v>56.33</v>
          </cell>
        </row>
        <row r="5092">
          <cell r="A5092">
            <v>10410</v>
          </cell>
          <cell r="B5092" t="str">
            <v>VALVULA DE RETENCAO HORIZONTAL, DE BRONZE (PN-25), 1", 400 PSI, TAMPA DE PORCA DE UNIAO, EXTREMIDADES COM ROSCA</v>
          </cell>
          <cell r="C5092" t="str">
            <v xml:space="preserve">UN    </v>
          </cell>
          <cell r="D5092">
            <v>92.78</v>
          </cell>
        </row>
        <row r="5093">
          <cell r="A5093">
            <v>10405</v>
          </cell>
          <cell r="B5093" t="str">
            <v>VALVULA DE RETENCAO HORIZONTAL, DE BRONZE (PN-25), 2 1/2", 400 PSI, TAMPA DE PORCA DE UNIAO, EXTREMIDADES COM ROSCA</v>
          </cell>
          <cell r="C5093" t="str">
            <v xml:space="preserve">UN    </v>
          </cell>
          <cell r="D5093">
            <v>310.99</v>
          </cell>
        </row>
        <row r="5094">
          <cell r="A5094">
            <v>10408</v>
          </cell>
          <cell r="B5094" t="str">
            <v>VALVULA DE RETENCAO HORIZONTAL, DE BRONZE (PN-25), 2", 400 PSI, TAMPA DE PORCA DE UNIAO, EXTREMIDADES COM ROSCA</v>
          </cell>
          <cell r="C5094" t="str">
            <v xml:space="preserve">UN    </v>
          </cell>
          <cell r="D5094">
            <v>217.47</v>
          </cell>
        </row>
        <row r="5095">
          <cell r="A5095">
            <v>10412</v>
          </cell>
          <cell r="B5095" t="str">
            <v>VALVULA DE RETENCAO HORIZONTAL, DE BRONZE (PN-25), 3/4", 400 PSI, TAMPA DE PORCA DE UNIAO, EXTREMIDADES COM ROSCA</v>
          </cell>
          <cell r="C5095" t="str">
            <v xml:space="preserve">UN    </v>
          </cell>
          <cell r="D5095">
            <v>68.260000000000005</v>
          </cell>
        </row>
        <row r="5096">
          <cell r="A5096">
            <v>10406</v>
          </cell>
          <cell r="B5096" t="str">
            <v>VALVULA DE RETENCAO HORIZONTAL, DE BRONZE (PN-25), 3", 400 PSI, TAMPA DE PORCA DE UNIAO, EXTREMIDADES COM ROSCA</v>
          </cell>
          <cell r="C5096" t="str">
            <v xml:space="preserve">UN    </v>
          </cell>
          <cell r="D5096">
            <v>429.55</v>
          </cell>
        </row>
        <row r="5097">
          <cell r="A5097">
            <v>10407</v>
          </cell>
          <cell r="B5097" t="str">
            <v>VALVULA DE RETENCAO HORIZONTAL, DE BRONZE (PN-25), 4", 400 PSI, TAMPA DE PORCA DE UNIAO, EXTREMIDADES COM ROSCA</v>
          </cell>
          <cell r="C5097" t="str">
            <v xml:space="preserve">UN    </v>
          </cell>
          <cell r="D5097">
            <v>666.23</v>
          </cell>
        </row>
        <row r="5098">
          <cell r="A5098">
            <v>10416</v>
          </cell>
          <cell r="B5098" t="str">
            <v>VALVULA DE RETENCAO VERTICAL, DE BRONZE (PN-16), 1 1/2", 200 PSI, EXTREMIDADES COM ROSCA</v>
          </cell>
          <cell r="C5098" t="str">
            <v xml:space="preserve">UN    </v>
          </cell>
          <cell r="D5098">
            <v>82.64</v>
          </cell>
        </row>
        <row r="5099">
          <cell r="A5099">
            <v>10419</v>
          </cell>
          <cell r="B5099" t="str">
            <v>VALVULA DE RETENCAO VERTICAL, DE BRONZE (PN-16), 1 1/4", 200 PSI, EXTREMIDADES COM ROSCA</v>
          </cell>
          <cell r="C5099" t="str">
            <v xml:space="preserve">UN    </v>
          </cell>
          <cell r="D5099">
            <v>71.73</v>
          </cell>
        </row>
        <row r="5100">
          <cell r="A5100">
            <v>21092</v>
          </cell>
          <cell r="B5100" t="str">
            <v>VALVULA DE RETENCAO VERTICAL, DE BRONZE (PN-16), 1/2", 200 PSI, EXTREMIDADES COM ROSCA</v>
          </cell>
          <cell r="C5100" t="str">
            <v xml:space="preserve">UN    </v>
          </cell>
          <cell r="D5100">
            <v>41.01</v>
          </cell>
        </row>
        <row r="5101">
          <cell r="A5101">
            <v>10418</v>
          </cell>
          <cell r="B5101" t="str">
            <v>VALVULA DE RETENCAO VERTICAL, DE BRONZE (PN-16), 1", 200 PSI, EXTREMIDADES COM ROSCA</v>
          </cell>
          <cell r="C5101" t="str">
            <v xml:space="preserve">UN    </v>
          </cell>
          <cell r="D5101">
            <v>47.81</v>
          </cell>
        </row>
        <row r="5102">
          <cell r="A5102">
            <v>12657</v>
          </cell>
          <cell r="B5102" t="str">
            <v>VALVULA DE RETENCAO VERTICAL, DE BRONZE (PN-16), 2 1/2", 200 PSI, EXTREMIDADES COM ROSCA</v>
          </cell>
          <cell r="C5102" t="str">
            <v xml:space="preserve">UN    </v>
          </cell>
          <cell r="D5102">
            <v>192.94</v>
          </cell>
        </row>
        <row r="5103">
          <cell r="A5103">
            <v>10417</v>
          </cell>
          <cell r="B5103" t="str">
            <v>VALVULA DE RETENCAO VERTICAL, DE BRONZE (PN-16), 2", 200 PSI, EXTREMIDADES COM ROSCA</v>
          </cell>
          <cell r="C5103" t="str">
            <v xml:space="preserve">UN    </v>
          </cell>
          <cell r="D5103">
            <v>120.41</v>
          </cell>
        </row>
        <row r="5104">
          <cell r="A5104">
            <v>10413</v>
          </cell>
          <cell r="B5104" t="str">
            <v>VALVULA DE RETENCAO VERTICAL, DE BRONZE (PN-16), 3/4", 200 PSI, EXTREMIDADES COM ROSCA</v>
          </cell>
          <cell r="C5104" t="str">
            <v xml:space="preserve">UN    </v>
          </cell>
          <cell r="D5104">
            <v>43.76</v>
          </cell>
        </row>
        <row r="5105">
          <cell r="A5105">
            <v>10414</v>
          </cell>
          <cell r="B5105" t="str">
            <v>VALVULA DE RETENCAO VERTICAL, DE BRONZE (PN-16), 3", 200 PSI, EXTREMIDADES COM ROSCA</v>
          </cell>
          <cell r="C5105" t="str">
            <v xml:space="preserve">UN    </v>
          </cell>
          <cell r="D5105">
            <v>263.47000000000003</v>
          </cell>
        </row>
        <row r="5106">
          <cell r="A5106">
            <v>10415</v>
          </cell>
          <cell r="B5106" t="str">
            <v>VALVULA DE RETENCAO VERTICAL, DE BRONZE (PN-16), 4", 200 PSI, EXTREMIDADES COM ROSCA</v>
          </cell>
          <cell r="C5106" t="str">
            <v xml:space="preserve">UN    </v>
          </cell>
          <cell r="D5106">
            <v>457.28</v>
          </cell>
        </row>
        <row r="5107">
          <cell r="A5107">
            <v>38643</v>
          </cell>
          <cell r="B5107" t="str">
            <v>VALVULA EM METAL CROMADO PARA LAVATORIO, 1 " SEM LADRAO</v>
          </cell>
          <cell r="C5107" t="str">
            <v xml:space="preserve">UN    </v>
          </cell>
          <cell r="D5107">
            <v>39.75</v>
          </cell>
        </row>
        <row r="5108">
          <cell r="A5108">
            <v>6157</v>
          </cell>
          <cell r="B5108" t="str">
            <v>VALVULA EM METAL CROMADO PARA PIA AMERICANA 3.1/2 X 1.1/2 "</v>
          </cell>
          <cell r="C5108" t="str">
            <v xml:space="preserve">UN    </v>
          </cell>
          <cell r="D5108">
            <v>54.3</v>
          </cell>
        </row>
        <row r="5109">
          <cell r="A5109">
            <v>37588</v>
          </cell>
          <cell r="B5109" t="str">
            <v>VALVULA EM METAL CROMADO PARA TANQUE, 1.1/2 " SEM LADRAO</v>
          </cell>
          <cell r="C5109" t="str">
            <v xml:space="preserve">UN    </v>
          </cell>
          <cell r="D5109">
            <v>22.14</v>
          </cell>
        </row>
        <row r="5110">
          <cell r="A5110">
            <v>6152</v>
          </cell>
          <cell r="B5110" t="str">
            <v>VALVULA EM PLASTICO BRANCO COM SAIDA LISA PARA TANQUE 1.1/4 " X 1.1/2 "</v>
          </cell>
          <cell r="C5110" t="str">
            <v xml:space="preserve">UN    </v>
          </cell>
          <cell r="D5110">
            <v>3.3</v>
          </cell>
        </row>
        <row r="5111">
          <cell r="A5111">
            <v>6158</v>
          </cell>
          <cell r="B5111" t="str">
            <v>VALVULA EM PLASTICO BRANCO PARA LAVATORIO 1 ", SEM UNHO, COM LADRAO</v>
          </cell>
          <cell r="C5111" t="str">
            <v xml:space="preserve">UN    </v>
          </cell>
          <cell r="D5111">
            <v>3.98</v>
          </cell>
        </row>
        <row r="5112">
          <cell r="A5112">
            <v>6153</v>
          </cell>
          <cell r="B5112" t="str">
            <v>VALVULA EM PLASTICO BRANCO PARA TANQUE OU LAVATORIO 1 ", SEM UNHO E SEM LADRAO</v>
          </cell>
          <cell r="C5112" t="str">
            <v xml:space="preserve">UN    </v>
          </cell>
          <cell r="D5112">
            <v>3.1</v>
          </cell>
        </row>
        <row r="5113">
          <cell r="A5113">
            <v>6156</v>
          </cell>
          <cell r="B5113" t="str">
            <v>VALVULA EM PLASTICO BRANCO PARA TANQUE 1.1/4 " X 1.1/2 ", SEM UNHO E SEM LADRAO</v>
          </cell>
          <cell r="C5113" t="str">
            <v xml:space="preserve">UN    </v>
          </cell>
          <cell r="D5113">
            <v>3.92</v>
          </cell>
        </row>
        <row r="5114">
          <cell r="A5114">
            <v>6154</v>
          </cell>
          <cell r="B5114" t="str">
            <v>VALVULA EM PLASTICO CROMADO PARA LAVATORIO 1 ", SEM UNHO, COM LADRAO</v>
          </cell>
          <cell r="C5114" t="str">
            <v xml:space="preserve">UN    </v>
          </cell>
          <cell r="D5114">
            <v>7.39</v>
          </cell>
        </row>
        <row r="5115">
          <cell r="A5115">
            <v>6155</v>
          </cell>
          <cell r="B5115" t="str">
            <v>VALVULA EM PLASTICO CROMADO TIPO AMERICANA PARA PIA DE COZINHA 3.1/2 " X 1.1/2 ", SEM ADAPTADOR</v>
          </cell>
          <cell r="C5115" t="str">
            <v xml:space="preserve">UN    </v>
          </cell>
          <cell r="D5115">
            <v>15.28</v>
          </cell>
        </row>
        <row r="5116">
          <cell r="A5116">
            <v>43595</v>
          </cell>
          <cell r="B5116" t="str">
            <v>VARA FINA PARA CREMONA, EM FERRO ZINCADO BRANCO, COM DIAMETRO DE APROX 10 MM E COMPRIMENTO DE 1,20 M</v>
          </cell>
          <cell r="C5116" t="str">
            <v xml:space="preserve">UN    </v>
          </cell>
          <cell r="D5116">
            <v>20</v>
          </cell>
        </row>
        <row r="5117">
          <cell r="A5117">
            <v>43596</v>
          </cell>
          <cell r="B5117" t="str">
            <v>VARA FINA PARA CREMONA, EM FERRO ZINCADO BRANCO, COM DIAMETRO DE APROX 10 MM E COMPRIMENTO DE 1,50 M</v>
          </cell>
          <cell r="C5117" t="str">
            <v xml:space="preserve">UN    </v>
          </cell>
          <cell r="D5117">
            <v>23.12</v>
          </cell>
        </row>
        <row r="5118">
          <cell r="A5118">
            <v>38108</v>
          </cell>
          <cell r="B5118" t="str">
            <v>VARIADOR DE LUMINOSIDADE ROTATIVO (DIMMER) 127 V, 300 W (APENAS MODULO)</v>
          </cell>
          <cell r="C5118" t="str">
            <v xml:space="preserve">UN    </v>
          </cell>
          <cell r="D5118">
            <v>33.799999999999997</v>
          </cell>
        </row>
        <row r="5119">
          <cell r="A5119">
            <v>38087</v>
          </cell>
          <cell r="B5119" t="str">
            <v>VARIADOR DE LUMINOSIDADE ROTATIVO (DIMMER) 127V, 300W, CONJUNTO MONTADO PARA EMBUTIR 4" X 2" (PLACA + SUPORTE + MODULO)</v>
          </cell>
          <cell r="C5119" t="str">
            <v xml:space="preserve">UN    </v>
          </cell>
          <cell r="D5119">
            <v>43.47</v>
          </cell>
        </row>
        <row r="5120">
          <cell r="A5120">
            <v>38109</v>
          </cell>
          <cell r="B5120" t="str">
            <v>VARIADOR DE LUMINOSIDADE ROTATIVO (DIMMER) 220 V, 600 W (APENAS MODULO)</v>
          </cell>
          <cell r="C5120" t="str">
            <v xml:space="preserve">UN    </v>
          </cell>
          <cell r="D5120">
            <v>54.02</v>
          </cell>
        </row>
        <row r="5121">
          <cell r="A5121">
            <v>38088</v>
          </cell>
          <cell r="B5121" t="str">
            <v>VARIADOR DE LUMINOSIDADE ROTATIVO (DIMMER) 220V, 600W, CONJUNTO MONTADO PARA EMBUTIR 4" X 2" (PLACA + SUPORTE + MODULO)</v>
          </cell>
          <cell r="C5121" t="str">
            <v xml:space="preserve">UN    </v>
          </cell>
          <cell r="D5121">
            <v>56.8</v>
          </cell>
        </row>
        <row r="5122">
          <cell r="A5122">
            <v>38110</v>
          </cell>
          <cell r="B5122" t="str">
            <v>VARIADOR DE VELOCIDADE PARA VENTILADOR 127 V, 150 W (APENAS MODULO)</v>
          </cell>
          <cell r="C5122" t="str">
            <v xml:space="preserve">UN    </v>
          </cell>
          <cell r="D5122">
            <v>20.78</v>
          </cell>
        </row>
        <row r="5123">
          <cell r="A5123">
            <v>38089</v>
          </cell>
          <cell r="B5123" t="str">
            <v>VARIADOR DE VELOCIDADE PARA VENTILADOR 127V, 150W + 2 INTERRUPTORES PARALELOS, PARA REVERSAO E LAMPADA, CONJUNTO MONTADO PARA EMBUTIR 4" X 2" (PLACA + SUPORTE + MODULOS)</v>
          </cell>
          <cell r="C5123" t="str">
            <v xml:space="preserve">UN    </v>
          </cell>
          <cell r="D5123">
            <v>36.21</v>
          </cell>
        </row>
        <row r="5124">
          <cell r="A5124">
            <v>38111</v>
          </cell>
          <cell r="B5124" t="str">
            <v>VARIADOR DE VELOCIDADE PARA VENTILADOR 220 V, 250 W (APENAS MODULO)</v>
          </cell>
          <cell r="C5124" t="str">
            <v xml:space="preserve">UN    </v>
          </cell>
          <cell r="D5124">
            <v>23.24</v>
          </cell>
        </row>
        <row r="5125">
          <cell r="A5125">
            <v>38090</v>
          </cell>
          <cell r="B5125" t="str">
            <v>VARIADOR DE VELOCIDADE PARA VENTILADOR 220V, 250W + 2 INTERRUPTORES PARALELOS, PARA REVERSAO E LAMPADA, CONJUNTO MONTADO PARA EMBUTIR 4" X 2" (PLACA + SUPORTE + MODULOS)</v>
          </cell>
          <cell r="C5125" t="str">
            <v xml:space="preserve">UN    </v>
          </cell>
          <cell r="D5125">
            <v>37.42</v>
          </cell>
        </row>
        <row r="5126">
          <cell r="A5126">
            <v>11786</v>
          </cell>
          <cell r="B5126" t="str">
            <v>VASO SANITARIO SIFONADO INFANTIL LOUCA BRANCA</v>
          </cell>
          <cell r="C5126" t="str">
            <v xml:space="preserve">UN    </v>
          </cell>
          <cell r="D5126">
            <v>265.20999999999998</v>
          </cell>
        </row>
        <row r="5127">
          <cell r="A5127">
            <v>13726</v>
          </cell>
          <cell r="B5127" t="str">
            <v>VASSOURA MECANICA REBOCAVEL COM ESCOVA CILINDRICA LARGURA UTIL DE VARRIMENTO = 2,44M</v>
          </cell>
          <cell r="C5127" t="str">
            <v xml:space="preserve">UN    </v>
          </cell>
          <cell r="D5127">
            <v>51377.55</v>
          </cell>
        </row>
        <row r="5128">
          <cell r="A5128">
            <v>38400</v>
          </cell>
          <cell r="B5128" t="str">
            <v>VASSOURA 40 CM COM CABO</v>
          </cell>
          <cell r="C5128" t="str">
            <v xml:space="preserve">UN    </v>
          </cell>
          <cell r="D5128">
            <v>20.94</v>
          </cell>
        </row>
        <row r="5129">
          <cell r="A5129">
            <v>12627</v>
          </cell>
          <cell r="B5129" t="str">
            <v>VEDACAO DE CALHA, EM BORRACHA COR PRETA, MEDIDA ENTRE 119 E 170 MM, PARA DRENAGEM PLUVIAL PREDIAL</v>
          </cell>
          <cell r="C5129" t="str">
            <v xml:space="preserve">UN    </v>
          </cell>
          <cell r="D5129">
            <v>0.44</v>
          </cell>
        </row>
        <row r="5130">
          <cell r="A5130">
            <v>6138</v>
          </cell>
          <cell r="B5130" t="str">
            <v>VEDACAO PVC, 100 MM, PARA SAIDA VASO SANITARIO</v>
          </cell>
          <cell r="C5130" t="str">
            <v xml:space="preserve">UN    </v>
          </cell>
          <cell r="D5130">
            <v>2.34</v>
          </cell>
        </row>
        <row r="5131">
          <cell r="A5131">
            <v>39996</v>
          </cell>
          <cell r="B5131" t="str">
            <v>VERGALHAO ZINCADO ROSCA TOTAL, 1/4 " (6,3 MM)</v>
          </cell>
          <cell r="C5131" t="str">
            <v xml:space="preserve">M     </v>
          </cell>
          <cell r="D5131">
            <v>3.02</v>
          </cell>
        </row>
        <row r="5132">
          <cell r="A5132">
            <v>10478</v>
          </cell>
          <cell r="B5132" t="str">
            <v>VERNIZ POLIURETANO BRILHANTE PARA MADEIRA, COM FILTRO SOLAR, USO INTERNO E EXTERNO</v>
          </cell>
          <cell r="C5132" t="str">
            <v xml:space="preserve">L     </v>
          </cell>
          <cell r="D5132">
            <v>26.93</v>
          </cell>
        </row>
        <row r="5133">
          <cell r="A5133">
            <v>10475</v>
          </cell>
          <cell r="B5133" t="str">
            <v>VERNIZ SINTETICO BRILHANTE PARA MADEIRA TIPO COPAL, USO INTERNO</v>
          </cell>
          <cell r="C5133" t="str">
            <v xml:space="preserve">L     </v>
          </cell>
          <cell r="D5133">
            <v>23.69</v>
          </cell>
        </row>
        <row r="5134">
          <cell r="A5134">
            <v>10481</v>
          </cell>
          <cell r="B5134" t="str">
            <v>VERNIZ SINTETICO BRILHANTE PARA MADEIRA, COM FILTRO SOLAR, USO INTERNO E EXTERNO (BASE SOLVENTE)</v>
          </cell>
          <cell r="C5134" t="str">
            <v xml:space="preserve">L     </v>
          </cell>
          <cell r="D5134">
            <v>25.83</v>
          </cell>
        </row>
        <row r="5135">
          <cell r="A5135">
            <v>4031</v>
          </cell>
          <cell r="B5135" t="str">
            <v>VEU DE VIDRO/VEU DE SUPERFICIE 30 A 35 G/M2</v>
          </cell>
          <cell r="C5135" t="str">
            <v xml:space="preserve">M2    </v>
          </cell>
          <cell r="D5135">
            <v>31.4</v>
          </cell>
        </row>
        <row r="5136">
          <cell r="A5136">
            <v>4030</v>
          </cell>
          <cell r="B5136" t="str">
            <v>VEU POLIESTER</v>
          </cell>
          <cell r="C5136" t="str">
            <v xml:space="preserve">M2    </v>
          </cell>
          <cell r="D5136">
            <v>6.68</v>
          </cell>
        </row>
        <row r="5137">
          <cell r="A5137">
            <v>39399</v>
          </cell>
          <cell r="B5137" t="str">
            <v>VIBRADOR DE IMERSAO, COM PONTEIRA DE *35* MM, MANGOTE DE 5 M, SEM MOTOR</v>
          </cell>
          <cell r="C5137" t="str">
            <v xml:space="preserve">UN    </v>
          </cell>
          <cell r="D5137">
            <v>1334.25</v>
          </cell>
        </row>
        <row r="5138">
          <cell r="A5138">
            <v>39400</v>
          </cell>
          <cell r="B5138" t="str">
            <v>VIBRADOR DE IMERSAO, COM PONTEIRA DE *45* MM, MANGOTE DE 5 M, SEM MOTOR.</v>
          </cell>
          <cell r="C5138" t="str">
            <v xml:space="preserve">UN    </v>
          </cell>
          <cell r="D5138">
            <v>1450.27</v>
          </cell>
        </row>
        <row r="5139">
          <cell r="A5139">
            <v>39401</v>
          </cell>
          <cell r="B5139" t="str">
            <v>VIBRADOR DE IMERSAO, COM PONTEIRA DE *60* MM, MANGOTE DE 5 M, SEM MOTOR.</v>
          </cell>
          <cell r="C5139" t="str">
            <v xml:space="preserve">UN    </v>
          </cell>
          <cell r="D5139">
            <v>1626.86</v>
          </cell>
        </row>
        <row r="5140">
          <cell r="A5140">
            <v>11652</v>
          </cell>
          <cell r="B5140" t="str">
            <v>VIBRADOR DE IMERSAO, DIAMETRO DA PONTEIRA DE *35* MM, COM MOTOR 4 TEMPOS A GASOLINA DE 5,5 HP (5,5 CV)</v>
          </cell>
          <cell r="C5140" t="str">
            <v xml:space="preserve">UN    </v>
          </cell>
          <cell r="D5140">
            <v>3500</v>
          </cell>
        </row>
        <row r="5141">
          <cell r="A5141">
            <v>13896</v>
          </cell>
          <cell r="B5141" t="str">
            <v>VIBRADOR DE IMERSAO, DIAMETRO DA PONTEIRA DE *45* MM, COM MOTOR ELETRICO TRIFASICO DE 2 HP (2 CV)</v>
          </cell>
          <cell r="C5141" t="str">
            <v xml:space="preserve">UN    </v>
          </cell>
          <cell r="D5141">
            <v>3139.8</v>
          </cell>
        </row>
        <row r="5142">
          <cell r="A5142">
            <v>13475</v>
          </cell>
          <cell r="B5142" t="str">
            <v>VIBRADOR DE IMERSAO, DIAMETRO DA PONTEIRA DE *45* MM, COM MOTOR 4 TEMPOS A GASOLINA DE 5,5 HP (5,5 CV)</v>
          </cell>
          <cell r="C5142" t="str">
            <v xml:space="preserve">UN    </v>
          </cell>
          <cell r="D5142">
            <v>3824.66</v>
          </cell>
        </row>
        <row r="5143">
          <cell r="A5143">
            <v>25971</v>
          </cell>
          <cell r="B5143" t="str">
            <v>VIBROACABADORA DE ASFALTO SOBRE ESTEIRAS, LARG. PAVIM. MAX. 8,00 M, POT. 100 KW/ 134 HP, CAP. 600 T/ H</v>
          </cell>
          <cell r="C5143" t="str">
            <v xml:space="preserve">UN    </v>
          </cell>
          <cell r="D5143">
            <v>2919833.7</v>
          </cell>
        </row>
        <row r="5144">
          <cell r="A5144">
            <v>25970</v>
          </cell>
          <cell r="B5144" t="str">
            <v>VIBROACABADORA DE ASFALTO SOBRE ESTEIRAS, LARG. PAVIM. 2,13 M A 4,55 M, POT. 74 KW/ 100 HP, CAP. 400 T/ H</v>
          </cell>
          <cell r="C5144" t="str">
            <v xml:space="preserve">UN    </v>
          </cell>
          <cell r="D5144">
            <v>1229216.1000000001</v>
          </cell>
        </row>
        <row r="5145">
          <cell r="A5145">
            <v>13476</v>
          </cell>
          <cell r="B5145" t="str">
            <v>VIBROACABADORA DE ASFALTO SOBRE ESTEIRAS, LARG. PAVIM. 2,60 M A 5,75 M, POT. 110 HP, CAP. 450 T/ H</v>
          </cell>
          <cell r="C5145" t="str">
            <v xml:space="preserve">UN    </v>
          </cell>
          <cell r="D5145">
            <v>1238123.55</v>
          </cell>
        </row>
        <row r="5146">
          <cell r="A5146">
            <v>10488</v>
          </cell>
          <cell r="B5146" t="str">
            <v>VIBROACABADORA DE ASFALTO SOBRE ESTEIRAS, LARG. PAVIMENT. 1,90 A 5,3 M, POT. 78 KW/105 HP, CAP. 450 T/H</v>
          </cell>
          <cell r="C5146" t="str">
            <v xml:space="preserve">UN    </v>
          </cell>
          <cell r="D5146">
            <v>1500000</v>
          </cell>
        </row>
        <row r="5147">
          <cell r="A5147">
            <v>13606</v>
          </cell>
          <cell r="B5147" t="str">
            <v>VIBROACABADORA DE ASFALTO SOBRE RODAS, LARGURA DE PAVIMENTACAO DE 1,70 A 4,20 M, POTENCIA 78 KW/105 HP, CAPACIDADE 300 T/H</v>
          </cell>
          <cell r="C5147" t="str">
            <v xml:space="preserve">UN    </v>
          </cell>
          <cell r="D5147">
            <v>1328978.55</v>
          </cell>
        </row>
        <row r="5148">
          <cell r="A5148">
            <v>10489</v>
          </cell>
          <cell r="B5148" t="str">
            <v>VIDRACEIRO</v>
          </cell>
          <cell r="C5148" t="str">
            <v xml:space="preserve">H     </v>
          </cell>
          <cell r="D5148">
            <v>15.14</v>
          </cell>
        </row>
        <row r="5149">
          <cell r="A5149">
            <v>41073</v>
          </cell>
          <cell r="B5149" t="str">
            <v>VIDRACEIRO (MENSALISTA)</v>
          </cell>
          <cell r="C5149" t="str">
            <v xml:space="preserve">MES   </v>
          </cell>
          <cell r="D5149">
            <v>2688.24</v>
          </cell>
        </row>
        <row r="5150">
          <cell r="A5150">
            <v>34391</v>
          </cell>
          <cell r="B5150" t="str">
            <v>VIDRO COMUM LAMINADO LISO INCOLOR DUPLO, ESPESSURA TOTAL 8 MM (CADA CAMADA DE 4 MM) - COLOCADO</v>
          </cell>
          <cell r="C5150" t="str">
            <v xml:space="preserve">M2    </v>
          </cell>
          <cell r="D5150">
            <v>702.6</v>
          </cell>
        </row>
        <row r="5151">
          <cell r="A5151">
            <v>10496</v>
          </cell>
          <cell r="B5151" t="str">
            <v>VIDRO COMUM LAMINADO, LISO, INCOLOR, DUPLO, ESPESSURA TOTAL 6 MM (CADA CAMADA E= 3 MM) - COLOCADO</v>
          </cell>
          <cell r="C5151" t="str">
            <v xml:space="preserve">M2    </v>
          </cell>
          <cell r="D5151">
            <v>611.61</v>
          </cell>
        </row>
        <row r="5152">
          <cell r="A5152">
            <v>10497</v>
          </cell>
          <cell r="B5152" t="str">
            <v>VIDRO COMUM LAMINADO, LISO, INCOLOR, TRIPLO, ESPESSURA TOTAL 12 MM (CADA CAMADA E=  4 MM) - COLOCADO</v>
          </cell>
          <cell r="C5152" t="str">
            <v xml:space="preserve">M2    </v>
          </cell>
          <cell r="D5152">
            <v>1590.18</v>
          </cell>
        </row>
        <row r="5153">
          <cell r="A5153">
            <v>10504</v>
          </cell>
          <cell r="B5153" t="str">
            <v>VIDRO COMUM LAMINADO, LISO, INCOLOR, TRIPLO, ESPESSURA TOTAL 15 MM (CADA CAMADA E = 5 MM) - COLOCADO</v>
          </cell>
          <cell r="C5153" t="str">
            <v xml:space="preserve">M2    </v>
          </cell>
          <cell r="D5153">
            <v>1859.29</v>
          </cell>
        </row>
        <row r="5154">
          <cell r="A5154">
            <v>34390</v>
          </cell>
          <cell r="B5154" t="str">
            <v>VIDRO CRISTAL COLORIDO, 10 MM, PINTADO NA COR BRANCA</v>
          </cell>
          <cell r="C5154" t="str">
            <v xml:space="preserve">M2    </v>
          </cell>
          <cell r="D5154">
            <v>548</v>
          </cell>
        </row>
        <row r="5155">
          <cell r="A5155">
            <v>34389</v>
          </cell>
          <cell r="B5155" t="str">
            <v>VIDRO CRISTAL COLORIDO, 4 MM, PINTADO NA COR BRANCA</v>
          </cell>
          <cell r="C5155" t="str">
            <v xml:space="preserve">M2    </v>
          </cell>
          <cell r="D5155">
            <v>171.25</v>
          </cell>
        </row>
        <row r="5156">
          <cell r="A5156">
            <v>34388</v>
          </cell>
          <cell r="B5156" t="str">
            <v>VIDRO CRISTAL COLORIDO, 6 MM, PINTADO NA COR BRANCA</v>
          </cell>
          <cell r="C5156" t="str">
            <v xml:space="preserve">M2    </v>
          </cell>
          <cell r="D5156">
            <v>243.38</v>
          </cell>
        </row>
        <row r="5157">
          <cell r="A5157">
            <v>34387</v>
          </cell>
          <cell r="B5157" t="str">
            <v>VIDRO CRISTAL COLORIDO, 8 MM, PINTADO NA COR BRANCA</v>
          </cell>
          <cell r="C5157" t="str">
            <v xml:space="preserve">M2    </v>
          </cell>
          <cell r="D5157">
            <v>395.1</v>
          </cell>
        </row>
        <row r="5158">
          <cell r="A5158">
            <v>11188</v>
          </cell>
          <cell r="B5158" t="str">
            <v>VIDRO LISO FUME E = 4MM - SEM COLOCACAO</v>
          </cell>
          <cell r="C5158" t="str">
            <v xml:space="preserve">M2    </v>
          </cell>
          <cell r="D5158">
            <v>195.71</v>
          </cell>
        </row>
        <row r="5159">
          <cell r="A5159">
            <v>11189</v>
          </cell>
          <cell r="B5159" t="str">
            <v>VIDRO LISO FUME E = 6MM - SEM COLOCACAO</v>
          </cell>
          <cell r="C5159" t="str">
            <v xml:space="preserve">M2    </v>
          </cell>
          <cell r="D5159">
            <v>293.57</v>
          </cell>
        </row>
        <row r="5160">
          <cell r="A5160">
            <v>21107</v>
          </cell>
          <cell r="B5160" t="str">
            <v>VIDRO LISO FUME, E = 5 MM - SEM COLOCACAO</v>
          </cell>
          <cell r="C5160" t="str">
            <v xml:space="preserve">M2    </v>
          </cell>
          <cell r="D5160">
            <v>211.26</v>
          </cell>
        </row>
        <row r="5161">
          <cell r="A5161">
            <v>34386</v>
          </cell>
          <cell r="B5161" t="str">
            <v>VIDRO LISO INCOLOR 10 MM - SEM COLOCACAO</v>
          </cell>
          <cell r="C5161" t="str">
            <v xml:space="preserve">M2    </v>
          </cell>
          <cell r="D5161">
            <v>366.96</v>
          </cell>
        </row>
        <row r="5162">
          <cell r="A5162">
            <v>10490</v>
          </cell>
          <cell r="B5162" t="str">
            <v>VIDRO LISO INCOLOR 2 A 3 MM - SEM COLOCACAO</v>
          </cell>
          <cell r="C5162" t="str">
            <v xml:space="preserve">M2    </v>
          </cell>
          <cell r="D5162">
            <v>110.09</v>
          </cell>
        </row>
        <row r="5163">
          <cell r="A5163">
            <v>10492</v>
          </cell>
          <cell r="B5163" t="str">
            <v>VIDRO LISO INCOLOR 4MM - SEM COLOCACAO</v>
          </cell>
          <cell r="C5163" t="str">
            <v xml:space="preserve">M2    </v>
          </cell>
          <cell r="D5163">
            <v>146.78</v>
          </cell>
        </row>
        <row r="5164">
          <cell r="A5164">
            <v>10493</v>
          </cell>
          <cell r="B5164" t="str">
            <v>VIDRO LISO INCOLOR 5MM - SEM COLOCACAO</v>
          </cell>
          <cell r="C5164" t="str">
            <v xml:space="preserve">M2    </v>
          </cell>
          <cell r="D5164">
            <v>171.25</v>
          </cell>
        </row>
        <row r="5165">
          <cell r="A5165">
            <v>10491</v>
          </cell>
          <cell r="B5165" t="str">
            <v>VIDRO LISO INCOLOR 6 MM - SEM COLOCACAO</v>
          </cell>
          <cell r="C5165" t="str">
            <v xml:space="preserve">M2    </v>
          </cell>
          <cell r="D5165">
            <v>207.94</v>
          </cell>
        </row>
        <row r="5166">
          <cell r="A5166">
            <v>34385</v>
          </cell>
          <cell r="B5166" t="str">
            <v>VIDRO LISO INCOLOR 8MM  -  SEM COLOCACAO</v>
          </cell>
          <cell r="C5166" t="str">
            <v xml:space="preserve">M2    </v>
          </cell>
          <cell r="D5166">
            <v>303.35000000000002</v>
          </cell>
        </row>
        <row r="5167">
          <cell r="A5167">
            <v>10499</v>
          </cell>
          <cell r="B5167" t="str">
            <v>VIDRO MARTELADO OU CANELADO, 4 MM - SEM COLOCACAO</v>
          </cell>
          <cell r="C5167" t="str">
            <v xml:space="preserve">M2    </v>
          </cell>
          <cell r="D5167">
            <v>122.32</v>
          </cell>
        </row>
        <row r="5168">
          <cell r="A5168">
            <v>34384</v>
          </cell>
          <cell r="B5168" t="str">
            <v>VIDRO PLANO ARAMADO E = 6 MM - SEM COLOCACAO</v>
          </cell>
          <cell r="C5168" t="str">
            <v xml:space="preserve">M2    </v>
          </cell>
          <cell r="D5168">
            <v>366.96</v>
          </cell>
        </row>
        <row r="5169">
          <cell r="A5169">
            <v>11185</v>
          </cell>
          <cell r="B5169" t="str">
            <v>VIDRO PLANO ARMADO E = 7MM - SEM COLOCACAO</v>
          </cell>
          <cell r="C5169" t="str">
            <v xml:space="preserve">M2    </v>
          </cell>
          <cell r="D5169">
            <v>379.19</v>
          </cell>
        </row>
        <row r="5170">
          <cell r="A5170">
            <v>10507</v>
          </cell>
          <cell r="B5170" t="str">
            <v>VIDRO TEMPERADO INCOLOR E = 10 MM, SEM COLOCACAO</v>
          </cell>
          <cell r="C5170" t="str">
            <v xml:space="preserve">M2    </v>
          </cell>
          <cell r="D5170">
            <v>329.84</v>
          </cell>
        </row>
        <row r="5171">
          <cell r="A5171">
            <v>10505</v>
          </cell>
          <cell r="B5171" t="str">
            <v>VIDRO TEMPERADO INCOLOR E = 6 MM, SEM COLOCACAO</v>
          </cell>
          <cell r="C5171" t="str">
            <v xml:space="preserve">M2    </v>
          </cell>
          <cell r="D5171">
            <v>194.63</v>
          </cell>
        </row>
        <row r="5172">
          <cell r="A5172">
            <v>10506</v>
          </cell>
          <cell r="B5172" t="str">
            <v>VIDRO TEMPERADO INCOLOR E = 8 MM, SEM COLOCACAO</v>
          </cell>
          <cell r="C5172" t="str">
            <v xml:space="preserve">M2    </v>
          </cell>
          <cell r="D5172">
            <v>254.07</v>
          </cell>
        </row>
        <row r="5173">
          <cell r="A5173">
            <v>5031</v>
          </cell>
          <cell r="B5173" t="str">
            <v>VIDRO TEMPERADO INCOLOR PARA PORTA DE ABRIR, E = 10 MM (SEM FERRAGENS E SEM COLOCACAO)</v>
          </cell>
          <cell r="C5173" t="str">
            <v xml:space="preserve">M2    </v>
          </cell>
          <cell r="D5173">
            <v>356.76</v>
          </cell>
        </row>
        <row r="5174">
          <cell r="A5174">
            <v>10502</v>
          </cell>
          <cell r="B5174" t="str">
            <v>VIDRO TEMPERADO VERDE E = 10 MM, SEM COLOCACAO</v>
          </cell>
          <cell r="C5174" t="str">
            <v xml:space="preserve">M2    </v>
          </cell>
          <cell r="D5174">
            <v>415.71</v>
          </cell>
        </row>
        <row r="5175">
          <cell r="A5175">
            <v>10501</v>
          </cell>
          <cell r="B5175" t="str">
            <v>VIDRO TEMPERADO VERDE E = 6 MM, SEM COLOCACAO</v>
          </cell>
          <cell r="C5175" t="str">
            <v xml:space="preserve">M2    </v>
          </cell>
          <cell r="D5175">
            <v>234.86</v>
          </cell>
        </row>
        <row r="5176">
          <cell r="A5176">
            <v>10503</v>
          </cell>
          <cell r="B5176" t="str">
            <v>VIDRO TEMPERADO VERDE E = 8 MM, SEM COLOCACAO</v>
          </cell>
          <cell r="C5176" t="str">
            <v xml:space="preserve">M2    </v>
          </cell>
          <cell r="D5176">
            <v>317.3</v>
          </cell>
        </row>
        <row r="5177">
          <cell r="A5177">
            <v>4500</v>
          </cell>
          <cell r="B5177" t="str">
            <v>VIGA *7,5 X 10* CM EM PINUS, MISTA OU EQUIVALENTE DA REGIAO - BRUTA</v>
          </cell>
          <cell r="C5177" t="str">
            <v xml:space="preserve">M     </v>
          </cell>
          <cell r="D5177">
            <v>13.95</v>
          </cell>
        </row>
        <row r="5178">
          <cell r="A5178">
            <v>4448</v>
          </cell>
          <cell r="B5178" t="str">
            <v>VIGA *7,5 X 15 CM EM PINUS, MISTA OU EQUIVALENTE DA REGIAO - BRUTA</v>
          </cell>
          <cell r="C5178" t="str">
            <v xml:space="preserve">M     </v>
          </cell>
          <cell r="D5178">
            <v>19.16</v>
          </cell>
        </row>
        <row r="5179">
          <cell r="A5179">
            <v>20213</v>
          </cell>
          <cell r="B5179" t="str">
            <v>VIGA APARELHADA  *6 X 12* CM, EM MACARANDUBA, ANGELIM OU EQUIVALENTE DA REGIAO</v>
          </cell>
          <cell r="C5179" t="str">
            <v xml:space="preserve">M     </v>
          </cell>
          <cell r="D5179">
            <v>11.78</v>
          </cell>
        </row>
        <row r="5180">
          <cell r="A5180">
            <v>20211</v>
          </cell>
          <cell r="B5180" t="str">
            <v>VIGA APARELHADA *6 X 16* CM, EM MACARANDUBA, ANGELIM OU EQUIVALENTE DA REGIAO</v>
          </cell>
          <cell r="C5180" t="str">
            <v xml:space="preserve">M     </v>
          </cell>
          <cell r="D5180">
            <v>15.61</v>
          </cell>
        </row>
        <row r="5181">
          <cell r="A5181">
            <v>40270</v>
          </cell>
          <cell r="B5181" t="str">
            <v>VIGA DE ESCORAMAENTO H20, DE MADEIRA, PESO DE 5,00 A 5,20 KG/M, COM EXTREMIDADES PLASTICAS</v>
          </cell>
          <cell r="C5181" t="str">
            <v xml:space="preserve">M     </v>
          </cell>
          <cell r="D5181">
            <v>69.73</v>
          </cell>
        </row>
        <row r="5182">
          <cell r="A5182">
            <v>4425</v>
          </cell>
          <cell r="B5182" t="str">
            <v>VIGA NAO APARELHADA  *6 X 12* CM, EM MACARANDUBA, ANGELIM OU EQUIVALENTE DA REGIAO - BRUTA</v>
          </cell>
          <cell r="C5182" t="str">
            <v xml:space="preserve">M     </v>
          </cell>
          <cell r="D5182">
            <v>12.9</v>
          </cell>
        </row>
        <row r="5183">
          <cell r="A5183">
            <v>4472</v>
          </cell>
          <cell r="B5183" t="str">
            <v>VIGA NAO APARELHADA *6 X 16* CM, EM MACARANDUBA, ANGELIM OU EQUIVALENTE DA REGIAO -  BRUTA</v>
          </cell>
          <cell r="C5183" t="str">
            <v xml:space="preserve">M     </v>
          </cell>
          <cell r="D5183">
            <v>16.11</v>
          </cell>
        </row>
        <row r="5184">
          <cell r="A5184">
            <v>35272</v>
          </cell>
          <cell r="B5184" t="str">
            <v>VIGA NAO APARELHADA *6 X 20* CM, EM MACARANDUBA, ANGELIM OU EQUIVALENTE DA REGIAO - BRUTA</v>
          </cell>
          <cell r="C5184" t="str">
            <v xml:space="preserve">M     </v>
          </cell>
          <cell r="D5184">
            <v>23.3</v>
          </cell>
        </row>
        <row r="5185">
          <cell r="A5185">
            <v>4481</v>
          </cell>
          <cell r="B5185" t="str">
            <v>VIGA NAO APARELHADA *8 X 16* CM EM MACARANDUBA, ANGELIM OU EQUIVALENTE DA REGIAO -  BRUTA</v>
          </cell>
          <cell r="C5185" t="str">
            <v xml:space="preserve">M     </v>
          </cell>
          <cell r="D5185">
            <v>24.94</v>
          </cell>
        </row>
        <row r="5186">
          <cell r="A5186">
            <v>34345</v>
          </cell>
          <cell r="B5186" t="str">
            <v>VIGIA DIURNO</v>
          </cell>
          <cell r="C5186" t="str">
            <v xml:space="preserve">H     </v>
          </cell>
          <cell r="D5186">
            <v>12.27</v>
          </cell>
        </row>
        <row r="5187">
          <cell r="A5187">
            <v>41096</v>
          </cell>
          <cell r="B5187" t="str">
            <v>VIGIA DIURNO (MENSALISTA)</v>
          </cell>
          <cell r="C5187" t="str">
            <v xml:space="preserve">MES   </v>
          </cell>
          <cell r="D5187">
            <v>2176.9</v>
          </cell>
        </row>
        <row r="5188">
          <cell r="A5188">
            <v>41776</v>
          </cell>
          <cell r="B5188" t="str">
            <v>VIGIA NOTURNO, HORA EFETIVAMENTE TRABALHADA DE 22 H AS 5 H (COM ADICIONAL NOTURNO)</v>
          </cell>
          <cell r="C5188" t="str">
            <v xml:space="preserve">H     </v>
          </cell>
          <cell r="D5188">
            <v>16.8</v>
          </cell>
        </row>
        <row r="5189">
          <cell r="D5189">
            <v>2955.9</v>
          </cell>
        </row>
        <row r="5190">
          <cell r="A5190" t="str">
            <v>TOTAL DE INSUMOS : 5187</v>
          </cell>
          <cell r="D5190">
            <v>3600.64</v>
          </cell>
        </row>
        <row r="5191">
          <cell r="A5191">
            <v>25971</v>
          </cell>
          <cell r="B5191" t="str">
            <v>VIBROACABADORA DE ASFALTO SOBRE ESTEIRAS, LARG. PAVIM. MAX. 8,00 M, POT. 100 KW/ 134 HP, CAP. 600 T/ H</v>
          </cell>
          <cell r="C5191" t="str">
            <v xml:space="preserve">UN    </v>
          </cell>
          <cell r="D5191">
            <v>2919833.7</v>
          </cell>
        </row>
        <row r="5192">
          <cell r="A5192">
            <v>25970</v>
          </cell>
          <cell r="B5192" t="str">
            <v>VIBROACABADORA DE ASFALTO SOBRE ESTEIRAS, LARG. PAVIM. 2,13 M A 4,55 M, POT. 74 KW/ 100 HP, CAP. 400 T/ H</v>
          </cell>
          <cell r="C5192" t="str">
            <v xml:space="preserve">UN    </v>
          </cell>
          <cell r="D5192">
            <v>1229216.1000000001</v>
          </cell>
        </row>
        <row r="5193">
          <cell r="A5193">
            <v>13476</v>
          </cell>
          <cell r="B5193" t="str">
            <v>VIBROACABADORA DE ASFALTO SOBRE ESTEIRAS, LARG. PAVIM. 2,60 M A 5,75 M, POT. 110 HP, CAP. 450 T/ H</v>
          </cell>
          <cell r="C5193" t="str">
            <v xml:space="preserve">UN    </v>
          </cell>
          <cell r="D5193">
            <v>1238123.55</v>
          </cell>
        </row>
        <row r="5194">
          <cell r="A5194">
            <v>10488</v>
          </cell>
          <cell r="B5194" t="str">
            <v>VIBROACABADORA DE ASFALTO SOBRE ESTEIRAS, LARG. PAVIMENT. 1,90 A 5,3 M, POT. 78 KW/105 HP, CAP. 450 T/H</v>
          </cell>
          <cell r="C5194" t="str">
            <v xml:space="preserve">UN    </v>
          </cell>
          <cell r="D5194">
            <v>1500000</v>
          </cell>
        </row>
        <row r="5195">
          <cell r="A5195">
            <v>13606</v>
          </cell>
          <cell r="B5195" t="str">
            <v>VIBROACABADORA DE ASFALTO SOBRE RODAS, LARGURA DE PAVIMENTACAO DE 1,70 A 4,20 M, POTENCIA 78 KW/105 HP, CAPACIDADE 300 T/H</v>
          </cell>
          <cell r="C5195" t="str">
            <v xml:space="preserve">UN    </v>
          </cell>
          <cell r="D5195">
            <v>1328978.55</v>
          </cell>
        </row>
        <row r="5196">
          <cell r="A5196">
            <v>10489</v>
          </cell>
          <cell r="B5196" t="str">
            <v>VIDRACEIRO</v>
          </cell>
          <cell r="C5196" t="str">
            <v xml:space="preserve">H     </v>
          </cell>
          <cell r="D5196">
            <v>15.14</v>
          </cell>
        </row>
        <row r="5197">
          <cell r="A5197">
            <v>41073</v>
          </cell>
          <cell r="B5197" t="str">
            <v>VIDRACEIRO (MENSALISTA)</v>
          </cell>
          <cell r="C5197" t="str">
            <v xml:space="preserve">MES   </v>
          </cell>
          <cell r="D5197">
            <v>2688.24</v>
          </cell>
        </row>
        <row r="5198">
          <cell r="A5198">
            <v>34391</v>
          </cell>
          <cell r="B5198" t="str">
            <v>VIDRO COMUM LAMINADO LISO INCOLOR DUPLO, ESPESSURA TOTAL 8 MM (CADA CAMADA DE 4 MM) - COLOCADO</v>
          </cell>
          <cell r="C5198" t="str">
            <v xml:space="preserve">M2    </v>
          </cell>
          <cell r="D5198">
            <v>692.45</v>
          </cell>
        </row>
        <row r="5199">
          <cell r="A5199">
            <v>10496</v>
          </cell>
          <cell r="B5199" t="str">
            <v>VIDRO COMUM LAMINADO, LISO, INCOLOR, DUPLO, ESPESSURA TOTAL 6 MM (CADA CAMADA E= 3 MM) - COLOCADO</v>
          </cell>
          <cell r="C5199" t="str">
            <v xml:space="preserve">M2    </v>
          </cell>
          <cell r="D5199">
            <v>602.77</v>
          </cell>
        </row>
        <row r="5200">
          <cell r="A5200">
            <v>10497</v>
          </cell>
          <cell r="B5200" t="str">
            <v>VIDRO COMUM LAMINADO, LISO, INCOLOR, TRIPLO, ESPESSURA TOTAL 12 MM (CADA CAMADA E=  4 MM) - COLOCADO</v>
          </cell>
          <cell r="C5200" t="str">
            <v xml:space="preserve">M2    </v>
          </cell>
          <cell r="D5200">
            <v>1567.22</v>
          </cell>
        </row>
        <row r="5201">
          <cell r="A5201">
            <v>10504</v>
          </cell>
          <cell r="B5201" t="str">
            <v>VIDRO COMUM LAMINADO, LISO, INCOLOR, TRIPLO, ESPESSURA TOTAL 15 MM (CADA CAMADA E = 5 MM) - COLOCADO</v>
          </cell>
          <cell r="C5201" t="str">
            <v xml:space="preserve">M2    </v>
          </cell>
          <cell r="D5201">
            <v>1832.44</v>
          </cell>
        </row>
        <row r="5202">
          <cell r="A5202">
            <v>34390</v>
          </cell>
          <cell r="B5202" t="str">
            <v>VIDRO CRISTAL COLORIDO, 10 MM, PINTADO NA COR BRANCA</v>
          </cell>
          <cell r="C5202" t="str">
            <v xml:space="preserve">M2    </v>
          </cell>
          <cell r="D5202">
            <v>540.08000000000004</v>
          </cell>
        </row>
        <row r="5203">
          <cell r="A5203">
            <v>34389</v>
          </cell>
          <cell r="B5203" t="str">
            <v>VIDRO CRISTAL COLORIDO, 4 MM, PINTADO NA COR BRANCA</v>
          </cell>
          <cell r="C5203" t="str">
            <v xml:space="preserve">M2    </v>
          </cell>
          <cell r="D5203">
            <v>168.77</v>
          </cell>
        </row>
        <row r="5204">
          <cell r="A5204">
            <v>34388</v>
          </cell>
          <cell r="B5204" t="str">
            <v>VIDRO CRISTAL COLORIDO, 6 MM, PINTADO NA COR BRANCA</v>
          </cell>
          <cell r="C5204" t="str">
            <v xml:space="preserve">M2    </v>
          </cell>
          <cell r="D5204">
            <v>239.86</v>
          </cell>
        </row>
        <row r="5205">
          <cell r="A5205">
            <v>34387</v>
          </cell>
          <cell r="B5205" t="str">
            <v>VIDRO CRISTAL COLORIDO, 8 MM, PINTADO NA COR BRANCA</v>
          </cell>
          <cell r="C5205" t="str">
            <v xml:space="preserve">M2    </v>
          </cell>
          <cell r="D5205">
            <v>389.39</v>
          </cell>
        </row>
        <row r="5206">
          <cell r="A5206">
            <v>11188</v>
          </cell>
          <cell r="B5206" t="str">
            <v>VIDRO LISO FUME E = 4MM - SEM COLOCACAO</v>
          </cell>
          <cell r="C5206" t="str">
            <v xml:space="preserve">M2    </v>
          </cell>
          <cell r="D5206">
            <v>192.88</v>
          </cell>
        </row>
        <row r="5207">
          <cell r="A5207">
            <v>11189</v>
          </cell>
          <cell r="B5207" t="str">
            <v>VIDRO LISO FUME E = 6MM - SEM COLOCACAO</v>
          </cell>
          <cell r="C5207" t="str">
            <v xml:space="preserve">M2    </v>
          </cell>
          <cell r="D5207">
            <v>289.33</v>
          </cell>
        </row>
        <row r="5208">
          <cell r="A5208">
            <v>21107</v>
          </cell>
          <cell r="B5208" t="str">
            <v>VIDRO LISO FUME, E = 5 MM - SEM COLOCACAO</v>
          </cell>
          <cell r="C5208" t="str">
            <v xml:space="preserve">M2    </v>
          </cell>
          <cell r="D5208">
            <v>208.21</v>
          </cell>
        </row>
        <row r="5209">
          <cell r="A5209">
            <v>34386</v>
          </cell>
          <cell r="B5209" t="str">
            <v>VIDRO LISO INCOLOR 10 MM - SEM COLOCACAO</v>
          </cell>
          <cell r="C5209" t="str">
            <v xml:space="preserve">M2    </v>
          </cell>
          <cell r="D5209">
            <v>361.66</v>
          </cell>
        </row>
        <row r="5210">
          <cell r="A5210">
            <v>10490</v>
          </cell>
          <cell r="B5210" t="str">
            <v>VIDRO LISO INCOLOR 2 A 3 MM - SEM COLOCACAO</v>
          </cell>
          <cell r="C5210" t="str">
            <v xml:space="preserve">M2    </v>
          </cell>
          <cell r="D5210">
            <v>108.5</v>
          </cell>
        </row>
        <row r="5211">
          <cell r="A5211">
            <v>10492</v>
          </cell>
          <cell r="B5211" t="str">
            <v>VIDRO LISO INCOLOR 4MM - SEM COLOCACAO</v>
          </cell>
          <cell r="C5211" t="str">
            <v xml:space="preserve">M2    </v>
          </cell>
          <cell r="D5211">
            <v>144.66</v>
          </cell>
        </row>
        <row r="5212">
          <cell r="A5212">
            <v>10493</v>
          </cell>
          <cell r="B5212" t="str">
            <v>VIDRO LISO INCOLOR 5MM - SEM COLOCACAO</v>
          </cell>
          <cell r="C5212" t="str">
            <v xml:space="preserve">M2    </v>
          </cell>
          <cell r="D5212">
            <v>168.77</v>
          </cell>
        </row>
        <row r="5213">
          <cell r="A5213">
            <v>10491</v>
          </cell>
          <cell r="B5213" t="str">
            <v>VIDRO LISO INCOLOR 6 MM - SEM COLOCACAO</v>
          </cell>
          <cell r="C5213" t="str">
            <v xml:space="preserve">M2    </v>
          </cell>
          <cell r="D5213">
            <v>204.94</v>
          </cell>
        </row>
        <row r="5214">
          <cell r="A5214">
            <v>34385</v>
          </cell>
          <cell r="B5214" t="str">
            <v>VIDRO LISO INCOLOR 8MM  -  SEM COLOCACAO</v>
          </cell>
          <cell r="C5214" t="str">
            <v xml:space="preserve">M2    </v>
          </cell>
          <cell r="D5214">
            <v>298.97000000000003</v>
          </cell>
        </row>
        <row r="5215">
          <cell r="A5215">
            <v>10499</v>
          </cell>
          <cell r="B5215" t="str">
            <v>VIDRO MARTELADO OU CANELADO, 4 MM - SEM COLOCACAO</v>
          </cell>
          <cell r="C5215" t="str">
            <v xml:space="preserve">M2    </v>
          </cell>
          <cell r="D5215">
            <v>120.55</v>
          </cell>
        </row>
        <row r="5216">
          <cell r="A5216">
            <v>34384</v>
          </cell>
          <cell r="B5216" t="str">
            <v>VIDRO PLANO ARAMADO E = 6 MM - SEM COLOCACAO</v>
          </cell>
          <cell r="C5216" t="str">
            <v xml:space="preserve">M2    </v>
          </cell>
          <cell r="D5216">
            <v>361.66</v>
          </cell>
        </row>
        <row r="5217">
          <cell r="A5217">
            <v>11185</v>
          </cell>
          <cell r="B5217" t="str">
            <v>VIDRO PLANO ARMADO E = 7MM - SEM COLOCACAO</v>
          </cell>
          <cell r="C5217" t="str">
            <v xml:space="preserve">M2    </v>
          </cell>
          <cell r="D5217">
            <v>373.72</v>
          </cell>
        </row>
        <row r="5218">
          <cell r="A5218">
            <v>10507</v>
          </cell>
          <cell r="B5218" t="str">
            <v>VIDRO TEMPERADO INCOLOR E = 10 MM, SEM COLOCACAO</v>
          </cell>
          <cell r="C5218" t="str">
            <v xml:space="preserve">M2    </v>
          </cell>
          <cell r="D5218">
            <v>318.97000000000003</v>
          </cell>
        </row>
        <row r="5219">
          <cell r="A5219">
            <v>10505</v>
          </cell>
          <cell r="B5219" t="str">
            <v>VIDRO TEMPERADO INCOLOR E = 6 MM, SEM COLOCACAO</v>
          </cell>
          <cell r="C5219" t="str">
            <v xml:space="preserve">M2    </v>
          </cell>
          <cell r="D5219">
            <v>188.21</v>
          </cell>
        </row>
        <row r="5220">
          <cell r="A5220">
            <v>10506</v>
          </cell>
          <cell r="B5220" t="str">
            <v>VIDRO TEMPERADO INCOLOR E = 8 MM, SEM COLOCACAO</v>
          </cell>
          <cell r="C5220" t="str">
            <v xml:space="preserve">M2    </v>
          </cell>
          <cell r="D5220">
            <v>245.7</v>
          </cell>
        </row>
        <row r="5221">
          <cell r="A5221">
            <v>5031</v>
          </cell>
          <cell r="B5221" t="str">
            <v>VIDRO TEMPERADO INCOLOR PARA PORTA DE ABRIR, E = 10 MM (SEM FERRAGENS E SEM COLOCACAO)</v>
          </cell>
          <cell r="C5221" t="str">
            <v xml:space="preserve">M2    </v>
          </cell>
          <cell r="D5221">
            <v>345</v>
          </cell>
        </row>
        <row r="5222">
          <cell r="A5222">
            <v>10502</v>
          </cell>
          <cell r="B5222" t="str">
            <v>VIDRO TEMPERADO VERDE E = 10 MM, SEM COLOCACAO</v>
          </cell>
          <cell r="C5222" t="str">
            <v xml:space="preserve">M2    </v>
          </cell>
          <cell r="D5222">
            <v>402</v>
          </cell>
        </row>
        <row r="5223">
          <cell r="A5223">
            <v>10501</v>
          </cell>
          <cell r="B5223" t="str">
            <v>VIDRO TEMPERADO VERDE E = 6 MM, SEM COLOCACAO</v>
          </cell>
          <cell r="C5223" t="str">
            <v xml:space="preserve">M2    </v>
          </cell>
          <cell r="D5223">
            <v>227.12</v>
          </cell>
        </row>
        <row r="5224">
          <cell r="A5224">
            <v>10503</v>
          </cell>
          <cell r="B5224" t="str">
            <v>VIDRO TEMPERADO VERDE E = 8 MM, SEM COLOCACAO</v>
          </cell>
          <cell r="C5224" t="str">
            <v xml:space="preserve">M2    </v>
          </cell>
          <cell r="D5224">
            <v>306.83999999999997</v>
          </cell>
        </row>
        <row r="5225">
          <cell r="A5225">
            <v>4500</v>
          </cell>
          <cell r="B5225" t="str">
            <v>VIGA *7,5 X 10* CM EM PINUS, MISTA OU EQUIVALENTE DA REGIAO - BRUTA</v>
          </cell>
          <cell r="C5225" t="str">
            <v xml:space="preserve">M     </v>
          </cell>
          <cell r="D5225">
            <v>14.01</v>
          </cell>
        </row>
        <row r="5226">
          <cell r="A5226">
            <v>4448</v>
          </cell>
          <cell r="B5226" t="str">
            <v>VIGA *7,5 X 15 CM EM PINUS, MISTA OU EQUIVALENTE DA REGIAO - BRUTA</v>
          </cell>
          <cell r="C5226" t="str">
            <v xml:space="preserve">M     </v>
          </cell>
          <cell r="D5226">
            <v>19.239999999999998</v>
          </cell>
        </row>
        <row r="5227">
          <cell r="A5227">
            <v>20213</v>
          </cell>
          <cell r="B5227" t="str">
            <v>VIGA APARELHADA  *6 X 12* CM, EM MACARANDUBA, ANGELIM OU EQUIVALENTE DA REGIAO</v>
          </cell>
          <cell r="C5227" t="str">
            <v xml:space="preserve">M     </v>
          </cell>
          <cell r="D5227">
            <v>11.59</v>
          </cell>
        </row>
        <row r="5228">
          <cell r="A5228">
            <v>20211</v>
          </cell>
          <cell r="B5228" t="str">
            <v>VIGA APARELHADA *6 X 16* CM, EM MACARANDUBA, ANGELIM OU EQUIVALENTE DA REGIAO</v>
          </cell>
          <cell r="C5228" t="str">
            <v xml:space="preserve">M     </v>
          </cell>
          <cell r="D5228">
            <v>15.35</v>
          </cell>
        </row>
        <row r="5229">
          <cell r="A5229">
            <v>40270</v>
          </cell>
          <cell r="B5229" t="str">
            <v>VIGA DE ESCORAMAENTO H20, DE MADEIRA, PESO DE 5,00 A 5,20 KG/M, COM EXTREMIDADES PLASTICAS</v>
          </cell>
          <cell r="C5229" t="str">
            <v xml:space="preserve">M     </v>
          </cell>
          <cell r="D5229">
            <v>69.08</v>
          </cell>
        </row>
        <row r="5230">
          <cell r="A5230">
            <v>4425</v>
          </cell>
          <cell r="B5230" t="str">
            <v>VIGA NAO APARELHADA  *6 X 12* CM, EM MACARANDUBA, ANGELIM OU EQUIVALENTE DA REGIAO - BRUTA</v>
          </cell>
          <cell r="C5230" t="str">
            <v xml:space="preserve">M     </v>
          </cell>
          <cell r="D5230">
            <v>12.69</v>
          </cell>
        </row>
        <row r="5231">
          <cell r="A5231">
            <v>4472</v>
          </cell>
          <cell r="B5231" t="str">
            <v>VIGA NAO APARELHADA *6 X 16* CM, EM MACARANDUBA, ANGELIM OU EQUIVALENTE DA REGIAO -  BRUTA</v>
          </cell>
          <cell r="C5231" t="str">
            <v xml:space="preserve">M     </v>
          </cell>
          <cell r="D5231">
            <v>15.85</v>
          </cell>
        </row>
        <row r="5232">
          <cell r="A5232">
            <v>35272</v>
          </cell>
          <cell r="B5232" t="str">
            <v>VIGA NAO APARELHADA *6 X 20* CM, EM MACARANDUBA, ANGELIM OU EQUIVALENTE DA REGIAO - BRUTA</v>
          </cell>
          <cell r="C5232" t="str">
            <v xml:space="preserve">M     </v>
          </cell>
          <cell r="D5232">
            <v>22.91</v>
          </cell>
        </row>
        <row r="5233">
          <cell r="A5233">
            <v>4481</v>
          </cell>
          <cell r="B5233" t="str">
            <v>VIGA NAO APARELHADA *8 X 16* CM EM MACARANDUBA, ANGELIM OU EQUIVALENTE DA REGIAO -  BRUTA</v>
          </cell>
          <cell r="C5233" t="str">
            <v xml:space="preserve">M     </v>
          </cell>
          <cell r="D5233">
            <v>24.53</v>
          </cell>
        </row>
        <row r="5234">
          <cell r="A5234">
            <v>34345</v>
          </cell>
          <cell r="B5234" t="str">
            <v>VIGIA DIURNO</v>
          </cell>
          <cell r="C5234" t="str">
            <v xml:space="preserve">H     </v>
          </cell>
          <cell r="D5234">
            <v>12.27</v>
          </cell>
        </row>
        <row r="5235">
          <cell r="A5235">
            <v>41096</v>
          </cell>
          <cell r="B5235" t="str">
            <v>VIGIA DIURNO (MENSALISTA)</v>
          </cell>
          <cell r="C5235" t="str">
            <v xml:space="preserve">MES   </v>
          </cell>
          <cell r="D5235">
            <v>2176.9</v>
          </cell>
        </row>
        <row r="5236">
          <cell r="A5236">
            <v>41776</v>
          </cell>
          <cell r="B5236" t="str">
            <v>VIGIA NOTURNO, HORA EFETIVAMENTE TRABALHADA DE 22 H AS 5 H (COM ADICIONAL NOTURNO)</v>
          </cell>
          <cell r="C5236" t="str">
            <v xml:space="preserve">H     </v>
          </cell>
          <cell r="D5236">
            <v>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0">
          <cell r="I30">
            <v>0.22470000000000001</v>
          </cell>
        </row>
      </sheetData>
      <sheetData sheetId="29"/>
      <sheetData sheetId="3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 val="dmt materiais"/>
      <sheetName val="Víncul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 val="TSD-FOG"/>
      <sheetName val="Dados"/>
      <sheetName val="relatório"/>
      <sheetName val="Mat Asf"/>
      <sheetName val="Ficha"/>
      <sheetName val="Serviços Rodoviários"/>
      <sheetName val="capa documentação"/>
      <sheetName val="capa anexo iii"/>
      <sheetName val="capa anexo iv"/>
      <sheetName val="RESUMO-DVOP"/>
      <sheetName val="Bruno"/>
      <sheetName val="Cabeçalho"/>
      <sheetName val="Orçamento"/>
      <sheetName val="rel-19ª med."/>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apa resumo"/>
      <sheetName val="capa documentação"/>
      <sheetName val="capa anexo i"/>
      <sheetName val="capa anexo ii"/>
      <sheetName val="capa anexo iii"/>
      <sheetName val="capa anexo iv"/>
      <sheetName val="CRONFISFIN_"/>
      <sheetName val="Mat As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F53FC-93C3-4AE4-B7A9-C5C5AFA703BF}">
  <sheetPr codeName="Planilha13">
    <tabColor theme="5" tint="0.39997558519241921"/>
    <pageSetUpPr fitToPage="1"/>
  </sheetPr>
  <dimension ref="A1:K217"/>
  <sheetViews>
    <sheetView view="pageBreakPreview" topLeftCell="A52" zoomScaleNormal="100" zoomScaleSheetLayoutView="100" workbookViewId="0">
      <selection activeCell="H83" sqref="H83"/>
    </sheetView>
  </sheetViews>
  <sheetFormatPr defaultRowHeight="12.75"/>
  <cols>
    <col min="1" max="1" width="9.140625" style="226"/>
    <col min="2" max="3" width="17.42578125" style="226" customWidth="1"/>
    <col min="4" max="4" width="24.5703125" style="226" customWidth="1"/>
    <col min="5" max="5" width="74.7109375" style="226" customWidth="1"/>
    <col min="6" max="6" width="16.7109375" style="226" customWidth="1"/>
    <col min="7" max="7" width="24.28515625" style="226" customWidth="1"/>
    <col min="8" max="8" width="18.7109375" style="226" customWidth="1"/>
    <col min="9" max="9" width="21.42578125" style="226" customWidth="1"/>
    <col min="10" max="10" width="16.140625" style="226" bestFit="1" customWidth="1"/>
    <col min="11" max="11" width="16.5703125" style="226" bestFit="1" customWidth="1"/>
    <col min="12" max="259" width="9.140625" style="226"/>
    <col min="260" max="260" width="24.5703125" style="226" customWidth="1"/>
    <col min="261" max="261" width="71.7109375" style="226" customWidth="1"/>
    <col min="262" max="262" width="17.140625" style="226" bestFit="1" customWidth="1"/>
    <col min="263" max="263" width="16.7109375" style="226" bestFit="1" customWidth="1"/>
    <col min="264" max="264" width="16.85546875" style="226" bestFit="1" customWidth="1"/>
    <col min="265" max="265" width="21.42578125" style="226" customWidth="1"/>
    <col min="266" max="266" width="9.140625" style="226"/>
    <col min="267" max="267" width="16.5703125" style="226" bestFit="1" customWidth="1"/>
    <col min="268" max="515" width="9.140625" style="226"/>
    <col min="516" max="516" width="24.5703125" style="226" customWidth="1"/>
    <col min="517" max="517" width="71.7109375" style="226" customWidth="1"/>
    <col min="518" max="518" width="17.140625" style="226" bestFit="1" customWidth="1"/>
    <col min="519" max="519" width="16.7109375" style="226" bestFit="1" customWidth="1"/>
    <col min="520" max="520" width="16.85546875" style="226" bestFit="1" customWidth="1"/>
    <col min="521" max="521" width="21.42578125" style="226" customWidth="1"/>
    <col min="522" max="522" width="9.140625" style="226"/>
    <col min="523" max="523" width="16.5703125" style="226" bestFit="1" customWidth="1"/>
    <col min="524" max="771" width="9.140625" style="226"/>
    <col min="772" max="772" width="24.5703125" style="226" customWidth="1"/>
    <col min="773" max="773" width="71.7109375" style="226" customWidth="1"/>
    <col min="774" max="774" width="17.140625" style="226" bestFit="1" customWidth="1"/>
    <col min="775" max="775" width="16.7109375" style="226" bestFit="1" customWidth="1"/>
    <col min="776" max="776" width="16.85546875" style="226" bestFit="1" customWidth="1"/>
    <col min="777" max="777" width="21.42578125" style="226" customWidth="1"/>
    <col min="778" max="778" width="9.140625" style="226"/>
    <col min="779" max="779" width="16.5703125" style="226" bestFit="1" customWidth="1"/>
    <col min="780" max="1027" width="9.140625" style="226"/>
    <col min="1028" max="1028" width="24.5703125" style="226" customWidth="1"/>
    <col min="1029" max="1029" width="71.7109375" style="226" customWidth="1"/>
    <col min="1030" max="1030" width="17.140625" style="226" bestFit="1" customWidth="1"/>
    <col min="1031" max="1031" width="16.7109375" style="226" bestFit="1" customWidth="1"/>
    <col min="1032" max="1032" width="16.85546875" style="226" bestFit="1" customWidth="1"/>
    <col min="1033" max="1033" width="21.42578125" style="226" customWidth="1"/>
    <col min="1034" max="1034" width="9.140625" style="226"/>
    <col min="1035" max="1035" width="16.5703125" style="226" bestFit="1" customWidth="1"/>
    <col min="1036" max="1283" width="9.140625" style="226"/>
    <col min="1284" max="1284" width="24.5703125" style="226" customWidth="1"/>
    <col min="1285" max="1285" width="71.7109375" style="226" customWidth="1"/>
    <col min="1286" max="1286" width="17.140625" style="226" bestFit="1" customWidth="1"/>
    <col min="1287" max="1287" width="16.7109375" style="226" bestFit="1" customWidth="1"/>
    <col min="1288" max="1288" width="16.85546875" style="226" bestFit="1" customWidth="1"/>
    <col min="1289" max="1289" width="21.42578125" style="226" customWidth="1"/>
    <col min="1290" max="1290" width="9.140625" style="226"/>
    <col min="1291" max="1291" width="16.5703125" style="226" bestFit="1" customWidth="1"/>
    <col min="1292" max="1539" width="9.140625" style="226"/>
    <col min="1540" max="1540" width="24.5703125" style="226" customWidth="1"/>
    <col min="1541" max="1541" width="71.7109375" style="226" customWidth="1"/>
    <col min="1542" max="1542" width="17.140625" style="226" bestFit="1" customWidth="1"/>
    <col min="1543" max="1543" width="16.7109375" style="226" bestFit="1" customWidth="1"/>
    <col min="1544" max="1544" width="16.85546875" style="226" bestFit="1" customWidth="1"/>
    <col min="1545" max="1545" width="21.42578125" style="226" customWidth="1"/>
    <col min="1546" max="1546" width="9.140625" style="226"/>
    <col min="1547" max="1547" width="16.5703125" style="226" bestFit="1" customWidth="1"/>
    <col min="1548" max="1795" width="9.140625" style="226"/>
    <col min="1796" max="1796" width="24.5703125" style="226" customWidth="1"/>
    <col min="1797" max="1797" width="71.7109375" style="226" customWidth="1"/>
    <col min="1798" max="1798" width="17.140625" style="226" bestFit="1" customWidth="1"/>
    <col min="1799" max="1799" width="16.7109375" style="226" bestFit="1" customWidth="1"/>
    <col min="1800" max="1800" width="16.85546875" style="226" bestFit="1" customWidth="1"/>
    <col min="1801" max="1801" width="21.42578125" style="226" customWidth="1"/>
    <col min="1802" max="1802" width="9.140625" style="226"/>
    <col min="1803" max="1803" width="16.5703125" style="226" bestFit="1" customWidth="1"/>
    <col min="1804" max="2051" width="9.140625" style="226"/>
    <col min="2052" max="2052" width="24.5703125" style="226" customWidth="1"/>
    <col min="2053" max="2053" width="71.7109375" style="226" customWidth="1"/>
    <col min="2054" max="2054" width="17.140625" style="226" bestFit="1" customWidth="1"/>
    <col min="2055" max="2055" width="16.7109375" style="226" bestFit="1" customWidth="1"/>
    <col min="2056" max="2056" width="16.85546875" style="226" bestFit="1" customWidth="1"/>
    <col min="2057" max="2057" width="21.42578125" style="226" customWidth="1"/>
    <col min="2058" max="2058" width="9.140625" style="226"/>
    <col min="2059" max="2059" width="16.5703125" style="226" bestFit="1" customWidth="1"/>
    <col min="2060" max="2307" width="9.140625" style="226"/>
    <col min="2308" max="2308" width="24.5703125" style="226" customWidth="1"/>
    <col min="2309" max="2309" width="71.7109375" style="226" customWidth="1"/>
    <col min="2310" max="2310" width="17.140625" style="226" bestFit="1" customWidth="1"/>
    <col min="2311" max="2311" width="16.7109375" style="226" bestFit="1" customWidth="1"/>
    <col min="2312" max="2312" width="16.85546875" style="226" bestFit="1" customWidth="1"/>
    <col min="2313" max="2313" width="21.42578125" style="226" customWidth="1"/>
    <col min="2314" max="2314" width="9.140625" style="226"/>
    <col min="2315" max="2315" width="16.5703125" style="226" bestFit="1" customWidth="1"/>
    <col min="2316" max="2563" width="9.140625" style="226"/>
    <col min="2564" max="2564" width="24.5703125" style="226" customWidth="1"/>
    <col min="2565" max="2565" width="71.7109375" style="226" customWidth="1"/>
    <col min="2566" max="2566" width="17.140625" style="226" bestFit="1" customWidth="1"/>
    <col min="2567" max="2567" width="16.7109375" style="226" bestFit="1" customWidth="1"/>
    <col min="2568" max="2568" width="16.85546875" style="226" bestFit="1" customWidth="1"/>
    <col min="2569" max="2569" width="21.42578125" style="226" customWidth="1"/>
    <col min="2570" max="2570" width="9.140625" style="226"/>
    <col min="2571" max="2571" width="16.5703125" style="226" bestFit="1" customWidth="1"/>
    <col min="2572" max="2819" width="9.140625" style="226"/>
    <col min="2820" max="2820" width="24.5703125" style="226" customWidth="1"/>
    <col min="2821" max="2821" width="71.7109375" style="226" customWidth="1"/>
    <col min="2822" max="2822" width="17.140625" style="226" bestFit="1" customWidth="1"/>
    <col min="2823" max="2823" width="16.7109375" style="226" bestFit="1" customWidth="1"/>
    <col min="2824" max="2824" width="16.85546875" style="226" bestFit="1" customWidth="1"/>
    <col min="2825" max="2825" width="21.42578125" style="226" customWidth="1"/>
    <col min="2826" max="2826" width="9.140625" style="226"/>
    <col min="2827" max="2827" width="16.5703125" style="226" bestFit="1" customWidth="1"/>
    <col min="2828" max="3075" width="9.140625" style="226"/>
    <col min="3076" max="3076" width="24.5703125" style="226" customWidth="1"/>
    <col min="3077" max="3077" width="71.7109375" style="226" customWidth="1"/>
    <col min="3078" max="3078" width="17.140625" style="226" bestFit="1" customWidth="1"/>
    <col min="3079" max="3079" width="16.7109375" style="226" bestFit="1" customWidth="1"/>
    <col min="3080" max="3080" width="16.85546875" style="226" bestFit="1" customWidth="1"/>
    <col min="3081" max="3081" width="21.42578125" style="226" customWidth="1"/>
    <col min="3082" max="3082" width="9.140625" style="226"/>
    <col min="3083" max="3083" width="16.5703125" style="226" bestFit="1" customWidth="1"/>
    <col min="3084" max="3331" width="9.140625" style="226"/>
    <col min="3332" max="3332" width="24.5703125" style="226" customWidth="1"/>
    <col min="3333" max="3333" width="71.7109375" style="226" customWidth="1"/>
    <col min="3334" max="3334" width="17.140625" style="226" bestFit="1" customWidth="1"/>
    <col min="3335" max="3335" width="16.7109375" style="226" bestFit="1" customWidth="1"/>
    <col min="3336" max="3336" width="16.85546875" style="226" bestFit="1" customWidth="1"/>
    <col min="3337" max="3337" width="21.42578125" style="226" customWidth="1"/>
    <col min="3338" max="3338" width="9.140625" style="226"/>
    <col min="3339" max="3339" width="16.5703125" style="226" bestFit="1" customWidth="1"/>
    <col min="3340" max="3587" width="9.140625" style="226"/>
    <col min="3588" max="3588" width="24.5703125" style="226" customWidth="1"/>
    <col min="3589" max="3589" width="71.7109375" style="226" customWidth="1"/>
    <col min="3590" max="3590" width="17.140625" style="226" bestFit="1" customWidth="1"/>
    <col min="3591" max="3591" width="16.7109375" style="226" bestFit="1" customWidth="1"/>
    <col min="3592" max="3592" width="16.85546875" style="226" bestFit="1" customWidth="1"/>
    <col min="3593" max="3593" width="21.42578125" style="226" customWidth="1"/>
    <col min="3594" max="3594" width="9.140625" style="226"/>
    <col min="3595" max="3595" width="16.5703125" style="226" bestFit="1" customWidth="1"/>
    <col min="3596" max="3843" width="9.140625" style="226"/>
    <col min="3844" max="3844" width="24.5703125" style="226" customWidth="1"/>
    <col min="3845" max="3845" width="71.7109375" style="226" customWidth="1"/>
    <col min="3846" max="3846" width="17.140625" style="226" bestFit="1" customWidth="1"/>
    <col min="3847" max="3847" width="16.7109375" style="226" bestFit="1" customWidth="1"/>
    <col min="3848" max="3848" width="16.85546875" style="226" bestFit="1" customWidth="1"/>
    <col min="3849" max="3849" width="21.42578125" style="226" customWidth="1"/>
    <col min="3850" max="3850" width="9.140625" style="226"/>
    <col min="3851" max="3851" width="16.5703125" style="226" bestFit="1" customWidth="1"/>
    <col min="3852" max="4099" width="9.140625" style="226"/>
    <col min="4100" max="4100" width="24.5703125" style="226" customWidth="1"/>
    <col min="4101" max="4101" width="71.7109375" style="226" customWidth="1"/>
    <col min="4102" max="4102" width="17.140625" style="226" bestFit="1" customWidth="1"/>
    <col min="4103" max="4103" width="16.7109375" style="226" bestFit="1" customWidth="1"/>
    <col min="4104" max="4104" width="16.85546875" style="226" bestFit="1" customWidth="1"/>
    <col min="4105" max="4105" width="21.42578125" style="226" customWidth="1"/>
    <col min="4106" max="4106" width="9.140625" style="226"/>
    <col min="4107" max="4107" width="16.5703125" style="226" bestFit="1" customWidth="1"/>
    <col min="4108" max="4355" width="9.140625" style="226"/>
    <col min="4356" max="4356" width="24.5703125" style="226" customWidth="1"/>
    <col min="4357" max="4357" width="71.7109375" style="226" customWidth="1"/>
    <col min="4358" max="4358" width="17.140625" style="226" bestFit="1" customWidth="1"/>
    <col min="4359" max="4359" width="16.7109375" style="226" bestFit="1" customWidth="1"/>
    <col min="4360" max="4360" width="16.85546875" style="226" bestFit="1" customWidth="1"/>
    <col min="4361" max="4361" width="21.42578125" style="226" customWidth="1"/>
    <col min="4362" max="4362" width="9.140625" style="226"/>
    <col min="4363" max="4363" width="16.5703125" style="226" bestFit="1" customWidth="1"/>
    <col min="4364" max="4611" width="9.140625" style="226"/>
    <col min="4612" max="4612" width="24.5703125" style="226" customWidth="1"/>
    <col min="4613" max="4613" width="71.7109375" style="226" customWidth="1"/>
    <col min="4614" max="4614" width="17.140625" style="226" bestFit="1" customWidth="1"/>
    <col min="4615" max="4615" width="16.7109375" style="226" bestFit="1" customWidth="1"/>
    <col min="4616" max="4616" width="16.85546875" style="226" bestFit="1" customWidth="1"/>
    <col min="4617" max="4617" width="21.42578125" style="226" customWidth="1"/>
    <col min="4618" max="4618" width="9.140625" style="226"/>
    <col min="4619" max="4619" width="16.5703125" style="226" bestFit="1" customWidth="1"/>
    <col min="4620" max="4867" width="9.140625" style="226"/>
    <col min="4868" max="4868" width="24.5703125" style="226" customWidth="1"/>
    <col min="4869" max="4869" width="71.7109375" style="226" customWidth="1"/>
    <col min="4870" max="4870" width="17.140625" style="226" bestFit="1" customWidth="1"/>
    <col min="4871" max="4871" width="16.7109375" style="226" bestFit="1" customWidth="1"/>
    <col min="4872" max="4872" width="16.85546875" style="226" bestFit="1" customWidth="1"/>
    <col min="4873" max="4873" width="21.42578125" style="226" customWidth="1"/>
    <col min="4874" max="4874" width="9.140625" style="226"/>
    <col min="4875" max="4875" width="16.5703125" style="226" bestFit="1" customWidth="1"/>
    <col min="4876" max="5123" width="9.140625" style="226"/>
    <col min="5124" max="5124" width="24.5703125" style="226" customWidth="1"/>
    <col min="5125" max="5125" width="71.7109375" style="226" customWidth="1"/>
    <col min="5126" max="5126" width="17.140625" style="226" bestFit="1" customWidth="1"/>
    <col min="5127" max="5127" width="16.7109375" style="226" bestFit="1" customWidth="1"/>
    <col min="5128" max="5128" width="16.85546875" style="226" bestFit="1" customWidth="1"/>
    <col min="5129" max="5129" width="21.42578125" style="226" customWidth="1"/>
    <col min="5130" max="5130" width="9.140625" style="226"/>
    <col min="5131" max="5131" width="16.5703125" style="226" bestFit="1" customWidth="1"/>
    <col min="5132" max="5379" width="9.140625" style="226"/>
    <col min="5380" max="5380" width="24.5703125" style="226" customWidth="1"/>
    <col min="5381" max="5381" width="71.7109375" style="226" customWidth="1"/>
    <col min="5382" max="5382" width="17.140625" style="226" bestFit="1" customWidth="1"/>
    <col min="5383" max="5383" width="16.7109375" style="226" bestFit="1" customWidth="1"/>
    <col min="5384" max="5384" width="16.85546875" style="226" bestFit="1" customWidth="1"/>
    <col min="5385" max="5385" width="21.42578125" style="226" customWidth="1"/>
    <col min="5386" max="5386" width="9.140625" style="226"/>
    <col min="5387" max="5387" width="16.5703125" style="226" bestFit="1" customWidth="1"/>
    <col min="5388" max="5635" width="9.140625" style="226"/>
    <col min="5636" max="5636" width="24.5703125" style="226" customWidth="1"/>
    <col min="5637" max="5637" width="71.7109375" style="226" customWidth="1"/>
    <col min="5638" max="5638" width="17.140625" style="226" bestFit="1" customWidth="1"/>
    <col min="5639" max="5639" width="16.7109375" style="226" bestFit="1" customWidth="1"/>
    <col min="5640" max="5640" width="16.85546875" style="226" bestFit="1" customWidth="1"/>
    <col min="5641" max="5641" width="21.42578125" style="226" customWidth="1"/>
    <col min="5642" max="5642" width="9.140625" style="226"/>
    <col min="5643" max="5643" width="16.5703125" style="226" bestFit="1" customWidth="1"/>
    <col min="5644" max="5891" width="9.140625" style="226"/>
    <col min="5892" max="5892" width="24.5703125" style="226" customWidth="1"/>
    <col min="5893" max="5893" width="71.7109375" style="226" customWidth="1"/>
    <col min="5894" max="5894" width="17.140625" style="226" bestFit="1" customWidth="1"/>
    <col min="5895" max="5895" width="16.7109375" style="226" bestFit="1" customWidth="1"/>
    <col min="5896" max="5896" width="16.85546875" style="226" bestFit="1" customWidth="1"/>
    <col min="5897" max="5897" width="21.42578125" style="226" customWidth="1"/>
    <col min="5898" max="5898" width="9.140625" style="226"/>
    <col min="5899" max="5899" width="16.5703125" style="226" bestFit="1" customWidth="1"/>
    <col min="5900" max="6147" width="9.140625" style="226"/>
    <col min="6148" max="6148" width="24.5703125" style="226" customWidth="1"/>
    <col min="6149" max="6149" width="71.7109375" style="226" customWidth="1"/>
    <col min="6150" max="6150" width="17.140625" style="226" bestFit="1" customWidth="1"/>
    <col min="6151" max="6151" width="16.7109375" style="226" bestFit="1" customWidth="1"/>
    <col min="6152" max="6152" width="16.85546875" style="226" bestFit="1" customWidth="1"/>
    <col min="6153" max="6153" width="21.42578125" style="226" customWidth="1"/>
    <col min="6154" max="6154" width="9.140625" style="226"/>
    <col min="6155" max="6155" width="16.5703125" style="226" bestFit="1" customWidth="1"/>
    <col min="6156" max="6403" width="9.140625" style="226"/>
    <col min="6404" max="6404" width="24.5703125" style="226" customWidth="1"/>
    <col min="6405" max="6405" width="71.7109375" style="226" customWidth="1"/>
    <col min="6406" max="6406" width="17.140625" style="226" bestFit="1" customWidth="1"/>
    <col min="6407" max="6407" width="16.7109375" style="226" bestFit="1" customWidth="1"/>
    <col min="6408" max="6408" width="16.85546875" style="226" bestFit="1" customWidth="1"/>
    <col min="6409" max="6409" width="21.42578125" style="226" customWidth="1"/>
    <col min="6410" max="6410" width="9.140625" style="226"/>
    <col min="6411" max="6411" width="16.5703125" style="226" bestFit="1" customWidth="1"/>
    <col min="6412" max="6659" width="9.140625" style="226"/>
    <col min="6660" max="6660" width="24.5703125" style="226" customWidth="1"/>
    <col min="6661" max="6661" width="71.7109375" style="226" customWidth="1"/>
    <col min="6662" max="6662" width="17.140625" style="226" bestFit="1" customWidth="1"/>
    <col min="6663" max="6663" width="16.7109375" style="226" bestFit="1" customWidth="1"/>
    <col min="6664" max="6664" width="16.85546875" style="226" bestFit="1" customWidth="1"/>
    <col min="6665" max="6665" width="21.42578125" style="226" customWidth="1"/>
    <col min="6666" max="6666" width="9.140625" style="226"/>
    <col min="6667" max="6667" width="16.5703125" style="226" bestFit="1" customWidth="1"/>
    <col min="6668" max="6915" width="9.140625" style="226"/>
    <col min="6916" max="6916" width="24.5703125" style="226" customWidth="1"/>
    <col min="6917" max="6917" width="71.7109375" style="226" customWidth="1"/>
    <col min="6918" max="6918" width="17.140625" style="226" bestFit="1" customWidth="1"/>
    <col min="6919" max="6919" width="16.7109375" style="226" bestFit="1" customWidth="1"/>
    <col min="6920" max="6920" width="16.85546875" style="226" bestFit="1" customWidth="1"/>
    <col min="6921" max="6921" width="21.42578125" style="226" customWidth="1"/>
    <col min="6922" max="6922" width="9.140625" style="226"/>
    <col min="6923" max="6923" width="16.5703125" style="226" bestFit="1" customWidth="1"/>
    <col min="6924" max="7171" width="9.140625" style="226"/>
    <col min="7172" max="7172" width="24.5703125" style="226" customWidth="1"/>
    <col min="7173" max="7173" width="71.7109375" style="226" customWidth="1"/>
    <col min="7174" max="7174" width="17.140625" style="226" bestFit="1" customWidth="1"/>
    <col min="7175" max="7175" width="16.7109375" style="226" bestFit="1" customWidth="1"/>
    <col min="7176" max="7176" width="16.85546875" style="226" bestFit="1" customWidth="1"/>
    <col min="7177" max="7177" width="21.42578125" style="226" customWidth="1"/>
    <col min="7178" max="7178" width="9.140625" style="226"/>
    <col min="7179" max="7179" width="16.5703125" style="226" bestFit="1" customWidth="1"/>
    <col min="7180" max="7427" width="9.140625" style="226"/>
    <col min="7428" max="7428" width="24.5703125" style="226" customWidth="1"/>
    <col min="7429" max="7429" width="71.7109375" style="226" customWidth="1"/>
    <col min="7430" max="7430" width="17.140625" style="226" bestFit="1" customWidth="1"/>
    <col min="7431" max="7431" width="16.7109375" style="226" bestFit="1" customWidth="1"/>
    <col min="7432" max="7432" width="16.85546875" style="226" bestFit="1" customWidth="1"/>
    <col min="7433" max="7433" width="21.42578125" style="226" customWidth="1"/>
    <col min="7434" max="7434" width="9.140625" style="226"/>
    <col min="7435" max="7435" width="16.5703125" style="226" bestFit="1" customWidth="1"/>
    <col min="7436" max="7683" width="9.140625" style="226"/>
    <col min="7684" max="7684" width="24.5703125" style="226" customWidth="1"/>
    <col min="7685" max="7685" width="71.7109375" style="226" customWidth="1"/>
    <col min="7686" max="7686" width="17.140625" style="226" bestFit="1" customWidth="1"/>
    <col min="7687" max="7687" width="16.7109375" style="226" bestFit="1" customWidth="1"/>
    <col min="7688" max="7688" width="16.85546875" style="226" bestFit="1" customWidth="1"/>
    <col min="7689" max="7689" width="21.42578125" style="226" customWidth="1"/>
    <col min="7690" max="7690" width="9.140625" style="226"/>
    <col min="7691" max="7691" width="16.5703125" style="226" bestFit="1" customWidth="1"/>
    <col min="7692" max="7939" width="9.140625" style="226"/>
    <col min="7940" max="7940" width="24.5703125" style="226" customWidth="1"/>
    <col min="7941" max="7941" width="71.7109375" style="226" customWidth="1"/>
    <col min="7942" max="7942" width="17.140625" style="226" bestFit="1" customWidth="1"/>
    <col min="7943" max="7943" width="16.7109375" style="226" bestFit="1" customWidth="1"/>
    <col min="7944" max="7944" width="16.85546875" style="226" bestFit="1" customWidth="1"/>
    <col min="7945" max="7945" width="21.42578125" style="226" customWidth="1"/>
    <col min="7946" max="7946" width="9.140625" style="226"/>
    <col min="7947" max="7947" width="16.5703125" style="226" bestFit="1" customWidth="1"/>
    <col min="7948" max="8195" width="9.140625" style="226"/>
    <col min="8196" max="8196" width="24.5703125" style="226" customWidth="1"/>
    <col min="8197" max="8197" width="71.7109375" style="226" customWidth="1"/>
    <col min="8198" max="8198" width="17.140625" style="226" bestFit="1" customWidth="1"/>
    <col min="8199" max="8199" width="16.7109375" style="226" bestFit="1" customWidth="1"/>
    <col min="8200" max="8200" width="16.85546875" style="226" bestFit="1" customWidth="1"/>
    <col min="8201" max="8201" width="21.42578125" style="226" customWidth="1"/>
    <col min="8202" max="8202" width="9.140625" style="226"/>
    <col min="8203" max="8203" width="16.5703125" style="226" bestFit="1" customWidth="1"/>
    <col min="8204" max="8451" width="9.140625" style="226"/>
    <col min="8452" max="8452" width="24.5703125" style="226" customWidth="1"/>
    <col min="8453" max="8453" width="71.7109375" style="226" customWidth="1"/>
    <col min="8454" max="8454" width="17.140625" style="226" bestFit="1" customWidth="1"/>
    <col min="8455" max="8455" width="16.7109375" style="226" bestFit="1" customWidth="1"/>
    <col min="8456" max="8456" width="16.85546875" style="226" bestFit="1" customWidth="1"/>
    <col min="8457" max="8457" width="21.42578125" style="226" customWidth="1"/>
    <col min="8458" max="8458" width="9.140625" style="226"/>
    <col min="8459" max="8459" width="16.5703125" style="226" bestFit="1" customWidth="1"/>
    <col min="8460" max="8707" width="9.140625" style="226"/>
    <col min="8708" max="8708" width="24.5703125" style="226" customWidth="1"/>
    <col min="8709" max="8709" width="71.7109375" style="226" customWidth="1"/>
    <col min="8710" max="8710" width="17.140625" style="226" bestFit="1" customWidth="1"/>
    <col min="8711" max="8711" width="16.7109375" style="226" bestFit="1" customWidth="1"/>
    <col min="8712" max="8712" width="16.85546875" style="226" bestFit="1" customWidth="1"/>
    <col min="8713" max="8713" width="21.42578125" style="226" customWidth="1"/>
    <col min="8714" max="8714" width="9.140625" style="226"/>
    <col min="8715" max="8715" width="16.5703125" style="226" bestFit="1" customWidth="1"/>
    <col min="8716" max="8963" width="9.140625" style="226"/>
    <col min="8964" max="8964" width="24.5703125" style="226" customWidth="1"/>
    <col min="8965" max="8965" width="71.7109375" style="226" customWidth="1"/>
    <col min="8966" max="8966" width="17.140625" style="226" bestFit="1" customWidth="1"/>
    <col min="8967" max="8967" width="16.7109375" style="226" bestFit="1" customWidth="1"/>
    <col min="8968" max="8968" width="16.85546875" style="226" bestFit="1" customWidth="1"/>
    <col min="8969" max="8969" width="21.42578125" style="226" customWidth="1"/>
    <col min="8970" max="8970" width="9.140625" style="226"/>
    <col min="8971" max="8971" width="16.5703125" style="226" bestFit="1" customWidth="1"/>
    <col min="8972" max="9219" width="9.140625" style="226"/>
    <col min="9220" max="9220" width="24.5703125" style="226" customWidth="1"/>
    <col min="9221" max="9221" width="71.7109375" style="226" customWidth="1"/>
    <col min="9222" max="9222" width="17.140625" style="226" bestFit="1" customWidth="1"/>
    <col min="9223" max="9223" width="16.7109375" style="226" bestFit="1" customWidth="1"/>
    <col min="9224" max="9224" width="16.85546875" style="226" bestFit="1" customWidth="1"/>
    <col min="9225" max="9225" width="21.42578125" style="226" customWidth="1"/>
    <col min="9226" max="9226" width="9.140625" style="226"/>
    <col min="9227" max="9227" width="16.5703125" style="226" bestFit="1" customWidth="1"/>
    <col min="9228" max="9475" width="9.140625" style="226"/>
    <col min="9476" max="9476" width="24.5703125" style="226" customWidth="1"/>
    <col min="9477" max="9477" width="71.7109375" style="226" customWidth="1"/>
    <col min="9478" max="9478" width="17.140625" style="226" bestFit="1" customWidth="1"/>
    <col min="9479" max="9479" width="16.7109375" style="226" bestFit="1" customWidth="1"/>
    <col min="9480" max="9480" width="16.85546875" style="226" bestFit="1" customWidth="1"/>
    <col min="9481" max="9481" width="21.42578125" style="226" customWidth="1"/>
    <col min="9482" max="9482" width="9.140625" style="226"/>
    <col min="9483" max="9483" width="16.5703125" style="226" bestFit="1" customWidth="1"/>
    <col min="9484" max="9731" width="9.140625" style="226"/>
    <col min="9732" max="9732" width="24.5703125" style="226" customWidth="1"/>
    <col min="9733" max="9733" width="71.7109375" style="226" customWidth="1"/>
    <col min="9734" max="9734" width="17.140625" style="226" bestFit="1" customWidth="1"/>
    <col min="9735" max="9735" width="16.7109375" style="226" bestFit="1" customWidth="1"/>
    <col min="9736" max="9736" width="16.85546875" style="226" bestFit="1" customWidth="1"/>
    <col min="9737" max="9737" width="21.42578125" style="226" customWidth="1"/>
    <col min="9738" max="9738" width="9.140625" style="226"/>
    <col min="9739" max="9739" width="16.5703125" style="226" bestFit="1" customWidth="1"/>
    <col min="9740" max="9987" width="9.140625" style="226"/>
    <col min="9988" max="9988" width="24.5703125" style="226" customWidth="1"/>
    <col min="9989" max="9989" width="71.7109375" style="226" customWidth="1"/>
    <col min="9990" max="9990" width="17.140625" style="226" bestFit="1" customWidth="1"/>
    <col min="9991" max="9991" width="16.7109375" style="226" bestFit="1" customWidth="1"/>
    <col min="9992" max="9992" width="16.85546875" style="226" bestFit="1" customWidth="1"/>
    <col min="9993" max="9993" width="21.42578125" style="226" customWidth="1"/>
    <col min="9994" max="9994" width="9.140625" style="226"/>
    <col min="9995" max="9995" width="16.5703125" style="226" bestFit="1" customWidth="1"/>
    <col min="9996" max="10243" width="9.140625" style="226"/>
    <col min="10244" max="10244" width="24.5703125" style="226" customWidth="1"/>
    <col min="10245" max="10245" width="71.7109375" style="226" customWidth="1"/>
    <col min="10246" max="10246" width="17.140625" style="226" bestFit="1" customWidth="1"/>
    <col min="10247" max="10247" width="16.7109375" style="226" bestFit="1" customWidth="1"/>
    <col min="10248" max="10248" width="16.85546875" style="226" bestFit="1" customWidth="1"/>
    <col min="10249" max="10249" width="21.42578125" style="226" customWidth="1"/>
    <col min="10250" max="10250" width="9.140625" style="226"/>
    <col min="10251" max="10251" width="16.5703125" style="226" bestFit="1" customWidth="1"/>
    <col min="10252" max="10499" width="9.140625" style="226"/>
    <col min="10500" max="10500" width="24.5703125" style="226" customWidth="1"/>
    <col min="10501" max="10501" width="71.7109375" style="226" customWidth="1"/>
    <col min="10502" max="10502" width="17.140625" style="226" bestFit="1" customWidth="1"/>
    <col min="10503" max="10503" width="16.7109375" style="226" bestFit="1" customWidth="1"/>
    <col min="10504" max="10504" width="16.85546875" style="226" bestFit="1" customWidth="1"/>
    <col min="10505" max="10505" width="21.42578125" style="226" customWidth="1"/>
    <col min="10506" max="10506" width="9.140625" style="226"/>
    <col min="10507" max="10507" width="16.5703125" style="226" bestFit="1" customWidth="1"/>
    <col min="10508" max="10755" width="9.140625" style="226"/>
    <col min="10756" max="10756" width="24.5703125" style="226" customWidth="1"/>
    <col min="10757" max="10757" width="71.7109375" style="226" customWidth="1"/>
    <col min="10758" max="10758" width="17.140625" style="226" bestFit="1" customWidth="1"/>
    <col min="10759" max="10759" width="16.7109375" style="226" bestFit="1" customWidth="1"/>
    <col min="10760" max="10760" width="16.85546875" style="226" bestFit="1" customWidth="1"/>
    <col min="10761" max="10761" width="21.42578125" style="226" customWidth="1"/>
    <col min="10762" max="10762" width="9.140625" style="226"/>
    <col min="10763" max="10763" width="16.5703125" style="226" bestFit="1" customWidth="1"/>
    <col min="10764" max="11011" width="9.140625" style="226"/>
    <col min="11012" max="11012" width="24.5703125" style="226" customWidth="1"/>
    <col min="11013" max="11013" width="71.7109375" style="226" customWidth="1"/>
    <col min="11014" max="11014" width="17.140625" style="226" bestFit="1" customWidth="1"/>
    <col min="11015" max="11015" width="16.7109375" style="226" bestFit="1" customWidth="1"/>
    <col min="11016" max="11016" width="16.85546875" style="226" bestFit="1" customWidth="1"/>
    <col min="11017" max="11017" width="21.42578125" style="226" customWidth="1"/>
    <col min="11018" max="11018" width="9.140625" style="226"/>
    <col min="11019" max="11019" width="16.5703125" style="226" bestFit="1" customWidth="1"/>
    <col min="11020" max="11267" width="9.140625" style="226"/>
    <col min="11268" max="11268" width="24.5703125" style="226" customWidth="1"/>
    <col min="11269" max="11269" width="71.7109375" style="226" customWidth="1"/>
    <col min="11270" max="11270" width="17.140625" style="226" bestFit="1" customWidth="1"/>
    <col min="11271" max="11271" width="16.7109375" style="226" bestFit="1" customWidth="1"/>
    <col min="11272" max="11272" width="16.85546875" style="226" bestFit="1" customWidth="1"/>
    <col min="11273" max="11273" width="21.42578125" style="226" customWidth="1"/>
    <col min="11274" max="11274" width="9.140625" style="226"/>
    <col min="11275" max="11275" width="16.5703125" style="226" bestFit="1" customWidth="1"/>
    <col min="11276" max="11523" width="9.140625" style="226"/>
    <col min="11524" max="11524" width="24.5703125" style="226" customWidth="1"/>
    <col min="11525" max="11525" width="71.7109375" style="226" customWidth="1"/>
    <col min="11526" max="11526" width="17.140625" style="226" bestFit="1" customWidth="1"/>
    <col min="11527" max="11527" width="16.7109375" style="226" bestFit="1" customWidth="1"/>
    <col min="11528" max="11528" width="16.85546875" style="226" bestFit="1" customWidth="1"/>
    <col min="11529" max="11529" width="21.42578125" style="226" customWidth="1"/>
    <col min="11530" max="11530" width="9.140625" style="226"/>
    <col min="11531" max="11531" width="16.5703125" style="226" bestFit="1" customWidth="1"/>
    <col min="11532" max="11779" width="9.140625" style="226"/>
    <col min="11780" max="11780" width="24.5703125" style="226" customWidth="1"/>
    <col min="11781" max="11781" width="71.7109375" style="226" customWidth="1"/>
    <col min="11782" max="11782" width="17.140625" style="226" bestFit="1" customWidth="1"/>
    <col min="11783" max="11783" width="16.7109375" style="226" bestFit="1" customWidth="1"/>
    <col min="11784" max="11784" width="16.85546875" style="226" bestFit="1" customWidth="1"/>
    <col min="11785" max="11785" width="21.42578125" style="226" customWidth="1"/>
    <col min="11786" max="11786" width="9.140625" style="226"/>
    <col min="11787" max="11787" width="16.5703125" style="226" bestFit="1" customWidth="1"/>
    <col min="11788" max="12035" width="9.140625" style="226"/>
    <col min="12036" max="12036" width="24.5703125" style="226" customWidth="1"/>
    <col min="12037" max="12037" width="71.7109375" style="226" customWidth="1"/>
    <col min="12038" max="12038" width="17.140625" style="226" bestFit="1" customWidth="1"/>
    <col min="12039" max="12039" width="16.7109375" style="226" bestFit="1" customWidth="1"/>
    <col min="12040" max="12040" width="16.85546875" style="226" bestFit="1" customWidth="1"/>
    <col min="12041" max="12041" width="21.42578125" style="226" customWidth="1"/>
    <col min="12042" max="12042" width="9.140625" style="226"/>
    <col min="12043" max="12043" width="16.5703125" style="226" bestFit="1" customWidth="1"/>
    <col min="12044" max="12291" width="9.140625" style="226"/>
    <col min="12292" max="12292" width="24.5703125" style="226" customWidth="1"/>
    <col min="12293" max="12293" width="71.7109375" style="226" customWidth="1"/>
    <col min="12294" max="12294" width="17.140625" style="226" bestFit="1" customWidth="1"/>
    <col min="12295" max="12295" width="16.7109375" style="226" bestFit="1" customWidth="1"/>
    <col min="12296" max="12296" width="16.85546875" style="226" bestFit="1" customWidth="1"/>
    <col min="12297" max="12297" width="21.42578125" style="226" customWidth="1"/>
    <col min="12298" max="12298" width="9.140625" style="226"/>
    <col min="12299" max="12299" width="16.5703125" style="226" bestFit="1" customWidth="1"/>
    <col min="12300" max="12547" width="9.140625" style="226"/>
    <col min="12548" max="12548" width="24.5703125" style="226" customWidth="1"/>
    <col min="12549" max="12549" width="71.7109375" style="226" customWidth="1"/>
    <col min="12550" max="12550" width="17.140625" style="226" bestFit="1" customWidth="1"/>
    <col min="12551" max="12551" width="16.7109375" style="226" bestFit="1" customWidth="1"/>
    <col min="12552" max="12552" width="16.85546875" style="226" bestFit="1" customWidth="1"/>
    <col min="12553" max="12553" width="21.42578125" style="226" customWidth="1"/>
    <col min="12554" max="12554" width="9.140625" style="226"/>
    <col min="12555" max="12555" width="16.5703125" style="226" bestFit="1" customWidth="1"/>
    <col min="12556" max="12803" width="9.140625" style="226"/>
    <col min="12804" max="12804" width="24.5703125" style="226" customWidth="1"/>
    <col min="12805" max="12805" width="71.7109375" style="226" customWidth="1"/>
    <col min="12806" max="12806" width="17.140625" style="226" bestFit="1" customWidth="1"/>
    <col min="12807" max="12807" width="16.7109375" style="226" bestFit="1" customWidth="1"/>
    <col min="12808" max="12808" width="16.85546875" style="226" bestFit="1" customWidth="1"/>
    <col min="12809" max="12809" width="21.42578125" style="226" customWidth="1"/>
    <col min="12810" max="12810" width="9.140625" style="226"/>
    <col min="12811" max="12811" width="16.5703125" style="226" bestFit="1" customWidth="1"/>
    <col min="12812" max="13059" width="9.140625" style="226"/>
    <col min="13060" max="13060" width="24.5703125" style="226" customWidth="1"/>
    <col min="13061" max="13061" width="71.7109375" style="226" customWidth="1"/>
    <col min="13062" max="13062" width="17.140625" style="226" bestFit="1" customWidth="1"/>
    <col min="13063" max="13063" width="16.7109375" style="226" bestFit="1" customWidth="1"/>
    <col min="13064" max="13064" width="16.85546875" style="226" bestFit="1" customWidth="1"/>
    <col min="13065" max="13065" width="21.42578125" style="226" customWidth="1"/>
    <col min="13066" max="13066" width="9.140625" style="226"/>
    <col min="13067" max="13067" width="16.5703125" style="226" bestFit="1" customWidth="1"/>
    <col min="13068" max="13315" width="9.140625" style="226"/>
    <col min="13316" max="13316" width="24.5703125" style="226" customWidth="1"/>
    <col min="13317" max="13317" width="71.7109375" style="226" customWidth="1"/>
    <col min="13318" max="13318" width="17.140625" style="226" bestFit="1" customWidth="1"/>
    <col min="13319" max="13319" width="16.7109375" style="226" bestFit="1" customWidth="1"/>
    <col min="13320" max="13320" width="16.85546875" style="226" bestFit="1" customWidth="1"/>
    <col min="13321" max="13321" width="21.42578125" style="226" customWidth="1"/>
    <col min="13322" max="13322" width="9.140625" style="226"/>
    <col min="13323" max="13323" width="16.5703125" style="226" bestFit="1" customWidth="1"/>
    <col min="13324" max="13571" width="9.140625" style="226"/>
    <col min="13572" max="13572" width="24.5703125" style="226" customWidth="1"/>
    <col min="13573" max="13573" width="71.7109375" style="226" customWidth="1"/>
    <col min="13574" max="13574" width="17.140625" style="226" bestFit="1" customWidth="1"/>
    <col min="13575" max="13575" width="16.7109375" style="226" bestFit="1" customWidth="1"/>
    <col min="13576" max="13576" width="16.85546875" style="226" bestFit="1" customWidth="1"/>
    <col min="13577" max="13577" width="21.42578125" style="226" customWidth="1"/>
    <col min="13578" max="13578" width="9.140625" style="226"/>
    <col min="13579" max="13579" width="16.5703125" style="226" bestFit="1" customWidth="1"/>
    <col min="13580" max="13827" width="9.140625" style="226"/>
    <col min="13828" max="13828" width="24.5703125" style="226" customWidth="1"/>
    <col min="13829" max="13829" width="71.7109375" style="226" customWidth="1"/>
    <col min="13830" max="13830" width="17.140625" style="226" bestFit="1" customWidth="1"/>
    <col min="13831" max="13831" width="16.7109375" style="226" bestFit="1" customWidth="1"/>
    <col min="13832" max="13832" width="16.85546875" style="226" bestFit="1" customWidth="1"/>
    <col min="13833" max="13833" width="21.42578125" style="226" customWidth="1"/>
    <col min="13834" max="13834" width="9.140625" style="226"/>
    <col min="13835" max="13835" width="16.5703125" style="226" bestFit="1" customWidth="1"/>
    <col min="13836" max="14083" width="9.140625" style="226"/>
    <col min="14084" max="14084" width="24.5703125" style="226" customWidth="1"/>
    <col min="14085" max="14085" width="71.7109375" style="226" customWidth="1"/>
    <col min="14086" max="14086" width="17.140625" style="226" bestFit="1" customWidth="1"/>
    <col min="14087" max="14087" width="16.7109375" style="226" bestFit="1" customWidth="1"/>
    <col min="14088" max="14088" width="16.85546875" style="226" bestFit="1" customWidth="1"/>
    <col min="14089" max="14089" width="21.42578125" style="226" customWidth="1"/>
    <col min="14090" max="14090" width="9.140625" style="226"/>
    <col min="14091" max="14091" width="16.5703125" style="226" bestFit="1" customWidth="1"/>
    <col min="14092" max="14339" width="9.140625" style="226"/>
    <col min="14340" max="14340" width="24.5703125" style="226" customWidth="1"/>
    <col min="14341" max="14341" width="71.7109375" style="226" customWidth="1"/>
    <col min="14342" max="14342" width="17.140625" style="226" bestFit="1" customWidth="1"/>
    <col min="14343" max="14343" width="16.7109375" style="226" bestFit="1" customWidth="1"/>
    <col min="14344" max="14344" width="16.85546875" style="226" bestFit="1" customWidth="1"/>
    <col min="14345" max="14345" width="21.42578125" style="226" customWidth="1"/>
    <col min="14346" max="14346" width="9.140625" style="226"/>
    <col min="14347" max="14347" width="16.5703125" style="226" bestFit="1" customWidth="1"/>
    <col min="14348" max="14595" width="9.140625" style="226"/>
    <col min="14596" max="14596" width="24.5703125" style="226" customWidth="1"/>
    <col min="14597" max="14597" width="71.7109375" style="226" customWidth="1"/>
    <col min="14598" max="14598" width="17.140625" style="226" bestFit="1" customWidth="1"/>
    <col min="14599" max="14599" width="16.7109375" style="226" bestFit="1" customWidth="1"/>
    <col min="14600" max="14600" width="16.85546875" style="226" bestFit="1" customWidth="1"/>
    <col min="14601" max="14601" width="21.42578125" style="226" customWidth="1"/>
    <col min="14602" max="14602" width="9.140625" style="226"/>
    <col min="14603" max="14603" width="16.5703125" style="226" bestFit="1" customWidth="1"/>
    <col min="14604" max="14851" width="9.140625" style="226"/>
    <col min="14852" max="14852" width="24.5703125" style="226" customWidth="1"/>
    <col min="14853" max="14853" width="71.7109375" style="226" customWidth="1"/>
    <col min="14854" max="14854" width="17.140625" style="226" bestFit="1" customWidth="1"/>
    <col min="14855" max="14855" width="16.7109375" style="226" bestFit="1" customWidth="1"/>
    <col min="14856" max="14856" width="16.85546875" style="226" bestFit="1" customWidth="1"/>
    <col min="14857" max="14857" width="21.42578125" style="226" customWidth="1"/>
    <col min="14858" max="14858" width="9.140625" style="226"/>
    <col min="14859" max="14859" width="16.5703125" style="226" bestFit="1" customWidth="1"/>
    <col min="14860" max="15107" width="9.140625" style="226"/>
    <col min="15108" max="15108" width="24.5703125" style="226" customWidth="1"/>
    <col min="15109" max="15109" width="71.7109375" style="226" customWidth="1"/>
    <col min="15110" max="15110" width="17.140625" style="226" bestFit="1" customWidth="1"/>
    <col min="15111" max="15111" width="16.7109375" style="226" bestFit="1" customWidth="1"/>
    <col min="15112" max="15112" width="16.85546875" style="226" bestFit="1" customWidth="1"/>
    <col min="15113" max="15113" width="21.42578125" style="226" customWidth="1"/>
    <col min="15114" max="15114" width="9.140625" style="226"/>
    <col min="15115" max="15115" width="16.5703125" style="226" bestFit="1" customWidth="1"/>
    <col min="15116" max="15363" width="9.140625" style="226"/>
    <col min="15364" max="15364" width="24.5703125" style="226" customWidth="1"/>
    <col min="15365" max="15365" width="71.7109375" style="226" customWidth="1"/>
    <col min="15366" max="15366" width="17.140625" style="226" bestFit="1" customWidth="1"/>
    <col min="15367" max="15367" width="16.7109375" style="226" bestFit="1" customWidth="1"/>
    <col min="15368" max="15368" width="16.85546875" style="226" bestFit="1" customWidth="1"/>
    <col min="15369" max="15369" width="21.42578125" style="226" customWidth="1"/>
    <col min="15370" max="15370" width="9.140625" style="226"/>
    <col min="15371" max="15371" width="16.5703125" style="226" bestFit="1" customWidth="1"/>
    <col min="15372" max="15619" width="9.140625" style="226"/>
    <col min="15620" max="15620" width="24.5703125" style="226" customWidth="1"/>
    <col min="15621" max="15621" width="71.7109375" style="226" customWidth="1"/>
    <col min="15622" max="15622" width="17.140625" style="226" bestFit="1" customWidth="1"/>
    <col min="15623" max="15623" width="16.7109375" style="226" bestFit="1" customWidth="1"/>
    <col min="15624" max="15624" width="16.85546875" style="226" bestFit="1" customWidth="1"/>
    <col min="15625" max="15625" width="21.42578125" style="226" customWidth="1"/>
    <col min="15626" max="15626" width="9.140625" style="226"/>
    <col min="15627" max="15627" width="16.5703125" style="226" bestFit="1" customWidth="1"/>
    <col min="15628" max="15875" width="9.140625" style="226"/>
    <col min="15876" max="15876" width="24.5703125" style="226" customWidth="1"/>
    <col min="15877" max="15877" width="71.7109375" style="226" customWidth="1"/>
    <col min="15878" max="15878" width="17.140625" style="226" bestFit="1" customWidth="1"/>
    <col min="15879" max="15879" width="16.7109375" style="226" bestFit="1" customWidth="1"/>
    <col min="15880" max="15880" width="16.85546875" style="226" bestFit="1" customWidth="1"/>
    <col min="15881" max="15881" width="21.42578125" style="226" customWidth="1"/>
    <col min="15882" max="15882" width="9.140625" style="226"/>
    <col min="15883" max="15883" width="16.5703125" style="226" bestFit="1" customWidth="1"/>
    <col min="15884" max="16131" width="9.140625" style="226"/>
    <col min="16132" max="16132" width="24.5703125" style="226" customWidth="1"/>
    <col min="16133" max="16133" width="71.7109375" style="226" customWidth="1"/>
    <col min="16134" max="16134" width="17.140625" style="226" bestFit="1" customWidth="1"/>
    <col min="16135" max="16135" width="16.7109375" style="226" bestFit="1" customWidth="1"/>
    <col min="16136" max="16136" width="16.85546875" style="226" bestFit="1" customWidth="1"/>
    <col min="16137" max="16137" width="21.42578125" style="226" customWidth="1"/>
    <col min="16138" max="16138" width="9.140625" style="226"/>
    <col min="16139" max="16139" width="16.5703125" style="226" bestFit="1" customWidth="1"/>
    <col min="16140" max="16384" width="9.140625" style="226"/>
  </cols>
  <sheetData>
    <row r="1" spans="1:10" ht="13.5" thickBot="1"/>
    <row r="2" spans="1:10" s="227" customFormat="1" ht="6" thickBot="1">
      <c r="D2" s="228"/>
      <c r="E2" s="229"/>
      <c r="F2" s="230"/>
      <c r="G2" s="231"/>
      <c r="H2" s="231"/>
      <c r="I2" s="232"/>
    </row>
    <row r="3" spans="1:10" ht="60" customHeight="1" thickBot="1">
      <c r="B3" s="233" t="s">
        <v>32</v>
      </c>
      <c r="C3" s="233"/>
      <c r="D3" s="421"/>
      <c r="E3" s="423" t="s">
        <v>13203</v>
      </c>
      <c r="F3" s="424"/>
      <c r="G3" s="425"/>
      <c r="H3" s="429" t="str">
        <f>'[28]ORÇAMENTO '!L5</f>
        <v>Ref.: Tabela de Serviços
SINAPI (ABRIL/2022)                                                                               
e/ou composições PiniTCPO</v>
      </c>
      <c r="I3" s="430"/>
    </row>
    <row r="4" spans="1:10" ht="51.75" customHeight="1" thickBot="1">
      <c r="A4" s="233" t="s">
        <v>4</v>
      </c>
      <c r="D4" s="422"/>
      <c r="E4" s="426"/>
      <c r="F4" s="427"/>
      <c r="G4" s="428"/>
      <c r="H4" s="234" t="s">
        <v>13204</v>
      </c>
      <c r="I4" s="235">
        <f>'[28]BDI '!I30</f>
        <v>0.22470000000000001</v>
      </c>
    </row>
    <row r="5" spans="1:10" s="236" customFormat="1" ht="15" customHeight="1" thickBot="1">
      <c r="D5" s="431" t="s">
        <v>13205</v>
      </c>
      <c r="E5" s="432"/>
      <c r="F5" s="432"/>
      <c r="G5" s="432"/>
      <c r="H5" s="433"/>
      <c r="I5" s="434"/>
    </row>
    <row r="6" spans="1:10" s="227" customFormat="1" ht="6" thickBot="1">
      <c r="D6" s="228"/>
      <c r="E6" s="229"/>
      <c r="F6" s="230"/>
      <c r="G6" s="231"/>
      <c r="H6" s="231"/>
      <c r="I6" s="232"/>
    </row>
    <row r="7" spans="1:10" ht="15" customHeight="1">
      <c r="D7" s="237" t="s">
        <v>141</v>
      </c>
      <c r="E7" s="238" t="str">
        <f>'[28]ORÇAMENTO '!G10</f>
        <v>CONSTRUÇÃO DE CAMPO DE FUTEBOL NO DISTRITO DE CONSELVAN, NO MUNICÍPIO DE ARIPUANÃ - MT</v>
      </c>
      <c r="F7" s="238"/>
      <c r="G7" s="238"/>
      <c r="H7" s="239" t="s">
        <v>2</v>
      </c>
      <c r="I7" s="240">
        <f>'[28]ORÇAMENTO '!M10</f>
        <v>44706</v>
      </c>
    </row>
    <row r="8" spans="1:10" ht="15.75">
      <c r="D8" s="241" t="s">
        <v>142</v>
      </c>
      <c r="E8" s="242" t="str">
        <f>'[28]ORÇAMENTO '!G11</f>
        <v>CEDRINO, ESQUINA COM A RUA ARARAQUARA E COM A RUA PIQUIZEIRO, DISTRITO DE CONSELVAN, ARIPUANÃ - MT</v>
      </c>
      <c r="F8" s="242"/>
      <c r="G8" s="242"/>
      <c r="H8" s="243" t="s">
        <v>13206</v>
      </c>
      <c r="I8" s="244">
        <f>'[28]ORÇAMENTO '!M11</f>
        <v>1.1304000000000001</v>
      </c>
    </row>
    <row r="9" spans="1:10" s="227" customFormat="1" ht="6" thickBot="1">
      <c r="D9" s="245"/>
      <c r="E9" s="246"/>
      <c r="F9" s="247"/>
      <c r="G9" s="248"/>
      <c r="H9" s="248"/>
      <c r="I9" s="249"/>
    </row>
    <row r="10" spans="1:10" ht="18.75" thickBot="1">
      <c r="D10" s="435" t="s">
        <v>13207</v>
      </c>
      <c r="E10" s="436"/>
      <c r="F10" s="436"/>
      <c r="G10" s="436"/>
      <c r="H10" s="436"/>
      <c r="I10" s="437"/>
    </row>
    <row r="11" spans="1:10" s="227" customFormat="1" ht="6" thickBot="1">
      <c r="D11" s="250"/>
      <c r="E11" s="251"/>
      <c r="F11" s="252"/>
      <c r="G11" s="253"/>
      <c r="H11" s="253"/>
      <c r="I11" s="254"/>
    </row>
    <row r="12" spans="1:10" s="255" customFormat="1" ht="9.9499999999999993" customHeight="1">
      <c r="D12" s="256"/>
      <c r="E12" s="257"/>
      <c r="F12" s="257"/>
      <c r="G12" s="257"/>
      <c r="H12" s="257"/>
      <c r="I12" s="258"/>
    </row>
    <row r="13" spans="1:10" ht="7.5" customHeight="1" thickBot="1"/>
    <row r="14" spans="1:10" s="233" customFormat="1" ht="32.25" customHeight="1">
      <c r="D14" s="259" t="s">
        <v>359</v>
      </c>
      <c r="E14" s="407" t="str">
        <f>CONCATENATE("FORNECIMENTO E INSTALAÇÃO DE ",E17)</f>
        <v>FORNECIMENTO E INSTALAÇÃO DE DISPOSITIVO DPS CLASSE II, 1 POLO, TENSAO MAXIMA DE 175 V, CORRENTE MAXIMA DE *45* KA (TIPO AC)</v>
      </c>
      <c r="F14" s="407"/>
      <c r="G14" s="407"/>
      <c r="H14" s="407"/>
      <c r="I14" s="260" t="s">
        <v>161</v>
      </c>
      <c r="J14" s="261">
        <f>I21</f>
        <v>107.55</v>
      </c>
    </row>
    <row r="15" spans="1:10" s="233" customFormat="1" ht="31.5">
      <c r="D15" s="262" t="s">
        <v>13208</v>
      </c>
      <c r="E15" s="263" t="s">
        <v>13209</v>
      </c>
      <c r="F15" s="263" t="s">
        <v>161</v>
      </c>
      <c r="G15" s="263" t="s">
        <v>13210</v>
      </c>
      <c r="H15" s="264" t="s">
        <v>13211</v>
      </c>
      <c r="I15" s="265" t="s">
        <v>13212</v>
      </c>
    </row>
    <row r="16" spans="1:10" s="233" customFormat="1" ht="15.75">
      <c r="D16" s="402" t="s">
        <v>13213</v>
      </c>
      <c r="E16" s="403"/>
      <c r="F16" s="403"/>
      <c r="G16" s="403"/>
      <c r="H16" s="403"/>
      <c r="I16" s="404"/>
    </row>
    <row r="17" spans="1:10" s="233" customFormat="1" ht="35.25" customHeight="1">
      <c r="A17" s="266" t="s">
        <v>32</v>
      </c>
      <c r="B17" s="267" t="s">
        <v>13214</v>
      </c>
      <c r="C17" s="267" t="s">
        <v>32</v>
      </c>
      <c r="D17" s="268">
        <v>39467</v>
      </c>
      <c r="E17" s="269" t="str">
        <f>IF($A17="INSUMO",VLOOKUP($D17,'[28]BANCO DE DADOS ABRIL 2021 INS'!$A:$D,2,FALSE),VLOOKUP($D17,'[28]BANCO DE DADOS ABRIL 2021 SERV'!$B:$E,2,FALSE))</f>
        <v>DISPOSITIVO DPS CLASSE II, 1 POLO, TENSAO MAXIMA DE 175 V, CORRENTE MAXIMA DE *45* KA (TIPO AC)</v>
      </c>
      <c r="F17" s="270" t="str">
        <f>IF($A17="INSUMO",VLOOKUP($D17,'[28]BANCO DE DADOS ABRIL 2021 INS'!$A:$D,3,FALSE),VLOOKUP($D17,'[28]BANCO DE DADOS ABRIL 2021 SERV'!$B:$E,3,FALSE))</f>
        <v xml:space="preserve">UN    </v>
      </c>
      <c r="G17" s="271">
        <v>1</v>
      </c>
      <c r="H17" s="174">
        <f>IF(A17="COMPOSIÇÃO",VLOOKUP(D17,planilhanull!$G$7:$K$7546,5,FALSE),VLOOKUP(D17,sheet1!$A$8:$E$4951,5,FALSE))</f>
        <v>95.53</v>
      </c>
      <c r="I17" s="273">
        <f>TRUNC(H17*G17,2)</f>
        <v>95.53</v>
      </c>
    </row>
    <row r="18" spans="1:10" s="233" customFormat="1" ht="15.75">
      <c r="D18" s="402" t="s">
        <v>13215</v>
      </c>
      <c r="E18" s="403"/>
      <c r="F18" s="403"/>
      <c r="G18" s="403"/>
      <c r="H18" s="403"/>
      <c r="I18" s="404"/>
    </row>
    <row r="19" spans="1:10" s="233" customFormat="1" ht="15.75">
      <c r="A19" s="266" t="s">
        <v>4</v>
      </c>
      <c r="B19" s="267" t="s">
        <v>13214</v>
      </c>
      <c r="C19" s="267" t="s">
        <v>33</v>
      </c>
      <c r="D19" s="268">
        <v>88264</v>
      </c>
      <c r="E19" s="269" t="str">
        <f>IF($A19="INSUMO",VLOOKUP($D19,'[28]BANCO DE DADOS ABRIL 2021 INS'!$A:$D,2,FALSE),VLOOKUP($D19,'[28]BANCO DE DADOS ABRIL 2021 SERV'!$B:$E,2,FALSE))</f>
        <v>ELETRICISTA COM ENCARGOS COMPLEMENTARES</v>
      </c>
      <c r="F19" s="270" t="str">
        <f>IF($A19="INSUMO",VLOOKUP($D19,'[28]BANCO DE DADOS ABRIL 2021 INS'!$A:$D,3,FALSE),VLOOKUP($D19,'[28]BANCO DE DADOS ABRIL 2021 SERV'!$B:$E,3,FALSE))</f>
        <v>H</v>
      </c>
      <c r="G19" s="274">
        <v>0.3</v>
      </c>
      <c r="H19" s="174">
        <f>IF(C19="COMPOSIÇÃO",VLOOKUP(D19,planilhanull!$G$7:$K$7546,5,FALSE),VLOOKUP(D19,sheet1!$A$8:$E$4951,5,FALSE))</f>
        <v>22.67</v>
      </c>
      <c r="I19" s="273">
        <f>TRUNC(H19*G19,2)</f>
        <v>6.8</v>
      </c>
    </row>
    <row r="20" spans="1:10" s="233" customFormat="1" ht="16.5" thickBot="1">
      <c r="A20" s="266" t="s">
        <v>4</v>
      </c>
      <c r="B20" s="267" t="s">
        <v>13214</v>
      </c>
      <c r="C20" s="267" t="s">
        <v>33</v>
      </c>
      <c r="D20" s="275">
        <v>88316</v>
      </c>
      <c r="E20" s="276" t="str">
        <f>IF($A20="INSUMO",VLOOKUP($D20,'[28]BANCO DE DADOS ABRIL 2021 INS'!$A:$D,2,FALSE),VLOOKUP($D20,'[28]BANCO DE DADOS ABRIL 2021 SERV'!$B:$E,2,FALSE))</f>
        <v>SERVENTE COM ENCARGOS COMPLEMENTARES</v>
      </c>
      <c r="F20" s="277" t="str">
        <f>IF($A20="INSUMO",VLOOKUP($D20,'[28]BANCO DE DADOS ABRIL 2021 INS'!$A:$D,3,FALSE),VLOOKUP($D20,'[28]BANCO DE DADOS ABRIL 2021 SERV'!$B:$E,3,FALSE))</f>
        <v>H</v>
      </c>
      <c r="G20" s="278">
        <v>0.3</v>
      </c>
      <c r="H20" s="174">
        <f>IF(C20="COMPOSIÇÃO",VLOOKUP(D20,planilhanull!$G$7:$K$7546,5,FALSE),VLOOKUP(D20,sheet1!$A$8:$E$4951,5,FALSE))</f>
        <v>17.420000000000002</v>
      </c>
      <c r="I20" s="279">
        <f>TRUNC(H20*G20,2)</f>
        <v>5.22</v>
      </c>
    </row>
    <row r="21" spans="1:10" s="233" customFormat="1" ht="16.5" thickBot="1">
      <c r="B21" s="267"/>
      <c r="C21" s="267"/>
      <c r="D21" s="415" t="s">
        <v>13216</v>
      </c>
      <c r="E21" s="415"/>
      <c r="F21" s="415"/>
      <c r="G21" s="415"/>
      <c r="H21" s="280" t="s">
        <v>5</v>
      </c>
      <c r="I21" s="281">
        <f>SUM(I16:I20)</f>
        <v>107.55</v>
      </c>
    </row>
    <row r="22" spans="1:10" s="233" customFormat="1" ht="16.5" thickBot="1">
      <c r="D22" s="282"/>
      <c r="E22" s="282"/>
      <c r="F22" s="282"/>
      <c r="G22" s="282"/>
      <c r="H22" s="283"/>
      <c r="I22" s="284"/>
    </row>
    <row r="23" spans="1:10" s="233" customFormat="1" ht="15.75">
      <c r="D23" s="259" t="str">
        <f>IF(COUNT($J$13:J23)&lt;10,CONCATENATE("AMM ELE 00",COUNT($J$13:J23)),CONCATENATE("AMM ELE 0",COUNT($J$13:J23)))</f>
        <v>AMM ELE 002</v>
      </c>
      <c r="E23" s="407" t="s">
        <v>362</v>
      </c>
      <c r="F23" s="407"/>
      <c r="G23" s="407"/>
      <c r="H23" s="407"/>
      <c r="I23" s="260" t="s">
        <v>161</v>
      </c>
      <c r="J23" s="261">
        <f>I30</f>
        <v>34.700000000000003</v>
      </c>
    </row>
    <row r="24" spans="1:10" s="233" customFormat="1" ht="31.5">
      <c r="D24" s="262" t="s">
        <v>13208</v>
      </c>
      <c r="E24" s="263" t="s">
        <v>13209</v>
      </c>
      <c r="F24" s="263" t="s">
        <v>161</v>
      </c>
      <c r="G24" s="263" t="s">
        <v>13210</v>
      </c>
      <c r="H24" s="264" t="s">
        <v>13211</v>
      </c>
      <c r="I24" s="265" t="s">
        <v>13212</v>
      </c>
    </row>
    <row r="25" spans="1:10" s="233" customFormat="1" ht="15.75">
      <c r="D25" s="402" t="s">
        <v>13213</v>
      </c>
      <c r="E25" s="403"/>
      <c r="F25" s="403"/>
      <c r="G25" s="403"/>
      <c r="H25" s="403"/>
      <c r="I25" s="404"/>
    </row>
    <row r="26" spans="1:10" s="233" customFormat="1" ht="60">
      <c r="A26" s="266" t="s">
        <v>32</v>
      </c>
      <c r="B26" s="267" t="s">
        <v>13214</v>
      </c>
      <c r="C26" s="267" t="s">
        <v>32</v>
      </c>
      <c r="D26" s="268">
        <v>37556</v>
      </c>
      <c r="E26" s="269" t="str">
        <f>IF($A26="INSUMO",VLOOKUP($D26,'[28]BANCO DE DADOS ABRIL 2021 INS'!$A:$D,2,FALSE),VLOOKUP($D26,'[28]BANCO DE DADOS ABRIL 2021 SERV'!$B:$E,2,FALSE))</f>
        <v>PLACA DE SINALIZACAO DE SEGURANCA CONTRA INCENDIO, FOTOLUMINESCENTE, QUADRADA, *20 X 20* CM, EM PVC *2* MM ANTI-CHAMAS (SIMBOLOS, CORES E PICTOGRAMAS CONFORME NBR 16820)</v>
      </c>
      <c r="F26" s="270" t="str">
        <f>IF($A26="INSUMO",VLOOKUP($D26,'[28]BANCO DE DADOS ABRIL 2021 INS'!$A:$D,3,FALSE),VLOOKUP($D26,'[28]BANCO DE DADOS ABRIL 2021 SERV'!$B:$E,3,FALSE))</f>
        <v xml:space="preserve">UN    </v>
      </c>
      <c r="G26" s="271">
        <v>1</v>
      </c>
      <c r="H26" s="174">
        <f>IF(C26="COMPOSIÇÃO",VLOOKUP(D26,planilhanull!$G$7:$K$7546,5,FALSE),VLOOKUP(D26,sheet1!$A$8:$E$4951,5,FALSE))</f>
        <v>29.95</v>
      </c>
      <c r="I26" s="273">
        <f>TRUNC(H26*G26,2)</f>
        <v>29.95</v>
      </c>
    </row>
    <row r="27" spans="1:10" s="233" customFormat="1" ht="45">
      <c r="A27" s="266" t="s">
        <v>32</v>
      </c>
      <c r="B27" s="267" t="s">
        <v>13214</v>
      </c>
      <c r="C27" s="267" t="s">
        <v>32</v>
      </c>
      <c r="D27" s="268">
        <v>11950</v>
      </c>
      <c r="E27" s="269" t="str">
        <f>IF($A27="INSUMO",VLOOKUP($D27,'[28]BANCO DE DADOS ABRIL 2021 INS'!$A:$D,2,FALSE),VLOOKUP($D27,'[28]BANCO DE DADOS ABRIL 2021 SERV'!$B:$E,2,FALSE))</f>
        <v>BUCHA DE NYLON SEM ABA S6, COM PARAFUSO DE 4,20 X 40 MM EM ACO ZINCADO COM ROSCA SOBERBA, CABECA CHATA E FENDA PHILLIPS</v>
      </c>
      <c r="F27" s="270" t="str">
        <f>IF($A27="INSUMO",VLOOKUP($D27,'[28]BANCO DE DADOS ABRIL 2021 INS'!$A:$D,3,FALSE),VLOOKUP($D27,'[28]BANCO DE DADOS ABRIL 2021 SERV'!$B:$E,3,FALSE))</f>
        <v xml:space="preserve">UN    </v>
      </c>
      <c r="G27" s="271">
        <v>2</v>
      </c>
      <c r="H27" s="174">
        <f>IF(C27="COMPOSIÇÃO",VLOOKUP(D27,planilhanull!$G$7:$K$7546,5,FALSE),VLOOKUP(D27,sheet1!$A$8:$E$4951,5,FALSE))</f>
        <v>0.2</v>
      </c>
      <c r="I27" s="273">
        <f>TRUNC(H27*G27,2)</f>
        <v>0.4</v>
      </c>
    </row>
    <row r="28" spans="1:10" s="233" customFormat="1" ht="15.75">
      <c r="D28" s="402" t="s">
        <v>13215</v>
      </c>
      <c r="E28" s="403"/>
      <c r="F28" s="403"/>
      <c r="G28" s="403"/>
      <c r="H28" s="403"/>
      <c r="I28" s="404"/>
    </row>
    <row r="29" spans="1:10" s="233" customFormat="1" ht="16.5" thickBot="1">
      <c r="A29" s="266" t="s">
        <v>4</v>
      </c>
      <c r="B29" s="267" t="s">
        <v>13214</v>
      </c>
      <c r="C29" s="267" t="s">
        <v>33</v>
      </c>
      <c r="D29" s="275">
        <v>88316</v>
      </c>
      <c r="E29" s="276" t="str">
        <f>IF($A29="INSUMO",VLOOKUP($D29,'[28]BANCO DE DADOS ABRIL 2021 INS'!$A:$D,2,FALSE),VLOOKUP($D29,'[28]BANCO DE DADOS ABRIL 2021 SERV'!$B:$E,2,FALSE))</f>
        <v>SERVENTE COM ENCARGOS COMPLEMENTARES</v>
      </c>
      <c r="F29" s="277" t="str">
        <f>IF($A29="INSUMO",VLOOKUP($D29,'[28]BANCO DE DADOS ABRIL 2021 INS'!$A:$D,3,FALSE),VLOOKUP($D29,'[28]BANCO DE DADOS ABRIL 2021 SERV'!$B:$E,3,FALSE))</f>
        <v>H</v>
      </c>
      <c r="G29" s="278">
        <v>0.25</v>
      </c>
      <c r="H29" s="174">
        <f>IF(C29="COMPOSIÇÃO",VLOOKUP(D29,planilhanull!$G$7:$K$7546,5,FALSE),VLOOKUP(D29,sheet1!$A$8:$E$4951,5,FALSE))</f>
        <v>17.420000000000002</v>
      </c>
      <c r="I29" s="279">
        <f>TRUNC(H29*G29,2)</f>
        <v>4.3499999999999996</v>
      </c>
    </row>
    <row r="30" spans="1:10" s="233" customFormat="1" ht="16.5" thickBot="1">
      <c r="D30" s="420" t="s">
        <v>13217</v>
      </c>
      <c r="E30" s="420"/>
      <c r="F30" s="420"/>
      <c r="G30" s="420"/>
      <c r="H30" s="280" t="s">
        <v>5</v>
      </c>
      <c r="I30" s="281">
        <f>SUM(I26:I29)</f>
        <v>34.700000000000003</v>
      </c>
    </row>
    <row r="31" spans="1:10" s="233" customFormat="1" ht="35.25" customHeight="1" thickBot="1">
      <c r="D31" s="420"/>
      <c r="E31" s="420"/>
      <c r="F31" s="420"/>
      <c r="G31" s="420"/>
      <c r="H31" s="285"/>
      <c r="I31" s="286"/>
    </row>
    <row r="32" spans="1:10" s="233" customFormat="1" ht="15.75">
      <c r="D32" s="259" t="str">
        <f>IF(COUNT($J$13:J32)&lt;10,CONCATENATE("AMM ELE 00",COUNT($J$13:J32)),CONCATENATE("AMM ELE 0",COUNT($J$13:J32)))</f>
        <v>AMM ELE 003</v>
      </c>
      <c r="E32" s="407" t="s">
        <v>13218</v>
      </c>
      <c r="F32" s="407"/>
      <c r="G32" s="407"/>
      <c r="H32" s="407"/>
      <c r="I32" s="260" t="s">
        <v>161</v>
      </c>
      <c r="J32" s="261">
        <f>I38</f>
        <v>7.91</v>
      </c>
    </row>
    <row r="33" spans="1:10" s="233" customFormat="1" ht="31.5">
      <c r="D33" s="262" t="s">
        <v>13208</v>
      </c>
      <c r="E33" s="263" t="s">
        <v>13209</v>
      </c>
      <c r="F33" s="263" t="s">
        <v>161</v>
      </c>
      <c r="G33" s="263" t="s">
        <v>13210</v>
      </c>
      <c r="H33" s="264" t="s">
        <v>13211</v>
      </c>
      <c r="I33" s="265" t="s">
        <v>13212</v>
      </c>
    </row>
    <row r="34" spans="1:10" s="233" customFormat="1" ht="15.75">
      <c r="D34" s="402" t="s">
        <v>13213</v>
      </c>
      <c r="E34" s="403"/>
      <c r="F34" s="403"/>
      <c r="G34" s="403"/>
      <c r="H34" s="403"/>
      <c r="I34" s="404"/>
    </row>
    <row r="35" spans="1:10" s="233" customFormat="1" ht="30">
      <c r="A35" s="266" t="s">
        <v>32</v>
      </c>
      <c r="B35" s="267" t="s">
        <v>13214</v>
      </c>
      <c r="C35" s="267" t="s">
        <v>32</v>
      </c>
      <c r="D35" s="268">
        <v>400</v>
      </c>
      <c r="E35" s="269" t="str">
        <f>IF($A35="INSUMO",VLOOKUP($D35,'[28]BANCO DE DADOS ABRIL 2021 INS'!$A:$D,2,FALSE),VLOOKUP($D35,'[28]BANCO DE DADOS ABRIL 2021 SERV'!$B:$E,2,FALSE))</f>
        <v>ABRACADEIRA EM ACO PARA AMARRACAO DE ELETRODUTOS, TIPO D, COM 3/4" E PARAFUSO DE FIXACAO</v>
      </c>
      <c r="F35" s="270" t="str">
        <f>IF($A35="INSUMO",VLOOKUP($D35,'[28]BANCO DE DADOS ABRIL 2021 INS'!$A:$D,3,FALSE),VLOOKUP($D35,'[28]BANCO DE DADOS ABRIL 2021 SERV'!$B:$E,3,FALSE))</f>
        <v xml:space="preserve">UN    </v>
      </c>
      <c r="G35" s="274">
        <v>1</v>
      </c>
      <c r="H35" s="174">
        <f>IF(C35="COMPOSIÇÃO",VLOOKUP(D35,planilhanull!$G$7:$K$7546,5,FALSE),VLOOKUP(D35,sheet1!$A$8:$E$4951,5,FALSE))</f>
        <v>2.27</v>
      </c>
      <c r="I35" s="273">
        <f>TRUNC(H35*G35,2)</f>
        <v>2.27</v>
      </c>
    </row>
    <row r="36" spans="1:10" s="233" customFormat="1" ht="15.75">
      <c r="D36" s="402" t="s">
        <v>13215</v>
      </c>
      <c r="E36" s="403"/>
      <c r="F36" s="403"/>
      <c r="G36" s="403"/>
      <c r="H36" s="403"/>
      <c r="I36" s="404"/>
    </row>
    <row r="37" spans="1:10" s="233" customFormat="1" ht="16.5" thickBot="1">
      <c r="A37" s="266" t="s">
        <v>4</v>
      </c>
      <c r="B37" s="267" t="s">
        <v>13214</v>
      </c>
      <c r="C37" s="267" t="s">
        <v>33</v>
      </c>
      <c r="D37" s="275">
        <v>88247</v>
      </c>
      <c r="E37" s="276" t="str">
        <f>IF($A37="INSUMO",VLOOKUP($D37,'[28]BANCO DE DADOS ABRIL 2021 INS'!$A:$D,2,FALSE),VLOOKUP($D37,'[28]BANCO DE DADOS ABRIL 2021 SERV'!$B:$E,2,FALSE))</f>
        <v>AUXILIAR DE ELETRICISTA COM ENCARGOS COMPLEMENTARES</v>
      </c>
      <c r="F37" s="277" t="str">
        <f>IF($A37="INSUMO",VLOOKUP($D37,'[28]BANCO DE DADOS ABRIL 2021 INS'!$A:$D,3,FALSE),VLOOKUP($D37,'[28]BANCO DE DADOS ABRIL 2021 SERV'!$B:$E,3,FALSE))</f>
        <v>H</v>
      </c>
      <c r="G37" s="278">
        <v>0.3</v>
      </c>
      <c r="H37" s="174">
        <f>IF(C37="COMPOSIÇÃO",VLOOKUP(D37,planilhanull!$G$7:$K$7546,5,FALSE),VLOOKUP(D37,sheet1!$A$8:$E$4951,5,FALSE))</f>
        <v>18.809999999999999</v>
      </c>
      <c r="I37" s="288">
        <f>TRUNC(H37*G37,2)</f>
        <v>5.64</v>
      </c>
    </row>
    <row r="38" spans="1:10" s="233" customFormat="1" ht="16.5" customHeight="1" thickBot="1">
      <c r="D38" s="420" t="s">
        <v>13219</v>
      </c>
      <c r="E38" s="420"/>
      <c r="F38" s="420"/>
      <c r="G38" s="420"/>
      <c r="H38" s="280" t="s">
        <v>5</v>
      </c>
      <c r="I38" s="281">
        <f>SUM(I35:I37)</f>
        <v>7.91</v>
      </c>
    </row>
    <row r="39" spans="1:10" s="233" customFormat="1" ht="15.75" thickBot="1">
      <c r="D39" s="420"/>
      <c r="E39" s="420"/>
      <c r="F39" s="420"/>
      <c r="G39" s="420"/>
      <c r="H39" s="289"/>
      <c r="I39" s="289"/>
    </row>
    <row r="40" spans="1:10" s="233" customFormat="1" ht="40.5" customHeight="1">
      <c r="D40" s="259" t="str">
        <f>IF(COUNT($J$13:J40)&lt;10,CONCATENATE("AMM ELE 00",COUNT($J$13:J40)),CONCATENATE("AMM ELE 0",COUNT($J$13:J40)))</f>
        <v>AMM ELE 004</v>
      </c>
      <c r="E40" s="407" t="str">
        <f>CONCATENATE("FORNECIMENTO E INSTALAÇÃO DE ",E43)</f>
        <v>FORNECIMENTO E INSTALAÇÃO DE PARAFUSO M16 EM ACO GALVANIZADO, COMPRIMENTO = 500 MM, DIAMETRO = 16 MM, ROSCA MAQUINA, COM CABECA SEXTAVADA E PORCA</v>
      </c>
      <c r="F40" s="419"/>
      <c r="G40" s="419"/>
      <c r="H40" s="419"/>
      <c r="I40" s="260" t="s">
        <v>161</v>
      </c>
      <c r="J40" s="261">
        <f>I46</f>
        <v>41.6</v>
      </c>
    </row>
    <row r="41" spans="1:10" s="233" customFormat="1" ht="31.5">
      <c r="D41" s="262" t="s">
        <v>13208</v>
      </c>
      <c r="E41" s="290" t="s">
        <v>13209</v>
      </c>
      <c r="F41" s="263" t="s">
        <v>161</v>
      </c>
      <c r="G41" s="290" t="s">
        <v>13210</v>
      </c>
      <c r="H41" s="291" t="s">
        <v>13211</v>
      </c>
      <c r="I41" s="292" t="s">
        <v>13212</v>
      </c>
    </row>
    <row r="42" spans="1:10" s="233" customFormat="1" ht="15.75">
      <c r="D42" s="409" t="s">
        <v>13213</v>
      </c>
      <c r="E42" s="410"/>
      <c r="F42" s="410"/>
      <c r="G42" s="410"/>
      <c r="H42" s="410"/>
      <c r="I42" s="411"/>
    </row>
    <row r="43" spans="1:10" s="233" customFormat="1" ht="45">
      <c r="A43" s="266" t="s">
        <v>32</v>
      </c>
      <c r="B43" s="267" t="s">
        <v>13214</v>
      </c>
      <c r="C43" s="267" t="s">
        <v>32</v>
      </c>
      <c r="D43" s="293">
        <v>428</v>
      </c>
      <c r="E43" s="269" t="str">
        <f>IF($A43="INSUMO",VLOOKUP($D43,'[28]BANCO DE DADOS ABRIL 2021 INS'!$A:$D,2,FALSE),VLOOKUP($D43,'[28]BANCO DE DADOS ABRIL 2021 SERV'!$B:$E,2,FALSE))</f>
        <v>PARAFUSO M16 EM ACO GALVANIZADO, COMPRIMENTO = 500 MM, DIAMETRO = 16 MM, ROSCA MAQUINA, COM CABECA SEXTAVADA E PORCA</v>
      </c>
      <c r="F43" s="270" t="str">
        <f>IF($A43="INSUMO",VLOOKUP($D43,'[28]BANCO DE DADOS ABRIL 2021 INS'!$A:$D,3,FALSE),VLOOKUP($D43,'[28]BANCO DE DADOS ABRIL 2021 SERV'!$B:$E,3,FALSE))</f>
        <v xml:space="preserve">UN    </v>
      </c>
      <c r="G43" s="294">
        <v>1</v>
      </c>
      <c r="H43" s="174">
        <f>IF(C43="COMPOSIÇÃO",VLOOKUP(D43,planilhanull!$G$7:$K$7546,5,FALSE),VLOOKUP(D43,sheet1!$A$8:$E$4951,5,FALSE))</f>
        <v>38.200000000000003</v>
      </c>
      <c r="I43" s="295">
        <f>TRUNC(H43*G43,2)</f>
        <v>38.200000000000003</v>
      </c>
    </row>
    <row r="44" spans="1:10" s="233" customFormat="1" ht="15.75">
      <c r="B44" s="267" t="s">
        <v>13214</v>
      </c>
      <c r="C44" s="267"/>
      <c r="D44" s="409" t="s">
        <v>13215</v>
      </c>
      <c r="E44" s="410"/>
      <c r="F44" s="410"/>
      <c r="G44" s="410"/>
      <c r="H44" s="410"/>
      <c r="I44" s="411"/>
    </row>
    <row r="45" spans="1:10" s="233" customFormat="1" ht="16.5" thickBot="1">
      <c r="A45" s="266" t="s">
        <v>4</v>
      </c>
      <c r="B45" s="267" t="s">
        <v>13214</v>
      </c>
      <c r="C45" s="267" t="s">
        <v>33</v>
      </c>
      <c r="D45" s="275">
        <v>88264</v>
      </c>
      <c r="E45" s="276" t="str">
        <f>IF($A45="INSUMO",VLOOKUP($D45,'[28]BANCO DE DADOS ABRIL 2021 INS'!$A:$D,2,FALSE),VLOOKUP($D45,'[28]BANCO DE DADOS ABRIL 2021 SERV'!$B:$E,2,FALSE))</f>
        <v>ELETRICISTA COM ENCARGOS COMPLEMENTARES</v>
      </c>
      <c r="F45" s="277" t="str">
        <f>IF($A45="INSUMO",VLOOKUP($D45,'[28]BANCO DE DADOS ABRIL 2021 INS'!$A:$D,3,FALSE),VLOOKUP($D45,'[28]BANCO DE DADOS ABRIL 2021 SERV'!$B:$E,3,FALSE))</f>
        <v>H</v>
      </c>
      <c r="G45" s="278">
        <v>0.15</v>
      </c>
      <c r="H45" s="174">
        <f>IF(C45="COMPOSIÇÃO",VLOOKUP(D45,planilhanull!$G$7:$K$7546,5,FALSE),VLOOKUP(D45,sheet1!$A$8:$E$4951,5,FALSE))</f>
        <v>22.67</v>
      </c>
      <c r="I45" s="279">
        <f>TRUNC(H45*G45,2)</f>
        <v>3.4</v>
      </c>
    </row>
    <row r="46" spans="1:10" s="233" customFormat="1" ht="16.5" thickBot="1">
      <c r="D46" s="405" t="s">
        <v>13220</v>
      </c>
      <c r="E46" s="405"/>
      <c r="F46" s="405"/>
      <c r="G46" s="405"/>
      <c r="H46" s="280" t="s">
        <v>5</v>
      </c>
      <c r="I46" s="281">
        <f>SUM(I42:I45)</f>
        <v>41.6</v>
      </c>
    </row>
    <row r="47" spans="1:10" s="233" customFormat="1" ht="16.5" thickBot="1">
      <c r="D47" s="296"/>
      <c r="E47" s="289"/>
      <c r="F47" s="289"/>
      <c r="G47" s="289"/>
      <c r="H47" s="289"/>
      <c r="I47" s="289"/>
    </row>
    <row r="48" spans="1:10" s="233" customFormat="1" ht="40.5" customHeight="1">
      <c r="D48" s="259" t="str">
        <f>IF(COUNT($J$13:J48)&lt;10,CONCATENATE("AMM ELE 00",COUNT($J$13:J48)),CONCATENATE("AMM ELE 0",COUNT($J$13:J48)))</f>
        <v>AMM ELE 005</v>
      </c>
      <c r="E48" s="407" t="str">
        <f>CONCATENATE("FORNECIMENTO E INSTALAÇÃO DE ",E51)</f>
        <v>FORNECIMENTO E INSTALAÇÃO DE ARRUELA QUADRADA EM ACO GALVANIZADO, DIMENSAO = 38 MM, ESPESSURA = 3MM, DIAMETRO DO FURO= 18 MM</v>
      </c>
      <c r="F48" s="419"/>
      <c r="G48" s="419"/>
      <c r="H48" s="419"/>
      <c r="I48" s="260" t="s">
        <v>161</v>
      </c>
      <c r="J48" s="261">
        <f>I55</f>
        <v>1.96</v>
      </c>
    </row>
    <row r="49" spans="1:10" s="233" customFormat="1" ht="31.5">
      <c r="D49" s="262" t="s">
        <v>13208</v>
      </c>
      <c r="E49" s="290" t="s">
        <v>13209</v>
      </c>
      <c r="F49" s="263" t="s">
        <v>161</v>
      </c>
      <c r="G49" s="290" t="s">
        <v>13210</v>
      </c>
      <c r="H49" s="291" t="s">
        <v>13211</v>
      </c>
      <c r="I49" s="292" t="s">
        <v>13212</v>
      </c>
    </row>
    <row r="50" spans="1:10" s="233" customFormat="1" ht="15.75">
      <c r="D50" s="409" t="s">
        <v>13213</v>
      </c>
      <c r="E50" s="410"/>
      <c r="F50" s="410"/>
      <c r="G50" s="410"/>
      <c r="H50" s="410"/>
      <c r="I50" s="411"/>
    </row>
    <row r="51" spans="1:10" s="233" customFormat="1" ht="30">
      <c r="A51" s="266" t="s">
        <v>32</v>
      </c>
      <c r="B51" s="267" t="s">
        <v>13214</v>
      </c>
      <c r="C51" s="267" t="s">
        <v>32</v>
      </c>
      <c r="D51" s="297">
        <v>379</v>
      </c>
      <c r="E51" s="269" t="str">
        <f>IF($A51="INSUMO",VLOOKUP($D51,'[28]BANCO DE DADOS ABRIL 2021 INS'!$A:$D,2,FALSE),VLOOKUP($D51,'[28]BANCO DE DADOS ABRIL 2021 SERV'!$B:$E,2,FALSE))</f>
        <v>ARRUELA QUADRADA EM ACO GALVANIZADO, DIMENSAO = 38 MM, ESPESSURA = 3MM, DIAMETRO DO FURO= 18 MM</v>
      </c>
      <c r="F51" s="270" t="str">
        <f>IF($A51="INSUMO",VLOOKUP($D51,'[28]BANCO DE DADOS ABRIL 2021 INS'!$A:$D,3,FALSE),VLOOKUP($D51,'[28]BANCO DE DADOS ABRIL 2021 SERV'!$B:$E,3,FALSE))</f>
        <v xml:space="preserve">UN    </v>
      </c>
      <c r="G51" s="294">
        <v>1</v>
      </c>
      <c r="H51" s="174">
        <f>IF(C51="COMPOSIÇÃO",VLOOKUP(D51,planilhanull!$G$7:$K$7546,5,FALSE),VLOOKUP(D51,sheet1!$A$8:$E$4951,5,FALSE))</f>
        <v>1.57</v>
      </c>
      <c r="I51" s="295">
        <f>TRUNC(H51*G51,2)</f>
        <v>1.57</v>
      </c>
    </row>
    <row r="52" spans="1:10" s="233" customFormat="1" ht="15.75">
      <c r="B52" s="267"/>
      <c r="C52" s="267"/>
      <c r="D52" s="409" t="s">
        <v>13215</v>
      </c>
      <c r="E52" s="410"/>
      <c r="F52" s="410"/>
      <c r="G52" s="410"/>
      <c r="H52" s="410"/>
      <c r="I52" s="411"/>
    </row>
    <row r="53" spans="1:10" s="233" customFormat="1" ht="15.75">
      <c r="A53" s="266" t="s">
        <v>4</v>
      </c>
      <c r="B53" s="267" t="s">
        <v>13214</v>
      </c>
      <c r="C53" s="267" t="s">
        <v>33</v>
      </c>
      <c r="D53" s="268">
        <v>88264</v>
      </c>
      <c r="E53" s="269" t="str">
        <f>IF($A53="INSUMO",VLOOKUP($D53,'[28]BANCO DE DADOS ABRIL 2021 INS'!$A:$D,2,FALSE),VLOOKUP($D53,'[28]BANCO DE DADOS ABRIL 2021 SERV'!$B:$E,2,FALSE))</f>
        <v>ELETRICISTA COM ENCARGOS COMPLEMENTARES</v>
      </c>
      <c r="F53" s="270" t="str">
        <f>IF($A53="INSUMO",VLOOKUP($D53,'[28]BANCO DE DADOS ABRIL 2021 INS'!$A:$D,3,FALSE),VLOOKUP($D53,'[28]BANCO DE DADOS ABRIL 2021 SERV'!$B:$E,3,FALSE))</f>
        <v>H</v>
      </c>
      <c r="G53" s="274">
        <v>0.01</v>
      </c>
      <c r="H53" s="174">
        <f>IF(C53="COMPOSIÇÃO",VLOOKUP(D53,planilhanull!$G$7:$K$7546,5,FALSE),VLOOKUP(D53,sheet1!$A$8:$E$4951,5,FALSE))</f>
        <v>22.67</v>
      </c>
      <c r="I53" s="273">
        <f>TRUNC(H53*G53,2)</f>
        <v>0.22</v>
      </c>
    </row>
    <row r="54" spans="1:10" s="233" customFormat="1" ht="16.5" thickBot="1">
      <c r="A54" s="266" t="s">
        <v>4</v>
      </c>
      <c r="B54" s="267" t="s">
        <v>13214</v>
      </c>
      <c r="C54" s="267" t="s">
        <v>33</v>
      </c>
      <c r="D54" s="275">
        <v>88316</v>
      </c>
      <c r="E54" s="276" t="str">
        <f>IF($A54="INSUMO",VLOOKUP($D54,'[28]BANCO DE DADOS ABRIL 2021 INS'!$A:$D,2,FALSE),VLOOKUP($D54,'[28]BANCO DE DADOS ABRIL 2021 SERV'!$B:$E,2,FALSE))</f>
        <v>SERVENTE COM ENCARGOS COMPLEMENTARES</v>
      </c>
      <c r="F54" s="277" t="str">
        <f>IF($A54="INSUMO",VLOOKUP($D54,'[28]BANCO DE DADOS ABRIL 2021 INS'!$A:$D,3,FALSE),VLOOKUP($D54,'[28]BANCO DE DADOS ABRIL 2021 SERV'!$B:$E,3,FALSE))</f>
        <v>H</v>
      </c>
      <c r="G54" s="278">
        <v>0.01</v>
      </c>
      <c r="H54" s="174">
        <f>IF(C54="COMPOSIÇÃO",VLOOKUP(D54,planilhanull!$G$7:$K$7546,5,FALSE),VLOOKUP(D54,sheet1!$A$8:$E$4951,5,FALSE))</f>
        <v>17.420000000000002</v>
      </c>
      <c r="I54" s="288">
        <f>TRUNC(H54*G54,2)</f>
        <v>0.17</v>
      </c>
    </row>
    <row r="55" spans="1:10" s="233" customFormat="1" ht="16.5" thickBot="1">
      <c r="D55" s="405" t="s">
        <v>13221</v>
      </c>
      <c r="E55" s="405"/>
      <c r="F55" s="405"/>
      <c r="G55" s="405"/>
      <c r="H55" s="280" t="s">
        <v>5</v>
      </c>
      <c r="I55" s="281">
        <f>SUM(I51:I54)</f>
        <v>1.96</v>
      </c>
    </row>
    <row r="56" spans="1:10" s="233" customFormat="1" ht="16.5" thickBot="1">
      <c r="D56" s="296"/>
      <c r="E56" s="289"/>
      <c r="F56" s="289"/>
      <c r="G56" s="289"/>
      <c r="H56" s="289"/>
      <c r="I56" s="289"/>
    </row>
    <row r="57" spans="1:10" s="233" customFormat="1" ht="19.5" customHeight="1">
      <c r="D57" s="259" t="str">
        <f>IF(COUNT($J$13:J57)&lt;10,CONCATENATE("AMM ELE 00",COUNT($J$13:J57)),CONCATENATE("AMM ELE 0",COUNT($J$13:J57)))</f>
        <v>AMM ELE 006</v>
      </c>
      <c r="E57" s="407" t="str">
        <f>CONCATENATE("FORNECIMENTO E INSTALAÇÃO DE ",E60)</f>
        <v>FORNECIMENTO E INSTALAÇÃO DE CRUZETA DE CONCRETO LEVE, COMP. 2000 MM SECAO, 90 X 90 MM</v>
      </c>
      <c r="F57" s="419"/>
      <c r="G57" s="419"/>
      <c r="H57" s="419"/>
      <c r="I57" s="260" t="s">
        <v>161</v>
      </c>
      <c r="J57" s="261">
        <f>I64</f>
        <v>200.59</v>
      </c>
    </row>
    <row r="58" spans="1:10" s="233" customFormat="1" ht="31.5">
      <c r="D58" s="262" t="s">
        <v>13208</v>
      </c>
      <c r="E58" s="290" t="s">
        <v>13209</v>
      </c>
      <c r="F58" s="263" t="s">
        <v>161</v>
      </c>
      <c r="G58" s="290" t="s">
        <v>13210</v>
      </c>
      <c r="H58" s="291" t="s">
        <v>13211</v>
      </c>
      <c r="I58" s="292" t="s">
        <v>13212</v>
      </c>
    </row>
    <row r="59" spans="1:10" s="233" customFormat="1" ht="15.75">
      <c r="D59" s="409" t="s">
        <v>13213</v>
      </c>
      <c r="E59" s="410"/>
      <c r="F59" s="410"/>
      <c r="G59" s="410"/>
      <c r="H59" s="410"/>
      <c r="I59" s="411"/>
    </row>
    <row r="60" spans="1:10" s="233" customFormat="1" ht="30">
      <c r="A60" s="266" t="s">
        <v>32</v>
      </c>
      <c r="B60" s="267" t="s">
        <v>13214</v>
      </c>
      <c r="C60" s="267" t="s">
        <v>32</v>
      </c>
      <c r="D60" s="297">
        <v>34519</v>
      </c>
      <c r="E60" s="269" t="str">
        <f>IF($A60="INSUMO",VLOOKUP($D60,'[28]BANCO DE DADOS ABRIL 2021 INS'!$A:$D,2,FALSE),VLOOKUP($D60,'[28]BANCO DE DADOS ABRIL 2021 SERV'!$B:$E,2,FALSE))</f>
        <v>CRUZETA DE CONCRETO LEVE, COMP. 2000 MM SECAO, 90 X 90 MM</v>
      </c>
      <c r="F60" s="270" t="str">
        <f>IF($A60="INSUMO",VLOOKUP($D60,'[28]BANCO DE DADOS ABRIL 2021 INS'!$A:$D,3,FALSE),VLOOKUP($D60,'[28]BANCO DE DADOS ABRIL 2021 SERV'!$B:$E,3,FALSE))</f>
        <v xml:space="preserve">UN    </v>
      </c>
      <c r="G60" s="294">
        <v>1</v>
      </c>
      <c r="H60" s="174">
        <f>IF(C60="COMPOSIÇÃO",VLOOKUP(D60,planilhanull!$G$7:$K$7546,5,FALSE),VLOOKUP(D60,sheet1!$A$8:$E$4951,5,FALSE))</f>
        <v>80.010000000000005</v>
      </c>
      <c r="I60" s="295">
        <f>TRUNC(H60*G60,2)</f>
        <v>80.010000000000005</v>
      </c>
    </row>
    <row r="61" spans="1:10" s="233" customFormat="1" ht="15.75">
      <c r="B61" s="267"/>
      <c r="C61" s="267"/>
      <c r="D61" s="409" t="s">
        <v>13215</v>
      </c>
      <c r="E61" s="410"/>
      <c r="F61" s="410"/>
      <c r="G61" s="410"/>
      <c r="H61" s="410"/>
      <c r="I61" s="411"/>
    </row>
    <row r="62" spans="1:10" s="233" customFormat="1" ht="15.75">
      <c r="A62" s="266" t="s">
        <v>4</v>
      </c>
      <c r="B62" s="267" t="s">
        <v>13214</v>
      </c>
      <c r="C62" s="267" t="s">
        <v>33</v>
      </c>
      <c r="D62" s="268">
        <v>88264</v>
      </c>
      <c r="E62" s="269" t="str">
        <f>IF($A62="INSUMO",VLOOKUP($D62,'[28]BANCO DE DADOS ABRIL 2021 INS'!$A:$D,2,FALSE),VLOOKUP($D62,'[28]BANCO DE DADOS ABRIL 2021 SERV'!$B:$E,2,FALSE))</f>
        <v>ELETRICISTA COM ENCARGOS COMPLEMENTARES</v>
      </c>
      <c r="F62" s="270" t="str">
        <f>IF($A62="INSUMO",VLOOKUP($D62,'[28]BANCO DE DADOS ABRIL 2021 INS'!$A:$D,3,FALSE),VLOOKUP($D62,'[28]BANCO DE DADOS ABRIL 2021 SERV'!$B:$E,3,FALSE))</f>
        <v>H</v>
      </c>
      <c r="G62" s="274">
        <v>2</v>
      </c>
      <c r="H62" s="174">
        <f>IF(C62="COMPOSIÇÃO",VLOOKUP(D62,planilhanull!$G$7:$K$7546,5,FALSE),VLOOKUP(D62,sheet1!$A$8:$E$4951,5,FALSE))</f>
        <v>22.67</v>
      </c>
      <c r="I62" s="273">
        <f>TRUNC(H62*G62,2)</f>
        <v>45.34</v>
      </c>
    </row>
    <row r="63" spans="1:10" s="233" customFormat="1" ht="16.5" thickBot="1">
      <c r="A63" s="266" t="s">
        <v>4</v>
      </c>
      <c r="B63" s="267" t="s">
        <v>13214</v>
      </c>
      <c r="C63" s="267" t="s">
        <v>33</v>
      </c>
      <c r="D63" s="275">
        <v>88247</v>
      </c>
      <c r="E63" s="276" t="str">
        <f>IF($A63="INSUMO",VLOOKUP($D63,'[28]BANCO DE DADOS ABRIL 2021 INS'!$A:$D,2,FALSE),VLOOKUP($D63,'[28]BANCO DE DADOS ABRIL 2021 SERV'!$B:$E,2,FALSE))</f>
        <v>AUXILIAR DE ELETRICISTA COM ENCARGOS COMPLEMENTARES</v>
      </c>
      <c r="F63" s="277" t="str">
        <f>IF($A63="INSUMO",VLOOKUP($D63,'[28]BANCO DE DADOS ABRIL 2021 INS'!$A:$D,3,FALSE),VLOOKUP($D63,'[28]BANCO DE DADOS ABRIL 2021 SERV'!$B:$E,3,FALSE))</f>
        <v>H</v>
      </c>
      <c r="G63" s="278">
        <v>4</v>
      </c>
      <c r="H63" s="174">
        <f>IF(C63="COMPOSIÇÃO",VLOOKUP(D63,planilhanull!$G$7:$K$7546,5,FALSE),VLOOKUP(D63,sheet1!$A$8:$E$4951,5,FALSE))</f>
        <v>18.809999999999999</v>
      </c>
      <c r="I63" s="279">
        <f>TRUNC(H63*G63,2)</f>
        <v>75.239999999999995</v>
      </c>
    </row>
    <row r="64" spans="1:10" s="233" customFormat="1" ht="16.5" thickBot="1">
      <c r="D64" s="415" t="s">
        <v>13222</v>
      </c>
      <c r="E64" s="415"/>
      <c r="F64" s="415"/>
      <c r="G64" s="415"/>
      <c r="H64" s="280" t="s">
        <v>5</v>
      </c>
      <c r="I64" s="281">
        <f>SUM(I60:I63)</f>
        <v>200.59</v>
      </c>
    </row>
    <row r="65" spans="1:10" s="233" customFormat="1" ht="15.75">
      <c r="D65" s="415"/>
      <c r="E65" s="415"/>
      <c r="F65" s="415"/>
      <c r="G65" s="415"/>
      <c r="H65" s="285"/>
      <c r="I65" s="286"/>
    </row>
    <row r="66" spans="1:10" s="233" customFormat="1" ht="16.5" thickBot="1">
      <c r="D66" s="296"/>
      <c r="E66" s="289"/>
      <c r="F66" s="289"/>
      <c r="G66" s="289"/>
      <c r="H66" s="289"/>
      <c r="I66" s="289"/>
    </row>
    <row r="67" spans="1:10" s="233" customFormat="1" ht="32.25" customHeight="1">
      <c r="D67" s="259" t="str">
        <f>IF(COUNT($J$13:J67)&lt;10,CONCATENATE("AMM ELE 00",COUNT($J$13:J67)),CONCATENATE("AMM ELE 0",COUNT($J$13:J67)))</f>
        <v>AMM ELE 007</v>
      </c>
      <c r="E67" s="407" t="str">
        <f>CONCATENATE("FORNECIMENTO E INSTALAÇÃO DE ",E70)</f>
        <v>FORNECIMENTO E INSTALAÇÃO DE SUPORTE MAO-FRANCESA EM ACO, ABAS IGUAIS 30 CM, CAPACIDADE MINIMA 60 KG, BRANCO</v>
      </c>
      <c r="F67" s="419"/>
      <c r="G67" s="419"/>
      <c r="H67" s="419"/>
      <c r="I67" s="260" t="s">
        <v>161</v>
      </c>
      <c r="J67" s="261">
        <f>I74</f>
        <v>27.93</v>
      </c>
    </row>
    <row r="68" spans="1:10" s="233" customFormat="1" ht="31.5">
      <c r="D68" s="262" t="s">
        <v>13208</v>
      </c>
      <c r="E68" s="290" t="s">
        <v>13209</v>
      </c>
      <c r="F68" s="263" t="s">
        <v>161</v>
      </c>
      <c r="G68" s="290" t="s">
        <v>13210</v>
      </c>
      <c r="H68" s="291" t="s">
        <v>13211</v>
      </c>
      <c r="I68" s="292" t="s">
        <v>13212</v>
      </c>
    </row>
    <row r="69" spans="1:10" s="233" customFormat="1" ht="15.75">
      <c r="D69" s="409" t="s">
        <v>13213</v>
      </c>
      <c r="E69" s="410"/>
      <c r="F69" s="410"/>
      <c r="G69" s="410"/>
      <c r="H69" s="410"/>
      <c r="I69" s="411"/>
    </row>
    <row r="70" spans="1:10" s="233" customFormat="1" ht="30">
      <c r="A70" s="266" t="s">
        <v>32</v>
      </c>
      <c r="B70" s="267" t="s">
        <v>13214</v>
      </c>
      <c r="C70" s="267" t="s">
        <v>32</v>
      </c>
      <c r="D70" s="293">
        <v>37590</v>
      </c>
      <c r="E70" s="269" t="str">
        <f>IF($A70="INSUMO",VLOOKUP($D70,'[28]BANCO DE DADOS ABRIL 2021 INS'!$A:$D,2,FALSE),VLOOKUP($D70,'[28]BANCO DE DADOS ABRIL 2021 SERV'!$B:$E,2,FALSE))</f>
        <v>SUPORTE MAO-FRANCESA EM ACO, ABAS IGUAIS 30 CM, CAPACIDADE MINIMA 60 KG, BRANCO</v>
      </c>
      <c r="F70" s="270" t="str">
        <f>IF($A70="INSUMO",VLOOKUP($D70,'[28]BANCO DE DADOS ABRIL 2021 INS'!$A:$D,3,FALSE),VLOOKUP($D70,'[28]BANCO DE DADOS ABRIL 2021 SERV'!$B:$E,3,FALSE))</f>
        <v xml:space="preserve">UN    </v>
      </c>
      <c r="G70" s="294">
        <v>1</v>
      </c>
      <c r="H70" s="174">
        <f>IF(C70="COMPOSIÇÃO",VLOOKUP(D70,planilhanull!$G$7:$K$7546,5,FALSE),VLOOKUP(D70,sheet1!$A$8:$E$4951,5,FALSE))</f>
        <v>21.92</v>
      </c>
      <c r="I70" s="295">
        <f>TRUNC(H70*G70,2)</f>
        <v>21.92</v>
      </c>
    </row>
    <row r="71" spans="1:10" s="233" customFormat="1" ht="15.75">
      <c r="D71" s="409" t="s">
        <v>13215</v>
      </c>
      <c r="E71" s="410"/>
      <c r="F71" s="410"/>
      <c r="G71" s="410"/>
      <c r="H71" s="410"/>
      <c r="I71" s="411"/>
    </row>
    <row r="72" spans="1:10" s="233" customFormat="1" ht="15.75">
      <c r="A72" s="266" t="s">
        <v>4</v>
      </c>
      <c r="B72" s="267" t="s">
        <v>13214</v>
      </c>
      <c r="C72" s="267" t="s">
        <v>33</v>
      </c>
      <c r="D72" s="268">
        <v>88264</v>
      </c>
      <c r="E72" s="269" t="str">
        <f>IF($A72="INSUMO",VLOOKUP($D72,'[28]BANCO DE DADOS ABRIL 2021 INS'!$A:$D,2,FALSE),VLOOKUP($D72,'[28]BANCO DE DADOS ABRIL 2021 SERV'!$B:$E,2,FALSE))</f>
        <v>ELETRICISTA COM ENCARGOS COMPLEMENTARES</v>
      </c>
      <c r="F72" s="270" t="str">
        <f>IF($A72="INSUMO",VLOOKUP($D72,'[28]BANCO DE DADOS ABRIL 2021 INS'!$A:$D,3,FALSE),VLOOKUP($D72,'[28]BANCO DE DADOS ABRIL 2021 SERV'!$B:$E,3,FALSE))</f>
        <v>H</v>
      </c>
      <c r="G72" s="274">
        <v>0.15</v>
      </c>
      <c r="H72" s="174">
        <f>IF(C72="COMPOSIÇÃO",VLOOKUP(D72,planilhanull!$G$7:$K$7546,5,FALSE),VLOOKUP(D72,sheet1!$A$8:$E$4951,5,FALSE))</f>
        <v>22.67</v>
      </c>
      <c r="I72" s="273">
        <f>TRUNC(H72*G72,2)</f>
        <v>3.4</v>
      </c>
    </row>
    <row r="73" spans="1:10" s="233" customFormat="1" ht="16.5" thickBot="1">
      <c r="A73" s="266" t="s">
        <v>4</v>
      </c>
      <c r="B73" s="267" t="s">
        <v>13214</v>
      </c>
      <c r="C73" s="267" t="s">
        <v>33</v>
      </c>
      <c r="D73" s="275">
        <v>88316</v>
      </c>
      <c r="E73" s="276" t="str">
        <f>IF($A73="INSUMO",VLOOKUP($D73,'[28]BANCO DE DADOS ABRIL 2021 INS'!$A:$D,2,FALSE),VLOOKUP($D73,'[28]BANCO DE DADOS ABRIL 2021 SERV'!$B:$E,2,FALSE))</f>
        <v>SERVENTE COM ENCARGOS COMPLEMENTARES</v>
      </c>
      <c r="F73" s="277" t="str">
        <f>IF($A73="INSUMO",VLOOKUP($D73,'[28]BANCO DE DADOS ABRIL 2021 INS'!$A:$D,3,FALSE),VLOOKUP($D73,'[28]BANCO DE DADOS ABRIL 2021 SERV'!$B:$E,3,FALSE))</f>
        <v>H</v>
      </c>
      <c r="G73" s="278">
        <v>0.15</v>
      </c>
      <c r="H73" s="174">
        <f>IF(C73="COMPOSIÇÃO",VLOOKUP(D73,planilhanull!$G$7:$K$7546,5,FALSE),VLOOKUP(D73,sheet1!$A$8:$E$4951,5,FALSE))</f>
        <v>17.420000000000002</v>
      </c>
      <c r="I73" s="288">
        <f>TRUNC(H73*G73,2)</f>
        <v>2.61</v>
      </c>
    </row>
    <row r="74" spans="1:10" s="233" customFormat="1" ht="16.5" customHeight="1" thickBot="1">
      <c r="D74" s="405" t="s">
        <v>13223</v>
      </c>
      <c r="E74" s="405"/>
      <c r="F74" s="405"/>
      <c r="G74" s="405"/>
      <c r="H74" s="298" t="s">
        <v>5</v>
      </c>
      <c r="I74" s="299">
        <f>SUM(I70:I73)</f>
        <v>27.93</v>
      </c>
    </row>
    <row r="75" spans="1:10" s="233" customFormat="1" ht="16.5" thickBot="1">
      <c r="D75" s="296"/>
      <c r="E75" s="289"/>
      <c r="F75" s="289"/>
      <c r="G75" s="289"/>
      <c r="H75" s="289"/>
      <c r="I75" s="289"/>
    </row>
    <row r="76" spans="1:10" s="233" customFormat="1" ht="15.75" customHeight="1">
      <c r="D76" s="259" t="str">
        <f>IF(COUNT($J$13:J76)&lt;10,CONCATENATE("AMM ELE 00",COUNT($J$13:J76)),CONCATENATE("AMM ELE 0",COUNT($J$13:J76)))</f>
        <v>AMM ELE 008</v>
      </c>
      <c r="E76" s="407" t="str">
        <f>CONCATENATE("FORNECIMENTO E INSTALAÇAO DE ",E79)</f>
        <v>FORNECIMENTO E INSTALAÇAO DE PADRÃO DE ENTRADA DE ENERGIA CATEGORIA "T2" (ENERGISA)</v>
      </c>
      <c r="F76" s="419"/>
      <c r="G76" s="419"/>
      <c r="H76" s="419"/>
      <c r="I76" s="300" t="str">
        <f>I87</f>
        <v>UN</v>
      </c>
      <c r="J76" s="261">
        <f>I84</f>
        <v>2846.62</v>
      </c>
    </row>
    <row r="77" spans="1:10" s="233" customFormat="1" ht="31.5">
      <c r="D77" s="262" t="s">
        <v>13208</v>
      </c>
      <c r="E77" s="290" t="s">
        <v>13209</v>
      </c>
      <c r="F77" s="263" t="s">
        <v>161</v>
      </c>
      <c r="G77" s="290" t="s">
        <v>13210</v>
      </c>
      <c r="H77" s="291" t="s">
        <v>13211</v>
      </c>
      <c r="I77" s="292" t="s">
        <v>13212</v>
      </c>
    </row>
    <row r="78" spans="1:10" s="233" customFormat="1" ht="15.75">
      <c r="D78" s="409" t="s">
        <v>13213</v>
      </c>
      <c r="E78" s="410"/>
      <c r="F78" s="410"/>
      <c r="G78" s="410"/>
      <c r="H78" s="410"/>
      <c r="I78" s="411"/>
    </row>
    <row r="79" spans="1:10" s="233" customFormat="1" ht="30">
      <c r="D79" s="301" t="s">
        <v>13224</v>
      </c>
      <c r="E79" s="302" t="str">
        <f>E87</f>
        <v>PADRÃO DE ENTRADA DE ENERGIA CATEGORIA "T2" (ENERGISA)</v>
      </c>
      <c r="F79" s="303" t="str">
        <f>I87</f>
        <v>UN</v>
      </c>
      <c r="G79" s="294">
        <v>1</v>
      </c>
      <c r="H79" s="294">
        <f>F92</f>
        <v>2550</v>
      </c>
      <c r="I79" s="295">
        <f>TRUNC(H79*G79,2)</f>
        <v>2550</v>
      </c>
    </row>
    <row r="80" spans="1:10" s="233" customFormat="1" ht="15.75">
      <c r="D80" s="409" t="s">
        <v>13215</v>
      </c>
      <c r="E80" s="410"/>
      <c r="F80" s="410"/>
      <c r="G80" s="410"/>
      <c r="H80" s="410"/>
      <c r="I80" s="411"/>
    </row>
    <row r="81" spans="1:11" s="233" customFormat="1" ht="15.75">
      <c r="A81" s="266" t="s">
        <v>4</v>
      </c>
      <c r="B81" s="267" t="s">
        <v>13214</v>
      </c>
      <c r="C81" s="267" t="s">
        <v>33</v>
      </c>
      <c r="D81" s="268">
        <v>88266</v>
      </c>
      <c r="E81" s="269" t="str">
        <f>IF($A81="INSUMO",VLOOKUP($D81,'[28]BANCO DE DADOS ABRIL 2021 INS'!$A:$D,2,FALSE),VLOOKUP($D81,'[28]BANCO DE DADOS ABRIL 2021 SERV'!$B:$E,2,FALSE))</f>
        <v>ELETROTÉCNICO COM ENCARGOS COMPLEMENTARES</v>
      </c>
      <c r="F81" s="270" t="str">
        <f>IF($A81="INSUMO",VLOOKUP($D81,'[28]BANCO DE DADOS ABRIL 2021 INS'!$A:$D,3,FALSE),VLOOKUP($D81,'[28]BANCO DE DADOS ABRIL 2021 SERV'!$B:$E,3,FALSE))</f>
        <v>H</v>
      </c>
      <c r="G81" s="274">
        <v>2</v>
      </c>
      <c r="H81" s="174">
        <f>IF(C81="COMPOSIÇÃO",VLOOKUP(D81,planilhanull!$G$7:$K$7546,5,FALSE),VLOOKUP(D81,sheet1!$A$8:$E$4951,5,FALSE))</f>
        <v>27.73</v>
      </c>
      <c r="I81" s="273">
        <f>TRUNC(H81*G81,2)</f>
        <v>55.46</v>
      </c>
    </row>
    <row r="82" spans="1:11" s="233" customFormat="1" ht="15.75">
      <c r="A82" s="266" t="s">
        <v>4</v>
      </c>
      <c r="B82" s="267" t="s">
        <v>13214</v>
      </c>
      <c r="C82" s="267" t="s">
        <v>33</v>
      </c>
      <c r="D82" s="268">
        <v>88264</v>
      </c>
      <c r="E82" s="269" t="str">
        <f>IF($A82="INSUMO",VLOOKUP($D82,'[28]BANCO DE DADOS ABRIL 2021 INS'!$A:$D,2,FALSE),VLOOKUP($D82,'[28]BANCO DE DADOS ABRIL 2021 SERV'!$B:$E,2,FALSE))</f>
        <v>ELETRICISTA COM ENCARGOS COMPLEMENTARES</v>
      </c>
      <c r="F82" s="270" t="str">
        <f>IF($A82="INSUMO",VLOOKUP($D82,'[28]BANCO DE DADOS ABRIL 2021 INS'!$A:$D,3,FALSE),VLOOKUP($D82,'[28]BANCO DE DADOS ABRIL 2021 SERV'!$B:$E,3,FALSE))</f>
        <v>H</v>
      </c>
      <c r="G82" s="274">
        <v>4</v>
      </c>
      <c r="H82" s="174">
        <f>IF(C82="COMPOSIÇÃO",VLOOKUP(D82,planilhanull!$G$7:$K$7546,5,FALSE),VLOOKUP(D82,sheet1!$A$8:$E$4951,5,FALSE))</f>
        <v>22.67</v>
      </c>
      <c r="I82" s="273">
        <f>TRUNC(H82*G82,2)</f>
        <v>90.68</v>
      </c>
    </row>
    <row r="83" spans="1:11" s="233" customFormat="1" ht="16.5" thickBot="1">
      <c r="A83" s="266" t="s">
        <v>4</v>
      </c>
      <c r="B83" s="267" t="s">
        <v>13214</v>
      </c>
      <c r="C83" s="267" t="s">
        <v>33</v>
      </c>
      <c r="D83" s="275">
        <v>88247</v>
      </c>
      <c r="E83" s="276" t="str">
        <f>IF($A83="INSUMO",VLOOKUP($D83,'[28]BANCO DE DADOS ABRIL 2021 INS'!$A:$D,2,FALSE),VLOOKUP($D83,'[28]BANCO DE DADOS ABRIL 2021 SERV'!$B:$E,2,FALSE))</f>
        <v>AUXILIAR DE ELETRICISTA COM ENCARGOS COMPLEMENTARES</v>
      </c>
      <c r="F83" s="277" t="str">
        <f>IF($A83="INSUMO",VLOOKUP($D83,'[28]BANCO DE DADOS ABRIL 2021 INS'!$A:$D,3,FALSE),VLOOKUP($D83,'[28]BANCO DE DADOS ABRIL 2021 SERV'!$B:$E,3,FALSE))</f>
        <v>H</v>
      </c>
      <c r="G83" s="278">
        <v>8</v>
      </c>
      <c r="H83" s="174">
        <f>IF(C83="COMPOSIÇÃO",VLOOKUP(D83,planilhanull!$G$7:$K$7546,5,FALSE),VLOOKUP(D83,sheet1!$A$8:$E$4951,5,FALSE))</f>
        <v>18.809999999999999</v>
      </c>
      <c r="I83" s="279">
        <f>TRUNC(H83*G83,2)</f>
        <v>150.47999999999999</v>
      </c>
    </row>
    <row r="84" spans="1:11" s="233" customFormat="1" ht="16.5" customHeight="1" thickBot="1">
      <c r="B84" s="267"/>
      <c r="C84" s="267"/>
      <c r="D84" s="415" t="s">
        <v>13225</v>
      </c>
      <c r="E84" s="415"/>
      <c r="F84" s="415"/>
      <c r="G84" s="415"/>
      <c r="H84" s="280" t="s">
        <v>5</v>
      </c>
      <c r="I84" s="281">
        <f>SUM(I79:I83)</f>
        <v>2846.62</v>
      </c>
    </row>
    <row r="85" spans="1:11" s="233" customFormat="1" ht="15.75">
      <c r="B85" s="267"/>
      <c r="C85" s="267"/>
      <c r="D85" s="415"/>
      <c r="E85" s="415"/>
      <c r="F85" s="415"/>
      <c r="G85" s="415"/>
      <c r="H85" s="304"/>
      <c r="I85" s="305"/>
    </row>
    <row r="86" spans="1:11" s="233" customFormat="1" ht="16.5" thickBot="1">
      <c r="B86" s="267"/>
      <c r="C86" s="267"/>
      <c r="D86" s="296"/>
      <c r="E86" s="289"/>
      <c r="F86" s="289"/>
      <c r="G86" s="289"/>
      <c r="H86" s="289"/>
      <c r="I86" s="289"/>
    </row>
    <row r="87" spans="1:11" s="315" customFormat="1" ht="31.5">
      <c r="A87" s="306"/>
      <c r="B87" s="307"/>
      <c r="C87" s="307"/>
      <c r="D87" s="308"/>
      <c r="E87" s="309" t="s">
        <v>13226</v>
      </c>
      <c r="F87" s="310"/>
      <c r="G87" s="311"/>
      <c r="H87" s="312"/>
      <c r="I87" s="313" t="s">
        <v>161</v>
      </c>
      <c r="J87" s="314" t="s">
        <v>13227</v>
      </c>
    </row>
    <row r="88" spans="1:11" ht="31.5">
      <c r="A88" s="233"/>
      <c r="B88" s="316"/>
      <c r="C88" s="316"/>
      <c r="D88" s="317" t="s">
        <v>13228</v>
      </c>
      <c r="E88" s="318" t="s">
        <v>13229</v>
      </c>
      <c r="F88" s="319" t="s">
        <v>13230</v>
      </c>
      <c r="G88" s="320" t="s">
        <v>13231</v>
      </c>
      <c r="H88" s="321" t="s">
        <v>8855</v>
      </c>
      <c r="I88" s="322" t="s">
        <v>13232</v>
      </c>
    </row>
    <row r="89" spans="1:11" ht="15">
      <c r="A89" s="233"/>
      <c r="B89" s="316"/>
      <c r="C89" s="316"/>
      <c r="D89" s="323">
        <v>44594</v>
      </c>
      <c r="E89" s="324" t="s">
        <v>13233</v>
      </c>
      <c r="F89" s="325">
        <v>2480</v>
      </c>
      <c r="G89" s="326" t="s">
        <v>13234</v>
      </c>
      <c r="H89" s="327" t="s">
        <v>13235</v>
      </c>
      <c r="I89" s="328" t="s">
        <v>13236</v>
      </c>
      <c r="J89" s="329"/>
      <c r="K89" s="330">
        <f>D89+180</f>
        <v>44774</v>
      </c>
    </row>
    <row r="90" spans="1:11" ht="15">
      <c r="A90" s="233"/>
      <c r="B90" s="316" t="s">
        <v>13214</v>
      </c>
      <c r="C90" s="316"/>
      <c r="D90" s="323">
        <v>44704</v>
      </c>
      <c r="E90" s="331" t="s">
        <v>13237</v>
      </c>
      <c r="F90" s="332">
        <v>4470.3999999999996</v>
      </c>
      <c r="G90" s="333" t="s">
        <v>13238</v>
      </c>
      <c r="H90" s="327" t="s">
        <v>13239</v>
      </c>
      <c r="I90" s="334" t="s">
        <v>13240</v>
      </c>
      <c r="J90" s="329"/>
      <c r="K90" s="330">
        <f>D90+180</f>
        <v>44884</v>
      </c>
    </row>
    <row r="91" spans="1:11" ht="15.75" thickBot="1">
      <c r="A91" s="233"/>
      <c r="B91" s="316" t="s">
        <v>13214</v>
      </c>
      <c r="C91" s="316"/>
      <c r="D91" s="323">
        <v>44704</v>
      </c>
      <c r="E91" s="324" t="s">
        <v>13241</v>
      </c>
      <c r="F91" s="335">
        <v>2550</v>
      </c>
      <c r="G91" s="326" t="s">
        <v>13242</v>
      </c>
      <c r="H91" s="327" t="s">
        <v>13243</v>
      </c>
      <c r="I91" s="328" t="s">
        <v>13244</v>
      </c>
      <c r="J91" s="329"/>
      <c r="K91" s="336">
        <f>D91+180</f>
        <v>44884</v>
      </c>
    </row>
    <row r="92" spans="1:11" ht="16.5" thickBot="1">
      <c r="A92" s="233"/>
      <c r="B92" s="316"/>
      <c r="C92" s="316"/>
      <c r="D92" s="337"/>
      <c r="E92" s="338" t="s">
        <v>13245</v>
      </c>
      <c r="F92" s="339">
        <f>IF(COUNT(F88:F91)=3,MEDIAN(F89:F91),SMALL(F89:F91,1))</f>
        <v>2550</v>
      </c>
      <c r="G92" s="340"/>
      <c r="H92" s="341"/>
      <c r="I92" s="342"/>
    </row>
    <row r="93" spans="1:11" s="233" customFormat="1" ht="16.5" thickBot="1">
      <c r="B93" s="267"/>
      <c r="C93" s="267"/>
      <c r="D93" s="296"/>
      <c r="E93" s="289"/>
      <c r="F93" s="289"/>
      <c r="G93" s="289"/>
      <c r="H93" s="289"/>
      <c r="I93" s="289"/>
    </row>
    <row r="94" spans="1:11" ht="54.75" customHeight="1">
      <c r="A94" s="233"/>
      <c r="B94" s="316"/>
      <c r="C94" s="316"/>
      <c r="D94" s="259" t="str">
        <f>IF(COUNT($J$13:J94)&lt;10,CONCATENATE("AMM ELE 00",COUNT($J$13:J94)),CONCATENATE("AMM ELE 0",COUNT($J$13:J94)))</f>
        <v>AMM ELE 009</v>
      </c>
      <c r="E94" s="416" t="s">
        <v>370</v>
      </c>
      <c r="F94" s="417"/>
      <c r="G94" s="417"/>
      <c r="H94" s="418"/>
      <c r="I94" s="260" t="s">
        <v>149</v>
      </c>
      <c r="J94" s="343">
        <f>I125</f>
        <v>581.33000000000004</v>
      </c>
    </row>
    <row r="95" spans="1:11" ht="31.5">
      <c r="A95" s="233"/>
      <c r="B95" s="316"/>
      <c r="C95" s="316"/>
      <c r="D95" s="262" t="s">
        <v>13208</v>
      </c>
      <c r="E95" s="263" t="s">
        <v>13209</v>
      </c>
      <c r="F95" s="263" t="s">
        <v>161</v>
      </c>
      <c r="G95" s="263" t="s">
        <v>13210</v>
      </c>
      <c r="H95" s="264" t="s">
        <v>13211</v>
      </c>
      <c r="I95" s="265" t="s">
        <v>13212</v>
      </c>
    </row>
    <row r="96" spans="1:11" ht="15.75">
      <c r="A96" s="233"/>
      <c r="B96" s="316"/>
      <c r="C96" s="316"/>
      <c r="D96" s="393" t="s">
        <v>13213</v>
      </c>
      <c r="E96" s="394"/>
      <c r="F96" s="394"/>
      <c r="G96" s="394"/>
      <c r="H96" s="394"/>
      <c r="I96" s="395"/>
    </row>
    <row r="97" spans="1:10" ht="15.75">
      <c r="A97" s="266" t="s">
        <v>32</v>
      </c>
      <c r="B97" s="316" t="s">
        <v>13214</v>
      </c>
      <c r="C97" s="316"/>
      <c r="D97" s="268">
        <v>7258</v>
      </c>
      <c r="E97" s="269" t="str">
        <f>IF($A97="INSUMO",VLOOKUP($D97,'[28]BANCO DE DADOS ABRIL 2021 INS'!$A:$D,2,FALSE),VLOOKUP($D97,'[28]BANCO DE DADOS ABRIL 2021 SERV'!$B:$E,2,FALSE))</f>
        <v>TIJOLO CERAMICO MACICO COMUM *5 X 10 X 20* CM (L X A X C)</v>
      </c>
      <c r="F97" s="270" t="str">
        <f>IF($A97="INSUMO",VLOOKUP($D97,'[28]BANCO DE DADOS ABRIL 2021 INS'!$A:$D,3,FALSE),VLOOKUP($D97,'[28]BANCO DE DADOS ABRIL 2021 SERV'!$B:$E,3,FALSE))</f>
        <v xml:space="preserve">UN    </v>
      </c>
      <c r="G97" s="344">
        <v>183.02</v>
      </c>
      <c r="H97" s="272">
        <v>0.76</v>
      </c>
      <c r="I97" s="273">
        <f t="shared" ref="I97:I116" si="0">TRUNC(H97*G97,2)</f>
        <v>139.09</v>
      </c>
    </row>
    <row r="98" spans="1:10" ht="15.75">
      <c r="A98" s="266" t="s">
        <v>32</v>
      </c>
      <c r="B98" s="316" t="s">
        <v>13214</v>
      </c>
      <c r="C98" s="316"/>
      <c r="D98" s="268">
        <v>35693</v>
      </c>
      <c r="E98" s="269" t="str">
        <f>IF($A98="INSUMO",VLOOKUP($D98,'[28]BANCO DE DADOS ABRIL 2021 INS'!$A:$D,2,FALSE),VLOOKUP($D98,'[28]BANCO DE DADOS ABRIL 2021 SERV'!$B:$E,2,FALSE))</f>
        <v>TINTA LATEX ACRILICA ECONOMICA, COR BRANCA</v>
      </c>
      <c r="F98" s="270" t="str">
        <f>IF($A98="INSUMO",VLOOKUP($D98,'[28]BANCO DE DADOS ABRIL 2021 INS'!$A:$D,3,FALSE),VLOOKUP($D98,'[28]BANCO DE DADOS ABRIL 2021 SERV'!$B:$E,3,FALSE))</f>
        <v xml:space="preserve">L     </v>
      </c>
      <c r="G98" s="344">
        <v>0.49</v>
      </c>
      <c r="H98" s="272">
        <v>10.27</v>
      </c>
      <c r="I98" s="273">
        <f t="shared" si="0"/>
        <v>5.03</v>
      </c>
    </row>
    <row r="99" spans="1:10" ht="15.75">
      <c r="A99" s="266" t="s">
        <v>32</v>
      </c>
      <c r="B99" s="316" t="s">
        <v>13214</v>
      </c>
      <c r="C99" s="316"/>
      <c r="D99" s="268">
        <v>38383</v>
      </c>
      <c r="E99" s="269" t="str">
        <f>IF($A99="INSUMO",VLOOKUP($D99,'[28]BANCO DE DADOS ABRIL 2021 INS'!$A:$D,2,FALSE),VLOOKUP($D99,'[28]BANCO DE DADOS ABRIL 2021 SERV'!$B:$E,2,FALSE))</f>
        <v>LIXA D'AGUA EM FOLHA, GRAO 100</v>
      </c>
      <c r="F99" s="270" t="str">
        <f>IF($A99="INSUMO",VLOOKUP($D99,'[28]BANCO DE DADOS ABRIL 2021 INS'!$A:$D,3,FALSE),VLOOKUP($D99,'[28]BANCO DE DADOS ABRIL 2021 SERV'!$B:$E,3,FALSE))</f>
        <v xml:space="preserve">UN    </v>
      </c>
      <c r="G99" s="344">
        <v>0.22</v>
      </c>
      <c r="H99" s="272">
        <v>2.3199999999999998</v>
      </c>
      <c r="I99" s="273">
        <f t="shared" si="0"/>
        <v>0.51</v>
      </c>
    </row>
    <row r="100" spans="1:10" ht="45">
      <c r="A100" s="266" t="s">
        <v>32</v>
      </c>
      <c r="B100" s="316" t="s">
        <v>13214</v>
      </c>
      <c r="C100" s="316"/>
      <c r="D100" s="268">
        <v>2745</v>
      </c>
      <c r="E100" s="269" t="str">
        <f>IF($A100="INSUMO",VLOOKUP($D100,'[28]BANCO DE DADOS ABRIL 2021 INS'!$A:$D,2,FALSE),VLOOKUP($D100,'[28]BANCO DE DADOS ABRIL 2021 SERV'!$B:$E,2,FALSE))</f>
        <v>PONTALETE ROLIÇO SEM TRATAMENTO, D = 8 A 11 CM, H = 3 M, EM EUCALIPTO OU EQUIVALENTE DA REGIAO - BRUTA (PARA ESCORAMENTO)</v>
      </c>
      <c r="F100" s="270" t="str">
        <f>IF($A100="INSUMO",VLOOKUP($D100,'[28]BANCO DE DADOS ABRIL 2021 INS'!$A:$D,3,FALSE),VLOOKUP($D100,'[28]BANCO DE DADOS ABRIL 2021 SERV'!$B:$E,3,FALSE))</f>
        <v xml:space="preserve">M     </v>
      </c>
      <c r="G100" s="344">
        <v>1.0900000000000001</v>
      </c>
      <c r="H100" s="272">
        <v>3.88</v>
      </c>
      <c r="I100" s="273">
        <f t="shared" si="0"/>
        <v>4.22</v>
      </c>
    </row>
    <row r="101" spans="1:10" ht="30">
      <c r="A101" s="266" t="s">
        <v>32</v>
      </c>
      <c r="B101" s="316" t="s">
        <v>13214</v>
      </c>
      <c r="C101" s="316"/>
      <c r="D101" s="268">
        <v>6189</v>
      </c>
      <c r="E101" s="269" t="str">
        <f>IF($A101="INSUMO",VLOOKUP($D101,'[28]BANCO DE DADOS ABRIL 2021 INS'!$A:$D,2,FALSE),VLOOKUP($D101,'[28]BANCO DE DADOS ABRIL 2021 SERV'!$B:$E,2,FALSE))</f>
        <v>TABUA NAO APARELHADA *2,5 X 30* CM, EM MACARANDUBA, ANGELIM OU EQUIVALENTE DA REGIAO - BRUTA</v>
      </c>
      <c r="F101" s="270" t="str">
        <f>IF($A101="INSUMO",VLOOKUP($D101,'[28]BANCO DE DADOS ABRIL 2021 INS'!$A:$D,3,FALSE),VLOOKUP($D101,'[28]BANCO DE DADOS ABRIL 2021 SERV'!$B:$E,3,FALSE))</f>
        <v xml:space="preserve">M     </v>
      </c>
      <c r="G101" s="344">
        <v>0.84</v>
      </c>
      <c r="H101" s="272">
        <v>23.78</v>
      </c>
      <c r="I101" s="273">
        <f t="shared" si="0"/>
        <v>19.97</v>
      </c>
    </row>
    <row r="102" spans="1:10" ht="45" customHeight="1">
      <c r="A102" s="266" t="s">
        <v>32</v>
      </c>
      <c r="B102" s="316" t="s">
        <v>13214</v>
      </c>
      <c r="C102" s="316"/>
      <c r="D102" s="268">
        <v>43618</v>
      </c>
      <c r="E102" s="269" t="str">
        <f>IF($A102="INSUMO",VLOOKUP($D102,'[28]BANCO DE DADOS ABRIL 2021 INS'!$A:$D,2,FALSE),VLOOKUP($D102,'[28]BANCO DE DADOS ABRIL 2021 SERV'!$B:$E,2,FALSE))</f>
        <v>ADITIVO SUPERPLASTIFICANTE DE PEGA NORMAL PARA CONCRETO, LIQUIDO E ISENTO DE CLORETOS</v>
      </c>
      <c r="F102" s="270" t="str">
        <f>IF($A102="INSUMO",VLOOKUP($D102,'[28]BANCO DE DADOS ABRIL 2021 INS'!$A:$D,3,FALSE),VLOOKUP($D102,'[28]BANCO DE DADOS ABRIL 2021 SERV'!$B:$E,3,FALSE))</f>
        <v xml:space="preserve">KG    </v>
      </c>
      <c r="G102" s="344">
        <v>0.1</v>
      </c>
      <c r="H102" s="272">
        <v>14.13</v>
      </c>
      <c r="I102" s="273">
        <f t="shared" si="0"/>
        <v>1.41</v>
      </c>
      <c r="J102" s="233"/>
    </row>
    <row r="103" spans="1:10" ht="45" customHeight="1">
      <c r="A103" s="266" t="s">
        <v>32</v>
      </c>
      <c r="B103" s="316" t="s">
        <v>13214</v>
      </c>
      <c r="C103" s="316"/>
      <c r="D103" s="268">
        <v>4500</v>
      </c>
      <c r="E103" s="269" t="str">
        <f>IF($A103="INSUMO",VLOOKUP($D103,'[28]BANCO DE DADOS ABRIL 2021 INS'!$A:$D,2,FALSE),VLOOKUP($D103,'[28]BANCO DE DADOS ABRIL 2021 SERV'!$B:$E,2,FALSE))</f>
        <v>VIGA *7,5 X 10* CM EM PINUS, MISTA OU EQUIVALENTE DA REGIAO - BRUTA</v>
      </c>
      <c r="F103" s="270" t="str">
        <f>IF($A103="INSUMO",VLOOKUP($D103,'[28]BANCO DE DADOS ABRIL 2021 INS'!$A:$D,3,FALSE),VLOOKUP($D103,'[28]BANCO DE DADOS ABRIL 2021 SERV'!$B:$E,3,FALSE))</f>
        <v xml:space="preserve">M     </v>
      </c>
      <c r="G103" s="344">
        <v>0.6</v>
      </c>
      <c r="H103" s="272">
        <v>17.440000000000001</v>
      </c>
      <c r="I103" s="273">
        <f t="shared" si="0"/>
        <v>10.46</v>
      </c>
    </row>
    <row r="104" spans="1:10" ht="30" customHeight="1">
      <c r="A104" s="266" t="s">
        <v>32</v>
      </c>
      <c r="B104" s="316" t="s">
        <v>13214</v>
      </c>
      <c r="C104" s="316"/>
      <c r="D104" s="268">
        <v>6085</v>
      </c>
      <c r="E104" s="269" t="str">
        <f>IF($A104="INSUMO",VLOOKUP($D104,'[28]BANCO DE DADOS ABRIL 2021 INS'!$A:$D,2,FALSE),VLOOKUP($D104,'[28]BANCO DE DADOS ABRIL 2021 SERV'!$B:$E,2,FALSE))</f>
        <v>SELADOR ACRILICO PAREDES INTERNAS/EXTERNAS</v>
      </c>
      <c r="F104" s="270" t="str">
        <f>IF($A104="INSUMO",VLOOKUP($D104,'[28]BANCO DE DADOS ABRIL 2021 INS'!$A:$D,3,FALSE),VLOOKUP($D104,'[28]BANCO DE DADOS ABRIL 2021 SERV'!$B:$E,3,FALSE))</f>
        <v xml:space="preserve">L     </v>
      </c>
      <c r="G104" s="344">
        <v>0.26</v>
      </c>
      <c r="H104" s="272">
        <v>4.78</v>
      </c>
      <c r="I104" s="273">
        <f t="shared" si="0"/>
        <v>1.24</v>
      </c>
    </row>
    <row r="105" spans="1:10" ht="30">
      <c r="A105" s="266" t="s">
        <v>32</v>
      </c>
      <c r="B105" s="316" t="s">
        <v>13214</v>
      </c>
      <c r="C105" s="316"/>
      <c r="D105" s="268">
        <v>4491</v>
      </c>
      <c r="E105" s="269" t="str">
        <f>IF($A105="INSUMO",VLOOKUP($D105,'[28]BANCO DE DADOS ABRIL 2021 INS'!$A:$D,2,FALSE),VLOOKUP($D105,'[28]BANCO DE DADOS ABRIL 2021 SERV'!$B:$E,2,FALSE))</f>
        <v>PONTALETE *7,5 X 7,5* CM EM PINUS, MISTA OU EQUIVALENTE DA REGIAO - BRUTA</v>
      </c>
      <c r="F105" s="270" t="str">
        <f>IF($A105="INSUMO",VLOOKUP($D105,'[28]BANCO DE DADOS ABRIL 2021 INS'!$A:$D,3,FALSE),VLOOKUP($D105,'[28]BANCO DE DADOS ABRIL 2021 SERV'!$B:$E,3,FALSE))</f>
        <v xml:space="preserve">M     </v>
      </c>
      <c r="G105" s="344">
        <v>0.01</v>
      </c>
      <c r="H105" s="272">
        <v>9.0399999999999991</v>
      </c>
      <c r="I105" s="273">
        <f t="shared" si="0"/>
        <v>0.09</v>
      </c>
    </row>
    <row r="106" spans="1:10" ht="15.75">
      <c r="A106" s="266" t="s">
        <v>32</v>
      </c>
      <c r="B106" s="316" t="s">
        <v>13214</v>
      </c>
      <c r="C106" s="316"/>
      <c r="D106" s="268">
        <v>5071</v>
      </c>
      <c r="E106" s="269" t="str">
        <f>IF($A106="INSUMO",VLOOKUP($D106,'[28]BANCO DE DADOS ABRIL 2021 INS'!$A:$D,2,FALSE),VLOOKUP($D106,'[28]BANCO DE DADOS ABRIL 2021 SERV'!$B:$E,2,FALSE))</f>
        <v>PREGO DE ACO POLIDO COM CABECA 18 X 24 (2 1/4 X 10)</v>
      </c>
      <c r="F106" s="270" t="str">
        <f>IF($A106="INSUMO",VLOOKUP($D106,'[28]BANCO DE DADOS ABRIL 2021 INS'!$A:$D,3,FALSE),VLOOKUP($D106,'[28]BANCO DE DADOS ABRIL 2021 SERV'!$B:$E,3,FALSE))</f>
        <v xml:space="preserve">KG    </v>
      </c>
      <c r="G106" s="344">
        <v>0.14000000000000001</v>
      </c>
      <c r="H106" s="272">
        <v>25.58</v>
      </c>
      <c r="I106" s="273">
        <f t="shared" si="0"/>
        <v>3.58</v>
      </c>
    </row>
    <row r="107" spans="1:10" ht="15.75">
      <c r="A107" s="266" t="s">
        <v>32</v>
      </c>
      <c r="B107" s="316"/>
      <c r="C107" s="316"/>
      <c r="D107" s="345" t="s">
        <v>13224</v>
      </c>
      <c r="E107" s="269" t="s">
        <v>1570</v>
      </c>
      <c r="F107" s="270" t="s">
        <v>460</v>
      </c>
      <c r="G107" s="344">
        <v>38.299999999999997</v>
      </c>
      <c r="H107" s="272">
        <f>F137</f>
        <v>0.88</v>
      </c>
      <c r="I107" s="273">
        <f t="shared" si="0"/>
        <v>33.700000000000003</v>
      </c>
    </row>
    <row r="108" spans="1:10" ht="30">
      <c r="A108" s="266" t="s">
        <v>32</v>
      </c>
      <c r="B108" s="316" t="s">
        <v>13214</v>
      </c>
      <c r="C108" s="316"/>
      <c r="D108" s="268">
        <v>1355</v>
      </c>
      <c r="E108" s="269" t="str">
        <f>IF($A108="INSUMO",VLOOKUP($D108,'[28]BANCO DE DADOS ABRIL 2021 INS'!$A:$D,2,FALSE),VLOOKUP($D108,'[28]BANCO DE DADOS ABRIL 2021 SERV'!$B:$E,2,FALSE))</f>
        <v>CHAPA DE MADEIRA COMPENSADA RESINADA PARA FORMA DE CONCRETO, DE *2,2 X 1,1* M, E = 14 MM</v>
      </c>
      <c r="F108" s="270" t="str">
        <f>IF($A108="INSUMO",VLOOKUP($D108,'[28]BANCO DE DADOS ABRIL 2021 INS'!$A:$D,3,FALSE),VLOOKUP($D108,'[28]BANCO DE DADOS ABRIL 2021 SERV'!$B:$E,3,FALSE))</f>
        <v xml:space="preserve">M2    </v>
      </c>
      <c r="G108" s="344">
        <v>0.23</v>
      </c>
      <c r="H108" s="272">
        <v>53.15</v>
      </c>
      <c r="I108" s="273">
        <f t="shared" si="0"/>
        <v>12.22</v>
      </c>
    </row>
    <row r="109" spans="1:10" ht="30">
      <c r="A109" s="266" t="s">
        <v>32</v>
      </c>
      <c r="B109" s="316" t="s">
        <v>13214</v>
      </c>
      <c r="C109" s="316"/>
      <c r="D109" s="268">
        <v>2692</v>
      </c>
      <c r="E109" s="269" t="str">
        <f>IF($A109="INSUMO",VLOOKUP($D109,'[28]BANCO DE DADOS ABRIL 2021 INS'!$A:$D,2,FALSE),VLOOKUP($D109,'[28]BANCO DE DADOS ABRIL 2021 SERV'!$B:$E,2,FALSE))</f>
        <v>DESMOLDANTE PROTETOR PARA FORMAS DE MADEIRA, DE BASE OLEOSA EMULSIONADA EM AGUA</v>
      </c>
      <c r="F109" s="270" t="str">
        <f>IF($A109="INSUMO",VLOOKUP($D109,'[28]BANCO DE DADOS ABRIL 2021 INS'!$A:$D,3,FALSE),VLOOKUP($D109,'[28]BANCO DE DADOS ABRIL 2021 SERV'!$B:$E,3,FALSE))</f>
        <v xml:space="preserve">L     </v>
      </c>
      <c r="G109" s="344">
        <v>0.05</v>
      </c>
      <c r="H109" s="272">
        <v>5.24</v>
      </c>
      <c r="I109" s="273">
        <f t="shared" si="0"/>
        <v>0.26</v>
      </c>
    </row>
    <row r="110" spans="1:10" ht="15.75">
      <c r="A110" s="266" t="s">
        <v>32</v>
      </c>
      <c r="B110" s="316"/>
      <c r="C110" s="316"/>
      <c r="D110" s="345" t="s">
        <v>13224</v>
      </c>
      <c r="E110" s="269" t="s">
        <v>1345</v>
      </c>
      <c r="F110" s="270" t="s">
        <v>460</v>
      </c>
      <c r="G110" s="344">
        <v>17.95</v>
      </c>
      <c r="H110" s="272">
        <f>F144</f>
        <v>1.05</v>
      </c>
      <c r="I110" s="273">
        <f t="shared" si="0"/>
        <v>18.84</v>
      </c>
    </row>
    <row r="111" spans="1:10" ht="30">
      <c r="A111" s="266" t="s">
        <v>32</v>
      </c>
      <c r="B111" s="316" t="s">
        <v>13214</v>
      </c>
      <c r="C111" s="316"/>
      <c r="D111" s="268">
        <v>4721</v>
      </c>
      <c r="E111" s="269" t="str">
        <f>IF($A111="INSUMO",VLOOKUP($D111,'[28]BANCO DE DADOS ABRIL 2021 INS'!$A:$D,2,FALSE),VLOOKUP($D111,'[28]BANCO DE DADOS ABRIL 2021 SERV'!$B:$E,2,FALSE))</f>
        <v>PEDRA BRITADA N. 1 (9,5 a 19 MM) POSTO PEDREIRA/FORNECEDOR, SEM FRETE</v>
      </c>
      <c r="F111" s="270" t="str">
        <f>IF($A111="INSUMO",VLOOKUP($D111,'[28]BANCO DE DADOS ABRIL 2021 INS'!$A:$D,3,FALSE),VLOOKUP($D111,'[28]BANCO DE DADOS ABRIL 2021 SERV'!$B:$E,3,FALSE))</f>
        <v xml:space="preserve">M3    </v>
      </c>
      <c r="G111" s="344">
        <v>0.03</v>
      </c>
      <c r="H111" s="272">
        <v>84.4</v>
      </c>
      <c r="I111" s="273">
        <f t="shared" si="0"/>
        <v>2.5299999999999998</v>
      </c>
    </row>
    <row r="112" spans="1:10" ht="30">
      <c r="A112" s="266" t="s">
        <v>32</v>
      </c>
      <c r="B112" s="316" t="s">
        <v>13214</v>
      </c>
      <c r="C112" s="316"/>
      <c r="D112" s="268">
        <v>4718</v>
      </c>
      <c r="E112" s="269" t="str">
        <f>IF($A112="INSUMO",VLOOKUP($D112,'[28]BANCO DE DADOS ABRIL 2021 INS'!$A:$D,2,FALSE),VLOOKUP($D112,'[28]BANCO DE DADOS ABRIL 2021 SERV'!$B:$E,2,FALSE))</f>
        <v>PEDRA BRITADA N. 2 (19 A 38 MM) POSTO PEDREIRA/FORNECEDOR, SEM FRETE</v>
      </c>
      <c r="F112" s="270" t="str">
        <f>IF($A112="INSUMO",VLOOKUP($D112,'[28]BANCO DE DADOS ABRIL 2021 INS'!$A:$D,3,FALSE),VLOOKUP($D112,'[28]BANCO DE DADOS ABRIL 2021 SERV'!$B:$E,3,FALSE))</f>
        <v xml:space="preserve">M3    </v>
      </c>
      <c r="G112" s="344">
        <v>0.03</v>
      </c>
      <c r="H112" s="272">
        <v>84.85</v>
      </c>
      <c r="I112" s="273">
        <f t="shared" si="0"/>
        <v>2.54</v>
      </c>
    </row>
    <row r="113" spans="1:9" ht="15.75">
      <c r="A113" s="266" t="s">
        <v>32</v>
      </c>
      <c r="B113" s="316" t="s">
        <v>13214</v>
      </c>
      <c r="C113" s="316"/>
      <c r="D113" s="268">
        <v>33</v>
      </c>
      <c r="E113" s="269" t="str">
        <f>IF($A113="INSUMO",VLOOKUP($D113,'[28]BANCO DE DADOS ABRIL 2021 INS'!$A:$D,2,FALSE),VLOOKUP($D113,'[28]BANCO DE DADOS ABRIL 2021 SERV'!$B:$E,2,FALSE))</f>
        <v>ACO CA-50, 8,0 MM, VERGALHAO</v>
      </c>
      <c r="F113" s="270" t="str">
        <f>IF($A113="INSUMO",VLOOKUP($D113,'[28]BANCO DE DADOS ABRIL 2021 INS'!$A:$D,3,FALSE),VLOOKUP($D113,'[28]BANCO DE DADOS ABRIL 2021 SERV'!$B:$E,3,FALSE))</f>
        <v xml:space="preserve">KG    </v>
      </c>
      <c r="G113" s="344">
        <v>4.32</v>
      </c>
      <c r="H113" s="272">
        <v>11.11</v>
      </c>
      <c r="I113" s="273">
        <f t="shared" si="0"/>
        <v>47.99</v>
      </c>
    </row>
    <row r="114" spans="1:9" ht="30">
      <c r="A114" s="266" t="s">
        <v>32</v>
      </c>
      <c r="B114" s="316" t="s">
        <v>13214</v>
      </c>
      <c r="C114" s="316"/>
      <c r="D114" s="268">
        <v>43132</v>
      </c>
      <c r="E114" s="269" t="str">
        <f>IF($A114="INSUMO",VLOOKUP($D114,'[28]BANCO DE DADOS ABRIL 2021 INS'!$A:$D,2,FALSE),VLOOKUP($D114,'[28]BANCO DE DADOS ABRIL 2021 SERV'!$B:$E,2,FALSE))</f>
        <v>ARAME RECOZIDO 16 BWG, D = 1,65 MM (0,016 KG/M) OU 18 BWG, D = 1,25 MM (0,01 KG/M)</v>
      </c>
      <c r="F114" s="270" t="str">
        <f>IF($A114="INSUMO",VLOOKUP($D114,'[28]BANCO DE DADOS ABRIL 2021 INS'!$A:$D,3,FALSE),VLOOKUP($D114,'[28]BANCO DE DADOS ABRIL 2021 SERV'!$B:$E,3,FALSE))</f>
        <v xml:space="preserve">KG    </v>
      </c>
      <c r="G114" s="344">
        <v>0.08</v>
      </c>
      <c r="H114" s="272">
        <v>20.010000000000002</v>
      </c>
      <c r="I114" s="273">
        <f t="shared" si="0"/>
        <v>1.6</v>
      </c>
    </row>
    <row r="115" spans="1:9" ht="30">
      <c r="A115" s="266" t="s">
        <v>32</v>
      </c>
      <c r="B115" s="316" t="s">
        <v>13214</v>
      </c>
      <c r="C115" s="316"/>
      <c r="D115" s="268">
        <v>43130</v>
      </c>
      <c r="E115" s="269" t="str">
        <f>IF($A115="INSUMO",VLOOKUP($D115,'[28]BANCO DE DADOS ABRIL 2021 INS'!$A:$D,2,FALSE),VLOOKUP($D115,'[28]BANCO DE DADOS ABRIL 2021 SERV'!$B:$E,2,FALSE))</f>
        <v>ARAME GALVANIZADO 12 BWG, D = 2,76 MM (0,048 KG/M) OU 14 BWG, D = 2,11 MM (0,026 KG/M)</v>
      </c>
      <c r="F115" s="270" t="str">
        <f>IF($A115="INSUMO",VLOOKUP($D115,'[28]BANCO DE DADOS ABRIL 2021 INS'!$A:$D,3,FALSE),VLOOKUP($D115,'[28]BANCO DE DADOS ABRIL 2021 SERV'!$B:$E,3,FALSE))</f>
        <v xml:space="preserve">KG    </v>
      </c>
      <c r="G115" s="344">
        <v>4.0000000000000001E-3</v>
      </c>
      <c r="H115" s="272">
        <v>20.010000000000002</v>
      </c>
      <c r="I115" s="273">
        <f t="shared" si="0"/>
        <v>0.08</v>
      </c>
    </row>
    <row r="116" spans="1:9" ht="30">
      <c r="A116" s="266" t="s">
        <v>32</v>
      </c>
      <c r="B116" s="316" t="s">
        <v>13214</v>
      </c>
      <c r="C116" s="316"/>
      <c r="D116" s="268" t="s">
        <v>13224</v>
      </c>
      <c r="E116" s="269" t="s">
        <v>13246</v>
      </c>
      <c r="F116" s="270" t="s">
        <v>558</v>
      </c>
      <c r="G116" s="344">
        <v>0.2</v>
      </c>
      <c r="H116" s="272">
        <f>F130</f>
        <v>250</v>
      </c>
      <c r="I116" s="273">
        <f t="shared" si="0"/>
        <v>50</v>
      </c>
    </row>
    <row r="117" spans="1:9" ht="15.75">
      <c r="A117" s="233"/>
      <c r="B117" s="316"/>
      <c r="C117" s="316"/>
      <c r="D117" s="393" t="s">
        <v>13215</v>
      </c>
      <c r="E117" s="394"/>
      <c r="F117" s="394"/>
      <c r="G117" s="394"/>
      <c r="H117" s="394"/>
      <c r="I117" s="395"/>
    </row>
    <row r="118" spans="1:9" ht="15.75">
      <c r="A118" s="266" t="s">
        <v>4</v>
      </c>
      <c r="B118" s="316" t="s">
        <v>13214</v>
      </c>
      <c r="C118" s="316"/>
      <c r="D118" s="268">
        <v>88316</v>
      </c>
      <c r="E118" s="269" t="str">
        <f>IF($A118="INSUMO",VLOOKUP($D118,'[28]BANCO DE DADOS ABRIL 2021 INS'!$A:$D,2,FALSE),VLOOKUP($D118,'[28]BANCO DE DADOS ABRIL 2021 SERV'!$B:$E,2,FALSE))</f>
        <v>SERVENTE COM ENCARGOS COMPLEMENTARES</v>
      </c>
      <c r="F118" s="270" t="str">
        <f>IF($A118="INSUMO",VLOOKUP($D118,'[28]BANCO DE DADOS ABRIL 2021 INS'!$A:$D,3,FALSE),VLOOKUP($D118,'[28]BANCO DE DADOS ABRIL 2021 SERV'!$B:$E,3,FALSE))</f>
        <v>H</v>
      </c>
      <c r="G118" s="344">
        <v>5.7</v>
      </c>
      <c r="H118" s="272">
        <v>17.82</v>
      </c>
      <c r="I118" s="273">
        <f t="shared" ref="I118:I124" si="1">TRUNC(H118*G118,2)</f>
        <v>101.57</v>
      </c>
    </row>
    <row r="119" spans="1:9" ht="15.75">
      <c r="A119" s="266" t="s">
        <v>4</v>
      </c>
      <c r="B119" s="316" t="s">
        <v>13214</v>
      </c>
      <c r="C119" s="316"/>
      <c r="D119" s="268">
        <v>88309</v>
      </c>
      <c r="E119" s="269" t="str">
        <f>IF($A119="INSUMO",VLOOKUP($D119,'[28]BANCO DE DADOS ABRIL 2021 INS'!$A:$D,2,FALSE),VLOOKUP($D119,'[28]BANCO DE DADOS ABRIL 2021 SERV'!$B:$E,2,FALSE))</f>
        <v>PEDREIRO COM ENCARGOS COMPLEMENTARES</v>
      </c>
      <c r="F119" s="270" t="str">
        <f>IF($A119="INSUMO",VLOOKUP($D119,'[28]BANCO DE DADOS ABRIL 2021 INS'!$A:$D,3,FALSE),VLOOKUP($D119,'[28]BANCO DE DADOS ABRIL 2021 SERV'!$B:$E,3,FALSE))</f>
        <v>H</v>
      </c>
      <c r="G119" s="344">
        <v>3.26</v>
      </c>
      <c r="H119" s="272">
        <v>22.41</v>
      </c>
      <c r="I119" s="273">
        <f t="shared" si="1"/>
        <v>73.05</v>
      </c>
    </row>
    <row r="120" spans="1:9" ht="15.75">
      <c r="A120" s="266" t="s">
        <v>4</v>
      </c>
      <c r="B120" s="316" t="s">
        <v>13214</v>
      </c>
      <c r="C120" s="316"/>
      <c r="D120" s="268">
        <v>88310</v>
      </c>
      <c r="E120" s="269" t="str">
        <f>IF($A120="INSUMO",VLOOKUP($D120,'[28]BANCO DE DADOS ABRIL 2021 INS'!$A:$D,2,FALSE),VLOOKUP($D120,'[28]BANCO DE DADOS ABRIL 2021 SERV'!$B:$E,2,FALSE))</f>
        <v>PINTOR COM ENCARGOS COMPLEMENTARES</v>
      </c>
      <c r="F120" s="270" t="str">
        <f>IF($A120="INSUMO",VLOOKUP($D120,'[28]BANCO DE DADOS ABRIL 2021 INS'!$A:$D,3,FALSE),VLOOKUP($D120,'[28]BANCO DE DADOS ABRIL 2021 SERV'!$B:$E,3,FALSE))</f>
        <v>H</v>
      </c>
      <c r="G120" s="344">
        <v>0.76</v>
      </c>
      <c r="H120" s="272">
        <v>23.47</v>
      </c>
      <c r="I120" s="273">
        <f t="shared" si="1"/>
        <v>17.829999999999998</v>
      </c>
    </row>
    <row r="121" spans="1:9" ht="30">
      <c r="A121" s="266" t="s">
        <v>4</v>
      </c>
      <c r="B121" s="316" t="s">
        <v>13214</v>
      </c>
      <c r="C121" s="316"/>
      <c r="D121" s="268">
        <v>88377</v>
      </c>
      <c r="E121" s="269" t="str">
        <f>IF($A121="INSUMO",VLOOKUP($D121,'[28]BANCO DE DADOS ABRIL 2021 INS'!$A:$D,2,FALSE),VLOOKUP($D121,'[28]BANCO DE DADOS ABRIL 2021 SERV'!$B:$E,2,FALSE))</f>
        <v>OPERADOR DE BETONEIRA ESTACIONÁRIA/MISTURADOR COM ENCARGOS COMPLEMENTARES</v>
      </c>
      <c r="F121" s="270" t="str">
        <f>IF($A121="INSUMO",VLOOKUP($D121,'[28]BANCO DE DADOS ABRIL 2021 INS'!$A:$D,3,FALSE),VLOOKUP($D121,'[28]BANCO DE DADOS ABRIL 2021 SERV'!$B:$E,3,FALSE))</f>
        <v>H</v>
      </c>
      <c r="G121" s="344">
        <v>0.16</v>
      </c>
      <c r="H121" s="272">
        <v>16.22</v>
      </c>
      <c r="I121" s="273">
        <f t="shared" si="1"/>
        <v>2.59</v>
      </c>
    </row>
    <row r="122" spans="1:9" ht="30">
      <c r="A122" s="266" t="s">
        <v>4</v>
      </c>
      <c r="B122" s="316" t="s">
        <v>13214</v>
      </c>
      <c r="C122" s="316"/>
      <c r="D122" s="268">
        <v>88262</v>
      </c>
      <c r="E122" s="269" t="str">
        <f>IF($A122="INSUMO",VLOOKUP($D122,'[28]BANCO DE DADOS ABRIL 2021 INS'!$A:$D,2,FALSE),VLOOKUP($D122,'[28]BANCO DE DADOS ABRIL 2021 SERV'!$B:$E,2,FALSE))</f>
        <v>CARPINTEIRO DE FORMAS COM ENCARGOS COMPLEMENTARES</v>
      </c>
      <c r="F122" s="270" t="str">
        <f>IF($A122="INSUMO",VLOOKUP($D122,'[28]BANCO DE DADOS ABRIL 2021 INS'!$A:$D,3,FALSE),VLOOKUP($D122,'[28]BANCO DE DADOS ABRIL 2021 SERV'!$B:$E,3,FALSE))</f>
        <v>H</v>
      </c>
      <c r="G122" s="344">
        <v>0.69</v>
      </c>
      <c r="H122" s="272">
        <v>22.16</v>
      </c>
      <c r="I122" s="273">
        <f t="shared" si="1"/>
        <v>15.29</v>
      </c>
    </row>
    <row r="123" spans="1:9" ht="15.75">
      <c r="A123" s="266" t="s">
        <v>4</v>
      </c>
      <c r="B123" s="316" t="s">
        <v>13214</v>
      </c>
      <c r="C123" s="316"/>
      <c r="D123" s="268">
        <v>88245</v>
      </c>
      <c r="E123" s="269" t="str">
        <f>IF($A123="INSUMO",VLOOKUP($D123,'[28]BANCO DE DADOS ABRIL 2021 INS'!$A:$D,2,FALSE),VLOOKUP($D123,'[28]BANCO DE DADOS ABRIL 2021 SERV'!$B:$E,2,FALSE))</f>
        <v>ARMADOR COM ENCARGOS COMPLEMENTARES</v>
      </c>
      <c r="F123" s="270" t="str">
        <f>IF($A123="INSUMO",VLOOKUP($D123,'[28]BANCO DE DADOS ABRIL 2021 INS'!$A:$D,3,FALSE),VLOOKUP($D123,'[28]BANCO DE DADOS ABRIL 2021 SERV'!$B:$E,3,FALSE))</f>
        <v>H</v>
      </c>
      <c r="G123" s="344">
        <v>0.31</v>
      </c>
      <c r="H123" s="272">
        <v>22.28</v>
      </c>
      <c r="I123" s="273">
        <f t="shared" si="1"/>
        <v>6.9</v>
      </c>
    </row>
    <row r="124" spans="1:9" ht="16.5" thickBot="1">
      <c r="A124" s="266" t="s">
        <v>4</v>
      </c>
      <c r="B124" s="316" t="s">
        <v>13214</v>
      </c>
      <c r="C124" s="316"/>
      <c r="D124" s="275">
        <v>88242</v>
      </c>
      <c r="E124" s="276" t="str">
        <f>IF($A124="INSUMO",VLOOKUP($D124,'[28]BANCO DE DADOS ABRIL 2021 INS'!$A:$D,2,FALSE),VLOOKUP($D124,'[28]BANCO DE DADOS ABRIL 2021 SERV'!$B:$E,2,FALSE))</f>
        <v>AJUDANTE DE PEDREIRO COM ENCARGOS COMPLEMENTARES</v>
      </c>
      <c r="F124" s="277" t="str">
        <f>IF($A124="INSUMO",VLOOKUP($D124,'[28]BANCO DE DADOS ABRIL 2021 INS'!$A:$D,3,FALSE),VLOOKUP($D124,'[28]BANCO DE DADOS ABRIL 2021 SERV'!$B:$E,3,FALSE))</f>
        <v>H</v>
      </c>
      <c r="G124" s="278">
        <v>0.49</v>
      </c>
      <c r="H124" s="287">
        <v>17.850000000000001</v>
      </c>
      <c r="I124" s="288">
        <f t="shared" si="1"/>
        <v>8.74</v>
      </c>
    </row>
    <row r="125" spans="1:9" ht="16.5" customHeight="1" thickBot="1">
      <c r="A125" s="233"/>
      <c r="B125" s="316"/>
      <c r="C125" s="316"/>
      <c r="D125" s="413" t="s">
        <v>13247</v>
      </c>
      <c r="E125" s="413"/>
      <c r="F125" s="413"/>
      <c r="G125" s="414"/>
      <c r="H125" s="298" t="s">
        <v>5</v>
      </c>
      <c r="I125" s="299">
        <f>SUM(I97:I124)</f>
        <v>581.33000000000004</v>
      </c>
    </row>
    <row r="126" spans="1:9" ht="16.5" customHeight="1" thickBot="1">
      <c r="A126" s="233"/>
      <c r="B126" s="316"/>
      <c r="C126" s="316"/>
      <c r="D126" s="346"/>
      <c r="E126" s="346"/>
      <c r="F126" s="346"/>
      <c r="G126" s="346"/>
      <c r="H126" s="285"/>
      <c r="I126" s="286"/>
    </row>
    <row r="127" spans="1:9" ht="35.25" customHeight="1">
      <c r="A127" s="233"/>
      <c r="B127" s="316"/>
      <c r="C127" s="316"/>
      <c r="D127" s="308"/>
      <c r="E127" s="309" t="s">
        <v>13248</v>
      </c>
      <c r="F127" s="310"/>
      <c r="G127" s="311"/>
      <c r="H127" s="312"/>
      <c r="I127" s="313" t="s">
        <v>152</v>
      </c>
    </row>
    <row r="128" spans="1:9" ht="27.75" customHeight="1">
      <c r="A128" s="233"/>
      <c r="B128" s="316"/>
      <c r="C128" s="316"/>
      <c r="D128" s="317" t="s">
        <v>13228</v>
      </c>
      <c r="E128" s="318" t="s">
        <v>13229</v>
      </c>
      <c r="F128" s="319" t="s">
        <v>13230</v>
      </c>
      <c r="G128" s="320" t="s">
        <v>13231</v>
      </c>
      <c r="H128" s="321" t="s">
        <v>8855</v>
      </c>
      <c r="I128" s="322" t="s">
        <v>13232</v>
      </c>
    </row>
    <row r="129" spans="1:10" ht="16.5" customHeight="1">
      <c r="A129" s="233"/>
      <c r="B129" s="316" t="s">
        <v>195</v>
      </c>
      <c r="C129" s="316"/>
      <c r="D129" s="347">
        <v>44698</v>
      </c>
      <c r="E129" s="331" t="s">
        <v>13249</v>
      </c>
      <c r="F129" s="348">
        <v>250</v>
      </c>
      <c r="G129" s="349" t="s">
        <v>13250</v>
      </c>
      <c r="H129" s="327" t="s">
        <v>13251</v>
      </c>
      <c r="I129" s="350"/>
    </row>
    <row r="130" spans="1:10" ht="16.5" customHeight="1" thickBot="1">
      <c r="A130" s="233"/>
      <c r="B130" s="316"/>
      <c r="C130" s="316"/>
      <c r="D130" s="337"/>
      <c r="E130" s="338" t="s">
        <v>13245</v>
      </c>
      <c r="F130" s="339">
        <f>IF(COUNT(F128:F129)=3,MEDIAN(F129:F129),SMALL(F129:F129,1))</f>
        <v>250</v>
      </c>
      <c r="G130" s="340"/>
      <c r="H130" s="341"/>
      <c r="I130" s="342"/>
    </row>
    <row r="131" spans="1:10" ht="16.5" customHeight="1" thickBot="1">
      <c r="A131" s="233"/>
      <c r="B131" s="316"/>
      <c r="C131" s="316"/>
      <c r="D131" s="346"/>
      <c r="E131" s="346"/>
      <c r="F131" s="346"/>
      <c r="G131" s="346"/>
      <c r="H131" s="285"/>
      <c r="I131" s="286"/>
    </row>
    <row r="132" spans="1:10" ht="15.75">
      <c r="A132" s="266" t="s">
        <v>32</v>
      </c>
      <c r="B132" s="316"/>
      <c r="C132" s="316"/>
      <c r="D132" s="308"/>
      <c r="E132" s="309" t="s">
        <v>1570</v>
      </c>
      <c r="F132" s="310"/>
      <c r="G132" s="311"/>
      <c r="H132" s="312"/>
      <c r="I132" s="313" t="s">
        <v>150</v>
      </c>
    </row>
    <row r="133" spans="1:10" ht="31.5">
      <c r="A133" s="233"/>
      <c r="B133" s="316"/>
      <c r="C133" s="316"/>
      <c r="D133" s="317" t="s">
        <v>13228</v>
      </c>
      <c r="E133" s="318" t="s">
        <v>13229</v>
      </c>
      <c r="F133" s="319" t="s">
        <v>13230</v>
      </c>
      <c r="G133" s="320" t="s">
        <v>13231</v>
      </c>
      <c r="H133" s="321" t="s">
        <v>8855</v>
      </c>
      <c r="I133" s="322" t="s">
        <v>13232</v>
      </c>
    </row>
    <row r="134" spans="1:10" ht="15.75">
      <c r="A134" s="266" t="s">
        <v>4</v>
      </c>
      <c r="B134" s="316"/>
      <c r="C134" s="316"/>
      <c r="D134" s="351">
        <v>44563</v>
      </c>
      <c r="E134" s="324" t="s">
        <v>13252</v>
      </c>
      <c r="F134" s="325">
        <f>42.18/50</f>
        <v>0.84</v>
      </c>
      <c r="G134" s="326" t="s">
        <v>13253</v>
      </c>
      <c r="H134" s="327" t="s">
        <v>13254</v>
      </c>
      <c r="I134" s="352"/>
    </row>
    <row r="135" spans="1:10" ht="15.75">
      <c r="A135" s="266"/>
      <c r="B135" s="316"/>
      <c r="C135" s="316"/>
      <c r="D135" s="351">
        <v>44563</v>
      </c>
      <c r="E135" s="331" t="s">
        <v>13255</v>
      </c>
      <c r="F135" s="348">
        <f>44/50</f>
        <v>0.88</v>
      </c>
      <c r="G135" s="333" t="s">
        <v>317</v>
      </c>
      <c r="H135" s="327" t="s">
        <v>13256</v>
      </c>
      <c r="I135" s="350"/>
    </row>
    <row r="136" spans="1:10" ht="15.75">
      <c r="A136" s="266" t="s">
        <v>4</v>
      </c>
      <c r="B136" s="316"/>
      <c r="C136" s="316"/>
      <c r="D136" s="351">
        <v>44563</v>
      </c>
      <c r="E136" s="324" t="s">
        <v>13257</v>
      </c>
      <c r="F136" s="325">
        <f>49/50</f>
        <v>0.98</v>
      </c>
      <c r="G136" s="326" t="s">
        <v>13258</v>
      </c>
      <c r="H136" s="327" t="s">
        <v>13259</v>
      </c>
    </row>
    <row r="137" spans="1:10" ht="16.5" customHeight="1" thickBot="1">
      <c r="A137" s="233"/>
      <c r="B137" s="316"/>
      <c r="C137" s="316"/>
      <c r="D137" s="337"/>
      <c r="E137" s="338" t="s">
        <v>13245</v>
      </c>
      <c r="F137" s="339">
        <f>IF(COUNT(F133:F136)=3,MEDIAN(F134:F136),SMALL(F134:F136,1))</f>
        <v>0.88</v>
      </c>
      <c r="G137" s="340"/>
      <c r="H137" s="341"/>
      <c r="I137" s="342"/>
    </row>
    <row r="138" spans="1:10" ht="13.5" thickBot="1">
      <c r="B138" s="316"/>
      <c r="C138" s="316"/>
    </row>
    <row r="139" spans="1:10" ht="15.75">
      <c r="A139" s="233"/>
      <c r="D139" s="308"/>
      <c r="E139" s="309" t="s">
        <v>1345</v>
      </c>
      <c r="F139" s="310"/>
      <c r="G139" s="311"/>
      <c r="H139" s="312"/>
      <c r="I139" s="313" t="s">
        <v>150</v>
      </c>
      <c r="J139" s="343">
        <f>I162</f>
        <v>16.45</v>
      </c>
    </row>
    <row r="140" spans="1:10" ht="31.5">
      <c r="A140" s="233"/>
      <c r="D140" s="317" t="s">
        <v>13228</v>
      </c>
      <c r="E140" s="318" t="s">
        <v>13229</v>
      </c>
      <c r="F140" s="319" t="s">
        <v>13230</v>
      </c>
      <c r="G140" s="320" t="s">
        <v>13231</v>
      </c>
      <c r="H140" s="321" t="s">
        <v>8855</v>
      </c>
      <c r="I140" s="322" t="s">
        <v>13232</v>
      </c>
    </row>
    <row r="141" spans="1:10" ht="15">
      <c r="A141" s="233"/>
      <c r="D141" s="351">
        <v>44563</v>
      </c>
      <c r="E141" s="324" t="s">
        <v>13252</v>
      </c>
      <c r="F141" s="325">
        <f>23.33/20</f>
        <v>1.17</v>
      </c>
      <c r="G141" s="326" t="s">
        <v>13253</v>
      </c>
      <c r="H141" s="327" t="s">
        <v>13254</v>
      </c>
      <c r="I141" s="352"/>
    </row>
    <row r="142" spans="1:10" ht="15.75">
      <c r="A142" s="266" t="s">
        <v>32</v>
      </c>
      <c r="D142" s="351">
        <v>44563</v>
      </c>
      <c r="E142" s="331" t="s">
        <v>13255</v>
      </c>
      <c r="F142" s="348">
        <f>21/20</f>
        <v>1.05</v>
      </c>
      <c r="G142" s="333" t="s">
        <v>317</v>
      </c>
      <c r="H142" s="327" t="s">
        <v>13256</v>
      </c>
      <c r="I142" s="350"/>
    </row>
    <row r="143" spans="1:10" ht="15">
      <c r="A143" s="233"/>
      <c r="D143" s="351">
        <v>44563</v>
      </c>
      <c r="E143" s="324" t="s">
        <v>13257</v>
      </c>
      <c r="F143" s="325">
        <f>20/20</f>
        <v>1</v>
      </c>
      <c r="G143" s="326" t="s">
        <v>13258</v>
      </c>
      <c r="H143" s="327" t="s">
        <v>13259</v>
      </c>
      <c r="I143" s="352"/>
    </row>
    <row r="144" spans="1:10" ht="16.5" thickBot="1">
      <c r="A144" s="266" t="s">
        <v>4</v>
      </c>
      <c r="D144" s="337"/>
      <c r="E144" s="338" t="s">
        <v>13245</v>
      </c>
      <c r="F144" s="339">
        <f>IF(COUNT(F140:F143)=3,MEDIAN(F141:F143),SMALL(F141:F143,1))</f>
        <v>1.05</v>
      </c>
      <c r="G144" s="340"/>
      <c r="H144" s="341"/>
      <c r="I144" s="342"/>
    </row>
    <row r="145" spans="1:10" ht="16.5" thickBot="1">
      <c r="A145" s="266" t="s">
        <v>4</v>
      </c>
    </row>
    <row r="146" spans="1:10" ht="16.5" customHeight="1">
      <c r="A146" s="233"/>
      <c r="D146" s="259" t="str">
        <f>IF(COUNT($J$13:J131)&lt;10,CONCATENATE("AMM ELE 00",COUNT($J$13:J131)),CONCATENATE("AMM ELE 0",COUNT($J$13:J131)))</f>
        <v>AMM ELE 009</v>
      </c>
      <c r="E146" s="416" t="s">
        <v>372</v>
      </c>
      <c r="F146" s="417"/>
      <c r="G146" s="417"/>
      <c r="H146" s="418"/>
      <c r="I146" s="260" t="s">
        <v>148</v>
      </c>
    </row>
    <row r="147" spans="1:10" ht="31.5">
      <c r="D147" s="262" t="s">
        <v>13208</v>
      </c>
      <c r="E147" s="263" t="s">
        <v>13209</v>
      </c>
      <c r="F147" s="263" t="s">
        <v>161</v>
      </c>
      <c r="G147" s="263" t="s">
        <v>13210</v>
      </c>
      <c r="H147" s="264" t="s">
        <v>13211</v>
      </c>
      <c r="I147" s="265" t="s">
        <v>13212</v>
      </c>
    </row>
    <row r="148" spans="1:10" ht="15.75">
      <c r="A148" s="353"/>
      <c r="D148" s="393" t="s">
        <v>13213</v>
      </c>
      <c r="E148" s="394"/>
      <c r="F148" s="394"/>
      <c r="G148" s="394"/>
      <c r="H148" s="394"/>
      <c r="I148" s="395"/>
      <c r="J148" s="354">
        <f>I171</f>
        <v>55.01</v>
      </c>
    </row>
    <row r="149" spans="1:10" ht="15">
      <c r="A149" s="233"/>
      <c r="D149" s="268">
        <v>862</v>
      </c>
      <c r="E149" s="269" t="str">
        <f>IF($A132="INSUMO",VLOOKUP($D149,'[28]BANCO DE DADOS ABRIL 2021 INS'!$A:$D,2,FALSE),VLOOKUP($D149,'[28]BANCO DE DADOS ABRIL 2021 SERV'!$B:$E,2,FALSE))</f>
        <v>CABO DE COBRE NU 10 MM2 MEIO-DURO</v>
      </c>
      <c r="F149" s="270" t="str">
        <f>IF($A132="INSUMO",VLOOKUP($D149,'[28]BANCO DE DADOS ABRIL 2021 INS'!$A:$D,3,FALSE),VLOOKUP($D149,'[28]BANCO DE DADOS ABRIL 2021 SERV'!$B:$E,3,FALSE))</f>
        <v xml:space="preserve">M     </v>
      </c>
      <c r="G149" s="344">
        <v>1.02</v>
      </c>
      <c r="H149" s="272">
        <v>9.0500000000000007</v>
      </c>
      <c r="I149" s="273">
        <f>TRUNC(H149*G149,2)</f>
        <v>9.23</v>
      </c>
    </row>
    <row r="150" spans="1:10" ht="15.75">
      <c r="A150" s="233"/>
      <c r="D150" s="393" t="s">
        <v>13215</v>
      </c>
      <c r="E150" s="394"/>
      <c r="F150" s="394"/>
      <c r="G150" s="394"/>
      <c r="H150" s="394"/>
      <c r="I150" s="395"/>
    </row>
    <row r="151" spans="1:10" ht="15.75">
      <c r="A151" s="266" t="s">
        <v>32</v>
      </c>
      <c r="D151" s="268">
        <v>88247</v>
      </c>
      <c r="E151" s="269" t="str">
        <f>IF($A134="INSUMO",VLOOKUP($D151,'[28]BANCO DE DADOS ABRIL 2021 INS'!$A:$D,2,FALSE),VLOOKUP($D151,'[28]BANCO DE DADOS ABRIL 2021 SERV'!$B:$E,2,FALSE))</f>
        <v>AUXILIAR DE ELETRICISTA COM ENCARGOS COMPLEMENTARES</v>
      </c>
      <c r="F151" s="270" t="str">
        <f>IF($A134="INSUMO",VLOOKUP($D151,'[28]BANCO DE DADOS ABRIL 2021 INS'!$A:$D,3,FALSE),VLOOKUP($D151,'[28]BANCO DE DADOS ABRIL 2021 SERV'!$B:$E,3,FALSE))</f>
        <v>H</v>
      </c>
      <c r="G151" s="274">
        <v>0.1</v>
      </c>
      <c r="H151" s="272">
        <v>16.84</v>
      </c>
      <c r="I151" s="273">
        <f>TRUNC(H151*G151,2)</f>
        <v>1.68</v>
      </c>
      <c r="J151" s="233"/>
    </row>
    <row r="152" spans="1:10" ht="15.75" thickBot="1">
      <c r="A152" s="233"/>
      <c r="D152" s="275">
        <v>88264</v>
      </c>
      <c r="E152" s="276" t="str">
        <f>IF($A136="INSUMO",VLOOKUP($D152,'[28]BANCO DE DADOS ABRIL 2021 INS'!$A:$D,2,FALSE),VLOOKUP($D152,'[28]BANCO DE DADOS ABRIL 2021 SERV'!$B:$E,2,FALSE))</f>
        <v>ELETRICISTA COM ENCARGOS COMPLEMENTARES</v>
      </c>
      <c r="F152" s="277" t="str">
        <f>IF($A136="INSUMO",VLOOKUP($D152,'[28]BANCO DE DADOS ABRIL 2021 INS'!$A:$D,3,FALSE),VLOOKUP($D152,'[28]BANCO DE DADOS ABRIL 2021 SERV'!$B:$E,3,FALSE))</f>
        <v>H</v>
      </c>
      <c r="G152" s="278">
        <v>0.1</v>
      </c>
      <c r="H152" s="287">
        <v>21.87</v>
      </c>
      <c r="I152" s="288">
        <f>TRUNC(H152*G152,2)</f>
        <v>2.1800000000000002</v>
      </c>
    </row>
    <row r="153" spans="1:10" ht="16.5" thickBot="1">
      <c r="A153" s="266" t="s">
        <v>4</v>
      </c>
      <c r="D153" s="413" t="s">
        <v>13260</v>
      </c>
      <c r="E153" s="413"/>
      <c r="F153" s="413"/>
      <c r="G153" s="414"/>
      <c r="H153" s="298" t="s">
        <v>5</v>
      </c>
      <c r="I153" s="299">
        <f>SUM(I149:I152)</f>
        <v>13.09</v>
      </c>
      <c r="J153" s="233"/>
    </row>
    <row r="154" spans="1:10" ht="16.5" thickBot="1">
      <c r="A154" s="266" t="s">
        <v>4</v>
      </c>
      <c r="J154" s="233"/>
    </row>
    <row r="155" spans="1:10" ht="15.75">
      <c r="A155" s="233"/>
      <c r="D155" s="259" t="str">
        <f>IF(COUNT($J$13:J139)&lt;10,CONCATENATE("AMM ELE 00",COUNT($J$13:J139)),CONCATENATE("AMM ELE 0",COUNT($J$13:J139)))</f>
        <v>AMM ELE 010</v>
      </c>
      <c r="E155" s="407" t="s">
        <v>374</v>
      </c>
      <c r="F155" s="407"/>
      <c r="G155" s="407"/>
      <c r="H155" s="407"/>
      <c r="I155" s="260" t="s">
        <v>161</v>
      </c>
    </row>
    <row r="156" spans="1:10" ht="31.5">
      <c r="D156" s="262" t="s">
        <v>13208</v>
      </c>
      <c r="E156" s="263" t="s">
        <v>13209</v>
      </c>
      <c r="F156" s="263" t="s">
        <v>161</v>
      </c>
      <c r="G156" s="263" t="s">
        <v>13210</v>
      </c>
      <c r="H156" s="264" t="s">
        <v>13211</v>
      </c>
      <c r="I156" s="265" t="s">
        <v>13212</v>
      </c>
    </row>
    <row r="157" spans="1:10" ht="19.5" customHeight="1">
      <c r="A157" s="233"/>
      <c r="D157" s="402" t="s">
        <v>13213</v>
      </c>
      <c r="E157" s="403"/>
      <c r="F157" s="403"/>
      <c r="G157" s="403"/>
      <c r="H157" s="403"/>
      <c r="I157" s="404"/>
      <c r="J157" s="343">
        <f>I180</f>
        <v>1327.08</v>
      </c>
    </row>
    <row r="158" spans="1:10" ht="30">
      <c r="A158" s="233"/>
      <c r="D158" s="268">
        <v>1535</v>
      </c>
      <c r="E158" s="269" t="str">
        <f>IF($A142="INSUMO",VLOOKUP($D158,'[28]BANCO DE DADOS ABRIL 2021 INS'!$A:$D,2,FALSE),VLOOKUP($D158,'[28]BANCO DE DADOS ABRIL 2021 SERV'!$B:$E,2,FALSE))</f>
        <v>TERMINAL METALICO A PRESSAO PARA 1 CABO DE 6 A 10 MM2, COM 1 FURO DE FIXACAO</v>
      </c>
      <c r="F158" s="270" t="str">
        <f>IF($A142="INSUMO",VLOOKUP($D158,'[28]BANCO DE DADOS ABRIL 2021 INS'!$A:$D,3,FALSE),VLOOKUP($D158,'[28]BANCO DE DADOS ABRIL 2021 SERV'!$B:$E,3,FALSE))</f>
        <v xml:space="preserve">UN    </v>
      </c>
      <c r="G158" s="344">
        <v>1</v>
      </c>
      <c r="H158" s="272">
        <v>4.84</v>
      </c>
      <c r="I158" s="273">
        <f>TRUNC(H158*G158,2)</f>
        <v>4.84</v>
      </c>
    </row>
    <row r="159" spans="1:10" ht="15.75">
      <c r="A159" s="233"/>
      <c r="D159" s="402" t="s">
        <v>13215</v>
      </c>
      <c r="E159" s="403"/>
      <c r="F159" s="403"/>
      <c r="G159" s="403"/>
      <c r="H159" s="403"/>
      <c r="I159" s="404"/>
    </row>
    <row r="160" spans="1:10" ht="32.25" customHeight="1">
      <c r="A160" s="266" t="s">
        <v>32</v>
      </c>
      <c r="D160" s="268">
        <v>88247</v>
      </c>
      <c r="E160" s="269" t="str">
        <f>IF($A144="INSUMO",VLOOKUP($D160,'[28]BANCO DE DADOS ABRIL 2021 INS'!$A:$D,2,FALSE),VLOOKUP($D160,'[28]BANCO DE DADOS ABRIL 2021 SERV'!$B:$E,2,FALSE))</f>
        <v>AUXILIAR DE ELETRICISTA COM ENCARGOS COMPLEMENTARES</v>
      </c>
      <c r="F160" s="270" t="str">
        <f>IF($A144="INSUMO",VLOOKUP($D160,'[28]BANCO DE DADOS ABRIL 2021 INS'!$A:$D,3,FALSE),VLOOKUP($D160,'[28]BANCO DE DADOS ABRIL 2021 SERV'!$B:$E,3,FALSE))</f>
        <v>H</v>
      </c>
      <c r="G160" s="274">
        <v>0.3</v>
      </c>
      <c r="H160" s="272">
        <v>16.84</v>
      </c>
      <c r="I160" s="273">
        <f>TRUNC(H160*G160,2)</f>
        <v>5.05</v>
      </c>
    </row>
    <row r="161" spans="1:10" ht="15.75" thickBot="1">
      <c r="A161" s="233"/>
      <c r="D161" s="275">
        <v>88264</v>
      </c>
      <c r="E161" s="276" t="str">
        <f>IF($A145="INSUMO",VLOOKUP($D161,'[28]BANCO DE DADOS ABRIL 2021 INS'!$A:$D,2,FALSE),VLOOKUP($D161,'[28]BANCO DE DADOS ABRIL 2021 SERV'!$B:$E,2,FALSE))</f>
        <v>ELETRICISTA COM ENCARGOS COMPLEMENTARES</v>
      </c>
      <c r="F161" s="277" t="str">
        <f>IF($A145="INSUMO",VLOOKUP($D161,'[28]BANCO DE DADOS ABRIL 2021 INS'!$A:$D,3,FALSE),VLOOKUP($D161,'[28]BANCO DE DADOS ABRIL 2021 SERV'!$B:$E,3,FALSE))</f>
        <v>H</v>
      </c>
      <c r="G161" s="278">
        <v>0.3</v>
      </c>
      <c r="H161" s="287">
        <v>21.87</v>
      </c>
      <c r="I161" s="288">
        <f>TRUNC(H161*G161,2)</f>
        <v>6.56</v>
      </c>
    </row>
    <row r="162" spans="1:10" ht="16.5" thickBot="1">
      <c r="A162" s="266" t="s">
        <v>4</v>
      </c>
      <c r="D162" s="408" t="s">
        <v>13261</v>
      </c>
      <c r="E162" s="408"/>
      <c r="F162" s="408"/>
      <c r="G162" s="408"/>
      <c r="H162" s="298" t="s">
        <v>5</v>
      </c>
      <c r="I162" s="299">
        <f>SUM(I158:I161)</f>
        <v>16.45</v>
      </c>
    </row>
    <row r="163" spans="1:10" ht="16.5" thickBot="1">
      <c r="A163" s="266" t="s">
        <v>4</v>
      </c>
    </row>
    <row r="164" spans="1:10" ht="15.75">
      <c r="A164" s="233"/>
      <c r="D164" s="259" t="str">
        <f>IF(COUNT($J$13:J148)&lt;10,CONCATENATE("AMM ELE 00",COUNT($J$13:J148)),CONCATENATE("AMM ELE 0",COUNT($J$13:J148)))</f>
        <v>AMM ELE 011</v>
      </c>
      <c r="E164" s="407" t="s">
        <v>13262</v>
      </c>
      <c r="F164" s="407"/>
      <c r="G164" s="407"/>
      <c r="H164" s="407"/>
      <c r="I164" s="260" t="str">
        <f>F167</f>
        <v xml:space="preserve">UN    </v>
      </c>
    </row>
    <row r="165" spans="1:10" ht="31.5">
      <c r="D165" s="262" t="s">
        <v>13263</v>
      </c>
      <c r="E165" s="290" t="s">
        <v>13209</v>
      </c>
      <c r="F165" s="263" t="s">
        <v>161</v>
      </c>
      <c r="G165" s="290" t="s">
        <v>13210</v>
      </c>
      <c r="H165" s="291" t="s">
        <v>13211</v>
      </c>
      <c r="I165" s="292" t="s">
        <v>13212</v>
      </c>
    </row>
    <row r="166" spans="1:10" ht="15.75">
      <c r="D166" s="409" t="s">
        <v>13213</v>
      </c>
      <c r="E166" s="410"/>
      <c r="F166" s="410"/>
      <c r="G166" s="410"/>
      <c r="H166" s="410"/>
      <c r="I166" s="411"/>
    </row>
    <row r="167" spans="1:10" ht="45">
      <c r="D167" s="268">
        <v>420</v>
      </c>
      <c r="E167" s="269" t="str">
        <f>IF($A151="INSUMO",VLOOKUP($D167,'[28]BANCO DE DADOS ABRIL 2021 INS'!$A:$D,2,FALSE),VLOOKUP($D167,'[28]BANCO DE DADOS ABRIL 2021 SERV'!$B:$E,2,FALSE))</f>
        <v>CINTA CIRCULAR EM ACO GALVANIZADO DE 150 MM DE DIAMETRO PARA FIXACAO DE CAIXA MEDICAO, INCLUI PARAFUSOS E PORCAS</v>
      </c>
      <c r="F167" s="270" t="str">
        <f>IF($A151="INSUMO",VLOOKUP($D167,'[28]BANCO DE DADOS ABRIL 2021 INS'!$A:$D,3,FALSE),VLOOKUP($D167,'[28]BANCO DE DADOS ABRIL 2021 SERV'!$B:$E,3,FALSE))</f>
        <v xml:space="preserve">UN    </v>
      </c>
      <c r="G167" s="274">
        <v>1</v>
      </c>
      <c r="H167" s="272">
        <v>39.869999999999997</v>
      </c>
      <c r="I167" s="273">
        <f>TRUNC(H167*G167,2)</f>
        <v>39.869999999999997</v>
      </c>
    </row>
    <row r="168" spans="1:10" ht="15.75">
      <c r="D168" s="409" t="s">
        <v>13215</v>
      </c>
      <c r="E168" s="410"/>
      <c r="F168" s="410"/>
      <c r="G168" s="410"/>
      <c r="H168" s="410"/>
      <c r="I168" s="411"/>
    </row>
    <row r="169" spans="1:10" ht="15">
      <c r="D169" s="268">
        <v>88264</v>
      </c>
      <c r="E169" s="269" t="str">
        <f>IF($A153="INSUMO",VLOOKUP($D169,'[28]BANCO DE DADOS ABRIL 2021 INS'!$A:$D,2,FALSE),VLOOKUP($D169,'[28]BANCO DE DADOS ABRIL 2021 SERV'!$B:$E,2,FALSE))</f>
        <v>ELETRICISTA COM ENCARGOS COMPLEMENTARES</v>
      </c>
      <c r="F169" s="270" t="str">
        <f>IF($A153="INSUMO",VLOOKUP($D169,'[28]BANCO DE DADOS ABRIL 2021 INS'!$A:$D,3,FALSE),VLOOKUP($D169,'[28]BANCO DE DADOS ABRIL 2021 SERV'!$B:$E,3,FALSE))</f>
        <v>H</v>
      </c>
      <c r="G169" s="274">
        <v>0.5</v>
      </c>
      <c r="H169" s="272">
        <v>21.87</v>
      </c>
      <c r="I169" s="273">
        <f>TRUNC(H169*G169,2)</f>
        <v>10.93</v>
      </c>
    </row>
    <row r="170" spans="1:10" ht="15.75" thickBot="1">
      <c r="D170" s="275">
        <v>88247</v>
      </c>
      <c r="E170" s="276" t="str">
        <f>IF($A154="INSUMO",VLOOKUP($D170,'[28]BANCO DE DADOS ABRIL 2021 INS'!$A:$D,2,FALSE),VLOOKUP($D170,'[28]BANCO DE DADOS ABRIL 2021 SERV'!$B:$E,2,FALSE))</f>
        <v>AUXILIAR DE ELETRICISTA COM ENCARGOS COMPLEMENTARES</v>
      </c>
      <c r="F170" s="277" t="str">
        <f>IF($A154="INSUMO",VLOOKUP($D170,'[28]BANCO DE DADOS ABRIL 2021 INS'!$A:$D,3,FALSE),VLOOKUP($D170,'[28]BANCO DE DADOS ABRIL 2021 SERV'!$B:$E,3,FALSE))</f>
        <v>H</v>
      </c>
      <c r="G170" s="278">
        <v>0.25</v>
      </c>
      <c r="H170" s="287">
        <v>16.84</v>
      </c>
      <c r="I170" s="288">
        <f>TRUNC(H170*G170,2)</f>
        <v>4.21</v>
      </c>
    </row>
    <row r="171" spans="1:10" s="355" customFormat="1" ht="18.75" thickBot="1">
      <c r="D171" s="356"/>
      <c r="E171" s="356"/>
      <c r="F171" s="356"/>
      <c r="G171" s="356"/>
      <c r="H171" s="298" t="s">
        <v>5</v>
      </c>
      <c r="I171" s="299">
        <f>SUM(I167:I170)</f>
        <v>55.01</v>
      </c>
      <c r="J171" s="357"/>
    </row>
    <row r="172" spans="1:10" s="355" customFormat="1" ht="15.75" thickBot="1">
      <c r="D172" s="226"/>
      <c r="E172" s="226"/>
      <c r="F172" s="226"/>
      <c r="G172" s="226"/>
      <c r="H172" s="226"/>
      <c r="I172" s="226"/>
    </row>
    <row r="173" spans="1:10" s="355" customFormat="1" ht="15.75">
      <c r="D173" s="259" t="str">
        <f>IF(COUNT($J$13:J157)&lt;10,CONCATENATE("AMM ELE 00",COUNT($J$13:J157)),CONCATENATE("AMM ELE 0",COUNT($J$13:J157)))</f>
        <v>AMM ELE 012</v>
      </c>
      <c r="E173" s="407" t="str">
        <f>CONCATENATE("FORNECIMENTO E INSTALAÇÃO DE ",E182)</f>
        <v>FORNECIMENTO E INSTALAÇÃO DE REFLETOR BIVOLT DE LED, 200W DE POTÊNCIA, FLUXO LUMINOSO A PARTIR DE 100 LM/W, TEMPERATURA DE COR A PARTIR DE 4000K (BRANCO FRIO), TEMPERATURA DE OPERAÇÃO -40º A 55ºC, IRC A PARTIR DE 70, TENSÃO DE ENTRADA BIVOLT, FATOR DE POTÊNCIA A PARTIR DE 0,95, PROTEÇÃO CONTRA SURTO CONFORME NORMA ANSI C62.41 CATEGORIA B 6KV, VIDA ÚTIL A PARTIR DE 90.000 HORAS, INDÍCE DE HARMÔNICAS (THD) MENOR QUE 10%, ÍNDICE DE PROTEÇÃO IP66, RESISTÊNCIA MECÂNICA IK 05 (BLOCO ÓPTICO) / IK 08 (CORPO), SUPORTE COM ALÇA 60º (FURAÇÃO 9MM), INCLUSO CUSTO DE ENVIO ATÉ CONSELVAN MT</v>
      </c>
      <c r="F173" s="412"/>
      <c r="G173" s="412"/>
      <c r="H173" s="412"/>
      <c r="I173" s="260" t="s">
        <v>161</v>
      </c>
    </row>
    <row r="174" spans="1:10" s="355" customFormat="1" ht="31.5">
      <c r="D174" s="262" t="s">
        <v>13208</v>
      </c>
      <c r="E174" s="263" t="s">
        <v>13209</v>
      </c>
      <c r="F174" s="263" t="s">
        <v>148</v>
      </c>
      <c r="G174" s="263" t="s">
        <v>13210</v>
      </c>
      <c r="H174" s="264" t="s">
        <v>13211</v>
      </c>
      <c r="I174" s="265" t="s">
        <v>13212</v>
      </c>
    </row>
    <row r="175" spans="1:10" s="355" customFormat="1" ht="15.75">
      <c r="D175" s="402" t="s">
        <v>13213</v>
      </c>
      <c r="E175" s="403"/>
      <c r="F175" s="403"/>
      <c r="G175" s="403"/>
      <c r="H175" s="403"/>
      <c r="I175" s="404"/>
    </row>
    <row r="176" spans="1:10" ht="165">
      <c r="D176" s="268" t="s">
        <v>13224</v>
      </c>
      <c r="E176" s="269" t="str">
        <f>E182</f>
        <v>REFLETOR BIVOLT DE LED, 200W DE POTÊNCIA, FLUXO LUMINOSO A PARTIR DE 100 LM/W, TEMPERATURA DE COR A PARTIR DE 4000K (BRANCO FRIO), TEMPERATURA DE OPERAÇÃO -40º A 55ºC, IRC A PARTIR DE 70, TENSÃO DE ENTRADA BIVOLT, FATOR DE POTÊNCIA A PARTIR DE 0,95, PROTEÇÃO CONTRA SURTO CONFORME NORMA ANSI C62.41 CATEGORIA B 6KV, VIDA ÚTIL A PARTIR DE 90.000 HORAS, INDÍCE DE HARMÔNICAS (THD) MENOR QUE 10%, ÍNDICE DE PROTEÇÃO IP66, RESISTÊNCIA MECÂNICA IK 05 (BLOCO ÓPTICO) / IK 08 (CORPO), SUPORTE COM ALÇA 60º (FURAÇÃO 9MM), INCLUSO CUSTO DE ENVIO ATÉ CONSELVAN MT</v>
      </c>
      <c r="F176" s="270" t="s">
        <v>409</v>
      </c>
      <c r="G176" s="344">
        <v>1</v>
      </c>
      <c r="H176" s="272">
        <f>F187</f>
        <v>1300</v>
      </c>
      <c r="I176" s="273">
        <f>TRUNC(H176*G176,2)</f>
        <v>1300</v>
      </c>
    </row>
    <row r="177" spans="2:10" ht="15.75">
      <c r="D177" s="402" t="s">
        <v>13215</v>
      </c>
      <c r="E177" s="403"/>
      <c r="F177" s="403"/>
      <c r="G177" s="403"/>
      <c r="H177" s="403"/>
      <c r="I177" s="404"/>
    </row>
    <row r="178" spans="2:10" ht="15">
      <c r="D178" s="268">
        <v>88264</v>
      </c>
      <c r="E178" s="269" t="str">
        <f>IF($A162="INSUMO",VLOOKUP($D178,'[28]BANCO DE DADOS ABRIL 2021 INS'!$A:$D,2,FALSE),VLOOKUP($D178,'[28]BANCO DE DADOS ABRIL 2021 SERV'!$B:$E,2,FALSE))</f>
        <v>ELETRICISTA COM ENCARGOS COMPLEMENTARES</v>
      </c>
      <c r="F178" s="270" t="str">
        <f>IF($A162="INSUMO",VLOOKUP($D178,'[28]BANCO DE DADOS ABRIL 2021 INS'!$A:$D,3,FALSE),VLOOKUP($D178,'[28]BANCO DE DADOS ABRIL 2021 SERV'!$B:$E,3,FALSE))</f>
        <v>H</v>
      </c>
      <c r="G178" s="274">
        <v>0.7</v>
      </c>
      <c r="H178" s="272">
        <v>21.87</v>
      </c>
      <c r="I178" s="358">
        <f>TRUNC(H178*G178,2)</f>
        <v>15.3</v>
      </c>
    </row>
    <row r="179" spans="2:10" ht="15.75" thickBot="1">
      <c r="B179" s="316"/>
      <c r="C179" s="316"/>
      <c r="D179" s="275">
        <v>88316</v>
      </c>
      <c r="E179" s="276" t="str">
        <f>IF($A163="INSUMO",VLOOKUP($D179,'[28]BANCO DE DADOS ABRIL 2021 INS'!$A:$D,2,FALSE),VLOOKUP($D179,'[28]BANCO DE DADOS ABRIL 2021 SERV'!$B:$E,2,FALSE))</f>
        <v>SERVENTE COM ENCARGOS COMPLEMENTARES</v>
      </c>
      <c r="F179" s="277" t="str">
        <f>IF($A163="INSUMO",VLOOKUP($D179,'[28]BANCO DE DADOS ABRIL 2021 INS'!$A:$D,3,FALSE),VLOOKUP($D179,'[28]BANCO DE DADOS ABRIL 2021 SERV'!$B:$E,3,FALSE))</f>
        <v>H</v>
      </c>
      <c r="G179" s="278">
        <v>0.7</v>
      </c>
      <c r="H179" s="287">
        <v>16.829999999999998</v>
      </c>
      <c r="I179" s="359">
        <f>TRUNC(H179*G179,2)</f>
        <v>11.78</v>
      </c>
    </row>
    <row r="180" spans="2:10" ht="16.5" thickBot="1">
      <c r="B180" s="316" t="s">
        <v>195</v>
      </c>
      <c r="C180" s="316"/>
      <c r="D180" s="405" t="s">
        <v>13264</v>
      </c>
      <c r="E180" s="405"/>
      <c r="F180" s="405"/>
      <c r="G180" s="406"/>
      <c r="H180" s="298" t="s">
        <v>5</v>
      </c>
      <c r="I180" s="299">
        <f>SUM(I176:I179)</f>
        <v>1327.08</v>
      </c>
    </row>
    <row r="181" spans="2:10" s="355" customFormat="1" ht="18.75" thickBot="1">
      <c r="B181" s="360" t="s">
        <v>195</v>
      </c>
      <c r="C181" s="360"/>
      <c r="D181" s="226"/>
      <c r="E181" s="226"/>
      <c r="F181" s="226"/>
      <c r="G181" s="226"/>
      <c r="H181" s="226"/>
      <c r="I181" s="226"/>
      <c r="J181" s="357"/>
    </row>
    <row r="182" spans="2:10" s="355" customFormat="1" ht="173.25">
      <c r="B182" s="360" t="s">
        <v>195</v>
      </c>
      <c r="C182" s="360"/>
      <c r="D182" s="308"/>
      <c r="E182" s="309" t="s">
        <v>13265</v>
      </c>
      <c r="F182" s="310"/>
      <c r="G182" s="311"/>
      <c r="H182" s="312"/>
      <c r="I182" s="313" t="s">
        <v>161</v>
      </c>
    </row>
    <row r="183" spans="2:10" ht="31.5">
      <c r="B183" s="316"/>
      <c r="C183" s="316"/>
      <c r="D183" s="361" t="s">
        <v>13228</v>
      </c>
      <c r="E183" s="362" t="s">
        <v>13229</v>
      </c>
      <c r="F183" s="363" t="s">
        <v>13230</v>
      </c>
      <c r="G183" s="364" t="s">
        <v>13231</v>
      </c>
      <c r="H183" s="365" t="s">
        <v>8855</v>
      </c>
      <c r="I183" s="366" t="s">
        <v>13232</v>
      </c>
    </row>
    <row r="184" spans="2:10" ht="15">
      <c r="B184" s="316"/>
      <c r="C184" s="316"/>
      <c r="D184" s="367">
        <v>44698</v>
      </c>
      <c r="E184" s="331" t="s">
        <v>13266</v>
      </c>
      <c r="F184" s="335">
        <f>1056.6+(1250/72)</f>
        <v>1073.96</v>
      </c>
      <c r="G184" s="333" t="s">
        <v>13267</v>
      </c>
      <c r="H184" s="327" t="s">
        <v>13268</v>
      </c>
      <c r="I184" s="334" t="s">
        <v>13269</v>
      </c>
    </row>
    <row r="185" spans="2:10" ht="15">
      <c r="B185" s="316"/>
      <c r="C185" s="316"/>
      <c r="D185" s="367">
        <v>44698</v>
      </c>
      <c r="E185" s="368" t="s">
        <v>13270</v>
      </c>
      <c r="F185" s="335">
        <f>1290+(1800/72)</f>
        <v>1315</v>
      </c>
      <c r="G185" s="369" t="s">
        <v>13271</v>
      </c>
      <c r="H185" s="370" t="s">
        <v>13272</v>
      </c>
      <c r="I185" s="334" t="s">
        <v>13273</v>
      </c>
    </row>
    <row r="186" spans="2:10" ht="15">
      <c r="B186" s="316"/>
      <c r="C186" s="316"/>
      <c r="D186" s="367">
        <v>44698</v>
      </c>
      <c r="E186" s="371" t="s">
        <v>13274</v>
      </c>
      <c r="F186" s="372">
        <v>1300</v>
      </c>
      <c r="G186" s="333" t="s">
        <v>13275</v>
      </c>
      <c r="H186" s="373" t="s">
        <v>13276</v>
      </c>
      <c r="I186" s="374" t="s">
        <v>13277</v>
      </c>
    </row>
    <row r="187" spans="2:10" ht="16.5" thickBot="1">
      <c r="B187" s="316"/>
      <c r="C187" s="316"/>
      <c r="D187" s="337"/>
      <c r="E187" s="338" t="s">
        <v>13245</v>
      </c>
      <c r="F187" s="339">
        <f>MEDIAN(F184:F186)</f>
        <v>1300</v>
      </c>
      <c r="G187" s="340"/>
      <c r="H187" s="341"/>
      <c r="I187" s="342"/>
    </row>
    <row r="188" spans="2:10" ht="13.5" thickBot="1">
      <c r="B188" s="316" t="s">
        <v>13214</v>
      </c>
      <c r="C188" s="316"/>
    </row>
    <row r="189" spans="2:10" ht="33.75" customHeight="1">
      <c r="B189" s="316" t="s">
        <v>13214</v>
      </c>
      <c r="C189" s="316"/>
      <c r="D189" s="259" t="s">
        <v>13278</v>
      </c>
      <c r="E189" s="407" t="str">
        <f>CONCATENATE("FORNECIMENTO E INSTALAÇÃO DE ",E192)</f>
        <v>FORNECIMENTO E INSTALAÇÃO DE POSTE DE CONCRETO DUPLO T, H = 11 M (NBR 8451)</v>
      </c>
      <c r="F189" s="407"/>
      <c r="G189" s="407"/>
      <c r="H189" s="407"/>
      <c r="I189" s="260" t="str">
        <f>F192</f>
        <v xml:space="preserve">UN    </v>
      </c>
    </row>
    <row r="190" spans="2:10" ht="47.25">
      <c r="B190" s="316"/>
      <c r="C190" s="316"/>
      <c r="D190" s="262" t="s">
        <v>13279</v>
      </c>
      <c r="E190" s="263" t="s">
        <v>13209</v>
      </c>
      <c r="F190" s="263" t="s">
        <v>161</v>
      </c>
      <c r="G190" s="263" t="s">
        <v>13210</v>
      </c>
      <c r="H190" s="264" t="s">
        <v>13211</v>
      </c>
      <c r="I190" s="265" t="s">
        <v>13212</v>
      </c>
    </row>
    <row r="191" spans="2:10" ht="15.75">
      <c r="B191" s="316"/>
      <c r="C191" s="316"/>
      <c r="D191" s="402" t="s">
        <v>13213</v>
      </c>
      <c r="E191" s="403"/>
      <c r="F191" s="403"/>
      <c r="G191" s="403"/>
      <c r="H191" s="403"/>
      <c r="I191" s="404"/>
    </row>
    <row r="192" spans="2:10" ht="15">
      <c r="B192" s="316"/>
      <c r="C192" s="316"/>
      <c r="D192" s="268" t="s">
        <v>13224</v>
      </c>
      <c r="E192" s="269" t="s">
        <v>13280</v>
      </c>
      <c r="F192" s="270" t="s">
        <v>409</v>
      </c>
      <c r="G192" s="344">
        <v>1</v>
      </c>
      <c r="H192" s="272">
        <f>I206</f>
        <v>1336.45</v>
      </c>
      <c r="I192" s="273">
        <f>G192*H192</f>
        <v>1336.45</v>
      </c>
    </row>
    <row r="193" spans="2:10" ht="16.5" customHeight="1">
      <c r="B193" s="316"/>
      <c r="C193" s="316"/>
      <c r="D193" s="268" t="s">
        <v>13224</v>
      </c>
      <c r="E193" s="269" t="s">
        <v>13281</v>
      </c>
      <c r="F193" s="270" t="s">
        <v>409</v>
      </c>
      <c r="G193" s="344">
        <v>1</v>
      </c>
      <c r="H193" s="272">
        <f>I213</f>
        <v>1883.33</v>
      </c>
      <c r="I193" s="273">
        <f>G193*H193</f>
        <v>1883.33</v>
      </c>
    </row>
    <row r="194" spans="2:10" ht="15.75">
      <c r="D194" s="393" t="s">
        <v>13282</v>
      </c>
      <c r="E194" s="394"/>
      <c r="F194" s="394"/>
      <c r="G194" s="394"/>
      <c r="H194" s="394"/>
      <c r="I194" s="395"/>
    </row>
    <row r="195" spans="2:10" ht="60">
      <c r="D195" s="268">
        <v>5928</v>
      </c>
      <c r="E195" s="269" t="s">
        <v>301</v>
      </c>
      <c r="F195" s="270" t="s">
        <v>159</v>
      </c>
      <c r="G195" s="344">
        <v>1</v>
      </c>
      <c r="H195" s="272">
        <v>210.75</v>
      </c>
      <c r="I195" s="273">
        <f>G195*H195</f>
        <v>210.75</v>
      </c>
    </row>
    <row r="196" spans="2:10" ht="15.75">
      <c r="D196" s="393" t="s">
        <v>13215</v>
      </c>
      <c r="E196" s="394"/>
      <c r="F196" s="394"/>
      <c r="G196" s="394"/>
      <c r="H196" s="394"/>
      <c r="I196" s="395"/>
    </row>
    <row r="197" spans="2:10" ht="15.75">
      <c r="D197" s="268">
        <v>88316</v>
      </c>
      <c r="E197" s="269" t="s">
        <v>151</v>
      </c>
      <c r="F197" s="270" t="s">
        <v>35</v>
      </c>
      <c r="G197" s="344">
        <v>6</v>
      </c>
      <c r="H197" s="272">
        <v>16.829999999999998</v>
      </c>
      <c r="I197" s="273">
        <f>G197*H197</f>
        <v>100.98</v>
      </c>
      <c r="J197" s="375"/>
    </row>
    <row r="198" spans="2:10" ht="16.5" thickBot="1">
      <c r="D198" s="400" t="s">
        <v>13283</v>
      </c>
      <c r="E198" s="400"/>
      <c r="F198" s="400"/>
      <c r="G198" s="401"/>
      <c r="H198" s="298" t="s">
        <v>5</v>
      </c>
      <c r="I198" s="299">
        <f>I192+I193+I195+I197</f>
        <v>3531.51</v>
      </c>
    </row>
    <row r="199" spans="2:10" ht="35.25" customHeight="1">
      <c r="B199" s="226" t="s">
        <v>13214</v>
      </c>
    </row>
    <row r="200" spans="2:10" ht="39" customHeight="1">
      <c r="B200" s="226" t="s">
        <v>13214</v>
      </c>
    </row>
    <row r="201" spans="2:10" ht="15.75">
      <c r="B201" s="226" t="s">
        <v>13214</v>
      </c>
      <c r="D201" s="393" t="s">
        <v>13284</v>
      </c>
      <c r="E201" s="394"/>
      <c r="F201" s="394"/>
      <c r="G201" s="394"/>
      <c r="H201" s="394"/>
      <c r="I201" s="395"/>
    </row>
    <row r="202" spans="2:10">
      <c r="D202" s="376" t="s">
        <v>13228</v>
      </c>
      <c r="E202" s="377" t="s">
        <v>199</v>
      </c>
      <c r="F202" s="396" t="s">
        <v>13231</v>
      </c>
      <c r="G202" s="397"/>
      <c r="H202" s="378" t="s">
        <v>13285</v>
      </c>
      <c r="I202" s="379" t="s">
        <v>13286</v>
      </c>
    </row>
    <row r="203" spans="2:10" ht="15">
      <c r="D203" s="380">
        <v>44698</v>
      </c>
      <c r="E203" s="269" t="s">
        <v>13287</v>
      </c>
      <c r="F203" s="398" t="s">
        <v>13288</v>
      </c>
      <c r="G203" s="399"/>
      <c r="H203" s="381">
        <v>1336.45</v>
      </c>
      <c r="I203" s="273">
        <f>H203</f>
        <v>1336.45</v>
      </c>
    </row>
    <row r="204" spans="2:10" ht="30">
      <c r="D204" s="380">
        <v>44698</v>
      </c>
      <c r="E204" s="269" t="s">
        <v>13289</v>
      </c>
      <c r="F204" s="398" t="s">
        <v>13290</v>
      </c>
      <c r="G204" s="399"/>
      <c r="H204" s="381">
        <v>2460</v>
      </c>
      <c r="I204" s="273">
        <f>H204</f>
        <v>2460</v>
      </c>
      <c r="J204" s="375"/>
    </row>
    <row r="205" spans="2:10" ht="30">
      <c r="B205" s="226" t="s">
        <v>13214</v>
      </c>
      <c r="D205" s="380">
        <v>44698</v>
      </c>
      <c r="E205" s="269" t="s">
        <v>13291</v>
      </c>
      <c r="F205" s="398" t="s">
        <v>13292</v>
      </c>
      <c r="G205" s="399"/>
      <c r="H205" s="381">
        <f>15000/12</f>
        <v>1250</v>
      </c>
      <c r="I205" s="273">
        <f>H205</f>
        <v>1250</v>
      </c>
    </row>
    <row r="206" spans="2:10" ht="16.5" thickBot="1">
      <c r="B206" s="226" t="s">
        <v>13214</v>
      </c>
      <c r="D206" s="391"/>
      <c r="E206" s="391"/>
      <c r="F206" s="391"/>
      <c r="G206" s="392"/>
      <c r="H206" s="382" t="s">
        <v>192</v>
      </c>
      <c r="I206" s="383">
        <f>MEDIAN(I203:I205)</f>
        <v>1336.45</v>
      </c>
    </row>
    <row r="207" spans="2:10">
      <c r="B207" s="226" t="s">
        <v>13214</v>
      </c>
    </row>
    <row r="208" spans="2:10" ht="15.75">
      <c r="B208" s="226" t="s">
        <v>13214</v>
      </c>
      <c r="D208" s="393" t="s">
        <v>13293</v>
      </c>
      <c r="E208" s="394"/>
      <c r="F208" s="394"/>
      <c r="G208" s="394"/>
      <c r="H208" s="394"/>
      <c r="I208" s="395"/>
    </row>
    <row r="209" spans="4:9">
      <c r="D209" s="376" t="s">
        <v>13228</v>
      </c>
      <c r="E209" s="377" t="s">
        <v>199</v>
      </c>
      <c r="F209" s="396" t="s">
        <v>13231</v>
      </c>
      <c r="G209" s="397"/>
      <c r="H209" s="378" t="s">
        <v>13285</v>
      </c>
      <c r="I209" s="379" t="s">
        <v>13286</v>
      </c>
    </row>
    <row r="210" spans="4:9" ht="15">
      <c r="D210" s="380">
        <v>44698</v>
      </c>
      <c r="E210" s="269" t="s">
        <v>13294</v>
      </c>
      <c r="F210" s="398" t="s">
        <v>13295</v>
      </c>
      <c r="G210" s="399"/>
      <c r="H210" s="381">
        <f>11500/6</f>
        <v>1916.67</v>
      </c>
      <c r="I210" s="272">
        <f>11300/6</f>
        <v>1883.33</v>
      </c>
    </row>
    <row r="211" spans="4:9" ht="15">
      <c r="D211" s="380">
        <v>44698</v>
      </c>
      <c r="E211" s="269" t="s">
        <v>13296</v>
      </c>
      <c r="F211" s="398" t="s">
        <v>13297</v>
      </c>
      <c r="G211" s="399"/>
      <c r="H211" s="381">
        <f>(9800/6)</f>
        <v>1633.33</v>
      </c>
      <c r="I211" s="273">
        <f>H211</f>
        <v>1633.33</v>
      </c>
    </row>
    <row r="212" spans="4:9" ht="15">
      <c r="D212" s="380">
        <v>44698</v>
      </c>
      <c r="E212" s="384" t="s">
        <v>13298</v>
      </c>
      <c r="F212" s="398" t="s">
        <v>13299</v>
      </c>
      <c r="G212" s="399"/>
      <c r="H212" s="381">
        <f>(16000/6)</f>
        <v>2666.67</v>
      </c>
      <c r="I212" s="273">
        <f>H212</f>
        <v>2666.67</v>
      </c>
    </row>
    <row r="213" spans="4:9" ht="16.5" thickBot="1">
      <c r="D213" s="385"/>
      <c r="E213" s="269"/>
      <c r="F213" s="386"/>
      <c r="G213" s="386"/>
      <c r="H213" s="387" t="s">
        <v>192</v>
      </c>
      <c r="I213" s="388">
        <f>MEDIAN(I210:I212)</f>
        <v>1883.33</v>
      </c>
    </row>
    <row r="217" spans="4:9" ht="28.5">
      <c r="E217" s="389" t="s">
        <v>13300</v>
      </c>
    </row>
  </sheetData>
  <mergeCells count="72">
    <mergeCell ref="D28:I28"/>
    <mergeCell ref="D3:D4"/>
    <mergeCell ref="E3:G4"/>
    <mergeCell ref="H3:I3"/>
    <mergeCell ref="D5:I5"/>
    <mergeCell ref="D10:I10"/>
    <mergeCell ref="E14:H14"/>
    <mergeCell ref="D16:I16"/>
    <mergeCell ref="D18:I18"/>
    <mergeCell ref="D21:G21"/>
    <mergeCell ref="E23:H23"/>
    <mergeCell ref="D25:I25"/>
    <mergeCell ref="D52:I52"/>
    <mergeCell ref="D30:G31"/>
    <mergeCell ref="E32:H32"/>
    <mergeCell ref="D34:I34"/>
    <mergeCell ref="D36:I36"/>
    <mergeCell ref="D38:G39"/>
    <mergeCell ref="E40:H40"/>
    <mergeCell ref="D42:I42"/>
    <mergeCell ref="D44:I44"/>
    <mergeCell ref="D46:G46"/>
    <mergeCell ref="E48:H48"/>
    <mergeCell ref="D50:I50"/>
    <mergeCell ref="D80:I80"/>
    <mergeCell ref="D55:G55"/>
    <mergeCell ref="E57:H57"/>
    <mergeCell ref="D59:I59"/>
    <mergeCell ref="D61:I61"/>
    <mergeCell ref="D64:G65"/>
    <mergeCell ref="E67:H67"/>
    <mergeCell ref="D69:I69"/>
    <mergeCell ref="D71:I71"/>
    <mergeCell ref="D74:G74"/>
    <mergeCell ref="E76:H76"/>
    <mergeCell ref="D78:I78"/>
    <mergeCell ref="D159:I159"/>
    <mergeCell ref="D84:G85"/>
    <mergeCell ref="E94:H94"/>
    <mergeCell ref="D96:I96"/>
    <mergeCell ref="D117:I117"/>
    <mergeCell ref="D125:G125"/>
    <mergeCell ref="E146:H146"/>
    <mergeCell ref="D148:I148"/>
    <mergeCell ref="D150:I150"/>
    <mergeCell ref="D153:G153"/>
    <mergeCell ref="E155:H155"/>
    <mergeCell ref="D157:I157"/>
    <mergeCell ref="D196:I196"/>
    <mergeCell ref="D162:G162"/>
    <mergeCell ref="E164:H164"/>
    <mergeCell ref="D166:I166"/>
    <mergeCell ref="D168:I168"/>
    <mergeCell ref="E173:H173"/>
    <mergeCell ref="D175:I175"/>
    <mergeCell ref="D177:I177"/>
    <mergeCell ref="D180:G180"/>
    <mergeCell ref="E189:H189"/>
    <mergeCell ref="D191:I191"/>
    <mergeCell ref="D194:I194"/>
    <mergeCell ref="F212:G212"/>
    <mergeCell ref="D198:G198"/>
    <mergeCell ref="D201:I201"/>
    <mergeCell ref="F202:G202"/>
    <mergeCell ref="F203:G203"/>
    <mergeCell ref="F204:G204"/>
    <mergeCell ref="F205:G205"/>
    <mergeCell ref="D206:G206"/>
    <mergeCell ref="D208:I208"/>
    <mergeCell ref="F209:G209"/>
    <mergeCell ref="F210:G210"/>
    <mergeCell ref="F211:G211"/>
  </mergeCells>
  <conditionalFormatting sqref="H202">
    <cfRule type="cellIs" dxfId="1" priority="2" stopIfTrue="1" operator="equal">
      <formula>0</formula>
    </cfRule>
  </conditionalFormatting>
  <conditionalFormatting sqref="H209">
    <cfRule type="cellIs" dxfId="0" priority="1" stopIfTrue="1" operator="equal">
      <formula>0</formula>
    </cfRule>
  </conditionalFormatting>
  <dataValidations disablePrompts="1" count="1">
    <dataValidation type="list" allowBlank="1" showInputMessage="1" showErrorMessage="1" sqref="A19:A20 A160 A162:A163 A151 A153:A154 A142 A144:A145 A132 A134:A136 A97:A116 A118:A124 A26:A27 A81:A83 A17 A72:A73 A62:A63 A53:A54 A45 A37 A29 A70 A60 A51 A43 A35" xr:uid="{7FB6719C-9E23-4AB9-B397-F861B0E4B47D}">
      <formula1>$B$3:$B$4</formula1>
    </dataValidation>
  </dataValidations>
  <printOptions horizontalCentered="1"/>
  <pageMargins left="0.27" right="0.19685039370078741" top="0.78740157480314965" bottom="0.78740157480314965" header="0.31496062992125984" footer="0.31496062992125984"/>
  <pageSetup paperSize="9" scale="55" fitToHeight="0" orientation="portrait" r:id="rId1"/>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3:K30"/>
  <sheetViews>
    <sheetView tabSelected="1" view="pageBreakPreview" zoomScaleNormal="100" zoomScaleSheetLayoutView="100" workbookViewId="0">
      <selection activeCell="H15" sqref="H15"/>
    </sheetView>
  </sheetViews>
  <sheetFormatPr defaultColWidth="9.140625" defaultRowHeight="12.75"/>
  <cols>
    <col min="1" max="1" width="9.140625" style="1"/>
    <col min="2" max="2" width="14.28515625" style="1" customWidth="1"/>
    <col min="3" max="3" width="59.42578125" style="1" customWidth="1"/>
    <col min="4" max="4" width="9.140625" style="1"/>
    <col min="5" max="5" width="7.140625" style="1" customWidth="1"/>
    <col min="6" max="6" width="13.7109375" style="1" customWidth="1"/>
    <col min="7" max="7" width="14.140625" style="1" bestFit="1" customWidth="1"/>
    <col min="8" max="9" width="15.5703125" style="1" bestFit="1" customWidth="1"/>
    <col min="10" max="10" width="15.28515625" style="1" customWidth="1"/>
    <col min="11" max="16384" width="9.140625" style="1"/>
  </cols>
  <sheetData>
    <row r="3" spans="2:11" hidden="1"/>
    <row r="4" spans="2:11" ht="90" customHeight="1" thickBot="1">
      <c r="B4" s="141"/>
      <c r="C4" s="578" t="str">
        <f>COTAÇÕES!B2</f>
        <v>PREFEITURA MUNICIPAL DE ARIPUANÃ - MT
DEPARTAMENTO DE ENGENHARIA CIVIL
Praça São Francisco de Assis, 128, Caixa Postal 91 – CEP 78.325-000, 
Aripuanã – MT, Fone : (66) 3565 – 3900
www.aripuana.mt.gov.br</v>
      </c>
      <c r="D4" s="578"/>
      <c r="E4" s="578"/>
      <c r="F4" s="578"/>
      <c r="G4" s="578"/>
      <c r="H4" s="578"/>
      <c r="I4" s="578"/>
    </row>
    <row r="5" spans="2:11" ht="19.899999999999999" customHeight="1" thickBot="1">
      <c r="B5" s="558" t="s">
        <v>133</v>
      </c>
      <c r="C5" s="559"/>
      <c r="D5" s="559"/>
      <c r="E5" s="559"/>
      <c r="F5" s="559"/>
      <c r="G5" s="559"/>
      <c r="H5" s="559"/>
      <c r="I5" s="559"/>
    </row>
    <row r="6" spans="2:11">
      <c r="B6" s="10" t="str">
        <f>RESUMO!B5</f>
        <v xml:space="preserve">PROP.: </v>
      </c>
      <c r="C6" s="582" t="str">
        <f>RESUMO!C5</f>
        <v>PREFEITURA MUNICIPAL DE ARIPUANÃ/MT</v>
      </c>
      <c r="D6" s="582"/>
      <c r="E6" s="582"/>
      <c r="F6" s="124" t="s">
        <v>204</v>
      </c>
      <c r="G6" s="9">
        <f>G7/$D24</f>
        <v>0.125</v>
      </c>
      <c r="H6" s="9">
        <f>H7/$D24</f>
        <v>0.29570000000000002</v>
      </c>
      <c r="I6" s="9">
        <f>I7/$D24</f>
        <v>0.57930000000000004</v>
      </c>
      <c r="J6" s="125"/>
    </row>
    <row r="7" spans="2:11" ht="13.5" thickBot="1">
      <c r="B7" s="11" t="str">
        <f>RESUMO!B6</f>
        <v>OBRA:</v>
      </c>
      <c r="C7" s="566" t="str">
        <f>RESUMO!C6</f>
        <v>REVITALIZAÇÃO MIRANTE SALTO DAS ANDORINHAS</v>
      </c>
      <c r="D7" s="566"/>
      <c r="E7" s="566"/>
      <c r="F7" s="12" t="s">
        <v>205</v>
      </c>
      <c r="G7" s="134">
        <f>G13+G15+G17+G19+G21+G23</f>
        <v>46099.58</v>
      </c>
      <c r="H7" s="134">
        <f>H13+H15+H17+H19+H21+H23</f>
        <v>109009.07</v>
      </c>
      <c r="I7" s="134">
        <f>I13+I15+I17+I19+I21+I23</f>
        <v>213565.37</v>
      </c>
    </row>
    <row r="8" spans="2:11" ht="13.5" thickTop="1">
      <c r="B8" s="11" t="str">
        <f>RESUMO!B7</f>
        <v>LOCAL:</v>
      </c>
      <c r="C8" s="566" t="str">
        <f>RESUMO!C7</f>
        <v xml:space="preserve">MIRANTE SALTO DAS ANDORINHAS </v>
      </c>
      <c r="D8" s="566"/>
      <c r="E8" s="566"/>
      <c r="F8" s="124" t="s">
        <v>204</v>
      </c>
      <c r="G8" s="9">
        <f>G9/$D24</f>
        <v>0.125</v>
      </c>
      <c r="H8" s="123">
        <f>H9/$D24</f>
        <v>0.42070000000000002</v>
      </c>
      <c r="I8" s="123">
        <f>I9/$D24</f>
        <v>1</v>
      </c>
    </row>
    <row r="9" spans="2:11" ht="13.5" thickBot="1">
      <c r="B9" s="11" t="str">
        <f>RESUMO!B8</f>
        <v>RECURSO:</v>
      </c>
      <c r="C9" s="567">
        <f>RESUMO!C8</f>
        <v>368674.02</v>
      </c>
      <c r="D9" s="567"/>
      <c r="E9" s="567"/>
      <c r="F9" s="12" t="s">
        <v>206</v>
      </c>
      <c r="G9" s="134">
        <f>G7</f>
        <v>46099.58</v>
      </c>
      <c r="H9" s="135">
        <f t="shared" ref="H9:I9" si="0">H7+G9</f>
        <v>155108.65</v>
      </c>
      <c r="I9" s="135">
        <f t="shared" si="0"/>
        <v>368674.02</v>
      </c>
    </row>
    <row r="10" spans="2:11" ht="21" customHeight="1" thickTop="1">
      <c r="B10" s="568" t="s">
        <v>3</v>
      </c>
      <c r="C10" s="568" t="s">
        <v>137</v>
      </c>
      <c r="D10" s="569" t="s">
        <v>134</v>
      </c>
      <c r="E10" s="569"/>
      <c r="F10" s="570" t="s">
        <v>26</v>
      </c>
      <c r="G10" s="572" t="s">
        <v>153</v>
      </c>
      <c r="H10" s="574" t="s">
        <v>154</v>
      </c>
      <c r="I10" s="574" t="s">
        <v>155</v>
      </c>
    </row>
    <row r="11" spans="2:11" ht="13.5" thickBot="1">
      <c r="B11" s="568"/>
      <c r="C11" s="568"/>
      <c r="D11" s="569"/>
      <c r="E11" s="569"/>
      <c r="F11" s="571"/>
      <c r="G11" s="573"/>
      <c r="H11" s="575"/>
      <c r="I11" s="575"/>
    </row>
    <row r="12" spans="2:11" ht="13.5" thickTop="1">
      <c r="B12" s="560" t="str">
        <f>RESUMO!B11</f>
        <v>1.0</v>
      </c>
      <c r="C12" s="561" t="str">
        <f>RESUMO!C11</f>
        <v>SERVIÇOS PRELIMINARES</v>
      </c>
      <c r="D12" s="581">
        <f>RESUMO!D11</f>
        <v>7251.92</v>
      </c>
      <c r="E12" s="581"/>
      <c r="F12" s="577">
        <f>D12/$D$24</f>
        <v>1.9699999999999999E-2</v>
      </c>
      <c r="G12" s="9">
        <v>1</v>
      </c>
      <c r="H12" s="131"/>
      <c r="I12" s="131"/>
      <c r="K12" s="176"/>
    </row>
    <row r="13" spans="2:11" ht="13.5" thickBot="1">
      <c r="B13" s="560"/>
      <c r="C13" s="561"/>
      <c r="D13" s="581"/>
      <c r="E13" s="581"/>
      <c r="F13" s="577"/>
      <c r="G13" s="134">
        <f>G12*D12</f>
        <v>7251.92</v>
      </c>
      <c r="H13" s="136"/>
      <c r="I13" s="136"/>
      <c r="K13" s="176">
        <v>1</v>
      </c>
    </row>
    <row r="14" spans="2:11" ht="13.5" thickTop="1">
      <c r="B14" s="560" t="str">
        <f>RESUMO!B12</f>
        <v>2.0</v>
      </c>
      <c r="C14" s="561" t="str">
        <f>RESUMO!C12</f>
        <v>ADMINISTRAÇÃO LOCAL DE OBRA</v>
      </c>
      <c r="D14" s="581">
        <f>RESUMO!D12</f>
        <v>23145.599999999999</v>
      </c>
      <c r="E14" s="581"/>
      <c r="F14" s="577">
        <f>D14/$D$24</f>
        <v>6.2799999999999995E-2</v>
      </c>
      <c r="G14" s="9">
        <f>K13/3</f>
        <v>0.33329999999999999</v>
      </c>
      <c r="H14" s="9">
        <f>K13/3</f>
        <v>0.33329999999999999</v>
      </c>
      <c r="I14" s="9">
        <f>K13/3</f>
        <v>0.33329999999999999</v>
      </c>
      <c r="J14" s="125"/>
      <c r="K14" s="176"/>
    </row>
    <row r="15" spans="2:11" ht="13.5" thickBot="1">
      <c r="B15" s="560"/>
      <c r="C15" s="561"/>
      <c r="D15" s="581"/>
      <c r="E15" s="581"/>
      <c r="F15" s="577"/>
      <c r="G15" s="12">
        <f>D14/3</f>
        <v>7715.2</v>
      </c>
      <c r="H15" s="12">
        <f>D14/3</f>
        <v>7715.2</v>
      </c>
      <c r="I15" s="12">
        <f>D14/3</f>
        <v>7715.2</v>
      </c>
      <c r="J15" s="129"/>
    </row>
    <row r="16" spans="2:11" ht="13.5" thickTop="1">
      <c r="B16" s="560" t="str">
        <f>RESUMO!B13</f>
        <v>3.0</v>
      </c>
      <c r="C16" s="561" t="str">
        <f>RESUMO!C13</f>
        <v>CALÇAMENTO</v>
      </c>
      <c r="D16" s="581">
        <f>RESUMO!D13</f>
        <v>31132.46</v>
      </c>
      <c r="E16" s="581"/>
      <c r="F16" s="577">
        <f>D16/$D$24</f>
        <v>8.4400000000000003E-2</v>
      </c>
      <c r="G16" s="9">
        <v>1</v>
      </c>
      <c r="H16" s="131"/>
      <c r="I16" s="131"/>
      <c r="J16" s="125"/>
    </row>
    <row r="17" spans="2:10" ht="13.5" thickBot="1">
      <c r="B17" s="560"/>
      <c r="C17" s="561"/>
      <c r="D17" s="581"/>
      <c r="E17" s="581"/>
      <c r="F17" s="577"/>
      <c r="G17" s="134">
        <f>D16</f>
        <v>31132.46</v>
      </c>
      <c r="H17" s="136"/>
      <c r="I17" s="136"/>
      <c r="J17" s="129"/>
    </row>
    <row r="18" spans="2:10" ht="13.5" thickTop="1">
      <c r="B18" s="560" t="str">
        <f>RESUMO!B14</f>
        <v>4.0</v>
      </c>
      <c r="C18" s="561" t="str">
        <f>RESUMO!C14</f>
        <v>CERCAMENTO</v>
      </c>
      <c r="D18" s="562">
        <f>RESUMO!D14</f>
        <v>101293.87</v>
      </c>
      <c r="E18" s="563"/>
      <c r="F18" s="577">
        <f>D18/$D$24</f>
        <v>0.27479999999999999</v>
      </c>
      <c r="G18" s="130"/>
      <c r="H18" s="123">
        <v>1</v>
      </c>
      <c r="I18" s="131"/>
      <c r="J18" s="125"/>
    </row>
    <row r="19" spans="2:10" ht="13.5" thickBot="1">
      <c r="B19" s="560"/>
      <c r="C19" s="561"/>
      <c r="D19" s="564"/>
      <c r="E19" s="565"/>
      <c r="F19" s="577"/>
      <c r="G19" s="137"/>
      <c r="H19" s="135">
        <f>D18</f>
        <v>101293.87</v>
      </c>
      <c r="I19" s="136"/>
      <c r="J19" s="129"/>
    </row>
    <row r="20" spans="2:10" ht="13.5" thickTop="1">
      <c r="B20" s="560" t="str">
        <f>RESUMO!B15</f>
        <v>5.0</v>
      </c>
      <c r="C20" s="561" t="str">
        <f>RESUMO!C15</f>
        <v>RECOMPOSIÇÃO PISO MIRANTE</v>
      </c>
      <c r="D20" s="562">
        <f>RESUMO!D15</f>
        <v>53663.62</v>
      </c>
      <c r="E20" s="563"/>
      <c r="F20" s="577">
        <f>D20/$D$24</f>
        <v>0.14560000000000001</v>
      </c>
      <c r="G20" s="130"/>
      <c r="H20" s="131"/>
      <c r="I20" s="123">
        <v>1</v>
      </c>
      <c r="J20" s="125"/>
    </row>
    <row r="21" spans="2:10" ht="13.5" thickBot="1">
      <c r="B21" s="560"/>
      <c r="C21" s="561"/>
      <c r="D21" s="564"/>
      <c r="E21" s="565"/>
      <c r="F21" s="577"/>
      <c r="G21" s="137"/>
      <c r="H21" s="136"/>
      <c r="I21" s="135">
        <f>D20</f>
        <v>53663.62</v>
      </c>
      <c r="J21" s="129"/>
    </row>
    <row r="22" spans="2:10" ht="13.5" thickTop="1">
      <c r="B22" s="560" t="str">
        <f>RESUMO!B16</f>
        <v>6.0</v>
      </c>
      <c r="C22" s="561" t="str">
        <f>RESUMO!C16</f>
        <v>INSTALAÇÕES ELÉTRICAS</v>
      </c>
      <c r="D22" s="562">
        <f>RESUMO!D16</f>
        <v>152186.54999999999</v>
      </c>
      <c r="E22" s="563"/>
      <c r="F22" s="577">
        <f>D22/$D$24</f>
        <v>0.4128</v>
      </c>
      <c r="G22" s="130"/>
      <c r="H22" s="131"/>
      <c r="I22" s="123"/>
      <c r="J22" s="125"/>
    </row>
    <row r="23" spans="2:10" ht="13.5" thickBot="1">
      <c r="B23" s="560"/>
      <c r="C23" s="561"/>
      <c r="D23" s="564"/>
      <c r="E23" s="565"/>
      <c r="F23" s="577"/>
      <c r="G23" s="137"/>
      <c r="H23" s="136"/>
      <c r="I23" s="135">
        <f>D22</f>
        <v>152186.54999999999</v>
      </c>
      <c r="J23" s="129"/>
    </row>
    <row r="24" spans="2:10" ht="13.5" thickTop="1">
      <c r="B24" s="583" t="s">
        <v>180</v>
      </c>
      <c r="C24" s="583"/>
      <c r="D24" s="576">
        <f>SUM(D12:E23)</f>
        <v>368674.02</v>
      </c>
      <c r="E24" s="576"/>
      <c r="F24" s="138">
        <f>SUM(F12:F23)</f>
        <v>1</v>
      </c>
      <c r="G24" s="579"/>
      <c r="H24" s="580"/>
      <c r="I24" s="580"/>
    </row>
    <row r="28" spans="2:10" ht="90" customHeight="1">
      <c r="B28" s="440" t="str">
        <f>'PLANILHA ORÇAMENTÁRIA'!B89</f>
        <v xml:space="preserve">
CARLA ALVES SANTOS
ENGENHEIRA CIVIL CREA-MT 49827</v>
      </c>
      <c r="C28" s="440"/>
      <c r="D28" s="440"/>
      <c r="E28" s="440"/>
      <c r="F28" s="440"/>
      <c r="G28" s="440"/>
      <c r="H28" s="440"/>
      <c r="I28" s="440"/>
    </row>
    <row r="29" spans="2:10" ht="13.15" customHeight="1">
      <c r="C29" s="2"/>
      <c r="D29" s="100"/>
      <c r="E29" s="100"/>
      <c r="F29" s="100"/>
    </row>
    <row r="30" spans="2:10" ht="13.15" customHeight="1">
      <c r="C30" s="2"/>
      <c r="D30" s="100"/>
      <c r="E30" s="100"/>
      <c r="F30" s="100"/>
    </row>
  </sheetData>
  <mergeCells count="41">
    <mergeCell ref="B22:B23"/>
    <mergeCell ref="C22:C23"/>
    <mergeCell ref="D22:E23"/>
    <mergeCell ref="F22:F23"/>
    <mergeCell ref="B18:B19"/>
    <mergeCell ref="C18:C19"/>
    <mergeCell ref="D18:E19"/>
    <mergeCell ref="F18:F19"/>
    <mergeCell ref="F20:F21"/>
    <mergeCell ref="C4:I4"/>
    <mergeCell ref="G24:I24"/>
    <mergeCell ref="F12:F13"/>
    <mergeCell ref="B14:B15"/>
    <mergeCell ref="C14:C15"/>
    <mergeCell ref="D14:E15"/>
    <mergeCell ref="B12:B13"/>
    <mergeCell ref="C12:C13"/>
    <mergeCell ref="D12:E13"/>
    <mergeCell ref="B16:B17"/>
    <mergeCell ref="C16:C17"/>
    <mergeCell ref="D16:E17"/>
    <mergeCell ref="F14:F15"/>
    <mergeCell ref="C6:E6"/>
    <mergeCell ref="C7:E7"/>
    <mergeCell ref="B24:C24"/>
    <mergeCell ref="B28:I28"/>
    <mergeCell ref="B5:I5"/>
    <mergeCell ref="B20:B21"/>
    <mergeCell ref="C20:C21"/>
    <mergeCell ref="D20:E21"/>
    <mergeCell ref="C8:E8"/>
    <mergeCell ref="C9:E9"/>
    <mergeCell ref="B10:B11"/>
    <mergeCell ref="C10:C11"/>
    <mergeCell ref="D10:E11"/>
    <mergeCell ref="F10:F11"/>
    <mergeCell ref="G10:G11"/>
    <mergeCell ref="H10:H11"/>
    <mergeCell ref="I10:I11"/>
    <mergeCell ref="D24:E24"/>
    <mergeCell ref="F16:F17"/>
  </mergeCells>
  <printOptions horizontalCentered="1"/>
  <pageMargins left="0.51181102362204722" right="0.51181102362204722" top="0.26" bottom="0.25" header="0.14000000000000001" footer="0.11"/>
  <pageSetup paperSize="9"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3:O43"/>
  <sheetViews>
    <sheetView topLeftCell="A19" workbookViewId="0">
      <selection activeCell="I25" sqref="I25"/>
    </sheetView>
  </sheetViews>
  <sheetFormatPr defaultColWidth="9.140625" defaultRowHeight="12.75"/>
  <cols>
    <col min="1" max="2" width="9.140625" style="8"/>
    <col min="3" max="3" width="40.28515625" style="8" customWidth="1"/>
    <col min="4" max="4" width="16.28515625" style="8" customWidth="1"/>
    <col min="5" max="5" width="14.42578125" style="8" customWidth="1"/>
    <col min="6" max="7" width="13.28515625" style="8" customWidth="1"/>
    <col min="8" max="8" width="15.42578125" style="8" customWidth="1"/>
    <col min="9" max="9" width="13.28515625" style="8" customWidth="1"/>
    <col min="10" max="16384" width="9.140625" style="8"/>
  </cols>
  <sheetData>
    <row r="3" spans="3:15" ht="13.5" thickBot="1"/>
    <row r="4" spans="3:15" ht="26.25" thickBot="1">
      <c r="C4" s="43" t="s">
        <v>37</v>
      </c>
      <c r="D4" s="44" t="s">
        <v>38</v>
      </c>
      <c r="E4" s="44" t="s">
        <v>39</v>
      </c>
      <c r="F4" s="44" t="s">
        <v>46</v>
      </c>
      <c r="G4" s="44" t="s">
        <v>21</v>
      </c>
      <c r="H4" s="44" t="s">
        <v>47</v>
      </c>
      <c r="I4" s="44" t="s">
        <v>21</v>
      </c>
      <c r="J4" s="44" t="s">
        <v>51</v>
      </c>
      <c r="K4" s="44"/>
      <c r="L4" s="45"/>
    </row>
    <row r="5" spans="3:15" ht="22.5" customHeight="1">
      <c r="C5" s="46" t="s">
        <v>40</v>
      </c>
      <c r="D5" s="24">
        <v>17.100000000000001</v>
      </c>
      <c r="E5" s="24" t="s">
        <v>41</v>
      </c>
      <c r="F5" s="24" t="s">
        <v>48</v>
      </c>
      <c r="G5" s="24">
        <v>2</v>
      </c>
      <c r="H5" s="24" t="s">
        <v>49</v>
      </c>
      <c r="I5" s="24">
        <v>1</v>
      </c>
      <c r="J5" s="24"/>
      <c r="K5" s="24"/>
      <c r="L5" s="47"/>
      <c r="O5" s="8" t="s">
        <v>109</v>
      </c>
    </row>
    <row r="6" spans="3:15">
      <c r="C6" s="48" t="s">
        <v>42</v>
      </c>
      <c r="D6" s="38">
        <v>12.7</v>
      </c>
      <c r="E6" s="38" t="s">
        <v>43</v>
      </c>
      <c r="F6" s="38" t="s">
        <v>48</v>
      </c>
      <c r="G6" s="38">
        <v>1</v>
      </c>
      <c r="H6" s="38" t="s">
        <v>50</v>
      </c>
      <c r="I6" s="38">
        <v>1</v>
      </c>
      <c r="J6" s="38" t="s">
        <v>52</v>
      </c>
      <c r="K6" s="38"/>
      <c r="L6" s="49"/>
    </row>
    <row r="7" spans="3:15">
      <c r="C7" s="48" t="s">
        <v>44</v>
      </c>
      <c r="D7" s="38">
        <v>55.11</v>
      </c>
      <c r="E7" s="38" t="s">
        <v>45</v>
      </c>
      <c r="F7" s="38" t="s">
        <v>53</v>
      </c>
      <c r="G7" s="38">
        <v>1</v>
      </c>
      <c r="H7" s="38" t="s">
        <v>54</v>
      </c>
      <c r="I7" s="38">
        <v>2</v>
      </c>
      <c r="J7" s="38" t="s">
        <v>52</v>
      </c>
      <c r="K7" s="38"/>
      <c r="L7" s="49"/>
    </row>
    <row r="8" spans="3:15">
      <c r="C8" s="50" t="s">
        <v>55</v>
      </c>
      <c r="D8" s="38">
        <v>3.67</v>
      </c>
      <c r="E8" s="38" t="s">
        <v>57</v>
      </c>
      <c r="F8" s="24" t="s">
        <v>58</v>
      </c>
      <c r="G8" s="38">
        <v>1</v>
      </c>
      <c r="H8" s="38" t="s">
        <v>59</v>
      </c>
      <c r="I8" s="38">
        <v>1</v>
      </c>
      <c r="J8" s="38" t="s">
        <v>52</v>
      </c>
      <c r="K8" s="38"/>
      <c r="L8" s="49"/>
    </row>
    <row r="9" spans="3:15">
      <c r="C9" s="50" t="s">
        <v>56</v>
      </c>
      <c r="D9" s="38">
        <v>3.67</v>
      </c>
      <c r="E9" s="38" t="s">
        <v>57</v>
      </c>
      <c r="F9" s="24" t="s">
        <v>58</v>
      </c>
      <c r="G9" s="38">
        <v>1</v>
      </c>
      <c r="H9" s="38" t="s">
        <v>59</v>
      </c>
      <c r="I9" s="38">
        <v>1</v>
      </c>
      <c r="J9" s="38" t="s">
        <v>52</v>
      </c>
      <c r="K9" s="38"/>
      <c r="L9" s="49"/>
    </row>
    <row r="10" spans="3:15">
      <c r="C10" s="48" t="s">
        <v>60</v>
      </c>
      <c r="D10" s="38">
        <v>4.22</v>
      </c>
      <c r="E10" s="38"/>
      <c r="F10" s="38"/>
      <c r="G10" s="38"/>
      <c r="H10" s="38"/>
      <c r="I10" s="38"/>
      <c r="J10" s="38"/>
      <c r="K10" s="38"/>
      <c r="L10" s="49"/>
    </row>
    <row r="11" spans="3:15">
      <c r="C11" s="48" t="s">
        <v>61</v>
      </c>
      <c r="D11" s="38">
        <v>9.2799999999999994</v>
      </c>
      <c r="E11" s="38" t="s">
        <v>62</v>
      </c>
      <c r="F11" s="38"/>
      <c r="G11" s="38"/>
      <c r="H11" s="38"/>
      <c r="I11" s="38"/>
      <c r="J11" s="38"/>
      <c r="K11" s="38"/>
      <c r="L11" s="49"/>
    </row>
    <row r="12" spans="3:15">
      <c r="C12" s="50" t="s">
        <v>63</v>
      </c>
      <c r="D12" s="38">
        <v>12.26</v>
      </c>
      <c r="E12" s="38" t="s">
        <v>64</v>
      </c>
      <c r="F12" s="24" t="s">
        <v>48</v>
      </c>
      <c r="G12" s="38">
        <v>1</v>
      </c>
      <c r="H12" s="38" t="s">
        <v>65</v>
      </c>
      <c r="I12" s="38">
        <v>1</v>
      </c>
      <c r="J12" s="38" t="s">
        <v>52</v>
      </c>
      <c r="K12" s="38"/>
      <c r="L12" s="49"/>
    </row>
    <row r="13" spans="3:15">
      <c r="C13" s="50" t="s">
        <v>66</v>
      </c>
      <c r="D13" s="38">
        <v>13.88</v>
      </c>
      <c r="E13" s="38" t="s">
        <v>67</v>
      </c>
      <c r="F13" s="24" t="s">
        <v>48</v>
      </c>
      <c r="G13" s="38">
        <v>1</v>
      </c>
      <c r="H13" s="38" t="s">
        <v>50</v>
      </c>
      <c r="I13" s="38">
        <v>1</v>
      </c>
      <c r="J13" s="38"/>
      <c r="K13" s="38"/>
      <c r="L13" s="49"/>
    </row>
    <row r="14" spans="3:15">
      <c r="C14" s="50" t="s">
        <v>68</v>
      </c>
      <c r="D14" s="38">
        <v>4.76</v>
      </c>
      <c r="E14" s="38">
        <v>2.38</v>
      </c>
      <c r="F14" s="24" t="s">
        <v>58</v>
      </c>
      <c r="G14" s="38">
        <v>1</v>
      </c>
      <c r="H14" s="51"/>
      <c r="I14" s="51"/>
      <c r="J14" s="51"/>
      <c r="K14" s="38"/>
      <c r="L14" s="49"/>
    </row>
    <row r="15" spans="3:15">
      <c r="C15" s="50" t="s">
        <v>69</v>
      </c>
      <c r="D15" s="38">
        <v>20.39</v>
      </c>
      <c r="E15" s="38" t="s">
        <v>70</v>
      </c>
      <c r="F15" s="38" t="s">
        <v>71</v>
      </c>
      <c r="G15" s="38">
        <v>1</v>
      </c>
      <c r="H15" s="38" t="s">
        <v>50</v>
      </c>
      <c r="I15" s="38">
        <v>1</v>
      </c>
      <c r="J15" s="38" t="s">
        <v>52</v>
      </c>
      <c r="K15" s="38"/>
      <c r="L15" s="49"/>
    </row>
    <row r="16" spans="3:15">
      <c r="C16" s="50" t="s">
        <v>72</v>
      </c>
      <c r="D16" s="38">
        <v>3.63</v>
      </c>
      <c r="E16" s="38" t="s">
        <v>73</v>
      </c>
      <c r="F16" s="24" t="s">
        <v>58</v>
      </c>
      <c r="G16" s="38">
        <v>1</v>
      </c>
      <c r="H16" s="38" t="s">
        <v>59</v>
      </c>
      <c r="I16" s="38">
        <v>1</v>
      </c>
      <c r="J16" s="38" t="s">
        <v>52</v>
      </c>
      <c r="K16" s="38"/>
      <c r="L16" s="49"/>
    </row>
    <row r="17" spans="3:12">
      <c r="C17" s="48" t="s">
        <v>74</v>
      </c>
      <c r="D17" s="38">
        <v>23.42</v>
      </c>
      <c r="E17" s="38" t="s">
        <v>77</v>
      </c>
      <c r="F17" s="38" t="s">
        <v>71</v>
      </c>
      <c r="G17" s="38">
        <v>2</v>
      </c>
      <c r="H17" s="38" t="s">
        <v>75</v>
      </c>
      <c r="I17" s="38">
        <v>1</v>
      </c>
      <c r="J17" s="38" t="s">
        <v>76</v>
      </c>
      <c r="K17" s="38"/>
      <c r="L17" s="49"/>
    </row>
    <row r="18" spans="3:12">
      <c r="C18" s="50" t="s">
        <v>78</v>
      </c>
      <c r="D18" s="38">
        <v>12.28</v>
      </c>
      <c r="E18" s="38"/>
      <c r="F18" s="24" t="s">
        <v>80</v>
      </c>
      <c r="G18" s="52">
        <v>44197</v>
      </c>
      <c r="H18" s="38" t="s">
        <v>81</v>
      </c>
      <c r="I18" s="38" t="s">
        <v>82</v>
      </c>
      <c r="J18" s="38" t="s">
        <v>76</v>
      </c>
      <c r="K18" s="38"/>
      <c r="L18" s="49"/>
    </row>
    <row r="19" spans="3:12">
      <c r="C19" s="50" t="s">
        <v>79</v>
      </c>
      <c r="D19" s="38">
        <v>13.48</v>
      </c>
      <c r="E19" s="38" t="s">
        <v>85</v>
      </c>
      <c r="F19" s="24" t="s">
        <v>80</v>
      </c>
      <c r="G19" s="52">
        <v>44197</v>
      </c>
      <c r="H19" s="38" t="s">
        <v>65</v>
      </c>
      <c r="I19" s="38">
        <v>1</v>
      </c>
      <c r="J19" s="38" t="s">
        <v>76</v>
      </c>
      <c r="K19" s="38"/>
      <c r="L19" s="49"/>
    </row>
    <row r="20" spans="3:12">
      <c r="C20" s="50" t="s">
        <v>83</v>
      </c>
      <c r="D20" s="38">
        <v>2.7</v>
      </c>
      <c r="E20" s="38" t="s">
        <v>84</v>
      </c>
      <c r="F20" s="51"/>
      <c r="G20" s="51"/>
      <c r="H20" s="38" t="s">
        <v>59</v>
      </c>
      <c r="I20" s="38">
        <v>1</v>
      </c>
      <c r="J20" s="38" t="s">
        <v>76</v>
      </c>
      <c r="K20" s="38"/>
      <c r="L20" s="49"/>
    </row>
    <row r="21" spans="3:12">
      <c r="C21" s="50" t="s">
        <v>86</v>
      </c>
      <c r="D21" s="38">
        <v>20.85</v>
      </c>
      <c r="E21" s="38" t="s">
        <v>87</v>
      </c>
      <c r="F21" s="24" t="s">
        <v>48</v>
      </c>
      <c r="G21" s="38">
        <v>1</v>
      </c>
      <c r="H21" s="38" t="s">
        <v>50</v>
      </c>
      <c r="I21" s="38">
        <v>1</v>
      </c>
      <c r="J21" s="38" t="s">
        <v>76</v>
      </c>
      <c r="K21" s="38"/>
      <c r="L21" s="49"/>
    </row>
    <row r="22" spans="3:12" ht="25.5">
      <c r="C22" s="50" t="s">
        <v>88</v>
      </c>
      <c r="D22" s="38">
        <v>18.28</v>
      </c>
      <c r="E22" s="17" t="s">
        <v>91</v>
      </c>
      <c r="F22" s="24" t="s">
        <v>48</v>
      </c>
      <c r="G22" s="38">
        <v>1</v>
      </c>
      <c r="H22" s="38" t="s">
        <v>65</v>
      </c>
      <c r="I22" s="38">
        <v>1</v>
      </c>
      <c r="J22" s="38" t="s">
        <v>76</v>
      </c>
      <c r="K22" s="38"/>
      <c r="L22" s="49"/>
    </row>
    <row r="23" spans="3:12">
      <c r="C23" s="50" t="s">
        <v>89</v>
      </c>
      <c r="D23" s="38">
        <v>2.99</v>
      </c>
      <c r="E23" s="38">
        <v>1.5</v>
      </c>
      <c r="F23" s="24" t="s">
        <v>58</v>
      </c>
      <c r="G23" s="38">
        <v>1</v>
      </c>
      <c r="H23" s="51"/>
      <c r="I23" s="51"/>
      <c r="J23" s="51"/>
      <c r="K23" s="38"/>
      <c r="L23" s="49"/>
    </row>
    <row r="24" spans="3:12">
      <c r="C24" s="48" t="s">
        <v>90</v>
      </c>
      <c r="D24" s="38">
        <v>10.1</v>
      </c>
      <c r="E24" s="38" t="s">
        <v>92</v>
      </c>
      <c r="F24" s="24" t="s">
        <v>48</v>
      </c>
      <c r="G24" s="38">
        <v>1</v>
      </c>
      <c r="H24" s="38" t="s">
        <v>54</v>
      </c>
      <c r="I24" s="38">
        <v>1</v>
      </c>
      <c r="J24" s="38" t="s">
        <v>76</v>
      </c>
      <c r="K24" s="38"/>
      <c r="L24" s="49"/>
    </row>
    <row r="25" spans="3:12">
      <c r="C25" s="48" t="s">
        <v>93</v>
      </c>
      <c r="D25" s="38">
        <v>12.4</v>
      </c>
      <c r="E25" s="38" t="s">
        <v>96</v>
      </c>
      <c r="F25" s="24" t="s">
        <v>48</v>
      </c>
      <c r="G25" s="38">
        <v>1</v>
      </c>
      <c r="H25" s="38" t="s">
        <v>50</v>
      </c>
      <c r="I25" s="38">
        <v>1</v>
      </c>
      <c r="J25" s="38" t="s">
        <v>76</v>
      </c>
      <c r="K25" s="38"/>
      <c r="L25" s="49"/>
    </row>
    <row r="26" spans="3:12">
      <c r="C26" s="50" t="s">
        <v>94</v>
      </c>
      <c r="D26" s="38">
        <v>6.99</v>
      </c>
      <c r="E26" s="38" t="s">
        <v>97</v>
      </c>
      <c r="F26" s="24" t="s">
        <v>48</v>
      </c>
      <c r="G26" s="38">
        <v>1</v>
      </c>
      <c r="H26" s="38" t="s">
        <v>54</v>
      </c>
      <c r="I26" s="38">
        <v>1</v>
      </c>
      <c r="J26" s="38" t="s">
        <v>76</v>
      </c>
      <c r="K26" s="38"/>
      <c r="L26" s="49"/>
    </row>
    <row r="27" spans="3:12">
      <c r="C27" s="50" t="s">
        <v>95</v>
      </c>
      <c r="D27" s="38">
        <v>19.13</v>
      </c>
      <c r="E27" s="38" t="s">
        <v>98</v>
      </c>
      <c r="F27" s="24" t="s">
        <v>48</v>
      </c>
      <c r="G27" s="38">
        <v>1</v>
      </c>
      <c r="H27" s="38" t="s">
        <v>99</v>
      </c>
      <c r="I27" s="38" t="s">
        <v>82</v>
      </c>
      <c r="J27" s="38" t="s">
        <v>76</v>
      </c>
      <c r="K27" s="38"/>
      <c r="L27" s="49"/>
    </row>
    <row r="28" spans="3:12">
      <c r="C28" s="48" t="s">
        <v>100</v>
      </c>
      <c r="D28" s="38">
        <v>16.54</v>
      </c>
      <c r="E28" s="38"/>
      <c r="F28" s="38"/>
      <c r="G28" s="38"/>
      <c r="H28" s="38"/>
      <c r="I28" s="38"/>
      <c r="J28" s="38"/>
      <c r="K28" s="38"/>
      <c r="L28" s="53"/>
    </row>
    <row r="29" spans="3:12">
      <c r="C29" s="48" t="s">
        <v>101</v>
      </c>
      <c r="D29" s="38">
        <v>12.81</v>
      </c>
      <c r="E29" s="38"/>
      <c r="F29" s="38"/>
      <c r="G29" s="38"/>
      <c r="H29" s="38"/>
      <c r="I29" s="38"/>
      <c r="J29" s="38"/>
      <c r="K29" s="38"/>
      <c r="L29" s="53"/>
    </row>
    <row r="30" spans="3:12">
      <c r="C30" s="48" t="s">
        <v>102</v>
      </c>
      <c r="D30" s="38">
        <v>36.130000000000003</v>
      </c>
      <c r="E30" s="38"/>
      <c r="F30" s="38"/>
      <c r="G30" s="38"/>
      <c r="H30" s="38"/>
      <c r="I30" s="38"/>
      <c r="J30" s="38"/>
      <c r="K30" s="38"/>
      <c r="L30" s="53"/>
    </row>
    <row r="31" spans="3:12">
      <c r="C31" s="48" t="s">
        <v>103</v>
      </c>
      <c r="D31" s="38">
        <v>4.75</v>
      </c>
      <c r="E31" s="38" t="s">
        <v>110</v>
      </c>
      <c r="F31" s="24" t="s">
        <v>48</v>
      </c>
      <c r="G31" s="38">
        <v>1</v>
      </c>
      <c r="H31" s="38" t="s">
        <v>118</v>
      </c>
      <c r="I31" s="38">
        <v>1</v>
      </c>
      <c r="J31" s="38" t="s">
        <v>76</v>
      </c>
      <c r="K31" s="38"/>
      <c r="L31" s="53"/>
    </row>
    <row r="32" spans="3:12">
      <c r="C32" s="50" t="s">
        <v>114</v>
      </c>
      <c r="D32" s="38">
        <v>8.2200000000000006</v>
      </c>
      <c r="E32" s="38" t="s">
        <v>111</v>
      </c>
      <c r="F32" s="24" t="s">
        <v>48</v>
      </c>
      <c r="G32" s="38">
        <v>1</v>
      </c>
      <c r="H32" s="38" t="s">
        <v>99</v>
      </c>
      <c r="I32" s="38" t="s">
        <v>82</v>
      </c>
      <c r="J32" s="38" t="s">
        <v>76</v>
      </c>
      <c r="K32" s="38"/>
      <c r="L32" s="53"/>
    </row>
    <row r="33" spans="3:12">
      <c r="C33" s="54" t="s">
        <v>104</v>
      </c>
      <c r="D33" s="38">
        <v>10.92</v>
      </c>
      <c r="E33" s="38" t="s">
        <v>112</v>
      </c>
      <c r="F33" s="24" t="s">
        <v>48</v>
      </c>
      <c r="G33" s="38">
        <v>1</v>
      </c>
      <c r="H33" s="38" t="s">
        <v>54</v>
      </c>
      <c r="I33" s="38">
        <v>1</v>
      </c>
      <c r="J33" s="38" t="s">
        <v>76</v>
      </c>
      <c r="K33" s="38"/>
      <c r="L33" s="53"/>
    </row>
    <row r="34" spans="3:12">
      <c r="C34" s="55" t="s">
        <v>105</v>
      </c>
      <c r="D34" s="38">
        <v>5.09</v>
      </c>
      <c r="E34" s="38" t="s">
        <v>113</v>
      </c>
      <c r="F34" s="24" t="s">
        <v>117</v>
      </c>
      <c r="G34" s="38">
        <v>1</v>
      </c>
      <c r="H34" s="38" t="s">
        <v>59</v>
      </c>
      <c r="I34" s="38">
        <v>1</v>
      </c>
      <c r="J34" s="38" t="s">
        <v>76</v>
      </c>
      <c r="K34" s="38"/>
      <c r="L34" s="53"/>
    </row>
    <row r="35" spans="3:12">
      <c r="C35" s="55" t="s">
        <v>106</v>
      </c>
      <c r="D35" s="38">
        <v>5.09</v>
      </c>
      <c r="E35" s="38" t="s">
        <v>113</v>
      </c>
      <c r="F35" s="24" t="s">
        <v>117</v>
      </c>
      <c r="G35" s="38">
        <v>1</v>
      </c>
      <c r="H35" s="38" t="s">
        <v>59</v>
      </c>
      <c r="I35" s="38">
        <v>1</v>
      </c>
      <c r="J35" s="38" t="s">
        <v>76</v>
      </c>
      <c r="K35" s="38"/>
      <c r="L35" s="53"/>
    </row>
    <row r="36" spans="3:12" ht="25.5">
      <c r="C36" s="56" t="s">
        <v>107</v>
      </c>
      <c r="D36" s="17">
        <v>12.73</v>
      </c>
      <c r="E36" s="17" t="s">
        <v>115</v>
      </c>
      <c r="F36" s="24" t="s">
        <v>48</v>
      </c>
      <c r="G36" s="38">
        <v>1</v>
      </c>
      <c r="H36" s="38" t="s">
        <v>50</v>
      </c>
      <c r="I36" s="38">
        <v>1</v>
      </c>
      <c r="J36" s="38" t="s">
        <v>76</v>
      </c>
      <c r="K36" s="38"/>
      <c r="L36" s="53"/>
    </row>
    <row r="37" spans="3:12" ht="25.5">
      <c r="C37" s="57" t="s">
        <v>108</v>
      </c>
      <c r="D37" s="58">
        <v>15.86</v>
      </c>
      <c r="E37" s="40" t="s">
        <v>116</v>
      </c>
      <c r="F37" s="24" t="s">
        <v>48</v>
      </c>
      <c r="G37" s="58">
        <v>1</v>
      </c>
      <c r="H37" s="38" t="s">
        <v>50</v>
      </c>
      <c r="I37" s="58">
        <v>2</v>
      </c>
      <c r="J37" s="58" t="s">
        <v>76</v>
      </c>
      <c r="K37" s="58"/>
      <c r="L37" s="59"/>
    </row>
    <row r="38" spans="3:12">
      <c r="C38" s="60" t="s">
        <v>119</v>
      </c>
      <c r="D38" s="58">
        <v>4.3600000000000003</v>
      </c>
      <c r="E38" s="58" t="s">
        <v>125</v>
      </c>
      <c r="F38" s="24" t="s">
        <v>123</v>
      </c>
      <c r="G38" s="58">
        <v>2</v>
      </c>
      <c r="H38" s="61"/>
      <c r="I38" s="61"/>
      <c r="J38" s="61"/>
      <c r="K38" s="58"/>
      <c r="L38" s="59"/>
    </row>
    <row r="39" spans="3:12">
      <c r="C39" s="60" t="s">
        <v>120</v>
      </c>
      <c r="D39" s="58">
        <v>4.6100000000000003</v>
      </c>
      <c r="E39" s="58" t="s">
        <v>126</v>
      </c>
      <c r="F39" s="24" t="s">
        <v>123</v>
      </c>
      <c r="G39" s="58">
        <v>2</v>
      </c>
      <c r="H39" s="61"/>
      <c r="I39" s="61"/>
      <c r="J39" s="61"/>
      <c r="K39" s="58"/>
      <c r="L39" s="59"/>
    </row>
    <row r="40" spans="3:12">
      <c r="C40" s="60" t="s">
        <v>121</v>
      </c>
      <c r="D40" s="58">
        <v>4.82</v>
      </c>
      <c r="E40" s="58" t="s">
        <v>127</v>
      </c>
      <c r="F40" s="58" t="s">
        <v>128</v>
      </c>
      <c r="G40" s="58">
        <v>1</v>
      </c>
      <c r="H40" s="61"/>
      <c r="I40" s="61"/>
      <c r="J40" s="61"/>
      <c r="K40" s="58"/>
      <c r="L40" s="59"/>
    </row>
    <row r="41" spans="3:12">
      <c r="C41" s="60" t="s">
        <v>122</v>
      </c>
      <c r="D41" s="58">
        <v>5.76</v>
      </c>
      <c r="E41" s="58" t="s">
        <v>124</v>
      </c>
      <c r="F41" s="58" t="s">
        <v>129</v>
      </c>
      <c r="G41" s="58">
        <v>1</v>
      </c>
      <c r="H41" s="61"/>
      <c r="I41" s="61"/>
      <c r="J41" s="61"/>
      <c r="K41" s="58"/>
      <c r="L41" s="59"/>
    </row>
    <row r="42" spans="3:12" ht="13.5" thickBot="1">
      <c r="C42" s="60" t="s">
        <v>130</v>
      </c>
      <c r="D42" s="62">
        <v>28.9</v>
      </c>
      <c r="E42" s="62"/>
      <c r="F42" s="62"/>
      <c r="G42" s="62"/>
      <c r="H42" s="62"/>
      <c r="I42" s="62"/>
      <c r="J42" s="62"/>
      <c r="K42" s="62"/>
      <c r="L42" s="63"/>
    </row>
    <row r="43" spans="3:12" ht="13.5" thickBot="1">
      <c r="C43" s="64"/>
      <c r="D43" s="65">
        <f>SUM(D5:D42)</f>
        <v>479.88</v>
      </c>
      <c r="E43" s="65"/>
      <c r="F43" s="65"/>
      <c r="G43" s="65"/>
      <c r="H43" s="65"/>
      <c r="I43" s="65"/>
      <c r="J43" s="65"/>
      <c r="K43" s="65"/>
      <c r="L43" s="66"/>
    </row>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4:G31"/>
  <sheetViews>
    <sheetView workbookViewId="0">
      <selection activeCell="L21" sqref="L21"/>
    </sheetView>
  </sheetViews>
  <sheetFormatPr defaultColWidth="9.140625" defaultRowHeight="15"/>
  <cols>
    <col min="1" max="4" width="9.140625" style="42"/>
    <col min="5" max="5" width="20.85546875" style="42" customWidth="1"/>
    <col min="6" max="6" width="9.140625" style="42"/>
    <col min="7" max="7" width="11.7109375" style="42" customWidth="1"/>
    <col min="8" max="16384" width="9.140625" style="42"/>
  </cols>
  <sheetData>
    <row r="4" spans="2:7">
      <c r="B4" s="42">
        <v>0.24</v>
      </c>
      <c r="E4" s="42">
        <v>126.25</v>
      </c>
      <c r="G4" s="42">
        <v>35.86</v>
      </c>
    </row>
    <row r="5" spans="2:7">
      <c r="B5" s="42">
        <v>3.75</v>
      </c>
      <c r="E5" s="42">
        <v>44.93</v>
      </c>
      <c r="G5" s="42">
        <v>31.54</v>
      </c>
    </row>
    <row r="6" spans="2:7">
      <c r="B6" s="42">
        <v>0.51</v>
      </c>
      <c r="E6" s="42">
        <v>28.78</v>
      </c>
      <c r="G6" s="42">
        <v>25.98</v>
      </c>
    </row>
    <row r="7" spans="2:7">
      <c r="B7" s="42">
        <v>2</v>
      </c>
      <c r="E7" s="42">
        <v>38.5</v>
      </c>
      <c r="G7" s="42">
        <v>23.33</v>
      </c>
    </row>
    <row r="8" spans="2:7">
      <c r="B8" s="42">
        <v>0.37</v>
      </c>
      <c r="E8" s="42">
        <v>44.87</v>
      </c>
      <c r="G8" s="42">
        <v>23.81</v>
      </c>
    </row>
    <row r="9" spans="2:7">
      <c r="B9" s="42">
        <v>0.15</v>
      </c>
      <c r="E9" s="42">
        <v>39.85</v>
      </c>
      <c r="G9" s="42">
        <v>24.25</v>
      </c>
    </row>
    <row r="10" spans="2:7">
      <c r="B10" s="42">
        <v>1.65</v>
      </c>
      <c r="E10" s="42">
        <v>20.95</v>
      </c>
      <c r="G10" s="42">
        <v>15.88</v>
      </c>
    </row>
    <row r="11" spans="2:7">
      <c r="B11" s="42">
        <v>0.15</v>
      </c>
      <c r="E11" s="42">
        <v>20.95</v>
      </c>
      <c r="G11" s="42">
        <v>15.88</v>
      </c>
    </row>
    <row r="12" spans="2:7">
      <c r="B12" s="42">
        <v>2.39</v>
      </c>
      <c r="E12" s="42">
        <v>39.31</v>
      </c>
      <c r="G12" s="42">
        <v>13.34</v>
      </c>
    </row>
    <row r="13" spans="2:7">
      <c r="B13" s="42">
        <v>1.5</v>
      </c>
      <c r="E13" s="42">
        <v>43.74</v>
      </c>
      <c r="G13" s="42">
        <v>26.4</v>
      </c>
    </row>
    <row r="14" spans="2:7">
      <c r="B14" s="42">
        <v>1.46</v>
      </c>
      <c r="E14" s="42">
        <v>23.65</v>
      </c>
      <c r="G14" s="42">
        <v>59.24</v>
      </c>
    </row>
    <row r="15" spans="2:7">
      <c r="B15" s="42">
        <v>2</v>
      </c>
      <c r="E15" s="42">
        <v>51.2</v>
      </c>
      <c r="G15" s="42">
        <v>132.91999999999999</v>
      </c>
    </row>
    <row r="16" spans="2:7">
      <c r="B16" s="42">
        <v>1.24</v>
      </c>
      <c r="E16" s="42">
        <v>20.73</v>
      </c>
      <c r="G16" s="42">
        <v>131.33000000000001</v>
      </c>
    </row>
    <row r="17" spans="2:7">
      <c r="B17" s="42">
        <v>2</v>
      </c>
      <c r="E17" s="42">
        <v>55.24</v>
      </c>
      <c r="G17" s="67">
        <f>SUM(G4:G16)</f>
        <v>559.76</v>
      </c>
    </row>
    <row r="18" spans="2:7">
      <c r="B18" s="42">
        <v>0.9</v>
      </c>
      <c r="E18" s="42">
        <v>34.4</v>
      </c>
    </row>
    <row r="19" spans="2:7">
      <c r="B19" s="42">
        <v>0.15</v>
      </c>
      <c r="E19" s="42">
        <v>46.55</v>
      </c>
    </row>
    <row r="20" spans="2:7">
      <c r="B20" s="42">
        <v>1.7</v>
      </c>
      <c r="E20" s="42">
        <v>51.24</v>
      </c>
      <c r="G20" s="68">
        <f>G17+E31</f>
        <v>1592.2</v>
      </c>
    </row>
    <row r="21" spans="2:7">
      <c r="B21" s="42">
        <v>0.15</v>
      </c>
      <c r="E21" s="42">
        <v>19.059999999999999</v>
      </c>
    </row>
    <row r="22" spans="2:7">
      <c r="B22" s="42">
        <v>0.05</v>
      </c>
      <c r="E22" s="42">
        <v>11.77</v>
      </c>
    </row>
    <row r="23" spans="2:7">
      <c r="B23" s="42">
        <v>1.68</v>
      </c>
      <c r="E23" s="42">
        <v>42.71</v>
      </c>
    </row>
    <row r="24" spans="2:7">
      <c r="B24" s="42">
        <v>0.17</v>
      </c>
      <c r="E24" s="42">
        <v>18.36</v>
      </c>
    </row>
    <row r="25" spans="2:7">
      <c r="B25" s="42">
        <v>1.37</v>
      </c>
      <c r="E25" s="42">
        <v>42.82</v>
      </c>
    </row>
    <row r="26" spans="2:7">
      <c r="B26" s="42">
        <f>SUM(B4:B25)</f>
        <v>25.58</v>
      </c>
      <c r="E26" s="42">
        <v>18.36</v>
      </c>
    </row>
    <row r="27" spans="2:7">
      <c r="E27" s="42">
        <v>52.43</v>
      </c>
    </row>
    <row r="28" spans="2:7">
      <c r="E28" s="42">
        <v>42.77</v>
      </c>
    </row>
    <row r="29" spans="2:7">
      <c r="E29" s="42">
        <v>26.51</v>
      </c>
    </row>
    <row r="30" spans="2:7">
      <c r="E30" s="42">
        <v>26.51</v>
      </c>
    </row>
    <row r="31" spans="2:7">
      <c r="E31" s="67">
        <f>SUM(E4:E30)</f>
        <v>1032.44</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43340-2261-4B65-A6E4-DFEE5894D7AF}">
  <dimension ref="A1:M7546"/>
  <sheetViews>
    <sheetView zoomScale="60" zoomScaleNormal="60" workbookViewId="0">
      <selection activeCell="K7" sqref="K7:K7546"/>
    </sheetView>
  </sheetViews>
  <sheetFormatPr defaultRowHeight="12.75"/>
  <cols>
    <col min="1" max="1" width="70.28515625" style="206" customWidth="1"/>
    <col min="2" max="2" width="17.5703125" style="206" customWidth="1"/>
    <col min="3" max="3" width="70.28515625" style="206" customWidth="1"/>
    <col min="4" max="4" width="17.5703125" style="206" customWidth="1"/>
    <col min="5" max="5" width="15.28515625" style="206" customWidth="1"/>
    <col min="6" max="6" width="48.7109375" style="206" customWidth="1"/>
    <col min="7" max="7" width="24.5703125" style="206" customWidth="1"/>
    <col min="8" max="8" width="48.7109375" style="206" customWidth="1"/>
    <col min="9" max="9" width="8.140625" style="206" customWidth="1"/>
    <col min="10" max="10" width="38.7109375" style="206" customWidth="1"/>
    <col min="11" max="11" width="21.140625" style="206" customWidth="1"/>
    <col min="12" max="12" width="82" style="206" customWidth="1"/>
    <col min="13" max="256" width="9.140625" style="206"/>
    <col min="257" max="257" width="70.28515625" style="206" customWidth="1"/>
    <col min="258" max="258" width="17.5703125" style="206" customWidth="1"/>
    <col min="259" max="259" width="70.28515625" style="206" customWidth="1"/>
    <col min="260" max="260" width="17.5703125" style="206" customWidth="1"/>
    <col min="261" max="261" width="15.28515625" style="206" customWidth="1"/>
    <col min="262" max="262" width="48.7109375" style="206" customWidth="1"/>
    <col min="263" max="263" width="24.5703125" style="206" customWidth="1"/>
    <col min="264" max="264" width="48.7109375" style="206" customWidth="1"/>
    <col min="265" max="265" width="8.140625" style="206" customWidth="1"/>
    <col min="266" max="266" width="38.7109375" style="206" customWidth="1"/>
    <col min="267" max="267" width="21.140625" style="206" customWidth="1"/>
    <col min="268" max="268" width="82" style="206" customWidth="1"/>
    <col min="269" max="512" width="9.140625" style="206"/>
    <col min="513" max="513" width="70.28515625" style="206" customWidth="1"/>
    <col min="514" max="514" width="17.5703125" style="206" customWidth="1"/>
    <col min="515" max="515" width="70.28515625" style="206" customWidth="1"/>
    <col min="516" max="516" width="17.5703125" style="206" customWidth="1"/>
    <col min="517" max="517" width="15.28515625" style="206" customWidth="1"/>
    <col min="518" max="518" width="48.7109375" style="206" customWidth="1"/>
    <col min="519" max="519" width="24.5703125" style="206" customWidth="1"/>
    <col min="520" max="520" width="48.7109375" style="206" customWidth="1"/>
    <col min="521" max="521" width="8.140625" style="206" customWidth="1"/>
    <col min="522" max="522" width="38.7109375" style="206" customWidth="1"/>
    <col min="523" max="523" width="21.140625" style="206" customWidth="1"/>
    <col min="524" max="524" width="82" style="206" customWidth="1"/>
    <col min="525" max="768" width="9.140625" style="206"/>
    <col min="769" max="769" width="70.28515625" style="206" customWidth="1"/>
    <col min="770" max="770" width="17.5703125" style="206" customWidth="1"/>
    <col min="771" max="771" width="70.28515625" style="206" customWidth="1"/>
    <col min="772" max="772" width="17.5703125" style="206" customWidth="1"/>
    <col min="773" max="773" width="15.28515625" style="206" customWidth="1"/>
    <col min="774" max="774" width="48.7109375" style="206" customWidth="1"/>
    <col min="775" max="775" width="24.5703125" style="206" customWidth="1"/>
    <col min="776" max="776" width="48.7109375" style="206" customWidth="1"/>
    <col min="777" max="777" width="8.140625" style="206" customWidth="1"/>
    <col min="778" max="778" width="38.7109375" style="206" customWidth="1"/>
    <col min="779" max="779" width="21.140625" style="206" customWidth="1"/>
    <col min="780" max="780" width="82" style="206" customWidth="1"/>
    <col min="781" max="1024" width="9.140625" style="206"/>
    <col min="1025" max="1025" width="70.28515625" style="206" customWidth="1"/>
    <col min="1026" max="1026" width="17.5703125" style="206" customWidth="1"/>
    <col min="1027" max="1027" width="70.28515625" style="206" customWidth="1"/>
    <col min="1028" max="1028" width="17.5703125" style="206" customWidth="1"/>
    <col min="1029" max="1029" width="15.28515625" style="206" customWidth="1"/>
    <col min="1030" max="1030" width="48.7109375" style="206" customWidth="1"/>
    <col min="1031" max="1031" width="24.5703125" style="206" customWidth="1"/>
    <col min="1032" max="1032" width="48.7109375" style="206" customWidth="1"/>
    <col min="1033" max="1033" width="8.140625" style="206" customWidth="1"/>
    <col min="1034" max="1034" width="38.7109375" style="206" customWidth="1"/>
    <col min="1035" max="1035" width="21.140625" style="206" customWidth="1"/>
    <col min="1036" max="1036" width="82" style="206" customWidth="1"/>
    <col min="1037" max="1280" width="9.140625" style="206"/>
    <col min="1281" max="1281" width="70.28515625" style="206" customWidth="1"/>
    <col min="1282" max="1282" width="17.5703125" style="206" customWidth="1"/>
    <col min="1283" max="1283" width="70.28515625" style="206" customWidth="1"/>
    <col min="1284" max="1284" width="17.5703125" style="206" customWidth="1"/>
    <col min="1285" max="1285" width="15.28515625" style="206" customWidth="1"/>
    <col min="1286" max="1286" width="48.7109375" style="206" customWidth="1"/>
    <col min="1287" max="1287" width="24.5703125" style="206" customWidth="1"/>
    <col min="1288" max="1288" width="48.7109375" style="206" customWidth="1"/>
    <col min="1289" max="1289" width="8.140625" style="206" customWidth="1"/>
    <col min="1290" max="1290" width="38.7109375" style="206" customWidth="1"/>
    <col min="1291" max="1291" width="21.140625" style="206" customWidth="1"/>
    <col min="1292" max="1292" width="82" style="206" customWidth="1"/>
    <col min="1293" max="1536" width="9.140625" style="206"/>
    <col min="1537" max="1537" width="70.28515625" style="206" customWidth="1"/>
    <col min="1538" max="1538" width="17.5703125" style="206" customWidth="1"/>
    <col min="1539" max="1539" width="70.28515625" style="206" customWidth="1"/>
    <col min="1540" max="1540" width="17.5703125" style="206" customWidth="1"/>
    <col min="1541" max="1541" width="15.28515625" style="206" customWidth="1"/>
    <col min="1542" max="1542" width="48.7109375" style="206" customWidth="1"/>
    <col min="1543" max="1543" width="24.5703125" style="206" customWidth="1"/>
    <col min="1544" max="1544" width="48.7109375" style="206" customWidth="1"/>
    <col min="1545" max="1545" width="8.140625" style="206" customWidth="1"/>
    <col min="1546" max="1546" width="38.7109375" style="206" customWidth="1"/>
    <col min="1547" max="1547" width="21.140625" style="206" customWidth="1"/>
    <col min="1548" max="1548" width="82" style="206" customWidth="1"/>
    <col min="1549" max="1792" width="9.140625" style="206"/>
    <col min="1793" max="1793" width="70.28515625" style="206" customWidth="1"/>
    <col min="1794" max="1794" width="17.5703125" style="206" customWidth="1"/>
    <col min="1795" max="1795" width="70.28515625" style="206" customWidth="1"/>
    <col min="1796" max="1796" width="17.5703125" style="206" customWidth="1"/>
    <col min="1797" max="1797" width="15.28515625" style="206" customWidth="1"/>
    <col min="1798" max="1798" width="48.7109375" style="206" customWidth="1"/>
    <col min="1799" max="1799" width="24.5703125" style="206" customWidth="1"/>
    <col min="1800" max="1800" width="48.7109375" style="206" customWidth="1"/>
    <col min="1801" max="1801" width="8.140625" style="206" customWidth="1"/>
    <col min="1802" max="1802" width="38.7109375" style="206" customWidth="1"/>
    <col min="1803" max="1803" width="21.140625" style="206" customWidth="1"/>
    <col min="1804" max="1804" width="82" style="206" customWidth="1"/>
    <col min="1805" max="2048" width="9.140625" style="206"/>
    <col min="2049" max="2049" width="70.28515625" style="206" customWidth="1"/>
    <col min="2050" max="2050" width="17.5703125" style="206" customWidth="1"/>
    <col min="2051" max="2051" width="70.28515625" style="206" customWidth="1"/>
    <col min="2052" max="2052" width="17.5703125" style="206" customWidth="1"/>
    <col min="2053" max="2053" width="15.28515625" style="206" customWidth="1"/>
    <col min="2054" max="2054" width="48.7109375" style="206" customWidth="1"/>
    <col min="2055" max="2055" width="24.5703125" style="206" customWidth="1"/>
    <col min="2056" max="2056" width="48.7109375" style="206" customWidth="1"/>
    <col min="2057" max="2057" width="8.140625" style="206" customWidth="1"/>
    <col min="2058" max="2058" width="38.7109375" style="206" customWidth="1"/>
    <col min="2059" max="2059" width="21.140625" style="206" customWidth="1"/>
    <col min="2060" max="2060" width="82" style="206" customWidth="1"/>
    <col min="2061" max="2304" width="9.140625" style="206"/>
    <col min="2305" max="2305" width="70.28515625" style="206" customWidth="1"/>
    <col min="2306" max="2306" width="17.5703125" style="206" customWidth="1"/>
    <col min="2307" max="2307" width="70.28515625" style="206" customWidth="1"/>
    <col min="2308" max="2308" width="17.5703125" style="206" customWidth="1"/>
    <col min="2309" max="2309" width="15.28515625" style="206" customWidth="1"/>
    <col min="2310" max="2310" width="48.7109375" style="206" customWidth="1"/>
    <col min="2311" max="2311" width="24.5703125" style="206" customWidth="1"/>
    <col min="2312" max="2312" width="48.7109375" style="206" customWidth="1"/>
    <col min="2313" max="2313" width="8.140625" style="206" customWidth="1"/>
    <col min="2314" max="2314" width="38.7109375" style="206" customWidth="1"/>
    <col min="2315" max="2315" width="21.140625" style="206" customWidth="1"/>
    <col min="2316" max="2316" width="82" style="206" customWidth="1"/>
    <col min="2317" max="2560" width="9.140625" style="206"/>
    <col min="2561" max="2561" width="70.28515625" style="206" customWidth="1"/>
    <col min="2562" max="2562" width="17.5703125" style="206" customWidth="1"/>
    <col min="2563" max="2563" width="70.28515625" style="206" customWidth="1"/>
    <col min="2564" max="2564" width="17.5703125" style="206" customWidth="1"/>
    <col min="2565" max="2565" width="15.28515625" style="206" customWidth="1"/>
    <col min="2566" max="2566" width="48.7109375" style="206" customWidth="1"/>
    <col min="2567" max="2567" width="24.5703125" style="206" customWidth="1"/>
    <col min="2568" max="2568" width="48.7109375" style="206" customWidth="1"/>
    <col min="2569" max="2569" width="8.140625" style="206" customWidth="1"/>
    <col min="2570" max="2570" width="38.7109375" style="206" customWidth="1"/>
    <col min="2571" max="2571" width="21.140625" style="206" customWidth="1"/>
    <col min="2572" max="2572" width="82" style="206" customWidth="1"/>
    <col min="2573" max="2816" width="9.140625" style="206"/>
    <col min="2817" max="2817" width="70.28515625" style="206" customWidth="1"/>
    <col min="2818" max="2818" width="17.5703125" style="206" customWidth="1"/>
    <col min="2819" max="2819" width="70.28515625" style="206" customWidth="1"/>
    <col min="2820" max="2820" width="17.5703125" style="206" customWidth="1"/>
    <col min="2821" max="2821" width="15.28515625" style="206" customWidth="1"/>
    <col min="2822" max="2822" width="48.7109375" style="206" customWidth="1"/>
    <col min="2823" max="2823" width="24.5703125" style="206" customWidth="1"/>
    <col min="2824" max="2824" width="48.7109375" style="206" customWidth="1"/>
    <col min="2825" max="2825" width="8.140625" style="206" customWidth="1"/>
    <col min="2826" max="2826" width="38.7109375" style="206" customWidth="1"/>
    <col min="2827" max="2827" width="21.140625" style="206" customWidth="1"/>
    <col min="2828" max="2828" width="82" style="206" customWidth="1"/>
    <col min="2829" max="3072" width="9.140625" style="206"/>
    <col min="3073" max="3073" width="70.28515625" style="206" customWidth="1"/>
    <col min="3074" max="3074" width="17.5703125" style="206" customWidth="1"/>
    <col min="3075" max="3075" width="70.28515625" style="206" customWidth="1"/>
    <col min="3076" max="3076" width="17.5703125" style="206" customWidth="1"/>
    <col min="3077" max="3077" width="15.28515625" style="206" customWidth="1"/>
    <col min="3078" max="3078" width="48.7109375" style="206" customWidth="1"/>
    <col min="3079" max="3079" width="24.5703125" style="206" customWidth="1"/>
    <col min="3080" max="3080" width="48.7109375" style="206" customWidth="1"/>
    <col min="3081" max="3081" width="8.140625" style="206" customWidth="1"/>
    <col min="3082" max="3082" width="38.7109375" style="206" customWidth="1"/>
    <col min="3083" max="3083" width="21.140625" style="206" customWidth="1"/>
    <col min="3084" max="3084" width="82" style="206" customWidth="1"/>
    <col min="3085" max="3328" width="9.140625" style="206"/>
    <col min="3329" max="3329" width="70.28515625" style="206" customWidth="1"/>
    <col min="3330" max="3330" width="17.5703125" style="206" customWidth="1"/>
    <col min="3331" max="3331" width="70.28515625" style="206" customWidth="1"/>
    <col min="3332" max="3332" width="17.5703125" style="206" customWidth="1"/>
    <col min="3333" max="3333" width="15.28515625" style="206" customWidth="1"/>
    <col min="3334" max="3334" width="48.7109375" style="206" customWidth="1"/>
    <col min="3335" max="3335" width="24.5703125" style="206" customWidth="1"/>
    <col min="3336" max="3336" width="48.7109375" style="206" customWidth="1"/>
    <col min="3337" max="3337" width="8.140625" style="206" customWidth="1"/>
    <col min="3338" max="3338" width="38.7109375" style="206" customWidth="1"/>
    <col min="3339" max="3339" width="21.140625" style="206" customWidth="1"/>
    <col min="3340" max="3340" width="82" style="206" customWidth="1"/>
    <col min="3341" max="3584" width="9.140625" style="206"/>
    <col min="3585" max="3585" width="70.28515625" style="206" customWidth="1"/>
    <col min="3586" max="3586" width="17.5703125" style="206" customWidth="1"/>
    <col min="3587" max="3587" width="70.28515625" style="206" customWidth="1"/>
    <col min="3588" max="3588" width="17.5703125" style="206" customWidth="1"/>
    <col min="3589" max="3589" width="15.28515625" style="206" customWidth="1"/>
    <col min="3590" max="3590" width="48.7109375" style="206" customWidth="1"/>
    <col min="3591" max="3591" width="24.5703125" style="206" customWidth="1"/>
    <col min="3592" max="3592" width="48.7109375" style="206" customWidth="1"/>
    <col min="3593" max="3593" width="8.140625" style="206" customWidth="1"/>
    <col min="3594" max="3594" width="38.7109375" style="206" customWidth="1"/>
    <col min="3595" max="3595" width="21.140625" style="206" customWidth="1"/>
    <col min="3596" max="3596" width="82" style="206" customWidth="1"/>
    <col min="3597" max="3840" width="9.140625" style="206"/>
    <col min="3841" max="3841" width="70.28515625" style="206" customWidth="1"/>
    <col min="3842" max="3842" width="17.5703125" style="206" customWidth="1"/>
    <col min="3843" max="3843" width="70.28515625" style="206" customWidth="1"/>
    <col min="3844" max="3844" width="17.5703125" style="206" customWidth="1"/>
    <col min="3845" max="3845" width="15.28515625" style="206" customWidth="1"/>
    <col min="3846" max="3846" width="48.7109375" style="206" customWidth="1"/>
    <col min="3847" max="3847" width="24.5703125" style="206" customWidth="1"/>
    <col min="3848" max="3848" width="48.7109375" style="206" customWidth="1"/>
    <col min="3849" max="3849" width="8.140625" style="206" customWidth="1"/>
    <col min="3850" max="3850" width="38.7109375" style="206" customWidth="1"/>
    <col min="3851" max="3851" width="21.140625" style="206" customWidth="1"/>
    <col min="3852" max="3852" width="82" style="206" customWidth="1"/>
    <col min="3853" max="4096" width="9.140625" style="206"/>
    <col min="4097" max="4097" width="70.28515625" style="206" customWidth="1"/>
    <col min="4098" max="4098" width="17.5703125" style="206" customWidth="1"/>
    <col min="4099" max="4099" width="70.28515625" style="206" customWidth="1"/>
    <col min="4100" max="4100" width="17.5703125" style="206" customWidth="1"/>
    <col min="4101" max="4101" width="15.28515625" style="206" customWidth="1"/>
    <col min="4102" max="4102" width="48.7109375" style="206" customWidth="1"/>
    <col min="4103" max="4103" width="24.5703125" style="206" customWidth="1"/>
    <col min="4104" max="4104" width="48.7109375" style="206" customWidth="1"/>
    <col min="4105" max="4105" width="8.140625" style="206" customWidth="1"/>
    <col min="4106" max="4106" width="38.7109375" style="206" customWidth="1"/>
    <col min="4107" max="4107" width="21.140625" style="206" customWidth="1"/>
    <col min="4108" max="4108" width="82" style="206" customWidth="1"/>
    <col min="4109" max="4352" width="9.140625" style="206"/>
    <col min="4353" max="4353" width="70.28515625" style="206" customWidth="1"/>
    <col min="4354" max="4354" width="17.5703125" style="206" customWidth="1"/>
    <col min="4355" max="4355" width="70.28515625" style="206" customWidth="1"/>
    <col min="4356" max="4356" width="17.5703125" style="206" customWidth="1"/>
    <col min="4357" max="4357" width="15.28515625" style="206" customWidth="1"/>
    <col min="4358" max="4358" width="48.7109375" style="206" customWidth="1"/>
    <col min="4359" max="4359" width="24.5703125" style="206" customWidth="1"/>
    <col min="4360" max="4360" width="48.7109375" style="206" customWidth="1"/>
    <col min="4361" max="4361" width="8.140625" style="206" customWidth="1"/>
    <col min="4362" max="4362" width="38.7109375" style="206" customWidth="1"/>
    <col min="4363" max="4363" width="21.140625" style="206" customWidth="1"/>
    <col min="4364" max="4364" width="82" style="206" customWidth="1"/>
    <col min="4365" max="4608" width="9.140625" style="206"/>
    <col min="4609" max="4609" width="70.28515625" style="206" customWidth="1"/>
    <col min="4610" max="4610" width="17.5703125" style="206" customWidth="1"/>
    <col min="4611" max="4611" width="70.28515625" style="206" customWidth="1"/>
    <col min="4612" max="4612" width="17.5703125" style="206" customWidth="1"/>
    <col min="4613" max="4613" width="15.28515625" style="206" customWidth="1"/>
    <col min="4614" max="4614" width="48.7109375" style="206" customWidth="1"/>
    <col min="4615" max="4615" width="24.5703125" style="206" customWidth="1"/>
    <col min="4616" max="4616" width="48.7109375" style="206" customWidth="1"/>
    <col min="4617" max="4617" width="8.140625" style="206" customWidth="1"/>
    <col min="4618" max="4618" width="38.7109375" style="206" customWidth="1"/>
    <col min="4619" max="4619" width="21.140625" style="206" customWidth="1"/>
    <col min="4620" max="4620" width="82" style="206" customWidth="1"/>
    <col min="4621" max="4864" width="9.140625" style="206"/>
    <col min="4865" max="4865" width="70.28515625" style="206" customWidth="1"/>
    <col min="4866" max="4866" width="17.5703125" style="206" customWidth="1"/>
    <col min="4867" max="4867" width="70.28515625" style="206" customWidth="1"/>
    <col min="4868" max="4868" width="17.5703125" style="206" customWidth="1"/>
    <col min="4869" max="4869" width="15.28515625" style="206" customWidth="1"/>
    <col min="4870" max="4870" width="48.7109375" style="206" customWidth="1"/>
    <col min="4871" max="4871" width="24.5703125" style="206" customWidth="1"/>
    <col min="4872" max="4872" width="48.7109375" style="206" customWidth="1"/>
    <col min="4873" max="4873" width="8.140625" style="206" customWidth="1"/>
    <col min="4874" max="4874" width="38.7109375" style="206" customWidth="1"/>
    <col min="4875" max="4875" width="21.140625" style="206" customWidth="1"/>
    <col min="4876" max="4876" width="82" style="206" customWidth="1"/>
    <col min="4877" max="5120" width="9.140625" style="206"/>
    <col min="5121" max="5121" width="70.28515625" style="206" customWidth="1"/>
    <col min="5122" max="5122" width="17.5703125" style="206" customWidth="1"/>
    <col min="5123" max="5123" width="70.28515625" style="206" customWidth="1"/>
    <col min="5124" max="5124" width="17.5703125" style="206" customWidth="1"/>
    <col min="5125" max="5125" width="15.28515625" style="206" customWidth="1"/>
    <col min="5126" max="5126" width="48.7109375" style="206" customWidth="1"/>
    <col min="5127" max="5127" width="24.5703125" style="206" customWidth="1"/>
    <col min="5128" max="5128" width="48.7109375" style="206" customWidth="1"/>
    <col min="5129" max="5129" width="8.140625" style="206" customWidth="1"/>
    <col min="5130" max="5130" width="38.7109375" style="206" customWidth="1"/>
    <col min="5131" max="5131" width="21.140625" style="206" customWidth="1"/>
    <col min="5132" max="5132" width="82" style="206" customWidth="1"/>
    <col min="5133" max="5376" width="9.140625" style="206"/>
    <col min="5377" max="5377" width="70.28515625" style="206" customWidth="1"/>
    <col min="5378" max="5378" width="17.5703125" style="206" customWidth="1"/>
    <col min="5379" max="5379" width="70.28515625" style="206" customWidth="1"/>
    <col min="5380" max="5380" width="17.5703125" style="206" customWidth="1"/>
    <col min="5381" max="5381" width="15.28515625" style="206" customWidth="1"/>
    <col min="5382" max="5382" width="48.7109375" style="206" customWidth="1"/>
    <col min="5383" max="5383" width="24.5703125" style="206" customWidth="1"/>
    <col min="5384" max="5384" width="48.7109375" style="206" customWidth="1"/>
    <col min="5385" max="5385" width="8.140625" style="206" customWidth="1"/>
    <col min="5386" max="5386" width="38.7109375" style="206" customWidth="1"/>
    <col min="5387" max="5387" width="21.140625" style="206" customWidth="1"/>
    <col min="5388" max="5388" width="82" style="206" customWidth="1"/>
    <col min="5389" max="5632" width="9.140625" style="206"/>
    <col min="5633" max="5633" width="70.28515625" style="206" customWidth="1"/>
    <col min="5634" max="5634" width="17.5703125" style="206" customWidth="1"/>
    <col min="5635" max="5635" width="70.28515625" style="206" customWidth="1"/>
    <col min="5636" max="5636" width="17.5703125" style="206" customWidth="1"/>
    <col min="5637" max="5637" width="15.28515625" style="206" customWidth="1"/>
    <col min="5638" max="5638" width="48.7109375" style="206" customWidth="1"/>
    <col min="5639" max="5639" width="24.5703125" style="206" customWidth="1"/>
    <col min="5640" max="5640" width="48.7109375" style="206" customWidth="1"/>
    <col min="5641" max="5641" width="8.140625" style="206" customWidth="1"/>
    <col min="5642" max="5642" width="38.7109375" style="206" customWidth="1"/>
    <col min="5643" max="5643" width="21.140625" style="206" customWidth="1"/>
    <col min="5644" max="5644" width="82" style="206" customWidth="1"/>
    <col min="5645" max="5888" width="9.140625" style="206"/>
    <col min="5889" max="5889" width="70.28515625" style="206" customWidth="1"/>
    <col min="5890" max="5890" width="17.5703125" style="206" customWidth="1"/>
    <col min="5891" max="5891" width="70.28515625" style="206" customWidth="1"/>
    <col min="5892" max="5892" width="17.5703125" style="206" customWidth="1"/>
    <col min="5893" max="5893" width="15.28515625" style="206" customWidth="1"/>
    <col min="5894" max="5894" width="48.7109375" style="206" customWidth="1"/>
    <col min="5895" max="5895" width="24.5703125" style="206" customWidth="1"/>
    <col min="5896" max="5896" width="48.7109375" style="206" customWidth="1"/>
    <col min="5897" max="5897" width="8.140625" style="206" customWidth="1"/>
    <col min="5898" max="5898" width="38.7109375" style="206" customWidth="1"/>
    <col min="5899" max="5899" width="21.140625" style="206" customWidth="1"/>
    <col min="5900" max="5900" width="82" style="206" customWidth="1"/>
    <col min="5901" max="6144" width="9.140625" style="206"/>
    <col min="6145" max="6145" width="70.28515625" style="206" customWidth="1"/>
    <col min="6146" max="6146" width="17.5703125" style="206" customWidth="1"/>
    <col min="6147" max="6147" width="70.28515625" style="206" customWidth="1"/>
    <col min="6148" max="6148" width="17.5703125" style="206" customWidth="1"/>
    <col min="6149" max="6149" width="15.28515625" style="206" customWidth="1"/>
    <col min="6150" max="6150" width="48.7109375" style="206" customWidth="1"/>
    <col min="6151" max="6151" width="24.5703125" style="206" customWidth="1"/>
    <col min="6152" max="6152" width="48.7109375" style="206" customWidth="1"/>
    <col min="6153" max="6153" width="8.140625" style="206" customWidth="1"/>
    <col min="6154" max="6154" width="38.7109375" style="206" customWidth="1"/>
    <col min="6155" max="6155" width="21.140625" style="206" customWidth="1"/>
    <col min="6156" max="6156" width="82" style="206" customWidth="1"/>
    <col min="6157" max="6400" width="9.140625" style="206"/>
    <col min="6401" max="6401" width="70.28515625" style="206" customWidth="1"/>
    <col min="6402" max="6402" width="17.5703125" style="206" customWidth="1"/>
    <col min="6403" max="6403" width="70.28515625" style="206" customWidth="1"/>
    <col min="6404" max="6404" width="17.5703125" style="206" customWidth="1"/>
    <col min="6405" max="6405" width="15.28515625" style="206" customWidth="1"/>
    <col min="6406" max="6406" width="48.7109375" style="206" customWidth="1"/>
    <col min="6407" max="6407" width="24.5703125" style="206" customWidth="1"/>
    <col min="6408" max="6408" width="48.7109375" style="206" customWidth="1"/>
    <col min="6409" max="6409" width="8.140625" style="206" customWidth="1"/>
    <col min="6410" max="6410" width="38.7109375" style="206" customWidth="1"/>
    <col min="6411" max="6411" width="21.140625" style="206" customWidth="1"/>
    <col min="6412" max="6412" width="82" style="206" customWidth="1"/>
    <col min="6413" max="6656" width="9.140625" style="206"/>
    <col min="6657" max="6657" width="70.28515625" style="206" customWidth="1"/>
    <col min="6658" max="6658" width="17.5703125" style="206" customWidth="1"/>
    <col min="6659" max="6659" width="70.28515625" style="206" customWidth="1"/>
    <col min="6660" max="6660" width="17.5703125" style="206" customWidth="1"/>
    <col min="6661" max="6661" width="15.28515625" style="206" customWidth="1"/>
    <col min="6662" max="6662" width="48.7109375" style="206" customWidth="1"/>
    <col min="6663" max="6663" width="24.5703125" style="206" customWidth="1"/>
    <col min="6664" max="6664" width="48.7109375" style="206" customWidth="1"/>
    <col min="6665" max="6665" width="8.140625" style="206" customWidth="1"/>
    <col min="6666" max="6666" width="38.7109375" style="206" customWidth="1"/>
    <col min="6667" max="6667" width="21.140625" style="206" customWidth="1"/>
    <col min="6668" max="6668" width="82" style="206" customWidth="1"/>
    <col min="6669" max="6912" width="9.140625" style="206"/>
    <col min="6913" max="6913" width="70.28515625" style="206" customWidth="1"/>
    <col min="6914" max="6914" width="17.5703125" style="206" customWidth="1"/>
    <col min="6915" max="6915" width="70.28515625" style="206" customWidth="1"/>
    <col min="6916" max="6916" width="17.5703125" style="206" customWidth="1"/>
    <col min="6917" max="6917" width="15.28515625" style="206" customWidth="1"/>
    <col min="6918" max="6918" width="48.7109375" style="206" customWidth="1"/>
    <col min="6919" max="6919" width="24.5703125" style="206" customWidth="1"/>
    <col min="6920" max="6920" width="48.7109375" style="206" customWidth="1"/>
    <col min="6921" max="6921" width="8.140625" style="206" customWidth="1"/>
    <col min="6922" max="6922" width="38.7109375" style="206" customWidth="1"/>
    <col min="6923" max="6923" width="21.140625" style="206" customWidth="1"/>
    <col min="6924" max="6924" width="82" style="206" customWidth="1"/>
    <col min="6925" max="7168" width="9.140625" style="206"/>
    <col min="7169" max="7169" width="70.28515625" style="206" customWidth="1"/>
    <col min="7170" max="7170" width="17.5703125" style="206" customWidth="1"/>
    <col min="7171" max="7171" width="70.28515625" style="206" customWidth="1"/>
    <col min="7172" max="7172" width="17.5703125" style="206" customWidth="1"/>
    <col min="7173" max="7173" width="15.28515625" style="206" customWidth="1"/>
    <col min="7174" max="7174" width="48.7109375" style="206" customWidth="1"/>
    <col min="7175" max="7175" width="24.5703125" style="206" customWidth="1"/>
    <col min="7176" max="7176" width="48.7109375" style="206" customWidth="1"/>
    <col min="7177" max="7177" width="8.140625" style="206" customWidth="1"/>
    <col min="7178" max="7178" width="38.7109375" style="206" customWidth="1"/>
    <col min="7179" max="7179" width="21.140625" style="206" customWidth="1"/>
    <col min="7180" max="7180" width="82" style="206" customWidth="1"/>
    <col min="7181" max="7424" width="9.140625" style="206"/>
    <col min="7425" max="7425" width="70.28515625" style="206" customWidth="1"/>
    <col min="7426" max="7426" width="17.5703125" style="206" customWidth="1"/>
    <col min="7427" max="7427" width="70.28515625" style="206" customWidth="1"/>
    <col min="7428" max="7428" width="17.5703125" style="206" customWidth="1"/>
    <col min="7429" max="7429" width="15.28515625" style="206" customWidth="1"/>
    <col min="7430" max="7430" width="48.7109375" style="206" customWidth="1"/>
    <col min="7431" max="7431" width="24.5703125" style="206" customWidth="1"/>
    <col min="7432" max="7432" width="48.7109375" style="206" customWidth="1"/>
    <col min="7433" max="7433" width="8.140625" style="206" customWidth="1"/>
    <col min="7434" max="7434" width="38.7109375" style="206" customWidth="1"/>
    <col min="7435" max="7435" width="21.140625" style="206" customWidth="1"/>
    <col min="7436" max="7436" width="82" style="206" customWidth="1"/>
    <col min="7437" max="7680" width="9.140625" style="206"/>
    <col min="7681" max="7681" width="70.28515625" style="206" customWidth="1"/>
    <col min="7682" max="7682" width="17.5703125" style="206" customWidth="1"/>
    <col min="7683" max="7683" width="70.28515625" style="206" customWidth="1"/>
    <col min="7684" max="7684" width="17.5703125" style="206" customWidth="1"/>
    <col min="7685" max="7685" width="15.28515625" style="206" customWidth="1"/>
    <col min="7686" max="7686" width="48.7109375" style="206" customWidth="1"/>
    <col min="7687" max="7687" width="24.5703125" style="206" customWidth="1"/>
    <col min="7688" max="7688" width="48.7109375" style="206" customWidth="1"/>
    <col min="7689" max="7689" width="8.140625" style="206" customWidth="1"/>
    <col min="7690" max="7690" width="38.7109375" style="206" customWidth="1"/>
    <col min="7691" max="7691" width="21.140625" style="206" customWidth="1"/>
    <col min="7692" max="7692" width="82" style="206" customWidth="1"/>
    <col min="7693" max="7936" width="9.140625" style="206"/>
    <col min="7937" max="7937" width="70.28515625" style="206" customWidth="1"/>
    <col min="7938" max="7938" width="17.5703125" style="206" customWidth="1"/>
    <col min="7939" max="7939" width="70.28515625" style="206" customWidth="1"/>
    <col min="7940" max="7940" width="17.5703125" style="206" customWidth="1"/>
    <col min="7941" max="7941" width="15.28515625" style="206" customWidth="1"/>
    <col min="7942" max="7942" width="48.7109375" style="206" customWidth="1"/>
    <col min="7943" max="7943" width="24.5703125" style="206" customWidth="1"/>
    <col min="7944" max="7944" width="48.7109375" style="206" customWidth="1"/>
    <col min="7945" max="7945" width="8.140625" style="206" customWidth="1"/>
    <col min="7946" max="7946" width="38.7109375" style="206" customWidth="1"/>
    <col min="7947" max="7947" width="21.140625" style="206" customWidth="1"/>
    <col min="7948" max="7948" width="82" style="206" customWidth="1"/>
    <col min="7949" max="8192" width="9.140625" style="206"/>
    <col min="8193" max="8193" width="70.28515625" style="206" customWidth="1"/>
    <col min="8194" max="8194" width="17.5703125" style="206" customWidth="1"/>
    <col min="8195" max="8195" width="70.28515625" style="206" customWidth="1"/>
    <col min="8196" max="8196" width="17.5703125" style="206" customWidth="1"/>
    <col min="8197" max="8197" width="15.28515625" style="206" customWidth="1"/>
    <col min="8198" max="8198" width="48.7109375" style="206" customWidth="1"/>
    <col min="8199" max="8199" width="24.5703125" style="206" customWidth="1"/>
    <col min="8200" max="8200" width="48.7109375" style="206" customWidth="1"/>
    <col min="8201" max="8201" width="8.140625" style="206" customWidth="1"/>
    <col min="8202" max="8202" width="38.7109375" style="206" customWidth="1"/>
    <col min="8203" max="8203" width="21.140625" style="206" customWidth="1"/>
    <col min="8204" max="8204" width="82" style="206" customWidth="1"/>
    <col min="8205" max="8448" width="9.140625" style="206"/>
    <col min="8449" max="8449" width="70.28515625" style="206" customWidth="1"/>
    <col min="8450" max="8450" width="17.5703125" style="206" customWidth="1"/>
    <col min="8451" max="8451" width="70.28515625" style="206" customWidth="1"/>
    <col min="8452" max="8452" width="17.5703125" style="206" customWidth="1"/>
    <col min="8453" max="8453" width="15.28515625" style="206" customWidth="1"/>
    <col min="8454" max="8454" width="48.7109375" style="206" customWidth="1"/>
    <col min="8455" max="8455" width="24.5703125" style="206" customWidth="1"/>
    <col min="8456" max="8456" width="48.7109375" style="206" customWidth="1"/>
    <col min="8457" max="8457" width="8.140625" style="206" customWidth="1"/>
    <col min="8458" max="8458" width="38.7109375" style="206" customWidth="1"/>
    <col min="8459" max="8459" width="21.140625" style="206" customWidth="1"/>
    <col min="8460" max="8460" width="82" style="206" customWidth="1"/>
    <col min="8461" max="8704" width="9.140625" style="206"/>
    <col min="8705" max="8705" width="70.28515625" style="206" customWidth="1"/>
    <col min="8706" max="8706" width="17.5703125" style="206" customWidth="1"/>
    <col min="8707" max="8707" width="70.28515625" style="206" customWidth="1"/>
    <col min="8708" max="8708" width="17.5703125" style="206" customWidth="1"/>
    <col min="8709" max="8709" width="15.28515625" style="206" customWidth="1"/>
    <col min="8710" max="8710" width="48.7109375" style="206" customWidth="1"/>
    <col min="8711" max="8711" width="24.5703125" style="206" customWidth="1"/>
    <col min="8712" max="8712" width="48.7109375" style="206" customWidth="1"/>
    <col min="8713" max="8713" width="8.140625" style="206" customWidth="1"/>
    <col min="8714" max="8714" width="38.7109375" style="206" customWidth="1"/>
    <col min="8715" max="8715" width="21.140625" style="206" customWidth="1"/>
    <col min="8716" max="8716" width="82" style="206" customWidth="1"/>
    <col min="8717" max="8960" width="9.140625" style="206"/>
    <col min="8961" max="8961" width="70.28515625" style="206" customWidth="1"/>
    <col min="8962" max="8962" width="17.5703125" style="206" customWidth="1"/>
    <col min="8963" max="8963" width="70.28515625" style="206" customWidth="1"/>
    <col min="8964" max="8964" width="17.5703125" style="206" customWidth="1"/>
    <col min="8965" max="8965" width="15.28515625" style="206" customWidth="1"/>
    <col min="8966" max="8966" width="48.7109375" style="206" customWidth="1"/>
    <col min="8967" max="8967" width="24.5703125" style="206" customWidth="1"/>
    <col min="8968" max="8968" width="48.7109375" style="206" customWidth="1"/>
    <col min="8969" max="8969" width="8.140625" style="206" customWidth="1"/>
    <col min="8970" max="8970" width="38.7109375" style="206" customWidth="1"/>
    <col min="8971" max="8971" width="21.140625" style="206" customWidth="1"/>
    <col min="8972" max="8972" width="82" style="206" customWidth="1"/>
    <col min="8973" max="9216" width="9.140625" style="206"/>
    <col min="9217" max="9217" width="70.28515625" style="206" customWidth="1"/>
    <col min="9218" max="9218" width="17.5703125" style="206" customWidth="1"/>
    <col min="9219" max="9219" width="70.28515625" style="206" customWidth="1"/>
    <col min="9220" max="9220" width="17.5703125" style="206" customWidth="1"/>
    <col min="9221" max="9221" width="15.28515625" style="206" customWidth="1"/>
    <col min="9222" max="9222" width="48.7109375" style="206" customWidth="1"/>
    <col min="9223" max="9223" width="24.5703125" style="206" customWidth="1"/>
    <col min="9224" max="9224" width="48.7109375" style="206" customWidth="1"/>
    <col min="9225" max="9225" width="8.140625" style="206" customWidth="1"/>
    <col min="9226" max="9226" width="38.7109375" style="206" customWidth="1"/>
    <col min="9227" max="9227" width="21.140625" style="206" customWidth="1"/>
    <col min="9228" max="9228" width="82" style="206" customWidth="1"/>
    <col min="9229" max="9472" width="9.140625" style="206"/>
    <col min="9473" max="9473" width="70.28515625" style="206" customWidth="1"/>
    <col min="9474" max="9474" width="17.5703125" style="206" customWidth="1"/>
    <col min="9475" max="9475" width="70.28515625" style="206" customWidth="1"/>
    <col min="9476" max="9476" width="17.5703125" style="206" customWidth="1"/>
    <col min="9477" max="9477" width="15.28515625" style="206" customWidth="1"/>
    <col min="9478" max="9478" width="48.7109375" style="206" customWidth="1"/>
    <col min="9479" max="9479" width="24.5703125" style="206" customWidth="1"/>
    <col min="9480" max="9480" width="48.7109375" style="206" customWidth="1"/>
    <col min="9481" max="9481" width="8.140625" style="206" customWidth="1"/>
    <col min="9482" max="9482" width="38.7109375" style="206" customWidth="1"/>
    <col min="9483" max="9483" width="21.140625" style="206" customWidth="1"/>
    <col min="9484" max="9484" width="82" style="206" customWidth="1"/>
    <col min="9485" max="9728" width="9.140625" style="206"/>
    <col min="9729" max="9729" width="70.28515625" style="206" customWidth="1"/>
    <col min="9730" max="9730" width="17.5703125" style="206" customWidth="1"/>
    <col min="9731" max="9731" width="70.28515625" style="206" customWidth="1"/>
    <col min="9732" max="9732" width="17.5703125" style="206" customWidth="1"/>
    <col min="9733" max="9733" width="15.28515625" style="206" customWidth="1"/>
    <col min="9734" max="9734" width="48.7109375" style="206" customWidth="1"/>
    <col min="9735" max="9735" width="24.5703125" style="206" customWidth="1"/>
    <col min="9736" max="9736" width="48.7109375" style="206" customWidth="1"/>
    <col min="9737" max="9737" width="8.140625" style="206" customWidth="1"/>
    <col min="9738" max="9738" width="38.7109375" style="206" customWidth="1"/>
    <col min="9739" max="9739" width="21.140625" style="206" customWidth="1"/>
    <col min="9740" max="9740" width="82" style="206" customWidth="1"/>
    <col min="9741" max="9984" width="9.140625" style="206"/>
    <col min="9985" max="9985" width="70.28515625" style="206" customWidth="1"/>
    <col min="9986" max="9986" width="17.5703125" style="206" customWidth="1"/>
    <col min="9987" max="9987" width="70.28515625" style="206" customWidth="1"/>
    <col min="9988" max="9988" width="17.5703125" style="206" customWidth="1"/>
    <col min="9989" max="9989" width="15.28515625" style="206" customWidth="1"/>
    <col min="9990" max="9990" width="48.7109375" style="206" customWidth="1"/>
    <col min="9991" max="9991" width="24.5703125" style="206" customWidth="1"/>
    <col min="9992" max="9992" width="48.7109375" style="206" customWidth="1"/>
    <col min="9993" max="9993" width="8.140625" style="206" customWidth="1"/>
    <col min="9994" max="9994" width="38.7109375" style="206" customWidth="1"/>
    <col min="9995" max="9995" width="21.140625" style="206" customWidth="1"/>
    <col min="9996" max="9996" width="82" style="206" customWidth="1"/>
    <col min="9997" max="10240" width="9.140625" style="206"/>
    <col min="10241" max="10241" width="70.28515625" style="206" customWidth="1"/>
    <col min="10242" max="10242" width="17.5703125" style="206" customWidth="1"/>
    <col min="10243" max="10243" width="70.28515625" style="206" customWidth="1"/>
    <col min="10244" max="10244" width="17.5703125" style="206" customWidth="1"/>
    <col min="10245" max="10245" width="15.28515625" style="206" customWidth="1"/>
    <col min="10246" max="10246" width="48.7109375" style="206" customWidth="1"/>
    <col min="10247" max="10247" width="24.5703125" style="206" customWidth="1"/>
    <col min="10248" max="10248" width="48.7109375" style="206" customWidth="1"/>
    <col min="10249" max="10249" width="8.140625" style="206" customWidth="1"/>
    <col min="10250" max="10250" width="38.7109375" style="206" customWidth="1"/>
    <col min="10251" max="10251" width="21.140625" style="206" customWidth="1"/>
    <col min="10252" max="10252" width="82" style="206" customWidth="1"/>
    <col min="10253" max="10496" width="9.140625" style="206"/>
    <col min="10497" max="10497" width="70.28515625" style="206" customWidth="1"/>
    <col min="10498" max="10498" width="17.5703125" style="206" customWidth="1"/>
    <col min="10499" max="10499" width="70.28515625" style="206" customWidth="1"/>
    <col min="10500" max="10500" width="17.5703125" style="206" customWidth="1"/>
    <col min="10501" max="10501" width="15.28515625" style="206" customWidth="1"/>
    <col min="10502" max="10502" width="48.7109375" style="206" customWidth="1"/>
    <col min="10503" max="10503" width="24.5703125" style="206" customWidth="1"/>
    <col min="10504" max="10504" width="48.7109375" style="206" customWidth="1"/>
    <col min="10505" max="10505" width="8.140625" style="206" customWidth="1"/>
    <col min="10506" max="10506" width="38.7109375" style="206" customWidth="1"/>
    <col min="10507" max="10507" width="21.140625" style="206" customWidth="1"/>
    <col min="10508" max="10508" width="82" style="206" customWidth="1"/>
    <col min="10509" max="10752" width="9.140625" style="206"/>
    <col min="10753" max="10753" width="70.28515625" style="206" customWidth="1"/>
    <col min="10754" max="10754" width="17.5703125" style="206" customWidth="1"/>
    <col min="10755" max="10755" width="70.28515625" style="206" customWidth="1"/>
    <col min="10756" max="10756" width="17.5703125" style="206" customWidth="1"/>
    <col min="10757" max="10757" width="15.28515625" style="206" customWidth="1"/>
    <col min="10758" max="10758" width="48.7109375" style="206" customWidth="1"/>
    <col min="10759" max="10759" width="24.5703125" style="206" customWidth="1"/>
    <col min="10760" max="10760" width="48.7109375" style="206" customWidth="1"/>
    <col min="10761" max="10761" width="8.140625" style="206" customWidth="1"/>
    <col min="10762" max="10762" width="38.7109375" style="206" customWidth="1"/>
    <col min="10763" max="10763" width="21.140625" style="206" customWidth="1"/>
    <col min="10764" max="10764" width="82" style="206" customWidth="1"/>
    <col min="10765" max="11008" width="9.140625" style="206"/>
    <col min="11009" max="11009" width="70.28515625" style="206" customWidth="1"/>
    <col min="11010" max="11010" width="17.5703125" style="206" customWidth="1"/>
    <col min="11011" max="11011" width="70.28515625" style="206" customWidth="1"/>
    <col min="11012" max="11012" width="17.5703125" style="206" customWidth="1"/>
    <col min="11013" max="11013" width="15.28515625" style="206" customWidth="1"/>
    <col min="11014" max="11014" width="48.7109375" style="206" customWidth="1"/>
    <col min="11015" max="11015" width="24.5703125" style="206" customWidth="1"/>
    <col min="11016" max="11016" width="48.7109375" style="206" customWidth="1"/>
    <col min="11017" max="11017" width="8.140625" style="206" customWidth="1"/>
    <col min="11018" max="11018" width="38.7109375" style="206" customWidth="1"/>
    <col min="11019" max="11019" width="21.140625" style="206" customWidth="1"/>
    <col min="11020" max="11020" width="82" style="206" customWidth="1"/>
    <col min="11021" max="11264" width="9.140625" style="206"/>
    <col min="11265" max="11265" width="70.28515625" style="206" customWidth="1"/>
    <col min="11266" max="11266" width="17.5703125" style="206" customWidth="1"/>
    <col min="11267" max="11267" width="70.28515625" style="206" customWidth="1"/>
    <col min="11268" max="11268" width="17.5703125" style="206" customWidth="1"/>
    <col min="11269" max="11269" width="15.28515625" style="206" customWidth="1"/>
    <col min="11270" max="11270" width="48.7109375" style="206" customWidth="1"/>
    <col min="11271" max="11271" width="24.5703125" style="206" customWidth="1"/>
    <col min="11272" max="11272" width="48.7109375" style="206" customWidth="1"/>
    <col min="11273" max="11273" width="8.140625" style="206" customWidth="1"/>
    <col min="11274" max="11274" width="38.7109375" style="206" customWidth="1"/>
    <col min="11275" max="11275" width="21.140625" style="206" customWidth="1"/>
    <col min="11276" max="11276" width="82" style="206" customWidth="1"/>
    <col min="11277" max="11520" width="9.140625" style="206"/>
    <col min="11521" max="11521" width="70.28515625" style="206" customWidth="1"/>
    <col min="11522" max="11522" width="17.5703125" style="206" customWidth="1"/>
    <col min="11523" max="11523" width="70.28515625" style="206" customWidth="1"/>
    <col min="11524" max="11524" width="17.5703125" style="206" customWidth="1"/>
    <col min="11525" max="11525" width="15.28515625" style="206" customWidth="1"/>
    <col min="11526" max="11526" width="48.7109375" style="206" customWidth="1"/>
    <col min="11527" max="11527" width="24.5703125" style="206" customWidth="1"/>
    <col min="11528" max="11528" width="48.7109375" style="206" customWidth="1"/>
    <col min="11529" max="11529" width="8.140625" style="206" customWidth="1"/>
    <col min="11530" max="11530" width="38.7109375" style="206" customWidth="1"/>
    <col min="11531" max="11531" width="21.140625" style="206" customWidth="1"/>
    <col min="11532" max="11532" width="82" style="206" customWidth="1"/>
    <col min="11533" max="11776" width="9.140625" style="206"/>
    <col min="11777" max="11777" width="70.28515625" style="206" customWidth="1"/>
    <col min="11778" max="11778" width="17.5703125" style="206" customWidth="1"/>
    <col min="11779" max="11779" width="70.28515625" style="206" customWidth="1"/>
    <col min="11780" max="11780" width="17.5703125" style="206" customWidth="1"/>
    <col min="11781" max="11781" width="15.28515625" style="206" customWidth="1"/>
    <col min="11782" max="11782" width="48.7109375" style="206" customWidth="1"/>
    <col min="11783" max="11783" width="24.5703125" style="206" customWidth="1"/>
    <col min="11784" max="11784" width="48.7109375" style="206" customWidth="1"/>
    <col min="11785" max="11785" width="8.140625" style="206" customWidth="1"/>
    <col min="11786" max="11786" width="38.7109375" style="206" customWidth="1"/>
    <col min="11787" max="11787" width="21.140625" style="206" customWidth="1"/>
    <col min="11788" max="11788" width="82" style="206" customWidth="1"/>
    <col min="11789" max="12032" width="9.140625" style="206"/>
    <col min="12033" max="12033" width="70.28515625" style="206" customWidth="1"/>
    <col min="12034" max="12034" width="17.5703125" style="206" customWidth="1"/>
    <col min="12035" max="12035" width="70.28515625" style="206" customWidth="1"/>
    <col min="12036" max="12036" width="17.5703125" style="206" customWidth="1"/>
    <col min="12037" max="12037" width="15.28515625" style="206" customWidth="1"/>
    <col min="12038" max="12038" width="48.7109375" style="206" customWidth="1"/>
    <col min="12039" max="12039" width="24.5703125" style="206" customWidth="1"/>
    <col min="12040" max="12040" width="48.7109375" style="206" customWidth="1"/>
    <col min="12041" max="12041" width="8.140625" style="206" customWidth="1"/>
    <col min="12042" max="12042" width="38.7109375" style="206" customWidth="1"/>
    <col min="12043" max="12043" width="21.140625" style="206" customWidth="1"/>
    <col min="12044" max="12044" width="82" style="206" customWidth="1"/>
    <col min="12045" max="12288" width="9.140625" style="206"/>
    <col min="12289" max="12289" width="70.28515625" style="206" customWidth="1"/>
    <col min="12290" max="12290" width="17.5703125" style="206" customWidth="1"/>
    <col min="12291" max="12291" width="70.28515625" style="206" customWidth="1"/>
    <col min="12292" max="12292" width="17.5703125" style="206" customWidth="1"/>
    <col min="12293" max="12293" width="15.28515625" style="206" customWidth="1"/>
    <col min="12294" max="12294" width="48.7109375" style="206" customWidth="1"/>
    <col min="12295" max="12295" width="24.5703125" style="206" customWidth="1"/>
    <col min="12296" max="12296" width="48.7109375" style="206" customWidth="1"/>
    <col min="12297" max="12297" width="8.140625" style="206" customWidth="1"/>
    <col min="12298" max="12298" width="38.7109375" style="206" customWidth="1"/>
    <col min="12299" max="12299" width="21.140625" style="206" customWidth="1"/>
    <col min="12300" max="12300" width="82" style="206" customWidth="1"/>
    <col min="12301" max="12544" width="9.140625" style="206"/>
    <col min="12545" max="12545" width="70.28515625" style="206" customWidth="1"/>
    <col min="12546" max="12546" width="17.5703125" style="206" customWidth="1"/>
    <col min="12547" max="12547" width="70.28515625" style="206" customWidth="1"/>
    <col min="12548" max="12548" width="17.5703125" style="206" customWidth="1"/>
    <col min="12549" max="12549" width="15.28515625" style="206" customWidth="1"/>
    <col min="12550" max="12550" width="48.7109375" style="206" customWidth="1"/>
    <col min="12551" max="12551" width="24.5703125" style="206" customWidth="1"/>
    <col min="12552" max="12552" width="48.7109375" style="206" customWidth="1"/>
    <col min="12553" max="12553" width="8.140625" style="206" customWidth="1"/>
    <col min="12554" max="12554" width="38.7109375" style="206" customWidth="1"/>
    <col min="12555" max="12555" width="21.140625" style="206" customWidth="1"/>
    <col min="12556" max="12556" width="82" style="206" customWidth="1"/>
    <col min="12557" max="12800" width="9.140625" style="206"/>
    <col min="12801" max="12801" width="70.28515625" style="206" customWidth="1"/>
    <col min="12802" max="12802" width="17.5703125" style="206" customWidth="1"/>
    <col min="12803" max="12803" width="70.28515625" style="206" customWidth="1"/>
    <col min="12804" max="12804" width="17.5703125" style="206" customWidth="1"/>
    <col min="12805" max="12805" width="15.28515625" style="206" customWidth="1"/>
    <col min="12806" max="12806" width="48.7109375" style="206" customWidth="1"/>
    <col min="12807" max="12807" width="24.5703125" style="206" customWidth="1"/>
    <col min="12808" max="12808" width="48.7109375" style="206" customWidth="1"/>
    <col min="12809" max="12809" width="8.140625" style="206" customWidth="1"/>
    <col min="12810" max="12810" width="38.7109375" style="206" customWidth="1"/>
    <col min="12811" max="12811" width="21.140625" style="206" customWidth="1"/>
    <col min="12812" max="12812" width="82" style="206" customWidth="1"/>
    <col min="12813" max="13056" width="9.140625" style="206"/>
    <col min="13057" max="13057" width="70.28515625" style="206" customWidth="1"/>
    <col min="13058" max="13058" width="17.5703125" style="206" customWidth="1"/>
    <col min="13059" max="13059" width="70.28515625" style="206" customWidth="1"/>
    <col min="13060" max="13060" width="17.5703125" style="206" customWidth="1"/>
    <col min="13061" max="13061" width="15.28515625" style="206" customWidth="1"/>
    <col min="13062" max="13062" width="48.7109375" style="206" customWidth="1"/>
    <col min="13063" max="13063" width="24.5703125" style="206" customWidth="1"/>
    <col min="13064" max="13064" width="48.7109375" style="206" customWidth="1"/>
    <col min="13065" max="13065" width="8.140625" style="206" customWidth="1"/>
    <col min="13066" max="13066" width="38.7109375" style="206" customWidth="1"/>
    <col min="13067" max="13067" width="21.140625" style="206" customWidth="1"/>
    <col min="13068" max="13068" width="82" style="206" customWidth="1"/>
    <col min="13069" max="13312" width="9.140625" style="206"/>
    <col min="13313" max="13313" width="70.28515625" style="206" customWidth="1"/>
    <col min="13314" max="13314" width="17.5703125" style="206" customWidth="1"/>
    <col min="13315" max="13315" width="70.28515625" style="206" customWidth="1"/>
    <col min="13316" max="13316" width="17.5703125" style="206" customWidth="1"/>
    <col min="13317" max="13317" width="15.28515625" style="206" customWidth="1"/>
    <col min="13318" max="13318" width="48.7109375" style="206" customWidth="1"/>
    <col min="13319" max="13319" width="24.5703125" style="206" customWidth="1"/>
    <col min="13320" max="13320" width="48.7109375" style="206" customWidth="1"/>
    <col min="13321" max="13321" width="8.140625" style="206" customWidth="1"/>
    <col min="13322" max="13322" width="38.7109375" style="206" customWidth="1"/>
    <col min="13323" max="13323" width="21.140625" style="206" customWidth="1"/>
    <col min="13324" max="13324" width="82" style="206" customWidth="1"/>
    <col min="13325" max="13568" width="9.140625" style="206"/>
    <col min="13569" max="13569" width="70.28515625" style="206" customWidth="1"/>
    <col min="13570" max="13570" width="17.5703125" style="206" customWidth="1"/>
    <col min="13571" max="13571" width="70.28515625" style="206" customWidth="1"/>
    <col min="13572" max="13572" width="17.5703125" style="206" customWidth="1"/>
    <col min="13573" max="13573" width="15.28515625" style="206" customWidth="1"/>
    <col min="13574" max="13574" width="48.7109375" style="206" customWidth="1"/>
    <col min="13575" max="13575" width="24.5703125" style="206" customWidth="1"/>
    <col min="13576" max="13576" width="48.7109375" style="206" customWidth="1"/>
    <col min="13577" max="13577" width="8.140625" style="206" customWidth="1"/>
    <col min="13578" max="13578" width="38.7109375" style="206" customWidth="1"/>
    <col min="13579" max="13579" width="21.140625" style="206" customWidth="1"/>
    <col min="13580" max="13580" width="82" style="206" customWidth="1"/>
    <col min="13581" max="13824" width="9.140625" style="206"/>
    <col min="13825" max="13825" width="70.28515625" style="206" customWidth="1"/>
    <col min="13826" max="13826" width="17.5703125" style="206" customWidth="1"/>
    <col min="13827" max="13827" width="70.28515625" style="206" customWidth="1"/>
    <col min="13828" max="13828" width="17.5703125" style="206" customWidth="1"/>
    <col min="13829" max="13829" width="15.28515625" style="206" customWidth="1"/>
    <col min="13830" max="13830" width="48.7109375" style="206" customWidth="1"/>
    <col min="13831" max="13831" width="24.5703125" style="206" customWidth="1"/>
    <col min="13832" max="13832" width="48.7109375" style="206" customWidth="1"/>
    <col min="13833" max="13833" width="8.140625" style="206" customWidth="1"/>
    <col min="13834" max="13834" width="38.7109375" style="206" customWidth="1"/>
    <col min="13835" max="13835" width="21.140625" style="206" customWidth="1"/>
    <col min="13836" max="13836" width="82" style="206" customWidth="1"/>
    <col min="13837" max="14080" width="9.140625" style="206"/>
    <col min="14081" max="14081" width="70.28515625" style="206" customWidth="1"/>
    <col min="14082" max="14082" width="17.5703125" style="206" customWidth="1"/>
    <col min="14083" max="14083" width="70.28515625" style="206" customWidth="1"/>
    <col min="14084" max="14084" width="17.5703125" style="206" customWidth="1"/>
    <col min="14085" max="14085" width="15.28515625" style="206" customWidth="1"/>
    <col min="14086" max="14086" width="48.7109375" style="206" customWidth="1"/>
    <col min="14087" max="14087" width="24.5703125" style="206" customWidth="1"/>
    <col min="14088" max="14088" width="48.7109375" style="206" customWidth="1"/>
    <col min="14089" max="14089" width="8.140625" style="206" customWidth="1"/>
    <col min="14090" max="14090" width="38.7109375" style="206" customWidth="1"/>
    <col min="14091" max="14091" width="21.140625" style="206" customWidth="1"/>
    <col min="14092" max="14092" width="82" style="206" customWidth="1"/>
    <col min="14093" max="14336" width="9.140625" style="206"/>
    <col min="14337" max="14337" width="70.28515625" style="206" customWidth="1"/>
    <col min="14338" max="14338" width="17.5703125" style="206" customWidth="1"/>
    <col min="14339" max="14339" width="70.28515625" style="206" customWidth="1"/>
    <col min="14340" max="14340" width="17.5703125" style="206" customWidth="1"/>
    <col min="14341" max="14341" width="15.28515625" style="206" customWidth="1"/>
    <col min="14342" max="14342" width="48.7109375" style="206" customWidth="1"/>
    <col min="14343" max="14343" width="24.5703125" style="206" customWidth="1"/>
    <col min="14344" max="14344" width="48.7109375" style="206" customWidth="1"/>
    <col min="14345" max="14345" width="8.140625" style="206" customWidth="1"/>
    <col min="14346" max="14346" width="38.7109375" style="206" customWidth="1"/>
    <col min="14347" max="14347" width="21.140625" style="206" customWidth="1"/>
    <col min="14348" max="14348" width="82" style="206" customWidth="1"/>
    <col min="14349" max="14592" width="9.140625" style="206"/>
    <col min="14593" max="14593" width="70.28515625" style="206" customWidth="1"/>
    <col min="14594" max="14594" width="17.5703125" style="206" customWidth="1"/>
    <col min="14595" max="14595" width="70.28515625" style="206" customWidth="1"/>
    <col min="14596" max="14596" width="17.5703125" style="206" customWidth="1"/>
    <col min="14597" max="14597" width="15.28515625" style="206" customWidth="1"/>
    <col min="14598" max="14598" width="48.7109375" style="206" customWidth="1"/>
    <col min="14599" max="14599" width="24.5703125" style="206" customWidth="1"/>
    <col min="14600" max="14600" width="48.7109375" style="206" customWidth="1"/>
    <col min="14601" max="14601" width="8.140625" style="206" customWidth="1"/>
    <col min="14602" max="14602" width="38.7109375" style="206" customWidth="1"/>
    <col min="14603" max="14603" width="21.140625" style="206" customWidth="1"/>
    <col min="14604" max="14604" width="82" style="206" customWidth="1"/>
    <col min="14605" max="14848" width="9.140625" style="206"/>
    <col min="14849" max="14849" width="70.28515625" style="206" customWidth="1"/>
    <col min="14850" max="14850" width="17.5703125" style="206" customWidth="1"/>
    <col min="14851" max="14851" width="70.28515625" style="206" customWidth="1"/>
    <col min="14852" max="14852" width="17.5703125" style="206" customWidth="1"/>
    <col min="14853" max="14853" width="15.28515625" style="206" customWidth="1"/>
    <col min="14854" max="14854" width="48.7109375" style="206" customWidth="1"/>
    <col min="14855" max="14855" width="24.5703125" style="206" customWidth="1"/>
    <col min="14856" max="14856" width="48.7109375" style="206" customWidth="1"/>
    <col min="14857" max="14857" width="8.140625" style="206" customWidth="1"/>
    <col min="14858" max="14858" width="38.7109375" style="206" customWidth="1"/>
    <col min="14859" max="14859" width="21.140625" style="206" customWidth="1"/>
    <col min="14860" max="14860" width="82" style="206" customWidth="1"/>
    <col min="14861" max="15104" width="9.140625" style="206"/>
    <col min="15105" max="15105" width="70.28515625" style="206" customWidth="1"/>
    <col min="15106" max="15106" width="17.5703125" style="206" customWidth="1"/>
    <col min="15107" max="15107" width="70.28515625" style="206" customWidth="1"/>
    <col min="15108" max="15108" width="17.5703125" style="206" customWidth="1"/>
    <col min="15109" max="15109" width="15.28515625" style="206" customWidth="1"/>
    <col min="15110" max="15110" width="48.7109375" style="206" customWidth="1"/>
    <col min="15111" max="15111" width="24.5703125" style="206" customWidth="1"/>
    <col min="15112" max="15112" width="48.7109375" style="206" customWidth="1"/>
    <col min="15113" max="15113" width="8.140625" style="206" customWidth="1"/>
    <col min="15114" max="15114" width="38.7109375" style="206" customWidth="1"/>
    <col min="15115" max="15115" width="21.140625" style="206" customWidth="1"/>
    <col min="15116" max="15116" width="82" style="206" customWidth="1"/>
    <col min="15117" max="15360" width="9.140625" style="206"/>
    <col min="15361" max="15361" width="70.28515625" style="206" customWidth="1"/>
    <col min="15362" max="15362" width="17.5703125" style="206" customWidth="1"/>
    <col min="15363" max="15363" width="70.28515625" style="206" customWidth="1"/>
    <col min="15364" max="15364" width="17.5703125" style="206" customWidth="1"/>
    <col min="15365" max="15365" width="15.28515625" style="206" customWidth="1"/>
    <col min="15366" max="15366" width="48.7109375" style="206" customWidth="1"/>
    <col min="15367" max="15367" width="24.5703125" style="206" customWidth="1"/>
    <col min="15368" max="15368" width="48.7109375" style="206" customWidth="1"/>
    <col min="15369" max="15369" width="8.140625" style="206" customWidth="1"/>
    <col min="15370" max="15370" width="38.7109375" style="206" customWidth="1"/>
    <col min="15371" max="15371" width="21.140625" style="206" customWidth="1"/>
    <col min="15372" max="15372" width="82" style="206" customWidth="1"/>
    <col min="15373" max="15616" width="9.140625" style="206"/>
    <col min="15617" max="15617" width="70.28515625" style="206" customWidth="1"/>
    <col min="15618" max="15618" width="17.5703125" style="206" customWidth="1"/>
    <col min="15619" max="15619" width="70.28515625" style="206" customWidth="1"/>
    <col min="15620" max="15620" width="17.5703125" style="206" customWidth="1"/>
    <col min="15621" max="15621" width="15.28515625" style="206" customWidth="1"/>
    <col min="15622" max="15622" width="48.7109375" style="206" customWidth="1"/>
    <col min="15623" max="15623" width="24.5703125" style="206" customWidth="1"/>
    <col min="15624" max="15624" width="48.7109375" style="206" customWidth="1"/>
    <col min="15625" max="15625" width="8.140625" style="206" customWidth="1"/>
    <col min="15626" max="15626" width="38.7109375" style="206" customWidth="1"/>
    <col min="15627" max="15627" width="21.140625" style="206" customWidth="1"/>
    <col min="15628" max="15628" width="82" style="206" customWidth="1"/>
    <col min="15629" max="15872" width="9.140625" style="206"/>
    <col min="15873" max="15873" width="70.28515625" style="206" customWidth="1"/>
    <col min="15874" max="15874" width="17.5703125" style="206" customWidth="1"/>
    <col min="15875" max="15875" width="70.28515625" style="206" customWidth="1"/>
    <col min="15876" max="15876" width="17.5703125" style="206" customWidth="1"/>
    <col min="15877" max="15877" width="15.28515625" style="206" customWidth="1"/>
    <col min="15878" max="15878" width="48.7109375" style="206" customWidth="1"/>
    <col min="15879" max="15879" width="24.5703125" style="206" customWidth="1"/>
    <col min="15880" max="15880" width="48.7109375" style="206" customWidth="1"/>
    <col min="15881" max="15881" width="8.140625" style="206" customWidth="1"/>
    <col min="15882" max="15882" width="38.7109375" style="206" customWidth="1"/>
    <col min="15883" max="15883" width="21.140625" style="206" customWidth="1"/>
    <col min="15884" max="15884" width="82" style="206" customWidth="1"/>
    <col min="15885" max="16128" width="9.140625" style="206"/>
    <col min="16129" max="16129" width="70.28515625" style="206" customWidth="1"/>
    <col min="16130" max="16130" width="17.5703125" style="206" customWidth="1"/>
    <col min="16131" max="16131" width="70.28515625" style="206" customWidth="1"/>
    <col min="16132" max="16132" width="17.5703125" style="206" customWidth="1"/>
    <col min="16133" max="16133" width="15.28515625" style="206" customWidth="1"/>
    <col min="16134" max="16134" width="48.7109375" style="206" customWidth="1"/>
    <col min="16135" max="16135" width="24.5703125" style="206" customWidth="1"/>
    <col min="16136" max="16136" width="48.7109375" style="206" customWidth="1"/>
    <col min="16137" max="16137" width="8.140625" style="206" customWidth="1"/>
    <col min="16138" max="16138" width="38.7109375" style="206" customWidth="1"/>
    <col min="16139" max="16139" width="21.140625" style="206" customWidth="1"/>
    <col min="16140" max="16140" width="82" style="206" customWidth="1"/>
    <col min="16141" max="16384" width="9.140625" style="206"/>
  </cols>
  <sheetData>
    <row r="1" spans="1:13" ht="13.5">
      <c r="A1" s="438" t="s">
        <v>5370</v>
      </c>
      <c r="B1" s="439"/>
      <c r="C1" s="439"/>
      <c r="D1" s="439"/>
      <c r="E1" s="439"/>
      <c r="F1" s="439"/>
      <c r="G1" s="439"/>
      <c r="H1" s="439"/>
      <c r="I1" s="439"/>
      <c r="J1" s="439"/>
      <c r="K1" s="439"/>
      <c r="L1" s="439"/>
      <c r="M1" s="439"/>
    </row>
    <row r="2" spans="1:13" ht="13.5">
      <c r="A2" s="438" t="s">
        <v>5371</v>
      </c>
      <c r="B2" s="439"/>
      <c r="C2" s="439"/>
      <c r="D2" s="439"/>
      <c r="E2" s="439"/>
      <c r="F2" s="439"/>
      <c r="G2" s="439"/>
      <c r="H2" s="439"/>
      <c r="I2" s="439"/>
      <c r="J2" s="439"/>
      <c r="K2" s="439"/>
      <c r="L2" s="439"/>
      <c r="M2" s="439"/>
    </row>
    <row r="3" spans="1:13" ht="13.5">
      <c r="A3" s="438" t="s">
        <v>5372</v>
      </c>
      <c r="B3" s="439"/>
      <c r="C3" s="439"/>
      <c r="D3" s="439"/>
      <c r="E3" s="439"/>
      <c r="F3" s="439"/>
      <c r="G3" s="439"/>
      <c r="H3" s="439"/>
      <c r="I3" s="439"/>
      <c r="J3" s="439"/>
      <c r="K3" s="439"/>
      <c r="L3" s="439"/>
      <c r="M3" s="439"/>
    </row>
    <row r="5" spans="1:13" ht="13.5">
      <c r="A5" s="209" t="s">
        <v>5373</v>
      </c>
      <c r="B5" s="209" t="s">
        <v>5374</v>
      </c>
      <c r="C5" s="209" t="s">
        <v>5375</v>
      </c>
      <c r="D5" s="209" t="s">
        <v>5376</v>
      </c>
      <c r="E5" s="209" t="s">
        <v>5377</v>
      </c>
      <c r="F5" s="209" t="s">
        <v>5378</v>
      </c>
      <c r="G5" s="209" t="s">
        <v>5379</v>
      </c>
      <c r="H5" s="209" t="s">
        <v>5380</v>
      </c>
      <c r="I5" s="209" t="s">
        <v>6</v>
      </c>
      <c r="J5" s="209" t="s">
        <v>5381</v>
      </c>
      <c r="K5" s="209" t="s">
        <v>5382</v>
      </c>
      <c r="L5" s="209" t="s">
        <v>5383</v>
      </c>
    </row>
    <row r="7" spans="1:13" ht="13.5">
      <c r="A7" s="209" t="s">
        <v>5384</v>
      </c>
      <c r="B7" s="209" t="s">
        <v>5385</v>
      </c>
      <c r="C7" s="209" t="s">
        <v>5386</v>
      </c>
      <c r="D7" s="209" t="s">
        <v>5387</v>
      </c>
      <c r="E7" s="210" t="s">
        <v>357</v>
      </c>
      <c r="F7" s="209" t="s">
        <v>357</v>
      </c>
      <c r="G7" s="209">
        <v>97141</v>
      </c>
      <c r="H7" s="209" t="s">
        <v>5388</v>
      </c>
      <c r="I7" s="209" t="s">
        <v>148</v>
      </c>
      <c r="J7" s="209" t="s">
        <v>5389</v>
      </c>
      <c r="K7" s="210">
        <v>6.85</v>
      </c>
      <c r="L7" s="209" t="s">
        <v>5390</v>
      </c>
    </row>
    <row r="8" spans="1:13" ht="13.5">
      <c r="A8" s="209" t="s">
        <v>5384</v>
      </c>
      <c r="B8" s="209" t="s">
        <v>5385</v>
      </c>
      <c r="C8" s="209" t="s">
        <v>5386</v>
      </c>
      <c r="D8" s="209" t="s">
        <v>5387</v>
      </c>
      <c r="E8" s="210" t="s">
        <v>357</v>
      </c>
      <c r="F8" s="209" t="s">
        <v>357</v>
      </c>
      <c r="G8" s="209">
        <v>97142</v>
      </c>
      <c r="H8" s="209" t="s">
        <v>5391</v>
      </c>
      <c r="I8" s="209" t="s">
        <v>148</v>
      </c>
      <c r="J8" s="209" t="s">
        <v>5389</v>
      </c>
      <c r="K8" s="210">
        <v>7.61</v>
      </c>
      <c r="L8" s="209" t="s">
        <v>5390</v>
      </c>
    </row>
    <row r="9" spans="1:13" ht="13.5">
      <c r="A9" s="209" t="s">
        <v>5384</v>
      </c>
      <c r="B9" s="209" t="s">
        <v>5385</v>
      </c>
      <c r="C9" s="209" t="s">
        <v>5386</v>
      </c>
      <c r="D9" s="209" t="s">
        <v>5387</v>
      </c>
      <c r="E9" s="210" t="s">
        <v>357</v>
      </c>
      <c r="F9" s="209" t="s">
        <v>357</v>
      </c>
      <c r="G9" s="209">
        <v>97143</v>
      </c>
      <c r="H9" s="209" t="s">
        <v>5392</v>
      </c>
      <c r="I9" s="209" t="s">
        <v>148</v>
      </c>
      <c r="J9" s="209" t="s">
        <v>5389</v>
      </c>
      <c r="K9" s="210">
        <v>9.56</v>
      </c>
      <c r="L9" s="209" t="s">
        <v>5390</v>
      </c>
    </row>
    <row r="10" spans="1:13" ht="13.5">
      <c r="A10" s="209" t="s">
        <v>5384</v>
      </c>
      <c r="B10" s="209" t="s">
        <v>5385</v>
      </c>
      <c r="C10" s="209" t="s">
        <v>5386</v>
      </c>
      <c r="D10" s="209" t="s">
        <v>5387</v>
      </c>
      <c r="E10" s="210" t="s">
        <v>357</v>
      </c>
      <c r="F10" s="209" t="s">
        <v>357</v>
      </c>
      <c r="G10" s="209">
        <v>97144</v>
      </c>
      <c r="H10" s="209" t="s">
        <v>5393</v>
      </c>
      <c r="I10" s="209" t="s">
        <v>148</v>
      </c>
      <c r="J10" s="209" t="s">
        <v>5389</v>
      </c>
      <c r="K10" s="210">
        <v>11.46</v>
      </c>
      <c r="L10" s="209" t="s">
        <v>5390</v>
      </c>
    </row>
    <row r="11" spans="1:13" ht="13.5">
      <c r="A11" s="209" t="s">
        <v>5384</v>
      </c>
      <c r="B11" s="209" t="s">
        <v>5385</v>
      </c>
      <c r="C11" s="209" t="s">
        <v>5386</v>
      </c>
      <c r="D11" s="209" t="s">
        <v>5387</v>
      </c>
      <c r="E11" s="210" t="s">
        <v>357</v>
      </c>
      <c r="F11" s="209" t="s">
        <v>357</v>
      </c>
      <c r="G11" s="209">
        <v>97145</v>
      </c>
      <c r="H11" s="209" t="s">
        <v>5394</v>
      </c>
      <c r="I11" s="209" t="s">
        <v>148</v>
      </c>
      <c r="J11" s="209" t="s">
        <v>5389</v>
      </c>
      <c r="K11" s="210">
        <v>13.41</v>
      </c>
      <c r="L11" s="209" t="s">
        <v>5390</v>
      </c>
    </row>
    <row r="12" spans="1:13" ht="13.5">
      <c r="A12" s="209" t="s">
        <v>5384</v>
      </c>
      <c r="B12" s="209" t="s">
        <v>5385</v>
      </c>
      <c r="C12" s="209" t="s">
        <v>5386</v>
      </c>
      <c r="D12" s="209" t="s">
        <v>5387</v>
      </c>
      <c r="E12" s="210" t="s">
        <v>357</v>
      </c>
      <c r="F12" s="209" t="s">
        <v>357</v>
      </c>
      <c r="G12" s="209">
        <v>97146</v>
      </c>
      <c r="H12" s="209" t="s">
        <v>5395</v>
      </c>
      <c r="I12" s="209" t="s">
        <v>148</v>
      </c>
      <c r="J12" s="209" t="s">
        <v>5389</v>
      </c>
      <c r="K12" s="210">
        <v>15.36</v>
      </c>
      <c r="L12" s="209" t="s">
        <v>5390</v>
      </c>
    </row>
    <row r="13" spans="1:13" ht="13.5">
      <c r="A13" s="209" t="s">
        <v>5384</v>
      </c>
      <c r="B13" s="209" t="s">
        <v>5385</v>
      </c>
      <c r="C13" s="209" t="s">
        <v>5386</v>
      </c>
      <c r="D13" s="209" t="s">
        <v>5387</v>
      </c>
      <c r="E13" s="210" t="s">
        <v>357</v>
      </c>
      <c r="F13" s="209" t="s">
        <v>357</v>
      </c>
      <c r="G13" s="209">
        <v>97147</v>
      </c>
      <c r="H13" s="209" t="s">
        <v>5396</v>
      </c>
      <c r="I13" s="209" t="s">
        <v>148</v>
      </c>
      <c r="J13" s="209" t="s">
        <v>5389</v>
      </c>
      <c r="K13" s="210">
        <v>17.309999999999999</v>
      </c>
      <c r="L13" s="209" t="s">
        <v>5390</v>
      </c>
    </row>
    <row r="14" spans="1:13" ht="13.5">
      <c r="A14" s="209" t="s">
        <v>5384</v>
      </c>
      <c r="B14" s="209" t="s">
        <v>5385</v>
      </c>
      <c r="C14" s="209" t="s">
        <v>5386</v>
      </c>
      <c r="D14" s="209" t="s">
        <v>5387</v>
      </c>
      <c r="E14" s="210" t="s">
        <v>357</v>
      </c>
      <c r="F14" s="209" t="s">
        <v>357</v>
      </c>
      <c r="G14" s="209">
        <v>97148</v>
      </c>
      <c r="H14" s="209" t="s">
        <v>5397</v>
      </c>
      <c r="I14" s="209" t="s">
        <v>148</v>
      </c>
      <c r="J14" s="209" t="s">
        <v>5389</v>
      </c>
      <c r="K14" s="210">
        <v>19.260000000000002</v>
      </c>
      <c r="L14" s="209" t="s">
        <v>5390</v>
      </c>
    </row>
    <row r="15" spans="1:13" ht="13.5">
      <c r="A15" s="209" t="s">
        <v>5384</v>
      </c>
      <c r="B15" s="209" t="s">
        <v>5385</v>
      </c>
      <c r="C15" s="209" t="s">
        <v>5386</v>
      </c>
      <c r="D15" s="209" t="s">
        <v>5387</v>
      </c>
      <c r="E15" s="210" t="s">
        <v>357</v>
      </c>
      <c r="F15" s="209" t="s">
        <v>357</v>
      </c>
      <c r="G15" s="209">
        <v>97149</v>
      </c>
      <c r="H15" s="209" t="s">
        <v>5398</v>
      </c>
      <c r="I15" s="209" t="s">
        <v>148</v>
      </c>
      <c r="J15" s="209" t="s">
        <v>5389</v>
      </c>
      <c r="K15" s="210">
        <v>21.23</v>
      </c>
      <c r="L15" s="209" t="s">
        <v>5390</v>
      </c>
    </row>
    <row r="16" spans="1:13" ht="13.5">
      <c r="A16" s="209" t="s">
        <v>5384</v>
      </c>
      <c r="B16" s="209" t="s">
        <v>5385</v>
      </c>
      <c r="C16" s="209" t="s">
        <v>5386</v>
      </c>
      <c r="D16" s="209" t="s">
        <v>5387</v>
      </c>
      <c r="E16" s="210" t="s">
        <v>357</v>
      </c>
      <c r="F16" s="209" t="s">
        <v>357</v>
      </c>
      <c r="G16" s="209">
        <v>97150</v>
      </c>
      <c r="H16" s="209" t="s">
        <v>5399</v>
      </c>
      <c r="I16" s="209" t="s">
        <v>148</v>
      </c>
      <c r="J16" s="209" t="s">
        <v>5389</v>
      </c>
      <c r="K16" s="210">
        <v>27.59</v>
      </c>
      <c r="L16" s="209" t="s">
        <v>5390</v>
      </c>
    </row>
    <row r="17" spans="1:12" ht="13.5">
      <c r="A17" s="209" t="s">
        <v>5384</v>
      </c>
      <c r="B17" s="209" t="s">
        <v>5385</v>
      </c>
      <c r="C17" s="209" t="s">
        <v>5386</v>
      </c>
      <c r="D17" s="209" t="s">
        <v>5387</v>
      </c>
      <c r="E17" s="210" t="s">
        <v>357</v>
      </c>
      <c r="F17" s="209" t="s">
        <v>357</v>
      </c>
      <c r="G17" s="209">
        <v>97151</v>
      </c>
      <c r="H17" s="209" t="s">
        <v>5400</v>
      </c>
      <c r="I17" s="209" t="s">
        <v>148</v>
      </c>
      <c r="J17" s="209" t="s">
        <v>5389</v>
      </c>
      <c r="K17" s="210">
        <v>32.18</v>
      </c>
      <c r="L17" s="209" t="s">
        <v>5390</v>
      </c>
    </row>
    <row r="18" spans="1:12" ht="13.5">
      <c r="A18" s="209" t="s">
        <v>5384</v>
      </c>
      <c r="B18" s="209" t="s">
        <v>5385</v>
      </c>
      <c r="C18" s="209" t="s">
        <v>5386</v>
      </c>
      <c r="D18" s="209" t="s">
        <v>5387</v>
      </c>
      <c r="E18" s="210" t="s">
        <v>357</v>
      </c>
      <c r="F18" s="209" t="s">
        <v>357</v>
      </c>
      <c r="G18" s="209">
        <v>97152</v>
      </c>
      <c r="H18" s="209" t="s">
        <v>5401</v>
      </c>
      <c r="I18" s="209" t="s">
        <v>148</v>
      </c>
      <c r="J18" s="209" t="s">
        <v>5389</v>
      </c>
      <c r="K18" s="210">
        <v>36.450000000000003</v>
      </c>
      <c r="L18" s="209" t="s">
        <v>5390</v>
      </c>
    </row>
    <row r="19" spans="1:12" ht="13.5">
      <c r="A19" s="209" t="s">
        <v>5384</v>
      </c>
      <c r="B19" s="209" t="s">
        <v>5385</v>
      </c>
      <c r="C19" s="209" t="s">
        <v>5386</v>
      </c>
      <c r="D19" s="209" t="s">
        <v>5387</v>
      </c>
      <c r="E19" s="210" t="s">
        <v>357</v>
      </c>
      <c r="F19" s="209" t="s">
        <v>357</v>
      </c>
      <c r="G19" s="209">
        <v>97153</v>
      </c>
      <c r="H19" s="209" t="s">
        <v>5402</v>
      </c>
      <c r="I19" s="209" t="s">
        <v>148</v>
      </c>
      <c r="J19" s="209" t="s">
        <v>5389</v>
      </c>
      <c r="K19" s="210">
        <v>40.9</v>
      </c>
      <c r="L19" s="209" t="s">
        <v>5390</v>
      </c>
    </row>
    <row r="20" spans="1:12" ht="13.5">
      <c r="A20" s="209" t="s">
        <v>5384</v>
      </c>
      <c r="B20" s="209" t="s">
        <v>5385</v>
      </c>
      <c r="C20" s="209" t="s">
        <v>5386</v>
      </c>
      <c r="D20" s="209" t="s">
        <v>5387</v>
      </c>
      <c r="E20" s="210" t="s">
        <v>357</v>
      </c>
      <c r="F20" s="209" t="s">
        <v>357</v>
      </c>
      <c r="G20" s="209">
        <v>97154</v>
      </c>
      <c r="H20" s="209" t="s">
        <v>5403</v>
      </c>
      <c r="I20" s="209" t="s">
        <v>148</v>
      </c>
      <c r="J20" s="209" t="s">
        <v>5389</v>
      </c>
      <c r="K20" s="210">
        <v>45.4</v>
      </c>
      <c r="L20" s="209" t="s">
        <v>5390</v>
      </c>
    </row>
    <row r="21" spans="1:12" ht="13.5">
      <c r="A21" s="209" t="s">
        <v>5384</v>
      </c>
      <c r="B21" s="209" t="s">
        <v>5385</v>
      </c>
      <c r="C21" s="209" t="s">
        <v>5386</v>
      </c>
      <c r="D21" s="209" t="s">
        <v>5387</v>
      </c>
      <c r="E21" s="210" t="s">
        <v>357</v>
      </c>
      <c r="F21" s="209" t="s">
        <v>357</v>
      </c>
      <c r="G21" s="209">
        <v>97155</v>
      </c>
      <c r="H21" s="209" t="s">
        <v>5404</v>
      </c>
      <c r="I21" s="209" t="s">
        <v>148</v>
      </c>
      <c r="J21" s="209" t="s">
        <v>5389</v>
      </c>
      <c r="K21" s="210">
        <v>49.91</v>
      </c>
      <c r="L21" s="209" t="s">
        <v>5390</v>
      </c>
    </row>
    <row r="22" spans="1:12" ht="13.5">
      <c r="A22" s="209" t="s">
        <v>5384</v>
      </c>
      <c r="B22" s="209" t="s">
        <v>5385</v>
      </c>
      <c r="C22" s="209" t="s">
        <v>5386</v>
      </c>
      <c r="D22" s="209" t="s">
        <v>5387</v>
      </c>
      <c r="E22" s="210" t="s">
        <v>357</v>
      </c>
      <c r="F22" s="209" t="s">
        <v>357</v>
      </c>
      <c r="G22" s="209">
        <v>97156</v>
      </c>
      <c r="H22" s="209" t="s">
        <v>5405</v>
      </c>
      <c r="I22" s="209" t="s">
        <v>148</v>
      </c>
      <c r="J22" s="209" t="s">
        <v>5389</v>
      </c>
      <c r="K22" s="210">
        <v>59.42</v>
      </c>
      <c r="L22" s="209" t="s">
        <v>5390</v>
      </c>
    </row>
    <row r="23" spans="1:12" ht="13.5">
      <c r="A23" s="209" t="s">
        <v>5384</v>
      </c>
      <c r="B23" s="209" t="s">
        <v>5385</v>
      </c>
      <c r="C23" s="209" t="s">
        <v>5386</v>
      </c>
      <c r="D23" s="209" t="s">
        <v>5387</v>
      </c>
      <c r="E23" s="210" t="s">
        <v>357</v>
      </c>
      <c r="F23" s="209" t="s">
        <v>357</v>
      </c>
      <c r="G23" s="209">
        <v>97157</v>
      </c>
      <c r="H23" s="209" t="s">
        <v>5406</v>
      </c>
      <c r="I23" s="209" t="s">
        <v>148</v>
      </c>
      <c r="J23" s="209" t="s">
        <v>5389</v>
      </c>
      <c r="K23" s="210">
        <v>4.1900000000000004</v>
      </c>
      <c r="L23" s="209" t="s">
        <v>5390</v>
      </c>
    </row>
    <row r="24" spans="1:12" ht="13.5">
      <c r="A24" s="209" t="s">
        <v>5384</v>
      </c>
      <c r="B24" s="209" t="s">
        <v>5385</v>
      </c>
      <c r="C24" s="209" t="s">
        <v>5386</v>
      </c>
      <c r="D24" s="209" t="s">
        <v>5387</v>
      </c>
      <c r="E24" s="210" t="s">
        <v>357</v>
      </c>
      <c r="F24" s="209" t="s">
        <v>357</v>
      </c>
      <c r="G24" s="209">
        <v>97158</v>
      </c>
      <c r="H24" s="209" t="s">
        <v>5407</v>
      </c>
      <c r="I24" s="209" t="s">
        <v>148</v>
      </c>
      <c r="J24" s="209" t="s">
        <v>5389</v>
      </c>
      <c r="K24" s="210">
        <v>4.67</v>
      </c>
      <c r="L24" s="209" t="s">
        <v>5390</v>
      </c>
    </row>
    <row r="25" spans="1:12" ht="13.5">
      <c r="A25" s="209" t="s">
        <v>5384</v>
      </c>
      <c r="B25" s="209" t="s">
        <v>5385</v>
      </c>
      <c r="C25" s="209" t="s">
        <v>5386</v>
      </c>
      <c r="D25" s="209" t="s">
        <v>5387</v>
      </c>
      <c r="E25" s="210" t="s">
        <v>357</v>
      </c>
      <c r="F25" s="209" t="s">
        <v>357</v>
      </c>
      <c r="G25" s="209">
        <v>97159</v>
      </c>
      <c r="H25" s="209" t="s">
        <v>5408</v>
      </c>
      <c r="I25" s="209" t="s">
        <v>148</v>
      </c>
      <c r="J25" s="209" t="s">
        <v>5389</v>
      </c>
      <c r="K25" s="210">
        <v>5.87</v>
      </c>
      <c r="L25" s="209" t="s">
        <v>5390</v>
      </c>
    </row>
    <row r="26" spans="1:12" ht="13.5">
      <c r="A26" s="209" t="s">
        <v>5384</v>
      </c>
      <c r="B26" s="209" t="s">
        <v>5385</v>
      </c>
      <c r="C26" s="209" t="s">
        <v>5386</v>
      </c>
      <c r="D26" s="209" t="s">
        <v>5387</v>
      </c>
      <c r="E26" s="210" t="s">
        <v>357</v>
      </c>
      <c r="F26" s="209" t="s">
        <v>357</v>
      </c>
      <c r="G26" s="209">
        <v>97160</v>
      </c>
      <c r="H26" s="209" t="s">
        <v>5409</v>
      </c>
      <c r="I26" s="209" t="s">
        <v>148</v>
      </c>
      <c r="J26" s="209" t="s">
        <v>5389</v>
      </c>
      <c r="K26" s="210">
        <v>7.03</v>
      </c>
      <c r="L26" s="209" t="s">
        <v>5390</v>
      </c>
    </row>
    <row r="27" spans="1:12" ht="13.5">
      <c r="A27" s="209" t="s">
        <v>5384</v>
      </c>
      <c r="B27" s="209" t="s">
        <v>5385</v>
      </c>
      <c r="C27" s="209" t="s">
        <v>5386</v>
      </c>
      <c r="D27" s="209" t="s">
        <v>5387</v>
      </c>
      <c r="E27" s="210" t="s">
        <v>357</v>
      </c>
      <c r="F27" s="209" t="s">
        <v>357</v>
      </c>
      <c r="G27" s="209">
        <v>97161</v>
      </c>
      <c r="H27" s="209" t="s">
        <v>5410</v>
      </c>
      <c r="I27" s="209" t="s">
        <v>148</v>
      </c>
      <c r="J27" s="209" t="s">
        <v>5389</v>
      </c>
      <c r="K27" s="210">
        <v>8.26</v>
      </c>
      <c r="L27" s="209" t="s">
        <v>5390</v>
      </c>
    </row>
    <row r="28" spans="1:12" ht="13.5">
      <c r="A28" s="209" t="s">
        <v>5384</v>
      </c>
      <c r="B28" s="209" t="s">
        <v>5385</v>
      </c>
      <c r="C28" s="209" t="s">
        <v>5386</v>
      </c>
      <c r="D28" s="209" t="s">
        <v>5387</v>
      </c>
      <c r="E28" s="210" t="s">
        <v>357</v>
      </c>
      <c r="F28" s="209" t="s">
        <v>357</v>
      </c>
      <c r="G28" s="209">
        <v>97162</v>
      </c>
      <c r="H28" s="209" t="s">
        <v>5411</v>
      </c>
      <c r="I28" s="209" t="s">
        <v>148</v>
      </c>
      <c r="J28" s="209" t="s">
        <v>5389</v>
      </c>
      <c r="K28" s="210">
        <v>9.4499999999999993</v>
      </c>
      <c r="L28" s="209" t="s">
        <v>5390</v>
      </c>
    </row>
    <row r="29" spans="1:12" ht="13.5">
      <c r="A29" s="209" t="s">
        <v>5384</v>
      </c>
      <c r="B29" s="209" t="s">
        <v>5385</v>
      </c>
      <c r="C29" s="209" t="s">
        <v>5386</v>
      </c>
      <c r="D29" s="209" t="s">
        <v>5387</v>
      </c>
      <c r="E29" s="210" t="s">
        <v>357</v>
      </c>
      <c r="F29" s="209" t="s">
        <v>357</v>
      </c>
      <c r="G29" s="209">
        <v>97163</v>
      </c>
      <c r="H29" s="209" t="s">
        <v>5412</v>
      </c>
      <c r="I29" s="209" t="s">
        <v>148</v>
      </c>
      <c r="J29" s="209" t="s">
        <v>5389</v>
      </c>
      <c r="K29" s="210">
        <v>10.67</v>
      </c>
      <c r="L29" s="209" t="s">
        <v>5390</v>
      </c>
    </row>
    <row r="30" spans="1:12" ht="13.5">
      <c r="A30" s="209" t="s">
        <v>5384</v>
      </c>
      <c r="B30" s="209" t="s">
        <v>5385</v>
      </c>
      <c r="C30" s="209" t="s">
        <v>5386</v>
      </c>
      <c r="D30" s="209" t="s">
        <v>5387</v>
      </c>
      <c r="E30" s="210" t="s">
        <v>357</v>
      </c>
      <c r="F30" s="209" t="s">
        <v>357</v>
      </c>
      <c r="G30" s="209">
        <v>97164</v>
      </c>
      <c r="H30" s="209" t="s">
        <v>5413</v>
      </c>
      <c r="I30" s="209" t="s">
        <v>148</v>
      </c>
      <c r="J30" s="209" t="s">
        <v>5389</v>
      </c>
      <c r="K30" s="210">
        <v>11.87</v>
      </c>
      <c r="L30" s="209" t="s">
        <v>5390</v>
      </c>
    </row>
    <row r="31" spans="1:12" ht="13.5">
      <c r="A31" s="209" t="s">
        <v>5384</v>
      </c>
      <c r="B31" s="209" t="s">
        <v>5385</v>
      </c>
      <c r="C31" s="209" t="s">
        <v>5386</v>
      </c>
      <c r="D31" s="209" t="s">
        <v>5387</v>
      </c>
      <c r="E31" s="210" t="s">
        <v>357</v>
      </c>
      <c r="F31" s="209" t="s">
        <v>357</v>
      </c>
      <c r="G31" s="209">
        <v>97165</v>
      </c>
      <c r="H31" s="209" t="s">
        <v>5414</v>
      </c>
      <c r="I31" s="209" t="s">
        <v>148</v>
      </c>
      <c r="J31" s="209" t="s">
        <v>5389</v>
      </c>
      <c r="K31" s="210">
        <v>13.11</v>
      </c>
      <c r="L31" s="209" t="s">
        <v>5390</v>
      </c>
    </row>
    <row r="32" spans="1:12" ht="13.5">
      <c r="A32" s="209" t="s">
        <v>5384</v>
      </c>
      <c r="B32" s="209" t="s">
        <v>5385</v>
      </c>
      <c r="C32" s="209" t="s">
        <v>5386</v>
      </c>
      <c r="D32" s="209" t="s">
        <v>5387</v>
      </c>
      <c r="E32" s="210" t="s">
        <v>357</v>
      </c>
      <c r="F32" s="209" t="s">
        <v>357</v>
      </c>
      <c r="G32" s="209">
        <v>97166</v>
      </c>
      <c r="H32" s="209" t="s">
        <v>5415</v>
      </c>
      <c r="I32" s="209" t="s">
        <v>148</v>
      </c>
      <c r="J32" s="209" t="s">
        <v>5389</v>
      </c>
      <c r="K32" s="210">
        <v>17</v>
      </c>
      <c r="L32" s="209" t="s">
        <v>5390</v>
      </c>
    </row>
    <row r="33" spans="1:12" ht="13.5">
      <c r="A33" s="209" t="s">
        <v>5384</v>
      </c>
      <c r="B33" s="209" t="s">
        <v>5385</v>
      </c>
      <c r="C33" s="209" t="s">
        <v>5386</v>
      </c>
      <c r="D33" s="209" t="s">
        <v>5387</v>
      </c>
      <c r="E33" s="210" t="s">
        <v>357</v>
      </c>
      <c r="F33" s="209" t="s">
        <v>357</v>
      </c>
      <c r="G33" s="209">
        <v>97167</v>
      </c>
      <c r="H33" s="209" t="s">
        <v>5416</v>
      </c>
      <c r="I33" s="209" t="s">
        <v>148</v>
      </c>
      <c r="J33" s="209" t="s">
        <v>5389</v>
      </c>
      <c r="K33" s="210">
        <v>19.86</v>
      </c>
      <c r="L33" s="209" t="s">
        <v>5390</v>
      </c>
    </row>
    <row r="34" spans="1:12" ht="13.5">
      <c r="A34" s="209" t="s">
        <v>5384</v>
      </c>
      <c r="B34" s="209" t="s">
        <v>5385</v>
      </c>
      <c r="C34" s="209" t="s">
        <v>5386</v>
      </c>
      <c r="D34" s="209" t="s">
        <v>5387</v>
      </c>
      <c r="E34" s="210" t="s">
        <v>357</v>
      </c>
      <c r="F34" s="209" t="s">
        <v>357</v>
      </c>
      <c r="G34" s="209">
        <v>97168</v>
      </c>
      <c r="H34" s="209" t="s">
        <v>5417</v>
      </c>
      <c r="I34" s="209" t="s">
        <v>148</v>
      </c>
      <c r="J34" s="209" t="s">
        <v>5389</v>
      </c>
      <c r="K34" s="210">
        <v>22.41</v>
      </c>
      <c r="L34" s="209" t="s">
        <v>5390</v>
      </c>
    </row>
    <row r="35" spans="1:12" ht="13.5">
      <c r="A35" s="209" t="s">
        <v>5384</v>
      </c>
      <c r="B35" s="209" t="s">
        <v>5385</v>
      </c>
      <c r="C35" s="209" t="s">
        <v>5386</v>
      </c>
      <c r="D35" s="209" t="s">
        <v>5387</v>
      </c>
      <c r="E35" s="210" t="s">
        <v>357</v>
      </c>
      <c r="F35" s="209" t="s">
        <v>357</v>
      </c>
      <c r="G35" s="209">
        <v>97169</v>
      </c>
      <c r="H35" s="209" t="s">
        <v>5418</v>
      </c>
      <c r="I35" s="209" t="s">
        <v>148</v>
      </c>
      <c r="J35" s="209" t="s">
        <v>5389</v>
      </c>
      <c r="K35" s="210">
        <v>25.13</v>
      </c>
      <c r="L35" s="209" t="s">
        <v>5390</v>
      </c>
    </row>
    <row r="36" spans="1:12" ht="13.5">
      <c r="A36" s="209" t="s">
        <v>5384</v>
      </c>
      <c r="B36" s="209" t="s">
        <v>5385</v>
      </c>
      <c r="C36" s="209" t="s">
        <v>5386</v>
      </c>
      <c r="D36" s="209" t="s">
        <v>5387</v>
      </c>
      <c r="E36" s="210" t="s">
        <v>357</v>
      </c>
      <c r="F36" s="209" t="s">
        <v>357</v>
      </c>
      <c r="G36" s="209">
        <v>97170</v>
      </c>
      <c r="H36" s="209" t="s">
        <v>5419</v>
      </c>
      <c r="I36" s="209" t="s">
        <v>148</v>
      </c>
      <c r="J36" s="209" t="s">
        <v>5389</v>
      </c>
      <c r="K36" s="210">
        <v>27.92</v>
      </c>
      <c r="L36" s="209" t="s">
        <v>5390</v>
      </c>
    </row>
    <row r="37" spans="1:12" ht="13.5">
      <c r="A37" s="209" t="s">
        <v>5384</v>
      </c>
      <c r="B37" s="209" t="s">
        <v>5385</v>
      </c>
      <c r="C37" s="209" t="s">
        <v>5386</v>
      </c>
      <c r="D37" s="209" t="s">
        <v>5387</v>
      </c>
      <c r="E37" s="210" t="s">
        <v>357</v>
      </c>
      <c r="F37" s="209" t="s">
        <v>357</v>
      </c>
      <c r="G37" s="209">
        <v>97171</v>
      </c>
      <c r="H37" s="209" t="s">
        <v>5420</v>
      </c>
      <c r="I37" s="209" t="s">
        <v>148</v>
      </c>
      <c r="J37" s="209" t="s">
        <v>5389</v>
      </c>
      <c r="K37" s="210">
        <v>30.71</v>
      </c>
      <c r="L37" s="209" t="s">
        <v>5390</v>
      </c>
    </row>
    <row r="38" spans="1:12" ht="13.5">
      <c r="A38" s="209" t="s">
        <v>5384</v>
      </c>
      <c r="B38" s="209" t="s">
        <v>5385</v>
      </c>
      <c r="C38" s="209" t="s">
        <v>5386</v>
      </c>
      <c r="D38" s="209" t="s">
        <v>5387</v>
      </c>
      <c r="E38" s="210" t="s">
        <v>357</v>
      </c>
      <c r="F38" s="209" t="s">
        <v>357</v>
      </c>
      <c r="G38" s="209">
        <v>97172</v>
      </c>
      <c r="H38" s="209" t="s">
        <v>5421</v>
      </c>
      <c r="I38" s="209" t="s">
        <v>148</v>
      </c>
      <c r="J38" s="209" t="s">
        <v>5389</v>
      </c>
      <c r="K38" s="210">
        <v>36.770000000000003</v>
      </c>
      <c r="L38" s="209" t="s">
        <v>5390</v>
      </c>
    </row>
    <row r="39" spans="1:12" ht="13.5">
      <c r="A39" s="209" t="s">
        <v>5384</v>
      </c>
      <c r="B39" s="209" t="s">
        <v>5385</v>
      </c>
      <c r="C39" s="209" t="s">
        <v>5422</v>
      </c>
      <c r="D39" s="209" t="s">
        <v>5423</v>
      </c>
      <c r="E39" s="210" t="s">
        <v>357</v>
      </c>
      <c r="F39" s="209" t="s">
        <v>357</v>
      </c>
      <c r="G39" s="209">
        <v>97173</v>
      </c>
      <c r="H39" s="209" t="s">
        <v>5424</v>
      </c>
      <c r="I39" s="209" t="s">
        <v>148</v>
      </c>
      <c r="J39" s="209" t="s">
        <v>5389</v>
      </c>
      <c r="K39" s="210">
        <v>31.39</v>
      </c>
      <c r="L39" s="209" t="s">
        <v>5390</v>
      </c>
    </row>
    <row r="40" spans="1:12" ht="13.5">
      <c r="A40" s="209" t="s">
        <v>5384</v>
      </c>
      <c r="B40" s="209" t="s">
        <v>5385</v>
      </c>
      <c r="C40" s="209" t="s">
        <v>5422</v>
      </c>
      <c r="D40" s="209" t="s">
        <v>5423</v>
      </c>
      <c r="E40" s="210" t="s">
        <v>357</v>
      </c>
      <c r="F40" s="209" t="s">
        <v>357</v>
      </c>
      <c r="G40" s="209">
        <v>97174</v>
      </c>
      <c r="H40" s="209" t="s">
        <v>5425</v>
      </c>
      <c r="I40" s="209" t="s">
        <v>148</v>
      </c>
      <c r="J40" s="209" t="s">
        <v>5389</v>
      </c>
      <c r="K40" s="210">
        <v>36.36</v>
      </c>
      <c r="L40" s="209" t="s">
        <v>5390</v>
      </c>
    </row>
    <row r="41" spans="1:12" ht="13.5">
      <c r="A41" s="209" t="s">
        <v>5384</v>
      </c>
      <c r="B41" s="209" t="s">
        <v>5385</v>
      </c>
      <c r="C41" s="209" t="s">
        <v>5422</v>
      </c>
      <c r="D41" s="209" t="s">
        <v>5423</v>
      </c>
      <c r="E41" s="210" t="s">
        <v>357</v>
      </c>
      <c r="F41" s="209" t="s">
        <v>357</v>
      </c>
      <c r="G41" s="209">
        <v>97175</v>
      </c>
      <c r="H41" s="209" t="s">
        <v>5426</v>
      </c>
      <c r="I41" s="209" t="s">
        <v>148</v>
      </c>
      <c r="J41" s="209" t="s">
        <v>5389</v>
      </c>
      <c r="K41" s="210">
        <v>41.32</v>
      </c>
      <c r="L41" s="209" t="s">
        <v>5390</v>
      </c>
    </row>
    <row r="42" spans="1:12" ht="13.5">
      <c r="A42" s="209" t="s">
        <v>5384</v>
      </c>
      <c r="B42" s="209" t="s">
        <v>5385</v>
      </c>
      <c r="C42" s="209" t="s">
        <v>5422</v>
      </c>
      <c r="D42" s="209" t="s">
        <v>5423</v>
      </c>
      <c r="E42" s="210" t="s">
        <v>357</v>
      </c>
      <c r="F42" s="209" t="s">
        <v>357</v>
      </c>
      <c r="G42" s="209">
        <v>97176</v>
      </c>
      <c r="H42" s="209" t="s">
        <v>5427</v>
      </c>
      <c r="I42" s="209" t="s">
        <v>148</v>
      </c>
      <c r="J42" s="209" t="s">
        <v>5389</v>
      </c>
      <c r="K42" s="210">
        <v>46.28</v>
      </c>
      <c r="L42" s="209" t="s">
        <v>5390</v>
      </c>
    </row>
    <row r="43" spans="1:12" ht="13.5">
      <c r="A43" s="209" t="s">
        <v>5384</v>
      </c>
      <c r="B43" s="209" t="s">
        <v>5385</v>
      </c>
      <c r="C43" s="209" t="s">
        <v>5422</v>
      </c>
      <c r="D43" s="209" t="s">
        <v>5423</v>
      </c>
      <c r="E43" s="210" t="s">
        <v>357</v>
      </c>
      <c r="F43" s="209" t="s">
        <v>357</v>
      </c>
      <c r="G43" s="209">
        <v>97177</v>
      </c>
      <c r="H43" s="209" t="s">
        <v>5428</v>
      </c>
      <c r="I43" s="209" t="s">
        <v>148</v>
      </c>
      <c r="J43" s="209" t="s">
        <v>5389</v>
      </c>
      <c r="K43" s="210">
        <v>56.19</v>
      </c>
      <c r="L43" s="209" t="s">
        <v>5390</v>
      </c>
    </row>
    <row r="44" spans="1:12" ht="13.5">
      <c r="A44" s="209" t="s">
        <v>5384</v>
      </c>
      <c r="B44" s="209" t="s">
        <v>5385</v>
      </c>
      <c r="C44" s="209" t="s">
        <v>5422</v>
      </c>
      <c r="D44" s="209" t="s">
        <v>5423</v>
      </c>
      <c r="E44" s="210" t="s">
        <v>357</v>
      </c>
      <c r="F44" s="209" t="s">
        <v>357</v>
      </c>
      <c r="G44" s="209">
        <v>97178</v>
      </c>
      <c r="H44" s="209" t="s">
        <v>5429</v>
      </c>
      <c r="I44" s="209" t="s">
        <v>148</v>
      </c>
      <c r="J44" s="209" t="s">
        <v>5389</v>
      </c>
      <c r="K44" s="210">
        <v>66.12</v>
      </c>
      <c r="L44" s="209" t="s">
        <v>5390</v>
      </c>
    </row>
    <row r="45" spans="1:12" ht="13.5">
      <c r="A45" s="209" t="s">
        <v>5384</v>
      </c>
      <c r="B45" s="209" t="s">
        <v>5385</v>
      </c>
      <c r="C45" s="209" t="s">
        <v>5422</v>
      </c>
      <c r="D45" s="209" t="s">
        <v>5423</v>
      </c>
      <c r="E45" s="210" t="s">
        <v>357</v>
      </c>
      <c r="F45" s="209" t="s">
        <v>357</v>
      </c>
      <c r="G45" s="209">
        <v>97179</v>
      </c>
      <c r="H45" s="209" t="s">
        <v>5430</v>
      </c>
      <c r="I45" s="209" t="s">
        <v>148</v>
      </c>
      <c r="J45" s="209" t="s">
        <v>5389</v>
      </c>
      <c r="K45" s="210">
        <v>76.06</v>
      </c>
      <c r="L45" s="209" t="s">
        <v>5390</v>
      </c>
    </row>
    <row r="46" spans="1:12" ht="13.5">
      <c r="A46" s="209" t="s">
        <v>5384</v>
      </c>
      <c r="B46" s="209" t="s">
        <v>5385</v>
      </c>
      <c r="C46" s="209" t="s">
        <v>5422</v>
      </c>
      <c r="D46" s="209" t="s">
        <v>5423</v>
      </c>
      <c r="E46" s="210" t="s">
        <v>357</v>
      </c>
      <c r="F46" s="209" t="s">
        <v>357</v>
      </c>
      <c r="G46" s="209">
        <v>97180</v>
      </c>
      <c r="H46" s="209" t="s">
        <v>5431</v>
      </c>
      <c r="I46" s="209" t="s">
        <v>148</v>
      </c>
      <c r="J46" s="209" t="s">
        <v>5389</v>
      </c>
      <c r="K46" s="210">
        <v>85.99</v>
      </c>
      <c r="L46" s="209" t="s">
        <v>5390</v>
      </c>
    </row>
    <row r="47" spans="1:12" ht="13.5">
      <c r="A47" s="209" t="s">
        <v>5384</v>
      </c>
      <c r="B47" s="209" t="s">
        <v>5385</v>
      </c>
      <c r="C47" s="209" t="s">
        <v>5422</v>
      </c>
      <c r="D47" s="209" t="s">
        <v>5423</v>
      </c>
      <c r="E47" s="210" t="s">
        <v>357</v>
      </c>
      <c r="F47" s="209" t="s">
        <v>357</v>
      </c>
      <c r="G47" s="209">
        <v>97181</v>
      </c>
      <c r="H47" s="209" t="s">
        <v>5432</v>
      </c>
      <c r="I47" s="209" t="s">
        <v>148</v>
      </c>
      <c r="J47" s="209" t="s">
        <v>5389</v>
      </c>
      <c r="K47" s="210">
        <v>99.98</v>
      </c>
      <c r="L47" s="209" t="s">
        <v>5390</v>
      </c>
    </row>
    <row r="48" spans="1:12" ht="13.5">
      <c r="A48" s="209" t="s">
        <v>5384</v>
      </c>
      <c r="B48" s="209" t="s">
        <v>5385</v>
      </c>
      <c r="C48" s="209" t="s">
        <v>5422</v>
      </c>
      <c r="D48" s="209" t="s">
        <v>5423</v>
      </c>
      <c r="E48" s="210" t="s">
        <v>357</v>
      </c>
      <c r="F48" s="209" t="s">
        <v>357</v>
      </c>
      <c r="G48" s="209">
        <v>97182</v>
      </c>
      <c r="H48" s="209" t="s">
        <v>5433</v>
      </c>
      <c r="I48" s="209" t="s">
        <v>148</v>
      </c>
      <c r="J48" s="209" t="s">
        <v>5389</v>
      </c>
      <c r="K48" s="210">
        <v>110.33</v>
      </c>
      <c r="L48" s="209" t="s">
        <v>5390</v>
      </c>
    </row>
    <row r="49" spans="1:12" ht="13.5">
      <c r="A49" s="209" t="s">
        <v>5384</v>
      </c>
      <c r="B49" s="209" t="s">
        <v>5385</v>
      </c>
      <c r="C49" s="209" t="s">
        <v>5422</v>
      </c>
      <c r="D49" s="209" t="s">
        <v>5423</v>
      </c>
      <c r="E49" s="210" t="s">
        <v>357</v>
      </c>
      <c r="F49" s="209" t="s">
        <v>357</v>
      </c>
      <c r="G49" s="209">
        <v>97183</v>
      </c>
      <c r="H49" s="209" t="s">
        <v>5434</v>
      </c>
      <c r="I49" s="209" t="s">
        <v>148</v>
      </c>
      <c r="J49" s="209" t="s">
        <v>5389</v>
      </c>
      <c r="K49" s="210">
        <v>25.46</v>
      </c>
      <c r="L49" s="209" t="s">
        <v>5390</v>
      </c>
    </row>
    <row r="50" spans="1:12" ht="13.5">
      <c r="A50" s="209" t="s">
        <v>5384</v>
      </c>
      <c r="B50" s="209" t="s">
        <v>5385</v>
      </c>
      <c r="C50" s="209" t="s">
        <v>5422</v>
      </c>
      <c r="D50" s="209" t="s">
        <v>5423</v>
      </c>
      <c r="E50" s="210" t="s">
        <v>357</v>
      </c>
      <c r="F50" s="209" t="s">
        <v>357</v>
      </c>
      <c r="G50" s="209">
        <v>97184</v>
      </c>
      <c r="H50" s="209" t="s">
        <v>5435</v>
      </c>
      <c r="I50" s="209" t="s">
        <v>148</v>
      </c>
      <c r="J50" s="209" t="s">
        <v>5389</v>
      </c>
      <c r="K50" s="210">
        <v>29.54</v>
      </c>
      <c r="L50" s="209" t="s">
        <v>5390</v>
      </c>
    </row>
    <row r="51" spans="1:12" ht="13.5">
      <c r="A51" s="209" t="s">
        <v>5384</v>
      </c>
      <c r="B51" s="209" t="s">
        <v>5385</v>
      </c>
      <c r="C51" s="209" t="s">
        <v>5422</v>
      </c>
      <c r="D51" s="209" t="s">
        <v>5423</v>
      </c>
      <c r="E51" s="210" t="s">
        <v>357</v>
      </c>
      <c r="F51" s="209" t="s">
        <v>357</v>
      </c>
      <c r="G51" s="209">
        <v>97185</v>
      </c>
      <c r="H51" s="209" t="s">
        <v>5436</v>
      </c>
      <c r="I51" s="209" t="s">
        <v>148</v>
      </c>
      <c r="J51" s="209" t="s">
        <v>5389</v>
      </c>
      <c r="K51" s="210">
        <v>33.61</v>
      </c>
      <c r="L51" s="209" t="s">
        <v>5390</v>
      </c>
    </row>
    <row r="52" spans="1:12" ht="13.5">
      <c r="A52" s="209" t="s">
        <v>5384</v>
      </c>
      <c r="B52" s="209" t="s">
        <v>5385</v>
      </c>
      <c r="C52" s="209" t="s">
        <v>5422</v>
      </c>
      <c r="D52" s="209" t="s">
        <v>5423</v>
      </c>
      <c r="E52" s="210" t="s">
        <v>357</v>
      </c>
      <c r="F52" s="209" t="s">
        <v>357</v>
      </c>
      <c r="G52" s="209">
        <v>97186</v>
      </c>
      <c r="H52" s="209" t="s">
        <v>5437</v>
      </c>
      <c r="I52" s="209" t="s">
        <v>148</v>
      </c>
      <c r="J52" s="209" t="s">
        <v>5389</v>
      </c>
      <c r="K52" s="210">
        <v>37.69</v>
      </c>
      <c r="L52" s="209" t="s">
        <v>5390</v>
      </c>
    </row>
    <row r="53" spans="1:12" ht="13.5">
      <c r="A53" s="209" t="s">
        <v>5384</v>
      </c>
      <c r="B53" s="209" t="s">
        <v>5385</v>
      </c>
      <c r="C53" s="209" t="s">
        <v>5422</v>
      </c>
      <c r="D53" s="209" t="s">
        <v>5423</v>
      </c>
      <c r="E53" s="210" t="s">
        <v>357</v>
      </c>
      <c r="F53" s="209" t="s">
        <v>357</v>
      </c>
      <c r="G53" s="209">
        <v>97187</v>
      </c>
      <c r="H53" s="209" t="s">
        <v>5438</v>
      </c>
      <c r="I53" s="209" t="s">
        <v>148</v>
      </c>
      <c r="J53" s="209" t="s">
        <v>5389</v>
      </c>
      <c r="K53" s="210">
        <v>45.86</v>
      </c>
      <c r="L53" s="209" t="s">
        <v>5390</v>
      </c>
    </row>
    <row r="54" spans="1:12" ht="13.5">
      <c r="A54" s="209" t="s">
        <v>5384</v>
      </c>
      <c r="B54" s="209" t="s">
        <v>5385</v>
      </c>
      <c r="C54" s="209" t="s">
        <v>5422</v>
      </c>
      <c r="D54" s="209" t="s">
        <v>5423</v>
      </c>
      <c r="E54" s="210" t="s">
        <v>357</v>
      </c>
      <c r="F54" s="209" t="s">
        <v>357</v>
      </c>
      <c r="G54" s="209">
        <v>97188</v>
      </c>
      <c r="H54" s="209" t="s">
        <v>5439</v>
      </c>
      <c r="I54" s="209" t="s">
        <v>148</v>
      </c>
      <c r="J54" s="209" t="s">
        <v>5389</v>
      </c>
      <c r="K54" s="210">
        <v>54.01</v>
      </c>
      <c r="L54" s="209" t="s">
        <v>5390</v>
      </c>
    </row>
    <row r="55" spans="1:12" ht="13.5">
      <c r="A55" s="209" t="s">
        <v>5384</v>
      </c>
      <c r="B55" s="209" t="s">
        <v>5385</v>
      </c>
      <c r="C55" s="209" t="s">
        <v>5422</v>
      </c>
      <c r="D55" s="209" t="s">
        <v>5423</v>
      </c>
      <c r="E55" s="210" t="s">
        <v>357</v>
      </c>
      <c r="F55" s="209" t="s">
        <v>357</v>
      </c>
      <c r="G55" s="209">
        <v>97189</v>
      </c>
      <c r="H55" s="209" t="s">
        <v>5440</v>
      </c>
      <c r="I55" s="209" t="s">
        <v>148</v>
      </c>
      <c r="J55" s="209" t="s">
        <v>5389</v>
      </c>
      <c r="K55" s="210">
        <v>62.18</v>
      </c>
      <c r="L55" s="209" t="s">
        <v>5390</v>
      </c>
    </row>
    <row r="56" spans="1:12" ht="13.5">
      <c r="A56" s="209" t="s">
        <v>5384</v>
      </c>
      <c r="B56" s="209" t="s">
        <v>5385</v>
      </c>
      <c r="C56" s="209" t="s">
        <v>5422</v>
      </c>
      <c r="D56" s="209" t="s">
        <v>5423</v>
      </c>
      <c r="E56" s="210" t="s">
        <v>357</v>
      </c>
      <c r="F56" s="209" t="s">
        <v>357</v>
      </c>
      <c r="G56" s="209">
        <v>97190</v>
      </c>
      <c r="H56" s="209" t="s">
        <v>5441</v>
      </c>
      <c r="I56" s="209" t="s">
        <v>148</v>
      </c>
      <c r="J56" s="209" t="s">
        <v>5389</v>
      </c>
      <c r="K56" s="210">
        <v>70.34</v>
      </c>
      <c r="L56" s="209" t="s">
        <v>5390</v>
      </c>
    </row>
    <row r="57" spans="1:12" ht="13.5">
      <c r="A57" s="209" t="s">
        <v>5384</v>
      </c>
      <c r="B57" s="209" t="s">
        <v>5385</v>
      </c>
      <c r="C57" s="209" t="s">
        <v>5422</v>
      </c>
      <c r="D57" s="209" t="s">
        <v>5423</v>
      </c>
      <c r="E57" s="210" t="s">
        <v>357</v>
      </c>
      <c r="F57" s="209" t="s">
        <v>357</v>
      </c>
      <c r="G57" s="209">
        <v>97191</v>
      </c>
      <c r="H57" s="209" t="s">
        <v>5442</v>
      </c>
      <c r="I57" s="209" t="s">
        <v>148</v>
      </c>
      <c r="J57" s="209" t="s">
        <v>5389</v>
      </c>
      <c r="K57" s="210">
        <v>81.45</v>
      </c>
      <c r="L57" s="209" t="s">
        <v>5390</v>
      </c>
    </row>
    <row r="58" spans="1:12" ht="13.5">
      <c r="A58" s="209" t="s">
        <v>5384</v>
      </c>
      <c r="B58" s="209" t="s">
        <v>5385</v>
      </c>
      <c r="C58" s="209" t="s">
        <v>5422</v>
      </c>
      <c r="D58" s="209" t="s">
        <v>5423</v>
      </c>
      <c r="E58" s="210" t="s">
        <v>357</v>
      </c>
      <c r="F58" s="209" t="s">
        <v>357</v>
      </c>
      <c r="G58" s="209">
        <v>97192</v>
      </c>
      <c r="H58" s="209" t="s">
        <v>5443</v>
      </c>
      <c r="I58" s="209" t="s">
        <v>148</v>
      </c>
      <c r="J58" s="209" t="s">
        <v>5389</v>
      </c>
      <c r="K58" s="210">
        <v>89.91</v>
      </c>
      <c r="L58" s="209" t="s">
        <v>5390</v>
      </c>
    </row>
    <row r="59" spans="1:12" ht="13.5">
      <c r="A59" s="209" t="s">
        <v>5384</v>
      </c>
      <c r="B59" s="209" t="s">
        <v>5385</v>
      </c>
      <c r="C59" s="209" t="s">
        <v>5444</v>
      </c>
      <c r="D59" s="209" t="s">
        <v>5445</v>
      </c>
      <c r="E59" s="210" t="s">
        <v>357</v>
      </c>
      <c r="F59" s="209" t="s">
        <v>357</v>
      </c>
      <c r="G59" s="209">
        <v>90694</v>
      </c>
      <c r="H59" s="209" t="s">
        <v>5446</v>
      </c>
      <c r="I59" s="209" t="s">
        <v>148</v>
      </c>
      <c r="J59" s="209" t="s">
        <v>5447</v>
      </c>
      <c r="K59" s="210">
        <v>50.09</v>
      </c>
      <c r="L59" s="209" t="s">
        <v>5390</v>
      </c>
    </row>
    <row r="60" spans="1:12" ht="13.5">
      <c r="A60" s="209" t="s">
        <v>5384</v>
      </c>
      <c r="B60" s="209" t="s">
        <v>5385</v>
      </c>
      <c r="C60" s="209" t="s">
        <v>5444</v>
      </c>
      <c r="D60" s="209" t="s">
        <v>5445</v>
      </c>
      <c r="E60" s="210" t="s">
        <v>357</v>
      </c>
      <c r="F60" s="209" t="s">
        <v>357</v>
      </c>
      <c r="G60" s="209">
        <v>90695</v>
      </c>
      <c r="H60" s="209" t="s">
        <v>5448</v>
      </c>
      <c r="I60" s="209" t="s">
        <v>148</v>
      </c>
      <c r="J60" s="209" t="s">
        <v>5447</v>
      </c>
      <c r="K60" s="210">
        <v>95.96</v>
      </c>
      <c r="L60" s="209" t="s">
        <v>5390</v>
      </c>
    </row>
    <row r="61" spans="1:12" ht="13.5">
      <c r="A61" s="209" t="s">
        <v>5384</v>
      </c>
      <c r="B61" s="209" t="s">
        <v>5385</v>
      </c>
      <c r="C61" s="209" t="s">
        <v>5444</v>
      </c>
      <c r="D61" s="209" t="s">
        <v>5445</v>
      </c>
      <c r="E61" s="210" t="s">
        <v>357</v>
      </c>
      <c r="F61" s="209" t="s">
        <v>357</v>
      </c>
      <c r="G61" s="209">
        <v>90696</v>
      </c>
      <c r="H61" s="209" t="s">
        <v>5449</v>
      </c>
      <c r="I61" s="209" t="s">
        <v>148</v>
      </c>
      <c r="J61" s="209" t="s">
        <v>5447</v>
      </c>
      <c r="K61" s="210">
        <v>161.01</v>
      </c>
      <c r="L61" s="209" t="s">
        <v>5390</v>
      </c>
    </row>
    <row r="62" spans="1:12" ht="13.5">
      <c r="A62" s="209" t="s">
        <v>5384</v>
      </c>
      <c r="B62" s="209" t="s">
        <v>5385</v>
      </c>
      <c r="C62" s="209" t="s">
        <v>5444</v>
      </c>
      <c r="D62" s="209" t="s">
        <v>5445</v>
      </c>
      <c r="E62" s="210" t="s">
        <v>357</v>
      </c>
      <c r="F62" s="209" t="s">
        <v>357</v>
      </c>
      <c r="G62" s="209">
        <v>90697</v>
      </c>
      <c r="H62" s="209" t="s">
        <v>5450</v>
      </c>
      <c r="I62" s="209" t="s">
        <v>148</v>
      </c>
      <c r="J62" s="209" t="s">
        <v>5447</v>
      </c>
      <c r="K62" s="210">
        <v>250.43</v>
      </c>
      <c r="L62" s="209" t="s">
        <v>5390</v>
      </c>
    </row>
    <row r="63" spans="1:12" ht="13.5">
      <c r="A63" s="209" t="s">
        <v>5384</v>
      </c>
      <c r="B63" s="209" t="s">
        <v>5385</v>
      </c>
      <c r="C63" s="209" t="s">
        <v>5444</v>
      </c>
      <c r="D63" s="209" t="s">
        <v>5445</v>
      </c>
      <c r="E63" s="210" t="s">
        <v>357</v>
      </c>
      <c r="F63" s="209" t="s">
        <v>357</v>
      </c>
      <c r="G63" s="209">
        <v>90698</v>
      </c>
      <c r="H63" s="209" t="s">
        <v>5451</v>
      </c>
      <c r="I63" s="209" t="s">
        <v>148</v>
      </c>
      <c r="J63" s="209" t="s">
        <v>5447</v>
      </c>
      <c r="K63" s="210">
        <v>383.5</v>
      </c>
      <c r="L63" s="209" t="s">
        <v>5390</v>
      </c>
    </row>
    <row r="64" spans="1:12" ht="13.5">
      <c r="A64" s="209" t="s">
        <v>5384</v>
      </c>
      <c r="B64" s="209" t="s">
        <v>5385</v>
      </c>
      <c r="C64" s="209" t="s">
        <v>5444</v>
      </c>
      <c r="D64" s="209" t="s">
        <v>5445</v>
      </c>
      <c r="E64" s="210" t="s">
        <v>357</v>
      </c>
      <c r="F64" s="209" t="s">
        <v>357</v>
      </c>
      <c r="G64" s="209">
        <v>90699</v>
      </c>
      <c r="H64" s="209" t="s">
        <v>5452</v>
      </c>
      <c r="I64" s="209" t="s">
        <v>148</v>
      </c>
      <c r="J64" s="209" t="s">
        <v>5447</v>
      </c>
      <c r="K64" s="210">
        <v>540.35</v>
      </c>
      <c r="L64" s="209" t="s">
        <v>5390</v>
      </c>
    </row>
    <row r="65" spans="1:12" ht="13.5">
      <c r="A65" s="209" t="s">
        <v>5384</v>
      </c>
      <c r="B65" s="209" t="s">
        <v>5385</v>
      </c>
      <c r="C65" s="209" t="s">
        <v>5444</v>
      </c>
      <c r="D65" s="209" t="s">
        <v>5445</v>
      </c>
      <c r="E65" s="210" t="s">
        <v>357</v>
      </c>
      <c r="F65" s="209" t="s">
        <v>357</v>
      </c>
      <c r="G65" s="209">
        <v>90700</v>
      </c>
      <c r="H65" s="209" t="s">
        <v>5453</v>
      </c>
      <c r="I65" s="209" t="s">
        <v>148</v>
      </c>
      <c r="J65" s="209" t="s">
        <v>5389</v>
      </c>
      <c r="K65" s="210">
        <v>630.63</v>
      </c>
      <c r="L65" s="209" t="s">
        <v>5390</v>
      </c>
    </row>
    <row r="66" spans="1:12" ht="13.5">
      <c r="A66" s="209" t="s">
        <v>5384</v>
      </c>
      <c r="B66" s="209" t="s">
        <v>5385</v>
      </c>
      <c r="C66" s="209" t="s">
        <v>5444</v>
      </c>
      <c r="D66" s="209" t="s">
        <v>5445</v>
      </c>
      <c r="E66" s="210" t="s">
        <v>357</v>
      </c>
      <c r="F66" s="209" t="s">
        <v>357</v>
      </c>
      <c r="G66" s="209">
        <v>90701</v>
      </c>
      <c r="H66" s="209" t="s">
        <v>5454</v>
      </c>
      <c r="I66" s="209" t="s">
        <v>148</v>
      </c>
      <c r="J66" s="209" t="s">
        <v>5447</v>
      </c>
      <c r="K66" s="210">
        <v>74.94</v>
      </c>
      <c r="L66" s="209" t="s">
        <v>5390</v>
      </c>
    </row>
    <row r="67" spans="1:12" ht="13.5">
      <c r="A67" s="209" t="s">
        <v>5384</v>
      </c>
      <c r="B67" s="209" t="s">
        <v>5385</v>
      </c>
      <c r="C67" s="209" t="s">
        <v>5444</v>
      </c>
      <c r="D67" s="209" t="s">
        <v>5445</v>
      </c>
      <c r="E67" s="210" t="s">
        <v>357</v>
      </c>
      <c r="F67" s="209" t="s">
        <v>357</v>
      </c>
      <c r="G67" s="209">
        <v>90702</v>
      </c>
      <c r="H67" s="209" t="s">
        <v>5455</v>
      </c>
      <c r="I67" s="209" t="s">
        <v>148</v>
      </c>
      <c r="J67" s="209" t="s">
        <v>5447</v>
      </c>
      <c r="K67" s="210">
        <v>124.85</v>
      </c>
      <c r="L67" s="209" t="s">
        <v>5390</v>
      </c>
    </row>
    <row r="68" spans="1:12" ht="13.5">
      <c r="A68" s="209" t="s">
        <v>5384</v>
      </c>
      <c r="B68" s="209" t="s">
        <v>5385</v>
      </c>
      <c r="C68" s="209" t="s">
        <v>5444</v>
      </c>
      <c r="D68" s="209" t="s">
        <v>5445</v>
      </c>
      <c r="E68" s="210" t="s">
        <v>357</v>
      </c>
      <c r="F68" s="209" t="s">
        <v>357</v>
      </c>
      <c r="G68" s="209">
        <v>90703</v>
      </c>
      <c r="H68" s="209" t="s">
        <v>5456</v>
      </c>
      <c r="I68" s="209" t="s">
        <v>148</v>
      </c>
      <c r="J68" s="209" t="s">
        <v>5447</v>
      </c>
      <c r="K68" s="210">
        <v>196.3</v>
      </c>
      <c r="L68" s="209" t="s">
        <v>5390</v>
      </c>
    </row>
    <row r="69" spans="1:12" ht="13.5">
      <c r="A69" s="209" t="s">
        <v>5384</v>
      </c>
      <c r="B69" s="209" t="s">
        <v>5385</v>
      </c>
      <c r="C69" s="209" t="s">
        <v>5444</v>
      </c>
      <c r="D69" s="209" t="s">
        <v>5445</v>
      </c>
      <c r="E69" s="210" t="s">
        <v>357</v>
      </c>
      <c r="F69" s="209" t="s">
        <v>357</v>
      </c>
      <c r="G69" s="209">
        <v>90704</v>
      </c>
      <c r="H69" s="209" t="s">
        <v>5457</v>
      </c>
      <c r="I69" s="209" t="s">
        <v>148</v>
      </c>
      <c r="J69" s="209" t="s">
        <v>5447</v>
      </c>
      <c r="K69" s="210">
        <v>292.43</v>
      </c>
      <c r="L69" s="209" t="s">
        <v>5390</v>
      </c>
    </row>
    <row r="70" spans="1:12" ht="13.5">
      <c r="A70" s="209" t="s">
        <v>5384</v>
      </c>
      <c r="B70" s="209" t="s">
        <v>5385</v>
      </c>
      <c r="C70" s="209" t="s">
        <v>5444</v>
      </c>
      <c r="D70" s="209" t="s">
        <v>5445</v>
      </c>
      <c r="E70" s="210" t="s">
        <v>357</v>
      </c>
      <c r="F70" s="209" t="s">
        <v>357</v>
      </c>
      <c r="G70" s="209">
        <v>90705</v>
      </c>
      <c r="H70" s="209" t="s">
        <v>5458</v>
      </c>
      <c r="I70" s="209" t="s">
        <v>148</v>
      </c>
      <c r="J70" s="209" t="s">
        <v>5447</v>
      </c>
      <c r="K70" s="210">
        <v>382.63</v>
      </c>
      <c r="L70" s="209" t="s">
        <v>5390</v>
      </c>
    </row>
    <row r="71" spans="1:12" ht="13.5">
      <c r="A71" s="209" t="s">
        <v>5384</v>
      </c>
      <c r="B71" s="209" t="s">
        <v>5385</v>
      </c>
      <c r="C71" s="209" t="s">
        <v>5444</v>
      </c>
      <c r="D71" s="209" t="s">
        <v>5445</v>
      </c>
      <c r="E71" s="210" t="s">
        <v>357</v>
      </c>
      <c r="F71" s="209" t="s">
        <v>357</v>
      </c>
      <c r="G71" s="209">
        <v>90706</v>
      </c>
      <c r="H71" s="209" t="s">
        <v>5459</v>
      </c>
      <c r="I71" s="209" t="s">
        <v>148</v>
      </c>
      <c r="J71" s="209" t="s">
        <v>5389</v>
      </c>
      <c r="K71" s="210">
        <v>506.94</v>
      </c>
      <c r="L71" s="209" t="s">
        <v>5390</v>
      </c>
    </row>
    <row r="72" spans="1:12" ht="13.5">
      <c r="A72" s="209" t="s">
        <v>5384</v>
      </c>
      <c r="B72" s="209" t="s">
        <v>5385</v>
      </c>
      <c r="C72" s="209" t="s">
        <v>5444</v>
      </c>
      <c r="D72" s="209" t="s">
        <v>5445</v>
      </c>
      <c r="E72" s="210" t="s">
        <v>357</v>
      </c>
      <c r="F72" s="209" t="s">
        <v>357</v>
      </c>
      <c r="G72" s="209">
        <v>90708</v>
      </c>
      <c r="H72" s="209" t="s">
        <v>5460</v>
      </c>
      <c r="I72" s="209" t="s">
        <v>148</v>
      </c>
      <c r="J72" s="209" t="s">
        <v>5389</v>
      </c>
      <c r="K72" s="210">
        <v>831.75</v>
      </c>
      <c r="L72" s="209" t="s">
        <v>5390</v>
      </c>
    </row>
    <row r="73" spans="1:12" ht="13.5">
      <c r="A73" s="209" t="s">
        <v>5384</v>
      </c>
      <c r="B73" s="209" t="s">
        <v>5385</v>
      </c>
      <c r="C73" s="209" t="s">
        <v>5444</v>
      </c>
      <c r="D73" s="209" t="s">
        <v>5445</v>
      </c>
      <c r="E73" s="210" t="s">
        <v>357</v>
      </c>
      <c r="F73" s="209" t="s">
        <v>357</v>
      </c>
      <c r="G73" s="209">
        <v>90724</v>
      </c>
      <c r="H73" s="209" t="s">
        <v>5461</v>
      </c>
      <c r="I73" s="209" t="s">
        <v>161</v>
      </c>
      <c r="J73" s="209" t="s">
        <v>5447</v>
      </c>
      <c r="K73" s="210">
        <v>19.43</v>
      </c>
      <c r="L73" s="209" t="s">
        <v>5390</v>
      </c>
    </row>
    <row r="74" spans="1:12" ht="13.5">
      <c r="A74" s="209" t="s">
        <v>5384</v>
      </c>
      <c r="B74" s="209" t="s">
        <v>5385</v>
      </c>
      <c r="C74" s="209" t="s">
        <v>5444</v>
      </c>
      <c r="D74" s="209" t="s">
        <v>5445</v>
      </c>
      <c r="E74" s="210" t="s">
        <v>357</v>
      </c>
      <c r="F74" s="209" t="s">
        <v>357</v>
      </c>
      <c r="G74" s="209">
        <v>90725</v>
      </c>
      <c r="H74" s="209" t="s">
        <v>5462</v>
      </c>
      <c r="I74" s="209" t="s">
        <v>161</v>
      </c>
      <c r="J74" s="209" t="s">
        <v>5447</v>
      </c>
      <c r="K74" s="210">
        <v>23.97</v>
      </c>
      <c r="L74" s="209" t="s">
        <v>5390</v>
      </c>
    </row>
    <row r="75" spans="1:12" ht="13.5">
      <c r="A75" s="209" t="s">
        <v>5384</v>
      </c>
      <c r="B75" s="209" t="s">
        <v>5385</v>
      </c>
      <c r="C75" s="209" t="s">
        <v>5444</v>
      </c>
      <c r="D75" s="209" t="s">
        <v>5445</v>
      </c>
      <c r="E75" s="210" t="s">
        <v>357</v>
      </c>
      <c r="F75" s="209" t="s">
        <v>357</v>
      </c>
      <c r="G75" s="209">
        <v>90726</v>
      </c>
      <c r="H75" s="209" t="s">
        <v>5463</v>
      </c>
      <c r="I75" s="209" t="s">
        <v>161</v>
      </c>
      <c r="J75" s="209" t="s">
        <v>5447</v>
      </c>
      <c r="K75" s="210">
        <v>28.58</v>
      </c>
      <c r="L75" s="209" t="s">
        <v>5390</v>
      </c>
    </row>
    <row r="76" spans="1:12" ht="13.5">
      <c r="A76" s="209" t="s">
        <v>5384</v>
      </c>
      <c r="B76" s="209" t="s">
        <v>5385</v>
      </c>
      <c r="C76" s="209" t="s">
        <v>5444</v>
      </c>
      <c r="D76" s="209" t="s">
        <v>5445</v>
      </c>
      <c r="E76" s="210" t="s">
        <v>357</v>
      </c>
      <c r="F76" s="209" t="s">
        <v>357</v>
      </c>
      <c r="G76" s="209">
        <v>90727</v>
      </c>
      <c r="H76" s="209" t="s">
        <v>5464</v>
      </c>
      <c r="I76" s="209" t="s">
        <v>161</v>
      </c>
      <c r="J76" s="209" t="s">
        <v>5447</v>
      </c>
      <c r="K76" s="210">
        <v>33.11</v>
      </c>
      <c r="L76" s="209" t="s">
        <v>5390</v>
      </c>
    </row>
    <row r="77" spans="1:12" ht="13.5">
      <c r="A77" s="209" t="s">
        <v>5384</v>
      </c>
      <c r="B77" s="209" t="s">
        <v>5385</v>
      </c>
      <c r="C77" s="209" t="s">
        <v>5444</v>
      </c>
      <c r="D77" s="209" t="s">
        <v>5445</v>
      </c>
      <c r="E77" s="210" t="s">
        <v>357</v>
      </c>
      <c r="F77" s="209" t="s">
        <v>357</v>
      </c>
      <c r="G77" s="209">
        <v>90728</v>
      </c>
      <c r="H77" s="209" t="s">
        <v>5465</v>
      </c>
      <c r="I77" s="209" t="s">
        <v>161</v>
      </c>
      <c r="J77" s="209" t="s">
        <v>5447</v>
      </c>
      <c r="K77" s="210">
        <v>37.65</v>
      </c>
      <c r="L77" s="209" t="s">
        <v>5390</v>
      </c>
    </row>
    <row r="78" spans="1:12" ht="13.5">
      <c r="A78" s="209" t="s">
        <v>5384</v>
      </c>
      <c r="B78" s="209" t="s">
        <v>5385</v>
      </c>
      <c r="C78" s="209" t="s">
        <v>5444</v>
      </c>
      <c r="D78" s="209" t="s">
        <v>5445</v>
      </c>
      <c r="E78" s="210" t="s">
        <v>357</v>
      </c>
      <c r="F78" s="209" t="s">
        <v>357</v>
      </c>
      <c r="G78" s="209">
        <v>90729</v>
      </c>
      <c r="H78" s="209" t="s">
        <v>5466</v>
      </c>
      <c r="I78" s="209" t="s">
        <v>161</v>
      </c>
      <c r="J78" s="209" t="s">
        <v>5447</v>
      </c>
      <c r="K78" s="210">
        <v>42.18</v>
      </c>
      <c r="L78" s="209" t="s">
        <v>5390</v>
      </c>
    </row>
    <row r="79" spans="1:12" ht="13.5">
      <c r="A79" s="209" t="s">
        <v>5384</v>
      </c>
      <c r="B79" s="209" t="s">
        <v>5385</v>
      </c>
      <c r="C79" s="209" t="s">
        <v>5444</v>
      </c>
      <c r="D79" s="209" t="s">
        <v>5445</v>
      </c>
      <c r="E79" s="210" t="s">
        <v>357</v>
      </c>
      <c r="F79" s="209" t="s">
        <v>357</v>
      </c>
      <c r="G79" s="209">
        <v>90730</v>
      </c>
      <c r="H79" s="209" t="s">
        <v>5467</v>
      </c>
      <c r="I79" s="209" t="s">
        <v>161</v>
      </c>
      <c r="J79" s="209" t="s">
        <v>5447</v>
      </c>
      <c r="K79" s="210">
        <v>46.72</v>
      </c>
      <c r="L79" s="209" t="s">
        <v>5390</v>
      </c>
    </row>
    <row r="80" spans="1:12" ht="13.5">
      <c r="A80" s="209" t="s">
        <v>5384</v>
      </c>
      <c r="B80" s="209" t="s">
        <v>5385</v>
      </c>
      <c r="C80" s="209" t="s">
        <v>5444</v>
      </c>
      <c r="D80" s="209" t="s">
        <v>5445</v>
      </c>
      <c r="E80" s="210" t="s">
        <v>357</v>
      </c>
      <c r="F80" s="209" t="s">
        <v>357</v>
      </c>
      <c r="G80" s="209">
        <v>90731</v>
      </c>
      <c r="H80" s="209" t="s">
        <v>5468</v>
      </c>
      <c r="I80" s="209" t="s">
        <v>161</v>
      </c>
      <c r="J80" s="209" t="s">
        <v>5447</v>
      </c>
      <c r="K80" s="210">
        <v>51.26</v>
      </c>
      <c r="L80" s="209" t="s">
        <v>5390</v>
      </c>
    </row>
    <row r="81" spans="1:12" ht="13.5">
      <c r="A81" s="209" t="s">
        <v>5384</v>
      </c>
      <c r="B81" s="209" t="s">
        <v>5385</v>
      </c>
      <c r="C81" s="209" t="s">
        <v>5444</v>
      </c>
      <c r="D81" s="209" t="s">
        <v>5445</v>
      </c>
      <c r="E81" s="210" t="s">
        <v>357</v>
      </c>
      <c r="F81" s="209" t="s">
        <v>357</v>
      </c>
      <c r="G81" s="209">
        <v>90732</v>
      </c>
      <c r="H81" s="209" t="s">
        <v>5469</v>
      </c>
      <c r="I81" s="209" t="s">
        <v>161</v>
      </c>
      <c r="J81" s="209" t="s">
        <v>5447</v>
      </c>
      <c r="K81" s="210">
        <v>64.86</v>
      </c>
      <c r="L81" s="209" t="s">
        <v>5390</v>
      </c>
    </row>
    <row r="82" spans="1:12" ht="13.5">
      <c r="A82" s="209" t="s">
        <v>5384</v>
      </c>
      <c r="B82" s="209" t="s">
        <v>5385</v>
      </c>
      <c r="C82" s="209" t="s">
        <v>5444</v>
      </c>
      <c r="D82" s="209" t="s">
        <v>5445</v>
      </c>
      <c r="E82" s="210" t="s">
        <v>357</v>
      </c>
      <c r="F82" s="209" t="s">
        <v>357</v>
      </c>
      <c r="G82" s="209">
        <v>90733</v>
      </c>
      <c r="H82" s="209" t="s">
        <v>5470</v>
      </c>
      <c r="I82" s="209" t="s">
        <v>148</v>
      </c>
      <c r="J82" s="209" t="s">
        <v>5447</v>
      </c>
      <c r="K82" s="210">
        <v>2.69</v>
      </c>
      <c r="L82" s="209" t="s">
        <v>5390</v>
      </c>
    </row>
    <row r="83" spans="1:12" ht="13.5">
      <c r="A83" s="209" t="s">
        <v>5384</v>
      </c>
      <c r="B83" s="209" t="s">
        <v>5385</v>
      </c>
      <c r="C83" s="209" t="s">
        <v>5444</v>
      </c>
      <c r="D83" s="209" t="s">
        <v>5445</v>
      </c>
      <c r="E83" s="210" t="s">
        <v>357</v>
      </c>
      <c r="F83" s="209" t="s">
        <v>357</v>
      </c>
      <c r="G83" s="209">
        <v>90734</v>
      </c>
      <c r="H83" s="209" t="s">
        <v>5471</v>
      </c>
      <c r="I83" s="209" t="s">
        <v>148</v>
      </c>
      <c r="J83" s="209" t="s">
        <v>5447</v>
      </c>
      <c r="K83" s="210">
        <v>3.18</v>
      </c>
      <c r="L83" s="209" t="s">
        <v>5390</v>
      </c>
    </row>
    <row r="84" spans="1:12" ht="13.5">
      <c r="A84" s="209" t="s">
        <v>5384</v>
      </c>
      <c r="B84" s="209" t="s">
        <v>5385</v>
      </c>
      <c r="C84" s="209" t="s">
        <v>5444</v>
      </c>
      <c r="D84" s="209" t="s">
        <v>5445</v>
      </c>
      <c r="E84" s="210" t="s">
        <v>357</v>
      </c>
      <c r="F84" s="209" t="s">
        <v>357</v>
      </c>
      <c r="G84" s="209">
        <v>90735</v>
      </c>
      <c r="H84" s="209" t="s">
        <v>5472</v>
      </c>
      <c r="I84" s="209" t="s">
        <v>148</v>
      </c>
      <c r="J84" s="209" t="s">
        <v>5447</v>
      </c>
      <c r="K84" s="210">
        <v>3.68</v>
      </c>
      <c r="L84" s="209" t="s">
        <v>5390</v>
      </c>
    </row>
    <row r="85" spans="1:12" ht="13.5">
      <c r="A85" s="209" t="s">
        <v>5384</v>
      </c>
      <c r="B85" s="209" t="s">
        <v>5385</v>
      </c>
      <c r="C85" s="209" t="s">
        <v>5444</v>
      </c>
      <c r="D85" s="209" t="s">
        <v>5445</v>
      </c>
      <c r="E85" s="210" t="s">
        <v>357</v>
      </c>
      <c r="F85" s="209" t="s">
        <v>357</v>
      </c>
      <c r="G85" s="209">
        <v>90736</v>
      </c>
      <c r="H85" s="209" t="s">
        <v>5473</v>
      </c>
      <c r="I85" s="209" t="s">
        <v>148</v>
      </c>
      <c r="J85" s="209" t="s">
        <v>5447</v>
      </c>
      <c r="K85" s="210">
        <v>4.17</v>
      </c>
      <c r="L85" s="209" t="s">
        <v>5390</v>
      </c>
    </row>
    <row r="86" spans="1:12" ht="13.5">
      <c r="A86" s="209" t="s">
        <v>5384</v>
      </c>
      <c r="B86" s="209" t="s">
        <v>5385</v>
      </c>
      <c r="C86" s="209" t="s">
        <v>5444</v>
      </c>
      <c r="D86" s="209" t="s">
        <v>5445</v>
      </c>
      <c r="E86" s="210" t="s">
        <v>357</v>
      </c>
      <c r="F86" s="209" t="s">
        <v>357</v>
      </c>
      <c r="G86" s="209">
        <v>90737</v>
      </c>
      <c r="H86" s="209" t="s">
        <v>5474</v>
      </c>
      <c r="I86" s="209" t="s">
        <v>148</v>
      </c>
      <c r="J86" s="209" t="s">
        <v>5447</v>
      </c>
      <c r="K86" s="210">
        <v>4.67</v>
      </c>
      <c r="L86" s="209" t="s">
        <v>5390</v>
      </c>
    </row>
    <row r="87" spans="1:12" ht="13.5">
      <c r="A87" s="209" t="s">
        <v>5384</v>
      </c>
      <c r="B87" s="209" t="s">
        <v>5385</v>
      </c>
      <c r="C87" s="209" t="s">
        <v>5444</v>
      </c>
      <c r="D87" s="209" t="s">
        <v>5445</v>
      </c>
      <c r="E87" s="210" t="s">
        <v>357</v>
      </c>
      <c r="F87" s="209" t="s">
        <v>357</v>
      </c>
      <c r="G87" s="209">
        <v>90738</v>
      </c>
      <c r="H87" s="209" t="s">
        <v>5475</v>
      </c>
      <c r="I87" s="209" t="s">
        <v>148</v>
      </c>
      <c r="J87" s="209" t="s">
        <v>5447</v>
      </c>
      <c r="K87" s="210">
        <v>5.17</v>
      </c>
      <c r="L87" s="209" t="s">
        <v>5390</v>
      </c>
    </row>
    <row r="88" spans="1:12" ht="13.5">
      <c r="A88" s="209" t="s">
        <v>5384</v>
      </c>
      <c r="B88" s="209" t="s">
        <v>5385</v>
      </c>
      <c r="C88" s="209" t="s">
        <v>5444</v>
      </c>
      <c r="D88" s="209" t="s">
        <v>5445</v>
      </c>
      <c r="E88" s="210" t="s">
        <v>357</v>
      </c>
      <c r="F88" s="209" t="s">
        <v>357</v>
      </c>
      <c r="G88" s="209">
        <v>90739</v>
      </c>
      <c r="H88" s="209" t="s">
        <v>5476</v>
      </c>
      <c r="I88" s="209" t="s">
        <v>148</v>
      </c>
      <c r="J88" s="209" t="s">
        <v>5389</v>
      </c>
      <c r="K88" s="210">
        <v>7.36</v>
      </c>
      <c r="L88" s="209" t="s">
        <v>5390</v>
      </c>
    </row>
    <row r="89" spans="1:12" ht="13.5">
      <c r="A89" s="209" t="s">
        <v>5384</v>
      </c>
      <c r="B89" s="209" t="s">
        <v>5385</v>
      </c>
      <c r="C89" s="209" t="s">
        <v>5444</v>
      </c>
      <c r="D89" s="209" t="s">
        <v>5445</v>
      </c>
      <c r="E89" s="210" t="s">
        <v>357</v>
      </c>
      <c r="F89" s="209" t="s">
        <v>357</v>
      </c>
      <c r="G89" s="209">
        <v>90740</v>
      </c>
      <c r="H89" s="209" t="s">
        <v>5477</v>
      </c>
      <c r="I89" s="209" t="s">
        <v>148</v>
      </c>
      <c r="J89" s="209" t="s">
        <v>5447</v>
      </c>
      <c r="K89" s="210">
        <v>3.54</v>
      </c>
      <c r="L89" s="209" t="s">
        <v>5390</v>
      </c>
    </row>
    <row r="90" spans="1:12" ht="13.5">
      <c r="A90" s="209" t="s">
        <v>5384</v>
      </c>
      <c r="B90" s="209" t="s">
        <v>5385</v>
      </c>
      <c r="C90" s="209" t="s">
        <v>5444</v>
      </c>
      <c r="D90" s="209" t="s">
        <v>5445</v>
      </c>
      <c r="E90" s="210" t="s">
        <v>357</v>
      </c>
      <c r="F90" s="209" t="s">
        <v>357</v>
      </c>
      <c r="G90" s="209">
        <v>90741</v>
      </c>
      <c r="H90" s="209" t="s">
        <v>5478</v>
      </c>
      <c r="I90" s="209" t="s">
        <v>148</v>
      </c>
      <c r="J90" s="209" t="s">
        <v>5447</v>
      </c>
      <c r="K90" s="210">
        <v>4.04</v>
      </c>
      <c r="L90" s="209" t="s">
        <v>5390</v>
      </c>
    </row>
    <row r="91" spans="1:12" ht="13.5">
      <c r="A91" s="209" t="s">
        <v>5384</v>
      </c>
      <c r="B91" s="209" t="s">
        <v>5385</v>
      </c>
      <c r="C91" s="209" t="s">
        <v>5444</v>
      </c>
      <c r="D91" s="209" t="s">
        <v>5445</v>
      </c>
      <c r="E91" s="210" t="s">
        <v>357</v>
      </c>
      <c r="F91" s="209" t="s">
        <v>357</v>
      </c>
      <c r="G91" s="209">
        <v>90742</v>
      </c>
      <c r="H91" s="209" t="s">
        <v>5479</v>
      </c>
      <c r="I91" s="209" t="s">
        <v>148</v>
      </c>
      <c r="J91" s="209" t="s">
        <v>5447</v>
      </c>
      <c r="K91" s="210">
        <v>4.54</v>
      </c>
      <c r="L91" s="209" t="s">
        <v>5390</v>
      </c>
    </row>
    <row r="92" spans="1:12" ht="13.5">
      <c r="A92" s="209" t="s">
        <v>5384</v>
      </c>
      <c r="B92" s="209" t="s">
        <v>5385</v>
      </c>
      <c r="C92" s="209" t="s">
        <v>5444</v>
      </c>
      <c r="D92" s="209" t="s">
        <v>5445</v>
      </c>
      <c r="E92" s="210" t="s">
        <v>357</v>
      </c>
      <c r="F92" s="209" t="s">
        <v>357</v>
      </c>
      <c r="G92" s="209">
        <v>90743</v>
      </c>
      <c r="H92" s="209" t="s">
        <v>5480</v>
      </c>
      <c r="I92" s="209" t="s">
        <v>148</v>
      </c>
      <c r="J92" s="209" t="s">
        <v>5447</v>
      </c>
      <c r="K92" s="210">
        <v>5.03</v>
      </c>
      <c r="L92" s="209" t="s">
        <v>5390</v>
      </c>
    </row>
    <row r="93" spans="1:12" ht="13.5">
      <c r="A93" s="209" t="s">
        <v>5384</v>
      </c>
      <c r="B93" s="209" t="s">
        <v>5385</v>
      </c>
      <c r="C93" s="209" t="s">
        <v>5444</v>
      </c>
      <c r="D93" s="209" t="s">
        <v>5445</v>
      </c>
      <c r="E93" s="210" t="s">
        <v>357</v>
      </c>
      <c r="F93" s="209" t="s">
        <v>357</v>
      </c>
      <c r="G93" s="209">
        <v>90744</v>
      </c>
      <c r="H93" s="209" t="s">
        <v>5481</v>
      </c>
      <c r="I93" s="209" t="s">
        <v>148</v>
      </c>
      <c r="J93" s="209" t="s">
        <v>5447</v>
      </c>
      <c r="K93" s="210">
        <v>5.53</v>
      </c>
      <c r="L93" s="209" t="s">
        <v>5390</v>
      </c>
    </row>
    <row r="94" spans="1:12" ht="13.5">
      <c r="A94" s="209" t="s">
        <v>5384</v>
      </c>
      <c r="B94" s="209" t="s">
        <v>5385</v>
      </c>
      <c r="C94" s="209" t="s">
        <v>5444</v>
      </c>
      <c r="D94" s="209" t="s">
        <v>5445</v>
      </c>
      <c r="E94" s="210" t="s">
        <v>357</v>
      </c>
      <c r="F94" s="209" t="s">
        <v>357</v>
      </c>
      <c r="G94" s="209">
        <v>90745</v>
      </c>
      <c r="H94" s="209" t="s">
        <v>5482</v>
      </c>
      <c r="I94" s="209" t="s">
        <v>148</v>
      </c>
      <c r="J94" s="209" t="s">
        <v>5389</v>
      </c>
      <c r="K94" s="210">
        <v>8.2100000000000009</v>
      </c>
      <c r="L94" s="209" t="s">
        <v>5390</v>
      </c>
    </row>
    <row r="95" spans="1:12" ht="13.5">
      <c r="A95" s="209" t="s">
        <v>5384</v>
      </c>
      <c r="B95" s="209" t="s">
        <v>5385</v>
      </c>
      <c r="C95" s="209" t="s">
        <v>5444</v>
      </c>
      <c r="D95" s="209" t="s">
        <v>5445</v>
      </c>
      <c r="E95" s="210" t="s">
        <v>357</v>
      </c>
      <c r="F95" s="209" t="s">
        <v>357</v>
      </c>
      <c r="G95" s="209">
        <v>90746</v>
      </c>
      <c r="H95" s="209" t="s">
        <v>5483</v>
      </c>
      <c r="I95" s="209" t="s">
        <v>148</v>
      </c>
      <c r="J95" s="209" t="s">
        <v>5447</v>
      </c>
      <c r="K95" s="210">
        <v>2.9</v>
      </c>
      <c r="L95" s="209" t="s">
        <v>5390</v>
      </c>
    </row>
    <row r="96" spans="1:12" ht="13.5">
      <c r="A96" s="209" t="s">
        <v>5384</v>
      </c>
      <c r="B96" s="209" t="s">
        <v>5385</v>
      </c>
      <c r="C96" s="209" t="s">
        <v>5444</v>
      </c>
      <c r="D96" s="209" t="s">
        <v>5445</v>
      </c>
      <c r="E96" s="210" t="s">
        <v>357</v>
      </c>
      <c r="F96" s="209" t="s">
        <v>357</v>
      </c>
      <c r="G96" s="209">
        <v>90747</v>
      </c>
      <c r="H96" s="209" t="s">
        <v>5484</v>
      </c>
      <c r="I96" s="209" t="s">
        <v>148</v>
      </c>
      <c r="J96" s="209" t="s">
        <v>5389</v>
      </c>
      <c r="K96" s="210">
        <v>14.24</v>
      </c>
      <c r="L96" s="209" t="s">
        <v>5390</v>
      </c>
    </row>
    <row r="97" spans="1:12" ht="13.5">
      <c r="A97" s="209" t="s">
        <v>5384</v>
      </c>
      <c r="B97" s="209" t="s">
        <v>5385</v>
      </c>
      <c r="C97" s="209" t="s">
        <v>5444</v>
      </c>
      <c r="D97" s="209" t="s">
        <v>5445</v>
      </c>
      <c r="E97" s="210" t="s">
        <v>357</v>
      </c>
      <c r="F97" s="209" t="s">
        <v>357</v>
      </c>
      <c r="G97" s="209">
        <v>94869</v>
      </c>
      <c r="H97" s="209" t="s">
        <v>5485</v>
      </c>
      <c r="I97" s="209" t="s">
        <v>148</v>
      </c>
      <c r="J97" s="209" t="s">
        <v>5447</v>
      </c>
      <c r="K97" s="210">
        <v>147.16</v>
      </c>
      <c r="L97" s="209" t="s">
        <v>5390</v>
      </c>
    </row>
    <row r="98" spans="1:12" ht="13.5">
      <c r="A98" s="209" t="s">
        <v>5384</v>
      </c>
      <c r="B98" s="209" t="s">
        <v>5385</v>
      </c>
      <c r="C98" s="209" t="s">
        <v>5444</v>
      </c>
      <c r="D98" s="209" t="s">
        <v>5445</v>
      </c>
      <c r="E98" s="210" t="s">
        <v>357</v>
      </c>
      <c r="F98" s="209" t="s">
        <v>357</v>
      </c>
      <c r="G98" s="209">
        <v>94870</v>
      </c>
      <c r="H98" s="209" t="s">
        <v>5486</v>
      </c>
      <c r="I98" s="209" t="s">
        <v>148</v>
      </c>
      <c r="J98" s="209" t="s">
        <v>5447</v>
      </c>
      <c r="K98" s="210">
        <v>1.89</v>
      </c>
      <c r="L98" s="209" t="s">
        <v>5390</v>
      </c>
    </row>
    <row r="99" spans="1:12" ht="13.5">
      <c r="A99" s="209" t="s">
        <v>5384</v>
      </c>
      <c r="B99" s="209" t="s">
        <v>5385</v>
      </c>
      <c r="C99" s="209" t="s">
        <v>5444</v>
      </c>
      <c r="D99" s="209" t="s">
        <v>5445</v>
      </c>
      <c r="E99" s="210" t="s">
        <v>357</v>
      </c>
      <c r="F99" s="209" t="s">
        <v>357</v>
      </c>
      <c r="G99" s="209">
        <v>94871</v>
      </c>
      <c r="H99" s="209" t="s">
        <v>5487</v>
      </c>
      <c r="I99" s="209" t="s">
        <v>148</v>
      </c>
      <c r="J99" s="209" t="s">
        <v>5447</v>
      </c>
      <c r="K99" s="210">
        <v>230.15</v>
      </c>
      <c r="L99" s="209" t="s">
        <v>5390</v>
      </c>
    </row>
    <row r="100" spans="1:12" ht="13.5">
      <c r="A100" s="209" t="s">
        <v>5384</v>
      </c>
      <c r="B100" s="209" t="s">
        <v>5385</v>
      </c>
      <c r="C100" s="209" t="s">
        <v>5444</v>
      </c>
      <c r="D100" s="209" t="s">
        <v>5445</v>
      </c>
      <c r="E100" s="210" t="s">
        <v>357</v>
      </c>
      <c r="F100" s="209" t="s">
        <v>357</v>
      </c>
      <c r="G100" s="209">
        <v>94872</v>
      </c>
      <c r="H100" s="209" t="s">
        <v>5488</v>
      </c>
      <c r="I100" s="209" t="s">
        <v>148</v>
      </c>
      <c r="J100" s="209" t="s">
        <v>5447</v>
      </c>
      <c r="K100" s="210">
        <v>2.5499999999999998</v>
      </c>
      <c r="L100" s="209" t="s">
        <v>5390</v>
      </c>
    </row>
    <row r="101" spans="1:12" ht="13.5">
      <c r="A101" s="209" t="s">
        <v>5384</v>
      </c>
      <c r="B101" s="209" t="s">
        <v>5385</v>
      </c>
      <c r="C101" s="209" t="s">
        <v>5444</v>
      </c>
      <c r="D101" s="209" t="s">
        <v>5445</v>
      </c>
      <c r="E101" s="210" t="s">
        <v>357</v>
      </c>
      <c r="F101" s="209" t="s">
        <v>357</v>
      </c>
      <c r="G101" s="209">
        <v>94875</v>
      </c>
      <c r="H101" s="209" t="s">
        <v>5489</v>
      </c>
      <c r="I101" s="209" t="s">
        <v>148</v>
      </c>
      <c r="J101" s="209" t="s">
        <v>5389</v>
      </c>
      <c r="K101" s="211">
        <v>1351</v>
      </c>
      <c r="L101" s="209" t="s">
        <v>5390</v>
      </c>
    </row>
    <row r="102" spans="1:12" ht="13.5">
      <c r="A102" s="209" t="s">
        <v>5384</v>
      </c>
      <c r="B102" s="209" t="s">
        <v>5385</v>
      </c>
      <c r="C102" s="209" t="s">
        <v>5444</v>
      </c>
      <c r="D102" s="209" t="s">
        <v>5445</v>
      </c>
      <c r="E102" s="210" t="s">
        <v>357</v>
      </c>
      <c r="F102" s="209" t="s">
        <v>357</v>
      </c>
      <c r="G102" s="209">
        <v>94876</v>
      </c>
      <c r="H102" s="209" t="s">
        <v>5490</v>
      </c>
      <c r="I102" s="209" t="s">
        <v>148</v>
      </c>
      <c r="J102" s="209" t="s">
        <v>5389</v>
      </c>
      <c r="K102" s="210">
        <v>24.83</v>
      </c>
      <c r="L102" s="209" t="s">
        <v>5390</v>
      </c>
    </row>
    <row r="103" spans="1:12" ht="13.5">
      <c r="A103" s="209" t="s">
        <v>5384</v>
      </c>
      <c r="B103" s="209" t="s">
        <v>5385</v>
      </c>
      <c r="C103" s="209" t="s">
        <v>5444</v>
      </c>
      <c r="D103" s="209" t="s">
        <v>5445</v>
      </c>
      <c r="E103" s="210" t="s">
        <v>357</v>
      </c>
      <c r="F103" s="209" t="s">
        <v>357</v>
      </c>
      <c r="G103" s="209">
        <v>94878</v>
      </c>
      <c r="H103" s="209" t="s">
        <v>5491</v>
      </c>
      <c r="I103" s="209" t="s">
        <v>148</v>
      </c>
      <c r="J103" s="209" t="s">
        <v>5389</v>
      </c>
      <c r="K103" s="210">
        <v>28.58</v>
      </c>
      <c r="L103" s="209" t="s">
        <v>5390</v>
      </c>
    </row>
    <row r="104" spans="1:12" ht="13.5">
      <c r="A104" s="209" t="s">
        <v>5384</v>
      </c>
      <c r="B104" s="209" t="s">
        <v>5385</v>
      </c>
      <c r="C104" s="209" t="s">
        <v>5444</v>
      </c>
      <c r="D104" s="209" t="s">
        <v>5445</v>
      </c>
      <c r="E104" s="210" t="s">
        <v>357</v>
      </c>
      <c r="F104" s="209" t="s">
        <v>357</v>
      </c>
      <c r="G104" s="209">
        <v>94879</v>
      </c>
      <c r="H104" s="209" t="s">
        <v>5492</v>
      </c>
      <c r="I104" s="209" t="s">
        <v>148</v>
      </c>
      <c r="J104" s="209" t="s">
        <v>5389</v>
      </c>
      <c r="K104" s="211">
        <v>2080.46</v>
      </c>
      <c r="L104" s="209" t="s">
        <v>5390</v>
      </c>
    </row>
    <row r="105" spans="1:12" ht="13.5">
      <c r="A105" s="209" t="s">
        <v>5384</v>
      </c>
      <c r="B105" s="209" t="s">
        <v>5385</v>
      </c>
      <c r="C105" s="209" t="s">
        <v>5444</v>
      </c>
      <c r="D105" s="209" t="s">
        <v>5445</v>
      </c>
      <c r="E105" s="210" t="s">
        <v>357</v>
      </c>
      <c r="F105" s="209" t="s">
        <v>357</v>
      </c>
      <c r="G105" s="209">
        <v>94880</v>
      </c>
      <c r="H105" s="209" t="s">
        <v>5493</v>
      </c>
      <c r="I105" s="209" t="s">
        <v>148</v>
      </c>
      <c r="J105" s="209" t="s">
        <v>5389</v>
      </c>
      <c r="K105" s="210">
        <v>37.520000000000003</v>
      </c>
      <c r="L105" s="209" t="s">
        <v>5390</v>
      </c>
    </row>
    <row r="106" spans="1:12" ht="13.5">
      <c r="A106" s="209" t="s">
        <v>5384</v>
      </c>
      <c r="B106" s="209" t="s">
        <v>5385</v>
      </c>
      <c r="C106" s="209" t="s">
        <v>5444</v>
      </c>
      <c r="D106" s="209" t="s">
        <v>5445</v>
      </c>
      <c r="E106" s="210" t="s">
        <v>357</v>
      </c>
      <c r="F106" s="209" t="s">
        <v>357</v>
      </c>
      <c r="G106" s="209">
        <v>94881</v>
      </c>
      <c r="H106" s="209" t="s">
        <v>5494</v>
      </c>
      <c r="I106" s="209" t="s">
        <v>148</v>
      </c>
      <c r="J106" s="209" t="s">
        <v>5389</v>
      </c>
      <c r="K106" s="211">
        <v>2866.76</v>
      </c>
      <c r="L106" s="209" t="s">
        <v>5390</v>
      </c>
    </row>
    <row r="107" spans="1:12" ht="13.5">
      <c r="A107" s="209" t="s">
        <v>5384</v>
      </c>
      <c r="B107" s="209" t="s">
        <v>5385</v>
      </c>
      <c r="C107" s="209" t="s">
        <v>5444</v>
      </c>
      <c r="D107" s="209" t="s">
        <v>5445</v>
      </c>
      <c r="E107" s="210" t="s">
        <v>357</v>
      </c>
      <c r="F107" s="209" t="s">
        <v>357</v>
      </c>
      <c r="G107" s="209">
        <v>94882</v>
      </c>
      <c r="H107" s="209" t="s">
        <v>5495</v>
      </c>
      <c r="I107" s="209" t="s">
        <v>148</v>
      </c>
      <c r="J107" s="209" t="s">
        <v>5389</v>
      </c>
      <c r="K107" s="210">
        <v>43.29</v>
      </c>
      <c r="L107" s="209" t="s">
        <v>5390</v>
      </c>
    </row>
    <row r="108" spans="1:12" ht="13.5">
      <c r="A108" s="209" t="s">
        <v>5384</v>
      </c>
      <c r="B108" s="209" t="s">
        <v>5385</v>
      </c>
      <c r="C108" s="209" t="s">
        <v>5444</v>
      </c>
      <c r="D108" s="209" t="s">
        <v>5445</v>
      </c>
      <c r="E108" s="210" t="s">
        <v>357</v>
      </c>
      <c r="F108" s="209" t="s">
        <v>357</v>
      </c>
      <c r="G108" s="209">
        <v>94884</v>
      </c>
      <c r="H108" s="209" t="s">
        <v>5496</v>
      </c>
      <c r="I108" s="209" t="s">
        <v>148</v>
      </c>
      <c r="J108" s="209" t="s">
        <v>5389</v>
      </c>
      <c r="K108" s="210">
        <v>54.99</v>
      </c>
      <c r="L108" s="209" t="s">
        <v>5390</v>
      </c>
    </row>
    <row r="109" spans="1:12" ht="13.5">
      <c r="A109" s="209" t="s">
        <v>5384</v>
      </c>
      <c r="B109" s="209" t="s">
        <v>5385</v>
      </c>
      <c r="C109" s="209" t="s">
        <v>5444</v>
      </c>
      <c r="D109" s="209" t="s">
        <v>5445</v>
      </c>
      <c r="E109" s="210" t="s">
        <v>357</v>
      </c>
      <c r="F109" s="209" t="s">
        <v>357</v>
      </c>
      <c r="G109" s="209">
        <v>97121</v>
      </c>
      <c r="H109" s="209" t="s">
        <v>5497</v>
      </c>
      <c r="I109" s="209" t="s">
        <v>148</v>
      </c>
      <c r="J109" s="209" t="s">
        <v>5447</v>
      </c>
      <c r="K109" s="210">
        <v>1.65</v>
      </c>
      <c r="L109" s="209" t="s">
        <v>5390</v>
      </c>
    </row>
    <row r="110" spans="1:12" ht="13.5">
      <c r="A110" s="209" t="s">
        <v>5384</v>
      </c>
      <c r="B110" s="209" t="s">
        <v>5385</v>
      </c>
      <c r="C110" s="209" t="s">
        <v>5444</v>
      </c>
      <c r="D110" s="209" t="s">
        <v>5445</v>
      </c>
      <c r="E110" s="210" t="s">
        <v>357</v>
      </c>
      <c r="F110" s="209" t="s">
        <v>357</v>
      </c>
      <c r="G110" s="209">
        <v>97122</v>
      </c>
      <c r="H110" s="209" t="s">
        <v>5498</v>
      </c>
      <c r="I110" s="209" t="s">
        <v>148</v>
      </c>
      <c r="J110" s="209" t="s">
        <v>5447</v>
      </c>
      <c r="K110" s="210">
        <v>2.2999999999999998</v>
      </c>
      <c r="L110" s="209" t="s">
        <v>5390</v>
      </c>
    </row>
    <row r="111" spans="1:12" ht="13.5">
      <c r="A111" s="209" t="s">
        <v>5384</v>
      </c>
      <c r="B111" s="209" t="s">
        <v>5385</v>
      </c>
      <c r="C111" s="209" t="s">
        <v>5444</v>
      </c>
      <c r="D111" s="209" t="s">
        <v>5445</v>
      </c>
      <c r="E111" s="210" t="s">
        <v>357</v>
      </c>
      <c r="F111" s="209" t="s">
        <v>357</v>
      </c>
      <c r="G111" s="209">
        <v>97123</v>
      </c>
      <c r="H111" s="209" t="s">
        <v>5499</v>
      </c>
      <c r="I111" s="209" t="s">
        <v>148</v>
      </c>
      <c r="J111" s="209" t="s">
        <v>5447</v>
      </c>
      <c r="K111" s="210">
        <v>2.93</v>
      </c>
      <c r="L111" s="209" t="s">
        <v>5390</v>
      </c>
    </row>
    <row r="112" spans="1:12" ht="13.5">
      <c r="A112" s="209" t="s">
        <v>5384</v>
      </c>
      <c r="B112" s="209" t="s">
        <v>5385</v>
      </c>
      <c r="C112" s="209" t="s">
        <v>5444</v>
      </c>
      <c r="D112" s="209" t="s">
        <v>5445</v>
      </c>
      <c r="E112" s="210" t="s">
        <v>357</v>
      </c>
      <c r="F112" s="209" t="s">
        <v>357</v>
      </c>
      <c r="G112" s="209">
        <v>97124</v>
      </c>
      <c r="H112" s="209" t="s">
        <v>5500</v>
      </c>
      <c r="I112" s="209" t="s">
        <v>148</v>
      </c>
      <c r="J112" s="209" t="s">
        <v>5447</v>
      </c>
      <c r="K112" s="210">
        <v>0.75</v>
      </c>
      <c r="L112" s="209" t="s">
        <v>5390</v>
      </c>
    </row>
    <row r="113" spans="1:12" ht="13.5">
      <c r="A113" s="209" t="s">
        <v>5384</v>
      </c>
      <c r="B113" s="209" t="s">
        <v>5385</v>
      </c>
      <c r="C113" s="209" t="s">
        <v>5444</v>
      </c>
      <c r="D113" s="209" t="s">
        <v>5445</v>
      </c>
      <c r="E113" s="210" t="s">
        <v>357</v>
      </c>
      <c r="F113" s="209" t="s">
        <v>357</v>
      </c>
      <c r="G113" s="209">
        <v>97125</v>
      </c>
      <c r="H113" s="209" t="s">
        <v>5501</v>
      </c>
      <c r="I113" s="209" t="s">
        <v>148</v>
      </c>
      <c r="J113" s="209" t="s">
        <v>5447</v>
      </c>
      <c r="K113" s="210">
        <v>1.08</v>
      </c>
      <c r="L113" s="209" t="s">
        <v>5390</v>
      </c>
    </row>
    <row r="114" spans="1:12" ht="13.5">
      <c r="A114" s="209" t="s">
        <v>5384</v>
      </c>
      <c r="B114" s="209" t="s">
        <v>5385</v>
      </c>
      <c r="C114" s="209" t="s">
        <v>5444</v>
      </c>
      <c r="D114" s="209" t="s">
        <v>5445</v>
      </c>
      <c r="E114" s="210" t="s">
        <v>357</v>
      </c>
      <c r="F114" s="209" t="s">
        <v>357</v>
      </c>
      <c r="G114" s="209">
        <v>97126</v>
      </c>
      <c r="H114" s="209" t="s">
        <v>5502</v>
      </c>
      <c r="I114" s="209" t="s">
        <v>148</v>
      </c>
      <c r="J114" s="209" t="s">
        <v>5447</v>
      </c>
      <c r="K114" s="210">
        <v>1.38</v>
      </c>
      <c r="L114" s="209" t="s">
        <v>5390</v>
      </c>
    </row>
    <row r="115" spans="1:12" ht="13.5">
      <c r="A115" s="209" t="s">
        <v>5384</v>
      </c>
      <c r="B115" s="209" t="s">
        <v>5385</v>
      </c>
      <c r="C115" s="209" t="s">
        <v>5444</v>
      </c>
      <c r="D115" s="209" t="s">
        <v>5445</v>
      </c>
      <c r="E115" s="210" t="s">
        <v>357</v>
      </c>
      <c r="F115" s="209" t="s">
        <v>357</v>
      </c>
      <c r="G115" s="209">
        <v>102264</v>
      </c>
      <c r="H115" s="209" t="s">
        <v>5503</v>
      </c>
      <c r="I115" s="209" t="s">
        <v>148</v>
      </c>
      <c r="J115" s="209" t="s">
        <v>5447</v>
      </c>
      <c r="K115" s="210">
        <v>21.09</v>
      </c>
      <c r="L115" s="209" t="s">
        <v>5390</v>
      </c>
    </row>
    <row r="116" spans="1:12" ht="13.5">
      <c r="A116" s="209" t="s">
        <v>5384</v>
      </c>
      <c r="B116" s="209" t="s">
        <v>5385</v>
      </c>
      <c r="C116" s="209" t="s">
        <v>5444</v>
      </c>
      <c r="D116" s="209" t="s">
        <v>5445</v>
      </c>
      <c r="E116" s="210" t="s">
        <v>357</v>
      </c>
      <c r="F116" s="209" t="s">
        <v>357</v>
      </c>
      <c r="G116" s="209">
        <v>102265</v>
      </c>
      <c r="H116" s="209" t="s">
        <v>5504</v>
      </c>
      <c r="I116" s="209" t="s">
        <v>161</v>
      </c>
      <c r="J116" s="209" t="s">
        <v>5447</v>
      </c>
      <c r="K116" s="210">
        <v>83</v>
      </c>
      <c r="L116" s="209" t="s">
        <v>5390</v>
      </c>
    </row>
    <row r="117" spans="1:12" ht="13.5">
      <c r="A117" s="209" t="s">
        <v>5384</v>
      </c>
      <c r="B117" s="209" t="s">
        <v>5385</v>
      </c>
      <c r="C117" s="209" t="s">
        <v>5444</v>
      </c>
      <c r="D117" s="209" t="s">
        <v>5445</v>
      </c>
      <c r="E117" s="210" t="s">
        <v>357</v>
      </c>
      <c r="F117" s="209" t="s">
        <v>357</v>
      </c>
      <c r="G117" s="209">
        <v>102266</v>
      </c>
      <c r="H117" s="209" t="s">
        <v>5505</v>
      </c>
      <c r="I117" s="209" t="s">
        <v>161</v>
      </c>
      <c r="J117" s="209" t="s">
        <v>5447</v>
      </c>
      <c r="K117" s="210">
        <v>92.07</v>
      </c>
      <c r="L117" s="209" t="s">
        <v>5390</v>
      </c>
    </row>
    <row r="118" spans="1:12" ht="13.5">
      <c r="A118" s="209" t="s">
        <v>5384</v>
      </c>
      <c r="B118" s="209" t="s">
        <v>5385</v>
      </c>
      <c r="C118" s="209" t="s">
        <v>5444</v>
      </c>
      <c r="D118" s="209" t="s">
        <v>5445</v>
      </c>
      <c r="E118" s="210" t="s">
        <v>357</v>
      </c>
      <c r="F118" s="209" t="s">
        <v>357</v>
      </c>
      <c r="G118" s="209">
        <v>102267</v>
      </c>
      <c r="H118" s="209" t="s">
        <v>5506</v>
      </c>
      <c r="I118" s="209" t="s">
        <v>161</v>
      </c>
      <c r="J118" s="209" t="s">
        <v>5447</v>
      </c>
      <c r="K118" s="210">
        <v>105.75</v>
      </c>
      <c r="L118" s="209" t="s">
        <v>5390</v>
      </c>
    </row>
    <row r="119" spans="1:12" ht="13.5">
      <c r="A119" s="209" t="s">
        <v>5384</v>
      </c>
      <c r="B119" s="209" t="s">
        <v>5385</v>
      </c>
      <c r="C119" s="209" t="s">
        <v>5444</v>
      </c>
      <c r="D119" s="209" t="s">
        <v>5445</v>
      </c>
      <c r="E119" s="210" t="s">
        <v>357</v>
      </c>
      <c r="F119" s="209" t="s">
        <v>357</v>
      </c>
      <c r="G119" s="209">
        <v>102268</v>
      </c>
      <c r="H119" s="209" t="s">
        <v>5507</v>
      </c>
      <c r="I119" s="209" t="s">
        <v>161</v>
      </c>
      <c r="J119" s="209" t="s">
        <v>5447</v>
      </c>
      <c r="K119" s="210">
        <v>119.36</v>
      </c>
      <c r="L119" s="209" t="s">
        <v>5390</v>
      </c>
    </row>
    <row r="120" spans="1:12" ht="13.5">
      <c r="A120" s="209" t="s">
        <v>5384</v>
      </c>
      <c r="B120" s="209" t="s">
        <v>5385</v>
      </c>
      <c r="C120" s="209" t="s">
        <v>5444</v>
      </c>
      <c r="D120" s="209" t="s">
        <v>5445</v>
      </c>
      <c r="E120" s="210" t="s">
        <v>357</v>
      </c>
      <c r="F120" s="209" t="s">
        <v>357</v>
      </c>
      <c r="G120" s="209">
        <v>102269</v>
      </c>
      <c r="H120" s="209" t="s">
        <v>5508</v>
      </c>
      <c r="I120" s="209" t="s">
        <v>161</v>
      </c>
      <c r="J120" s="209" t="s">
        <v>5447</v>
      </c>
      <c r="K120" s="210">
        <v>146.56</v>
      </c>
      <c r="L120" s="209" t="s">
        <v>5390</v>
      </c>
    </row>
    <row r="121" spans="1:12" ht="13.5">
      <c r="A121" s="209" t="s">
        <v>5384</v>
      </c>
      <c r="B121" s="209" t="s">
        <v>5385</v>
      </c>
      <c r="C121" s="209" t="s">
        <v>5509</v>
      </c>
      <c r="D121" s="209" t="s">
        <v>5510</v>
      </c>
      <c r="E121" s="210" t="s">
        <v>357</v>
      </c>
      <c r="F121" s="209" t="s">
        <v>357</v>
      </c>
      <c r="G121" s="209">
        <v>92833</v>
      </c>
      <c r="H121" s="209" t="s">
        <v>5511</v>
      </c>
      <c r="I121" s="209" t="s">
        <v>148</v>
      </c>
      <c r="J121" s="209" t="s">
        <v>5389</v>
      </c>
      <c r="K121" s="210">
        <v>213.69</v>
      </c>
      <c r="L121" s="209" t="s">
        <v>5390</v>
      </c>
    </row>
    <row r="122" spans="1:12" ht="13.5">
      <c r="A122" s="209" t="s">
        <v>5384</v>
      </c>
      <c r="B122" s="209" t="s">
        <v>5385</v>
      </c>
      <c r="C122" s="209" t="s">
        <v>5509</v>
      </c>
      <c r="D122" s="209" t="s">
        <v>5510</v>
      </c>
      <c r="E122" s="210" t="s">
        <v>357</v>
      </c>
      <c r="F122" s="209" t="s">
        <v>357</v>
      </c>
      <c r="G122" s="209">
        <v>92834</v>
      </c>
      <c r="H122" s="209" t="s">
        <v>5512</v>
      </c>
      <c r="I122" s="209" t="s">
        <v>148</v>
      </c>
      <c r="J122" s="209" t="s">
        <v>5389</v>
      </c>
      <c r="K122" s="210">
        <v>7.65</v>
      </c>
      <c r="L122" s="209" t="s">
        <v>5390</v>
      </c>
    </row>
    <row r="123" spans="1:12" ht="13.5">
      <c r="A123" s="209" t="s">
        <v>5384</v>
      </c>
      <c r="B123" s="209" t="s">
        <v>5385</v>
      </c>
      <c r="C123" s="209" t="s">
        <v>5509</v>
      </c>
      <c r="D123" s="209" t="s">
        <v>5510</v>
      </c>
      <c r="E123" s="210" t="s">
        <v>357</v>
      </c>
      <c r="F123" s="209" t="s">
        <v>357</v>
      </c>
      <c r="G123" s="209">
        <v>92835</v>
      </c>
      <c r="H123" s="209" t="s">
        <v>5513</v>
      </c>
      <c r="I123" s="209" t="s">
        <v>148</v>
      </c>
      <c r="J123" s="209" t="s">
        <v>5389</v>
      </c>
      <c r="K123" s="210">
        <v>223.09</v>
      </c>
      <c r="L123" s="209" t="s">
        <v>5390</v>
      </c>
    </row>
    <row r="124" spans="1:12" ht="13.5">
      <c r="A124" s="209" t="s">
        <v>5384</v>
      </c>
      <c r="B124" s="209" t="s">
        <v>5385</v>
      </c>
      <c r="C124" s="209" t="s">
        <v>5509</v>
      </c>
      <c r="D124" s="209" t="s">
        <v>5510</v>
      </c>
      <c r="E124" s="210" t="s">
        <v>357</v>
      </c>
      <c r="F124" s="209" t="s">
        <v>357</v>
      </c>
      <c r="G124" s="209">
        <v>92836</v>
      </c>
      <c r="H124" s="209" t="s">
        <v>5514</v>
      </c>
      <c r="I124" s="209" t="s">
        <v>148</v>
      </c>
      <c r="J124" s="209" t="s">
        <v>5389</v>
      </c>
      <c r="K124" s="210">
        <v>9.77</v>
      </c>
      <c r="L124" s="209" t="s">
        <v>5390</v>
      </c>
    </row>
    <row r="125" spans="1:12" ht="13.5">
      <c r="A125" s="209" t="s">
        <v>5384</v>
      </c>
      <c r="B125" s="209" t="s">
        <v>5385</v>
      </c>
      <c r="C125" s="209" t="s">
        <v>5509</v>
      </c>
      <c r="D125" s="209" t="s">
        <v>5510</v>
      </c>
      <c r="E125" s="210" t="s">
        <v>357</v>
      </c>
      <c r="F125" s="209" t="s">
        <v>357</v>
      </c>
      <c r="G125" s="209">
        <v>92837</v>
      </c>
      <c r="H125" s="209" t="s">
        <v>5515</v>
      </c>
      <c r="I125" s="209" t="s">
        <v>148</v>
      </c>
      <c r="J125" s="209" t="s">
        <v>5389</v>
      </c>
      <c r="K125" s="210">
        <v>397.01</v>
      </c>
      <c r="L125" s="209" t="s">
        <v>5390</v>
      </c>
    </row>
    <row r="126" spans="1:12" ht="13.5">
      <c r="A126" s="209" t="s">
        <v>5384</v>
      </c>
      <c r="B126" s="209" t="s">
        <v>5385</v>
      </c>
      <c r="C126" s="209" t="s">
        <v>5509</v>
      </c>
      <c r="D126" s="209" t="s">
        <v>5510</v>
      </c>
      <c r="E126" s="210" t="s">
        <v>357</v>
      </c>
      <c r="F126" s="209" t="s">
        <v>357</v>
      </c>
      <c r="G126" s="209">
        <v>92838</v>
      </c>
      <c r="H126" s="209" t="s">
        <v>5516</v>
      </c>
      <c r="I126" s="209" t="s">
        <v>148</v>
      </c>
      <c r="J126" s="209" t="s">
        <v>5389</v>
      </c>
      <c r="K126" s="210">
        <v>11.72</v>
      </c>
      <c r="L126" s="209" t="s">
        <v>5390</v>
      </c>
    </row>
    <row r="127" spans="1:12" ht="13.5">
      <c r="A127" s="209" t="s">
        <v>5384</v>
      </c>
      <c r="B127" s="209" t="s">
        <v>5385</v>
      </c>
      <c r="C127" s="209" t="s">
        <v>5509</v>
      </c>
      <c r="D127" s="209" t="s">
        <v>5510</v>
      </c>
      <c r="E127" s="210" t="s">
        <v>357</v>
      </c>
      <c r="F127" s="209" t="s">
        <v>357</v>
      </c>
      <c r="G127" s="209">
        <v>92839</v>
      </c>
      <c r="H127" s="209" t="s">
        <v>5517</v>
      </c>
      <c r="I127" s="209" t="s">
        <v>148</v>
      </c>
      <c r="J127" s="209" t="s">
        <v>5389</v>
      </c>
      <c r="K127" s="210">
        <v>485.96</v>
      </c>
      <c r="L127" s="209" t="s">
        <v>5390</v>
      </c>
    </row>
    <row r="128" spans="1:12" ht="13.5">
      <c r="A128" s="209" t="s">
        <v>5384</v>
      </c>
      <c r="B128" s="209" t="s">
        <v>5385</v>
      </c>
      <c r="C128" s="209" t="s">
        <v>5509</v>
      </c>
      <c r="D128" s="209" t="s">
        <v>5510</v>
      </c>
      <c r="E128" s="210" t="s">
        <v>357</v>
      </c>
      <c r="F128" s="209" t="s">
        <v>357</v>
      </c>
      <c r="G128" s="209">
        <v>92840</v>
      </c>
      <c r="H128" s="209" t="s">
        <v>5518</v>
      </c>
      <c r="I128" s="209" t="s">
        <v>148</v>
      </c>
      <c r="J128" s="209" t="s">
        <v>5389</v>
      </c>
      <c r="K128" s="210">
        <v>13.89</v>
      </c>
      <c r="L128" s="209" t="s">
        <v>5390</v>
      </c>
    </row>
    <row r="129" spans="1:12" ht="13.5">
      <c r="A129" s="209" t="s">
        <v>5384</v>
      </c>
      <c r="B129" s="209" t="s">
        <v>5385</v>
      </c>
      <c r="C129" s="209" t="s">
        <v>5509</v>
      </c>
      <c r="D129" s="209" t="s">
        <v>5510</v>
      </c>
      <c r="E129" s="210" t="s">
        <v>357</v>
      </c>
      <c r="F129" s="209" t="s">
        <v>357</v>
      </c>
      <c r="G129" s="209">
        <v>92841</v>
      </c>
      <c r="H129" s="209" t="s">
        <v>5519</v>
      </c>
      <c r="I129" s="209" t="s">
        <v>148</v>
      </c>
      <c r="J129" s="209" t="s">
        <v>5389</v>
      </c>
      <c r="K129" s="210">
        <v>633.6</v>
      </c>
      <c r="L129" s="209" t="s">
        <v>5390</v>
      </c>
    </row>
    <row r="130" spans="1:12" ht="13.5">
      <c r="A130" s="209" t="s">
        <v>5384</v>
      </c>
      <c r="B130" s="209" t="s">
        <v>5385</v>
      </c>
      <c r="C130" s="209" t="s">
        <v>5509</v>
      </c>
      <c r="D130" s="209" t="s">
        <v>5510</v>
      </c>
      <c r="E130" s="210" t="s">
        <v>357</v>
      </c>
      <c r="F130" s="209" t="s">
        <v>357</v>
      </c>
      <c r="G130" s="209">
        <v>92842</v>
      </c>
      <c r="H130" s="209" t="s">
        <v>5520</v>
      </c>
      <c r="I130" s="209" t="s">
        <v>148</v>
      </c>
      <c r="J130" s="209" t="s">
        <v>5389</v>
      </c>
      <c r="K130" s="210">
        <v>15.84</v>
      </c>
      <c r="L130" s="209" t="s">
        <v>5390</v>
      </c>
    </row>
    <row r="131" spans="1:12" ht="13.5">
      <c r="A131" s="209" t="s">
        <v>5384</v>
      </c>
      <c r="B131" s="209" t="s">
        <v>5385</v>
      </c>
      <c r="C131" s="209" t="s">
        <v>5509</v>
      </c>
      <c r="D131" s="209" t="s">
        <v>5510</v>
      </c>
      <c r="E131" s="210" t="s">
        <v>357</v>
      </c>
      <c r="F131" s="209" t="s">
        <v>357</v>
      </c>
      <c r="G131" s="209">
        <v>92843</v>
      </c>
      <c r="H131" s="209" t="s">
        <v>5521</v>
      </c>
      <c r="I131" s="209" t="s">
        <v>148</v>
      </c>
      <c r="J131" s="209" t="s">
        <v>5389</v>
      </c>
      <c r="K131" s="210">
        <v>655.22</v>
      </c>
      <c r="L131" s="209" t="s">
        <v>5390</v>
      </c>
    </row>
    <row r="132" spans="1:12" ht="13.5">
      <c r="A132" s="209" t="s">
        <v>5384</v>
      </c>
      <c r="B132" s="209" t="s">
        <v>5385</v>
      </c>
      <c r="C132" s="209" t="s">
        <v>5509</v>
      </c>
      <c r="D132" s="209" t="s">
        <v>5510</v>
      </c>
      <c r="E132" s="210" t="s">
        <v>357</v>
      </c>
      <c r="F132" s="209" t="s">
        <v>357</v>
      </c>
      <c r="G132" s="209">
        <v>92844</v>
      </c>
      <c r="H132" s="209" t="s">
        <v>5522</v>
      </c>
      <c r="I132" s="209" t="s">
        <v>148</v>
      </c>
      <c r="J132" s="209" t="s">
        <v>5389</v>
      </c>
      <c r="K132" s="210">
        <v>18.03</v>
      </c>
      <c r="L132" s="209" t="s">
        <v>5390</v>
      </c>
    </row>
    <row r="133" spans="1:12" ht="13.5">
      <c r="A133" s="209" t="s">
        <v>5384</v>
      </c>
      <c r="B133" s="209" t="s">
        <v>5385</v>
      </c>
      <c r="C133" s="209" t="s">
        <v>5509</v>
      </c>
      <c r="D133" s="209" t="s">
        <v>5510</v>
      </c>
      <c r="E133" s="210" t="s">
        <v>357</v>
      </c>
      <c r="F133" s="209" t="s">
        <v>357</v>
      </c>
      <c r="G133" s="209">
        <v>92845</v>
      </c>
      <c r="H133" s="209" t="s">
        <v>5523</v>
      </c>
      <c r="I133" s="209" t="s">
        <v>148</v>
      </c>
      <c r="J133" s="209" t="s">
        <v>5389</v>
      </c>
      <c r="K133" s="210">
        <v>974.03</v>
      </c>
      <c r="L133" s="209" t="s">
        <v>5390</v>
      </c>
    </row>
    <row r="134" spans="1:12" ht="13.5">
      <c r="A134" s="209" t="s">
        <v>5384</v>
      </c>
      <c r="B134" s="209" t="s">
        <v>5385</v>
      </c>
      <c r="C134" s="209" t="s">
        <v>5509</v>
      </c>
      <c r="D134" s="209" t="s">
        <v>5510</v>
      </c>
      <c r="E134" s="210" t="s">
        <v>357</v>
      </c>
      <c r="F134" s="209" t="s">
        <v>357</v>
      </c>
      <c r="G134" s="209">
        <v>92846</v>
      </c>
      <c r="H134" s="209" t="s">
        <v>5524</v>
      </c>
      <c r="I134" s="209" t="s">
        <v>148</v>
      </c>
      <c r="J134" s="209" t="s">
        <v>5389</v>
      </c>
      <c r="K134" s="210">
        <v>19.97</v>
      </c>
      <c r="L134" s="209" t="s">
        <v>5390</v>
      </c>
    </row>
    <row r="135" spans="1:12" ht="13.5">
      <c r="A135" s="209" t="s">
        <v>5384</v>
      </c>
      <c r="B135" s="209" t="s">
        <v>5385</v>
      </c>
      <c r="C135" s="209" t="s">
        <v>5509</v>
      </c>
      <c r="D135" s="209" t="s">
        <v>5510</v>
      </c>
      <c r="E135" s="210" t="s">
        <v>357</v>
      </c>
      <c r="F135" s="209" t="s">
        <v>357</v>
      </c>
      <c r="G135" s="209">
        <v>92847</v>
      </c>
      <c r="H135" s="209" t="s">
        <v>5525</v>
      </c>
      <c r="I135" s="209" t="s">
        <v>148</v>
      </c>
      <c r="J135" s="209" t="s">
        <v>5389</v>
      </c>
      <c r="K135" s="210">
        <v>999.26</v>
      </c>
      <c r="L135" s="209" t="s">
        <v>5390</v>
      </c>
    </row>
    <row r="136" spans="1:12" ht="13.5">
      <c r="A136" s="209" t="s">
        <v>5384</v>
      </c>
      <c r="B136" s="209" t="s">
        <v>5385</v>
      </c>
      <c r="C136" s="209" t="s">
        <v>5509</v>
      </c>
      <c r="D136" s="209" t="s">
        <v>5510</v>
      </c>
      <c r="E136" s="210" t="s">
        <v>357</v>
      </c>
      <c r="F136" s="209" t="s">
        <v>357</v>
      </c>
      <c r="G136" s="209">
        <v>92848</v>
      </c>
      <c r="H136" s="209" t="s">
        <v>5526</v>
      </c>
      <c r="I136" s="209" t="s">
        <v>148</v>
      </c>
      <c r="J136" s="209" t="s">
        <v>5389</v>
      </c>
      <c r="K136" s="210">
        <v>22.17</v>
      </c>
      <c r="L136" s="209" t="s">
        <v>5390</v>
      </c>
    </row>
    <row r="137" spans="1:12" ht="13.5">
      <c r="A137" s="209" t="s">
        <v>5384</v>
      </c>
      <c r="B137" s="209" t="s">
        <v>5385</v>
      </c>
      <c r="C137" s="209" t="s">
        <v>5509</v>
      </c>
      <c r="D137" s="209" t="s">
        <v>5510</v>
      </c>
      <c r="E137" s="210" t="s">
        <v>357</v>
      </c>
      <c r="F137" s="209" t="s">
        <v>357</v>
      </c>
      <c r="G137" s="209">
        <v>92849</v>
      </c>
      <c r="H137" s="209" t="s">
        <v>5527</v>
      </c>
      <c r="I137" s="209" t="s">
        <v>148</v>
      </c>
      <c r="J137" s="209" t="s">
        <v>5389</v>
      </c>
      <c r="K137" s="210">
        <v>220.51</v>
      </c>
      <c r="L137" s="209" t="s">
        <v>5390</v>
      </c>
    </row>
    <row r="138" spans="1:12" ht="13.5">
      <c r="A138" s="209" t="s">
        <v>5384</v>
      </c>
      <c r="B138" s="209" t="s">
        <v>5385</v>
      </c>
      <c r="C138" s="209" t="s">
        <v>5509</v>
      </c>
      <c r="D138" s="209" t="s">
        <v>5510</v>
      </c>
      <c r="E138" s="210" t="s">
        <v>357</v>
      </c>
      <c r="F138" s="209" t="s">
        <v>357</v>
      </c>
      <c r="G138" s="209">
        <v>92850</v>
      </c>
      <c r="H138" s="209" t="s">
        <v>5528</v>
      </c>
      <c r="I138" s="209" t="s">
        <v>148</v>
      </c>
      <c r="J138" s="209" t="s">
        <v>5389</v>
      </c>
      <c r="K138" s="210">
        <v>14.47</v>
      </c>
      <c r="L138" s="209" t="s">
        <v>5390</v>
      </c>
    </row>
    <row r="139" spans="1:12" ht="13.5">
      <c r="A139" s="209" t="s">
        <v>5384</v>
      </c>
      <c r="B139" s="209" t="s">
        <v>5385</v>
      </c>
      <c r="C139" s="209" t="s">
        <v>5509</v>
      </c>
      <c r="D139" s="209" t="s">
        <v>5510</v>
      </c>
      <c r="E139" s="210" t="s">
        <v>357</v>
      </c>
      <c r="F139" s="209" t="s">
        <v>357</v>
      </c>
      <c r="G139" s="209">
        <v>92851</v>
      </c>
      <c r="H139" s="209" t="s">
        <v>5529</v>
      </c>
      <c r="I139" s="209" t="s">
        <v>148</v>
      </c>
      <c r="J139" s="209" t="s">
        <v>5389</v>
      </c>
      <c r="K139" s="210">
        <v>231.57</v>
      </c>
      <c r="L139" s="209" t="s">
        <v>5390</v>
      </c>
    </row>
    <row r="140" spans="1:12" ht="13.5">
      <c r="A140" s="209" t="s">
        <v>5384</v>
      </c>
      <c r="B140" s="209" t="s">
        <v>5385</v>
      </c>
      <c r="C140" s="209" t="s">
        <v>5509</v>
      </c>
      <c r="D140" s="209" t="s">
        <v>5510</v>
      </c>
      <c r="E140" s="210" t="s">
        <v>357</v>
      </c>
      <c r="F140" s="209" t="s">
        <v>357</v>
      </c>
      <c r="G140" s="209">
        <v>92852</v>
      </c>
      <c r="H140" s="209" t="s">
        <v>5530</v>
      </c>
      <c r="I140" s="209" t="s">
        <v>148</v>
      </c>
      <c r="J140" s="209" t="s">
        <v>5389</v>
      </c>
      <c r="K140" s="210">
        <v>18.25</v>
      </c>
      <c r="L140" s="209" t="s">
        <v>5390</v>
      </c>
    </row>
    <row r="141" spans="1:12" ht="13.5">
      <c r="A141" s="209" t="s">
        <v>5384</v>
      </c>
      <c r="B141" s="209" t="s">
        <v>5385</v>
      </c>
      <c r="C141" s="209" t="s">
        <v>5509</v>
      </c>
      <c r="D141" s="209" t="s">
        <v>5510</v>
      </c>
      <c r="E141" s="210" t="s">
        <v>357</v>
      </c>
      <c r="F141" s="209" t="s">
        <v>357</v>
      </c>
      <c r="G141" s="209">
        <v>92853</v>
      </c>
      <c r="H141" s="209" t="s">
        <v>5531</v>
      </c>
      <c r="I141" s="209" t="s">
        <v>148</v>
      </c>
      <c r="J141" s="209" t="s">
        <v>5389</v>
      </c>
      <c r="K141" s="210">
        <v>407.53</v>
      </c>
      <c r="L141" s="209" t="s">
        <v>5390</v>
      </c>
    </row>
    <row r="142" spans="1:12" ht="13.5">
      <c r="A142" s="209" t="s">
        <v>5384</v>
      </c>
      <c r="B142" s="209" t="s">
        <v>5385</v>
      </c>
      <c r="C142" s="209" t="s">
        <v>5509</v>
      </c>
      <c r="D142" s="209" t="s">
        <v>5510</v>
      </c>
      <c r="E142" s="210" t="s">
        <v>357</v>
      </c>
      <c r="F142" s="209" t="s">
        <v>357</v>
      </c>
      <c r="G142" s="209">
        <v>92854</v>
      </c>
      <c r="H142" s="209" t="s">
        <v>5532</v>
      </c>
      <c r="I142" s="209" t="s">
        <v>148</v>
      </c>
      <c r="J142" s="209" t="s">
        <v>5389</v>
      </c>
      <c r="K142" s="210">
        <v>22.24</v>
      </c>
      <c r="L142" s="209" t="s">
        <v>5390</v>
      </c>
    </row>
    <row r="143" spans="1:12" ht="13.5">
      <c r="A143" s="209" t="s">
        <v>5384</v>
      </c>
      <c r="B143" s="209" t="s">
        <v>5385</v>
      </c>
      <c r="C143" s="209" t="s">
        <v>5509</v>
      </c>
      <c r="D143" s="209" t="s">
        <v>5510</v>
      </c>
      <c r="E143" s="210" t="s">
        <v>357</v>
      </c>
      <c r="F143" s="209" t="s">
        <v>357</v>
      </c>
      <c r="G143" s="209">
        <v>92855</v>
      </c>
      <c r="H143" s="209" t="s">
        <v>5533</v>
      </c>
      <c r="I143" s="209" t="s">
        <v>148</v>
      </c>
      <c r="J143" s="209" t="s">
        <v>5389</v>
      </c>
      <c r="K143" s="210">
        <v>498.3</v>
      </c>
      <c r="L143" s="209" t="s">
        <v>5390</v>
      </c>
    </row>
    <row r="144" spans="1:12" ht="13.5">
      <c r="A144" s="209" t="s">
        <v>5384</v>
      </c>
      <c r="B144" s="209" t="s">
        <v>5385</v>
      </c>
      <c r="C144" s="209" t="s">
        <v>5509</v>
      </c>
      <c r="D144" s="209" t="s">
        <v>5510</v>
      </c>
      <c r="E144" s="210" t="s">
        <v>357</v>
      </c>
      <c r="F144" s="209" t="s">
        <v>357</v>
      </c>
      <c r="G144" s="209">
        <v>92856</v>
      </c>
      <c r="H144" s="209" t="s">
        <v>5534</v>
      </c>
      <c r="I144" s="209" t="s">
        <v>148</v>
      </c>
      <c r="J144" s="209" t="s">
        <v>5389</v>
      </c>
      <c r="K144" s="210">
        <v>26.23</v>
      </c>
      <c r="L144" s="209" t="s">
        <v>5390</v>
      </c>
    </row>
    <row r="145" spans="1:12" ht="13.5">
      <c r="A145" s="209" t="s">
        <v>5384</v>
      </c>
      <c r="B145" s="209" t="s">
        <v>5385</v>
      </c>
      <c r="C145" s="209" t="s">
        <v>5509</v>
      </c>
      <c r="D145" s="209" t="s">
        <v>5510</v>
      </c>
      <c r="E145" s="210" t="s">
        <v>357</v>
      </c>
      <c r="F145" s="209" t="s">
        <v>357</v>
      </c>
      <c r="G145" s="209">
        <v>92857</v>
      </c>
      <c r="H145" s="209" t="s">
        <v>5535</v>
      </c>
      <c r="I145" s="209" t="s">
        <v>148</v>
      </c>
      <c r="J145" s="209" t="s">
        <v>5389</v>
      </c>
      <c r="K145" s="210">
        <v>647.77</v>
      </c>
      <c r="L145" s="209" t="s">
        <v>5390</v>
      </c>
    </row>
    <row r="146" spans="1:12" ht="13.5">
      <c r="A146" s="209" t="s">
        <v>5384</v>
      </c>
      <c r="B146" s="209" t="s">
        <v>5385</v>
      </c>
      <c r="C146" s="209" t="s">
        <v>5509</v>
      </c>
      <c r="D146" s="209" t="s">
        <v>5510</v>
      </c>
      <c r="E146" s="210" t="s">
        <v>357</v>
      </c>
      <c r="F146" s="209" t="s">
        <v>357</v>
      </c>
      <c r="G146" s="209">
        <v>92858</v>
      </c>
      <c r="H146" s="209" t="s">
        <v>5536</v>
      </c>
      <c r="I146" s="209" t="s">
        <v>148</v>
      </c>
      <c r="J146" s="209" t="s">
        <v>5389</v>
      </c>
      <c r="K146" s="210">
        <v>30.01</v>
      </c>
      <c r="L146" s="209" t="s">
        <v>5390</v>
      </c>
    </row>
    <row r="147" spans="1:12" ht="13.5">
      <c r="A147" s="209" t="s">
        <v>5384</v>
      </c>
      <c r="B147" s="209" t="s">
        <v>5385</v>
      </c>
      <c r="C147" s="209" t="s">
        <v>5509</v>
      </c>
      <c r="D147" s="209" t="s">
        <v>5510</v>
      </c>
      <c r="E147" s="210" t="s">
        <v>357</v>
      </c>
      <c r="F147" s="209" t="s">
        <v>357</v>
      </c>
      <c r="G147" s="209">
        <v>92859</v>
      </c>
      <c r="H147" s="209" t="s">
        <v>5537</v>
      </c>
      <c r="I147" s="209" t="s">
        <v>148</v>
      </c>
      <c r="J147" s="209" t="s">
        <v>5389</v>
      </c>
      <c r="K147" s="210">
        <v>671.25</v>
      </c>
      <c r="L147" s="209" t="s">
        <v>5390</v>
      </c>
    </row>
    <row r="148" spans="1:12" ht="13.5">
      <c r="A148" s="209" t="s">
        <v>5384</v>
      </c>
      <c r="B148" s="209" t="s">
        <v>5385</v>
      </c>
      <c r="C148" s="209" t="s">
        <v>5509</v>
      </c>
      <c r="D148" s="209" t="s">
        <v>5510</v>
      </c>
      <c r="E148" s="210" t="s">
        <v>357</v>
      </c>
      <c r="F148" s="209" t="s">
        <v>357</v>
      </c>
      <c r="G148" s="209">
        <v>92860</v>
      </c>
      <c r="H148" s="209" t="s">
        <v>5538</v>
      </c>
      <c r="I148" s="209" t="s">
        <v>148</v>
      </c>
      <c r="J148" s="209" t="s">
        <v>5389</v>
      </c>
      <c r="K148" s="210">
        <v>34.06</v>
      </c>
      <c r="L148" s="209" t="s">
        <v>5390</v>
      </c>
    </row>
    <row r="149" spans="1:12" ht="13.5">
      <c r="A149" s="209" t="s">
        <v>5384</v>
      </c>
      <c r="B149" s="209" t="s">
        <v>5385</v>
      </c>
      <c r="C149" s="209" t="s">
        <v>5509</v>
      </c>
      <c r="D149" s="209" t="s">
        <v>5510</v>
      </c>
      <c r="E149" s="210" t="s">
        <v>357</v>
      </c>
      <c r="F149" s="209" t="s">
        <v>357</v>
      </c>
      <c r="G149" s="209">
        <v>92861</v>
      </c>
      <c r="H149" s="209" t="s">
        <v>5539</v>
      </c>
      <c r="I149" s="209" t="s">
        <v>148</v>
      </c>
      <c r="J149" s="209" t="s">
        <v>5389</v>
      </c>
      <c r="K149" s="210">
        <v>992.09</v>
      </c>
      <c r="L149" s="209" t="s">
        <v>5390</v>
      </c>
    </row>
    <row r="150" spans="1:12" ht="13.5">
      <c r="A150" s="209" t="s">
        <v>5384</v>
      </c>
      <c r="B150" s="209" t="s">
        <v>5385</v>
      </c>
      <c r="C150" s="209" t="s">
        <v>5509</v>
      </c>
      <c r="D150" s="209" t="s">
        <v>5510</v>
      </c>
      <c r="E150" s="210" t="s">
        <v>357</v>
      </c>
      <c r="F150" s="209" t="s">
        <v>357</v>
      </c>
      <c r="G150" s="209">
        <v>92862</v>
      </c>
      <c r="H150" s="209" t="s">
        <v>5540</v>
      </c>
      <c r="I150" s="209" t="s">
        <v>148</v>
      </c>
      <c r="J150" s="209" t="s">
        <v>5389</v>
      </c>
      <c r="K150" s="210">
        <v>38.03</v>
      </c>
      <c r="L150" s="209" t="s">
        <v>5390</v>
      </c>
    </row>
    <row r="151" spans="1:12" ht="13.5">
      <c r="A151" s="209" t="s">
        <v>5384</v>
      </c>
      <c r="B151" s="209" t="s">
        <v>5385</v>
      </c>
      <c r="C151" s="209" t="s">
        <v>5509</v>
      </c>
      <c r="D151" s="209" t="s">
        <v>5510</v>
      </c>
      <c r="E151" s="210" t="s">
        <v>357</v>
      </c>
      <c r="F151" s="209" t="s">
        <v>357</v>
      </c>
      <c r="G151" s="209">
        <v>92863</v>
      </c>
      <c r="H151" s="209" t="s">
        <v>5541</v>
      </c>
      <c r="I151" s="209" t="s">
        <v>148</v>
      </c>
      <c r="J151" s="209" t="s">
        <v>5389</v>
      </c>
      <c r="K151" s="211">
        <v>1019.1</v>
      </c>
      <c r="L151" s="209" t="s">
        <v>5390</v>
      </c>
    </row>
    <row r="152" spans="1:12" ht="13.5">
      <c r="A152" s="209" t="s">
        <v>5384</v>
      </c>
      <c r="B152" s="209" t="s">
        <v>5385</v>
      </c>
      <c r="C152" s="209" t="s">
        <v>5509</v>
      </c>
      <c r="D152" s="209" t="s">
        <v>5510</v>
      </c>
      <c r="E152" s="210" t="s">
        <v>357</v>
      </c>
      <c r="F152" s="209" t="s">
        <v>357</v>
      </c>
      <c r="G152" s="209">
        <v>92864</v>
      </c>
      <c r="H152" s="209" t="s">
        <v>5542</v>
      </c>
      <c r="I152" s="209" t="s">
        <v>148</v>
      </c>
      <c r="J152" s="209" t="s">
        <v>5389</v>
      </c>
      <c r="K152" s="210">
        <v>42.01</v>
      </c>
      <c r="L152" s="209" t="s">
        <v>5390</v>
      </c>
    </row>
    <row r="153" spans="1:12" ht="13.5">
      <c r="A153" s="209" t="s">
        <v>5384</v>
      </c>
      <c r="B153" s="209" t="s">
        <v>5385</v>
      </c>
      <c r="C153" s="209" t="s">
        <v>5543</v>
      </c>
      <c r="D153" s="209" t="s">
        <v>5544</v>
      </c>
      <c r="E153" s="210" t="s">
        <v>357</v>
      </c>
      <c r="F153" s="209" t="s">
        <v>357</v>
      </c>
      <c r="G153" s="209">
        <v>92210</v>
      </c>
      <c r="H153" s="209" t="s">
        <v>5545</v>
      </c>
      <c r="I153" s="209" t="s">
        <v>148</v>
      </c>
      <c r="J153" s="209" t="s">
        <v>5389</v>
      </c>
      <c r="K153" s="210">
        <v>166.95</v>
      </c>
      <c r="L153" s="209" t="s">
        <v>5390</v>
      </c>
    </row>
    <row r="154" spans="1:12" ht="13.5">
      <c r="A154" s="209" t="s">
        <v>5384</v>
      </c>
      <c r="B154" s="209" t="s">
        <v>5385</v>
      </c>
      <c r="C154" s="209" t="s">
        <v>5543</v>
      </c>
      <c r="D154" s="209" t="s">
        <v>5544</v>
      </c>
      <c r="E154" s="210" t="s">
        <v>357</v>
      </c>
      <c r="F154" s="209" t="s">
        <v>357</v>
      </c>
      <c r="G154" s="209">
        <v>92211</v>
      </c>
      <c r="H154" s="209" t="s">
        <v>5546</v>
      </c>
      <c r="I154" s="209" t="s">
        <v>148</v>
      </c>
      <c r="J154" s="209" t="s">
        <v>5389</v>
      </c>
      <c r="K154" s="210">
        <v>200.59</v>
      </c>
      <c r="L154" s="209" t="s">
        <v>5390</v>
      </c>
    </row>
    <row r="155" spans="1:12" ht="13.5">
      <c r="A155" s="209" t="s">
        <v>5384</v>
      </c>
      <c r="B155" s="209" t="s">
        <v>5385</v>
      </c>
      <c r="C155" s="209" t="s">
        <v>5543</v>
      </c>
      <c r="D155" s="209" t="s">
        <v>5544</v>
      </c>
      <c r="E155" s="210" t="s">
        <v>357</v>
      </c>
      <c r="F155" s="209" t="s">
        <v>357</v>
      </c>
      <c r="G155" s="209">
        <v>92212</v>
      </c>
      <c r="H155" s="209" t="s">
        <v>5547</v>
      </c>
      <c r="I155" s="209" t="s">
        <v>148</v>
      </c>
      <c r="J155" s="209" t="s">
        <v>5389</v>
      </c>
      <c r="K155" s="210">
        <v>301.79000000000002</v>
      </c>
      <c r="L155" s="209" t="s">
        <v>5390</v>
      </c>
    </row>
    <row r="156" spans="1:12" ht="13.5">
      <c r="A156" s="209" t="s">
        <v>5384</v>
      </c>
      <c r="B156" s="209" t="s">
        <v>5385</v>
      </c>
      <c r="C156" s="209" t="s">
        <v>5543</v>
      </c>
      <c r="D156" s="209" t="s">
        <v>5544</v>
      </c>
      <c r="E156" s="210" t="s">
        <v>357</v>
      </c>
      <c r="F156" s="209" t="s">
        <v>357</v>
      </c>
      <c r="G156" s="209">
        <v>92213</v>
      </c>
      <c r="H156" s="209" t="s">
        <v>5548</v>
      </c>
      <c r="I156" s="209" t="s">
        <v>148</v>
      </c>
      <c r="J156" s="209" t="s">
        <v>5389</v>
      </c>
      <c r="K156" s="210">
        <v>398.24</v>
      </c>
      <c r="L156" s="209" t="s">
        <v>5390</v>
      </c>
    </row>
    <row r="157" spans="1:12" ht="13.5">
      <c r="A157" s="209" t="s">
        <v>5384</v>
      </c>
      <c r="B157" s="209" t="s">
        <v>5385</v>
      </c>
      <c r="C157" s="209" t="s">
        <v>5543</v>
      </c>
      <c r="D157" s="209" t="s">
        <v>5544</v>
      </c>
      <c r="E157" s="210" t="s">
        <v>357</v>
      </c>
      <c r="F157" s="209" t="s">
        <v>357</v>
      </c>
      <c r="G157" s="209">
        <v>92214</v>
      </c>
      <c r="H157" s="209" t="s">
        <v>5549</v>
      </c>
      <c r="I157" s="209" t="s">
        <v>148</v>
      </c>
      <c r="J157" s="209" t="s">
        <v>5389</v>
      </c>
      <c r="K157" s="210">
        <v>482.22</v>
      </c>
      <c r="L157" s="209" t="s">
        <v>5390</v>
      </c>
    </row>
    <row r="158" spans="1:12" ht="13.5">
      <c r="A158" s="209" t="s">
        <v>5384</v>
      </c>
      <c r="B158" s="209" t="s">
        <v>5385</v>
      </c>
      <c r="C158" s="209" t="s">
        <v>5543</v>
      </c>
      <c r="D158" s="209" t="s">
        <v>5544</v>
      </c>
      <c r="E158" s="210" t="s">
        <v>357</v>
      </c>
      <c r="F158" s="209" t="s">
        <v>357</v>
      </c>
      <c r="G158" s="209">
        <v>92215</v>
      </c>
      <c r="H158" s="209" t="s">
        <v>5550</v>
      </c>
      <c r="I158" s="209" t="s">
        <v>148</v>
      </c>
      <c r="J158" s="209" t="s">
        <v>5389</v>
      </c>
      <c r="K158" s="210">
        <v>554.39</v>
      </c>
      <c r="L158" s="209" t="s">
        <v>5390</v>
      </c>
    </row>
    <row r="159" spans="1:12" ht="13.5">
      <c r="A159" s="209" t="s">
        <v>5384</v>
      </c>
      <c r="B159" s="209" t="s">
        <v>5385</v>
      </c>
      <c r="C159" s="209" t="s">
        <v>5543</v>
      </c>
      <c r="D159" s="209" t="s">
        <v>5544</v>
      </c>
      <c r="E159" s="210" t="s">
        <v>357</v>
      </c>
      <c r="F159" s="209" t="s">
        <v>357</v>
      </c>
      <c r="G159" s="209">
        <v>92216</v>
      </c>
      <c r="H159" s="209" t="s">
        <v>5551</v>
      </c>
      <c r="I159" s="209" t="s">
        <v>148</v>
      </c>
      <c r="J159" s="209" t="s">
        <v>5389</v>
      </c>
      <c r="K159" s="210">
        <v>579.29999999999995</v>
      </c>
      <c r="L159" s="209" t="s">
        <v>5390</v>
      </c>
    </row>
    <row r="160" spans="1:12" ht="13.5">
      <c r="A160" s="209" t="s">
        <v>5384</v>
      </c>
      <c r="B160" s="209" t="s">
        <v>5385</v>
      </c>
      <c r="C160" s="209" t="s">
        <v>5543</v>
      </c>
      <c r="D160" s="209" t="s">
        <v>5544</v>
      </c>
      <c r="E160" s="210" t="s">
        <v>357</v>
      </c>
      <c r="F160" s="209" t="s">
        <v>357</v>
      </c>
      <c r="G160" s="209">
        <v>92219</v>
      </c>
      <c r="H160" s="209" t="s">
        <v>5552</v>
      </c>
      <c r="I160" s="209" t="s">
        <v>148</v>
      </c>
      <c r="J160" s="209" t="s">
        <v>5389</v>
      </c>
      <c r="K160" s="210">
        <v>175.44</v>
      </c>
      <c r="L160" s="209" t="s">
        <v>5390</v>
      </c>
    </row>
    <row r="161" spans="1:12" ht="13.5">
      <c r="A161" s="209" t="s">
        <v>5384</v>
      </c>
      <c r="B161" s="209" t="s">
        <v>5385</v>
      </c>
      <c r="C161" s="209" t="s">
        <v>5543</v>
      </c>
      <c r="D161" s="209" t="s">
        <v>5544</v>
      </c>
      <c r="E161" s="210" t="s">
        <v>357</v>
      </c>
      <c r="F161" s="209" t="s">
        <v>357</v>
      </c>
      <c r="G161" s="209">
        <v>92220</v>
      </c>
      <c r="H161" s="209" t="s">
        <v>5553</v>
      </c>
      <c r="I161" s="209" t="s">
        <v>148</v>
      </c>
      <c r="J161" s="209" t="s">
        <v>5389</v>
      </c>
      <c r="K161" s="210">
        <v>211.12</v>
      </c>
      <c r="L161" s="209" t="s">
        <v>5390</v>
      </c>
    </row>
    <row r="162" spans="1:12" ht="13.5">
      <c r="A162" s="209" t="s">
        <v>5384</v>
      </c>
      <c r="B162" s="209" t="s">
        <v>5385</v>
      </c>
      <c r="C162" s="209" t="s">
        <v>5543</v>
      </c>
      <c r="D162" s="209" t="s">
        <v>5544</v>
      </c>
      <c r="E162" s="210" t="s">
        <v>357</v>
      </c>
      <c r="F162" s="209" t="s">
        <v>357</v>
      </c>
      <c r="G162" s="209">
        <v>92221</v>
      </c>
      <c r="H162" s="209" t="s">
        <v>5554</v>
      </c>
      <c r="I162" s="209" t="s">
        <v>148</v>
      </c>
      <c r="J162" s="209" t="s">
        <v>5389</v>
      </c>
      <c r="K162" s="210">
        <v>314.14</v>
      </c>
      <c r="L162" s="209" t="s">
        <v>5390</v>
      </c>
    </row>
    <row r="163" spans="1:12" ht="13.5">
      <c r="A163" s="209" t="s">
        <v>5384</v>
      </c>
      <c r="B163" s="209" t="s">
        <v>5385</v>
      </c>
      <c r="C163" s="209" t="s">
        <v>5543</v>
      </c>
      <c r="D163" s="209" t="s">
        <v>5544</v>
      </c>
      <c r="E163" s="210" t="s">
        <v>357</v>
      </c>
      <c r="F163" s="209" t="s">
        <v>357</v>
      </c>
      <c r="G163" s="209">
        <v>92222</v>
      </c>
      <c r="H163" s="209" t="s">
        <v>5555</v>
      </c>
      <c r="I163" s="209" t="s">
        <v>148</v>
      </c>
      <c r="J163" s="209" t="s">
        <v>5389</v>
      </c>
      <c r="K163" s="210">
        <v>412.59</v>
      </c>
      <c r="L163" s="209" t="s">
        <v>5390</v>
      </c>
    </row>
    <row r="164" spans="1:12" ht="13.5">
      <c r="A164" s="209" t="s">
        <v>5384</v>
      </c>
      <c r="B164" s="209" t="s">
        <v>5385</v>
      </c>
      <c r="C164" s="209" t="s">
        <v>5543</v>
      </c>
      <c r="D164" s="209" t="s">
        <v>5544</v>
      </c>
      <c r="E164" s="210" t="s">
        <v>357</v>
      </c>
      <c r="F164" s="209" t="s">
        <v>357</v>
      </c>
      <c r="G164" s="209">
        <v>92223</v>
      </c>
      <c r="H164" s="209" t="s">
        <v>5556</v>
      </c>
      <c r="I164" s="209" t="s">
        <v>148</v>
      </c>
      <c r="J164" s="209" t="s">
        <v>5389</v>
      </c>
      <c r="K164" s="210">
        <v>498.25</v>
      </c>
      <c r="L164" s="209" t="s">
        <v>5390</v>
      </c>
    </row>
    <row r="165" spans="1:12" ht="13.5">
      <c r="A165" s="209" t="s">
        <v>5384</v>
      </c>
      <c r="B165" s="209" t="s">
        <v>5385</v>
      </c>
      <c r="C165" s="209" t="s">
        <v>5543</v>
      </c>
      <c r="D165" s="209" t="s">
        <v>5544</v>
      </c>
      <c r="E165" s="210" t="s">
        <v>357</v>
      </c>
      <c r="F165" s="209" t="s">
        <v>357</v>
      </c>
      <c r="G165" s="209">
        <v>92224</v>
      </c>
      <c r="H165" s="209" t="s">
        <v>5557</v>
      </c>
      <c r="I165" s="209" t="s">
        <v>148</v>
      </c>
      <c r="J165" s="209" t="s">
        <v>5389</v>
      </c>
      <c r="K165" s="210">
        <v>572.17999999999995</v>
      </c>
      <c r="L165" s="209" t="s">
        <v>5390</v>
      </c>
    </row>
    <row r="166" spans="1:12" ht="13.5">
      <c r="A166" s="209" t="s">
        <v>5384</v>
      </c>
      <c r="B166" s="209" t="s">
        <v>5385</v>
      </c>
      <c r="C166" s="209" t="s">
        <v>5543</v>
      </c>
      <c r="D166" s="209" t="s">
        <v>5544</v>
      </c>
      <c r="E166" s="210" t="s">
        <v>357</v>
      </c>
      <c r="F166" s="209" t="s">
        <v>357</v>
      </c>
      <c r="G166" s="209">
        <v>92226</v>
      </c>
      <c r="H166" s="209" t="s">
        <v>5558</v>
      </c>
      <c r="I166" s="209" t="s">
        <v>148</v>
      </c>
      <c r="J166" s="209" t="s">
        <v>5389</v>
      </c>
      <c r="K166" s="210">
        <v>599.22</v>
      </c>
      <c r="L166" s="209" t="s">
        <v>5390</v>
      </c>
    </row>
    <row r="167" spans="1:12" ht="13.5">
      <c r="A167" s="209" t="s">
        <v>5384</v>
      </c>
      <c r="B167" s="209" t="s">
        <v>5385</v>
      </c>
      <c r="C167" s="209" t="s">
        <v>5543</v>
      </c>
      <c r="D167" s="209" t="s">
        <v>5544</v>
      </c>
      <c r="E167" s="210" t="s">
        <v>357</v>
      </c>
      <c r="F167" s="209" t="s">
        <v>357</v>
      </c>
      <c r="G167" s="209">
        <v>92808</v>
      </c>
      <c r="H167" s="209" t="s">
        <v>5559</v>
      </c>
      <c r="I167" s="209" t="s">
        <v>148</v>
      </c>
      <c r="J167" s="209" t="s">
        <v>5389</v>
      </c>
      <c r="K167" s="210">
        <v>34.61</v>
      </c>
      <c r="L167" s="209" t="s">
        <v>5390</v>
      </c>
    </row>
    <row r="168" spans="1:12" ht="13.5">
      <c r="A168" s="209" t="s">
        <v>5384</v>
      </c>
      <c r="B168" s="209" t="s">
        <v>5385</v>
      </c>
      <c r="C168" s="209" t="s">
        <v>5543</v>
      </c>
      <c r="D168" s="209" t="s">
        <v>5544</v>
      </c>
      <c r="E168" s="210" t="s">
        <v>357</v>
      </c>
      <c r="F168" s="209" t="s">
        <v>357</v>
      </c>
      <c r="G168" s="209">
        <v>92809</v>
      </c>
      <c r="H168" s="209" t="s">
        <v>5560</v>
      </c>
      <c r="I168" s="209" t="s">
        <v>148</v>
      </c>
      <c r="J168" s="209" t="s">
        <v>5389</v>
      </c>
      <c r="K168" s="210">
        <v>44.53</v>
      </c>
      <c r="L168" s="209" t="s">
        <v>5390</v>
      </c>
    </row>
    <row r="169" spans="1:12" ht="13.5">
      <c r="A169" s="209" t="s">
        <v>5384</v>
      </c>
      <c r="B169" s="209" t="s">
        <v>5385</v>
      </c>
      <c r="C169" s="209" t="s">
        <v>5543</v>
      </c>
      <c r="D169" s="209" t="s">
        <v>5544</v>
      </c>
      <c r="E169" s="210" t="s">
        <v>357</v>
      </c>
      <c r="F169" s="209" t="s">
        <v>357</v>
      </c>
      <c r="G169" s="209">
        <v>92810</v>
      </c>
      <c r="H169" s="209" t="s">
        <v>5561</v>
      </c>
      <c r="I169" s="209" t="s">
        <v>148</v>
      </c>
      <c r="J169" s="209" t="s">
        <v>5389</v>
      </c>
      <c r="K169" s="210">
        <v>54.28</v>
      </c>
      <c r="L169" s="209" t="s">
        <v>5390</v>
      </c>
    </row>
    <row r="170" spans="1:12" ht="13.5">
      <c r="A170" s="209" t="s">
        <v>5384</v>
      </c>
      <c r="B170" s="209" t="s">
        <v>5385</v>
      </c>
      <c r="C170" s="209" t="s">
        <v>5543</v>
      </c>
      <c r="D170" s="209" t="s">
        <v>5544</v>
      </c>
      <c r="E170" s="210" t="s">
        <v>357</v>
      </c>
      <c r="F170" s="209" t="s">
        <v>357</v>
      </c>
      <c r="G170" s="209">
        <v>92811</v>
      </c>
      <c r="H170" s="209" t="s">
        <v>5562</v>
      </c>
      <c r="I170" s="209" t="s">
        <v>148</v>
      </c>
      <c r="J170" s="209" t="s">
        <v>5389</v>
      </c>
      <c r="K170" s="210">
        <v>64.89</v>
      </c>
      <c r="L170" s="209" t="s">
        <v>5390</v>
      </c>
    </row>
    <row r="171" spans="1:12" ht="13.5">
      <c r="A171" s="209" t="s">
        <v>5384</v>
      </c>
      <c r="B171" s="209" t="s">
        <v>5385</v>
      </c>
      <c r="C171" s="209" t="s">
        <v>5543</v>
      </c>
      <c r="D171" s="209" t="s">
        <v>5544</v>
      </c>
      <c r="E171" s="210" t="s">
        <v>357</v>
      </c>
      <c r="F171" s="209" t="s">
        <v>357</v>
      </c>
      <c r="G171" s="209">
        <v>92812</v>
      </c>
      <c r="H171" s="209" t="s">
        <v>5563</v>
      </c>
      <c r="I171" s="209" t="s">
        <v>148</v>
      </c>
      <c r="J171" s="209" t="s">
        <v>5389</v>
      </c>
      <c r="K171" s="210">
        <v>75.349999999999994</v>
      </c>
      <c r="L171" s="209" t="s">
        <v>5390</v>
      </c>
    </row>
    <row r="172" spans="1:12" ht="13.5">
      <c r="A172" s="209" t="s">
        <v>5384</v>
      </c>
      <c r="B172" s="209" t="s">
        <v>5385</v>
      </c>
      <c r="C172" s="209" t="s">
        <v>5543</v>
      </c>
      <c r="D172" s="209" t="s">
        <v>5544</v>
      </c>
      <c r="E172" s="210" t="s">
        <v>357</v>
      </c>
      <c r="F172" s="209" t="s">
        <v>357</v>
      </c>
      <c r="G172" s="209">
        <v>92813</v>
      </c>
      <c r="H172" s="209" t="s">
        <v>5564</v>
      </c>
      <c r="I172" s="209" t="s">
        <v>148</v>
      </c>
      <c r="J172" s="209" t="s">
        <v>5389</v>
      </c>
      <c r="K172" s="210">
        <v>88.06</v>
      </c>
      <c r="L172" s="209" t="s">
        <v>5390</v>
      </c>
    </row>
    <row r="173" spans="1:12" ht="13.5">
      <c r="A173" s="209" t="s">
        <v>5384</v>
      </c>
      <c r="B173" s="209" t="s">
        <v>5385</v>
      </c>
      <c r="C173" s="209" t="s">
        <v>5543</v>
      </c>
      <c r="D173" s="209" t="s">
        <v>5544</v>
      </c>
      <c r="E173" s="210" t="s">
        <v>357</v>
      </c>
      <c r="F173" s="209" t="s">
        <v>357</v>
      </c>
      <c r="G173" s="209">
        <v>92814</v>
      </c>
      <c r="H173" s="209" t="s">
        <v>5565</v>
      </c>
      <c r="I173" s="209" t="s">
        <v>148</v>
      </c>
      <c r="J173" s="209" t="s">
        <v>5389</v>
      </c>
      <c r="K173" s="210">
        <v>101.5</v>
      </c>
      <c r="L173" s="209" t="s">
        <v>5390</v>
      </c>
    </row>
    <row r="174" spans="1:12" ht="13.5">
      <c r="A174" s="209" t="s">
        <v>5384</v>
      </c>
      <c r="B174" s="209" t="s">
        <v>5385</v>
      </c>
      <c r="C174" s="209" t="s">
        <v>5543</v>
      </c>
      <c r="D174" s="209" t="s">
        <v>5544</v>
      </c>
      <c r="E174" s="210" t="s">
        <v>357</v>
      </c>
      <c r="F174" s="209" t="s">
        <v>357</v>
      </c>
      <c r="G174" s="209">
        <v>92815</v>
      </c>
      <c r="H174" s="209" t="s">
        <v>5566</v>
      </c>
      <c r="I174" s="209" t="s">
        <v>148</v>
      </c>
      <c r="J174" s="209" t="s">
        <v>5389</v>
      </c>
      <c r="K174" s="210">
        <v>117.45</v>
      </c>
      <c r="L174" s="209" t="s">
        <v>5390</v>
      </c>
    </row>
    <row r="175" spans="1:12" ht="13.5">
      <c r="A175" s="209" t="s">
        <v>5384</v>
      </c>
      <c r="B175" s="209" t="s">
        <v>5385</v>
      </c>
      <c r="C175" s="209" t="s">
        <v>5543</v>
      </c>
      <c r="D175" s="209" t="s">
        <v>5544</v>
      </c>
      <c r="E175" s="210" t="s">
        <v>357</v>
      </c>
      <c r="F175" s="209" t="s">
        <v>357</v>
      </c>
      <c r="G175" s="209">
        <v>92816</v>
      </c>
      <c r="H175" s="209" t="s">
        <v>5567</v>
      </c>
      <c r="I175" s="209" t="s">
        <v>148</v>
      </c>
      <c r="J175" s="209" t="s">
        <v>5389</v>
      </c>
      <c r="K175" s="210">
        <v>836.76</v>
      </c>
      <c r="L175" s="209" t="s">
        <v>5390</v>
      </c>
    </row>
    <row r="176" spans="1:12" ht="13.5">
      <c r="A176" s="209" t="s">
        <v>5384</v>
      </c>
      <c r="B176" s="209" t="s">
        <v>5385</v>
      </c>
      <c r="C176" s="209" t="s">
        <v>5543</v>
      </c>
      <c r="D176" s="209" t="s">
        <v>5544</v>
      </c>
      <c r="E176" s="210" t="s">
        <v>357</v>
      </c>
      <c r="F176" s="209" t="s">
        <v>357</v>
      </c>
      <c r="G176" s="209">
        <v>92817</v>
      </c>
      <c r="H176" s="209" t="s">
        <v>5568</v>
      </c>
      <c r="I176" s="209" t="s">
        <v>148</v>
      </c>
      <c r="J176" s="209" t="s">
        <v>5389</v>
      </c>
      <c r="K176" s="210">
        <v>146.97</v>
      </c>
      <c r="L176" s="209" t="s">
        <v>5390</v>
      </c>
    </row>
    <row r="177" spans="1:12" ht="13.5">
      <c r="A177" s="209" t="s">
        <v>5384</v>
      </c>
      <c r="B177" s="209" t="s">
        <v>5385</v>
      </c>
      <c r="C177" s="209" t="s">
        <v>5543</v>
      </c>
      <c r="D177" s="209" t="s">
        <v>5544</v>
      </c>
      <c r="E177" s="210" t="s">
        <v>357</v>
      </c>
      <c r="F177" s="209" t="s">
        <v>357</v>
      </c>
      <c r="G177" s="209">
        <v>92818</v>
      </c>
      <c r="H177" s="209" t="s">
        <v>5569</v>
      </c>
      <c r="I177" s="209" t="s">
        <v>148</v>
      </c>
      <c r="J177" s="209" t="s">
        <v>5389</v>
      </c>
      <c r="K177" s="211">
        <v>1197.19</v>
      </c>
      <c r="L177" s="209" t="s">
        <v>5390</v>
      </c>
    </row>
    <row r="178" spans="1:12" ht="13.5">
      <c r="A178" s="209" t="s">
        <v>5384</v>
      </c>
      <c r="B178" s="209" t="s">
        <v>5385</v>
      </c>
      <c r="C178" s="209" t="s">
        <v>5543</v>
      </c>
      <c r="D178" s="209" t="s">
        <v>5544</v>
      </c>
      <c r="E178" s="210" t="s">
        <v>357</v>
      </c>
      <c r="F178" s="209" t="s">
        <v>357</v>
      </c>
      <c r="G178" s="209">
        <v>92819</v>
      </c>
      <c r="H178" s="209" t="s">
        <v>5570</v>
      </c>
      <c r="I178" s="209" t="s">
        <v>148</v>
      </c>
      <c r="J178" s="209" t="s">
        <v>5389</v>
      </c>
      <c r="K178" s="210">
        <v>197.84</v>
      </c>
      <c r="L178" s="209" t="s">
        <v>5390</v>
      </c>
    </row>
    <row r="179" spans="1:12" ht="13.5">
      <c r="A179" s="209" t="s">
        <v>5384</v>
      </c>
      <c r="B179" s="209" t="s">
        <v>5385</v>
      </c>
      <c r="C179" s="209" t="s">
        <v>5543</v>
      </c>
      <c r="D179" s="209" t="s">
        <v>5544</v>
      </c>
      <c r="E179" s="210" t="s">
        <v>357</v>
      </c>
      <c r="F179" s="209" t="s">
        <v>357</v>
      </c>
      <c r="G179" s="209">
        <v>92820</v>
      </c>
      <c r="H179" s="209" t="s">
        <v>5571</v>
      </c>
      <c r="I179" s="209" t="s">
        <v>148</v>
      </c>
      <c r="J179" s="209" t="s">
        <v>5389</v>
      </c>
      <c r="K179" s="210">
        <v>41.26</v>
      </c>
      <c r="L179" s="209" t="s">
        <v>5390</v>
      </c>
    </row>
    <row r="180" spans="1:12" ht="13.5">
      <c r="A180" s="209" t="s">
        <v>5384</v>
      </c>
      <c r="B180" s="209" t="s">
        <v>5385</v>
      </c>
      <c r="C180" s="209" t="s">
        <v>5543</v>
      </c>
      <c r="D180" s="209" t="s">
        <v>5544</v>
      </c>
      <c r="E180" s="210" t="s">
        <v>357</v>
      </c>
      <c r="F180" s="209" t="s">
        <v>357</v>
      </c>
      <c r="G180" s="209">
        <v>92821</v>
      </c>
      <c r="H180" s="209" t="s">
        <v>5572</v>
      </c>
      <c r="I180" s="209" t="s">
        <v>148</v>
      </c>
      <c r="J180" s="209" t="s">
        <v>5389</v>
      </c>
      <c r="K180" s="210">
        <v>53.02</v>
      </c>
      <c r="L180" s="209" t="s">
        <v>5390</v>
      </c>
    </row>
    <row r="181" spans="1:12" ht="13.5">
      <c r="A181" s="209" t="s">
        <v>5384</v>
      </c>
      <c r="B181" s="209" t="s">
        <v>5385</v>
      </c>
      <c r="C181" s="209" t="s">
        <v>5543</v>
      </c>
      <c r="D181" s="209" t="s">
        <v>5544</v>
      </c>
      <c r="E181" s="210" t="s">
        <v>357</v>
      </c>
      <c r="F181" s="209" t="s">
        <v>357</v>
      </c>
      <c r="G181" s="209">
        <v>92822</v>
      </c>
      <c r="H181" s="209" t="s">
        <v>5573</v>
      </c>
      <c r="I181" s="209" t="s">
        <v>148</v>
      </c>
      <c r="J181" s="209" t="s">
        <v>5389</v>
      </c>
      <c r="K181" s="210">
        <v>64.81</v>
      </c>
      <c r="L181" s="209" t="s">
        <v>5390</v>
      </c>
    </row>
    <row r="182" spans="1:12" ht="13.5">
      <c r="A182" s="209" t="s">
        <v>5384</v>
      </c>
      <c r="B182" s="209" t="s">
        <v>5385</v>
      </c>
      <c r="C182" s="209" t="s">
        <v>5543</v>
      </c>
      <c r="D182" s="209" t="s">
        <v>5544</v>
      </c>
      <c r="E182" s="210" t="s">
        <v>357</v>
      </c>
      <c r="F182" s="209" t="s">
        <v>357</v>
      </c>
      <c r="G182" s="209">
        <v>92824</v>
      </c>
      <c r="H182" s="209" t="s">
        <v>5574</v>
      </c>
      <c r="I182" s="209" t="s">
        <v>148</v>
      </c>
      <c r="J182" s="209" t="s">
        <v>5389</v>
      </c>
      <c r="K182" s="210">
        <v>77.239999999999995</v>
      </c>
      <c r="L182" s="209" t="s">
        <v>5390</v>
      </c>
    </row>
    <row r="183" spans="1:12" ht="13.5">
      <c r="A183" s="209" t="s">
        <v>5384</v>
      </c>
      <c r="B183" s="209" t="s">
        <v>5385</v>
      </c>
      <c r="C183" s="209" t="s">
        <v>5543</v>
      </c>
      <c r="D183" s="209" t="s">
        <v>5544</v>
      </c>
      <c r="E183" s="210" t="s">
        <v>357</v>
      </c>
      <c r="F183" s="209" t="s">
        <v>357</v>
      </c>
      <c r="G183" s="209">
        <v>92825</v>
      </c>
      <c r="H183" s="209" t="s">
        <v>5575</v>
      </c>
      <c r="I183" s="209" t="s">
        <v>148</v>
      </c>
      <c r="J183" s="209" t="s">
        <v>5389</v>
      </c>
      <c r="K183" s="210">
        <v>89.7</v>
      </c>
      <c r="L183" s="209" t="s">
        <v>5390</v>
      </c>
    </row>
    <row r="184" spans="1:12" ht="13.5">
      <c r="A184" s="209" t="s">
        <v>5384</v>
      </c>
      <c r="B184" s="209" t="s">
        <v>5385</v>
      </c>
      <c r="C184" s="209" t="s">
        <v>5543</v>
      </c>
      <c r="D184" s="209" t="s">
        <v>5544</v>
      </c>
      <c r="E184" s="210" t="s">
        <v>357</v>
      </c>
      <c r="F184" s="209" t="s">
        <v>357</v>
      </c>
      <c r="G184" s="209">
        <v>92826</v>
      </c>
      <c r="H184" s="209" t="s">
        <v>5576</v>
      </c>
      <c r="I184" s="209" t="s">
        <v>148</v>
      </c>
      <c r="J184" s="209" t="s">
        <v>5389</v>
      </c>
      <c r="K184" s="210">
        <v>104.09</v>
      </c>
      <c r="L184" s="209" t="s">
        <v>5390</v>
      </c>
    </row>
    <row r="185" spans="1:12" ht="13.5">
      <c r="A185" s="209" t="s">
        <v>5384</v>
      </c>
      <c r="B185" s="209" t="s">
        <v>5385</v>
      </c>
      <c r="C185" s="209" t="s">
        <v>5543</v>
      </c>
      <c r="D185" s="209" t="s">
        <v>5544</v>
      </c>
      <c r="E185" s="210" t="s">
        <v>357</v>
      </c>
      <c r="F185" s="209" t="s">
        <v>357</v>
      </c>
      <c r="G185" s="209">
        <v>92827</v>
      </c>
      <c r="H185" s="209" t="s">
        <v>5577</v>
      </c>
      <c r="I185" s="209" t="s">
        <v>148</v>
      </c>
      <c r="J185" s="209" t="s">
        <v>5389</v>
      </c>
      <c r="K185" s="210">
        <v>119.29</v>
      </c>
      <c r="L185" s="209" t="s">
        <v>5390</v>
      </c>
    </row>
    <row r="186" spans="1:12" ht="13.5">
      <c r="A186" s="209" t="s">
        <v>5384</v>
      </c>
      <c r="B186" s="209" t="s">
        <v>5385</v>
      </c>
      <c r="C186" s="209" t="s">
        <v>5543</v>
      </c>
      <c r="D186" s="209" t="s">
        <v>5544</v>
      </c>
      <c r="E186" s="210" t="s">
        <v>357</v>
      </c>
      <c r="F186" s="209" t="s">
        <v>357</v>
      </c>
      <c r="G186" s="209">
        <v>92828</v>
      </c>
      <c r="H186" s="209" t="s">
        <v>5578</v>
      </c>
      <c r="I186" s="209" t="s">
        <v>148</v>
      </c>
      <c r="J186" s="209" t="s">
        <v>5389</v>
      </c>
      <c r="K186" s="210">
        <v>137.37</v>
      </c>
      <c r="L186" s="209" t="s">
        <v>5390</v>
      </c>
    </row>
    <row r="187" spans="1:12" ht="13.5">
      <c r="A187" s="209" t="s">
        <v>5384</v>
      </c>
      <c r="B187" s="209" t="s">
        <v>5385</v>
      </c>
      <c r="C187" s="209" t="s">
        <v>5543</v>
      </c>
      <c r="D187" s="209" t="s">
        <v>5544</v>
      </c>
      <c r="E187" s="210" t="s">
        <v>357</v>
      </c>
      <c r="F187" s="209" t="s">
        <v>357</v>
      </c>
      <c r="G187" s="209">
        <v>92829</v>
      </c>
      <c r="H187" s="209" t="s">
        <v>5579</v>
      </c>
      <c r="I187" s="209" t="s">
        <v>148</v>
      </c>
      <c r="J187" s="209" t="s">
        <v>5389</v>
      </c>
      <c r="K187" s="210">
        <v>860.21</v>
      </c>
      <c r="L187" s="209" t="s">
        <v>5390</v>
      </c>
    </row>
    <row r="188" spans="1:12" ht="13.5">
      <c r="A188" s="209" t="s">
        <v>5384</v>
      </c>
      <c r="B188" s="209" t="s">
        <v>5385</v>
      </c>
      <c r="C188" s="209" t="s">
        <v>5543</v>
      </c>
      <c r="D188" s="209" t="s">
        <v>5544</v>
      </c>
      <c r="E188" s="210" t="s">
        <v>357</v>
      </c>
      <c r="F188" s="209" t="s">
        <v>357</v>
      </c>
      <c r="G188" s="209">
        <v>92830</v>
      </c>
      <c r="H188" s="209" t="s">
        <v>5580</v>
      </c>
      <c r="I188" s="209" t="s">
        <v>148</v>
      </c>
      <c r="J188" s="209" t="s">
        <v>5389</v>
      </c>
      <c r="K188" s="210">
        <v>170.42</v>
      </c>
      <c r="L188" s="209" t="s">
        <v>5390</v>
      </c>
    </row>
    <row r="189" spans="1:12" ht="13.5">
      <c r="A189" s="209" t="s">
        <v>5384</v>
      </c>
      <c r="B189" s="209" t="s">
        <v>5385</v>
      </c>
      <c r="C189" s="209" t="s">
        <v>5543</v>
      </c>
      <c r="D189" s="209" t="s">
        <v>5544</v>
      </c>
      <c r="E189" s="210" t="s">
        <v>357</v>
      </c>
      <c r="F189" s="209" t="s">
        <v>357</v>
      </c>
      <c r="G189" s="209">
        <v>92831</v>
      </c>
      <c r="H189" s="209" t="s">
        <v>5581</v>
      </c>
      <c r="I189" s="209" t="s">
        <v>148</v>
      </c>
      <c r="J189" s="209" t="s">
        <v>5389</v>
      </c>
      <c r="K189" s="211">
        <v>1225.9100000000001</v>
      </c>
      <c r="L189" s="209" t="s">
        <v>5390</v>
      </c>
    </row>
    <row r="190" spans="1:12" ht="13.5">
      <c r="A190" s="209" t="s">
        <v>5384</v>
      </c>
      <c r="B190" s="209" t="s">
        <v>5385</v>
      </c>
      <c r="C190" s="209" t="s">
        <v>5543</v>
      </c>
      <c r="D190" s="209" t="s">
        <v>5544</v>
      </c>
      <c r="E190" s="210" t="s">
        <v>357</v>
      </c>
      <c r="F190" s="209" t="s">
        <v>357</v>
      </c>
      <c r="G190" s="209">
        <v>92832</v>
      </c>
      <c r="H190" s="209" t="s">
        <v>5582</v>
      </c>
      <c r="I190" s="209" t="s">
        <v>148</v>
      </c>
      <c r="J190" s="209" t="s">
        <v>5389</v>
      </c>
      <c r="K190" s="210">
        <v>226.56</v>
      </c>
      <c r="L190" s="209" t="s">
        <v>5390</v>
      </c>
    </row>
    <row r="191" spans="1:12" ht="13.5">
      <c r="A191" s="209" t="s">
        <v>5384</v>
      </c>
      <c r="B191" s="209" t="s">
        <v>5385</v>
      </c>
      <c r="C191" s="209" t="s">
        <v>5543</v>
      </c>
      <c r="D191" s="209" t="s">
        <v>5544</v>
      </c>
      <c r="E191" s="210" t="s">
        <v>357</v>
      </c>
      <c r="F191" s="209" t="s">
        <v>357</v>
      </c>
      <c r="G191" s="209">
        <v>95565</v>
      </c>
      <c r="H191" s="209" t="s">
        <v>5583</v>
      </c>
      <c r="I191" s="209" t="s">
        <v>148</v>
      </c>
      <c r="J191" s="209" t="s">
        <v>5389</v>
      </c>
      <c r="K191" s="210">
        <v>143.09</v>
      </c>
      <c r="L191" s="209" t="s">
        <v>5390</v>
      </c>
    </row>
    <row r="192" spans="1:12" ht="13.5">
      <c r="A192" s="209" t="s">
        <v>5384</v>
      </c>
      <c r="B192" s="209" t="s">
        <v>5385</v>
      </c>
      <c r="C192" s="209" t="s">
        <v>5543</v>
      </c>
      <c r="D192" s="209" t="s">
        <v>5544</v>
      </c>
      <c r="E192" s="210" t="s">
        <v>357</v>
      </c>
      <c r="F192" s="209" t="s">
        <v>357</v>
      </c>
      <c r="G192" s="209">
        <v>95566</v>
      </c>
      <c r="H192" s="209" t="s">
        <v>5584</v>
      </c>
      <c r="I192" s="209" t="s">
        <v>148</v>
      </c>
      <c r="J192" s="209" t="s">
        <v>5389</v>
      </c>
      <c r="K192" s="210">
        <v>149.74</v>
      </c>
      <c r="L192" s="209" t="s">
        <v>5390</v>
      </c>
    </row>
    <row r="193" spans="1:12" ht="13.5">
      <c r="A193" s="209" t="s">
        <v>5384</v>
      </c>
      <c r="B193" s="209" t="s">
        <v>5385</v>
      </c>
      <c r="C193" s="209" t="s">
        <v>5543</v>
      </c>
      <c r="D193" s="209" t="s">
        <v>5544</v>
      </c>
      <c r="E193" s="210" t="s">
        <v>357</v>
      </c>
      <c r="F193" s="209" t="s">
        <v>357</v>
      </c>
      <c r="G193" s="209">
        <v>95567</v>
      </c>
      <c r="H193" s="209" t="s">
        <v>5585</v>
      </c>
      <c r="I193" s="209" t="s">
        <v>148</v>
      </c>
      <c r="J193" s="209" t="s">
        <v>5389</v>
      </c>
      <c r="K193" s="210">
        <v>96.41</v>
      </c>
      <c r="L193" s="209" t="s">
        <v>5390</v>
      </c>
    </row>
    <row r="194" spans="1:12" ht="13.5">
      <c r="A194" s="209" t="s">
        <v>5384</v>
      </c>
      <c r="B194" s="209" t="s">
        <v>5385</v>
      </c>
      <c r="C194" s="209" t="s">
        <v>5543</v>
      </c>
      <c r="D194" s="209" t="s">
        <v>5544</v>
      </c>
      <c r="E194" s="210" t="s">
        <v>357</v>
      </c>
      <c r="F194" s="209" t="s">
        <v>357</v>
      </c>
      <c r="G194" s="209">
        <v>95568</v>
      </c>
      <c r="H194" s="209" t="s">
        <v>5586</v>
      </c>
      <c r="I194" s="209" t="s">
        <v>148</v>
      </c>
      <c r="J194" s="209" t="s">
        <v>5389</v>
      </c>
      <c r="K194" s="210">
        <v>117.55</v>
      </c>
      <c r="L194" s="209" t="s">
        <v>5390</v>
      </c>
    </row>
    <row r="195" spans="1:12" ht="13.5">
      <c r="A195" s="209" t="s">
        <v>5384</v>
      </c>
      <c r="B195" s="209" t="s">
        <v>5385</v>
      </c>
      <c r="C195" s="209" t="s">
        <v>5543</v>
      </c>
      <c r="D195" s="209" t="s">
        <v>5544</v>
      </c>
      <c r="E195" s="210" t="s">
        <v>357</v>
      </c>
      <c r="F195" s="209" t="s">
        <v>357</v>
      </c>
      <c r="G195" s="209">
        <v>95569</v>
      </c>
      <c r="H195" s="209" t="s">
        <v>5587</v>
      </c>
      <c r="I195" s="209" t="s">
        <v>148</v>
      </c>
      <c r="J195" s="209" t="s">
        <v>5389</v>
      </c>
      <c r="K195" s="210">
        <v>162.96</v>
      </c>
      <c r="L195" s="209" t="s">
        <v>5390</v>
      </c>
    </row>
    <row r="196" spans="1:12" ht="13.5">
      <c r="A196" s="209" t="s">
        <v>5384</v>
      </c>
      <c r="B196" s="209" t="s">
        <v>5385</v>
      </c>
      <c r="C196" s="209" t="s">
        <v>5543</v>
      </c>
      <c r="D196" s="209" t="s">
        <v>5544</v>
      </c>
      <c r="E196" s="210" t="s">
        <v>357</v>
      </c>
      <c r="F196" s="209" t="s">
        <v>357</v>
      </c>
      <c r="G196" s="209">
        <v>95570</v>
      </c>
      <c r="H196" s="209" t="s">
        <v>5588</v>
      </c>
      <c r="I196" s="209" t="s">
        <v>148</v>
      </c>
      <c r="J196" s="209" t="s">
        <v>5389</v>
      </c>
      <c r="K196" s="210">
        <v>103.06</v>
      </c>
      <c r="L196" s="209" t="s">
        <v>5390</v>
      </c>
    </row>
    <row r="197" spans="1:12" ht="13.5">
      <c r="A197" s="209" t="s">
        <v>5384</v>
      </c>
      <c r="B197" s="209" t="s">
        <v>5385</v>
      </c>
      <c r="C197" s="209" t="s">
        <v>5543</v>
      </c>
      <c r="D197" s="209" t="s">
        <v>5544</v>
      </c>
      <c r="E197" s="210" t="s">
        <v>357</v>
      </c>
      <c r="F197" s="209" t="s">
        <v>357</v>
      </c>
      <c r="G197" s="209">
        <v>95571</v>
      </c>
      <c r="H197" s="209" t="s">
        <v>5589</v>
      </c>
      <c r="I197" s="209" t="s">
        <v>148</v>
      </c>
      <c r="J197" s="209" t="s">
        <v>5389</v>
      </c>
      <c r="K197" s="210">
        <v>126.04</v>
      </c>
      <c r="L197" s="209" t="s">
        <v>5390</v>
      </c>
    </row>
    <row r="198" spans="1:12" ht="13.5">
      <c r="A198" s="209" t="s">
        <v>5384</v>
      </c>
      <c r="B198" s="209" t="s">
        <v>5385</v>
      </c>
      <c r="C198" s="209" t="s">
        <v>5543</v>
      </c>
      <c r="D198" s="209" t="s">
        <v>5544</v>
      </c>
      <c r="E198" s="210" t="s">
        <v>357</v>
      </c>
      <c r="F198" s="209" t="s">
        <v>357</v>
      </c>
      <c r="G198" s="209">
        <v>95572</v>
      </c>
      <c r="H198" s="209" t="s">
        <v>5590</v>
      </c>
      <c r="I198" s="209" t="s">
        <v>148</v>
      </c>
      <c r="J198" s="209" t="s">
        <v>5389</v>
      </c>
      <c r="K198" s="210">
        <v>173.49</v>
      </c>
      <c r="L198" s="209" t="s">
        <v>5390</v>
      </c>
    </row>
    <row r="199" spans="1:12" ht="13.5">
      <c r="A199" s="209" t="s">
        <v>5384</v>
      </c>
      <c r="B199" s="209" t="s">
        <v>5385</v>
      </c>
      <c r="C199" s="209" t="s">
        <v>5591</v>
      </c>
      <c r="D199" s="209" t="s">
        <v>5592</v>
      </c>
      <c r="E199" s="210" t="s">
        <v>357</v>
      </c>
      <c r="F199" s="209" t="s">
        <v>357</v>
      </c>
      <c r="G199" s="209">
        <v>97127</v>
      </c>
      <c r="H199" s="209" t="s">
        <v>5593</v>
      </c>
      <c r="I199" s="209" t="s">
        <v>148</v>
      </c>
      <c r="J199" s="209" t="s">
        <v>5447</v>
      </c>
      <c r="K199" s="210">
        <v>4.21</v>
      </c>
      <c r="L199" s="209" t="s">
        <v>5390</v>
      </c>
    </row>
    <row r="200" spans="1:12" ht="13.5">
      <c r="A200" s="209" t="s">
        <v>5384</v>
      </c>
      <c r="B200" s="209" t="s">
        <v>5385</v>
      </c>
      <c r="C200" s="209" t="s">
        <v>5591</v>
      </c>
      <c r="D200" s="209" t="s">
        <v>5592</v>
      </c>
      <c r="E200" s="210" t="s">
        <v>357</v>
      </c>
      <c r="F200" s="209" t="s">
        <v>357</v>
      </c>
      <c r="G200" s="209">
        <v>97128</v>
      </c>
      <c r="H200" s="209" t="s">
        <v>5594</v>
      </c>
      <c r="I200" s="209" t="s">
        <v>148</v>
      </c>
      <c r="J200" s="209" t="s">
        <v>5389</v>
      </c>
      <c r="K200" s="210">
        <v>8.48</v>
      </c>
      <c r="L200" s="209" t="s">
        <v>5390</v>
      </c>
    </row>
    <row r="201" spans="1:12" ht="13.5">
      <c r="A201" s="209" t="s">
        <v>5384</v>
      </c>
      <c r="B201" s="209" t="s">
        <v>5385</v>
      </c>
      <c r="C201" s="209" t="s">
        <v>5591</v>
      </c>
      <c r="D201" s="209" t="s">
        <v>5592</v>
      </c>
      <c r="E201" s="210" t="s">
        <v>357</v>
      </c>
      <c r="F201" s="209" t="s">
        <v>357</v>
      </c>
      <c r="G201" s="209">
        <v>97129</v>
      </c>
      <c r="H201" s="209" t="s">
        <v>5595</v>
      </c>
      <c r="I201" s="209" t="s">
        <v>148</v>
      </c>
      <c r="J201" s="209" t="s">
        <v>5389</v>
      </c>
      <c r="K201" s="210">
        <v>10.43</v>
      </c>
      <c r="L201" s="209" t="s">
        <v>5390</v>
      </c>
    </row>
    <row r="202" spans="1:12" ht="13.5">
      <c r="A202" s="209" t="s">
        <v>5384</v>
      </c>
      <c r="B202" s="209" t="s">
        <v>5385</v>
      </c>
      <c r="C202" s="209" t="s">
        <v>5591</v>
      </c>
      <c r="D202" s="209" t="s">
        <v>5592</v>
      </c>
      <c r="E202" s="210" t="s">
        <v>357</v>
      </c>
      <c r="F202" s="209" t="s">
        <v>357</v>
      </c>
      <c r="G202" s="209">
        <v>97130</v>
      </c>
      <c r="H202" s="209" t="s">
        <v>5596</v>
      </c>
      <c r="I202" s="209" t="s">
        <v>148</v>
      </c>
      <c r="J202" s="209" t="s">
        <v>5389</v>
      </c>
      <c r="K202" s="210">
        <v>12.38</v>
      </c>
      <c r="L202" s="209" t="s">
        <v>5390</v>
      </c>
    </row>
    <row r="203" spans="1:12" ht="13.5">
      <c r="A203" s="209" t="s">
        <v>5384</v>
      </c>
      <c r="B203" s="209" t="s">
        <v>5385</v>
      </c>
      <c r="C203" s="209" t="s">
        <v>5591</v>
      </c>
      <c r="D203" s="209" t="s">
        <v>5592</v>
      </c>
      <c r="E203" s="210" t="s">
        <v>357</v>
      </c>
      <c r="F203" s="209" t="s">
        <v>357</v>
      </c>
      <c r="G203" s="209">
        <v>97131</v>
      </c>
      <c r="H203" s="209" t="s">
        <v>5597</v>
      </c>
      <c r="I203" s="209" t="s">
        <v>148</v>
      </c>
      <c r="J203" s="209" t="s">
        <v>5389</v>
      </c>
      <c r="K203" s="210">
        <v>14.33</v>
      </c>
      <c r="L203" s="209" t="s">
        <v>5390</v>
      </c>
    </row>
    <row r="204" spans="1:12" ht="13.5">
      <c r="A204" s="209" t="s">
        <v>5384</v>
      </c>
      <c r="B204" s="209" t="s">
        <v>5385</v>
      </c>
      <c r="C204" s="209" t="s">
        <v>5591</v>
      </c>
      <c r="D204" s="209" t="s">
        <v>5592</v>
      </c>
      <c r="E204" s="210" t="s">
        <v>357</v>
      </c>
      <c r="F204" s="209" t="s">
        <v>357</v>
      </c>
      <c r="G204" s="209">
        <v>97132</v>
      </c>
      <c r="H204" s="209" t="s">
        <v>5598</v>
      </c>
      <c r="I204" s="209" t="s">
        <v>148</v>
      </c>
      <c r="J204" s="209" t="s">
        <v>5389</v>
      </c>
      <c r="K204" s="210">
        <v>16.260000000000002</v>
      </c>
      <c r="L204" s="209" t="s">
        <v>5390</v>
      </c>
    </row>
    <row r="205" spans="1:12" ht="13.5">
      <c r="A205" s="209" t="s">
        <v>5384</v>
      </c>
      <c r="B205" s="209" t="s">
        <v>5385</v>
      </c>
      <c r="C205" s="209" t="s">
        <v>5591</v>
      </c>
      <c r="D205" s="209" t="s">
        <v>5592</v>
      </c>
      <c r="E205" s="210" t="s">
        <v>357</v>
      </c>
      <c r="F205" s="209" t="s">
        <v>357</v>
      </c>
      <c r="G205" s="209">
        <v>97133</v>
      </c>
      <c r="H205" s="209" t="s">
        <v>5599</v>
      </c>
      <c r="I205" s="209" t="s">
        <v>148</v>
      </c>
      <c r="J205" s="209" t="s">
        <v>5389</v>
      </c>
      <c r="K205" s="210">
        <v>20.16</v>
      </c>
      <c r="L205" s="209" t="s">
        <v>5390</v>
      </c>
    </row>
    <row r="206" spans="1:12" ht="13.5">
      <c r="A206" s="209" t="s">
        <v>5384</v>
      </c>
      <c r="B206" s="209" t="s">
        <v>5385</v>
      </c>
      <c r="C206" s="209" t="s">
        <v>5591</v>
      </c>
      <c r="D206" s="209" t="s">
        <v>5592</v>
      </c>
      <c r="E206" s="210" t="s">
        <v>357</v>
      </c>
      <c r="F206" s="209" t="s">
        <v>357</v>
      </c>
      <c r="G206" s="209">
        <v>97134</v>
      </c>
      <c r="H206" s="209" t="s">
        <v>5600</v>
      </c>
      <c r="I206" s="209" t="s">
        <v>148</v>
      </c>
      <c r="J206" s="209" t="s">
        <v>5447</v>
      </c>
      <c r="K206" s="210">
        <v>2.0099999999999998</v>
      </c>
      <c r="L206" s="209" t="s">
        <v>5390</v>
      </c>
    </row>
    <row r="207" spans="1:12" ht="13.5">
      <c r="A207" s="209" t="s">
        <v>5384</v>
      </c>
      <c r="B207" s="209" t="s">
        <v>5385</v>
      </c>
      <c r="C207" s="209" t="s">
        <v>5591</v>
      </c>
      <c r="D207" s="209" t="s">
        <v>5592</v>
      </c>
      <c r="E207" s="210" t="s">
        <v>357</v>
      </c>
      <c r="F207" s="209" t="s">
        <v>357</v>
      </c>
      <c r="G207" s="209">
        <v>97135</v>
      </c>
      <c r="H207" s="209" t="s">
        <v>5601</v>
      </c>
      <c r="I207" s="209" t="s">
        <v>148</v>
      </c>
      <c r="J207" s="209" t="s">
        <v>5389</v>
      </c>
      <c r="K207" s="210">
        <v>4.43</v>
      </c>
      <c r="L207" s="209" t="s">
        <v>5390</v>
      </c>
    </row>
    <row r="208" spans="1:12" ht="13.5">
      <c r="A208" s="209" t="s">
        <v>5384</v>
      </c>
      <c r="B208" s="209" t="s">
        <v>5385</v>
      </c>
      <c r="C208" s="209" t="s">
        <v>5591</v>
      </c>
      <c r="D208" s="209" t="s">
        <v>5592</v>
      </c>
      <c r="E208" s="210" t="s">
        <v>357</v>
      </c>
      <c r="F208" s="209" t="s">
        <v>357</v>
      </c>
      <c r="G208" s="209">
        <v>97136</v>
      </c>
      <c r="H208" s="209" t="s">
        <v>5602</v>
      </c>
      <c r="I208" s="209" t="s">
        <v>148</v>
      </c>
      <c r="J208" s="209" t="s">
        <v>5389</v>
      </c>
      <c r="K208" s="210">
        <v>5.45</v>
      </c>
      <c r="L208" s="209" t="s">
        <v>5390</v>
      </c>
    </row>
    <row r="209" spans="1:12" ht="13.5">
      <c r="A209" s="209" t="s">
        <v>5384</v>
      </c>
      <c r="B209" s="209" t="s">
        <v>5385</v>
      </c>
      <c r="C209" s="209" t="s">
        <v>5591</v>
      </c>
      <c r="D209" s="209" t="s">
        <v>5592</v>
      </c>
      <c r="E209" s="210" t="s">
        <v>357</v>
      </c>
      <c r="F209" s="209" t="s">
        <v>357</v>
      </c>
      <c r="G209" s="209">
        <v>97137</v>
      </c>
      <c r="H209" s="209" t="s">
        <v>5603</v>
      </c>
      <c r="I209" s="209" t="s">
        <v>148</v>
      </c>
      <c r="J209" s="209" t="s">
        <v>5389</v>
      </c>
      <c r="K209" s="210">
        <v>6.48</v>
      </c>
      <c r="L209" s="209" t="s">
        <v>5390</v>
      </c>
    </row>
    <row r="210" spans="1:12" ht="13.5">
      <c r="A210" s="209" t="s">
        <v>5384</v>
      </c>
      <c r="B210" s="209" t="s">
        <v>5385</v>
      </c>
      <c r="C210" s="209" t="s">
        <v>5591</v>
      </c>
      <c r="D210" s="209" t="s">
        <v>5592</v>
      </c>
      <c r="E210" s="210" t="s">
        <v>357</v>
      </c>
      <c r="F210" s="209" t="s">
        <v>357</v>
      </c>
      <c r="G210" s="209">
        <v>97138</v>
      </c>
      <c r="H210" s="209" t="s">
        <v>5604</v>
      </c>
      <c r="I210" s="209" t="s">
        <v>148</v>
      </c>
      <c r="J210" s="209" t="s">
        <v>5389</v>
      </c>
      <c r="K210" s="210">
        <v>7.48</v>
      </c>
      <c r="L210" s="209" t="s">
        <v>5390</v>
      </c>
    </row>
    <row r="211" spans="1:12" ht="13.5">
      <c r="A211" s="209" t="s">
        <v>5384</v>
      </c>
      <c r="B211" s="209" t="s">
        <v>5385</v>
      </c>
      <c r="C211" s="209" t="s">
        <v>5591</v>
      </c>
      <c r="D211" s="209" t="s">
        <v>5592</v>
      </c>
      <c r="E211" s="210" t="s">
        <v>357</v>
      </c>
      <c r="F211" s="209" t="s">
        <v>357</v>
      </c>
      <c r="G211" s="209">
        <v>97139</v>
      </c>
      <c r="H211" s="209" t="s">
        <v>5605</v>
      </c>
      <c r="I211" s="209" t="s">
        <v>148</v>
      </c>
      <c r="J211" s="209" t="s">
        <v>5389</v>
      </c>
      <c r="K211" s="210">
        <v>8.51</v>
      </c>
      <c r="L211" s="209" t="s">
        <v>5390</v>
      </c>
    </row>
    <row r="212" spans="1:12" ht="13.5">
      <c r="A212" s="209" t="s">
        <v>5384</v>
      </c>
      <c r="B212" s="209" t="s">
        <v>5385</v>
      </c>
      <c r="C212" s="209" t="s">
        <v>5591</v>
      </c>
      <c r="D212" s="209" t="s">
        <v>5592</v>
      </c>
      <c r="E212" s="210" t="s">
        <v>357</v>
      </c>
      <c r="F212" s="209" t="s">
        <v>357</v>
      </c>
      <c r="G212" s="209">
        <v>97140</v>
      </c>
      <c r="H212" s="209" t="s">
        <v>5606</v>
      </c>
      <c r="I212" s="209" t="s">
        <v>148</v>
      </c>
      <c r="J212" s="209" t="s">
        <v>5389</v>
      </c>
      <c r="K212" s="210">
        <v>10.55</v>
      </c>
      <c r="L212" s="209" t="s">
        <v>5390</v>
      </c>
    </row>
    <row r="213" spans="1:12" ht="13.5">
      <c r="A213" s="209" t="s">
        <v>5384</v>
      </c>
      <c r="B213" s="209" t="s">
        <v>5385</v>
      </c>
      <c r="C213" s="209" t="s">
        <v>5607</v>
      </c>
      <c r="D213" s="209" t="s">
        <v>5608</v>
      </c>
      <c r="E213" s="210" t="s">
        <v>357</v>
      </c>
      <c r="F213" s="209" t="s">
        <v>357</v>
      </c>
      <c r="G213" s="209">
        <v>103089</v>
      </c>
      <c r="H213" s="209" t="s">
        <v>5609</v>
      </c>
      <c r="I213" s="209" t="s">
        <v>148</v>
      </c>
      <c r="J213" s="209" t="s">
        <v>5389</v>
      </c>
      <c r="K213" s="210">
        <v>9.59</v>
      </c>
      <c r="L213" s="209" t="s">
        <v>5390</v>
      </c>
    </row>
    <row r="214" spans="1:12" ht="13.5">
      <c r="A214" s="209" t="s">
        <v>5384</v>
      </c>
      <c r="B214" s="209" t="s">
        <v>5385</v>
      </c>
      <c r="C214" s="209" t="s">
        <v>5607</v>
      </c>
      <c r="D214" s="209" t="s">
        <v>5608</v>
      </c>
      <c r="E214" s="210" t="s">
        <v>357</v>
      </c>
      <c r="F214" s="209" t="s">
        <v>357</v>
      </c>
      <c r="G214" s="209">
        <v>103090</v>
      </c>
      <c r="H214" s="209" t="s">
        <v>5610</v>
      </c>
      <c r="I214" s="209" t="s">
        <v>148</v>
      </c>
      <c r="J214" s="209" t="s">
        <v>5389</v>
      </c>
      <c r="K214" s="210">
        <v>11.45</v>
      </c>
      <c r="L214" s="209" t="s">
        <v>5390</v>
      </c>
    </row>
    <row r="215" spans="1:12" ht="13.5">
      <c r="A215" s="209" t="s">
        <v>5384</v>
      </c>
      <c r="B215" s="209" t="s">
        <v>5385</v>
      </c>
      <c r="C215" s="209" t="s">
        <v>5607</v>
      </c>
      <c r="D215" s="209" t="s">
        <v>5608</v>
      </c>
      <c r="E215" s="210" t="s">
        <v>357</v>
      </c>
      <c r="F215" s="209" t="s">
        <v>357</v>
      </c>
      <c r="G215" s="209">
        <v>103091</v>
      </c>
      <c r="H215" s="209" t="s">
        <v>5611</v>
      </c>
      <c r="I215" s="209" t="s">
        <v>148</v>
      </c>
      <c r="J215" s="209" t="s">
        <v>5389</v>
      </c>
      <c r="K215" s="210">
        <v>16.09</v>
      </c>
      <c r="L215" s="209" t="s">
        <v>5390</v>
      </c>
    </row>
    <row r="216" spans="1:12" ht="13.5">
      <c r="A216" s="209" t="s">
        <v>5384</v>
      </c>
      <c r="B216" s="209" t="s">
        <v>5385</v>
      </c>
      <c r="C216" s="209" t="s">
        <v>5607</v>
      </c>
      <c r="D216" s="209" t="s">
        <v>5608</v>
      </c>
      <c r="E216" s="210" t="s">
        <v>357</v>
      </c>
      <c r="F216" s="209" t="s">
        <v>357</v>
      </c>
      <c r="G216" s="209">
        <v>103092</v>
      </c>
      <c r="H216" s="209" t="s">
        <v>5612</v>
      </c>
      <c r="I216" s="209" t="s">
        <v>148</v>
      </c>
      <c r="J216" s="209" t="s">
        <v>5389</v>
      </c>
      <c r="K216" s="210">
        <v>20.72</v>
      </c>
      <c r="L216" s="209" t="s">
        <v>5390</v>
      </c>
    </row>
    <row r="217" spans="1:12" ht="13.5">
      <c r="A217" s="209" t="s">
        <v>5384</v>
      </c>
      <c r="B217" s="209" t="s">
        <v>5385</v>
      </c>
      <c r="C217" s="209" t="s">
        <v>5607</v>
      </c>
      <c r="D217" s="209" t="s">
        <v>5608</v>
      </c>
      <c r="E217" s="210" t="s">
        <v>357</v>
      </c>
      <c r="F217" s="209" t="s">
        <v>357</v>
      </c>
      <c r="G217" s="209">
        <v>103093</v>
      </c>
      <c r="H217" s="209" t="s">
        <v>5613</v>
      </c>
      <c r="I217" s="209" t="s">
        <v>148</v>
      </c>
      <c r="J217" s="209" t="s">
        <v>5389</v>
      </c>
      <c r="K217" s="210">
        <v>31.68</v>
      </c>
      <c r="L217" s="209" t="s">
        <v>5390</v>
      </c>
    </row>
    <row r="218" spans="1:12" ht="13.5">
      <c r="A218" s="209" t="s">
        <v>5384</v>
      </c>
      <c r="B218" s="209" t="s">
        <v>5385</v>
      </c>
      <c r="C218" s="209" t="s">
        <v>5607</v>
      </c>
      <c r="D218" s="209" t="s">
        <v>5608</v>
      </c>
      <c r="E218" s="210" t="s">
        <v>357</v>
      </c>
      <c r="F218" s="209" t="s">
        <v>357</v>
      </c>
      <c r="G218" s="209">
        <v>103094</v>
      </c>
      <c r="H218" s="209" t="s">
        <v>5614</v>
      </c>
      <c r="I218" s="209" t="s">
        <v>148</v>
      </c>
      <c r="J218" s="209" t="s">
        <v>5389</v>
      </c>
      <c r="K218" s="210">
        <v>36.35</v>
      </c>
      <c r="L218" s="209" t="s">
        <v>5390</v>
      </c>
    </row>
    <row r="219" spans="1:12" ht="13.5">
      <c r="A219" s="209" t="s">
        <v>5384</v>
      </c>
      <c r="B219" s="209" t="s">
        <v>5385</v>
      </c>
      <c r="C219" s="209" t="s">
        <v>5607</v>
      </c>
      <c r="D219" s="209" t="s">
        <v>5608</v>
      </c>
      <c r="E219" s="210" t="s">
        <v>357</v>
      </c>
      <c r="F219" s="209" t="s">
        <v>357</v>
      </c>
      <c r="G219" s="209">
        <v>103095</v>
      </c>
      <c r="H219" s="209" t="s">
        <v>5615</v>
      </c>
      <c r="I219" s="209" t="s">
        <v>148</v>
      </c>
      <c r="J219" s="209" t="s">
        <v>5389</v>
      </c>
      <c r="K219" s="210">
        <v>47.28</v>
      </c>
      <c r="L219" s="209" t="s">
        <v>5390</v>
      </c>
    </row>
    <row r="220" spans="1:12" ht="13.5">
      <c r="A220" s="209" t="s">
        <v>5384</v>
      </c>
      <c r="B220" s="209" t="s">
        <v>5385</v>
      </c>
      <c r="C220" s="209" t="s">
        <v>5607</v>
      </c>
      <c r="D220" s="209" t="s">
        <v>5608</v>
      </c>
      <c r="E220" s="210" t="s">
        <v>357</v>
      </c>
      <c r="F220" s="209" t="s">
        <v>357</v>
      </c>
      <c r="G220" s="209">
        <v>103096</v>
      </c>
      <c r="H220" s="209" t="s">
        <v>5616</v>
      </c>
      <c r="I220" s="209" t="s">
        <v>148</v>
      </c>
      <c r="J220" s="209" t="s">
        <v>5389</v>
      </c>
      <c r="K220" s="210">
        <v>51.95</v>
      </c>
      <c r="L220" s="209" t="s">
        <v>5390</v>
      </c>
    </row>
    <row r="221" spans="1:12" ht="13.5">
      <c r="A221" s="209" t="s">
        <v>5384</v>
      </c>
      <c r="B221" s="209" t="s">
        <v>5385</v>
      </c>
      <c r="C221" s="209" t="s">
        <v>5607</v>
      </c>
      <c r="D221" s="209" t="s">
        <v>5608</v>
      </c>
      <c r="E221" s="210" t="s">
        <v>357</v>
      </c>
      <c r="F221" s="209" t="s">
        <v>357</v>
      </c>
      <c r="G221" s="209">
        <v>103097</v>
      </c>
      <c r="H221" s="209" t="s">
        <v>5617</v>
      </c>
      <c r="I221" s="209" t="s">
        <v>148</v>
      </c>
      <c r="J221" s="209" t="s">
        <v>5389</v>
      </c>
      <c r="K221" s="210">
        <v>62.89</v>
      </c>
      <c r="L221" s="209" t="s">
        <v>5390</v>
      </c>
    </row>
    <row r="222" spans="1:12" ht="13.5">
      <c r="A222" s="209" t="s">
        <v>5384</v>
      </c>
      <c r="B222" s="209" t="s">
        <v>5385</v>
      </c>
      <c r="C222" s="209" t="s">
        <v>5607</v>
      </c>
      <c r="D222" s="209" t="s">
        <v>5608</v>
      </c>
      <c r="E222" s="210" t="s">
        <v>357</v>
      </c>
      <c r="F222" s="209" t="s">
        <v>357</v>
      </c>
      <c r="G222" s="209">
        <v>103098</v>
      </c>
      <c r="H222" s="209" t="s">
        <v>5618</v>
      </c>
      <c r="I222" s="209" t="s">
        <v>148</v>
      </c>
      <c r="J222" s="209" t="s">
        <v>5389</v>
      </c>
      <c r="K222" s="210">
        <v>67.540000000000006</v>
      </c>
      <c r="L222" s="209" t="s">
        <v>5390</v>
      </c>
    </row>
    <row r="223" spans="1:12" ht="13.5">
      <c r="A223" s="209" t="s">
        <v>5384</v>
      </c>
      <c r="B223" s="209" t="s">
        <v>5385</v>
      </c>
      <c r="C223" s="209" t="s">
        <v>5607</v>
      </c>
      <c r="D223" s="209" t="s">
        <v>5608</v>
      </c>
      <c r="E223" s="210" t="s">
        <v>357</v>
      </c>
      <c r="F223" s="209" t="s">
        <v>357</v>
      </c>
      <c r="G223" s="209">
        <v>103099</v>
      </c>
      <c r="H223" s="209" t="s">
        <v>5619</v>
      </c>
      <c r="I223" s="209" t="s">
        <v>148</v>
      </c>
      <c r="J223" s="209" t="s">
        <v>5389</v>
      </c>
      <c r="K223" s="210">
        <v>76.83</v>
      </c>
      <c r="L223" s="209" t="s">
        <v>5390</v>
      </c>
    </row>
    <row r="224" spans="1:12" ht="13.5">
      <c r="A224" s="209" t="s">
        <v>5384</v>
      </c>
      <c r="B224" s="209" t="s">
        <v>5385</v>
      </c>
      <c r="C224" s="209" t="s">
        <v>5607</v>
      </c>
      <c r="D224" s="209" t="s">
        <v>5608</v>
      </c>
      <c r="E224" s="210" t="s">
        <v>357</v>
      </c>
      <c r="F224" s="209" t="s">
        <v>357</v>
      </c>
      <c r="G224" s="209">
        <v>103100</v>
      </c>
      <c r="H224" s="209" t="s">
        <v>5620</v>
      </c>
      <c r="I224" s="209" t="s">
        <v>148</v>
      </c>
      <c r="J224" s="209" t="s">
        <v>5389</v>
      </c>
      <c r="K224" s="210">
        <v>81.97</v>
      </c>
      <c r="L224" s="209" t="s">
        <v>5390</v>
      </c>
    </row>
    <row r="225" spans="1:12" ht="13.5">
      <c r="A225" s="209" t="s">
        <v>5384</v>
      </c>
      <c r="B225" s="209" t="s">
        <v>5385</v>
      </c>
      <c r="C225" s="209" t="s">
        <v>5607</v>
      </c>
      <c r="D225" s="209" t="s">
        <v>5608</v>
      </c>
      <c r="E225" s="210" t="s">
        <v>357</v>
      </c>
      <c r="F225" s="209" t="s">
        <v>357</v>
      </c>
      <c r="G225" s="209">
        <v>103101</v>
      </c>
      <c r="H225" s="209" t="s">
        <v>5621</v>
      </c>
      <c r="I225" s="209" t="s">
        <v>148</v>
      </c>
      <c r="J225" s="209" t="s">
        <v>5389</v>
      </c>
      <c r="K225" s="210">
        <v>90.29</v>
      </c>
      <c r="L225" s="209" t="s">
        <v>5390</v>
      </c>
    </row>
    <row r="226" spans="1:12" ht="13.5">
      <c r="A226" s="209" t="s">
        <v>5384</v>
      </c>
      <c r="B226" s="209" t="s">
        <v>5385</v>
      </c>
      <c r="C226" s="209" t="s">
        <v>5607</v>
      </c>
      <c r="D226" s="209" t="s">
        <v>5608</v>
      </c>
      <c r="E226" s="210" t="s">
        <v>357</v>
      </c>
      <c r="F226" s="209" t="s">
        <v>357</v>
      </c>
      <c r="G226" s="209">
        <v>103102</v>
      </c>
      <c r="H226" s="209" t="s">
        <v>5622</v>
      </c>
      <c r="I226" s="209" t="s">
        <v>148</v>
      </c>
      <c r="J226" s="209" t="s">
        <v>5389</v>
      </c>
      <c r="K226" s="210">
        <v>103.96</v>
      </c>
      <c r="L226" s="209" t="s">
        <v>5390</v>
      </c>
    </row>
    <row r="227" spans="1:12" ht="13.5">
      <c r="A227" s="209" t="s">
        <v>5384</v>
      </c>
      <c r="B227" s="209" t="s">
        <v>5385</v>
      </c>
      <c r="C227" s="209" t="s">
        <v>5607</v>
      </c>
      <c r="D227" s="209" t="s">
        <v>5608</v>
      </c>
      <c r="E227" s="210" t="s">
        <v>357</v>
      </c>
      <c r="F227" s="209" t="s">
        <v>357</v>
      </c>
      <c r="G227" s="209">
        <v>103103</v>
      </c>
      <c r="H227" s="209" t="s">
        <v>5623</v>
      </c>
      <c r="I227" s="209" t="s">
        <v>148</v>
      </c>
      <c r="J227" s="209" t="s">
        <v>5389</v>
      </c>
      <c r="K227" s="210">
        <v>112.28</v>
      </c>
      <c r="L227" s="209" t="s">
        <v>5390</v>
      </c>
    </row>
    <row r="228" spans="1:12" ht="13.5">
      <c r="A228" s="209" t="s">
        <v>5384</v>
      </c>
      <c r="B228" s="209" t="s">
        <v>5385</v>
      </c>
      <c r="C228" s="209" t="s">
        <v>5607</v>
      </c>
      <c r="D228" s="209" t="s">
        <v>5608</v>
      </c>
      <c r="E228" s="210" t="s">
        <v>357</v>
      </c>
      <c r="F228" s="209" t="s">
        <v>357</v>
      </c>
      <c r="G228" s="209">
        <v>103104</v>
      </c>
      <c r="H228" s="209" t="s">
        <v>5624</v>
      </c>
      <c r="I228" s="209" t="s">
        <v>148</v>
      </c>
      <c r="J228" s="209" t="s">
        <v>5389</v>
      </c>
      <c r="K228" s="210">
        <v>134.26</v>
      </c>
      <c r="L228" s="209" t="s">
        <v>5390</v>
      </c>
    </row>
    <row r="229" spans="1:12" ht="13.5">
      <c r="A229" s="209" t="s">
        <v>5384</v>
      </c>
      <c r="B229" s="209" t="s">
        <v>5385</v>
      </c>
      <c r="C229" s="209" t="s">
        <v>5607</v>
      </c>
      <c r="D229" s="209" t="s">
        <v>5608</v>
      </c>
      <c r="E229" s="210" t="s">
        <v>357</v>
      </c>
      <c r="F229" s="209" t="s">
        <v>357</v>
      </c>
      <c r="G229" s="209">
        <v>103105</v>
      </c>
      <c r="H229" s="209" t="s">
        <v>5625</v>
      </c>
      <c r="I229" s="209" t="s">
        <v>161</v>
      </c>
      <c r="J229" s="209" t="s">
        <v>5389</v>
      </c>
      <c r="K229" s="210">
        <v>40.58</v>
      </c>
      <c r="L229" s="209" t="s">
        <v>5390</v>
      </c>
    </row>
    <row r="230" spans="1:12" ht="13.5">
      <c r="A230" s="209" t="s">
        <v>5384</v>
      </c>
      <c r="B230" s="209" t="s">
        <v>5385</v>
      </c>
      <c r="C230" s="209" t="s">
        <v>5607</v>
      </c>
      <c r="D230" s="209" t="s">
        <v>5608</v>
      </c>
      <c r="E230" s="210" t="s">
        <v>357</v>
      </c>
      <c r="F230" s="209" t="s">
        <v>357</v>
      </c>
      <c r="G230" s="209">
        <v>103106</v>
      </c>
      <c r="H230" s="209" t="s">
        <v>5626</v>
      </c>
      <c r="I230" s="209" t="s">
        <v>161</v>
      </c>
      <c r="J230" s="209" t="s">
        <v>5389</v>
      </c>
      <c r="K230" s="210">
        <v>48.39</v>
      </c>
      <c r="L230" s="209" t="s">
        <v>5390</v>
      </c>
    </row>
    <row r="231" spans="1:12" ht="13.5">
      <c r="A231" s="209" t="s">
        <v>5384</v>
      </c>
      <c r="B231" s="209" t="s">
        <v>5385</v>
      </c>
      <c r="C231" s="209" t="s">
        <v>5607</v>
      </c>
      <c r="D231" s="209" t="s">
        <v>5608</v>
      </c>
      <c r="E231" s="210" t="s">
        <v>357</v>
      </c>
      <c r="F231" s="209" t="s">
        <v>357</v>
      </c>
      <c r="G231" s="209">
        <v>103107</v>
      </c>
      <c r="H231" s="209" t="s">
        <v>5627</v>
      </c>
      <c r="I231" s="209" t="s">
        <v>161</v>
      </c>
      <c r="J231" s="209" t="s">
        <v>5389</v>
      </c>
      <c r="K231" s="210">
        <v>67.86</v>
      </c>
      <c r="L231" s="209" t="s">
        <v>5390</v>
      </c>
    </row>
    <row r="232" spans="1:12" ht="13.5">
      <c r="A232" s="209" t="s">
        <v>5384</v>
      </c>
      <c r="B232" s="209" t="s">
        <v>5385</v>
      </c>
      <c r="C232" s="209" t="s">
        <v>5607</v>
      </c>
      <c r="D232" s="209" t="s">
        <v>5608</v>
      </c>
      <c r="E232" s="210" t="s">
        <v>357</v>
      </c>
      <c r="F232" s="209" t="s">
        <v>357</v>
      </c>
      <c r="G232" s="209">
        <v>103108</v>
      </c>
      <c r="H232" s="209" t="s">
        <v>5628</v>
      </c>
      <c r="I232" s="209" t="s">
        <v>161</v>
      </c>
      <c r="J232" s="209" t="s">
        <v>5389</v>
      </c>
      <c r="K232" s="210">
        <v>87.35</v>
      </c>
      <c r="L232" s="209" t="s">
        <v>5390</v>
      </c>
    </row>
    <row r="233" spans="1:12" ht="13.5">
      <c r="A233" s="209" t="s">
        <v>5384</v>
      </c>
      <c r="B233" s="209" t="s">
        <v>5385</v>
      </c>
      <c r="C233" s="209" t="s">
        <v>5607</v>
      </c>
      <c r="D233" s="209" t="s">
        <v>5608</v>
      </c>
      <c r="E233" s="210" t="s">
        <v>357</v>
      </c>
      <c r="F233" s="209" t="s">
        <v>357</v>
      </c>
      <c r="G233" s="209">
        <v>103109</v>
      </c>
      <c r="H233" s="209" t="s">
        <v>5629</v>
      </c>
      <c r="I233" s="209" t="s">
        <v>161</v>
      </c>
      <c r="J233" s="209" t="s">
        <v>5389</v>
      </c>
      <c r="K233" s="210">
        <v>143.44</v>
      </c>
      <c r="L233" s="209" t="s">
        <v>5390</v>
      </c>
    </row>
    <row r="234" spans="1:12" ht="13.5">
      <c r="A234" s="209" t="s">
        <v>5384</v>
      </c>
      <c r="B234" s="209" t="s">
        <v>5385</v>
      </c>
      <c r="C234" s="209" t="s">
        <v>5607</v>
      </c>
      <c r="D234" s="209" t="s">
        <v>5608</v>
      </c>
      <c r="E234" s="210" t="s">
        <v>357</v>
      </c>
      <c r="F234" s="209" t="s">
        <v>357</v>
      </c>
      <c r="G234" s="209">
        <v>103110</v>
      </c>
      <c r="H234" s="209" t="s">
        <v>5630</v>
      </c>
      <c r="I234" s="209" t="s">
        <v>161</v>
      </c>
      <c r="J234" s="209" t="s">
        <v>5389</v>
      </c>
      <c r="K234" s="210">
        <v>162.91</v>
      </c>
      <c r="L234" s="209" t="s">
        <v>5390</v>
      </c>
    </row>
    <row r="235" spans="1:12" ht="13.5">
      <c r="A235" s="209" t="s">
        <v>5384</v>
      </c>
      <c r="B235" s="209" t="s">
        <v>5385</v>
      </c>
      <c r="C235" s="209" t="s">
        <v>5607</v>
      </c>
      <c r="D235" s="209" t="s">
        <v>5608</v>
      </c>
      <c r="E235" s="210" t="s">
        <v>357</v>
      </c>
      <c r="F235" s="209" t="s">
        <v>357</v>
      </c>
      <c r="G235" s="209">
        <v>103111</v>
      </c>
      <c r="H235" s="209" t="s">
        <v>5631</v>
      </c>
      <c r="I235" s="209" t="s">
        <v>161</v>
      </c>
      <c r="J235" s="209" t="s">
        <v>5389</v>
      </c>
      <c r="K235" s="210">
        <v>219</v>
      </c>
      <c r="L235" s="209" t="s">
        <v>5390</v>
      </c>
    </row>
    <row r="236" spans="1:12" ht="13.5">
      <c r="A236" s="209" t="s">
        <v>5384</v>
      </c>
      <c r="B236" s="209" t="s">
        <v>5385</v>
      </c>
      <c r="C236" s="209" t="s">
        <v>5607</v>
      </c>
      <c r="D236" s="209" t="s">
        <v>5608</v>
      </c>
      <c r="E236" s="210" t="s">
        <v>357</v>
      </c>
      <c r="F236" s="209" t="s">
        <v>357</v>
      </c>
      <c r="G236" s="209">
        <v>103112</v>
      </c>
      <c r="H236" s="209" t="s">
        <v>5632</v>
      </c>
      <c r="I236" s="209" t="s">
        <v>161</v>
      </c>
      <c r="J236" s="209" t="s">
        <v>5389</v>
      </c>
      <c r="K236" s="210">
        <v>238.48</v>
      </c>
      <c r="L236" s="209" t="s">
        <v>5390</v>
      </c>
    </row>
    <row r="237" spans="1:12" ht="13.5">
      <c r="A237" s="209" t="s">
        <v>5384</v>
      </c>
      <c r="B237" s="209" t="s">
        <v>5385</v>
      </c>
      <c r="C237" s="209" t="s">
        <v>5607</v>
      </c>
      <c r="D237" s="209" t="s">
        <v>5608</v>
      </c>
      <c r="E237" s="210" t="s">
        <v>357</v>
      </c>
      <c r="F237" s="209" t="s">
        <v>357</v>
      </c>
      <c r="G237" s="209">
        <v>103113</v>
      </c>
      <c r="H237" s="209" t="s">
        <v>5633</v>
      </c>
      <c r="I237" s="209" t="s">
        <v>161</v>
      </c>
      <c r="J237" s="209" t="s">
        <v>5389</v>
      </c>
      <c r="K237" s="210">
        <v>294.56</v>
      </c>
      <c r="L237" s="209" t="s">
        <v>5390</v>
      </c>
    </row>
    <row r="238" spans="1:12" ht="13.5">
      <c r="A238" s="209" t="s">
        <v>5384</v>
      </c>
      <c r="B238" s="209" t="s">
        <v>5385</v>
      </c>
      <c r="C238" s="209" t="s">
        <v>5607</v>
      </c>
      <c r="D238" s="209" t="s">
        <v>5608</v>
      </c>
      <c r="E238" s="210" t="s">
        <v>357</v>
      </c>
      <c r="F238" s="209" t="s">
        <v>357</v>
      </c>
      <c r="G238" s="209">
        <v>103114</v>
      </c>
      <c r="H238" s="209" t="s">
        <v>5634</v>
      </c>
      <c r="I238" s="209" t="s">
        <v>161</v>
      </c>
      <c r="J238" s="209" t="s">
        <v>5389</v>
      </c>
      <c r="K238" s="210">
        <v>314.02999999999997</v>
      </c>
      <c r="L238" s="209" t="s">
        <v>5390</v>
      </c>
    </row>
    <row r="239" spans="1:12" ht="13.5">
      <c r="A239" s="209" t="s">
        <v>5384</v>
      </c>
      <c r="B239" s="209" t="s">
        <v>5385</v>
      </c>
      <c r="C239" s="209" t="s">
        <v>5607</v>
      </c>
      <c r="D239" s="209" t="s">
        <v>5608</v>
      </c>
      <c r="E239" s="210" t="s">
        <v>357</v>
      </c>
      <c r="F239" s="209" t="s">
        <v>357</v>
      </c>
      <c r="G239" s="209">
        <v>103115</v>
      </c>
      <c r="H239" s="209" t="s">
        <v>5635</v>
      </c>
      <c r="I239" s="209" t="s">
        <v>161</v>
      </c>
      <c r="J239" s="209" t="s">
        <v>5389</v>
      </c>
      <c r="K239" s="210">
        <v>353</v>
      </c>
      <c r="L239" s="209" t="s">
        <v>5390</v>
      </c>
    </row>
    <row r="240" spans="1:12" ht="13.5">
      <c r="A240" s="209" t="s">
        <v>5384</v>
      </c>
      <c r="B240" s="209" t="s">
        <v>5385</v>
      </c>
      <c r="C240" s="209" t="s">
        <v>5607</v>
      </c>
      <c r="D240" s="209" t="s">
        <v>5608</v>
      </c>
      <c r="E240" s="210" t="s">
        <v>357</v>
      </c>
      <c r="F240" s="209" t="s">
        <v>357</v>
      </c>
      <c r="G240" s="209">
        <v>103116</v>
      </c>
      <c r="H240" s="209" t="s">
        <v>5636</v>
      </c>
      <c r="I240" s="209" t="s">
        <v>161</v>
      </c>
      <c r="J240" s="209" t="s">
        <v>5389</v>
      </c>
      <c r="K240" s="210">
        <v>428.57</v>
      </c>
      <c r="L240" s="209" t="s">
        <v>5390</v>
      </c>
    </row>
    <row r="241" spans="1:12" ht="13.5">
      <c r="A241" s="209" t="s">
        <v>5384</v>
      </c>
      <c r="B241" s="209" t="s">
        <v>5385</v>
      </c>
      <c r="C241" s="209" t="s">
        <v>5607</v>
      </c>
      <c r="D241" s="209" t="s">
        <v>5608</v>
      </c>
      <c r="E241" s="210" t="s">
        <v>357</v>
      </c>
      <c r="F241" s="209" t="s">
        <v>357</v>
      </c>
      <c r="G241" s="209">
        <v>103117</v>
      </c>
      <c r="H241" s="209" t="s">
        <v>5637</v>
      </c>
      <c r="I241" s="209" t="s">
        <v>161</v>
      </c>
      <c r="J241" s="209" t="s">
        <v>5389</v>
      </c>
      <c r="K241" s="210">
        <v>467.54</v>
      </c>
      <c r="L241" s="209" t="s">
        <v>5390</v>
      </c>
    </row>
    <row r="242" spans="1:12" ht="13.5">
      <c r="A242" s="209" t="s">
        <v>5384</v>
      </c>
      <c r="B242" s="209" t="s">
        <v>5385</v>
      </c>
      <c r="C242" s="209" t="s">
        <v>5607</v>
      </c>
      <c r="D242" s="209" t="s">
        <v>5608</v>
      </c>
      <c r="E242" s="210" t="s">
        <v>357</v>
      </c>
      <c r="F242" s="209" t="s">
        <v>357</v>
      </c>
      <c r="G242" s="209">
        <v>103118</v>
      </c>
      <c r="H242" s="209" t="s">
        <v>5638</v>
      </c>
      <c r="I242" s="209" t="s">
        <v>161</v>
      </c>
      <c r="J242" s="209" t="s">
        <v>5389</v>
      </c>
      <c r="K242" s="210">
        <v>543.09</v>
      </c>
      <c r="L242" s="209" t="s">
        <v>5390</v>
      </c>
    </row>
    <row r="243" spans="1:12" ht="13.5">
      <c r="A243" s="209" t="s">
        <v>5384</v>
      </c>
      <c r="B243" s="209" t="s">
        <v>5385</v>
      </c>
      <c r="C243" s="209" t="s">
        <v>5607</v>
      </c>
      <c r="D243" s="209" t="s">
        <v>5608</v>
      </c>
      <c r="E243" s="210" t="s">
        <v>357</v>
      </c>
      <c r="F243" s="209" t="s">
        <v>357</v>
      </c>
      <c r="G243" s="209">
        <v>103119</v>
      </c>
      <c r="H243" s="209" t="s">
        <v>5639</v>
      </c>
      <c r="I243" s="209" t="s">
        <v>161</v>
      </c>
      <c r="J243" s="209" t="s">
        <v>5389</v>
      </c>
      <c r="K243" s="210">
        <v>582.05999999999995</v>
      </c>
      <c r="L243" s="209" t="s">
        <v>5390</v>
      </c>
    </row>
    <row r="244" spans="1:12" ht="13.5">
      <c r="A244" s="209" t="s">
        <v>5384</v>
      </c>
      <c r="B244" s="209" t="s">
        <v>5385</v>
      </c>
      <c r="C244" s="209" t="s">
        <v>5607</v>
      </c>
      <c r="D244" s="209" t="s">
        <v>5608</v>
      </c>
      <c r="E244" s="210" t="s">
        <v>357</v>
      </c>
      <c r="F244" s="209" t="s">
        <v>357</v>
      </c>
      <c r="G244" s="209">
        <v>103120</v>
      </c>
      <c r="H244" s="209" t="s">
        <v>5640</v>
      </c>
      <c r="I244" s="209" t="s">
        <v>161</v>
      </c>
      <c r="J244" s="209" t="s">
        <v>5389</v>
      </c>
      <c r="K244" s="210">
        <v>696.57</v>
      </c>
      <c r="L244" s="209" t="s">
        <v>5390</v>
      </c>
    </row>
    <row r="245" spans="1:12" ht="13.5">
      <c r="A245" s="209" t="s">
        <v>5384</v>
      </c>
      <c r="B245" s="209" t="s">
        <v>5385</v>
      </c>
      <c r="C245" s="209" t="s">
        <v>5607</v>
      </c>
      <c r="D245" s="209" t="s">
        <v>5608</v>
      </c>
      <c r="E245" s="210" t="s">
        <v>357</v>
      </c>
      <c r="F245" s="209" t="s">
        <v>357</v>
      </c>
      <c r="G245" s="209">
        <v>103121</v>
      </c>
      <c r="H245" s="209" t="s">
        <v>5641</v>
      </c>
      <c r="I245" s="209" t="s">
        <v>161</v>
      </c>
      <c r="J245" s="209" t="s">
        <v>5389</v>
      </c>
      <c r="K245" s="210">
        <v>53.22</v>
      </c>
      <c r="L245" s="209" t="s">
        <v>5390</v>
      </c>
    </row>
    <row r="246" spans="1:12" ht="13.5">
      <c r="A246" s="209" t="s">
        <v>5384</v>
      </c>
      <c r="B246" s="209" t="s">
        <v>5385</v>
      </c>
      <c r="C246" s="209" t="s">
        <v>5607</v>
      </c>
      <c r="D246" s="209" t="s">
        <v>5608</v>
      </c>
      <c r="E246" s="210" t="s">
        <v>357</v>
      </c>
      <c r="F246" s="209" t="s">
        <v>357</v>
      </c>
      <c r="G246" s="209">
        <v>103122</v>
      </c>
      <c r="H246" s="209" t="s">
        <v>5642</v>
      </c>
      <c r="I246" s="209" t="s">
        <v>161</v>
      </c>
      <c r="J246" s="209" t="s">
        <v>5389</v>
      </c>
      <c r="K246" s="210">
        <v>64.89</v>
      </c>
      <c r="L246" s="209" t="s">
        <v>5390</v>
      </c>
    </row>
    <row r="247" spans="1:12" ht="13.5">
      <c r="A247" s="209" t="s">
        <v>5384</v>
      </c>
      <c r="B247" s="209" t="s">
        <v>5385</v>
      </c>
      <c r="C247" s="209" t="s">
        <v>5607</v>
      </c>
      <c r="D247" s="209" t="s">
        <v>5608</v>
      </c>
      <c r="E247" s="210" t="s">
        <v>357</v>
      </c>
      <c r="F247" s="209" t="s">
        <v>357</v>
      </c>
      <c r="G247" s="209">
        <v>103123</v>
      </c>
      <c r="H247" s="209" t="s">
        <v>5643</v>
      </c>
      <c r="I247" s="209" t="s">
        <v>161</v>
      </c>
      <c r="J247" s="209" t="s">
        <v>5389</v>
      </c>
      <c r="K247" s="210">
        <v>94.12</v>
      </c>
      <c r="L247" s="209" t="s">
        <v>5390</v>
      </c>
    </row>
    <row r="248" spans="1:12" ht="13.5">
      <c r="A248" s="209" t="s">
        <v>5384</v>
      </c>
      <c r="B248" s="209" t="s">
        <v>5385</v>
      </c>
      <c r="C248" s="209" t="s">
        <v>5607</v>
      </c>
      <c r="D248" s="209" t="s">
        <v>5608</v>
      </c>
      <c r="E248" s="210" t="s">
        <v>357</v>
      </c>
      <c r="F248" s="209" t="s">
        <v>357</v>
      </c>
      <c r="G248" s="209">
        <v>103124</v>
      </c>
      <c r="H248" s="209" t="s">
        <v>5644</v>
      </c>
      <c r="I248" s="209" t="s">
        <v>161</v>
      </c>
      <c r="J248" s="209" t="s">
        <v>5389</v>
      </c>
      <c r="K248" s="210">
        <v>123.34</v>
      </c>
      <c r="L248" s="209" t="s">
        <v>5390</v>
      </c>
    </row>
    <row r="249" spans="1:12" ht="13.5">
      <c r="A249" s="209" t="s">
        <v>5384</v>
      </c>
      <c r="B249" s="209" t="s">
        <v>5385</v>
      </c>
      <c r="C249" s="209" t="s">
        <v>5607</v>
      </c>
      <c r="D249" s="209" t="s">
        <v>5608</v>
      </c>
      <c r="E249" s="210" t="s">
        <v>357</v>
      </c>
      <c r="F249" s="209" t="s">
        <v>357</v>
      </c>
      <c r="G249" s="209">
        <v>103125</v>
      </c>
      <c r="H249" s="209" t="s">
        <v>5645</v>
      </c>
      <c r="I249" s="209" t="s">
        <v>161</v>
      </c>
      <c r="J249" s="209" t="s">
        <v>5389</v>
      </c>
      <c r="K249" s="210">
        <v>207.46</v>
      </c>
      <c r="L249" s="209" t="s">
        <v>5390</v>
      </c>
    </row>
    <row r="250" spans="1:12" ht="13.5">
      <c r="A250" s="209" t="s">
        <v>5384</v>
      </c>
      <c r="B250" s="209" t="s">
        <v>5385</v>
      </c>
      <c r="C250" s="209" t="s">
        <v>5607</v>
      </c>
      <c r="D250" s="209" t="s">
        <v>5608</v>
      </c>
      <c r="E250" s="210" t="s">
        <v>357</v>
      </c>
      <c r="F250" s="209" t="s">
        <v>357</v>
      </c>
      <c r="G250" s="209">
        <v>103126</v>
      </c>
      <c r="H250" s="209" t="s">
        <v>5646</v>
      </c>
      <c r="I250" s="209" t="s">
        <v>161</v>
      </c>
      <c r="J250" s="209" t="s">
        <v>5389</v>
      </c>
      <c r="K250" s="210">
        <v>236.68</v>
      </c>
      <c r="L250" s="209" t="s">
        <v>5390</v>
      </c>
    </row>
    <row r="251" spans="1:12" ht="13.5">
      <c r="A251" s="209" t="s">
        <v>5384</v>
      </c>
      <c r="B251" s="209" t="s">
        <v>5385</v>
      </c>
      <c r="C251" s="209" t="s">
        <v>5607</v>
      </c>
      <c r="D251" s="209" t="s">
        <v>5608</v>
      </c>
      <c r="E251" s="210" t="s">
        <v>357</v>
      </c>
      <c r="F251" s="209" t="s">
        <v>357</v>
      </c>
      <c r="G251" s="209">
        <v>103127</v>
      </c>
      <c r="H251" s="209" t="s">
        <v>5647</v>
      </c>
      <c r="I251" s="209" t="s">
        <v>161</v>
      </c>
      <c r="J251" s="209" t="s">
        <v>5389</v>
      </c>
      <c r="K251" s="210">
        <v>320.82</v>
      </c>
      <c r="L251" s="209" t="s">
        <v>5390</v>
      </c>
    </row>
    <row r="252" spans="1:12" ht="13.5">
      <c r="A252" s="209" t="s">
        <v>5384</v>
      </c>
      <c r="B252" s="209" t="s">
        <v>5385</v>
      </c>
      <c r="C252" s="209" t="s">
        <v>5607</v>
      </c>
      <c r="D252" s="209" t="s">
        <v>5608</v>
      </c>
      <c r="E252" s="210" t="s">
        <v>357</v>
      </c>
      <c r="F252" s="209" t="s">
        <v>357</v>
      </c>
      <c r="G252" s="209">
        <v>103128</v>
      </c>
      <c r="H252" s="209" t="s">
        <v>5648</v>
      </c>
      <c r="I252" s="209" t="s">
        <v>161</v>
      </c>
      <c r="J252" s="209" t="s">
        <v>5389</v>
      </c>
      <c r="K252" s="210">
        <v>350.03</v>
      </c>
      <c r="L252" s="209" t="s">
        <v>5390</v>
      </c>
    </row>
    <row r="253" spans="1:12" ht="13.5">
      <c r="A253" s="209" t="s">
        <v>5384</v>
      </c>
      <c r="B253" s="209" t="s">
        <v>5385</v>
      </c>
      <c r="C253" s="209" t="s">
        <v>5607</v>
      </c>
      <c r="D253" s="209" t="s">
        <v>5608</v>
      </c>
      <c r="E253" s="210" t="s">
        <v>357</v>
      </c>
      <c r="F253" s="209" t="s">
        <v>357</v>
      </c>
      <c r="G253" s="209">
        <v>103129</v>
      </c>
      <c r="H253" s="209" t="s">
        <v>5649</v>
      </c>
      <c r="I253" s="209" t="s">
        <v>161</v>
      </c>
      <c r="J253" s="209" t="s">
        <v>5389</v>
      </c>
      <c r="K253" s="210">
        <v>434.17</v>
      </c>
      <c r="L253" s="209" t="s">
        <v>5390</v>
      </c>
    </row>
    <row r="254" spans="1:12" ht="13.5">
      <c r="A254" s="209" t="s">
        <v>5384</v>
      </c>
      <c r="B254" s="209" t="s">
        <v>5385</v>
      </c>
      <c r="C254" s="209" t="s">
        <v>5607</v>
      </c>
      <c r="D254" s="209" t="s">
        <v>5608</v>
      </c>
      <c r="E254" s="210" t="s">
        <v>357</v>
      </c>
      <c r="F254" s="209" t="s">
        <v>357</v>
      </c>
      <c r="G254" s="209">
        <v>103130</v>
      </c>
      <c r="H254" s="209" t="s">
        <v>5650</v>
      </c>
      <c r="I254" s="209" t="s">
        <v>161</v>
      </c>
      <c r="J254" s="209" t="s">
        <v>5389</v>
      </c>
      <c r="K254" s="210">
        <v>463.37</v>
      </c>
      <c r="L254" s="209" t="s">
        <v>5390</v>
      </c>
    </row>
    <row r="255" spans="1:12" ht="13.5">
      <c r="A255" s="209" t="s">
        <v>5384</v>
      </c>
      <c r="B255" s="209" t="s">
        <v>5385</v>
      </c>
      <c r="C255" s="209" t="s">
        <v>5607</v>
      </c>
      <c r="D255" s="209" t="s">
        <v>5608</v>
      </c>
      <c r="E255" s="210" t="s">
        <v>357</v>
      </c>
      <c r="F255" s="209" t="s">
        <v>357</v>
      </c>
      <c r="G255" s="209">
        <v>103131</v>
      </c>
      <c r="H255" s="209" t="s">
        <v>5651</v>
      </c>
      <c r="I255" s="209" t="s">
        <v>161</v>
      </c>
      <c r="J255" s="209" t="s">
        <v>5389</v>
      </c>
      <c r="K255" s="210">
        <v>521.82000000000005</v>
      </c>
      <c r="L255" s="209" t="s">
        <v>5390</v>
      </c>
    </row>
    <row r="256" spans="1:12" ht="13.5">
      <c r="A256" s="209" t="s">
        <v>5384</v>
      </c>
      <c r="B256" s="209" t="s">
        <v>5385</v>
      </c>
      <c r="C256" s="209" t="s">
        <v>5607</v>
      </c>
      <c r="D256" s="209" t="s">
        <v>5608</v>
      </c>
      <c r="E256" s="210" t="s">
        <v>357</v>
      </c>
      <c r="F256" s="209" t="s">
        <v>357</v>
      </c>
      <c r="G256" s="209">
        <v>103132</v>
      </c>
      <c r="H256" s="209" t="s">
        <v>5652</v>
      </c>
      <c r="I256" s="209" t="s">
        <v>161</v>
      </c>
      <c r="J256" s="209" t="s">
        <v>5389</v>
      </c>
      <c r="K256" s="210">
        <v>635.16999999999996</v>
      </c>
      <c r="L256" s="209" t="s">
        <v>5390</v>
      </c>
    </row>
    <row r="257" spans="1:12" ht="13.5">
      <c r="A257" s="209" t="s">
        <v>5384</v>
      </c>
      <c r="B257" s="209" t="s">
        <v>5385</v>
      </c>
      <c r="C257" s="209" t="s">
        <v>5607</v>
      </c>
      <c r="D257" s="209" t="s">
        <v>5608</v>
      </c>
      <c r="E257" s="210" t="s">
        <v>357</v>
      </c>
      <c r="F257" s="209" t="s">
        <v>357</v>
      </c>
      <c r="G257" s="209">
        <v>103133</v>
      </c>
      <c r="H257" s="209" t="s">
        <v>5653</v>
      </c>
      <c r="I257" s="209" t="s">
        <v>161</v>
      </c>
      <c r="J257" s="209" t="s">
        <v>5389</v>
      </c>
      <c r="K257" s="210">
        <v>693.6</v>
      </c>
      <c r="L257" s="209" t="s">
        <v>5390</v>
      </c>
    </row>
    <row r="258" spans="1:12" ht="13.5">
      <c r="A258" s="209" t="s">
        <v>5384</v>
      </c>
      <c r="B258" s="209" t="s">
        <v>5385</v>
      </c>
      <c r="C258" s="209" t="s">
        <v>5607</v>
      </c>
      <c r="D258" s="209" t="s">
        <v>5608</v>
      </c>
      <c r="E258" s="210" t="s">
        <v>357</v>
      </c>
      <c r="F258" s="209" t="s">
        <v>357</v>
      </c>
      <c r="G258" s="209">
        <v>103134</v>
      </c>
      <c r="H258" s="209" t="s">
        <v>5654</v>
      </c>
      <c r="I258" s="209" t="s">
        <v>161</v>
      </c>
      <c r="J258" s="209" t="s">
        <v>5389</v>
      </c>
      <c r="K258" s="210">
        <v>806.95</v>
      </c>
      <c r="L258" s="209" t="s">
        <v>5390</v>
      </c>
    </row>
    <row r="259" spans="1:12" ht="13.5">
      <c r="A259" s="209" t="s">
        <v>5384</v>
      </c>
      <c r="B259" s="209" t="s">
        <v>5385</v>
      </c>
      <c r="C259" s="209" t="s">
        <v>5607</v>
      </c>
      <c r="D259" s="209" t="s">
        <v>5608</v>
      </c>
      <c r="E259" s="210" t="s">
        <v>357</v>
      </c>
      <c r="F259" s="209" t="s">
        <v>357</v>
      </c>
      <c r="G259" s="209">
        <v>103135</v>
      </c>
      <c r="H259" s="209" t="s">
        <v>5655</v>
      </c>
      <c r="I259" s="209" t="s">
        <v>161</v>
      </c>
      <c r="J259" s="209" t="s">
        <v>5389</v>
      </c>
      <c r="K259" s="210">
        <v>865.41</v>
      </c>
      <c r="L259" s="209" t="s">
        <v>5390</v>
      </c>
    </row>
    <row r="260" spans="1:12" ht="13.5">
      <c r="A260" s="209" t="s">
        <v>5384</v>
      </c>
      <c r="B260" s="209" t="s">
        <v>5385</v>
      </c>
      <c r="C260" s="209" t="s">
        <v>5607</v>
      </c>
      <c r="D260" s="209" t="s">
        <v>5608</v>
      </c>
      <c r="E260" s="210" t="s">
        <v>357</v>
      </c>
      <c r="F260" s="209" t="s">
        <v>357</v>
      </c>
      <c r="G260" s="209">
        <v>103136</v>
      </c>
      <c r="H260" s="209" t="s">
        <v>5656</v>
      </c>
      <c r="I260" s="209" t="s">
        <v>161</v>
      </c>
      <c r="J260" s="209" t="s">
        <v>5389</v>
      </c>
      <c r="K260" s="211">
        <v>1037.18</v>
      </c>
      <c r="L260" s="209" t="s">
        <v>5390</v>
      </c>
    </row>
    <row r="261" spans="1:12" ht="13.5">
      <c r="A261" s="209" t="s">
        <v>5384</v>
      </c>
      <c r="B261" s="209" t="s">
        <v>5385</v>
      </c>
      <c r="C261" s="209" t="s">
        <v>5607</v>
      </c>
      <c r="D261" s="209" t="s">
        <v>5608</v>
      </c>
      <c r="E261" s="210" t="s">
        <v>357</v>
      </c>
      <c r="F261" s="209" t="s">
        <v>357</v>
      </c>
      <c r="G261" s="209">
        <v>103137</v>
      </c>
      <c r="H261" s="209" t="s">
        <v>5657</v>
      </c>
      <c r="I261" s="209" t="s">
        <v>161</v>
      </c>
      <c r="J261" s="209" t="s">
        <v>5389</v>
      </c>
      <c r="K261" s="210">
        <v>27.99</v>
      </c>
      <c r="L261" s="209" t="s">
        <v>5390</v>
      </c>
    </row>
    <row r="262" spans="1:12" ht="13.5">
      <c r="A262" s="209" t="s">
        <v>5384</v>
      </c>
      <c r="B262" s="209" t="s">
        <v>5385</v>
      </c>
      <c r="C262" s="209" t="s">
        <v>5607</v>
      </c>
      <c r="D262" s="209" t="s">
        <v>5608</v>
      </c>
      <c r="E262" s="210" t="s">
        <v>357</v>
      </c>
      <c r="F262" s="209" t="s">
        <v>357</v>
      </c>
      <c r="G262" s="209">
        <v>103138</v>
      </c>
      <c r="H262" s="209" t="s">
        <v>5658</v>
      </c>
      <c r="I262" s="209" t="s">
        <v>161</v>
      </c>
      <c r="J262" s="209" t="s">
        <v>5389</v>
      </c>
      <c r="K262" s="210">
        <v>31.87</v>
      </c>
      <c r="L262" s="209" t="s">
        <v>5390</v>
      </c>
    </row>
    <row r="263" spans="1:12" ht="13.5">
      <c r="A263" s="209" t="s">
        <v>5384</v>
      </c>
      <c r="B263" s="209" t="s">
        <v>5385</v>
      </c>
      <c r="C263" s="209" t="s">
        <v>5607</v>
      </c>
      <c r="D263" s="209" t="s">
        <v>5608</v>
      </c>
      <c r="E263" s="210" t="s">
        <v>357</v>
      </c>
      <c r="F263" s="209" t="s">
        <v>357</v>
      </c>
      <c r="G263" s="209">
        <v>103139</v>
      </c>
      <c r="H263" s="209" t="s">
        <v>5659</v>
      </c>
      <c r="I263" s="209" t="s">
        <v>161</v>
      </c>
      <c r="J263" s="209" t="s">
        <v>5389</v>
      </c>
      <c r="K263" s="210">
        <v>41.62</v>
      </c>
      <c r="L263" s="209" t="s">
        <v>5390</v>
      </c>
    </row>
    <row r="264" spans="1:12" ht="13.5">
      <c r="A264" s="209" t="s">
        <v>5384</v>
      </c>
      <c r="B264" s="209" t="s">
        <v>5385</v>
      </c>
      <c r="C264" s="209" t="s">
        <v>5607</v>
      </c>
      <c r="D264" s="209" t="s">
        <v>5608</v>
      </c>
      <c r="E264" s="210" t="s">
        <v>357</v>
      </c>
      <c r="F264" s="209" t="s">
        <v>357</v>
      </c>
      <c r="G264" s="209">
        <v>103140</v>
      </c>
      <c r="H264" s="209" t="s">
        <v>5660</v>
      </c>
      <c r="I264" s="209" t="s">
        <v>161</v>
      </c>
      <c r="J264" s="209" t="s">
        <v>5389</v>
      </c>
      <c r="K264" s="210">
        <v>51.36</v>
      </c>
      <c r="L264" s="209" t="s">
        <v>5390</v>
      </c>
    </row>
    <row r="265" spans="1:12" ht="13.5">
      <c r="A265" s="209" t="s">
        <v>5384</v>
      </c>
      <c r="B265" s="209" t="s">
        <v>5385</v>
      </c>
      <c r="C265" s="209" t="s">
        <v>5607</v>
      </c>
      <c r="D265" s="209" t="s">
        <v>5608</v>
      </c>
      <c r="E265" s="210" t="s">
        <v>357</v>
      </c>
      <c r="F265" s="209" t="s">
        <v>357</v>
      </c>
      <c r="G265" s="209">
        <v>103141</v>
      </c>
      <c r="H265" s="209" t="s">
        <v>5661</v>
      </c>
      <c r="I265" s="209" t="s">
        <v>161</v>
      </c>
      <c r="J265" s="209" t="s">
        <v>5389</v>
      </c>
      <c r="K265" s="210">
        <v>79.42</v>
      </c>
      <c r="L265" s="209" t="s">
        <v>5390</v>
      </c>
    </row>
    <row r="266" spans="1:12" ht="13.5">
      <c r="A266" s="209" t="s">
        <v>5384</v>
      </c>
      <c r="B266" s="209" t="s">
        <v>5385</v>
      </c>
      <c r="C266" s="209" t="s">
        <v>5607</v>
      </c>
      <c r="D266" s="209" t="s">
        <v>5608</v>
      </c>
      <c r="E266" s="210" t="s">
        <v>357</v>
      </c>
      <c r="F266" s="209" t="s">
        <v>357</v>
      </c>
      <c r="G266" s="209">
        <v>103142</v>
      </c>
      <c r="H266" s="209" t="s">
        <v>5662</v>
      </c>
      <c r="I266" s="209" t="s">
        <v>161</v>
      </c>
      <c r="J266" s="209" t="s">
        <v>5389</v>
      </c>
      <c r="K266" s="210">
        <v>89.14</v>
      </c>
      <c r="L266" s="209" t="s">
        <v>5390</v>
      </c>
    </row>
    <row r="267" spans="1:12" ht="13.5">
      <c r="A267" s="209" t="s">
        <v>5384</v>
      </c>
      <c r="B267" s="209" t="s">
        <v>5385</v>
      </c>
      <c r="C267" s="209" t="s">
        <v>5607</v>
      </c>
      <c r="D267" s="209" t="s">
        <v>5608</v>
      </c>
      <c r="E267" s="210" t="s">
        <v>357</v>
      </c>
      <c r="F267" s="209" t="s">
        <v>357</v>
      </c>
      <c r="G267" s="209">
        <v>103143</v>
      </c>
      <c r="H267" s="209" t="s">
        <v>5663</v>
      </c>
      <c r="I267" s="209" t="s">
        <v>161</v>
      </c>
      <c r="J267" s="209" t="s">
        <v>5389</v>
      </c>
      <c r="K267" s="210">
        <v>117.2</v>
      </c>
      <c r="L267" s="209" t="s">
        <v>5390</v>
      </c>
    </row>
    <row r="268" spans="1:12" ht="13.5">
      <c r="A268" s="209" t="s">
        <v>5384</v>
      </c>
      <c r="B268" s="209" t="s">
        <v>5385</v>
      </c>
      <c r="C268" s="209" t="s">
        <v>5607</v>
      </c>
      <c r="D268" s="209" t="s">
        <v>5608</v>
      </c>
      <c r="E268" s="210" t="s">
        <v>357</v>
      </c>
      <c r="F268" s="209" t="s">
        <v>357</v>
      </c>
      <c r="G268" s="209">
        <v>103144</v>
      </c>
      <c r="H268" s="209" t="s">
        <v>5664</v>
      </c>
      <c r="I268" s="209" t="s">
        <v>161</v>
      </c>
      <c r="J268" s="209" t="s">
        <v>5389</v>
      </c>
      <c r="K268" s="210">
        <v>126.92</v>
      </c>
      <c r="L268" s="209" t="s">
        <v>5390</v>
      </c>
    </row>
    <row r="269" spans="1:12" ht="13.5">
      <c r="A269" s="209" t="s">
        <v>5384</v>
      </c>
      <c r="B269" s="209" t="s">
        <v>5385</v>
      </c>
      <c r="C269" s="209" t="s">
        <v>5607</v>
      </c>
      <c r="D269" s="209" t="s">
        <v>5608</v>
      </c>
      <c r="E269" s="210" t="s">
        <v>357</v>
      </c>
      <c r="F269" s="209" t="s">
        <v>357</v>
      </c>
      <c r="G269" s="209">
        <v>103145</v>
      </c>
      <c r="H269" s="209" t="s">
        <v>5665</v>
      </c>
      <c r="I269" s="209" t="s">
        <v>161</v>
      </c>
      <c r="J269" s="209" t="s">
        <v>5389</v>
      </c>
      <c r="K269" s="210">
        <v>154.97999999999999</v>
      </c>
      <c r="L269" s="209" t="s">
        <v>5390</v>
      </c>
    </row>
    <row r="270" spans="1:12" ht="13.5">
      <c r="A270" s="209" t="s">
        <v>5384</v>
      </c>
      <c r="B270" s="209" t="s">
        <v>5385</v>
      </c>
      <c r="C270" s="209" t="s">
        <v>5607</v>
      </c>
      <c r="D270" s="209" t="s">
        <v>5608</v>
      </c>
      <c r="E270" s="210" t="s">
        <v>357</v>
      </c>
      <c r="F270" s="209" t="s">
        <v>357</v>
      </c>
      <c r="G270" s="209">
        <v>103146</v>
      </c>
      <c r="H270" s="209" t="s">
        <v>5666</v>
      </c>
      <c r="I270" s="209" t="s">
        <v>161</v>
      </c>
      <c r="J270" s="209" t="s">
        <v>5389</v>
      </c>
      <c r="K270" s="210">
        <v>164.71</v>
      </c>
      <c r="L270" s="209" t="s">
        <v>5390</v>
      </c>
    </row>
    <row r="271" spans="1:12" ht="13.5">
      <c r="A271" s="209" t="s">
        <v>5384</v>
      </c>
      <c r="B271" s="209" t="s">
        <v>5385</v>
      </c>
      <c r="C271" s="209" t="s">
        <v>5607</v>
      </c>
      <c r="D271" s="209" t="s">
        <v>5608</v>
      </c>
      <c r="E271" s="210" t="s">
        <v>357</v>
      </c>
      <c r="F271" s="209" t="s">
        <v>357</v>
      </c>
      <c r="G271" s="209">
        <v>103147</v>
      </c>
      <c r="H271" s="209" t="s">
        <v>5667</v>
      </c>
      <c r="I271" s="209" t="s">
        <v>161</v>
      </c>
      <c r="J271" s="209" t="s">
        <v>5389</v>
      </c>
      <c r="K271" s="210">
        <v>184.19</v>
      </c>
      <c r="L271" s="209" t="s">
        <v>5390</v>
      </c>
    </row>
    <row r="272" spans="1:12" ht="13.5">
      <c r="A272" s="209" t="s">
        <v>5384</v>
      </c>
      <c r="B272" s="209" t="s">
        <v>5385</v>
      </c>
      <c r="C272" s="209" t="s">
        <v>5607</v>
      </c>
      <c r="D272" s="209" t="s">
        <v>5608</v>
      </c>
      <c r="E272" s="210" t="s">
        <v>357</v>
      </c>
      <c r="F272" s="209" t="s">
        <v>357</v>
      </c>
      <c r="G272" s="209">
        <v>103148</v>
      </c>
      <c r="H272" s="209" t="s">
        <v>5668</v>
      </c>
      <c r="I272" s="209" t="s">
        <v>161</v>
      </c>
      <c r="J272" s="209" t="s">
        <v>5389</v>
      </c>
      <c r="K272" s="210">
        <v>221.97</v>
      </c>
      <c r="L272" s="209" t="s">
        <v>5390</v>
      </c>
    </row>
    <row r="273" spans="1:12" ht="13.5">
      <c r="A273" s="209" t="s">
        <v>5384</v>
      </c>
      <c r="B273" s="209" t="s">
        <v>5385</v>
      </c>
      <c r="C273" s="209" t="s">
        <v>5607</v>
      </c>
      <c r="D273" s="209" t="s">
        <v>5608</v>
      </c>
      <c r="E273" s="210" t="s">
        <v>357</v>
      </c>
      <c r="F273" s="209" t="s">
        <v>357</v>
      </c>
      <c r="G273" s="209">
        <v>103149</v>
      </c>
      <c r="H273" s="209" t="s">
        <v>5669</v>
      </c>
      <c r="I273" s="209" t="s">
        <v>161</v>
      </c>
      <c r="J273" s="209" t="s">
        <v>5389</v>
      </c>
      <c r="K273" s="210">
        <v>241.46</v>
      </c>
      <c r="L273" s="209" t="s">
        <v>5390</v>
      </c>
    </row>
    <row r="274" spans="1:12" ht="13.5">
      <c r="A274" s="209" t="s">
        <v>5384</v>
      </c>
      <c r="B274" s="209" t="s">
        <v>5385</v>
      </c>
      <c r="C274" s="209" t="s">
        <v>5607</v>
      </c>
      <c r="D274" s="209" t="s">
        <v>5608</v>
      </c>
      <c r="E274" s="210" t="s">
        <v>357</v>
      </c>
      <c r="F274" s="209" t="s">
        <v>357</v>
      </c>
      <c r="G274" s="209">
        <v>103150</v>
      </c>
      <c r="H274" s="209" t="s">
        <v>5670</v>
      </c>
      <c r="I274" s="209" t="s">
        <v>161</v>
      </c>
      <c r="J274" s="209" t="s">
        <v>5389</v>
      </c>
      <c r="K274" s="210">
        <v>279.2</v>
      </c>
      <c r="L274" s="209" t="s">
        <v>5390</v>
      </c>
    </row>
    <row r="275" spans="1:12" ht="13.5">
      <c r="A275" s="209" t="s">
        <v>5384</v>
      </c>
      <c r="B275" s="209" t="s">
        <v>5385</v>
      </c>
      <c r="C275" s="209" t="s">
        <v>5607</v>
      </c>
      <c r="D275" s="209" t="s">
        <v>5608</v>
      </c>
      <c r="E275" s="210" t="s">
        <v>357</v>
      </c>
      <c r="F275" s="209" t="s">
        <v>357</v>
      </c>
      <c r="G275" s="209">
        <v>103151</v>
      </c>
      <c r="H275" s="209" t="s">
        <v>5671</v>
      </c>
      <c r="I275" s="209" t="s">
        <v>161</v>
      </c>
      <c r="J275" s="209" t="s">
        <v>5389</v>
      </c>
      <c r="K275" s="210">
        <v>298.70999999999998</v>
      </c>
      <c r="L275" s="209" t="s">
        <v>5390</v>
      </c>
    </row>
    <row r="276" spans="1:12" ht="13.5">
      <c r="A276" s="209" t="s">
        <v>5384</v>
      </c>
      <c r="B276" s="209" t="s">
        <v>5385</v>
      </c>
      <c r="C276" s="209" t="s">
        <v>5607</v>
      </c>
      <c r="D276" s="209" t="s">
        <v>5608</v>
      </c>
      <c r="E276" s="210" t="s">
        <v>357</v>
      </c>
      <c r="F276" s="209" t="s">
        <v>357</v>
      </c>
      <c r="G276" s="209">
        <v>103152</v>
      </c>
      <c r="H276" s="209" t="s">
        <v>5672</v>
      </c>
      <c r="I276" s="209" t="s">
        <v>161</v>
      </c>
      <c r="J276" s="209" t="s">
        <v>5389</v>
      </c>
      <c r="K276" s="210">
        <v>355.97</v>
      </c>
      <c r="L276" s="209" t="s">
        <v>5390</v>
      </c>
    </row>
    <row r="277" spans="1:12" ht="13.5">
      <c r="A277" s="209" t="s">
        <v>5384</v>
      </c>
      <c r="B277" s="209" t="s">
        <v>5385</v>
      </c>
      <c r="C277" s="209" t="s">
        <v>5673</v>
      </c>
      <c r="D277" s="209" t="s">
        <v>5674</v>
      </c>
      <c r="E277" s="210" t="s">
        <v>357</v>
      </c>
      <c r="F277" s="209" t="s">
        <v>357</v>
      </c>
      <c r="G277" s="209">
        <v>103372</v>
      </c>
      <c r="H277" s="209" t="s">
        <v>5675</v>
      </c>
      <c r="I277" s="209" t="s">
        <v>148</v>
      </c>
      <c r="J277" s="209" t="s">
        <v>5389</v>
      </c>
      <c r="K277" s="210">
        <v>5.62</v>
      </c>
      <c r="L277" s="209" t="s">
        <v>5390</v>
      </c>
    </row>
    <row r="278" spans="1:12" ht="13.5">
      <c r="A278" s="209" t="s">
        <v>5384</v>
      </c>
      <c r="B278" s="209" t="s">
        <v>5385</v>
      </c>
      <c r="C278" s="209" t="s">
        <v>5673</v>
      </c>
      <c r="D278" s="209" t="s">
        <v>5674</v>
      </c>
      <c r="E278" s="210" t="s">
        <v>357</v>
      </c>
      <c r="F278" s="209" t="s">
        <v>357</v>
      </c>
      <c r="G278" s="209">
        <v>103373</v>
      </c>
      <c r="H278" s="209" t="s">
        <v>5676</v>
      </c>
      <c r="I278" s="209" t="s">
        <v>148</v>
      </c>
      <c r="J278" s="209" t="s">
        <v>5389</v>
      </c>
      <c r="K278" s="210">
        <v>11.03</v>
      </c>
      <c r="L278" s="209" t="s">
        <v>5390</v>
      </c>
    </row>
    <row r="279" spans="1:12" ht="13.5">
      <c r="A279" s="209" t="s">
        <v>5384</v>
      </c>
      <c r="B279" s="209" t="s">
        <v>5385</v>
      </c>
      <c r="C279" s="209" t="s">
        <v>5673</v>
      </c>
      <c r="D279" s="209" t="s">
        <v>5674</v>
      </c>
      <c r="E279" s="210" t="s">
        <v>357</v>
      </c>
      <c r="F279" s="209" t="s">
        <v>357</v>
      </c>
      <c r="G279" s="209">
        <v>103376</v>
      </c>
      <c r="H279" s="209" t="s">
        <v>5677</v>
      </c>
      <c r="I279" s="209" t="s">
        <v>148</v>
      </c>
      <c r="J279" s="209" t="s">
        <v>5389</v>
      </c>
      <c r="K279" s="210">
        <v>132.24</v>
      </c>
      <c r="L279" s="209" t="s">
        <v>5390</v>
      </c>
    </row>
    <row r="280" spans="1:12" ht="13.5">
      <c r="A280" s="209" t="s">
        <v>5384</v>
      </c>
      <c r="B280" s="209" t="s">
        <v>5385</v>
      </c>
      <c r="C280" s="209" t="s">
        <v>5673</v>
      </c>
      <c r="D280" s="209" t="s">
        <v>5674</v>
      </c>
      <c r="E280" s="210" t="s">
        <v>357</v>
      </c>
      <c r="F280" s="209" t="s">
        <v>357</v>
      </c>
      <c r="G280" s="209">
        <v>103377</v>
      </c>
      <c r="H280" s="209" t="s">
        <v>5678</v>
      </c>
      <c r="I280" s="209" t="s">
        <v>148</v>
      </c>
      <c r="J280" s="209" t="s">
        <v>5389</v>
      </c>
      <c r="K280" s="210">
        <v>283.17</v>
      </c>
      <c r="L280" s="209" t="s">
        <v>5390</v>
      </c>
    </row>
    <row r="281" spans="1:12" ht="13.5">
      <c r="A281" s="209" t="s">
        <v>5384</v>
      </c>
      <c r="B281" s="209" t="s">
        <v>5385</v>
      </c>
      <c r="C281" s="209" t="s">
        <v>5673</v>
      </c>
      <c r="D281" s="209" t="s">
        <v>5674</v>
      </c>
      <c r="E281" s="210" t="s">
        <v>357</v>
      </c>
      <c r="F281" s="209" t="s">
        <v>357</v>
      </c>
      <c r="G281" s="209">
        <v>103379</v>
      </c>
      <c r="H281" s="209" t="s">
        <v>5679</v>
      </c>
      <c r="I281" s="209" t="s">
        <v>148</v>
      </c>
      <c r="J281" s="209" t="s">
        <v>5389</v>
      </c>
      <c r="K281" s="210">
        <v>440.99</v>
      </c>
      <c r="L281" s="209" t="s">
        <v>5390</v>
      </c>
    </row>
    <row r="282" spans="1:12" ht="13.5">
      <c r="A282" s="209" t="s">
        <v>5384</v>
      </c>
      <c r="B282" s="209" t="s">
        <v>5385</v>
      </c>
      <c r="C282" s="209" t="s">
        <v>5673</v>
      </c>
      <c r="D282" s="209" t="s">
        <v>5674</v>
      </c>
      <c r="E282" s="210" t="s">
        <v>357</v>
      </c>
      <c r="F282" s="209" t="s">
        <v>357</v>
      </c>
      <c r="G282" s="209">
        <v>103383</v>
      </c>
      <c r="H282" s="209" t="s">
        <v>5680</v>
      </c>
      <c r="I282" s="209" t="s">
        <v>148</v>
      </c>
      <c r="J282" s="209" t="s">
        <v>5389</v>
      </c>
      <c r="K282" s="211">
        <v>1081.27</v>
      </c>
      <c r="L282" s="209" t="s">
        <v>5390</v>
      </c>
    </row>
    <row r="283" spans="1:12" ht="13.5">
      <c r="A283" s="209" t="s">
        <v>5384</v>
      </c>
      <c r="B283" s="209" t="s">
        <v>5385</v>
      </c>
      <c r="C283" s="209" t="s">
        <v>5673</v>
      </c>
      <c r="D283" s="209" t="s">
        <v>5674</v>
      </c>
      <c r="E283" s="210" t="s">
        <v>357</v>
      </c>
      <c r="F283" s="209" t="s">
        <v>357</v>
      </c>
      <c r="G283" s="209">
        <v>103385</v>
      </c>
      <c r="H283" s="209" t="s">
        <v>5681</v>
      </c>
      <c r="I283" s="209" t="s">
        <v>148</v>
      </c>
      <c r="J283" s="209" t="s">
        <v>5389</v>
      </c>
      <c r="K283" s="211">
        <v>1743.12</v>
      </c>
      <c r="L283" s="209" t="s">
        <v>5390</v>
      </c>
    </row>
    <row r="284" spans="1:12" ht="13.5">
      <c r="A284" s="209" t="s">
        <v>5384</v>
      </c>
      <c r="B284" s="209" t="s">
        <v>5385</v>
      </c>
      <c r="C284" s="209" t="s">
        <v>5673</v>
      </c>
      <c r="D284" s="209" t="s">
        <v>5674</v>
      </c>
      <c r="E284" s="210" t="s">
        <v>357</v>
      </c>
      <c r="F284" s="209" t="s">
        <v>357</v>
      </c>
      <c r="G284" s="209">
        <v>103387</v>
      </c>
      <c r="H284" s="209" t="s">
        <v>5682</v>
      </c>
      <c r="I284" s="209" t="s">
        <v>148</v>
      </c>
      <c r="J284" s="209" t="s">
        <v>5389</v>
      </c>
      <c r="K284" s="211">
        <v>3058.37</v>
      </c>
      <c r="L284" s="209" t="s">
        <v>5390</v>
      </c>
    </row>
    <row r="285" spans="1:12" ht="13.5">
      <c r="A285" s="209" t="s">
        <v>5384</v>
      </c>
      <c r="B285" s="209" t="s">
        <v>5385</v>
      </c>
      <c r="C285" s="209" t="s">
        <v>5673</v>
      </c>
      <c r="D285" s="209" t="s">
        <v>5674</v>
      </c>
      <c r="E285" s="210" t="s">
        <v>357</v>
      </c>
      <c r="F285" s="209" t="s">
        <v>357</v>
      </c>
      <c r="G285" s="209">
        <v>103389</v>
      </c>
      <c r="H285" s="209" t="s">
        <v>5683</v>
      </c>
      <c r="I285" s="209" t="s">
        <v>148</v>
      </c>
      <c r="J285" s="209" t="s">
        <v>5389</v>
      </c>
      <c r="K285" s="211">
        <v>4548.3599999999997</v>
      </c>
      <c r="L285" s="209" t="s">
        <v>5390</v>
      </c>
    </row>
    <row r="286" spans="1:12" ht="13.5">
      <c r="A286" s="209" t="s">
        <v>5384</v>
      </c>
      <c r="B286" s="209" t="s">
        <v>5385</v>
      </c>
      <c r="C286" s="209" t="s">
        <v>5673</v>
      </c>
      <c r="D286" s="209" t="s">
        <v>5674</v>
      </c>
      <c r="E286" s="210" t="s">
        <v>357</v>
      </c>
      <c r="F286" s="209" t="s">
        <v>357</v>
      </c>
      <c r="G286" s="209">
        <v>103391</v>
      </c>
      <c r="H286" s="209" t="s">
        <v>5684</v>
      </c>
      <c r="I286" s="209" t="s">
        <v>148</v>
      </c>
      <c r="J286" s="209" t="s">
        <v>5389</v>
      </c>
      <c r="K286" s="211">
        <v>2992.97</v>
      </c>
      <c r="L286" s="209" t="s">
        <v>5390</v>
      </c>
    </row>
    <row r="287" spans="1:12" ht="13.5">
      <c r="A287" s="209" t="s">
        <v>5384</v>
      </c>
      <c r="B287" s="209" t="s">
        <v>5385</v>
      </c>
      <c r="C287" s="209" t="s">
        <v>5673</v>
      </c>
      <c r="D287" s="209" t="s">
        <v>5674</v>
      </c>
      <c r="E287" s="210" t="s">
        <v>357</v>
      </c>
      <c r="F287" s="209" t="s">
        <v>357</v>
      </c>
      <c r="G287" s="209">
        <v>103392</v>
      </c>
      <c r="H287" s="209" t="s">
        <v>5685</v>
      </c>
      <c r="I287" s="209" t="s">
        <v>148</v>
      </c>
      <c r="J287" s="209" t="s">
        <v>5389</v>
      </c>
      <c r="K287" s="211">
        <v>4894.84</v>
      </c>
      <c r="L287" s="209" t="s">
        <v>5390</v>
      </c>
    </row>
    <row r="288" spans="1:12" ht="13.5">
      <c r="A288" s="209" t="s">
        <v>5384</v>
      </c>
      <c r="B288" s="209" t="s">
        <v>5385</v>
      </c>
      <c r="C288" s="209" t="s">
        <v>5673</v>
      </c>
      <c r="D288" s="209" t="s">
        <v>5674</v>
      </c>
      <c r="E288" s="210" t="s">
        <v>357</v>
      </c>
      <c r="F288" s="209" t="s">
        <v>357</v>
      </c>
      <c r="G288" s="209">
        <v>103393</v>
      </c>
      <c r="H288" s="209" t="s">
        <v>5686</v>
      </c>
      <c r="I288" s="209" t="s">
        <v>148</v>
      </c>
      <c r="J288" s="209" t="s">
        <v>5389</v>
      </c>
      <c r="K288" s="211">
        <v>5398.46</v>
      </c>
      <c r="L288" s="209" t="s">
        <v>5390</v>
      </c>
    </row>
    <row r="289" spans="1:12" ht="13.5">
      <c r="A289" s="209" t="s">
        <v>5384</v>
      </c>
      <c r="B289" s="209" t="s">
        <v>5385</v>
      </c>
      <c r="C289" s="209" t="s">
        <v>5673</v>
      </c>
      <c r="D289" s="209" t="s">
        <v>5674</v>
      </c>
      <c r="E289" s="210" t="s">
        <v>357</v>
      </c>
      <c r="F289" s="209" t="s">
        <v>357</v>
      </c>
      <c r="G289" s="209">
        <v>103394</v>
      </c>
      <c r="H289" s="209" t="s">
        <v>5687</v>
      </c>
      <c r="I289" s="209" t="s">
        <v>148</v>
      </c>
      <c r="J289" s="209" t="s">
        <v>5389</v>
      </c>
      <c r="K289" s="211">
        <v>3996.77</v>
      </c>
      <c r="L289" s="209" t="s">
        <v>5390</v>
      </c>
    </row>
    <row r="290" spans="1:12" ht="13.5">
      <c r="A290" s="209" t="s">
        <v>5384</v>
      </c>
      <c r="B290" s="209" t="s">
        <v>5385</v>
      </c>
      <c r="C290" s="209" t="s">
        <v>5673</v>
      </c>
      <c r="D290" s="209" t="s">
        <v>5674</v>
      </c>
      <c r="E290" s="210" t="s">
        <v>357</v>
      </c>
      <c r="F290" s="209" t="s">
        <v>357</v>
      </c>
      <c r="G290" s="209">
        <v>103395</v>
      </c>
      <c r="H290" s="209" t="s">
        <v>5688</v>
      </c>
      <c r="I290" s="209" t="s">
        <v>148</v>
      </c>
      <c r="J290" s="209" t="s">
        <v>5389</v>
      </c>
      <c r="K290" s="211">
        <v>1981.83</v>
      </c>
      <c r="L290" s="209" t="s">
        <v>5390</v>
      </c>
    </row>
    <row r="291" spans="1:12" ht="13.5">
      <c r="A291" s="209" t="s">
        <v>5384</v>
      </c>
      <c r="B291" s="209" t="s">
        <v>5385</v>
      </c>
      <c r="C291" s="209" t="s">
        <v>5673</v>
      </c>
      <c r="D291" s="209" t="s">
        <v>5674</v>
      </c>
      <c r="E291" s="210" t="s">
        <v>357</v>
      </c>
      <c r="F291" s="209" t="s">
        <v>357</v>
      </c>
      <c r="G291" s="209">
        <v>103396</v>
      </c>
      <c r="H291" s="209" t="s">
        <v>5689</v>
      </c>
      <c r="I291" s="209" t="s">
        <v>148</v>
      </c>
      <c r="J291" s="209" t="s">
        <v>5389</v>
      </c>
      <c r="K291" s="211">
        <v>1334.34</v>
      </c>
      <c r="L291" s="209" t="s">
        <v>5390</v>
      </c>
    </row>
    <row r="292" spans="1:12" ht="13.5">
      <c r="A292" s="209" t="s">
        <v>5384</v>
      </c>
      <c r="B292" s="209" t="s">
        <v>5385</v>
      </c>
      <c r="C292" s="209" t="s">
        <v>5673</v>
      </c>
      <c r="D292" s="209" t="s">
        <v>5674</v>
      </c>
      <c r="E292" s="210" t="s">
        <v>357</v>
      </c>
      <c r="F292" s="209" t="s">
        <v>357</v>
      </c>
      <c r="G292" s="209">
        <v>103397</v>
      </c>
      <c r="H292" s="209" t="s">
        <v>5690</v>
      </c>
      <c r="I292" s="209" t="s">
        <v>161</v>
      </c>
      <c r="J292" s="209" t="s">
        <v>5447</v>
      </c>
      <c r="K292" s="210">
        <v>3.06</v>
      </c>
      <c r="L292" s="209" t="s">
        <v>5390</v>
      </c>
    </row>
    <row r="293" spans="1:12" ht="13.5">
      <c r="A293" s="209" t="s">
        <v>5384</v>
      </c>
      <c r="B293" s="209" t="s">
        <v>5385</v>
      </c>
      <c r="C293" s="209" t="s">
        <v>5673</v>
      </c>
      <c r="D293" s="209" t="s">
        <v>5674</v>
      </c>
      <c r="E293" s="210" t="s">
        <v>357</v>
      </c>
      <c r="F293" s="209" t="s">
        <v>357</v>
      </c>
      <c r="G293" s="209">
        <v>103398</v>
      </c>
      <c r="H293" s="209" t="s">
        <v>5691</v>
      </c>
      <c r="I293" s="209" t="s">
        <v>161</v>
      </c>
      <c r="J293" s="209" t="s">
        <v>5447</v>
      </c>
      <c r="K293" s="210">
        <v>4.9000000000000004</v>
      </c>
      <c r="L293" s="209" t="s">
        <v>5390</v>
      </c>
    </row>
    <row r="294" spans="1:12" ht="13.5">
      <c r="A294" s="209" t="s">
        <v>5384</v>
      </c>
      <c r="B294" s="209" t="s">
        <v>5385</v>
      </c>
      <c r="C294" s="209" t="s">
        <v>5673</v>
      </c>
      <c r="D294" s="209" t="s">
        <v>5674</v>
      </c>
      <c r="E294" s="210" t="s">
        <v>357</v>
      </c>
      <c r="F294" s="209" t="s">
        <v>357</v>
      </c>
      <c r="G294" s="209">
        <v>103399</v>
      </c>
      <c r="H294" s="209" t="s">
        <v>5692</v>
      </c>
      <c r="I294" s="209" t="s">
        <v>161</v>
      </c>
      <c r="J294" s="209" t="s">
        <v>5447</v>
      </c>
      <c r="K294" s="210">
        <v>9.66</v>
      </c>
      <c r="L294" s="209" t="s">
        <v>5390</v>
      </c>
    </row>
    <row r="295" spans="1:12" ht="13.5">
      <c r="A295" s="209" t="s">
        <v>5384</v>
      </c>
      <c r="B295" s="209" t="s">
        <v>5385</v>
      </c>
      <c r="C295" s="209" t="s">
        <v>5673</v>
      </c>
      <c r="D295" s="209" t="s">
        <v>5674</v>
      </c>
      <c r="E295" s="210" t="s">
        <v>357</v>
      </c>
      <c r="F295" s="209" t="s">
        <v>357</v>
      </c>
      <c r="G295" s="209">
        <v>103400</v>
      </c>
      <c r="H295" s="209" t="s">
        <v>5693</v>
      </c>
      <c r="I295" s="209" t="s">
        <v>161</v>
      </c>
      <c r="J295" s="209" t="s">
        <v>5447</v>
      </c>
      <c r="K295" s="210">
        <v>13.81</v>
      </c>
      <c r="L295" s="209" t="s">
        <v>5390</v>
      </c>
    </row>
    <row r="296" spans="1:12" ht="13.5">
      <c r="A296" s="209" t="s">
        <v>5384</v>
      </c>
      <c r="B296" s="209" t="s">
        <v>5385</v>
      </c>
      <c r="C296" s="209" t="s">
        <v>5673</v>
      </c>
      <c r="D296" s="209" t="s">
        <v>5674</v>
      </c>
      <c r="E296" s="210" t="s">
        <v>357</v>
      </c>
      <c r="F296" s="209" t="s">
        <v>357</v>
      </c>
      <c r="G296" s="209">
        <v>103401</v>
      </c>
      <c r="H296" s="209" t="s">
        <v>5694</v>
      </c>
      <c r="I296" s="209" t="s">
        <v>161</v>
      </c>
      <c r="J296" s="209" t="s">
        <v>5447</v>
      </c>
      <c r="K296" s="210">
        <v>16.88</v>
      </c>
      <c r="L296" s="209" t="s">
        <v>5390</v>
      </c>
    </row>
    <row r="297" spans="1:12" ht="13.5">
      <c r="A297" s="209" t="s">
        <v>5384</v>
      </c>
      <c r="B297" s="209" t="s">
        <v>5385</v>
      </c>
      <c r="C297" s="209" t="s">
        <v>5673</v>
      </c>
      <c r="D297" s="209" t="s">
        <v>5674</v>
      </c>
      <c r="E297" s="210" t="s">
        <v>357</v>
      </c>
      <c r="F297" s="209" t="s">
        <v>357</v>
      </c>
      <c r="G297" s="209">
        <v>103402</v>
      </c>
      <c r="H297" s="209" t="s">
        <v>5695</v>
      </c>
      <c r="I297" s="209" t="s">
        <v>161</v>
      </c>
      <c r="J297" s="209" t="s">
        <v>5447</v>
      </c>
      <c r="K297" s="210">
        <v>24.56</v>
      </c>
      <c r="L297" s="209" t="s">
        <v>5390</v>
      </c>
    </row>
    <row r="298" spans="1:12" ht="13.5">
      <c r="A298" s="209" t="s">
        <v>5384</v>
      </c>
      <c r="B298" s="209" t="s">
        <v>5385</v>
      </c>
      <c r="C298" s="209" t="s">
        <v>5673</v>
      </c>
      <c r="D298" s="209" t="s">
        <v>5674</v>
      </c>
      <c r="E298" s="210" t="s">
        <v>357</v>
      </c>
      <c r="F298" s="209" t="s">
        <v>357</v>
      </c>
      <c r="G298" s="209">
        <v>103403</v>
      </c>
      <c r="H298" s="209" t="s">
        <v>5696</v>
      </c>
      <c r="I298" s="209" t="s">
        <v>161</v>
      </c>
      <c r="J298" s="209" t="s">
        <v>5447</v>
      </c>
      <c r="K298" s="210">
        <v>27.63</v>
      </c>
      <c r="L298" s="209" t="s">
        <v>5390</v>
      </c>
    </row>
    <row r="299" spans="1:12" ht="13.5">
      <c r="A299" s="209" t="s">
        <v>5384</v>
      </c>
      <c r="B299" s="209" t="s">
        <v>5385</v>
      </c>
      <c r="C299" s="209" t="s">
        <v>5673</v>
      </c>
      <c r="D299" s="209" t="s">
        <v>5674</v>
      </c>
      <c r="E299" s="210" t="s">
        <v>357</v>
      </c>
      <c r="F299" s="209" t="s">
        <v>357</v>
      </c>
      <c r="G299" s="209">
        <v>103404</v>
      </c>
      <c r="H299" s="209" t="s">
        <v>5697</v>
      </c>
      <c r="I299" s="209" t="s">
        <v>161</v>
      </c>
      <c r="J299" s="209" t="s">
        <v>5447</v>
      </c>
      <c r="K299" s="210">
        <v>30.7</v>
      </c>
      <c r="L299" s="209" t="s">
        <v>5390</v>
      </c>
    </row>
    <row r="300" spans="1:12" ht="13.5">
      <c r="A300" s="209" t="s">
        <v>5384</v>
      </c>
      <c r="B300" s="209" t="s">
        <v>5385</v>
      </c>
      <c r="C300" s="209" t="s">
        <v>5673</v>
      </c>
      <c r="D300" s="209" t="s">
        <v>5674</v>
      </c>
      <c r="E300" s="210" t="s">
        <v>357</v>
      </c>
      <c r="F300" s="209" t="s">
        <v>357</v>
      </c>
      <c r="G300" s="209">
        <v>103405</v>
      </c>
      <c r="H300" s="209" t="s">
        <v>5698</v>
      </c>
      <c r="I300" s="209" t="s">
        <v>161</v>
      </c>
      <c r="J300" s="209" t="s">
        <v>5447</v>
      </c>
      <c r="K300" s="210">
        <v>34.54</v>
      </c>
      <c r="L300" s="209" t="s">
        <v>5390</v>
      </c>
    </row>
    <row r="301" spans="1:12" ht="13.5">
      <c r="A301" s="209" t="s">
        <v>5384</v>
      </c>
      <c r="B301" s="209" t="s">
        <v>5385</v>
      </c>
      <c r="C301" s="209" t="s">
        <v>5673</v>
      </c>
      <c r="D301" s="209" t="s">
        <v>5674</v>
      </c>
      <c r="E301" s="210" t="s">
        <v>357</v>
      </c>
      <c r="F301" s="209" t="s">
        <v>357</v>
      </c>
      <c r="G301" s="209">
        <v>103406</v>
      </c>
      <c r="H301" s="209" t="s">
        <v>5699</v>
      </c>
      <c r="I301" s="209" t="s">
        <v>161</v>
      </c>
      <c r="J301" s="209" t="s">
        <v>5447</v>
      </c>
      <c r="K301" s="210">
        <v>38.380000000000003</v>
      </c>
      <c r="L301" s="209" t="s">
        <v>5390</v>
      </c>
    </row>
    <row r="302" spans="1:12" ht="13.5">
      <c r="A302" s="209" t="s">
        <v>5384</v>
      </c>
      <c r="B302" s="209" t="s">
        <v>5385</v>
      </c>
      <c r="C302" s="209" t="s">
        <v>5673</v>
      </c>
      <c r="D302" s="209" t="s">
        <v>5674</v>
      </c>
      <c r="E302" s="210" t="s">
        <v>357</v>
      </c>
      <c r="F302" s="209" t="s">
        <v>357</v>
      </c>
      <c r="G302" s="209">
        <v>103407</v>
      </c>
      <c r="H302" s="209" t="s">
        <v>5700</v>
      </c>
      <c r="I302" s="209" t="s">
        <v>161</v>
      </c>
      <c r="J302" s="209" t="s">
        <v>5447</v>
      </c>
      <c r="K302" s="210">
        <v>42.99</v>
      </c>
      <c r="L302" s="209" t="s">
        <v>5390</v>
      </c>
    </row>
    <row r="303" spans="1:12" ht="13.5">
      <c r="A303" s="209" t="s">
        <v>5384</v>
      </c>
      <c r="B303" s="209" t="s">
        <v>5385</v>
      </c>
      <c r="C303" s="209" t="s">
        <v>5673</v>
      </c>
      <c r="D303" s="209" t="s">
        <v>5674</v>
      </c>
      <c r="E303" s="210" t="s">
        <v>357</v>
      </c>
      <c r="F303" s="209" t="s">
        <v>357</v>
      </c>
      <c r="G303" s="209">
        <v>103408</v>
      </c>
      <c r="H303" s="209" t="s">
        <v>5701</v>
      </c>
      <c r="I303" s="209" t="s">
        <v>161</v>
      </c>
      <c r="J303" s="209" t="s">
        <v>5447</v>
      </c>
      <c r="K303" s="210">
        <v>48.36</v>
      </c>
      <c r="L303" s="209" t="s">
        <v>5390</v>
      </c>
    </row>
    <row r="304" spans="1:12" ht="13.5">
      <c r="A304" s="209" t="s">
        <v>5384</v>
      </c>
      <c r="B304" s="209" t="s">
        <v>5385</v>
      </c>
      <c r="C304" s="209" t="s">
        <v>5673</v>
      </c>
      <c r="D304" s="209" t="s">
        <v>5674</v>
      </c>
      <c r="E304" s="210" t="s">
        <v>357</v>
      </c>
      <c r="F304" s="209" t="s">
        <v>357</v>
      </c>
      <c r="G304" s="209">
        <v>103409</v>
      </c>
      <c r="H304" s="209" t="s">
        <v>5702</v>
      </c>
      <c r="I304" s="209" t="s">
        <v>161</v>
      </c>
      <c r="J304" s="209" t="s">
        <v>5447</v>
      </c>
      <c r="K304" s="210">
        <v>54.5</v>
      </c>
      <c r="L304" s="209" t="s">
        <v>5390</v>
      </c>
    </row>
    <row r="305" spans="1:12" ht="13.5">
      <c r="A305" s="209" t="s">
        <v>5384</v>
      </c>
      <c r="B305" s="209" t="s">
        <v>5385</v>
      </c>
      <c r="C305" s="209" t="s">
        <v>5673</v>
      </c>
      <c r="D305" s="209" t="s">
        <v>5674</v>
      </c>
      <c r="E305" s="210" t="s">
        <v>357</v>
      </c>
      <c r="F305" s="209" t="s">
        <v>357</v>
      </c>
      <c r="G305" s="209">
        <v>103410</v>
      </c>
      <c r="H305" s="209" t="s">
        <v>5703</v>
      </c>
      <c r="I305" s="209" t="s">
        <v>161</v>
      </c>
      <c r="J305" s="209" t="s">
        <v>5447</v>
      </c>
      <c r="K305" s="210">
        <v>61.41</v>
      </c>
      <c r="L305" s="209" t="s">
        <v>5390</v>
      </c>
    </row>
    <row r="306" spans="1:12" ht="13.5">
      <c r="A306" s="209" t="s">
        <v>5384</v>
      </c>
      <c r="B306" s="209" t="s">
        <v>5385</v>
      </c>
      <c r="C306" s="209" t="s">
        <v>5673</v>
      </c>
      <c r="D306" s="209" t="s">
        <v>5674</v>
      </c>
      <c r="E306" s="210" t="s">
        <v>357</v>
      </c>
      <c r="F306" s="209" t="s">
        <v>357</v>
      </c>
      <c r="G306" s="209">
        <v>103411</v>
      </c>
      <c r="H306" s="209" t="s">
        <v>5704</v>
      </c>
      <c r="I306" s="209" t="s">
        <v>161</v>
      </c>
      <c r="J306" s="209" t="s">
        <v>5447</v>
      </c>
      <c r="K306" s="210">
        <v>6.13</v>
      </c>
      <c r="L306" s="209" t="s">
        <v>5390</v>
      </c>
    </row>
    <row r="307" spans="1:12" ht="13.5">
      <c r="A307" s="209" t="s">
        <v>5384</v>
      </c>
      <c r="B307" s="209" t="s">
        <v>5385</v>
      </c>
      <c r="C307" s="209" t="s">
        <v>5673</v>
      </c>
      <c r="D307" s="209" t="s">
        <v>5674</v>
      </c>
      <c r="E307" s="210" t="s">
        <v>357</v>
      </c>
      <c r="F307" s="209" t="s">
        <v>357</v>
      </c>
      <c r="G307" s="209">
        <v>103412</v>
      </c>
      <c r="H307" s="209" t="s">
        <v>5705</v>
      </c>
      <c r="I307" s="209" t="s">
        <v>161</v>
      </c>
      <c r="J307" s="209" t="s">
        <v>5447</v>
      </c>
      <c r="K307" s="210">
        <v>9.82</v>
      </c>
      <c r="L307" s="209" t="s">
        <v>5390</v>
      </c>
    </row>
    <row r="308" spans="1:12" ht="13.5">
      <c r="A308" s="209" t="s">
        <v>5384</v>
      </c>
      <c r="B308" s="209" t="s">
        <v>5385</v>
      </c>
      <c r="C308" s="209" t="s">
        <v>5673</v>
      </c>
      <c r="D308" s="209" t="s">
        <v>5674</v>
      </c>
      <c r="E308" s="210" t="s">
        <v>357</v>
      </c>
      <c r="F308" s="209" t="s">
        <v>357</v>
      </c>
      <c r="G308" s="209">
        <v>103413</v>
      </c>
      <c r="H308" s="209" t="s">
        <v>5706</v>
      </c>
      <c r="I308" s="209" t="s">
        <v>161</v>
      </c>
      <c r="J308" s="209" t="s">
        <v>5447</v>
      </c>
      <c r="K308" s="210">
        <v>19.34</v>
      </c>
      <c r="L308" s="209" t="s">
        <v>5390</v>
      </c>
    </row>
    <row r="309" spans="1:12" ht="13.5">
      <c r="A309" s="209" t="s">
        <v>5384</v>
      </c>
      <c r="B309" s="209" t="s">
        <v>5385</v>
      </c>
      <c r="C309" s="209" t="s">
        <v>5673</v>
      </c>
      <c r="D309" s="209" t="s">
        <v>5674</v>
      </c>
      <c r="E309" s="210" t="s">
        <v>357</v>
      </c>
      <c r="F309" s="209" t="s">
        <v>357</v>
      </c>
      <c r="G309" s="209">
        <v>103414</v>
      </c>
      <c r="H309" s="209" t="s">
        <v>5707</v>
      </c>
      <c r="I309" s="209" t="s">
        <v>161</v>
      </c>
      <c r="J309" s="209" t="s">
        <v>5447</v>
      </c>
      <c r="K309" s="210">
        <v>27.63</v>
      </c>
      <c r="L309" s="209" t="s">
        <v>5390</v>
      </c>
    </row>
    <row r="310" spans="1:12" ht="13.5">
      <c r="A310" s="209" t="s">
        <v>5384</v>
      </c>
      <c r="B310" s="209" t="s">
        <v>5385</v>
      </c>
      <c r="C310" s="209" t="s">
        <v>5673</v>
      </c>
      <c r="D310" s="209" t="s">
        <v>5674</v>
      </c>
      <c r="E310" s="210" t="s">
        <v>357</v>
      </c>
      <c r="F310" s="209" t="s">
        <v>357</v>
      </c>
      <c r="G310" s="209">
        <v>103415</v>
      </c>
      <c r="H310" s="209" t="s">
        <v>5708</v>
      </c>
      <c r="I310" s="209" t="s">
        <v>161</v>
      </c>
      <c r="J310" s="209" t="s">
        <v>5447</v>
      </c>
      <c r="K310" s="210">
        <v>33.770000000000003</v>
      </c>
      <c r="L310" s="209" t="s">
        <v>5390</v>
      </c>
    </row>
    <row r="311" spans="1:12" ht="13.5">
      <c r="A311" s="209" t="s">
        <v>5384</v>
      </c>
      <c r="B311" s="209" t="s">
        <v>5385</v>
      </c>
      <c r="C311" s="209" t="s">
        <v>5673</v>
      </c>
      <c r="D311" s="209" t="s">
        <v>5674</v>
      </c>
      <c r="E311" s="210" t="s">
        <v>357</v>
      </c>
      <c r="F311" s="209" t="s">
        <v>357</v>
      </c>
      <c r="G311" s="209">
        <v>103416</v>
      </c>
      <c r="H311" s="209" t="s">
        <v>5709</v>
      </c>
      <c r="I311" s="209" t="s">
        <v>161</v>
      </c>
      <c r="J311" s="209" t="s">
        <v>5447</v>
      </c>
      <c r="K311" s="210">
        <v>49.13</v>
      </c>
      <c r="L311" s="209" t="s">
        <v>5390</v>
      </c>
    </row>
    <row r="312" spans="1:12" ht="13.5">
      <c r="A312" s="209" t="s">
        <v>5384</v>
      </c>
      <c r="B312" s="209" t="s">
        <v>5385</v>
      </c>
      <c r="C312" s="209" t="s">
        <v>5673</v>
      </c>
      <c r="D312" s="209" t="s">
        <v>5674</v>
      </c>
      <c r="E312" s="210" t="s">
        <v>357</v>
      </c>
      <c r="F312" s="209" t="s">
        <v>357</v>
      </c>
      <c r="G312" s="209">
        <v>103417</v>
      </c>
      <c r="H312" s="209" t="s">
        <v>5710</v>
      </c>
      <c r="I312" s="209" t="s">
        <v>161</v>
      </c>
      <c r="J312" s="209" t="s">
        <v>5447</v>
      </c>
      <c r="K312" s="210">
        <v>55.27</v>
      </c>
      <c r="L312" s="209" t="s">
        <v>5390</v>
      </c>
    </row>
    <row r="313" spans="1:12" ht="13.5">
      <c r="A313" s="209" t="s">
        <v>5384</v>
      </c>
      <c r="B313" s="209" t="s">
        <v>5385</v>
      </c>
      <c r="C313" s="209" t="s">
        <v>5673</v>
      </c>
      <c r="D313" s="209" t="s">
        <v>5674</v>
      </c>
      <c r="E313" s="210" t="s">
        <v>357</v>
      </c>
      <c r="F313" s="209" t="s">
        <v>357</v>
      </c>
      <c r="G313" s="209">
        <v>103418</v>
      </c>
      <c r="H313" s="209" t="s">
        <v>5711</v>
      </c>
      <c r="I313" s="209" t="s">
        <v>161</v>
      </c>
      <c r="J313" s="209" t="s">
        <v>5447</v>
      </c>
      <c r="K313" s="210">
        <v>61.41</v>
      </c>
      <c r="L313" s="209" t="s">
        <v>5390</v>
      </c>
    </row>
    <row r="314" spans="1:12" ht="13.5">
      <c r="A314" s="209" t="s">
        <v>5384</v>
      </c>
      <c r="B314" s="209" t="s">
        <v>5385</v>
      </c>
      <c r="C314" s="209" t="s">
        <v>5673</v>
      </c>
      <c r="D314" s="209" t="s">
        <v>5674</v>
      </c>
      <c r="E314" s="210" t="s">
        <v>357</v>
      </c>
      <c r="F314" s="209" t="s">
        <v>357</v>
      </c>
      <c r="G314" s="209">
        <v>103419</v>
      </c>
      <c r="H314" s="209" t="s">
        <v>5712</v>
      </c>
      <c r="I314" s="209" t="s">
        <v>161</v>
      </c>
      <c r="J314" s="209" t="s">
        <v>5447</v>
      </c>
      <c r="K314" s="210">
        <v>69.09</v>
      </c>
      <c r="L314" s="209" t="s">
        <v>5390</v>
      </c>
    </row>
    <row r="315" spans="1:12" ht="13.5">
      <c r="A315" s="209" t="s">
        <v>5384</v>
      </c>
      <c r="B315" s="209" t="s">
        <v>5385</v>
      </c>
      <c r="C315" s="209" t="s">
        <v>5673</v>
      </c>
      <c r="D315" s="209" t="s">
        <v>5674</v>
      </c>
      <c r="E315" s="210" t="s">
        <v>357</v>
      </c>
      <c r="F315" s="209" t="s">
        <v>357</v>
      </c>
      <c r="G315" s="209">
        <v>103420</v>
      </c>
      <c r="H315" s="209" t="s">
        <v>5713</v>
      </c>
      <c r="I315" s="209" t="s">
        <v>161</v>
      </c>
      <c r="J315" s="209" t="s">
        <v>5447</v>
      </c>
      <c r="K315" s="210">
        <v>76.760000000000005</v>
      </c>
      <c r="L315" s="209" t="s">
        <v>5390</v>
      </c>
    </row>
    <row r="316" spans="1:12" ht="13.5">
      <c r="A316" s="209" t="s">
        <v>5384</v>
      </c>
      <c r="B316" s="209" t="s">
        <v>5385</v>
      </c>
      <c r="C316" s="209" t="s">
        <v>5673</v>
      </c>
      <c r="D316" s="209" t="s">
        <v>5674</v>
      </c>
      <c r="E316" s="210" t="s">
        <v>357</v>
      </c>
      <c r="F316" s="209" t="s">
        <v>357</v>
      </c>
      <c r="G316" s="209">
        <v>103421</v>
      </c>
      <c r="H316" s="209" t="s">
        <v>5714</v>
      </c>
      <c r="I316" s="209" t="s">
        <v>161</v>
      </c>
      <c r="J316" s="209" t="s">
        <v>5447</v>
      </c>
      <c r="K316" s="210">
        <v>85.98</v>
      </c>
      <c r="L316" s="209" t="s">
        <v>5390</v>
      </c>
    </row>
    <row r="317" spans="1:12" ht="13.5">
      <c r="A317" s="209" t="s">
        <v>5384</v>
      </c>
      <c r="B317" s="209" t="s">
        <v>5385</v>
      </c>
      <c r="C317" s="209" t="s">
        <v>5673</v>
      </c>
      <c r="D317" s="209" t="s">
        <v>5674</v>
      </c>
      <c r="E317" s="210" t="s">
        <v>357</v>
      </c>
      <c r="F317" s="209" t="s">
        <v>357</v>
      </c>
      <c r="G317" s="209">
        <v>103422</v>
      </c>
      <c r="H317" s="209" t="s">
        <v>5715</v>
      </c>
      <c r="I317" s="209" t="s">
        <v>161</v>
      </c>
      <c r="J317" s="209" t="s">
        <v>5447</v>
      </c>
      <c r="K317" s="210">
        <v>96.73</v>
      </c>
      <c r="L317" s="209" t="s">
        <v>5390</v>
      </c>
    </row>
    <row r="318" spans="1:12" ht="13.5">
      <c r="A318" s="209" t="s">
        <v>5384</v>
      </c>
      <c r="B318" s="209" t="s">
        <v>5385</v>
      </c>
      <c r="C318" s="209" t="s">
        <v>5673</v>
      </c>
      <c r="D318" s="209" t="s">
        <v>5674</v>
      </c>
      <c r="E318" s="210" t="s">
        <v>357</v>
      </c>
      <c r="F318" s="209" t="s">
        <v>357</v>
      </c>
      <c r="G318" s="209">
        <v>103423</v>
      </c>
      <c r="H318" s="209" t="s">
        <v>5716</v>
      </c>
      <c r="I318" s="209" t="s">
        <v>161</v>
      </c>
      <c r="J318" s="209" t="s">
        <v>5447</v>
      </c>
      <c r="K318" s="210">
        <v>109.01</v>
      </c>
      <c r="L318" s="209" t="s">
        <v>5390</v>
      </c>
    </row>
    <row r="319" spans="1:12" ht="13.5">
      <c r="A319" s="209" t="s">
        <v>5384</v>
      </c>
      <c r="B319" s="209" t="s">
        <v>5385</v>
      </c>
      <c r="C319" s="209" t="s">
        <v>5673</v>
      </c>
      <c r="D319" s="209" t="s">
        <v>5674</v>
      </c>
      <c r="E319" s="210" t="s">
        <v>357</v>
      </c>
      <c r="F319" s="209" t="s">
        <v>357</v>
      </c>
      <c r="G319" s="209">
        <v>103424</v>
      </c>
      <c r="H319" s="209" t="s">
        <v>5717</v>
      </c>
      <c r="I319" s="209" t="s">
        <v>161</v>
      </c>
      <c r="J319" s="209" t="s">
        <v>5447</v>
      </c>
      <c r="K319" s="210">
        <v>122.83</v>
      </c>
      <c r="L319" s="209" t="s">
        <v>5390</v>
      </c>
    </row>
    <row r="320" spans="1:12" ht="13.5">
      <c r="A320" s="209" t="s">
        <v>5384</v>
      </c>
      <c r="B320" s="209" t="s">
        <v>5385</v>
      </c>
      <c r="C320" s="209" t="s">
        <v>5673</v>
      </c>
      <c r="D320" s="209" t="s">
        <v>5674</v>
      </c>
      <c r="E320" s="210" t="s">
        <v>357</v>
      </c>
      <c r="F320" s="209" t="s">
        <v>357</v>
      </c>
      <c r="G320" s="209">
        <v>103425</v>
      </c>
      <c r="H320" s="209" t="s">
        <v>5718</v>
      </c>
      <c r="I320" s="209" t="s">
        <v>161</v>
      </c>
      <c r="J320" s="209" t="s">
        <v>5389</v>
      </c>
      <c r="K320" s="210">
        <v>15.41</v>
      </c>
      <c r="L320" s="209" t="s">
        <v>5390</v>
      </c>
    </row>
    <row r="321" spans="1:12" ht="13.5">
      <c r="A321" s="209" t="s">
        <v>5384</v>
      </c>
      <c r="B321" s="209" t="s">
        <v>5385</v>
      </c>
      <c r="C321" s="209" t="s">
        <v>5673</v>
      </c>
      <c r="D321" s="209" t="s">
        <v>5674</v>
      </c>
      <c r="E321" s="210" t="s">
        <v>357</v>
      </c>
      <c r="F321" s="209" t="s">
        <v>357</v>
      </c>
      <c r="G321" s="209">
        <v>103426</v>
      </c>
      <c r="H321" s="209" t="s">
        <v>5719</v>
      </c>
      <c r="I321" s="209" t="s">
        <v>161</v>
      </c>
      <c r="J321" s="209" t="s">
        <v>5389</v>
      </c>
      <c r="K321" s="210">
        <v>18.21</v>
      </c>
      <c r="L321" s="209" t="s">
        <v>5390</v>
      </c>
    </row>
    <row r="322" spans="1:12" ht="13.5">
      <c r="A322" s="209" t="s">
        <v>5384</v>
      </c>
      <c r="B322" s="209" t="s">
        <v>5385</v>
      </c>
      <c r="C322" s="209" t="s">
        <v>5673</v>
      </c>
      <c r="D322" s="209" t="s">
        <v>5674</v>
      </c>
      <c r="E322" s="210" t="s">
        <v>357</v>
      </c>
      <c r="F322" s="209" t="s">
        <v>357</v>
      </c>
      <c r="G322" s="209">
        <v>103427</v>
      </c>
      <c r="H322" s="209" t="s">
        <v>5720</v>
      </c>
      <c r="I322" s="209" t="s">
        <v>161</v>
      </c>
      <c r="J322" s="209" t="s">
        <v>5389</v>
      </c>
      <c r="K322" s="210">
        <v>36.54</v>
      </c>
      <c r="L322" s="209" t="s">
        <v>5390</v>
      </c>
    </row>
    <row r="323" spans="1:12" ht="13.5">
      <c r="A323" s="209" t="s">
        <v>5384</v>
      </c>
      <c r="B323" s="209" t="s">
        <v>5385</v>
      </c>
      <c r="C323" s="209" t="s">
        <v>5673</v>
      </c>
      <c r="D323" s="209" t="s">
        <v>5674</v>
      </c>
      <c r="E323" s="210" t="s">
        <v>357</v>
      </c>
      <c r="F323" s="209" t="s">
        <v>357</v>
      </c>
      <c r="G323" s="209">
        <v>103428</v>
      </c>
      <c r="H323" s="209" t="s">
        <v>5721</v>
      </c>
      <c r="I323" s="209" t="s">
        <v>161</v>
      </c>
      <c r="J323" s="209" t="s">
        <v>5389</v>
      </c>
      <c r="K323" s="210">
        <v>251.65</v>
      </c>
      <c r="L323" s="209" t="s">
        <v>5390</v>
      </c>
    </row>
    <row r="324" spans="1:12" ht="13.5">
      <c r="A324" s="209" t="s">
        <v>5384</v>
      </c>
      <c r="B324" s="209" t="s">
        <v>5385</v>
      </c>
      <c r="C324" s="209" t="s">
        <v>5673</v>
      </c>
      <c r="D324" s="209" t="s">
        <v>5674</v>
      </c>
      <c r="E324" s="210" t="s">
        <v>357</v>
      </c>
      <c r="F324" s="209" t="s">
        <v>357</v>
      </c>
      <c r="G324" s="209">
        <v>103429</v>
      </c>
      <c r="H324" s="209" t="s">
        <v>5722</v>
      </c>
      <c r="I324" s="209" t="s">
        <v>161</v>
      </c>
      <c r="J324" s="209" t="s">
        <v>5389</v>
      </c>
      <c r="K324" s="211">
        <v>2855.54</v>
      </c>
      <c r="L324" s="209" t="s">
        <v>5390</v>
      </c>
    </row>
    <row r="325" spans="1:12" ht="13.5">
      <c r="A325" s="209" t="s">
        <v>5384</v>
      </c>
      <c r="B325" s="209" t="s">
        <v>5385</v>
      </c>
      <c r="C325" s="209" t="s">
        <v>5673</v>
      </c>
      <c r="D325" s="209" t="s">
        <v>5674</v>
      </c>
      <c r="E325" s="210" t="s">
        <v>357</v>
      </c>
      <c r="F325" s="209" t="s">
        <v>357</v>
      </c>
      <c r="G325" s="209">
        <v>103430</v>
      </c>
      <c r="H325" s="209" t="s">
        <v>5723</v>
      </c>
      <c r="I325" s="209" t="s">
        <v>161</v>
      </c>
      <c r="J325" s="209" t="s">
        <v>5389</v>
      </c>
      <c r="K325" s="210">
        <v>33.5</v>
      </c>
      <c r="L325" s="209" t="s">
        <v>5390</v>
      </c>
    </row>
    <row r="326" spans="1:12" ht="13.5">
      <c r="A326" s="209" t="s">
        <v>5384</v>
      </c>
      <c r="B326" s="209" t="s">
        <v>5385</v>
      </c>
      <c r="C326" s="209" t="s">
        <v>5673</v>
      </c>
      <c r="D326" s="209" t="s">
        <v>5674</v>
      </c>
      <c r="E326" s="210" t="s">
        <v>357</v>
      </c>
      <c r="F326" s="209" t="s">
        <v>357</v>
      </c>
      <c r="G326" s="209">
        <v>103431</v>
      </c>
      <c r="H326" s="209" t="s">
        <v>5724</v>
      </c>
      <c r="I326" s="209" t="s">
        <v>161</v>
      </c>
      <c r="J326" s="209" t="s">
        <v>5389</v>
      </c>
      <c r="K326" s="210">
        <v>58.48</v>
      </c>
      <c r="L326" s="209" t="s">
        <v>5390</v>
      </c>
    </row>
    <row r="327" spans="1:12" ht="13.5">
      <c r="A327" s="209" t="s">
        <v>5384</v>
      </c>
      <c r="B327" s="209" t="s">
        <v>5385</v>
      </c>
      <c r="C327" s="209" t="s">
        <v>5673</v>
      </c>
      <c r="D327" s="209" t="s">
        <v>5674</v>
      </c>
      <c r="E327" s="210" t="s">
        <v>357</v>
      </c>
      <c r="F327" s="209" t="s">
        <v>357</v>
      </c>
      <c r="G327" s="209">
        <v>103432</v>
      </c>
      <c r="H327" s="209" t="s">
        <v>5725</v>
      </c>
      <c r="I327" s="209" t="s">
        <v>161</v>
      </c>
      <c r="J327" s="209" t="s">
        <v>5389</v>
      </c>
      <c r="K327" s="211">
        <v>1622.02</v>
      </c>
      <c r="L327" s="209" t="s">
        <v>5390</v>
      </c>
    </row>
    <row r="328" spans="1:12" ht="13.5">
      <c r="A328" s="209" t="s">
        <v>5384</v>
      </c>
      <c r="B328" s="209" t="s">
        <v>5385</v>
      </c>
      <c r="C328" s="209" t="s">
        <v>5673</v>
      </c>
      <c r="D328" s="209" t="s">
        <v>5674</v>
      </c>
      <c r="E328" s="210" t="s">
        <v>357</v>
      </c>
      <c r="F328" s="209" t="s">
        <v>357</v>
      </c>
      <c r="G328" s="209">
        <v>103433</v>
      </c>
      <c r="H328" s="209" t="s">
        <v>5726</v>
      </c>
      <c r="I328" s="209" t="s">
        <v>161</v>
      </c>
      <c r="J328" s="209" t="s">
        <v>5389</v>
      </c>
      <c r="K328" s="210">
        <v>33.56</v>
      </c>
      <c r="L328" s="209" t="s">
        <v>5390</v>
      </c>
    </row>
    <row r="329" spans="1:12" ht="13.5">
      <c r="A329" s="209" t="s">
        <v>5384</v>
      </c>
      <c r="B329" s="209" t="s">
        <v>5385</v>
      </c>
      <c r="C329" s="209" t="s">
        <v>5673</v>
      </c>
      <c r="D329" s="209" t="s">
        <v>5674</v>
      </c>
      <c r="E329" s="210" t="s">
        <v>357</v>
      </c>
      <c r="F329" s="209" t="s">
        <v>357</v>
      </c>
      <c r="G329" s="209">
        <v>103434</v>
      </c>
      <c r="H329" s="209" t="s">
        <v>5727</v>
      </c>
      <c r="I329" s="209" t="s">
        <v>161</v>
      </c>
      <c r="J329" s="209" t="s">
        <v>5389</v>
      </c>
      <c r="K329" s="210">
        <v>46.28</v>
      </c>
      <c r="L329" s="209" t="s">
        <v>5390</v>
      </c>
    </row>
    <row r="330" spans="1:12" ht="13.5">
      <c r="A330" s="209" t="s">
        <v>5384</v>
      </c>
      <c r="B330" s="209" t="s">
        <v>5385</v>
      </c>
      <c r="C330" s="209" t="s">
        <v>5673</v>
      </c>
      <c r="D330" s="209" t="s">
        <v>5674</v>
      </c>
      <c r="E330" s="210" t="s">
        <v>357</v>
      </c>
      <c r="F330" s="209" t="s">
        <v>357</v>
      </c>
      <c r="G330" s="209">
        <v>103435</v>
      </c>
      <c r="H330" s="209" t="s">
        <v>5728</v>
      </c>
      <c r="I330" s="209" t="s">
        <v>161</v>
      </c>
      <c r="J330" s="209" t="s">
        <v>5389</v>
      </c>
      <c r="K330" s="210">
        <v>85.98</v>
      </c>
      <c r="L330" s="209" t="s">
        <v>5390</v>
      </c>
    </row>
    <row r="331" spans="1:12" ht="13.5">
      <c r="A331" s="209" t="s">
        <v>5384</v>
      </c>
      <c r="B331" s="209" t="s">
        <v>5385</v>
      </c>
      <c r="C331" s="209" t="s">
        <v>5673</v>
      </c>
      <c r="D331" s="209" t="s">
        <v>5674</v>
      </c>
      <c r="E331" s="210" t="s">
        <v>357</v>
      </c>
      <c r="F331" s="209" t="s">
        <v>357</v>
      </c>
      <c r="G331" s="209">
        <v>103436</v>
      </c>
      <c r="H331" s="209" t="s">
        <v>5729</v>
      </c>
      <c r="I331" s="209" t="s">
        <v>161</v>
      </c>
      <c r="J331" s="209" t="s">
        <v>5389</v>
      </c>
      <c r="K331" s="211">
        <v>2300.14</v>
      </c>
      <c r="L331" s="209" t="s">
        <v>5390</v>
      </c>
    </row>
    <row r="332" spans="1:12" ht="13.5">
      <c r="A332" s="209" t="s">
        <v>5384</v>
      </c>
      <c r="B332" s="209" t="s">
        <v>5385</v>
      </c>
      <c r="C332" s="209" t="s">
        <v>5673</v>
      </c>
      <c r="D332" s="209" t="s">
        <v>5674</v>
      </c>
      <c r="E332" s="210" t="s">
        <v>357</v>
      </c>
      <c r="F332" s="209" t="s">
        <v>357</v>
      </c>
      <c r="G332" s="209">
        <v>103437</v>
      </c>
      <c r="H332" s="209" t="s">
        <v>5730</v>
      </c>
      <c r="I332" s="209" t="s">
        <v>161</v>
      </c>
      <c r="J332" s="209" t="s">
        <v>5389</v>
      </c>
      <c r="K332" s="210">
        <v>178.57</v>
      </c>
      <c r="L332" s="209" t="s">
        <v>5390</v>
      </c>
    </row>
    <row r="333" spans="1:12" ht="13.5">
      <c r="A333" s="209" t="s">
        <v>5384</v>
      </c>
      <c r="B333" s="209" t="s">
        <v>5385</v>
      </c>
      <c r="C333" s="209" t="s">
        <v>5673</v>
      </c>
      <c r="D333" s="209" t="s">
        <v>5674</v>
      </c>
      <c r="E333" s="210" t="s">
        <v>357</v>
      </c>
      <c r="F333" s="209" t="s">
        <v>357</v>
      </c>
      <c r="G333" s="209">
        <v>103438</v>
      </c>
      <c r="H333" s="209" t="s">
        <v>5731</v>
      </c>
      <c r="I333" s="209" t="s">
        <v>161</v>
      </c>
      <c r="J333" s="209" t="s">
        <v>5389</v>
      </c>
      <c r="K333" s="210">
        <v>178.57</v>
      </c>
      <c r="L333" s="209" t="s">
        <v>5390</v>
      </c>
    </row>
    <row r="334" spans="1:12" ht="13.5">
      <c r="A334" s="209" t="s">
        <v>5384</v>
      </c>
      <c r="B334" s="209" t="s">
        <v>5385</v>
      </c>
      <c r="C334" s="209" t="s">
        <v>5673</v>
      </c>
      <c r="D334" s="209" t="s">
        <v>5674</v>
      </c>
      <c r="E334" s="210" t="s">
        <v>357</v>
      </c>
      <c r="F334" s="209" t="s">
        <v>357</v>
      </c>
      <c r="G334" s="209">
        <v>103439</v>
      </c>
      <c r="H334" s="209" t="s">
        <v>5732</v>
      </c>
      <c r="I334" s="209" t="s">
        <v>161</v>
      </c>
      <c r="J334" s="209" t="s">
        <v>5389</v>
      </c>
      <c r="K334" s="210">
        <v>211.12</v>
      </c>
      <c r="L334" s="209" t="s">
        <v>5390</v>
      </c>
    </row>
    <row r="335" spans="1:12" ht="13.5">
      <c r="A335" s="209" t="s">
        <v>5384</v>
      </c>
      <c r="B335" s="209" t="s">
        <v>5385</v>
      </c>
      <c r="C335" s="209" t="s">
        <v>5673</v>
      </c>
      <c r="D335" s="209" t="s">
        <v>5674</v>
      </c>
      <c r="E335" s="210" t="s">
        <v>357</v>
      </c>
      <c r="F335" s="209" t="s">
        <v>357</v>
      </c>
      <c r="G335" s="209">
        <v>103440</v>
      </c>
      <c r="H335" s="209" t="s">
        <v>5733</v>
      </c>
      <c r="I335" s="209" t="s">
        <v>161</v>
      </c>
      <c r="J335" s="209" t="s">
        <v>5389</v>
      </c>
      <c r="K335" s="210">
        <v>398.52</v>
      </c>
      <c r="L335" s="209" t="s">
        <v>5390</v>
      </c>
    </row>
    <row r="336" spans="1:12" ht="13.5">
      <c r="A336" s="209" t="s">
        <v>5384</v>
      </c>
      <c r="B336" s="209" t="s">
        <v>5385</v>
      </c>
      <c r="C336" s="209" t="s">
        <v>5673</v>
      </c>
      <c r="D336" s="209" t="s">
        <v>5674</v>
      </c>
      <c r="E336" s="210" t="s">
        <v>357</v>
      </c>
      <c r="F336" s="209" t="s">
        <v>357</v>
      </c>
      <c r="G336" s="209">
        <v>103441</v>
      </c>
      <c r="H336" s="209" t="s">
        <v>5734</v>
      </c>
      <c r="I336" s="209" t="s">
        <v>161</v>
      </c>
      <c r="J336" s="209" t="s">
        <v>5389</v>
      </c>
      <c r="K336" s="210">
        <v>403.79</v>
      </c>
      <c r="L336" s="209" t="s">
        <v>5390</v>
      </c>
    </row>
    <row r="337" spans="1:12" ht="13.5">
      <c r="A337" s="209" t="s">
        <v>5384</v>
      </c>
      <c r="B337" s="209" t="s">
        <v>5385</v>
      </c>
      <c r="C337" s="209" t="s">
        <v>5673</v>
      </c>
      <c r="D337" s="209" t="s">
        <v>5674</v>
      </c>
      <c r="E337" s="210" t="s">
        <v>357</v>
      </c>
      <c r="F337" s="209" t="s">
        <v>357</v>
      </c>
      <c r="G337" s="209">
        <v>103442</v>
      </c>
      <c r="H337" s="209" t="s">
        <v>5735</v>
      </c>
      <c r="I337" s="209" t="s">
        <v>161</v>
      </c>
      <c r="J337" s="209" t="s">
        <v>5389</v>
      </c>
      <c r="K337" s="210">
        <v>531.04</v>
      </c>
      <c r="L337" s="209" t="s">
        <v>5390</v>
      </c>
    </row>
    <row r="338" spans="1:12" ht="13.5">
      <c r="A338" s="209" t="s">
        <v>5736</v>
      </c>
      <c r="B338" s="209" t="s">
        <v>5737</v>
      </c>
      <c r="C338" s="209" t="s">
        <v>5738</v>
      </c>
      <c r="D338" s="209" t="s">
        <v>5739</v>
      </c>
      <c r="E338" s="210" t="s">
        <v>357</v>
      </c>
      <c r="F338" s="209" t="s">
        <v>357</v>
      </c>
      <c r="G338" s="209">
        <v>93206</v>
      </c>
      <c r="H338" s="209" t="s">
        <v>5740</v>
      </c>
      <c r="I338" s="209" t="s">
        <v>149</v>
      </c>
      <c r="J338" s="209" t="s">
        <v>5389</v>
      </c>
      <c r="K338" s="211">
        <v>1141.82</v>
      </c>
      <c r="L338" s="209" t="s">
        <v>5390</v>
      </c>
    </row>
    <row r="339" spans="1:12" ht="13.5">
      <c r="A339" s="209" t="s">
        <v>5736</v>
      </c>
      <c r="B339" s="209" t="s">
        <v>5737</v>
      </c>
      <c r="C339" s="209" t="s">
        <v>5738</v>
      </c>
      <c r="D339" s="209" t="s">
        <v>5739</v>
      </c>
      <c r="E339" s="210" t="s">
        <v>357</v>
      </c>
      <c r="F339" s="209" t="s">
        <v>357</v>
      </c>
      <c r="G339" s="209">
        <v>93207</v>
      </c>
      <c r="H339" s="209" t="s">
        <v>5741</v>
      </c>
      <c r="I339" s="209" t="s">
        <v>149</v>
      </c>
      <c r="J339" s="209" t="s">
        <v>5389</v>
      </c>
      <c r="K339" s="211">
        <v>1117.79</v>
      </c>
      <c r="L339" s="209" t="s">
        <v>5390</v>
      </c>
    </row>
    <row r="340" spans="1:12" ht="13.5">
      <c r="A340" s="209" t="s">
        <v>5736</v>
      </c>
      <c r="B340" s="209" t="s">
        <v>5737</v>
      </c>
      <c r="C340" s="209" t="s">
        <v>5738</v>
      </c>
      <c r="D340" s="209" t="s">
        <v>5739</v>
      </c>
      <c r="E340" s="210" t="s">
        <v>357</v>
      </c>
      <c r="F340" s="209" t="s">
        <v>357</v>
      </c>
      <c r="G340" s="209">
        <v>93208</v>
      </c>
      <c r="H340" s="209" t="s">
        <v>5742</v>
      </c>
      <c r="I340" s="209" t="s">
        <v>149</v>
      </c>
      <c r="J340" s="209" t="s">
        <v>5389</v>
      </c>
      <c r="K340" s="210">
        <v>869.49</v>
      </c>
      <c r="L340" s="209" t="s">
        <v>5390</v>
      </c>
    </row>
    <row r="341" spans="1:12" ht="13.5">
      <c r="A341" s="209" t="s">
        <v>5736</v>
      </c>
      <c r="B341" s="209" t="s">
        <v>5737</v>
      </c>
      <c r="C341" s="209" t="s">
        <v>5738</v>
      </c>
      <c r="D341" s="209" t="s">
        <v>5739</v>
      </c>
      <c r="E341" s="210" t="s">
        <v>357</v>
      </c>
      <c r="F341" s="209" t="s">
        <v>357</v>
      </c>
      <c r="G341" s="209">
        <v>93209</v>
      </c>
      <c r="H341" s="209" t="s">
        <v>5743</v>
      </c>
      <c r="I341" s="209" t="s">
        <v>149</v>
      </c>
      <c r="J341" s="209" t="s">
        <v>5389</v>
      </c>
      <c r="K341" s="210">
        <v>912.12</v>
      </c>
      <c r="L341" s="209" t="s">
        <v>5390</v>
      </c>
    </row>
    <row r="342" spans="1:12" ht="13.5">
      <c r="A342" s="209" t="s">
        <v>5736</v>
      </c>
      <c r="B342" s="209" t="s">
        <v>5737</v>
      </c>
      <c r="C342" s="209" t="s">
        <v>5738</v>
      </c>
      <c r="D342" s="209" t="s">
        <v>5739</v>
      </c>
      <c r="E342" s="210" t="s">
        <v>357</v>
      </c>
      <c r="F342" s="209" t="s">
        <v>357</v>
      </c>
      <c r="G342" s="209">
        <v>93210</v>
      </c>
      <c r="H342" s="209" t="s">
        <v>5744</v>
      </c>
      <c r="I342" s="209" t="s">
        <v>149</v>
      </c>
      <c r="J342" s="209" t="s">
        <v>5389</v>
      </c>
      <c r="K342" s="210">
        <v>588.29</v>
      </c>
      <c r="L342" s="209" t="s">
        <v>5390</v>
      </c>
    </row>
    <row r="343" spans="1:12" ht="13.5">
      <c r="A343" s="209" t="s">
        <v>5736</v>
      </c>
      <c r="B343" s="209" t="s">
        <v>5737</v>
      </c>
      <c r="C343" s="209" t="s">
        <v>5738</v>
      </c>
      <c r="D343" s="209" t="s">
        <v>5739</v>
      </c>
      <c r="E343" s="210" t="s">
        <v>357</v>
      </c>
      <c r="F343" s="209" t="s">
        <v>357</v>
      </c>
      <c r="G343" s="209">
        <v>93211</v>
      </c>
      <c r="H343" s="209" t="s">
        <v>5745</v>
      </c>
      <c r="I343" s="209" t="s">
        <v>149</v>
      </c>
      <c r="J343" s="209" t="s">
        <v>5389</v>
      </c>
      <c r="K343" s="210">
        <v>583.04</v>
      </c>
      <c r="L343" s="209" t="s">
        <v>5390</v>
      </c>
    </row>
    <row r="344" spans="1:12" ht="13.5">
      <c r="A344" s="209" t="s">
        <v>5736</v>
      </c>
      <c r="B344" s="209" t="s">
        <v>5737</v>
      </c>
      <c r="C344" s="209" t="s">
        <v>5738</v>
      </c>
      <c r="D344" s="209" t="s">
        <v>5739</v>
      </c>
      <c r="E344" s="210" t="s">
        <v>357</v>
      </c>
      <c r="F344" s="209" t="s">
        <v>357</v>
      </c>
      <c r="G344" s="209">
        <v>93212</v>
      </c>
      <c r="H344" s="209" t="s">
        <v>5746</v>
      </c>
      <c r="I344" s="209" t="s">
        <v>149</v>
      </c>
      <c r="J344" s="209" t="s">
        <v>5389</v>
      </c>
      <c r="K344" s="210">
        <v>977.57</v>
      </c>
      <c r="L344" s="209" t="s">
        <v>5390</v>
      </c>
    </row>
    <row r="345" spans="1:12" ht="13.5">
      <c r="A345" s="209" t="s">
        <v>5736</v>
      </c>
      <c r="B345" s="209" t="s">
        <v>5737</v>
      </c>
      <c r="C345" s="209" t="s">
        <v>5738</v>
      </c>
      <c r="D345" s="209" t="s">
        <v>5739</v>
      </c>
      <c r="E345" s="210" t="s">
        <v>357</v>
      </c>
      <c r="F345" s="209" t="s">
        <v>357</v>
      </c>
      <c r="G345" s="209">
        <v>93213</v>
      </c>
      <c r="H345" s="209" t="s">
        <v>5747</v>
      </c>
      <c r="I345" s="209" t="s">
        <v>149</v>
      </c>
      <c r="J345" s="209" t="s">
        <v>5389</v>
      </c>
      <c r="K345" s="211">
        <v>1010.8</v>
      </c>
      <c r="L345" s="209" t="s">
        <v>5390</v>
      </c>
    </row>
    <row r="346" spans="1:12" ht="13.5">
      <c r="A346" s="209" t="s">
        <v>5736</v>
      </c>
      <c r="B346" s="209" t="s">
        <v>5737</v>
      </c>
      <c r="C346" s="209" t="s">
        <v>5738</v>
      </c>
      <c r="D346" s="209" t="s">
        <v>5739</v>
      </c>
      <c r="E346" s="210" t="s">
        <v>357</v>
      </c>
      <c r="F346" s="209" t="s">
        <v>357</v>
      </c>
      <c r="G346" s="209">
        <v>93214</v>
      </c>
      <c r="H346" s="209" t="s">
        <v>5748</v>
      </c>
      <c r="I346" s="209" t="s">
        <v>161</v>
      </c>
      <c r="J346" s="209" t="s">
        <v>5447</v>
      </c>
      <c r="K346" s="211">
        <v>6039.96</v>
      </c>
      <c r="L346" s="209" t="s">
        <v>5390</v>
      </c>
    </row>
    <row r="347" spans="1:12" ht="13.5">
      <c r="A347" s="209" t="s">
        <v>5736</v>
      </c>
      <c r="B347" s="209" t="s">
        <v>5737</v>
      </c>
      <c r="C347" s="209" t="s">
        <v>5738</v>
      </c>
      <c r="D347" s="209" t="s">
        <v>5739</v>
      </c>
      <c r="E347" s="210" t="s">
        <v>357</v>
      </c>
      <c r="F347" s="209" t="s">
        <v>357</v>
      </c>
      <c r="G347" s="209">
        <v>93243</v>
      </c>
      <c r="H347" s="209" t="s">
        <v>5749</v>
      </c>
      <c r="I347" s="209" t="s">
        <v>161</v>
      </c>
      <c r="J347" s="209" t="s">
        <v>5447</v>
      </c>
      <c r="K347" s="211">
        <v>9417.15</v>
      </c>
      <c r="L347" s="209" t="s">
        <v>5390</v>
      </c>
    </row>
    <row r="348" spans="1:12" ht="13.5">
      <c r="A348" s="209" t="s">
        <v>5736</v>
      </c>
      <c r="B348" s="209" t="s">
        <v>5737</v>
      </c>
      <c r="C348" s="209" t="s">
        <v>5738</v>
      </c>
      <c r="D348" s="209" t="s">
        <v>5739</v>
      </c>
      <c r="E348" s="210" t="s">
        <v>357</v>
      </c>
      <c r="F348" s="209" t="s">
        <v>357</v>
      </c>
      <c r="G348" s="209">
        <v>93582</v>
      </c>
      <c r="H348" s="209" t="s">
        <v>5750</v>
      </c>
      <c r="I348" s="209" t="s">
        <v>149</v>
      </c>
      <c r="J348" s="209" t="s">
        <v>5389</v>
      </c>
      <c r="K348" s="210">
        <v>275.06</v>
      </c>
      <c r="L348" s="209" t="s">
        <v>5390</v>
      </c>
    </row>
    <row r="349" spans="1:12" ht="13.5">
      <c r="A349" s="209" t="s">
        <v>5736</v>
      </c>
      <c r="B349" s="209" t="s">
        <v>5737</v>
      </c>
      <c r="C349" s="209" t="s">
        <v>5738</v>
      </c>
      <c r="D349" s="209" t="s">
        <v>5739</v>
      </c>
      <c r="E349" s="210" t="s">
        <v>357</v>
      </c>
      <c r="F349" s="209" t="s">
        <v>357</v>
      </c>
      <c r="G349" s="209">
        <v>93583</v>
      </c>
      <c r="H349" s="209" t="s">
        <v>5751</v>
      </c>
      <c r="I349" s="209" t="s">
        <v>149</v>
      </c>
      <c r="J349" s="209" t="s">
        <v>5389</v>
      </c>
      <c r="K349" s="210">
        <v>449.27</v>
      </c>
      <c r="L349" s="209" t="s">
        <v>5390</v>
      </c>
    </row>
    <row r="350" spans="1:12" ht="13.5">
      <c r="A350" s="209" t="s">
        <v>5736</v>
      </c>
      <c r="B350" s="209" t="s">
        <v>5737</v>
      </c>
      <c r="C350" s="209" t="s">
        <v>5738</v>
      </c>
      <c r="D350" s="209" t="s">
        <v>5739</v>
      </c>
      <c r="E350" s="210" t="s">
        <v>357</v>
      </c>
      <c r="F350" s="209" t="s">
        <v>357</v>
      </c>
      <c r="G350" s="209">
        <v>93584</v>
      </c>
      <c r="H350" s="209" t="s">
        <v>184</v>
      </c>
      <c r="I350" s="209" t="s">
        <v>149</v>
      </c>
      <c r="J350" s="209" t="s">
        <v>5389</v>
      </c>
      <c r="K350" s="210">
        <v>855.43</v>
      </c>
      <c r="L350" s="209" t="s">
        <v>5390</v>
      </c>
    </row>
    <row r="351" spans="1:12" ht="13.5">
      <c r="A351" s="209" t="s">
        <v>5736</v>
      </c>
      <c r="B351" s="209" t="s">
        <v>5737</v>
      </c>
      <c r="C351" s="209" t="s">
        <v>5738</v>
      </c>
      <c r="D351" s="209" t="s">
        <v>5739</v>
      </c>
      <c r="E351" s="210" t="s">
        <v>357</v>
      </c>
      <c r="F351" s="209" t="s">
        <v>357</v>
      </c>
      <c r="G351" s="209">
        <v>93585</v>
      </c>
      <c r="H351" s="209" t="s">
        <v>5752</v>
      </c>
      <c r="I351" s="209" t="s">
        <v>149</v>
      </c>
      <c r="J351" s="209" t="s">
        <v>5389</v>
      </c>
      <c r="K351" s="211">
        <v>1207.17</v>
      </c>
      <c r="L351" s="209" t="s">
        <v>5390</v>
      </c>
    </row>
    <row r="352" spans="1:12" ht="13.5">
      <c r="A352" s="209" t="s">
        <v>5736</v>
      </c>
      <c r="B352" s="209" t="s">
        <v>5737</v>
      </c>
      <c r="C352" s="209" t="s">
        <v>5738</v>
      </c>
      <c r="D352" s="209" t="s">
        <v>5739</v>
      </c>
      <c r="E352" s="210" t="s">
        <v>357</v>
      </c>
      <c r="F352" s="209" t="s">
        <v>357</v>
      </c>
      <c r="G352" s="209">
        <v>98441</v>
      </c>
      <c r="H352" s="209" t="s">
        <v>5753</v>
      </c>
      <c r="I352" s="209" t="s">
        <v>149</v>
      </c>
      <c r="J352" s="209" t="s">
        <v>5447</v>
      </c>
      <c r="K352" s="210">
        <v>138.13999999999999</v>
      </c>
      <c r="L352" s="209" t="s">
        <v>5390</v>
      </c>
    </row>
    <row r="353" spans="1:12" ht="13.5">
      <c r="A353" s="209" t="s">
        <v>5736</v>
      </c>
      <c r="B353" s="209" t="s">
        <v>5737</v>
      </c>
      <c r="C353" s="209" t="s">
        <v>5738</v>
      </c>
      <c r="D353" s="209" t="s">
        <v>5739</v>
      </c>
      <c r="E353" s="210" t="s">
        <v>357</v>
      </c>
      <c r="F353" s="209" t="s">
        <v>357</v>
      </c>
      <c r="G353" s="209">
        <v>98442</v>
      </c>
      <c r="H353" s="209" t="s">
        <v>5754</v>
      </c>
      <c r="I353" s="209" t="s">
        <v>149</v>
      </c>
      <c r="J353" s="209" t="s">
        <v>5447</v>
      </c>
      <c r="K353" s="210">
        <v>140.83000000000001</v>
      </c>
      <c r="L353" s="209" t="s">
        <v>5390</v>
      </c>
    </row>
    <row r="354" spans="1:12" ht="13.5">
      <c r="A354" s="209" t="s">
        <v>5736</v>
      </c>
      <c r="B354" s="209" t="s">
        <v>5737</v>
      </c>
      <c r="C354" s="209" t="s">
        <v>5738</v>
      </c>
      <c r="D354" s="209" t="s">
        <v>5739</v>
      </c>
      <c r="E354" s="210" t="s">
        <v>357</v>
      </c>
      <c r="F354" s="209" t="s">
        <v>357</v>
      </c>
      <c r="G354" s="209">
        <v>98443</v>
      </c>
      <c r="H354" s="209" t="s">
        <v>5755</v>
      </c>
      <c r="I354" s="209" t="s">
        <v>149</v>
      </c>
      <c r="J354" s="209" t="s">
        <v>5447</v>
      </c>
      <c r="K354" s="210">
        <v>122.15</v>
      </c>
      <c r="L354" s="209" t="s">
        <v>5390</v>
      </c>
    </row>
    <row r="355" spans="1:12" ht="13.5">
      <c r="A355" s="209" t="s">
        <v>5736</v>
      </c>
      <c r="B355" s="209" t="s">
        <v>5737</v>
      </c>
      <c r="C355" s="209" t="s">
        <v>5738</v>
      </c>
      <c r="D355" s="209" t="s">
        <v>5739</v>
      </c>
      <c r="E355" s="210" t="s">
        <v>357</v>
      </c>
      <c r="F355" s="209" t="s">
        <v>357</v>
      </c>
      <c r="G355" s="209">
        <v>98444</v>
      </c>
      <c r="H355" s="209" t="s">
        <v>5756</v>
      </c>
      <c r="I355" s="209" t="s">
        <v>149</v>
      </c>
      <c r="J355" s="209" t="s">
        <v>5447</v>
      </c>
      <c r="K355" s="210">
        <v>124.07</v>
      </c>
      <c r="L355" s="209" t="s">
        <v>5390</v>
      </c>
    </row>
    <row r="356" spans="1:12" ht="13.5">
      <c r="A356" s="209" t="s">
        <v>5736</v>
      </c>
      <c r="B356" s="209" t="s">
        <v>5737</v>
      </c>
      <c r="C356" s="209" t="s">
        <v>5738</v>
      </c>
      <c r="D356" s="209" t="s">
        <v>5739</v>
      </c>
      <c r="E356" s="210" t="s">
        <v>357</v>
      </c>
      <c r="F356" s="209" t="s">
        <v>357</v>
      </c>
      <c r="G356" s="209">
        <v>98445</v>
      </c>
      <c r="H356" s="209" t="s">
        <v>5757</v>
      </c>
      <c r="I356" s="209" t="s">
        <v>149</v>
      </c>
      <c r="J356" s="209" t="s">
        <v>5447</v>
      </c>
      <c r="K356" s="210">
        <v>164.69</v>
      </c>
      <c r="L356" s="209" t="s">
        <v>5390</v>
      </c>
    </row>
    <row r="357" spans="1:12" ht="13.5">
      <c r="A357" s="209" t="s">
        <v>5736</v>
      </c>
      <c r="B357" s="209" t="s">
        <v>5737</v>
      </c>
      <c r="C357" s="209" t="s">
        <v>5738</v>
      </c>
      <c r="D357" s="209" t="s">
        <v>5739</v>
      </c>
      <c r="E357" s="210" t="s">
        <v>357</v>
      </c>
      <c r="F357" s="209" t="s">
        <v>357</v>
      </c>
      <c r="G357" s="209">
        <v>98446</v>
      </c>
      <c r="H357" s="209" t="s">
        <v>5758</v>
      </c>
      <c r="I357" s="209" t="s">
        <v>149</v>
      </c>
      <c r="J357" s="209" t="s">
        <v>5447</v>
      </c>
      <c r="K357" s="210">
        <v>208.66</v>
      </c>
      <c r="L357" s="209" t="s">
        <v>5390</v>
      </c>
    </row>
    <row r="358" spans="1:12" ht="13.5">
      <c r="A358" s="209" t="s">
        <v>5736</v>
      </c>
      <c r="B358" s="209" t="s">
        <v>5737</v>
      </c>
      <c r="C358" s="209" t="s">
        <v>5738</v>
      </c>
      <c r="D358" s="209" t="s">
        <v>5739</v>
      </c>
      <c r="E358" s="210" t="s">
        <v>357</v>
      </c>
      <c r="F358" s="209" t="s">
        <v>357</v>
      </c>
      <c r="G358" s="209">
        <v>98447</v>
      </c>
      <c r="H358" s="209" t="s">
        <v>5759</v>
      </c>
      <c r="I358" s="209" t="s">
        <v>149</v>
      </c>
      <c r="J358" s="209" t="s">
        <v>5447</v>
      </c>
      <c r="K358" s="210">
        <v>142.37</v>
      </c>
      <c r="L358" s="209" t="s">
        <v>5390</v>
      </c>
    </row>
    <row r="359" spans="1:12" ht="13.5">
      <c r="A359" s="209" t="s">
        <v>5736</v>
      </c>
      <c r="B359" s="209" t="s">
        <v>5737</v>
      </c>
      <c r="C359" s="209" t="s">
        <v>5738</v>
      </c>
      <c r="D359" s="209" t="s">
        <v>5739</v>
      </c>
      <c r="E359" s="210" t="s">
        <v>357</v>
      </c>
      <c r="F359" s="209" t="s">
        <v>357</v>
      </c>
      <c r="G359" s="209">
        <v>98448</v>
      </c>
      <c r="H359" s="209" t="s">
        <v>5760</v>
      </c>
      <c r="I359" s="209" t="s">
        <v>149</v>
      </c>
      <c r="J359" s="209" t="s">
        <v>5447</v>
      </c>
      <c r="K359" s="210">
        <v>176.54</v>
      </c>
      <c r="L359" s="209" t="s">
        <v>5390</v>
      </c>
    </row>
    <row r="360" spans="1:12" ht="13.5">
      <c r="A360" s="209" t="s">
        <v>5736</v>
      </c>
      <c r="B360" s="209" t="s">
        <v>5737</v>
      </c>
      <c r="C360" s="209" t="s">
        <v>5738</v>
      </c>
      <c r="D360" s="209" t="s">
        <v>5739</v>
      </c>
      <c r="E360" s="210" t="s">
        <v>357</v>
      </c>
      <c r="F360" s="209" t="s">
        <v>357</v>
      </c>
      <c r="G360" s="209">
        <v>98449</v>
      </c>
      <c r="H360" s="209" t="s">
        <v>5761</v>
      </c>
      <c r="I360" s="209" t="s">
        <v>149</v>
      </c>
      <c r="J360" s="209" t="s">
        <v>5447</v>
      </c>
      <c r="K360" s="210">
        <v>183.21</v>
      </c>
      <c r="L360" s="209" t="s">
        <v>5390</v>
      </c>
    </row>
    <row r="361" spans="1:12" ht="13.5">
      <c r="A361" s="209" t="s">
        <v>5736</v>
      </c>
      <c r="B361" s="209" t="s">
        <v>5737</v>
      </c>
      <c r="C361" s="209" t="s">
        <v>5738</v>
      </c>
      <c r="D361" s="209" t="s">
        <v>5739</v>
      </c>
      <c r="E361" s="210" t="s">
        <v>357</v>
      </c>
      <c r="F361" s="209" t="s">
        <v>357</v>
      </c>
      <c r="G361" s="209">
        <v>98450</v>
      </c>
      <c r="H361" s="209" t="s">
        <v>5762</v>
      </c>
      <c r="I361" s="209" t="s">
        <v>149</v>
      </c>
      <c r="J361" s="209" t="s">
        <v>5447</v>
      </c>
      <c r="K361" s="210">
        <v>187.13</v>
      </c>
      <c r="L361" s="209" t="s">
        <v>5390</v>
      </c>
    </row>
    <row r="362" spans="1:12" ht="13.5">
      <c r="A362" s="209" t="s">
        <v>5736</v>
      </c>
      <c r="B362" s="209" t="s">
        <v>5737</v>
      </c>
      <c r="C362" s="209" t="s">
        <v>5738</v>
      </c>
      <c r="D362" s="209" t="s">
        <v>5739</v>
      </c>
      <c r="E362" s="210" t="s">
        <v>357</v>
      </c>
      <c r="F362" s="209" t="s">
        <v>357</v>
      </c>
      <c r="G362" s="209">
        <v>98451</v>
      </c>
      <c r="H362" s="209" t="s">
        <v>5763</v>
      </c>
      <c r="I362" s="209" t="s">
        <v>149</v>
      </c>
      <c r="J362" s="209" t="s">
        <v>5447</v>
      </c>
      <c r="K362" s="210">
        <v>164.91</v>
      </c>
      <c r="L362" s="209" t="s">
        <v>5390</v>
      </c>
    </row>
    <row r="363" spans="1:12" ht="13.5">
      <c r="A363" s="209" t="s">
        <v>5736</v>
      </c>
      <c r="B363" s="209" t="s">
        <v>5737</v>
      </c>
      <c r="C363" s="209" t="s">
        <v>5738</v>
      </c>
      <c r="D363" s="209" t="s">
        <v>5739</v>
      </c>
      <c r="E363" s="210" t="s">
        <v>357</v>
      </c>
      <c r="F363" s="209" t="s">
        <v>357</v>
      </c>
      <c r="G363" s="209">
        <v>98452</v>
      </c>
      <c r="H363" s="209" t="s">
        <v>5764</v>
      </c>
      <c r="I363" s="209" t="s">
        <v>149</v>
      </c>
      <c r="J363" s="209" t="s">
        <v>5447</v>
      </c>
      <c r="K363" s="210">
        <v>167.29</v>
      </c>
      <c r="L363" s="209" t="s">
        <v>5390</v>
      </c>
    </row>
    <row r="364" spans="1:12" ht="13.5">
      <c r="A364" s="209" t="s">
        <v>5736</v>
      </c>
      <c r="B364" s="209" t="s">
        <v>5737</v>
      </c>
      <c r="C364" s="209" t="s">
        <v>5738</v>
      </c>
      <c r="D364" s="209" t="s">
        <v>5739</v>
      </c>
      <c r="E364" s="210" t="s">
        <v>357</v>
      </c>
      <c r="F364" s="209" t="s">
        <v>357</v>
      </c>
      <c r="G364" s="209">
        <v>98453</v>
      </c>
      <c r="H364" s="209" t="s">
        <v>5765</v>
      </c>
      <c r="I364" s="209" t="s">
        <v>149</v>
      </c>
      <c r="J364" s="209" t="s">
        <v>5447</v>
      </c>
      <c r="K364" s="210">
        <v>214.44</v>
      </c>
      <c r="L364" s="209" t="s">
        <v>5390</v>
      </c>
    </row>
    <row r="365" spans="1:12" ht="13.5">
      <c r="A365" s="209" t="s">
        <v>5736</v>
      </c>
      <c r="B365" s="209" t="s">
        <v>5737</v>
      </c>
      <c r="C365" s="209" t="s">
        <v>5738</v>
      </c>
      <c r="D365" s="209" t="s">
        <v>5739</v>
      </c>
      <c r="E365" s="210" t="s">
        <v>357</v>
      </c>
      <c r="F365" s="209" t="s">
        <v>357</v>
      </c>
      <c r="G365" s="209">
        <v>98454</v>
      </c>
      <c r="H365" s="209" t="s">
        <v>5766</v>
      </c>
      <c r="I365" s="209" t="s">
        <v>149</v>
      </c>
      <c r="J365" s="209" t="s">
        <v>5447</v>
      </c>
      <c r="K365" s="210">
        <v>269.69</v>
      </c>
      <c r="L365" s="209" t="s">
        <v>5390</v>
      </c>
    </row>
    <row r="366" spans="1:12" ht="13.5">
      <c r="A366" s="209" t="s">
        <v>5736</v>
      </c>
      <c r="B366" s="209" t="s">
        <v>5737</v>
      </c>
      <c r="C366" s="209" t="s">
        <v>5738</v>
      </c>
      <c r="D366" s="209" t="s">
        <v>5739</v>
      </c>
      <c r="E366" s="210" t="s">
        <v>357</v>
      </c>
      <c r="F366" s="209" t="s">
        <v>357</v>
      </c>
      <c r="G366" s="209">
        <v>98455</v>
      </c>
      <c r="H366" s="209" t="s">
        <v>5767</v>
      </c>
      <c r="I366" s="209" t="s">
        <v>149</v>
      </c>
      <c r="J366" s="209" t="s">
        <v>5447</v>
      </c>
      <c r="K366" s="210">
        <v>189.81</v>
      </c>
      <c r="L366" s="209" t="s">
        <v>5390</v>
      </c>
    </row>
    <row r="367" spans="1:12" ht="13.5">
      <c r="A367" s="209" t="s">
        <v>5736</v>
      </c>
      <c r="B367" s="209" t="s">
        <v>5737</v>
      </c>
      <c r="C367" s="209" t="s">
        <v>5738</v>
      </c>
      <c r="D367" s="209" t="s">
        <v>5739</v>
      </c>
      <c r="E367" s="210" t="s">
        <v>357</v>
      </c>
      <c r="F367" s="209" t="s">
        <v>357</v>
      </c>
      <c r="G367" s="209">
        <v>98456</v>
      </c>
      <c r="H367" s="209" t="s">
        <v>5768</v>
      </c>
      <c r="I367" s="209" t="s">
        <v>149</v>
      </c>
      <c r="J367" s="209" t="s">
        <v>5447</v>
      </c>
      <c r="K367" s="210">
        <v>234.48</v>
      </c>
      <c r="L367" s="209" t="s">
        <v>5390</v>
      </c>
    </row>
    <row r="368" spans="1:12" ht="13.5">
      <c r="A368" s="209" t="s">
        <v>5736</v>
      </c>
      <c r="B368" s="209" t="s">
        <v>5737</v>
      </c>
      <c r="C368" s="209" t="s">
        <v>5738</v>
      </c>
      <c r="D368" s="209" t="s">
        <v>5739</v>
      </c>
      <c r="E368" s="210" t="s">
        <v>357</v>
      </c>
      <c r="F368" s="209" t="s">
        <v>357</v>
      </c>
      <c r="G368" s="209">
        <v>98458</v>
      </c>
      <c r="H368" s="209" t="s">
        <v>5769</v>
      </c>
      <c r="I368" s="209" t="s">
        <v>149</v>
      </c>
      <c r="J368" s="209" t="s">
        <v>5447</v>
      </c>
      <c r="K368" s="210">
        <v>133.61000000000001</v>
      </c>
      <c r="L368" s="209" t="s">
        <v>5390</v>
      </c>
    </row>
    <row r="369" spans="1:12" ht="13.5">
      <c r="A369" s="209" t="s">
        <v>5736</v>
      </c>
      <c r="B369" s="209" t="s">
        <v>5737</v>
      </c>
      <c r="C369" s="209" t="s">
        <v>5738</v>
      </c>
      <c r="D369" s="209" t="s">
        <v>5739</v>
      </c>
      <c r="E369" s="210" t="s">
        <v>357</v>
      </c>
      <c r="F369" s="209" t="s">
        <v>357</v>
      </c>
      <c r="G369" s="209">
        <v>98459</v>
      </c>
      <c r="H369" s="209" t="s">
        <v>5770</v>
      </c>
      <c r="I369" s="209" t="s">
        <v>149</v>
      </c>
      <c r="J369" s="209" t="s">
        <v>5447</v>
      </c>
      <c r="K369" s="210">
        <v>102.45</v>
      </c>
      <c r="L369" s="209" t="s">
        <v>5390</v>
      </c>
    </row>
    <row r="370" spans="1:12" ht="13.5">
      <c r="A370" s="209" t="s">
        <v>5736</v>
      </c>
      <c r="B370" s="209" t="s">
        <v>5737</v>
      </c>
      <c r="C370" s="209" t="s">
        <v>5738</v>
      </c>
      <c r="D370" s="209" t="s">
        <v>5739</v>
      </c>
      <c r="E370" s="210" t="s">
        <v>357</v>
      </c>
      <c r="F370" s="209" t="s">
        <v>357</v>
      </c>
      <c r="G370" s="209">
        <v>98460</v>
      </c>
      <c r="H370" s="209" t="s">
        <v>5771</v>
      </c>
      <c r="I370" s="209" t="s">
        <v>149</v>
      </c>
      <c r="J370" s="209" t="s">
        <v>5447</v>
      </c>
      <c r="K370" s="210">
        <v>170.88</v>
      </c>
      <c r="L370" s="209" t="s">
        <v>5390</v>
      </c>
    </row>
    <row r="371" spans="1:12" ht="13.5">
      <c r="A371" s="209" t="s">
        <v>5736</v>
      </c>
      <c r="B371" s="209" t="s">
        <v>5737</v>
      </c>
      <c r="C371" s="209" t="s">
        <v>5738</v>
      </c>
      <c r="D371" s="209" t="s">
        <v>5739</v>
      </c>
      <c r="E371" s="210" t="s">
        <v>357</v>
      </c>
      <c r="F371" s="209" t="s">
        <v>357</v>
      </c>
      <c r="G371" s="209">
        <v>98461</v>
      </c>
      <c r="H371" s="209" t="s">
        <v>5772</v>
      </c>
      <c r="I371" s="209" t="s">
        <v>161</v>
      </c>
      <c r="J371" s="209" t="s">
        <v>5447</v>
      </c>
      <c r="K371" s="211">
        <v>5243.06</v>
      </c>
      <c r="L371" s="209" t="s">
        <v>5390</v>
      </c>
    </row>
    <row r="372" spans="1:12" ht="13.5">
      <c r="A372" s="209" t="s">
        <v>5736</v>
      </c>
      <c r="B372" s="209" t="s">
        <v>5737</v>
      </c>
      <c r="C372" s="209" t="s">
        <v>5738</v>
      </c>
      <c r="D372" s="209" t="s">
        <v>5739</v>
      </c>
      <c r="E372" s="210" t="s">
        <v>357</v>
      </c>
      <c r="F372" s="209" t="s">
        <v>357</v>
      </c>
      <c r="G372" s="209">
        <v>98462</v>
      </c>
      <c r="H372" s="209" t="s">
        <v>5773</v>
      </c>
      <c r="I372" s="209" t="s">
        <v>161</v>
      </c>
      <c r="J372" s="209" t="s">
        <v>5447</v>
      </c>
      <c r="K372" s="211">
        <v>7899.29</v>
      </c>
      <c r="L372" s="209" t="s">
        <v>5390</v>
      </c>
    </row>
    <row r="373" spans="1:12" ht="13.5">
      <c r="A373" s="209" t="s">
        <v>5774</v>
      </c>
      <c r="B373" s="209" t="s">
        <v>5775</v>
      </c>
      <c r="C373" s="209" t="s">
        <v>5776</v>
      </c>
      <c r="D373" s="209" t="s">
        <v>5777</v>
      </c>
      <c r="E373" s="210" t="s">
        <v>357</v>
      </c>
      <c r="F373" s="209" t="s">
        <v>357</v>
      </c>
      <c r="G373" s="209">
        <v>5631</v>
      </c>
      <c r="H373" s="209" t="s">
        <v>5778</v>
      </c>
      <c r="I373" s="209" t="s">
        <v>159</v>
      </c>
      <c r="J373" s="209" t="s">
        <v>5389</v>
      </c>
      <c r="K373" s="210">
        <v>182.57</v>
      </c>
      <c r="L373" s="209" t="s">
        <v>5390</v>
      </c>
    </row>
    <row r="374" spans="1:12" ht="13.5">
      <c r="A374" s="209" t="s">
        <v>5774</v>
      </c>
      <c r="B374" s="209" t="s">
        <v>5775</v>
      </c>
      <c r="C374" s="209" t="s">
        <v>5776</v>
      </c>
      <c r="D374" s="209" t="s">
        <v>5777</v>
      </c>
      <c r="E374" s="210" t="s">
        <v>357</v>
      </c>
      <c r="F374" s="209" t="s">
        <v>357</v>
      </c>
      <c r="G374" s="209">
        <v>5678</v>
      </c>
      <c r="H374" s="209" t="s">
        <v>5779</v>
      </c>
      <c r="I374" s="209" t="s">
        <v>159</v>
      </c>
      <c r="J374" s="209" t="s">
        <v>5389</v>
      </c>
      <c r="K374" s="210">
        <v>120.34</v>
      </c>
      <c r="L374" s="209" t="s">
        <v>5390</v>
      </c>
    </row>
    <row r="375" spans="1:12" ht="13.5">
      <c r="A375" s="209" t="s">
        <v>5774</v>
      </c>
      <c r="B375" s="209" t="s">
        <v>5775</v>
      </c>
      <c r="C375" s="209" t="s">
        <v>5776</v>
      </c>
      <c r="D375" s="209" t="s">
        <v>5777</v>
      </c>
      <c r="E375" s="210" t="s">
        <v>357</v>
      </c>
      <c r="F375" s="209" t="s">
        <v>357</v>
      </c>
      <c r="G375" s="209">
        <v>5680</v>
      </c>
      <c r="H375" s="209" t="s">
        <v>5780</v>
      </c>
      <c r="I375" s="209" t="s">
        <v>159</v>
      </c>
      <c r="J375" s="209" t="s">
        <v>5389</v>
      </c>
      <c r="K375" s="210">
        <v>109.65</v>
      </c>
      <c r="L375" s="209" t="s">
        <v>5390</v>
      </c>
    </row>
    <row r="376" spans="1:12" ht="13.5">
      <c r="A376" s="209" t="s">
        <v>5774</v>
      </c>
      <c r="B376" s="209" t="s">
        <v>5775</v>
      </c>
      <c r="C376" s="209" t="s">
        <v>5776</v>
      </c>
      <c r="D376" s="209" t="s">
        <v>5777</v>
      </c>
      <c r="E376" s="210" t="s">
        <v>357</v>
      </c>
      <c r="F376" s="209" t="s">
        <v>357</v>
      </c>
      <c r="G376" s="209">
        <v>5684</v>
      </c>
      <c r="H376" s="209" t="s">
        <v>5781</v>
      </c>
      <c r="I376" s="209" t="s">
        <v>159</v>
      </c>
      <c r="J376" s="209" t="s">
        <v>5389</v>
      </c>
      <c r="K376" s="210">
        <v>138.37</v>
      </c>
      <c r="L376" s="209" t="s">
        <v>5390</v>
      </c>
    </row>
    <row r="377" spans="1:12" ht="13.5">
      <c r="A377" s="209" t="s">
        <v>5774</v>
      </c>
      <c r="B377" s="209" t="s">
        <v>5775</v>
      </c>
      <c r="C377" s="209" t="s">
        <v>5776</v>
      </c>
      <c r="D377" s="209" t="s">
        <v>5777</v>
      </c>
      <c r="E377" s="210" t="s">
        <v>357</v>
      </c>
      <c r="F377" s="209" t="s">
        <v>357</v>
      </c>
      <c r="G377" s="209">
        <v>5689</v>
      </c>
      <c r="H377" s="209" t="s">
        <v>5782</v>
      </c>
      <c r="I377" s="209" t="s">
        <v>159</v>
      </c>
      <c r="J377" s="209" t="s">
        <v>5389</v>
      </c>
      <c r="K377" s="210">
        <v>6.5</v>
      </c>
      <c r="L377" s="209" t="s">
        <v>5390</v>
      </c>
    </row>
    <row r="378" spans="1:12" ht="13.5">
      <c r="A378" s="209" t="s">
        <v>5774</v>
      </c>
      <c r="B378" s="209" t="s">
        <v>5775</v>
      </c>
      <c r="C378" s="209" t="s">
        <v>5776</v>
      </c>
      <c r="D378" s="209" t="s">
        <v>5777</v>
      </c>
      <c r="E378" s="210" t="s">
        <v>357</v>
      </c>
      <c r="F378" s="209" t="s">
        <v>357</v>
      </c>
      <c r="G378" s="209">
        <v>5795</v>
      </c>
      <c r="H378" s="209" t="s">
        <v>5783</v>
      </c>
      <c r="I378" s="209" t="s">
        <v>159</v>
      </c>
      <c r="J378" s="209" t="s">
        <v>5447</v>
      </c>
      <c r="K378" s="210">
        <v>18.14</v>
      </c>
      <c r="L378" s="209" t="s">
        <v>5390</v>
      </c>
    </row>
    <row r="379" spans="1:12" ht="13.5">
      <c r="A379" s="209" t="s">
        <v>5774</v>
      </c>
      <c r="B379" s="209" t="s">
        <v>5775</v>
      </c>
      <c r="C379" s="209" t="s">
        <v>5776</v>
      </c>
      <c r="D379" s="209" t="s">
        <v>5777</v>
      </c>
      <c r="E379" s="210" t="s">
        <v>357</v>
      </c>
      <c r="F379" s="209" t="s">
        <v>357</v>
      </c>
      <c r="G379" s="209">
        <v>5811</v>
      </c>
      <c r="H379" s="209" t="s">
        <v>5784</v>
      </c>
      <c r="I379" s="209" t="s">
        <v>159</v>
      </c>
      <c r="J379" s="209" t="s">
        <v>5389</v>
      </c>
      <c r="K379" s="210">
        <v>175.7</v>
      </c>
      <c r="L379" s="209" t="s">
        <v>5390</v>
      </c>
    </row>
    <row r="380" spans="1:12" ht="13.5">
      <c r="A380" s="209" t="s">
        <v>5774</v>
      </c>
      <c r="B380" s="209" t="s">
        <v>5775</v>
      </c>
      <c r="C380" s="209" t="s">
        <v>5776</v>
      </c>
      <c r="D380" s="209" t="s">
        <v>5777</v>
      </c>
      <c r="E380" s="210" t="s">
        <v>357</v>
      </c>
      <c r="F380" s="209" t="s">
        <v>357</v>
      </c>
      <c r="G380" s="209">
        <v>5823</v>
      </c>
      <c r="H380" s="209" t="s">
        <v>5785</v>
      </c>
      <c r="I380" s="209" t="s">
        <v>159</v>
      </c>
      <c r="J380" s="209" t="s">
        <v>5389</v>
      </c>
      <c r="K380" s="210">
        <v>187.85</v>
      </c>
      <c r="L380" s="209" t="s">
        <v>5390</v>
      </c>
    </row>
    <row r="381" spans="1:12" ht="13.5">
      <c r="A381" s="209" t="s">
        <v>5774</v>
      </c>
      <c r="B381" s="209" t="s">
        <v>5775</v>
      </c>
      <c r="C381" s="209" t="s">
        <v>5776</v>
      </c>
      <c r="D381" s="209" t="s">
        <v>5777</v>
      </c>
      <c r="E381" s="210" t="s">
        <v>357</v>
      </c>
      <c r="F381" s="209" t="s">
        <v>357</v>
      </c>
      <c r="G381" s="209">
        <v>5824</v>
      </c>
      <c r="H381" s="209" t="s">
        <v>5786</v>
      </c>
      <c r="I381" s="209" t="s">
        <v>159</v>
      </c>
      <c r="J381" s="209" t="s">
        <v>5389</v>
      </c>
      <c r="K381" s="210">
        <v>185.25</v>
      </c>
      <c r="L381" s="209" t="s">
        <v>5390</v>
      </c>
    </row>
    <row r="382" spans="1:12" ht="13.5">
      <c r="A382" s="209" t="s">
        <v>5774</v>
      </c>
      <c r="B382" s="209" t="s">
        <v>5775</v>
      </c>
      <c r="C382" s="209" t="s">
        <v>5776</v>
      </c>
      <c r="D382" s="209" t="s">
        <v>5777</v>
      </c>
      <c r="E382" s="210" t="s">
        <v>357</v>
      </c>
      <c r="F382" s="209" t="s">
        <v>357</v>
      </c>
      <c r="G382" s="209">
        <v>5835</v>
      </c>
      <c r="H382" s="209" t="s">
        <v>5787</v>
      </c>
      <c r="I382" s="209" t="s">
        <v>159</v>
      </c>
      <c r="J382" s="209" t="s">
        <v>5389</v>
      </c>
      <c r="K382" s="210">
        <v>353.76</v>
      </c>
      <c r="L382" s="209" t="s">
        <v>5390</v>
      </c>
    </row>
    <row r="383" spans="1:12" ht="13.5">
      <c r="A383" s="209" t="s">
        <v>5774</v>
      </c>
      <c r="B383" s="209" t="s">
        <v>5775</v>
      </c>
      <c r="C383" s="209" t="s">
        <v>5776</v>
      </c>
      <c r="D383" s="209" t="s">
        <v>5777</v>
      </c>
      <c r="E383" s="210" t="s">
        <v>357</v>
      </c>
      <c r="F383" s="209" t="s">
        <v>357</v>
      </c>
      <c r="G383" s="209">
        <v>5839</v>
      </c>
      <c r="H383" s="209" t="s">
        <v>5788</v>
      </c>
      <c r="I383" s="209" t="s">
        <v>159</v>
      </c>
      <c r="J383" s="209" t="s">
        <v>5389</v>
      </c>
      <c r="K383" s="210">
        <v>9.77</v>
      </c>
      <c r="L383" s="209" t="s">
        <v>5390</v>
      </c>
    </row>
    <row r="384" spans="1:12" ht="13.5">
      <c r="A384" s="209" t="s">
        <v>5774</v>
      </c>
      <c r="B384" s="209" t="s">
        <v>5775</v>
      </c>
      <c r="C384" s="209" t="s">
        <v>5776</v>
      </c>
      <c r="D384" s="209" t="s">
        <v>5777</v>
      </c>
      <c r="E384" s="210" t="s">
        <v>357</v>
      </c>
      <c r="F384" s="209" t="s">
        <v>357</v>
      </c>
      <c r="G384" s="209">
        <v>5843</v>
      </c>
      <c r="H384" s="209" t="s">
        <v>5789</v>
      </c>
      <c r="I384" s="209" t="s">
        <v>159</v>
      </c>
      <c r="J384" s="209" t="s">
        <v>5389</v>
      </c>
      <c r="K384" s="210">
        <v>139.71</v>
      </c>
      <c r="L384" s="209" t="s">
        <v>5390</v>
      </c>
    </row>
    <row r="385" spans="1:12" ht="13.5">
      <c r="A385" s="209" t="s">
        <v>5774</v>
      </c>
      <c r="B385" s="209" t="s">
        <v>5775</v>
      </c>
      <c r="C385" s="209" t="s">
        <v>5776</v>
      </c>
      <c r="D385" s="209" t="s">
        <v>5777</v>
      </c>
      <c r="E385" s="210" t="s">
        <v>357</v>
      </c>
      <c r="F385" s="209" t="s">
        <v>357</v>
      </c>
      <c r="G385" s="209">
        <v>5847</v>
      </c>
      <c r="H385" s="209" t="s">
        <v>5790</v>
      </c>
      <c r="I385" s="209" t="s">
        <v>159</v>
      </c>
      <c r="J385" s="209" t="s">
        <v>5389</v>
      </c>
      <c r="K385" s="210">
        <v>218.95</v>
      </c>
      <c r="L385" s="209" t="s">
        <v>5390</v>
      </c>
    </row>
    <row r="386" spans="1:12" ht="13.5">
      <c r="A386" s="209" t="s">
        <v>5774</v>
      </c>
      <c r="B386" s="209" t="s">
        <v>5775</v>
      </c>
      <c r="C386" s="209" t="s">
        <v>5776</v>
      </c>
      <c r="D386" s="209" t="s">
        <v>5777</v>
      </c>
      <c r="E386" s="210" t="s">
        <v>357</v>
      </c>
      <c r="F386" s="209" t="s">
        <v>357</v>
      </c>
      <c r="G386" s="209">
        <v>5851</v>
      </c>
      <c r="H386" s="209" t="s">
        <v>5791</v>
      </c>
      <c r="I386" s="209" t="s">
        <v>159</v>
      </c>
      <c r="J386" s="209" t="s">
        <v>5389</v>
      </c>
      <c r="K386" s="210">
        <v>209.45</v>
      </c>
      <c r="L386" s="209" t="s">
        <v>5390</v>
      </c>
    </row>
    <row r="387" spans="1:12" ht="13.5">
      <c r="A387" s="209" t="s">
        <v>5774</v>
      </c>
      <c r="B387" s="209" t="s">
        <v>5775</v>
      </c>
      <c r="C387" s="209" t="s">
        <v>5776</v>
      </c>
      <c r="D387" s="209" t="s">
        <v>5777</v>
      </c>
      <c r="E387" s="210" t="s">
        <v>357</v>
      </c>
      <c r="F387" s="209" t="s">
        <v>357</v>
      </c>
      <c r="G387" s="209">
        <v>5855</v>
      </c>
      <c r="H387" s="209" t="s">
        <v>5792</v>
      </c>
      <c r="I387" s="209" t="s">
        <v>159</v>
      </c>
      <c r="J387" s="209" t="s">
        <v>5389</v>
      </c>
      <c r="K387" s="210">
        <v>574.42999999999995</v>
      </c>
      <c r="L387" s="209" t="s">
        <v>5390</v>
      </c>
    </row>
    <row r="388" spans="1:12" ht="13.5">
      <c r="A388" s="209" t="s">
        <v>5774</v>
      </c>
      <c r="B388" s="209" t="s">
        <v>5775</v>
      </c>
      <c r="C388" s="209" t="s">
        <v>5776</v>
      </c>
      <c r="D388" s="209" t="s">
        <v>5777</v>
      </c>
      <c r="E388" s="210" t="s">
        <v>357</v>
      </c>
      <c r="F388" s="209" t="s">
        <v>357</v>
      </c>
      <c r="G388" s="209">
        <v>5863</v>
      </c>
      <c r="H388" s="209" t="s">
        <v>5793</v>
      </c>
      <c r="I388" s="209" t="s">
        <v>159</v>
      </c>
      <c r="J388" s="209" t="s">
        <v>5389</v>
      </c>
      <c r="K388" s="210">
        <v>22.68</v>
      </c>
      <c r="L388" s="209" t="s">
        <v>5390</v>
      </c>
    </row>
    <row r="389" spans="1:12" ht="13.5">
      <c r="A389" s="209" t="s">
        <v>5774</v>
      </c>
      <c r="B389" s="209" t="s">
        <v>5775</v>
      </c>
      <c r="C389" s="209" t="s">
        <v>5776</v>
      </c>
      <c r="D389" s="209" t="s">
        <v>5777</v>
      </c>
      <c r="E389" s="210" t="s">
        <v>357</v>
      </c>
      <c r="F389" s="209" t="s">
        <v>357</v>
      </c>
      <c r="G389" s="209">
        <v>5867</v>
      </c>
      <c r="H389" s="209" t="s">
        <v>5794</v>
      </c>
      <c r="I389" s="209" t="s">
        <v>159</v>
      </c>
      <c r="J389" s="209" t="s">
        <v>5389</v>
      </c>
      <c r="K389" s="210">
        <v>142.21</v>
      </c>
      <c r="L389" s="209" t="s">
        <v>5390</v>
      </c>
    </row>
    <row r="390" spans="1:12" ht="13.5">
      <c r="A390" s="209" t="s">
        <v>5774</v>
      </c>
      <c r="B390" s="209" t="s">
        <v>5775</v>
      </c>
      <c r="C390" s="209" t="s">
        <v>5776</v>
      </c>
      <c r="D390" s="209" t="s">
        <v>5777</v>
      </c>
      <c r="E390" s="210" t="s">
        <v>357</v>
      </c>
      <c r="F390" s="209" t="s">
        <v>357</v>
      </c>
      <c r="G390" s="209">
        <v>5875</v>
      </c>
      <c r="H390" s="209" t="s">
        <v>5795</v>
      </c>
      <c r="I390" s="209" t="s">
        <v>159</v>
      </c>
      <c r="J390" s="209" t="s">
        <v>5389</v>
      </c>
      <c r="K390" s="210">
        <v>110.72</v>
      </c>
      <c r="L390" s="209" t="s">
        <v>5390</v>
      </c>
    </row>
    <row r="391" spans="1:12" ht="13.5">
      <c r="A391" s="209" t="s">
        <v>5774</v>
      </c>
      <c r="B391" s="209" t="s">
        <v>5775</v>
      </c>
      <c r="C391" s="209" t="s">
        <v>5776</v>
      </c>
      <c r="D391" s="209" t="s">
        <v>5777</v>
      </c>
      <c r="E391" s="210" t="s">
        <v>357</v>
      </c>
      <c r="F391" s="209" t="s">
        <v>357</v>
      </c>
      <c r="G391" s="209">
        <v>5879</v>
      </c>
      <c r="H391" s="209" t="s">
        <v>5796</v>
      </c>
      <c r="I391" s="209" t="s">
        <v>159</v>
      </c>
      <c r="J391" s="209" t="s">
        <v>5389</v>
      </c>
      <c r="K391" s="210">
        <v>129</v>
      </c>
      <c r="L391" s="209" t="s">
        <v>5390</v>
      </c>
    </row>
    <row r="392" spans="1:12" ht="13.5">
      <c r="A392" s="209" t="s">
        <v>5774</v>
      </c>
      <c r="B392" s="209" t="s">
        <v>5775</v>
      </c>
      <c r="C392" s="209" t="s">
        <v>5776</v>
      </c>
      <c r="D392" s="209" t="s">
        <v>5777</v>
      </c>
      <c r="E392" s="210" t="s">
        <v>357</v>
      </c>
      <c r="F392" s="209" t="s">
        <v>357</v>
      </c>
      <c r="G392" s="209">
        <v>5882</v>
      </c>
      <c r="H392" s="209" t="s">
        <v>5797</v>
      </c>
      <c r="I392" s="209" t="s">
        <v>159</v>
      </c>
      <c r="J392" s="209" t="s">
        <v>5389</v>
      </c>
      <c r="K392" s="210">
        <v>110.35</v>
      </c>
      <c r="L392" s="209" t="s">
        <v>5390</v>
      </c>
    </row>
    <row r="393" spans="1:12" ht="13.5">
      <c r="A393" s="209" t="s">
        <v>5774</v>
      </c>
      <c r="B393" s="209" t="s">
        <v>5775</v>
      </c>
      <c r="C393" s="209" t="s">
        <v>5776</v>
      </c>
      <c r="D393" s="209" t="s">
        <v>5777</v>
      </c>
      <c r="E393" s="210" t="s">
        <v>357</v>
      </c>
      <c r="F393" s="209" t="s">
        <v>357</v>
      </c>
      <c r="G393" s="209">
        <v>5890</v>
      </c>
      <c r="H393" s="209" t="s">
        <v>5798</v>
      </c>
      <c r="I393" s="209" t="s">
        <v>159</v>
      </c>
      <c r="J393" s="209" t="s">
        <v>5389</v>
      </c>
      <c r="K393" s="210">
        <v>173.33</v>
      </c>
      <c r="L393" s="209" t="s">
        <v>5390</v>
      </c>
    </row>
    <row r="394" spans="1:12" ht="13.5">
      <c r="A394" s="209" t="s">
        <v>5774</v>
      </c>
      <c r="B394" s="209" t="s">
        <v>5775</v>
      </c>
      <c r="C394" s="209" t="s">
        <v>5776</v>
      </c>
      <c r="D394" s="209" t="s">
        <v>5777</v>
      </c>
      <c r="E394" s="210" t="s">
        <v>357</v>
      </c>
      <c r="F394" s="209" t="s">
        <v>357</v>
      </c>
      <c r="G394" s="209">
        <v>5894</v>
      </c>
      <c r="H394" s="209" t="s">
        <v>5799</v>
      </c>
      <c r="I394" s="209" t="s">
        <v>159</v>
      </c>
      <c r="J394" s="209" t="s">
        <v>5389</v>
      </c>
      <c r="K394" s="210">
        <v>181.19</v>
      </c>
      <c r="L394" s="209" t="s">
        <v>5390</v>
      </c>
    </row>
    <row r="395" spans="1:12" ht="13.5">
      <c r="A395" s="209" t="s">
        <v>5774</v>
      </c>
      <c r="B395" s="209" t="s">
        <v>5775</v>
      </c>
      <c r="C395" s="209" t="s">
        <v>5776</v>
      </c>
      <c r="D395" s="209" t="s">
        <v>5777</v>
      </c>
      <c r="E395" s="210" t="s">
        <v>357</v>
      </c>
      <c r="F395" s="209" t="s">
        <v>357</v>
      </c>
      <c r="G395" s="209">
        <v>5901</v>
      </c>
      <c r="H395" s="209" t="s">
        <v>5800</v>
      </c>
      <c r="I395" s="209" t="s">
        <v>159</v>
      </c>
      <c r="J395" s="209" t="s">
        <v>5389</v>
      </c>
      <c r="K395" s="210">
        <v>271.74</v>
      </c>
      <c r="L395" s="209" t="s">
        <v>5390</v>
      </c>
    </row>
    <row r="396" spans="1:12" ht="13.5">
      <c r="A396" s="209" t="s">
        <v>5774</v>
      </c>
      <c r="B396" s="209" t="s">
        <v>5775</v>
      </c>
      <c r="C396" s="209" t="s">
        <v>5776</v>
      </c>
      <c r="D396" s="209" t="s">
        <v>5777</v>
      </c>
      <c r="E396" s="210" t="s">
        <v>357</v>
      </c>
      <c r="F396" s="209" t="s">
        <v>357</v>
      </c>
      <c r="G396" s="209">
        <v>5909</v>
      </c>
      <c r="H396" s="209" t="s">
        <v>5801</v>
      </c>
      <c r="I396" s="209" t="s">
        <v>159</v>
      </c>
      <c r="J396" s="209" t="s">
        <v>5389</v>
      </c>
      <c r="K396" s="210">
        <v>29.3</v>
      </c>
      <c r="L396" s="209" t="s">
        <v>5390</v>
      </c>
    </row>
    <row r="397" spans="1:12" ht="13.5">
      <c r="A397" s="209" t="s">
        <v>5774</v>
      </c>
      <c r="B397" s="209" t="s">
        <v>5775</v>
      </c>
      <c r="C397" s="209" t="s">
        <v>5776</v>
      </c>
      <c r="D397" s="209" t="s">
        <v>5777</v>
      </c>
      <c r="E397" s="210" t="s">
        <v>357</v>
      </c>
      <c r="F397" s="209" t="s">
        <v>357</v>
      </c>
      <c r="G397" s="209">
        <v>5921</v>
      </c>
      <c r="H397" s="209" t="s">
        <v>5802</v>
      </c>
      <c r="I397" s="209" t="s">
        <v>159</v>
      </c>
      <c r="J397" s="209" t="s">
        <v>5389</v>
      </c>
      <c r="K397" s="210">
        <v>5.0999999999999996</v>
      </c>
      <c r="L397" s="209" t="s">
        <v>5390</v>
      </c>
    </row>
    <row r="398" spans="1:12" ht="13.5">
      <c r="A398" s="209" t="s">
        <v>5774</v>
      </c>
      <c r="B398" s="209" t="s">
        <v>5775</v>
      </c>
      <c r="C398" s="209" t="s">
        <v>5776</v>
      </c>
      <c r="D398" s="209" t="s">
        <v>5777</v>
      </c>
      <c r="E398" s="210" t="s">
        <v>357</v>
      </c>
      <c r="F398" s="209" t="s">
        <v>357</v>
      </c>
      <c r="G398" s="209">
        <v>5928</v>
      </c>
      <c r="H398" s="209" t="s">
        <v>301</v>
      </c>
      <c r="I398" s="209" t="s">
        <v>159</v>
      </c>
      <c r="J398" s="209" t="s">
        <v>5389</v>
      </c>
      <c r="K398" s="210">
        <v>236.15</v>
      </c>
      <c r="L398" s="209" t="s">
        <v>5390</v>
      </c>
    </row>
    <row r="399" spans="1:12" ht="13.5">
      <c r="A399" s="209" t="s">
        <v>5774</v>
      </c>
      <c r="B399" s="209" t="s">
        <v>5775</v>
      </c>
      <c r="C399" s="209" t="s">
        <v>5776</v>
      </c>
      <c r="D399" s="209" t="s">
        <v>5777</v>
      </c>
      <c r="E399" s="210" t="s">
        <v>357</v>
      </c>
      <c r="F399" s="209" t="s">
        <v>357</v>
      </c>
      <c r="G399" s="209">
        <v>5932</v>
      </c>
      <c r="H399" s="209" t="s">
        <v>5803</v>
      </c>
      <c r="I399" s="209" t="s">
        <v>159</v>
      </c>
      <c r="J399" s="209" t="s">
        <v>5389</v>
      </c>
      <c r="K399" s="210">
        <v>214.87</v>
      </c>
      <c r="L399" s="209" t="s">
        <v>5390</v>
      </c>
    </row>
    <row r="400" spans="1:12" ht="13.5">
      <c r="A400" s="209" t="s">
        <v>5774</v>
      </c>
      <c r="B400" s="209" t="s">
        <v>5775</v>
      </c>
      <c r="C400" s="209" t="s">
        <v>5776</v>
      </c>
      <c r="D400" s="209" t="s">
        <v>5777</v>
      </c>
      <c r="E400" s="210" t="s">
        <v>357</v>
      </c>
      <c r="F400" s="209" t="s">
        <v>357</v>
      </c>
      <c r="G400" s="209">
        <v>5940</v>
      </c>
      <c r="H400" s="209" t="s">
        <v>5804</v>
      </c>
      <c r="I400" s="209" t="s">
        <v>159</v>
      </c>
      <c r="J400" s="209" t="s">
        <v>5389</v>
      </c>
      <c r="K400" s="210">
        <v>159.69999999999999</v>
      </c>
      <c r="L400" s="209" t="s">
        <v>5390</v>
      </c>
    </row>
    <row r="401" spans="1:12" ht="13.5">
      <c r="A401" s="209" t="s">
        <v>5774</v>
      </c>
      <c r="B401" s="209" t="s">
        <v>5775</v>
      </c>
      <c r="C401" s="209" t="s">
        <v>5776</v>
      </c>
      <c r="D401" s="209" t="s">
        <v>5777</v>
      </c>
      <c r="E401" s="210" t="s">
        <v>357</v>
      </c>
      <c r="F401" s="209" t="s">
        <v>357</v>
      </c>
      <c r="G401" s="209">
        <v>5944</v>
      </c>
      <c r="H401" s="209" t="s">
        <v>5805</v>
      </c>
      <c r="I401" s="209" t="s">
        <v>159</v>
      </c>
      <c r="J401" s="209" t="s">
        <v>5389</v>
      </c>
      <c r="K401" s="210">
        <v>193.7</v>
      </c>
      <c r="L401" s="209" t="s">
        <v>5390</v>
      </c>
    </row>
    <row r="402" spans="1:12" ht="13.5">
      <c r="A402" s="209" t="s">
        <v>5774</v>
      </c>
      <c r="B402" s="209" t="s">
        <v>5775</v>
      </c>
      <c r="C402" s="209" t="s">
        <v>5776</v>
      </c>
      <c r="D402" s="209" t="s">
        <v>5777</v>
      </c>
      <c r="E402" s="210" t="s">
        <v>357</v>
      </c>
      <c r="F402" s="209" t="s">
        <v>357</v>
      </c>
      <c r="G402" s="209">
        <v>5953</v>
      </c>
      <c r="H402" s="209" t="s">
        <v>5806</v>
      </c>
      <c r="I402" s="209" t="s">
        <v>159</v>
      </c>
      <c r="J402" s="209" t="s">
        <v>5389</v>
      </c>
      <c r="K402" s="210">
        <v>50.41</v>
      </c>
      <c r="L402" s="209" t="s">
        <v>5390</v>
      </c>
    </row>
    <row r="403" spans="1:12" ht="13.5">
      <c r="A403" s="209" t="s">
        <v>5774</v>
      </c>
      <c r="B403" s="209" t="s">
        <v>5775</v>
      </c>
      <c r="C403" s="209" t="s">
        <v>5776</v>
      </c>
      <c r="D403" s="209" t="s">
        <v>5777</v>
      </c>
      <c r="E403" s="210" t="s">
        <v>357</v>
      </c>
      <c r="F403" s="209" t="s">
        <v>357</v>
      </c>
      <c r="G403" s="209">
        <v>6259</v>
      </c>
      <c r="H403" s="209" t="s">
        <v>5807</v>
      </c>
      <c r="I403" s="209" t="s">
        <v>159</v>
      </c>
      <c r="J403" s="209" t="s">
        <v>5389</v>
      </c>
      <c r="K403" s="210">
        <v>216.93</v>
      </c>
      <c r="L403" s="209" t="s">
        <v>5390</v>
      </c>
    </row>
    <row r="404" spans="1:12" ht="13.5">
      <c r="A404" s="209" t="s">
        <v>5774</v>
      </c>
      <c r="B404" s="209" t="s">
        <v>5775</v>
      </c>
      <c r="C404" s="209" t="s">
        <v>5776</v>
      </c>
      <c r="D404" s="209" t="s">
        <v>5777</v>
      </c>
      <c r="E404" s="210" t="s">
        <v>357</v>
      </c>
      <c r="F404" s="209" t="s">
        <v>357</v>
      </c>
      <c r="G404" s="209">
        <v>6879</v>
      </c>
      <c r="H404" s="209" t="s">
        <v>5808</v>
      </c>
      <c r="I404" s="209" t="s">
        <v>159</v>
      </c>
      <c r="J404" s="209" t="s">
        <v>5389</v>
      </c>
      <c r="K404" s="210">
        <v>186.65</v>
      </c>
      <c r="L404" s="209" t="s">
        <v>5390</v>
      </c>
    </row>
    <row r="405" spans="1:12" ht="13.5">
      <c r="A405" s="209" t="s">
        <v>5774</v>
      </c>
      <c r="B405" s="209" t="s">
        <v>5775</v>
      </c>
      <c r="C405" s="209" t="s">
        <v>5776</v>
      </c>
      <c r="D405" s="209" t="s">
        <v>5777</v>
      </c>
      <c r="E405" s="210" t="s">
        <v>357</v>
      </c>
      <c r="F405" s="209" t="s">
        <v>357</v>
      </c>
      <c r="G405" s="209">
        <v>7030</v>
      </c>
      <c r="H405" s="209" t="s">
        <v>5809</v>
      </c>
      <c r="I405" s="209" t="s">
        <v>159</v>
      </c>
      <c r="J405" s="209" t="s">
        <v>5389</v>
      </c>
      <c r="K405" s="210">
        <v>221</v>
      </c>
      <c r="L405" s="209" t="s">
        <v>5390</v>
      </c>
    </row>
    <row r="406" spans="1:12" ht="13.5">
      <c r="A406" s="209" t="s">
        <v>5774</v>
      </c>
      <c r="B406" s="209" t="s">
        <v>5775</v>
      </c>
      <c r="C406" s="209" t="s">
        <v>5776</v>
      </c>
      <c r="D406" s="209" t="s">
        <v>5777</v>
      </c>
      <c r="E406" s="210" t="s">
        <v>357</v>
      </c>
      <c r="F406" s="209" t="s">
        <v>357</v>
      </c>
      <c r="G406" s="209">
        <v>7042</v>
      </c>
      <c r="H406" s="209" t="s">
        <v>5810</v>
      </c>
      <c r="I406" s="209" t="s">
        <v>159</v>
      </c>
      <c r="J406" s="209" t="s">
        <v>5447</v>
      </c>
      <c r="K406" s="210">
        <v>22.9</v>
      </c>
      <c r="L406" s="209" t="s">
        <v>5390</v>
      </c>
    </row>
    <row r="407" spans="1:12" ht="13.5">
      <c r="A407" s="209" t="s">
        <v>5774</v>
      </c>
      <c r="B407" s="209" t="s">
        <v>5775</v>
      </c>
      <c r="C407" s="209" t="s">
        <v>5776</v>
      </c>
      <c r="D407" s="209" t="s">
        <v>5777</v>
      </c>
      <c r="E407" s="210" t="s">
        <v>357</v>
      </c>
      <c r="F407" s="209" t="s">
        <v>357</v>
      </c>
      <c r="G407" s="209">
        <v>7049</v>
      </c>
      <c r="H407" s="209" t="s">
        <v>5811</v>
      </c>
      <c r="I407" s="209" t="s">
        <v>159</v>
      </c>
      <c r="J407" s="209" t="s">
        <v>5389</v>
      </c>
      <c r="K407" s="210">
        <v>193.67</v>
      </c>
      <c r="L407" s="209" t="s">
        <v>5390</v>
      </c>
    </row>
    <row r="408" spans="1:12" ht="13.5">
      <c r="A408" s="209" t="s">
        <v>5774</v>
      </c>
      <c r="B408" s="209" t="s">
        <v>5775</v>
      </c>
      <c r="C408" s="209" t="s">
        <v>5776</v>
      </c>
      <c r="D408" s="209" t="s">
        <v>5777</v>
      </c>
      <c r="E408" s="210" t="s">
        <v>357</v>
      </c>
      <c r="F408" s="209" t="s">
        <v>357</v>
      </c>
      <c r="G408" s="209">
        <v>67826</v>
      </c>
      <c r="H408" s="209" t="s">
        <v>5812</v>
      </c>
      <c r="I408" s="209" t="s">
        <v>159</v>
      </c>
      <c r="J408" s="209" t="s">
        <v>5389</v>
      </c>
      <c r="K408" s="210">
        <v>162.06</v>
      </c>
      <c r="L408" s="209" t="s">
        <v>5390</v>
      </c>
    </row>
    <row r="409" spans="1:12" ht="13.5">
      <c r="A409" s="209" t="s">
        <v>5774</v>
      </c>
      <c r="B409" s="209" t="s">
        <v>5775</v>
      </c>
      <c r="C409" s="209" t="s">
        <v>5776</v>
      </c>
      <c r="D409" s="209" t="s">
        <v>5777</v>
      </c>
      <c r="E409" s="210" t="s">
        <v>357</v>
      </c>
      <c r="F409" s="209" t="s">
        <v>357</v>
      </c>
      <c r="G409" s="209">
        <v>73417</v>
      </c>
      <c r="H409" s="209" t="s">
        <v>5813</v>
      </c>
      <c r="I409" s="209" t="s">
        <v>159</v>
      </c>
      <c r="J409" s="209" t="s">
        <v>5389</v>
      </c>
      <c r="K409" s="210">
        <v>156.69</v>
      </c>
      <c r="L409" s="209" t="s">
        <v>5390</v>
      </c>
    </row>
    <row r="410" spans="1:12" ht="13.5">
      <c r="A410" s="209" t="s">
        <v>5774</v>
      </c>
      <c r="B410" s="209" t="s">
        <v>5775</v>
      </c>
      <c r="C410" s="209" t="s">
        <v>5776</v>
      </c>
      <c r="D410" s="209" t="s">
        <v>5777</v>
      </c>
      <c r="E410" s="210" t="s">
        <v>357</v>
      </c>
      <c r="F410" s="209" t="s">
        <v>357</v>
      </c>
      <c r="G410" s="209">
        <v>73436</v>
      </c>
      <c r="H410" s="209" t="s">
        <v>5814</v>
      </c>
      <c r="I410" s="209" t="s">
        <v>159</v>
      </c>
      <c r="J410" s="209" t="s">
        <v>5389</v>
      </c>
      <c r="K410" s="210">
        <v>174.38</v>
      </c>
      <c r="L410" s="209" t="s">
        <v>5390</v>
      </c>
    </row>
    <row r="411" spans="1:12" ht="13.5">
      <c r="A411" s="209" t="s">
        <v>5774</v>
      </c>
      <c r="B411" s="209" t="s">
        <v>5775</v>
      </c>
      <c r="C411" s="209" t="s">
        <v>5776</v>
      </c>
      <c r="D411" s="209" t="s">
        <v>5777</v>
      </c>
      <c r="E411" s="210" t="s">
        <v>357</v>
      </c>
      <c r="F411" s="209" t="s">
        <v>357</v>
      </c>
      <c r="G411" s="209">
        <v>73467</v>
      </c>
      <c r="H411" s="209" t="s">
        <v>5815</v>
      </c>
      <c r="I411" s="209" t="s">
        <v>159</v>
      </c>
      <c r="J411" s="209" t="s">
        <v>5389</v>
      </c>
      <c r="K411" s="210">
        <v>210.43</v>
      </c>
      <c r="L411" s="209" t="s">
        <v>5390</v>
      </c>
    </row>
    <row r="412" spans="1:12" ht="13.5">
      <c r="A412" s="209" t="s">
        <v>5774</v>
      </c>
      <c r="B412" s="209" t="s">
        <v>5775</v>
      </c>
      <c r="C412" s="209" t="s">
        <v>5776</v>
      </c>
      <c r="D412" s="209" t="s">
        <v>5777</v>
      </c>
      <c r="E412" s="210" t="s">
        <v>357</v>
      </c>
      <c r="F412" s="209" t="s">
        <v>357</v>
      </c>
      <c r="G412" s="209">
        <v>73536</v>
      </c>
      <c r="H412" s="209" t="s">
        <v>5816</v>
      </c>
      <c r="I412" s="209" t="s">
        <v>159</v>
      </c>
      <c r="J412" s="209" t="s">
        <v>5447</v>
      </c>
      <c r="K412" s="210">
        <v>19.38</v>
      </c>
      <c r="L412" s="209" t="s">
        <v>5390</v>
      </c>
    </row>
    <row r="413" spans="1:12" ht="13.5">
      <c r="A413" s="209" t="s">
        <v>5774</v>
      </c>
      <c r="B413" s="209" t="s">
        <v>5775</v>
      </c>
      <c r="C413" s="209" t="s">
        <v>5776</v>
      </c>
      <c r="D413" s="209" t="s">
        <v>5777</v>
      </c>
      <c r="E413" s="210" t="s">
        <v>357</v>
      </c>
      <c r="F413" s="209" t="s">
        <v>357</v>
      </c>
      <c r="G413" s="209">
        <v>83362</v>
      </c>
      <c r="H413" s="209" t="s">
        <v>5817</v>
      </c>
      <c r="I413" s="209" t="s">
        <v>159</v>
      </c>
      <c r="J413" s="209" t="s">
        <v>5389</v>
      </c>
      <c r="K413" s="210">
        <v>237.08</v>
      </c>
      <c r="L413" s="209" t="s">
        <v>5390</v>
      </c>
    </row>
    <row r="414" spans="1:12" ht="13.5">
      <c r="A414" s="209" t="s">
        <v>5774</v>
      </c>
      <c r="B414" s="209" t="s">
        <v>5775</v>
      </c>
      <c r="C414" s="209" t="s">
        <v>5776</v>
      </c>
      <c r="D414" s="209" t="s">
        <v>5777</v>
      </c>
      <c r="E414" s="210" t="s">
        <v>357</v>
      </c>
      <c r="F414" s="209" t="s">
        <v>357</v>
      </c>
      <c r="G414" s="209">
        <v>83765</v>
      </c>
      <c r="H414" s="209" t="s">
        <v>5818</v>
      </c>
      <c r="I414" s="209" t="s">
        <v>159</v>
      </c>
      <c r="J414" s="209" t="s">
        <v>5389</v>
      </c>
      <c r="K414" s="210">
        <v>79.75</v>
      </c>
      <c r="L414" s="209" t="s">
        <v>5390</v>
      </c>
    </row>
    <row r="415" spans="1:12" ht="13.5">
      <c r="A415" s="209" t="s">
        <v>5774</v>
      </c>
      <c r="B415" s="209" t="s">
        <v>5775</v>
      </c>
      <c r="C415" s="209" t="s">
        <v>5776</v>
      </c>
      <c r="D415" s="209" t="s">
        <v>5777</v>
      </c>
      <c r="E415" s="210" t="s">
        <v>357</v>
      </c>
      <c r="F415" s="209" t="s">
        <v>357</v>
      </c>
      <c r="G415" s="209">
        <v>87445</v>
      </c>
      <c r="H415" s="209" t="s">
        <v>5819</v>
      </c>
      <c r="I415" s="209" t="s">
        <v>159</v>
      </c>
      <c r="J415" s="209" t="s">
        <v>5447</v>
      </c>
      <c r="K415" s="210">
        <v>4.71</v>
      </c>
      <c r="L415" s="209" t="s">
        <v>5390</v>
      </c>
    </row>
    <row r="416" spans="1:12" ht="13.5">
      <c r="A416" s="209" t="s">
        <v>5774</v>
      </c>
      <c r="B416" s="209" t="s">
        <v>5775</v>
      </c>
      <c r="C416" s="209" t="s">
        <v>5776</v>
      </c>
      <c r="D416" s="209" t="s">
        <v>5777</v>
      </c>
      <c r="E416" s="210" t="s">
        <v>357</v>
      </c>
      <c r="F416" s="209" t="s">
        <v>357</v>
      </c>
      <c r="G416" s="209">
        <v>88386</v>
      </c>
      <c r="H416" s="209" t="s">
        <v>5820</v>
      </c>
      <c r="I416" s="209" t="s">
        <v>159</v>
      </c>
      <c r="J416" s="209" t="s">
        <v>5447</v>
      </c>
      <c r="K416" s="210">
        <v>5.88</v>
      </c>
      <c r="L416" s="209" t="s">
        <v>5390</v>
      </c>
    </row>
    <row r="417" spans="1:12" ht="13.5">
      <c r="A417" s="209" t="s">
        <v>5774</v>
      </c>
      <c r="B417" s="209" t="s">
        <v>5775</v>
      </c>
      <c r="C417" s="209" t="s">
        <v>5776</v>
      </c>
      <c r="D417" s="209" t="s">
        <v>5777</v>
      </c>
      <c r="E417" s="210" t="s">
        <v>357</v>
      </c>
      <c r="F417" s="209" t="s">
        <v>357</v>
      </c>
      <c r="G417" s="209">
        <v>88393</v>
      </c>
      <c r="H417" s="209" t="s">
        <v>5821</v>
      </c>
      <c r="I417" s="209" t="s">
        <v>159</v>
      </c>
      <c r="J417" s="209" t="s">
        <v>5447</v>
      </c>
      <c r="K417" s="210">
        <v>8.1199999999999992</v>
      </c>
      <c r="L417" s="209" t="s">
        <v>5390</v>
      </c>
    </row>
    <row r="418" spans="1:12" ht="13.5">
      <c r="A418" s="209" t="s">
        <v>5774</v>
      </c>
      <c r="B418" s="209" t="s">
        <v>5775</v>
      </c>
      <c r="C418" s="209" t="s">
        <v>5776</v>
      </c>
      <c r="D418" s="209" t="s">
        <v>5777</v>
      </c>
      <c r="E418" s="210" t="s">
        <v>357</v>
      </c>
      <c r="F418" s="209" t="s">
        <v>357</v>
      </c>
      <c r="G418" s="209">
        <v>88399</v>
      </c>
      <c r="H418" s="209" t="s">
        <v>5822</v>
      </c>
      <c r="I418" s="209" t="s">
        <v>159</v>
      </c>
      <c r="J418" s="209" t="s">
        <v>5447</v>
      </c>
      <c r="K418" s="210">
        <v>4.3099999999999996</v>
      </c>
      <c r="L418" s="209" t="s">
        <v>5390</v>
      </c>
    </row>
    <row r="419" spans="1:12" ht="13.5">
      <c r="A419" s="209" t="s">
        <v>5774</v>
      </c>
      <c r="B419" s="209" t="s">
        <v>5775</v>
      </c>
      <c r="C419" s="209" t="s">
        <v>5776</v>
      </c>
      <c r="D419" s="209" t="s">
        <v>5777</v>
      </c>
      <c r="E419" s="210" t="s">
        <v>357</v>
      </c>
      <c r="F419" s="209" t="s">
        <v>357</v>
      </c>
      <c r="G419" s="209">
        <v>88418</v>
      </c>
      <c r="H419" s="209" t="s">
        <v>5823</v>
      </c>
      <c r="I419" s="209" t="s">
        <v>159</v>
      </c>
      <c r="J419" s="209" t="s">
        <v>5447</v>
      </c>
      <c r="K419" s="210">
        <v>16.55</v>
      </c>
      <c r="L419" s="209" t="s">
        <v>5390</v>
      </c>
    </row>
    <row r="420" spans="1:12" ht="13.5">
      <c r="A420" s="209" t="s">
        <v>5774</v>
      </c>
      <c r="B420" s="209" t="s">
        <v>5775</v>
      </c>
      <c r="C420" s="209" t="s">
        <v>5776</v>
      </c>
      <c r="D420" s="209" t="s">
        <v>5777</v>
      </c>
      <c r="E420" s="210" t="s">
        <v>357</v>
      </c>
      <c r="F420" s="209" t="s">
        <v>357</v>
      </c>
      <c r="G420" s="209">
        <v>88433</v>
      </c>
      <c r="H420" s="209" t="s">
        <v>5824</v>
      </c>
      <c r="I420" s="209" t="s">
        <v>159</v>
      </c>
      <c r="J420" s="209" t="s">
        <v>5447</v>
      </c>
      <c r="K420" s="210">
        <v>21.56</v>
      </c>
      <c r="L420" s="209" t="s">
        <v>5390</v>
      </c>
    </row>
    <row r="421" spans="1:12" ht="13.5">
      <c r="A421" s="209" t="s">
        <v>5774</v>
      </c>
      <c r="B421" s="209" t="s">
        <v>5775</v>
      </c>
      <c r="C421" s="209" t="s">
        <v>5776</v>
      </c>
      <c r="D421" s="209" t="s">
        <v>5777</v>
      </c>
      <c r="E421" s="210" t="s">
        <v>357</v>
      </c>
      <c r="F421" s="209" t="s">
        <v>357</v>
      </c>
      <c r="G421" s="209">
        <v>88830</v>
      </c>
      <c r="H421" s="209" t="s">
        <v>5825</v>
      </c>
      <c r="I421" s="209" t="s">
        <v>159</v>
      </c>
      <c r="J421" s="209" t="s">
        <v>5447</v>
      </c>
      <c r="K421" s="210">
        <v>2.29</v>
      </c>
      <c r="L421" s="209" t="s">
        <v>5390</v>
      </c>
    </row>
    <row r="422" spans="1:12" ht="13.5">
      <c r="A422" s="209" t="s">
        <v>5774</v>
      </c>
      <c r="B422" s="209" t="s">
        <v>5775</v>
      </c>
      <c r="C422" s="209" t="s">
        <v>5776</v>
      </c>
      <c r="D422" s="209" t="s">
        <v>5777</v>
      </c>
      <c r="E422" s="210" t="s">
        <v>357</v>
      </c>
      <c r="F422" s="209" t="s">
        <v>357</v>
      </c>
      <c r="G422" s="209">
        <v>88843</v>
      </c>
      <c r="H422" s="209" t="s">
        <v>5826</v>
      </c>
      <c r="I422" s="209" t="s">
        <v>159</v>
      </c>
      <c r="J422" s="209" t="s">
        <v>5389</v>
      </c>
      <c r="K422" s="210">
        <v>174.3</v>
      </c>
      <c r="L422" s="209" t="s">
        <v>5390</v>
      </c>
    </row>
    <row r="423" spans="1:12" ht="13.5">
      <c r="A423" s="209" t="s">
        <v>5774</v>
      </c>
      <c r="B423" s="209" t="s">
        <v>5775</v>
      </c>
      <c r="C423" s="209" t="s">
        <v>5776</v>
      </c>
      <c r="D423" s="209" t="s">
        <v>5777</v>
      </c>
      <c r="E423" s="210" t="s">
        <v>357</v>
      </c>
      <c r="F423" s="209" t="s">
        <v>357</v>
      </c>
      <c r="G423" s="209">
        <v>88907</v>
      </c>
      <c r="H423" s="209" t="s">
        <v>5827</v>
      </c>
      <c r="I423" s="209" t="s">
        <v>159</v>
      </c>
      <c r="J423" s="209" t="s">
        <v>5389</v>
      </c>
      <c r="K423" s="210">
        <v>215.71</v>
      </c>
      <c r="L423" s="209" t="s">
        <v>5390</v>
      </c>
    </row>
    <row r="424" spans="1:12" ht="13.5">
      <c r="A424" s="209" t="s">
        <v>5774</v>
      </c>
      <c r="B424" s="209" t="s">
        <v>5775</v>
      </c>
      <c r="C424" s="209" t="s">
        <v>5776</v>
      </c>
      <c r="D424" s="209" t="s">
        <v>5777</v>
      </c>
      <c r="E424" s="210" t="s">
        <v>357</v>
      </c>
      <c r="F424" s="209" t="s">
        <v>357</v>
      </c>
      <c r="G424" s="209">
        <v>89021</v>
      </c>
      <c r="H424" s="209" t="s">
        <v>5828</v>
      </c>
      <c r="I424" s="209" t="s">
        <v>159</v>
      </c>
      <c r="J424" s="209" t="s">
        <v>5447</v>
      </c>
      <c r="K424" s="210">
        <v>2.85</v>
      </c>
      <c r="L424" s="209" t="s">
        <v>5390</v>
      </c>
    </row>
    <row r="425" spans="1:12" ht="13.5">
      <c r="A425" s="209" t="s">
        <v>5774</v>
      </c>
      <c r="B425" s="209" t="s">
        <v>5775</v>
      </c>
      <c r="C425" s="209" t="s">
        <v>5776</v>
      </c>
      <c r="D425" s="209" t="s">
        <v>5777</v>
      </c>
      <c r="E425" s="210" t="s">
        <v>357</v>
      </c>
      <c r="F425" s="209" t="s">
        <v>357</v>
      </c>
      <c r="G425" s="209">
        <v>89028</v>
      </c>
      <c r="H425" s="209" t="s">
        <v>5829</v>
      </c>
      <c r="I425" s="209" t="s">
        <v>159</v>
      </c>
      <c r="J425" s="209" t="s">
        <v>5389</v>
      </c>
      <c r="K425" s="210">
        <v>149.01</v>
      </c>
      <c r="L425" s="209" t="s">
        <v>5390</v>
      </c>
    </row>
    <row r="426" spans="1:12" ht="13.5">
      <c r="A426" s="209" t="s">
        <v>5774</v>
      </c>
      <c r="B426" s="209" t="s">
        <v>5775</v>
      </c>
      <c r="C426" s="209" t="s">
        <v>5776</v>
      </c>
      <c r="D426" s="209" t="s">
        <v>5777</v>
      </c>
      <c r="E426" s="210" t="s">
        <v>357</v>
      </c>
      <c r="F426" s="209" t="s">
        <v>357</v>
      </c>
      <c r="G426" s="209">
        <v>89032</v>
      </c>
      <c r="H426" s="209" t="s">
        <v>5830</v>
      </c>
      <c r="I426" s="209" t="s">
        <v>159</v>
      </c>
      <c r="J426" s="209" t="s">
        <v>5389</v>
      </c>
      <c r="K426" s="210">
        <v>157.31</v>
      </c>
      <c r="L426" s="209" t="s">
        <v>5390</v>
      </c>
    </row>
    <row r="427" spans="1:12" ht="13.5">
      <c r="A427" s="209" t="s">
        <v>5774</v>
      </c>
      <c r="B427" s="209" t="s">
        <v>5775</v>
      </c>
      <c r="C427" s="209" t="s">
        <v>5776</v>
      </c>
      <c r="D427" s="209" t="s">
        <v>5777</v>
      </c>
      <c r="E427" s="210" t="s">
        <v>357</v>
      </c>
      <c r="F427" s="209" t="s">
        <v>357</v>
      </c>
      <c r="G427" s="209">
        <v>89035</v>
      </c>
      <c r="H427" s="209" t="s">
        <v>5831</v>
      </c>
      <c r="I427" s="209" t="s">
        <v>159</v>
      </c>
      <c r="J427" s="209" t="s">
        <v>5389</v>
      </c>
      <c r="K427" s="210">
        <v>103.98</v>
      </c>
      <c r="L427" s="209" t="s">
        <v>5390</v>
      </c>
    </row>
    <row r="428" spans="1:12" ht="13.5">
      <c r="A428" s="209" t="s">
        <v>5774</v>
      </c>
      <c r="B428" s="209" t="s">
        <v>5775</v>
      </c>
      <c r="C428" s="209" t="s">
        <v>5776</v>
      </c>
      <c r="D428" s="209" t="s">
        <v>5777</v>
      </c>
      <c r="E428" s="210" t="s">
        <v>357</v>
      </c>
      <c r="F428" s="209" t="s">
        <v>357</v>
      </c>
      <c r="G428" s="209">
        <v>89225</v>
      </c>
      <c r="H428" s="209" t="s">
        <v>5832</v>
      </c>
      <c r="I428" s="209" t="s">
        <v>159</v>
      </c>
      <c r="J428" s="209" t="s">
        <v>5447</v>
      </c>
      <c r="K428" s="210">
        <v>6.39</v>
      </c>
      <c r="L428" s="209" t="s">
        <v>5390</v>
      </c>
    </row>
    <row r="429" spans="1:12" ht="13.5">
      <c r="A429" s="209" t="s">
        <v>5774</v>
      </c>
      <c r="B429" s="209" t="s">
        <v>5775</v>
      </c>
      <c r="C429" s="209" t="s">
        <v>5776</v>
      </c>
      <c r="D429" s="209" t="s">
        <v>5777</v>
      </c>
      <c r="E429" s="210" t="s">
        <v>357</v>
      </c>
      <c r="F429" s="209" t="s">
        <v>357</v>
      </c>
      <c r="G429" s="209">
        <v>89234</v>
      </c>
      <c r="H429" s="209" t="s">
        <v>5833</v>
      </c>
      <c r="I429" s="209" t="s">
        <v>159</v>
      </c>
      <c r="J429" s="209" t="s">
        <v>5389</v>
      </c>
      <c r="K429" s="210">
        <v>540.96</v>
      </c>
      <c r="L429" s="209" t="s">
        <v>5390</v>
      </c>
    </row>
    <row r="430" spans="1:12" ht="13.5">
      <c r="A430" s="209" t="s">
        <v>5774</v>
      </c>
      <c r="B430" s="209" t="s">
        <v>5775</v>
      </c>
      <c r="C430" s="209" t="s">
        <v>5776</v>
      </c>
      <c r="D430" s="209" t="s">
        <v>5777</v>
      </c>
      <c r="E430" s="210" t="s">
        <v>357</v>
      </c>
      <c r="F430" s="209" t="s">
        <v>357</v>
      </c>
      <c r="G430" s="209">
        <v>89242</v>
      </c>
      <c r="H430" s="209" t="s">
        <v>5834</v>
      </c>
      <c r="I430" s="209" t="s">
        <v>159</v>
      </c>
      <c r="J430" s="209" t="s">
        <v>5389</v>
      </c>
      <c r="K430" s="211">
        <v>1279.5</v>
      </c>
      <c r="L430" s="209" t="s">
        <v>5390</v>
      </c>
    </row>
    <row r="431" spans="1:12" ht="13.5">
      <c r="A431" s="209" t="s">
        <v>5774</v>
      </c>
      <c r="B431" s="209" t="s">
        <v>5775</v>
      </c>
      <c r="C431" s="209" t="s">
        <v>5776</v>
      </c>
      <c r="D431" s="209" t="s">
        <v>5777</v>
      </c>
      <c r="E431" s="210" t="s">
        <v>357</v>
      </c>
      <c r="F431" s="209" t="s">
        <v>357</v>
      </c>
      <c r="G431" s="209">
        <v>89250</v>
      </c>
      <c r="H431" s="209" t="s">
        <v>5835</v>
      </c>
      <c r="I431" s="209" t="s">
        <v>159</v>
      </c>
      <c r="J431" s="209" t="s">
        <v>5389</v>
      </c>
      <c r="K431" s="211">
        <v>1108.42</v>
      </c>
      <c r="L431" s="209" t="s">
        <v>5390</v>
      </c>
    </row>
    <row r="432" spans="1:12" ht="13.5">
      <c r="A432" s="209" t="s">
        <v>5774</v>
      </c>
      <c r="B432" s="209" t="s">
        <v>5775</v>
      </c>
      <c r="C432" s="209" t="s">
        <v>5776</v>
      </c>
      <c r="D432" s="209" t="s">
        <v>5777</v>
      </c>
      <c r="E432" s="210" t="s">
        <v>357</v>
      </c>
      <c r="F432" s="209" t="s">
        <v>357</v>
      </c>
      <c r="G432" s="209">
        <v>89257</v>
      </c>
      <c r="H432" s="209" t="s">
        <v>5836</v>
      </c>
      <c r="I432" s="209" t="s">
        <v>159</v>
      </c>
      <c r="J432" s="209" t="s">
        <v>5389</v>
      </c>
      <c r="K432" s="210">
        <v>303.12</v>
      </c>
      <c r="L432" s="209" t="s">
        <v>5390</v>
      </c>
    </row>
    <row r="433" spans="1:12" ht="13.5">
      <c r="A433" s="209" t="s">
        <v>5774</v>
      </c>
      <c r="B433" s="209" t="s">
        <v>5775</v>
      </c>
      <c r="C433" s="209" t="s">
        <v>5776</v>
      </c>
      <c r="D433" s="209" t="s">
        <v>5777</v>
      </c>
      <c r="E433" s="210" t="s">
        <v>357</v>
      </c>
      <c r="F433" s="209" t="s">
        <v>357</v>
      </c>
      <c r="G433" s="209">
        <v>89272</v>
      </c>
      <c r="H433" s="209" t="s">
        <v>5837</v>
      </c>
      <c r="I433" s="209" t="s">
        <v>159</v>
      </c>
      <c r="J433" s="209" t="s">
        <v>5389</v>
      </c>
      <c r="K433" s="210">
        <v>183.51</v>
      </c>
      <c r="L433" s="209" t="s">
        <v>5390</v>
      </c>
    </row>
    <row r="434" spans="1:12" ht="13.5">
      <c r="A434" s="209" t="s">
        <v>5774</v>
      </c>
      <c r="B434" s="209" t="s">
        <v>5775</v>
      </c>
      <c r="C434" s="209" t="s">
        <v>5776</v>
      </c>
      <c r="D434" s="209" t="s">
        <v>5777</v>
      </c>
      <c r="E434" s="210" t="s">
        <v>357</v>
      </c>
      <c r="F434" s="209" t="s">
        <v>357</v>
      </c>
      <c r="G434" s="209">
        <v>89278</v>
      </c>
      <c r="H434" s="209" t="s">
        <v>5838</v>
      </c>
      <c r="I434" s="209" t="s">
        <v>159</v>
      </c>
      <c r="J434" s="209" t="s">
        <v>5447</v>
      </c>
      <c r="K434" s="210">
        <v>11.52</v>
      </c>
      <c r="L434" s="209" t="s">
        <v>5390</v>
      </c>
    </row>
    <row r="435" spans="1:12" ht="13.5">
      <c r="A435" s="209" t="s">
        <v>5774</v>
      </c>
      <c r="B435" s="209" t="s">
        <v>5775</v>
      </c>
      <c r="C435" s="209" t="s">
        <v>5776</v>
      </c>
      <c r="D435" s="209" t="s">
        <v>5777</v>
      </c>
      <c r="E435" s="210" t="s">
        <v>357</v>
      </c>
      <c r="F435" s="209" t="s">
        <v>357</v>
      </c>
      <c r="G435" s="209">
        <v>89843</v>
      </c>
      <c r="H435" s="209" t="s">
        <v>5839</v>
      </c>
      <c r="I435" s="209" t="s">
        <v>159</v>
      </c>
      <c r="J435" s="209" t="s">
        <v>5389</v>
      </c>
      <c r="K435" s="210">
        <v>171.38</v>
      </c>
      <c r="L435" s="209" t="s">
        <v>5390</v>
      </c>
    </row>
    <row r="436" spans="1:12" ht="13.5">
      <c r="A436" s="209" t="s">
        <v>5774</v>
      </c>
      <c r="B436" s="209" t="s">
        <v>5775</v>
      </c>
      <c r="C436" s="209" t="s">
        <v>5776</v>
      </c>
      <c r="D436" s="209" t="s">
        <v>5777</v>
      </c>
      <c r="E436" s="210" t="s">
        <v>357</v>
      </c>
      <c r="F436" s="209" t="s">
        <v>357</v>
      </c>
      <c r="G436" s="209">
        <v>89876</v>
      </c>
      <c r="H436" s="209" t="s">
        <v>5840</v>
      </c>
      <c r="I436" s="209" t="s">
        <v>159</v>
      </c>
      <c r="J436" s="209" t="s">
        <v>5389</v>
      </c>
      <c r="K436" s="210">
        <v>280.95999999999998</v>
      </c>
      <c r="L436" s="209" t="s">
        <v>5390</v>
      </c>
    </row>
    <row r="437" spans="1:12" ht="13.5">
      <c r="A437" s="209" t="s">
        <v>5774</v>
      </c>
      <c r="B437" s="209" t="s">
        <v>5775</v>
      </c>
      <c r="C437" s="209" t="s">
        <v>5776</v>
      </c>
      <c r="D437" s="209" t="s">
        <v>5777</v>
      </c>
      <c r="E437" s="210" t="s">
        <v>357</v>
      </c>
      <c r="F437" s="209" t="s">
        <v>357</v>
      </c>
      <c r="G437" s="209">
        <v>89883</v>
      </c>
      <c r="H437" s="209" t="s">
        <v>5841</v>
      </c>
      <c r="I437" s="209" t="s">
        <v>159</v>
      </c>
      <c r="J437" s="209" t="s">
        <v>5389</v>
      </c>
      <c r="K437" s="210">
        <v>310.23</v>
      </c>
      <c r="L437" s="209" t="s">
        <v>5390</v>
      </c>
    </row>
    <row r="438" spans="1:12" ht="13.5">
      <c r="A438" s="209" t="s">
        <v>5774</v>
      </c>
      <c r="B438" s="209" t="s">
        <v>5775</v>
      </c>
      <c r="C438" s="209" t="s">
        <v>5776</v>
      </c>
      <c r="D438" s="209" t="s">
        <v>5777</v>
      </c>
      <c r="E438" s="210" t="s">
        <v>357</v>
      </c>
      <c r="F438" s="209" t="s">
        <v>357</v>
      </c>
      <c r="G438" s="209">
        <v>90586</v>
      </c>
      <c r="H438" s="209" t="s">
        <v>5842</v>
      </c>
      <c r="I438" s="209" t="s">
        <v>159</v>
      </c>
      <c r="J438" s="209" t="s">
        <v>5389</v>
      </c>
      <c r="K438" s="210">
        <v>1.34</v>
      </c>
      <c r="L438" s="209" t="s">
        <v>5390</v>
      </c>
    </row>
    <row r="439" spans="1:12" ht="13.5">
      <c r="A439" s="209" t="s">
        <v>5774</v>
      </c>
      <c r="B439" s="209" t="s">
        <v>5775</v>
      </c>
      <c r="C439" s="209" t="s">
        <v>5776</v>
      </c>
      <c r="D439" s="209" t="s">
        <v>5777</v>
      </c>
      <c r="E439" s="210" t="s">
        <v>357</v>
      </c>
      <c r="F439" s="209" t="s">
        <v>357</v>
      </c>
      <c r="G439" s="209">
        <v>90625</v>
      </c>
      <c r="H439" s="209" t="s">
        <v>5843</v>
      </c>
      <c r="I439" s="209" t="s">
        <v>159</v>
      </c>
      <c r="J439" s="209" t="s">
        <v>5447</v>
      </c>
      <c r="K439" s="210">
        <v>9.3000000000000007</v>
      </c>
      <c r="L439" s="209" t="s">
        <v>5390</v>
      </c>
    </row>
    <row r="440" spans="1:12" ht="13.5">
      <c r="A440" s="209" t="s">
        <v>5774</v>
      </c>
      <c r="B440" s="209" t="s">
        <v>5775</v>
      </c>
      <c r="C440" s="209" t="s">
        <v>5776</v>
      </c>
      <c r="D440" s="209" t="s">
        <v>5777</v>
      </c>
      <c r="E440" s="210" t="s">
        <v>357</v>
      </c>
      <c r="F440" s="209" t="s">
        <v>357</v>
      </c>
      <c r="G440" s="209">
        <v>90631</v>
      </c>
      <c r="H440" s="209" t="s">
        <v>5844</v>
      </c>
      <c r="I440" s="209" t="s">
        <v>159</v>
      </c>
      <c r="J440" s="209" t="s">
        <v>5389</v>
      </c>
      <c r="K440" s="210">
        <v>129.78</v>
      </c>
      <c r="L440" s="209" t="s">
        <v>5390</v>
      </c>
    </row>
    <row r="441" spans="1:12" ht="13.5">
      <c r="A441" s="209" t="s">
        <v>5774</v>
      </c>
      <c r="B441" s="209" t="s">
        <v>5775</v>
      </c>
      <c r="C441" s="209" t="s">
        <v>5776</v>
      </c>
      <c r="D441" s="209" t="s">
        <v>5777</v>
      </c>
      <c r="E441" s="210" t="s">
        <v>357</v>
      </c>
      <c r="F441" s="209" t="s">
        <v>357</v>
      </c>
      <c r="G441" s="209">
        <v>90637</v>
      </c>
      <c r="H441" s="209" t="s">
        <v>5845</v>
      </c>
      <c r="I441" s="209" t="s">
        <v>159</v>
      </c>
      <c r="J441" s="209" t="s">
        <v>5447</v>
      </c>
      <c r="K441" s="210">
        <v>18.21</v>
      </c>
      <c r="L441" s="209" t="s">
        <v>5390</v>
      </c>
    </row>
    <row r="442" spans="1:12" ht="13.5">
      <c r="A442" s="209" t="s">
        <v>5774</v>
      </c>
      <c r="B442" s="209" t="s">
        <v>5775</v>
      </c>
      <c r="C442" s="209" t="s">
        <v>5776</v>
      </c>
      <c r="D442" s="209" t="s">
        <v>5777</v>
      </c>
      <c r="E442" s="210" t="s">
        <v>357</v>
      </c>
      <c r="F442" s="209" t="s">
        <v>357</v>
      </c>
      <c r="G442" s="209">
        <v>90643</v>
      </c>
      <c r="H442" s="209" t="s">
        <v>5846</v>
      </c>
      <c r="I442" s="209" t="s">
        <v>159</v>
      </c>
      <c r="J442" s="209" t="s">
        <v>5447</v>
      </c>
      <c r="K442" s="210">
        <v>26.72</v>
      </c>
      <c r="L442" s="209" t="s">
        <v>5390</v>
      </c>
    </row>
    <row r="443" spans="1:12" ht="13.5">
      <c r="A443" s="209" t="s">
        <v>5774</v>
      </c>
      <c r="B443" s="209" t="s">
        <v>5775</v>
      </c>
      <c r="C443" s="209" t="s">
        <v>5776</v>
      </c>
      <c r="D443" s="209" t="s">
        <v>5777</v>
      </c>
      <c r="E443" s="210" t="s">
        <v>357</v>
      </c>
      <c r="F443" s="209" t="s">
        <v>357</v>
      </c>
      <c r="G443" s="209">
        <v>90650</v>
      </c>
      <c r="H443" s="209" t="s">
        <v>5847</v>
      </c>
      <c r="I443" s="209" t="s">
        <v>159</v>
      </c>
      <c r="J443" s="209" t="s">
        <v>5447</v>
      </c>
      <c r="K443" s="210">
        <v>13.14</v>
      </c>
      <c r="L443" s="209" t="s">
        <v>5390</v>
      </c>
    </row>
    <row r="444" spans="1:12" ht="13.5">
      <c r="A444" s="209" t="s">
        <v>5774</v>
      </c>
      <c r="B444" s="209" t="s">
        <v>5775</v>
      </c>
      <c r="C444" s="209" t="s">
        <v>5776</v>
      </c>
      <c r="D444" s="209" t="s">
        <v>5777</v>
      </c>
      <c r="E444" s="210" t="s">
        <v>357</v>
      </c>
      <c r="F444" s="209" t="s">
        <v>357</v>
      </c>
      <c r="G444" s="209">
        <v>90656</v>
      </c>
      <c r="H444" s="209" t="s">
        <v>5848</v>
      </c>
      <c r="I444" s="209" t="s">
        <v>159</v>
      </c>
      <c r="J444" s="209" t="s">
        <v>5447</v>
      </c>
      <c r="K444" s="210">
        <v>18.03</v>
      </c>
      <c r="L444" s="209" t="s">
        <v>5390</v>
      </c>
    </row>
    <row r="445" spans="1:12" ht="13.5">
      <c r="A445" s="209" t="s">
        <v>5774</v>
      </c>
      <c r="B445" s="209" t="s">
        <v>5775</v>
      </c>
      <c r="C445" s="209" t="s">
        <v>5776</v>
      </c>
      <c r="D445" s="209" t="s">
        <v>5777</v>
      </c>
      <c r="E445" s="210" t="s">
        <v>357</v>
      </c>
      <c r="F445" s="209" t="s">
        <v>357</v>
      </c>
      <c r="G445" s="209">
        <v>90662</v>
      </c>
      <c r="H445" s="209" t="s">
        <v>5849</v>
      </c>
      <c r="I445" s="209" t="s">
        <v>159</v>
      </c>
      <c r="J445" s="209" t="s">
        <v>5447</v>
      </c>
      <c r="K445" s="210">
        <v>18.79</v>
      </c>
      <c r="L445" s="209" t="s">
        <v>5390</v>
      </c>
    </row>
    <row r="446" spans="1:12" ht="13.5">
      <c r="A446" s="209" t="s">
        <v>5774</v>
      </c>
      <c r="B446" s="209" t="s">
        <v>5775</v>
      </c>
      <c r="C446" s="209" t="s">
        <v>5776</v>
      </c>
      <c r="D446" s="209" t="s">
        <v>5777</v>
      </c>
      <c r="E446" s="210" t="s">
        <v>357</v>
      </c>
      <c r="F446" s="209" t="s">
        <v>357</v>
      </c>
      <c r="G446" s="209">
        <v>90668</v>
      </c>
      <c r="H446" s="209" t="s">
        <v>5850</v>
      </c>
      <c r="I446" s="209" t="s">
        <v>159</v>
      </c>
      <c r="J446" s="209" t="s">
        <v>5389</v>
      </c>
      <c r="K446" s="210">
        <v>28.92</v>
      </c>
      <c r="L446" s="209" t="s">
        <v>5390</v>
      </c>
    </row>
    <row r="447" spans="1:12" ht="13.5">
      <c r="A447" s="209" t="s">
        <v>5774</v>
      </c>
      <c r="B447" s="209" t="s">
        <v>5775</v>
      </c>
      <c r="C447" s="209" t="s">
        <v>5776</v>
      </c>
      <c r="D447" s="209" t="s">
        <v>5777</v>
      </c>
      <c r="E447" s="210" t="s">
        <v>357</v>
      </c>
      <c r="F447" s="209" t="s">
        <v>357</v>
      </c>
      <c r="G447" s="209">
        <v>90674</v>
      </c>
      <c r="H447" s="209" t="s">
        <v>5851</v>
      </c>
      <c r="I447" s="209" t="s">
        <v>159</v>
      </c>
      <c r="J447" s="209" t="s">
        <v>5389</v>
      </c>
      <c r="K447" s="210">
        <v>626.54</v>
      </c>
      <c r="L447" s="209" t="s">
        <v>5390</v>
      </c>
    </row>
    <row r="448" spans="1:12" ht="13.5">
      <c r="A448" s="209" t="s">
        <v>5774</v>
      </c>
      <c r="B448" s="209" t="s">
        <v>5775</v>
      </c>
      <c r="C448" s="209" t="s">
        <v>5776</v>
      </c>
      <c r="D448" s="209" t="s">
        <v>5777</v>
      </c>
      <c r="E448" s="210" t="s">
        <v>357</v>
      </c>
      <c r="F448" s="209" t="s">
        <v>357</v>
      </c>
      <c r="G448" s="209">
        <v>90680</v>
      </c>
      <c r="H448" s="209" t="s">
        <v>5852</v>
      </c>
      <c r="I448" s="209" t="s">
        <v>159</v>
      </c>
      <c r="J448" s="209" t="s">
        <v>5389</v>
      </c>
      <c r="K448" s="210">
        <v>373.67</v>
      </c>
      <c r="L448" s="209" t="s">
        <v>5390</v>
      </c>
    </row>
    <row r="449" spans="1:12" ht="13.5">
      <c r="A449" s="209" t="s">
        <v>5774</v>
      </c>
      <c r="B449" s="209" t="s">
        <v>5775</v>
      </c>
      <c r="C449" s="209" t="s">
        <v>5776</v>
      </c>
      <c r="D449" s="209" t="s">
        <v>5777</v>
      </c>
      <c r="E449" s="210" t="s">
        <v>357</v>
      </c>
      <c r="F449" s="209" t="s">
        <v>357</v>
      </c>
      <c r="G449" s="209">
        <v>90686</v>
      </c>
      <c r="H449" s="209" t="s">
        <v>5853</v>
      </c>
      <c r="I449" s="209" t="s">
        <v>159</v>
      </c>
      <c r="J449" s="209" t="s">
        <v>5389</v>
      </c>
      <c r="K449" s="210">
        <v>136.96</v>
      </c>
      <c r="L449" s="209" t="s">
        <v>5390</v>
      </c>
    </row>
    <row r="450" spans="1:12" ht="13.5">
      <c r="A450" s="209" t="s">
        <v>5774</v>
      </c>
      <c r="B450" s="209" t="s">
        <v>5775</v>
      </c>
      <c r="C450" s="209" t="s">
        <v>5776</v>
      </c>
      <c r="D450" s="209" t="s">
        <v>5777</v>
      </c>
      <c r="E450" s="210" t="s">
        <v>357</v>
      </c>
      <c r="F450" s="209" t="s">
        <v>357</v>
      </c>
      <c r="G450" s="209">
        <v>90692</v>
      </c>
      <c r="H450" s="209" t="s">
        <v>5854</v>
      </c>
      <c r="I450" s="209" t="s">
        <v>159</v>
      </c>
      <c r="J450" s="209" t="s">
        <v>5389</v>
      </c>
      <c r="K450" s="210">
        <v>110.4</v>
      </c>
      <c r="L450" s="209" t="s">
        <v>5390</v>
      </c>
    </row>
    <row r="451" spans="1:12" ht="13.5">
      <c r="A451" s="209" t="s">
        <v>5774</v>
      </c>
      <c r="B451" s="209" t="s">
        <v>5775</v>
      </c>
      <c r="C451" s="209" t="s">
        <v>5776</v>
      </c>
      <c r="D451" s="209" t="s">
        <v>5777</v>
      </c>
      <c r="E451" s="210" t="s">
        <v>357</v>
      </c>
      <c r="F451" s="209" t="s">
        <v>357</v>
      </c>
      <c r="G451" s="209">
        <v>90964</v>
      </c>
      <c r="H451" s="209" t="s">
        <v>5855</v>
      </c>
      <c r="I451" s="209" t="s">
        <v>159</v>
      </c>
      <c r="J451" s="209" t="s">
        <v>5389</v>
      </c>
      <c r="K451" s="210">
        <v>28.07</v>
      </c>
      <c r="L451" s="209" t="s">
        <v>5390</v>
      </c>
    </row>
    <row r="452" spans="1:12" ht="13.5">
      <c r="A452" s="209" t="s">
        <v>5774</v>
      </c>
      <c r="B452" s="209" t="s">
        <v>5775</v>
      </c>
      <c r="C452" s="209" t="s">
        <v>5776</v>
      </c>
      <c r="D452" s="209" t="s">
        <v>5777</v>
      </c>
      <c r="E452" s="210" t="s">
        <v>357</v>
      </c>
      <c r="F452" s="209" t="s">
        <v>357</v>
      </c>
      <c r="G452" s="209">
        <v>90972</v>
      </c>
      <c r="H452" s="209" t="s">
        <v>5856</v>
      </c>
      <c r="I452" s="209" t="s">
        <v>159</v>
      </c>
      <c r="J452" s="209" t="s">
        <v>5389</v>
      </c>
      <c r="K452" s="210">
        <v>65.430000000000007</v>
      </c>
      <c r="L452" s="209" t="s">
        <v>5390</v>
      </c>
    </row>
    <row r="453" spans="1:12" ht="13.5">
      <c r="A453" s="209" t="s">
        <v>5774</v>
      </c>
      <c r="B453" s="209" t="s">
        <v>5775</v>
      </c>
      <c r="C453" s="209" t="s">
        <v>5776</v>
      </c>
      <c r="D453" s="209" t="s">
        <v>5777</v>
      </c>
      <c r="E453" s="210" t="s">
        <v>357</v>
      </c>
      <c r="F453" s="209" t="s">
        <v>357</v>
      </c>
      <c r="G453" s="209">
        <v>90979</v>
      </c>
      <c r="H453" s="209" t="s">
        <v>5857</v>
      </c>
      <c r="I453" s="209" t="s">
        <v>159</v>
      </c>
      <c r="J453" s="209" t="s">
        <v>5389</v>
      </c>
      <c r="K453" s="210">
        <v>168.89</v>
      </c>
      <c r="L453" s="209" t="s">
        <v>5390</v>
      </c>
    </row>
    <row r="454" spans="1:12" ht="13.5">
      <c r="A454" s="209" t="s">
        <v>5774</v>
      </c>
      <c r="B454" s="209" t="s">
        <v>5775</v>
      </c>
      <c r="C454" s="209" t="s">
        <v>5776</v>
      </c>
      <c r="D454" s="209" t="s">
        <v>5777</v>
      </c>
      <c r="E454" s="210" t="s">
        <v>357</v>
      </c>
      <c r="F454" s="209" t="s">
        <v>357</v>
      </c>
      <c r="G454" s="209">
        <v>90991</v>
      </c>
      <c r="H454" s="209" t="s">
        <v>5858</v>
      </c>
      <c r="I454" s="209" t="s">
        <v>159</v>
      </c>
      <c r="J454" s="209" t="s">
        <v>5389</v>
      </c>
      <c r="K454" s="210">
        <v>177.07</v>
      </c>
      <c r="L454" s="209" t="s">
        <v>5390</v>
      </c>
    </row>
    <row r="455" spans="1:12" ht="13.5">
      <c r="A455" s="209" t="s">
        <v>5774</v>
      </c>
      <c r="B455" s="209" t="s">
        <v>5775</v>
      </c>
      <c r="C455" s="209" t="s">
        <v>5776</v>
      </c>
      <c r="D455" s="209" t="s">
        <v>5777</v>
      </c>
      <c r="E455" s="210" t="s">
        <v>357</v>
      </c>
      <c r="F455" s="209" t="s">
        <v>357</v>
      </c>
      <c r="G455" s="209">
        <v>90999</v>
      </c>
      <c r="H455" s="209" t="s">
        <v>5859</v>
      </c>
      <c r="I455" s="209" t="s">
        <v>159</v>
      </c>
      <c r="J455" s="209" t="s">
        <v>5389</v>
      </c>
      <c r="K455" s="210">
        <v>86.13</v>
      </c>
      <c r="L455" s="209" t="s">
        <v>5390</v>
      </c>
    </row>
    <row r="456" spans="1:12" ht="13.5">
      <c r="A456" s="209" t="s">
        <v>5774</v>
      </c>
      <c r="B456" s="209" t="s">
        <v>5775</v>
      </c>
      <c r="C456" s="209" t="s">
        <v>5776</v>
      </c>
      <c r="D456" s="209" t="s">
        <v>5777</v>
      </c>
      <c r="E456" s="210" t="s">
        <v>357</v>
      </c>
      <c r="F456" s="209" t="s">
        <v>357</v>
      </c>
      <c r="G456" s="209">
        <v>91031</v>
      </c>
      <c r="H456" s="209" t="s">
        <v>5860</v>
      </c>
      <c r="I456" s="209" t="s">
        <v>159</v>
      </c>
      <c r="J456" s="209" t="s">
        <v>5389</v>
      </c>
      <c r="K456" s="210">
        <v>222.51</v>
      </c>
      <c r="L456" s="209" t="s">
        <v>5390</v>
      </c>
    </row>
    <row r="457" spans="1:12" ht="13.5">
      <c r="A457" s="209" t="s">
        <v>5774</v>
      </c>
      <c r="B457" s="209" t="s">
        <v>5775</v>
      </c>
      <c r="C457" s="209" t="s">
        <v>5776</v>
      </c>
      <c r="D457" s="209" t="s">
        <v>5777</v>
      </c>
      <c r="E457" s="210" t="s">
        <v>357</v>
      </c>
      <c r="F457" s="209" t="s">
        <v>357</v>
      </c>
      <c r="G457" s="209">
        <v>91277</v>
      </c>
      <c r="H457" s="209" t="s">
        <v>5861</v>
      </c>
      <c r="I457" s="209" t="s">
        <v>159</v>
      </c>
      <c r="J457" s="209" t="s">
        <v>5389</v>
      </c>
      <c r="K457" s="210">
        <v>8.9499999999999993</v>
      </c>
      <c r="L457" s="209" t="s">
        <v>5390</v>
      </c>
    </row>
    <row r="458" spans="1:12" ht="13.5">
      <c r="A458" s="209" t="s">
        <v>5774</v>
      </c>
      <c r="B458" s="209" t="s">
        <v>5775</v>
      </c>
      <c r="C458" s="209" t="s">
        <v>5776</v>
      </c>
      <c r="D458" s="209" t="s">
        <v>5777</v>
      </c>
      <c r="E458" s="210" t="s">
        <v>357</v>
      </c>
      <c r="F458" s="209" t="s">
        <v>357</v>
      </c>
      <c r="G458" s="209">
        <v>91283</v>
      </c>
      <c r="H458" s="209" t="s">
        <v>5862</v>
      </c>
      <c r="I458" s="209" t="s">
        <v>159</v>
      </c>
      <c r="J458" s="209" t="s">
        <v>5447</v>
      </c>
      <c r="K458" s="210">
        <v>10.49</v>
      </c>
      <c r="L458" s="209" t="s">
        <v>5390</v>
      </c>
    </row>
    <row r="459" spans="1:12" ht="13.5">
      <c r="A459" s="209" t="s">
        <v>5774</v>
      </c>
      <c r="B459" s="209" t="s">
        <v>5775</v>
      </c>
      <c r="C459" s="209" t="s">
        <v>5776</v>
      </c>
      <c r="D459" s="209" t="s">
        <v>5777</v>
      </c>
      <c r="E459" s="210" t="s">
        <v>357</v>
      </c>
      <c r="F459" s="209" t="s">
        <v>357</v>
      </c>
      <c r="G459" s="209">
        <v>91386</v>
      </c>
      <c r="H459" s="209" t="s">
        <v>5863</v>
      </c>
      <c r="I459" s="209" t="s">
        <v>159</v>
      </c>
      <c r="J459" s="209" t="s">
        <v>5389</v>
      </c>
      <c r="K459" s="210">
        <v>231.38</v>
      </c>
      <c r="L459" s="209" t="s">
        <v>5390</v>
      </c>
    </row>
    <row r="460" spans="1:12" ht="13.5">
      <c r="A460" s="209" t="s">
        <v>5774</v>
      </c>
      <c r="B460" s="209" t="s">
        <v>5775</v>
      </c>
      <c r="C460" s="209" t="s">
        <v>5776</v>
      </c>
      <c r="D460" s="209" t="s">
        <v>5777</v>
      </c>
      <c r="E460" s="210" t="s">
        <v>357</v>
      </c>
      <c r="F460" s="209" t="s">
        <v>357</v>
      </c>
      <c r="G460" s="209">
        <v>91533</v>
      </c>
      <c r="H460" s="209" t="s">
        <v>5864</v>
      </c>
      <c r="I460" s="209" t="s">
        <v>159</v>
      </c>
      <c r="J460" s="209" t="s">
        <v>5389</v>
      </c>
      <c r="K460" s="210">
        <v>23.79</v>
      </c>
      <c r="L460" s="209" t="s">
        <v>5390</v>
      </c>
    </row>
    <row r="461" spans="1:12" ht="13.5">
      <c r="A461" s="209" t="s">
        <v>5774</v>
      </c>
      <c r="B461" s="209" t="s">
        <v>5775</v>
      </c>
      <c r="C461" s="209" t="s">
        <v>5776</v>
      </c>
      <c r="D461" s="209" t="s">
        <v>5777</v>
      </c>
      <c r="E461" s="210" t="s">
        <v>357</v>
      </c>
      <c r="F461" s="209" t="s">
        <v>357</v>
      </c>
      <c r="G461" s="209">
        <v>91634</v>
      </c>
      <c r="H461" s="209" t="s">
        <v>5865</v>
      </c>
      <c r="I461" s="209" t="s">
        <v>159</v>
      </c>
      <c r="J461" s="209" t="s">
        <v>5389</v>
      </c>
      <c r="K461" s="210">
        <v>199.43</v>
      </c>
      <c r="L461" s="209" t="s">
        <v>5390</v>
      </c>
    </row>
    <row r="462" spans="1:12" ht="13.5">
      <c r="A462" s="209" t="s">
        <v>5774</v>
      </c>
      <c r="B462" s="209" t="s">
        <v>5775</v>
      </c>
      <c r="C462" s="209" t="s">
        <v>5776</v>
      </c>
      <c r="D462" s="209" t="s">
        <v>5777</v>
      </c>
      <c r="E462" s="210" t="s">
        <v>357</v>
      </c>
      <c r="F462" s="209" t="s">
        <v>357</v>
      </c>
      <c r="G462" s="209">
        <v>91645</v>
      </c>
      <c r="H462" s="209" t="s">
        <v>5866</v>
      </c>
      <c r="I462" s="209" t="s">
        <v>159</v>
      </c>
      <c r="J462" s="209" t="s">
        <v>5389</v>
      </c>
      <c r="K462" s="210">
        <v>396.79</v>
      </c>
      <c r="L462" s="209" t="s">
        <v>5390</v>
      </c>
    </row>
    <row r="463" spans="1:12" ht="13.5">
      <c r="A463" s="209" t="s">
        <v>5774</v>
      </c>
      <c r="B463" s="209" t="s">
        <v>5775</v>
      </c>
      <c r="C463" s="209" t="s">
        <v>5776</v>
      </c>
      <c r="D463" s="209" t="s">
        <v>5777</v>
      </c>
      <c r="E463" s="210" t="s">
        <v>357</v>
      </c>
      <c r="F463" s="209" t="s">
        <v>357</v>
      </c>
      <c r="G463" s="209">
        <v>91692</v>
      </c>
      <c r="H463" s="209" t="s">
        <v>5867</v>
      </c>
      <c r="I463" s="209" t="s">
        <v>159</v>
      </c>
      <c r="J463" s="209" t="s">
        <v>5447</v>
      </c>
      <c r="K463" s="210">
        <v>18.329999999999998</v>
      </c>
      <c r="L463" s="209" t="s">
        <v>5390</v>
      </c>
    </row>
    <row r="464" spans="1:12" ht="13.5">
      <c r="A464" s="209" t="s">
        <v>5774</v>
      </c>
      <c r="B464" s="209" t="s">
        <v>5775</v>
      </c>
      <c r="C464" s="209" t="s">
        <v>5776</v>
      </c>
      <c r="D464" s="209" t="s">
        <v>5777</v>
      </c>
      <c r="E464" s="210" t="s">
        <v>357</v>
      </c>
      <c r="F464" s="209" t="s">
        <v>357</v>
      </c>
      <c r="G464" s="209">
        <v>92043</v>
      </c>
      <c r="H464" s="209" t="s">
        <v>5868</v>
      </c>
      <c r="I464" s="209" t="s">
        <v>159</v>
      </c>
      <c r="J464" s="209" t="s">
        <v>5389</v>
      </c>
      <c r="K464" s="210">
        <v>12.54</v>
      </c>
      <c r="L464" s="209" t="s">
        <v>5390</v>
      </c>
    </row>
    <row r="465" spans="1:12" ht="13.5">
      <c r="A465" s="209" t="s">
        <v>5774</v>
      </c>
      <c r="B465" s="209" t="s">
        <v>5775</v>
      </c>
      <c r="C465" s="209" t="s">
        <v>5776</v>
      </c>
      <c r="D465" s="209" t="s">
        <v>5777</v>
      </c>
      <c r="E465" s="210" t="s">
        <v>357</v>
      </c>
      <c r="F465" s="209" t="s">
        <v>357</v>
      </c>
      <c r="G465" s="209">
        <v>92106</v>
      </c>
      <c r="H465" s="209" t="s">
        <v>5869</v>
      </c>
      <c r="I465" s="209" t="s">
        <v>159</v>
      </c>
      <c r="J465" s="209" t="s">
        <v>5389</v>
      </c>
      <c r="K465" s="210">
        <v>285.68</v>
      </c>
      <c r="L465" s="209" t="s">
        <v>5390</v>
      </c>
    </row>
    <row r="466" spans="1:12" ht="13.5">
      <c r="A466" s="209" t="s">
        <v>5774</v>
      </c>
      <c r="B466" s="209" t="s">
        <v>5775</v>
      </c>
      <c r="C466" s="209" t="s">
        <v>5776</v>
      </c>
      <c r="D466" s="209" t="s">
        <v>5777</v>
      </c>
      <c r="E466" s="210" t="s">
        <v>357</v>
      </c>
      <c r="F466" s="209" t="s">
        <v>357</v>
      </c>
      <c r="G466" s="209">
        <v>92112</v>
      </c>
      <c r="H466" s="209" t="s">
        <v>5870</v>
      </c>
      <c r="I466" s="209" t="s">
        <v>159</v>
      </c>
      <c r="J466" s="209" t="s">
        <v>5447</v>
      </c>
      <c r="K466" s="210">
        <v>4.1500000000000004</v>
      </c>
      <c r="L466" s="209" t="s">
        <v>5390</v>
      </c>
    </row>
    <row r="467" spans="1:12" ht="13.5">
      <c r="A467" s="209" t="s">
        <v>5774</v>
      </c>
      <c r="B467" s="209" t="s">
        <v>5775</v>
      </c>
      <c r="C467" s="209" t="s">
        <v>5776</v>
      </c>
      <c r="D467" s="209" t="s">
        <v>5777</v>
      </c>
      <c r="E467" s="210" t="s">
        <v>357</v>
      </c>
      <c r="F467" s="209" t="s">
        <v>357</v>
      </c>
      <c r="G467" s="209">
        <v>92118</v>
      </c>
      <c r="H467" s="209" t="s">
        <v>5871</v>
      </c>
      <c r="I467" s="209" t="s">
        <v>159</v>
      </c>
      <c r="J467" s="209" t="s">
        <v>5447</v>
      </c>
      <c r="K467" s="210">
        <v>0.52</v>
      </c>
      <c r="L467" s="209" t="s">
        <v>5390</v>
      </c>
    </row>
    <row r="468" spans="1:12" ht="13.5">
      <c r="A468" s="209" t="s">
        <v>5774</v>
      </c>
      <c r="B468" s="209" t="s">
        <v>5775</v>
      </c>
      <c r="C468" s="209" t="s">
        <v>5776</v>
      </c>
      <c r="D468" s="209" t="s">
        <v>5777</v>
      </c>
      <c r="E468" s="210" t="s">
        <v>357</v>
      </c>
      <c r="F468" s="209" t="s">
        <v>357</v>
      </c>
      <c r="G468" s="209">
        <v>92138</v>
      </c>
      <c r="H468" s="209" t="s">
        <v>5872</v>
      </c>
      <c r="I468" s="209" t="s">
        <v>159</v>
      </c>
      <c r="J468" s="209" t="s">
        <v>5447</v>
      </c>
      <c r="K468" s="210">
        <v>79.599999999999994</v>
      </c>
      <c r="L468" s="209" t="s">
        <v>5390</v>
      </c>
    </row>
    <row r="469" spans="1:12" ht="13.5">
      <c r="A469" s="209" t="s">
        <v>5774</v>
      </c>
      <c r="B469" s="209" t="s">
        <v>5775</v>
      </c>
      <c r="C469" s="209" t="s">
        <v>5776</v>
      </c>
      <c r="D469" s="209" t="s">
        <v>5777</v>
      </c>
      <c r="E469" s="210" t="s">
        <v>357</v>
      </c>
      <c r="F469" s="209" t="s">
        <v>357</v>
      </c>
      <c r="G469" s="209">
        <v>92145</v>
      </c>
      <c r="H469" s="209" t="s">
        <v>5873</v>
      </c>
      <c r="I469" s="209" t="s">
        <v>159</v>
      </c>
      <c r="J469" s="209" t="s">
        <v>5447</v>
      </c>
      <c r="K469" s="210">
        <v>66.38</v>
      </c>
      <c r="L469" s="209" t="s">
        <v>5390</v>
      </c>
    </row>
    <row r="470" spans="1:12" ht="13.5">
      <c r="A470" s="209" t="s">
        <v>5774</v>
      </c>
      <c r="B470" s="209" t="s">
        <v>5775</v>
      </c>
      <c r="C470" s="209" t="s">
        <v>5776</v>
      </c>
      <c r="D470" s="209" t="s">
        <v>5777</v>
      </c>
      <c r="E470" s="210" t="s">
        <v>357</v>
      </c>
      <c r="F470" s="209" t="s">
        <v>357</v>
      </c>
      <c r="G470" s="209">
        <v>92242</v>
      </c>
      <c r="H470" s="209" t="s">
        <v>5874</v>
      </c>
      <c r="I470" s="209" t="s">
        <v>159</v>
      </c>
      <c r="J470" s="209" t="s">
        <v>5389</v>
      </c>
      <c r="K470" s="210">
        <v>341.72</v>
      </c>
      <c r="L470" s="209" t="s">
        <v>5390</v>
      </c>
    </row>
    <row r="471" spans="1:12" ht="13.5">
      <c r="A471" s="209" t="s">
        <v>5774</v>
      </c>
      <c r="B471" s="209" t="s">
        <v>5775</v>
      </c>
      <c r="C471" s="209" t="s">
        <v>5776</v>
      </c>
      <c r="D471" s="209" t="s">
        <v>5777</v>
      </c>
      <c r="E471" s="210" t="s">
        <v>357</v>
      </c>
      <c r="F471" s="209" t="s">
        <v>357</v>
      </c>
      <c r="G471" s="209">
        <v>92716</v>
      </c>
      <c r="H471" s="209" t="s">
        <v>5875</v>
      </c>
      <c r="I471" s="209" t="s">
        <v>159</v>
      </c>
      <c r="J471" s="209" t="s">
        <v>5447</v>
      </c>
      <c r="K471" s="210">
        <v>112.66</v>
      </c>
      <c r="L471" s="209" t="s">
        <v>5390</v>
      </c>
    </row>
    <row r="472" spans="1:12" ht="13.5">
      <c r="A472" s="209" t="s">
        <v>5774</v>
      </c>
      <c r="B472" s="209" t="s">
        <v>5775</v>
      </c>
      <c r="C472" s="209" t="s">
        <v>5776</v>
      </c>
      <c r="D472" s="209" t="s">
        <v>5777</v>
      </c>
      <c r="E472" s="210" t="s">
        <v>357</v>
      </c>
      <c r="F472" s="209" t="s">
        <v>357</v>
      </c>
      <c r="G472" s="209">
        <v>92960</v>
      </c>
      <c r="H472" s="209" t="s">
        <v>5876</v>
      </c>
      <c r="I472" s="209" t="s">
        <v>159</v>
      </c>
      <c r="J472" s="209" t="s">
        <v>5389</v>
      </c>
      <c r="K472" s="210">
        <v>17.25</v>
      </c>
      <c r="L472" s="209" t="s">
        <v>5390</v>
      </c>
    </row>
    <row r="473" spans="1:12" ht="13.5">
      <c r="A473" s="209" t="s">
        <v>5774</v>
      </c>
      <c r="B473" s="209" t="s">
        <v>5775</v>
      </c>
      <c r="C473" s="209" t="s">
        <v>5776</v>
      </c>
      <c r="D473" s="209" t="s">
        <v>5777</v>
      </c>
      <c r="E473" s="210" t="s">
        <v>357</v>
      </c>
      <c r="F473" s="209" t="s">
        <v>357</v>
      </c>
      <c r="G473" s="209">
        <v>92966</v>
      </c>
      <c r="H473" s="209" t="s">
        <v>5877</v>
      </c>
      <c r="I473" s="209" t="s">
        <v>159</v>
      </c>
      <c r="J473" s="209" t="s">
        <v>5447</v>
      </c>
      <c r="K473" s="210">
        <v>18.260000000000002</v>
      </c>
      <c r="L473" s="209" t="s">
        <v>5390</v>
      </c>
    </row>
    <row r="474" spans="1:12" ht="13.5">
      <c r="A474" s="209" t="s">
        <v>5774</v>
      </c>
      <c r="B474" s="209" t="s">
        <v>5775</v>
      </c>
      <c r="C474" s="209" t="s">
        <v>5776</v>
      </c>
      <c r="D474" s="209" t="s">
        <v>5777</v>
      </c>
      <c r="E474" s="210" t="s">
        <v>357</v>
      </c>
      <c r="F474" s="209" t="s">
        <v>357</v>
      </c>
      <c r="G474" s="209">
        <v>93224</v>
      </c>
      <c r="H474" s="209" t="s">
        <v>5878</v>
      </c>
      <c r="I474" s="209" t="s">
        <v>159</v>
      </c>
      <c r="J474" s="209" t="s">
        <v>5389</v>
      </c>
      <c r="K474" s="210">
        <v>940.73</v>
      </c>
      <c r="L474" s="209" t="s">
        <v>5390</v>
      </c>
    </row>
    <row r="475" spans="1:12" ht="13.5">
      <c r="A475" s="209" t="s">
        <v>5774</v>
      </c>
      <c r="B475" s="209" t="s">
        <v>5775</v>
      </c>
      <c r="C475" s="209" t="s">
        <v>5776</v>
      </c>
      <c r="D475" s="209" t="s">
        <v>5777</v>
      </c>
      <c r="E475" s="210" t="s">
        <v>357</v>
      </c>
      <c r="F475" s="209" t="s">
        <v>357</v>
      </c>
      <c r="G475" s="209">
        <v>93233</v>
      </c>
      <c r="H475" s="209" t="s">
        <v>5879</v>
      </c>
      <c r="I475" s="209" t="s">
        <v>159</v>
      </c>
      <c r="J475" s="209" t="s">
        <v>5447</v>
      </c>
      <c r="K475" s="210">
        <v>5.37</v>
      </c>
      <c r="L475" s="209" t="s">
        <v>5390</v>
      </c>
    </row>
    <row r="476" spans="1:12" ht="13.5">
      <c r="A476" s="209" t="s">
        <v>5774</v>
      </c>
      <c r="B476" s="209" t="s">
        <v>5775</v>
      </c>
      <c r="C476" s="209" t="s">
        <v>5776</v>
      </c>
      <c r="D476" s="209" t="s">
        <v>5777</v>
      </c>
      <c r="E476" s="210" t="s">
        <v>357</v>
      </c>
      <c r="F476" s="209" t="s">
        <v>357</v>
      </c>
      <c r="G476" s="209">
        <v>93272</v>
      </c>
      <c r="H476" s="209" t="s">
        <v>5880</v>
      </c>
      <c r="I476" s="209" t="s">
        <v>159</v>
      </c>
      <c r="J476" s="209" t="s">
        <v>5389</v>
      </c>
      <c r="K476" s="210">
        <v>89.88</v>
      </c>
      <c r="L476" s="209" t="s">
        <v>5390</v>
      </c>
    </row>
    <row r="477" spans="1:12" ht="13.5">
      <c r="A477" s="209" t="s">
        <v>5774</v>
      </c>
      <c r="B477" s="209" t="s">
        <v>5775</v>
      </c>
      <c r="C477" s="209" t="s">
        <v>5776</v>
      </c>
      <c r="D477" s="209" t="s">
        <v>5777</v>
      </c>
      <c r="E477" s="210" t="s">
        <v>357</v>
      </c>
      <c r="F477" s="209" t="s">
        <v>357</v>
      </c>
      <c r="G477" s="209">
        <v>93281</v>
      </c>
      <c r="H477" s="209" t="s">
        <v>5881</v>
      </c>
      <c r="I477" s="209" t="s">
        <v>159</v>
      </c>
      <c r="J477" s="209" t="s">
        <v>5447</v>
      </c>
      <c r="K477" s="210">
        <v>17.440000000000001</v>
      </c>
      <c r="L477" s="209" t="s">
        <v>5390</v>
      </c>
    </row>
    <row r="478" spans="1:12" ht="13.5">
      <c r="A478" s="209" t="s">
        <v>5774</v>
      </c>
      <c r="B478" s="209" t="s">
        <v>5775</v>
      </c>
      <c r="C478" s="209" t="s">
        <v>5776</v>
      </c>
      <c r="D478" s="209" t="s">
        <v>5777</v>
      </c>
      <c r="E478" s="210" t="s">
        <v>357</v>
      </c>
      <c r="F478" s="209" t="s">
        <v>357</v>
      </c>
      <c r="G478" s="209">
        <v>93287</v>
      </c>
      <c r="H478" s="209" t="s">
        <v>5882</v>
      </c>
      <c r="I478" s="209" t="s">
        <v>159</v>
      </c>
      <c r="J478" s="209" t="s">
        <v>5389</v>
      </c>
      <c r="K478" s="210">
        <v>307.52999999999997</v>
      </c>
      <c r="L478" s="209" t="s">
        <v>5390</v>
      </c>
    </row>
    <row r="479" spans="1:12" ht="13.5">
      <c r="A479" s="209" t="s">
        <v>5774</v>
      </c>
      <c r="B479" s="209" t="s">
        <v>5775</v>
      </c>
      <c r="C479" s="209" t="s">
        <v>5776</v>
      </c>
      <c r="D479" s="209" t="s">
        <v>5777</v>
      </c>
      <c r="E479" s="210" t="s">
        <v>357</v>
      </c>
      <c r="F479" s="209" t="s">
        <v>357</v>
      </c>
      <c r="G479" s="209">
        <v>93402</v>
      </c>
      <c r="H479" s="209" t="s">
        <v>5883</v>
      </c>
      <c r="I479" s="209" t="s">
        <v>159</v>
      </c>
      <c r="J479" s="209" t="s">
        <v>5389</v>
      </c>
      <c r="K479" s="210">
        <v>230.76</v>
      </c>
      <c r="L479" s="209" t="s">
        <v>5390</v>
      </c>
    </row>
    <row r="480" spans="1:12" ht="13.5">
      <c r="A480" s="209" t="s">
        <v>5774</v>
      </c>
      <c r="B480" s="209" t="s">
        <v>5775</v>
      </c>
      <c r="C480" s="209" t="s">
        <v>5776</v>
      </c>
      <c r="D480" s="209" t="s">
        <v>5777</v>
      </c>
      <c r="E480" s="210" t="s">
        <v>357</v>
      </c>
      <c r="F480" s="209" t="s">
        <v>357</v>
      </c>
      <c r="G480" s="209">
        <v>93408</v>
      </c>
      <c r="H480" s="209" t="s">
        <v>5884</v>
      </c>
      <c r="I480" s="209" t="s">
        <v>159</v>
      </c>
      <c r="J480" s="209" t="s">
        <v>5389</v>
      </c>
      <c r="K480" s="210">
        <v>74.53</v>
      </c>
      <c r="L480" s="209" t="s">
        <v>5390</v>
      </c>
    </row>
    <row r="481" spans="1:12" ht="13.5">
      <c r="A481" s="209" t="s">
        <v>5774</v>
      </c>
      <c r="B481" s="209" t="s">
        <v>5775</v>
      </c>
      <c r="C481" s="209" t="s">
        <v>5776</v>
      </c>
      <c r="D481" s="209" t="s">
        <v>5777</v>
      </c>
      <c r="E481" s="210" t="s">
        <v>357</v>
      </c>
      <c r="F481" s="209" t="s">
        <v>357</v>
      </c>
      <c r="G481" s="209">
        <v>93415</v>
      </c>
      <c r="H481" s="209" t="s">
        <v>5885</v>
      </c>
      <c r="I481" s="209" t="s">
        <v>159</v>
      </c>
      <c r="J481" s="209" t="s">
        <v>5389</v>
      </c>
      <c r="K481" s="210">
        <v>14.2</v>
      </c>
      <c r="L481" s="209" t="s">
        <v>5390</v>
      </c>
    </row>
    <row r="482" spans="1:12" ht="13.5">
      <c r="A482" s="209" t="s">
        <v>5774</v>
      </c>
      <c r="B482" s="209" t="s">
        <v>5775</v>
      </c>
      <c r="C482" s="209" t="s">
        <v>5776</v>
      </c>
      <c r="D482" s="209" t="s">
        <v>5777</v>
      </c>
      <c r="E482" s="210" t="s">
        <v>357</v>
      </c>
      <c r="F482" s="209" t="s">
        <v>357</v>
      </c>
      <c r="G482" s="209">
        <v>93421</v>
      </c>
      <c r="H482" s="209" t="s">
        <v>5886</v>
      </c>
      <c r="I482" s="209" t="s">
        <v>159</v>
      </c>
      <c r="J482" s="209" t="s">
        <v>5389</v>
      </c>
      <c r="K482" s="210">
        <v>62.46</v>
      </c>
      <c r="L482" s="209" t="s">
        <v>5390</v>
      </c>
    </row>
    <row r="483" spans="1:12" ht="13.5">
      <c r="A483" s="209" t="s">
        <v>5774</v>
      </c>
      <c r="B483" s="209" t="s">
        <v>5775</v>
      </c>
      <c r="C483" s="209" t="s">
        <v>5776</v>
      </c>
      <c r="D483" s="209" t="s">
        <v>5777</v>
      </c>
      <c r="E483" s="210" t="s">
        <v>357</v>
      </c>
      <c r="F483" s="209" t="s">
        <v>357</v>
      </c>
      <c r="G483" s="209">
        <v>93427</v>
      </c>
      <c r="H483" s="209" t="s">
        <v>5887</v>
      </c>
      <c r="I483" s="209" t="s">
        <v>159</v>
      </c>
      <c r="J483" s="209" t="s">
        <v>5389</v>
      </c>
      <c r="K483" s="210">
        <v>141.84</v>
      </c>
      <c r="L483" s="209" t="s">
        <v>5390</v>
      </c>
    </row>
    <row r="484" spans="1:12" ht="13.5">
      <c r="A484" s="209" t="s">
        <v>5774</v>
      </c>
      <c r="B484" s="209" t="s">
        <v>5775</v>
      </c>
      <c r="C484" s="209" t="s">
        <v>5776</v>
      </c>
      <c r="D484" s="209" t="s">
        <v>5777</v>
      </c>
      <c r="E484" s="210" t="s">
        <v>357</v>
      </c>
      <c r="F484" s="209" t="s">
        <v>357</v>
      </c>
      <c r="G484" s="209">
        <v>93433</v>
      </c>
      <c r="H484" s="209" t="s">
        <v>5888</v>
      </c>
      <c r="I484" s="209" t="s">
        <v>159</v>
      </c>
      <c r="J484" s="209" t="s">
        <v>5389</v>
      </c>
      <c r="K484" s="211">
        <v>2123.59</v>
      </c>
      <c r="L484" s="209" t="s">
        <v>5390</v>
      </c>
    </row>
    <row r="485" spans="1:12" ht="13.5">
      <c r="A485" s="209" t="s">
        <v>5774</v>
      </c>
      <c r="B485" s="209" t="s">
        <v>5775</v>
      </c>
      <c r="C485" s="209" t="s">
        <v>5776</v>
      </c>
      <c r="D485" s="209" t="s">
        <v>5777</v>
      </c>
      <c r="E485" s="210" t="s">
        <v>357</v>
      </c>
      <c r="F485" s="209" t="s">
        <v>357</v>
      </c>
      <c r="G485" s="209">
        <v>93439</v>
      </c>
      <c r="H485" s="209" t="s">
        <v>5889</v>
      </c>
      <c r="I485" s="209" t="s">
        <v>159</v>
      </c>
      <c r="J485" s="209" t="s">
        <v>5389</v>
      </c>
      <c r="K485" s="210">
        <v>194.94</v>
      </c>
      <c r="L485" s="209" t="s">
        <v>5390</v>
      </c>
    </row>
    <row r="486" spans="1:12" ht="13.5">
      <c r="A486" s="209" t="s">
        <v>5774</v>
      </c>
      <c r="B486" s="209" t="s">
        <v>5775</v>
      </c>
      <c r="C486" s="209" t="s">
        <v>5776</v>
      </c>
      <c r="D486" s="209" t="s">
        <v>5777</v>
      </c>
      <c r="E486" s="210" t="s">
        <v>357</v>
      </c>
      <c r="F486" s="209" t="s">
        <v>357</v>
      </c>
      <c r="G486" s="209">
        <v>95121</v>
      </c>
      <c r="H486" s="209" t="s">
        <v>5890</v>
      </c>
      <c r="I486" s="209" t="s">
        <v>159</v>
      </c>
      <c r="J486" s="209" t="s">
        <v>5389</v>
      </c>
      <c r="K486" s="210">
        <v>282.58</v>
      </c>
      <c r="L486" s="209" t="s">
        <v>5390</v>
      </c>
    </row>
    <row r="487" spans="1:12" ht="13.5">
      <c r="A487" s="209" t="s">
        <v>5774</v>
      </c>
      <c r="B487" s="209" t="s">
        <v>5775</v>
      </c>
      <c r="C487" s="209" t="s">
        <v>5776</v>
      </c>
      <c r="D487" s="209" t="s">
        <v>5777</v>
      </c>
      <c r="E487" s="210" t="s">
        <v>357</v>
      </c>
      <c r="F487" s="209" t="s">
        <v>357</v>
      </c>
      <c r="G487" s="209">
        <v>95127</v>
      </c>
      <c r="H487" s="209" t="s">
        <v>5891</v>
      </c>
      <c r="I487" s="209" t="s">
        <v>159</v>
      </c>
      <c r="J487" s="209" t="s">
        <v>5389</v>
      </c>
      <c r="K487" s="210">
        <v>177.14</v>
      </c>
      <c r="L487" s="209" t="s">
        <v>5390</v>
      </c>
    </row>
    <row r="488" spans="1:12" ht="13.5">
      <c r="A488" s="209" t="s">
        <v>5774</v>
      </c>
      <c r="B488" s="209" t="s">
        <v>5775</v>
      </c>
      <c r="C488" s="209" t="s">
        <v>5776</v>
      </c>
      <c r="D488" s="209" t="s">
        <v>5777</v>
      </c>
      <c r="E488" s="210" t="s">
        <v>357</v>
      </c>
      <c r="F488" s="209" t="s">
        <v>357</v>
      </c>
      <c r="G488" s="209">
        <v>95133</v>
      </c>
      <c r="H488" s="209" t="s">
        <v>5892</v>
      </c>
      <c r="I488" s="209" t="s">
        <v>159</v>
      </c>
      <c r="J488" s="209" t="s">
        <v>5389</v>
      </c>
      <c r="K488" s="210">
        <v>158.49</v>
      </c>
      <c r="L488" s="209" t="s">
        <v>5390</v>
      </c>
    </row>
    <row r="489" spans="1:12" ht="13.5">
      <c r="A489" s="209" t="s">
        <v>5774</v>
      </c>
      <c r="B489" s="209" t="s">
        <v>5775</v>
      </c>
      <c r="C489" s="209" t="s">
        <v>5776</v>
      </c>
      <c r="D489" s="209" t="s">
        <v>5777</v>
      </c>
      <c r="E489" s="210" t="s">
        <v>357</v>
      </c>
      <c r="F489" s="209" t="s">
        <v>357</v>
      </c>
      <c r="G489" s="209">
        <v>95139</v>
      </c>
      <c r="H489" s="209" t="s">
        <v>5893</v>
      </c>
      <c r="I489" s="209" t="s">
        <v>159</v>
      </c>
      <c r="J489" s="209" t="s">
        <v>5894</v>
      </c>
      <c r="K489" s="210">
        <v>7.0000000000000007E-2</v>
      </c>
      <c r="L489" s="209" t="s">
        <v>5390</v>
      </c>
    </row>
    <row r="490" spans="1:12" ht="13.5">
      <c r="A490" s="209" t="s">
        <v>5774</v>
      </c>
      <c r="B490" s="209" t="s">
        <v>5775</v>
      </c>
      <c r="C490" s="209" t="s">
        <v>5776</v>
      </c>
      <c r="D490" s="209" t="s">
        <v>5777</v>
      </c>
      <c r="E490" s="210" t="s">
        <v>357</v>
      </c>
      <c r="F490" s="209" t="s">
        <v>357</v>
      </c>
      <c r="G490" s="209">
        <v>95212</v>
      </c>
      <c r="H490" s="209" t="s">
        <v>5895</v>
      </c>
      <c r="I490" s="209" t="s">
        <v>159</v>
      </c>
      <c r="J490" s="209" t="s">
        <v>5389</v>
      </c>
      <c r="K490" s="210">
        <v>98.28</v>
      </c>
      <c r="L490" s="209" t="s">
        <v>5390</v>
      </c>
    </row>
    <row r="491" spans="1:12" ht="13.5">
      <c r="A491" s="209" t="s">
        <v>5774</v>
      </c>
      <c r="B491" s="209" t="s">
        <v>5775</v>
      </c>
      <c r="C491" s="209" t="s">
        <v>5776</v>
      </c>
      <c r="D491" s="209" t="s">
        <v>5777</v>
      </c>
      <c r="E491" s="210" t="s">
        <v>357</v>
      </c>
      <c r="F491" s="209" t="s">
        <v>357</v>
      </c>
      <c r="G491" s="209">
        <v>95258</v>
      </c>
      <c r="H491" s="209" t="s">
        <v>5896</v>
      </c>
      <c r="I491" s="209" t="s">
        <v>159</v>
      </c>
      <c r="J491" s="209" t="s">
        <v>5447</v>
      </c>
      <c r="K491" s="210">
        <v>17.66</v>
      </c>
      <c r="L491" s="209" t="s">
        <v>5390</v>
      </c>
    </row>
    <row r="492" spans="1:12" ht="13.5">
      <c r="A492" s="209" t="s">
        <v>5774</v>
      </c>
      <c r="B492" s="209" t="s">
        <v>5775</v>
      </c>
      <c r="C492" s="209" t="s">
        <v>5776</v>
      </c>
      <c r="D492" s="209" t="s">
        <v>5777</v>
      </c>
      <c r="E492" s="210" t="s">
        <v>357</v>
      </c>
      <c r="F492" s="209" t="s">
        <v>357</v>
      </c>
      <c r="G492" s="209">
        <v>95264</v>
      </c>
      <c r="H492" s="209" t="s">
        <v>5897</v>
      </c>
      <c r="I492" s="209" t="s">
        <v>159</v>
      </c>
      <c r="J492" s="209" t="s">
        <v>5389</v>
      </c>
      <c r="K492" s="210">
        <v>6.66</v>
      </c>
      <c r="L492" s="209" t="s">
        <v>5390</v>
      </c>
    </row>
    <row r="493" spans="1:12" ht="13.5">
      <c r="A493" s="209" t="s">
        <v>5774</v>
      </c>
      <c r="B493" s="209" t="s">
        <v>5775</v>
      </c>
      <c r="C493" s="209" t="s">
        <v>5776</v>
      </c>
      <c r="D493" s="209" t="s">
        <v>5777</v>
      </c>
      <c r="E493" s="210" t="s">
        <v>357</v>
      </c>
      <c r="F493" s="209" t="s">
        <v>357</v>
      </c>
      <c r="G493" s="209">
        <v>95270</v>
      </c>
      <c r="H493" s="209" t="s">
        <v>5898</v>
      </c>
      <c r="I493" s="209" t="s">
        <v>159</v>
      </c>
      <c r="J493" s="209" t="s">
        <v>5389</v>
      </c>
      <c r="K493" s="210">
        <v>8.89</v>
      </c>
      <c r="L493" s="209" t="s">
        <v>5390</v>
      </c>
    </row>
    <row r="494" spans="1:12" ht="13.5">
      <c r="A494" s="209" t="s">
        <v>5774</v>
      </c>
      <c r="B494" s="209" t="s">
        <v>5775</v>
      </c>
      <c r="C494" s="209" t="s">
        <v>5776</v>
      </c>
      <c r="D494" s="209" t="s">
        <v>5777</v>
      </c>
      <c r="E494" s="210" t="s">
        <v>357</v>
      </c>
      <c r="F494" s="209" t="s">
        <v>357</v>
      </c>
      <c r="G494" s="209">
        <v>95276</v>
      </c>
      <c r="H494" s="209" t="s">
        <v>5899</v>
      </c>
      <c r="I494" s="209" t="s">
        <v>159</v>
      </c>
      <c r="J494" s="209" t="s">
        <v>5389</v>
      </c>
      <c r="K494" s="210">
        <v>3.8</v>
      </c>
      <c r="L494" s="209" t="s">
        <v>5390</v>
      </c>
    </row>
    <row r="495" spans="1:12" ht="13.5">
      <c r="A495" s="209" t="s">
        <v>5774</v>
      </c>
      <c r="B495" s="209" t="s">
        <v>5775</v>
      </c>
      <c r="C495" s="209" t="s">
        <v>5776</v>
      </c>
      <c r="D495" s="209" t="s">
        <v>5777</v>
      </c>
      <c r="E495" s="210" t="s">
        <v>357</v>
      </c>
      <c r="F495" s="209" t="s">
        <v>357</v>
      </c>
      <c r="G495" s="209">
        <v>95282</v>
      </c>
      <c r="H495" s="209" t="s">
        <v>5900</v>
      </c>
      <c r="I495" s="209" t="s">
        <v>159</v>
      </c>
      <c r="J495" s="209" t="s">
        <v>5389</v>
      </c>
      <c r="K495" s="210">
        <v>9.07</v>
      </c>
      <c r="L495" s="209" t="s">
        <v>5390</v>
      </c>
    </row>
    <row r="496" spans="1:12" ht="13.5">
      <c r="A496" s="209" t="s">
        <v>5774</v>
      </c>
      <c r="B496" s="209" t="s">
        <v>5775</v>
      </c>
      <c r="C496" s="209" t="s">
        <v>5776</v>
      </c>
      <c r="D496" s="209" t="s">
        <v>5777</v>
      </c>
      <c r="E496" s="210" t="s">
        <v>357</v>
      </c>
      <c r="F496" s="209" t="s">
        <v>357</v>
      </c>
      <c r="G496" s="209">
        <v>95620</v>
      </c>
      <c r="H496" s="209" t="s">
        <v>5901</v>
      </c>
      <c r="I496" s="209" t="s">
        <v>159</v>
      </c>
      <c r="J496" s="209" t="s">
        <v>5447</v>
      </c>
      <c r="K496" s="210">
        <v>16.97</v>
      </c>
      <c r="L496" s="209" t="s">
        <v>5390</v>
      </c>
    </row>
    <row r="497" spans="1:12" ht="13.5">
      <c r="A497" s="209" t="s">
        <v>5774</v>
      </c>
      <c r="B497" s="209" t="s">
        <v>5775</v>
      </c>
      <c r="C497" s="209" t="s">
        <v>5776</v>
      </c>
      <c r="D497" s="209" t="s">
        <v>5777</v>
      </c>
      <c r="E497" s="210" t="s">
        <v>357</v>
      </c>
      <c r="F497" s="209" t="s">
        <v>357</v>
      </c>
      <c r="G497" s="209">
        <v>95631</v>
      </c>
      <c r="H497" s="209" t="s">
        <v>5902</v>
      </c>
      <c r="I497" s="209" t="s">
        <v>159</v>
      </c>
      <c r="J497" s="209" t="s">
        <v>5389</v>
      </c>
      <c r="K497" s="210">
        <v>201.92</v>
      </c>
      <c r="L497" s="209" t="s">
        <v>5390</v>
      </c>
    </row>
    <row r="498" spans="1:12" ht="13.5">
      <c r="A498" s="209" t="s">
        <v>5774</v>
      </c>
      <c r="B498" s="209" t="s">
        <v>5775</v>
      </c>
      <c r="C498" s="209" t="s">
        <v>5776</v>
      </c>
      <c r="D498" s="209" t="s">
        <v>5777</v>
      </c>
      <c r="E498" s="210" t="s">
        <v>357</v>
      </c>
      <c r="F498" s="209" t="s">
        <v>357</v>
      </c>
      <c r="G498" s="209">
        <v>95702</v>
      </c>
      <c r="H498" s="209" t="s">
        <v>5903</v>
      </c>
      <c r="I498" s="209" t="s">
        <v>159</v>
      </c>
      <c r="J498" s="209" t="s">
        <v>5447</v>
      </c>
      <c r="K498" s="210">
        <v>32.840000000000003</v>
      </c>
      <c r="L498" s="209" t="s">
        <v>5390</v>
      </c>
    </row>
    <row r="499" spans="1:12" ht="13.5">
      <c r="A499" s="209" t="s">
        <v>5774</v>
      </c>
      <c r="B499" s="209" t="s">
        <v>5775</v>
      </c>
      <c r="C499" s="209" t="s">
        <v>5776</v>
      </c>
      <c r="D499" s="209" t="s">
        <v>5777</v>
      </c>
      <c r="E499" s="210" t="s">
        <v>357</v>
      </c>
      <c r="F499" s="209" t="s">
        <v>357</v>
      </c>
      <c r="G499" s="209">
        <v>95708</v>
      </c>
      <c r="H499" s="209" t="s">
        <v>5904</v>
      </c>
      <c r="I499" s="209" t="s">
        <v>159</v>
      </c>
      <c r="J499" s="209" t="s">
        <v>5389</v>
      </c>
      <c r="K499" s="210">
        <v>128.13999999999999</v>
      </c>
      <c r="L499" s="209" t="s">
        <v>5390</v>
      </c>
    </row>
    <row r="500" spans="1:12" ht="13.5">
      <c r="A500" s="209" t="s">
        <v>5774</v>
      </c>
      <c r="B500" s="209" t="s">
        <v>5775</v>
      </c>
      <c r="C500" s="209" t="s">
        <v>5776</v>
      </c>
      <c r="D500" s="209" t="s">
        <v>5777</v>
      </c>
      <c r="E500" s="210" t="s">
        <v>357</v>
      </c>
      <c r="F500" s="209" t="s">
        <v>357</v>
      </c>
      <c r="G500" s="209">
        <v>95714</v>
      </c>
      <c r="H500" s="209" t="s">
        <v>5905</v>
      </c>
      <c r="I500" s="209" t="s">
        <v>159</v>
      </c>
      <c r="J500" s="209" t="s">
        <v>5389</v>
      </c>
      <c r="K500" s="210">
        <v>222.3</v>
      </c>
      <c r="L500" s="209" t="s">
        <v>5390</v>
      </c>
    </row>
    <row r="501" spans="1:12" ht="13.5">
      <c r="A501" s="209" t="s">
        <v>5774</v>
      </c>
      <c r="B501" s="209" t="s">
        <v>5775</v>
      </c>
      <c r="C501" s="209" t="s">
        <v>5776</v>
      </c>
      <c r="D501" s="209" t="s">
        <v>5777</v>
      </c>
      <c r="E501" s="210" t="s">
        <v>357</v>
      </c>
      <c r="F501" s="209" t="s">
        <v>357</v>
      </c>
      <c r="G501" s="209">
        <v>95720</v>
      </c>
      <c r="H501" s="209" t="s">
        <v>5906</v>
      </c>
      <c r="I501" s="209" t="s">
        <v>159</v>
      </c>
      <c r="J501" s="209" t="s">
        <v>5389</v>
      </c>
      <c r="K501" s="210">
        <v>217.5</v>
      </c>
      <c r="L501" s="209" t="s">
        <v>5390</v>
      </c>
    </row>
    <row r="502" spans="1:12" ht="13.5">
      <c r="A502" s="209" t="s">
        <v>5774</v>
      </c>
      <c r="B502" s="209" t="s">
        <v>5775</v>
      </c>
      <c r="C502" s="209" t="s">
        <v>5776</v>
      </c>
      <c r="D502" s="209" t="s">
        <v>5777</v>
      </c>
      <c r="E502" s="210" t="s">
        <v>357</v>
      </c>
      <c r="F502" s="209" t="s">
        <v>357</v>
      </c>
      <c r="G502" s="209">
        <v>95872</v>
      </c>
      <c r="H502" s="209" t="s">
        <v>5907</v>
      </c>
      <c r="I502" s="209" t="s">
        <v>159</v>
      </c>
      <c r="J502" s="209" t="s">
        <v>5389</v>
      </c>
      <c r="K502" s="210">
        <v>240.49</v>
      </c>
      <c r="L502" s="209" t="s">
        <v>5390</v>
      </c>
    </row>
    <row r="503" spans="1:12" ht="13.5">
      <c r="A503" s="209" t="s">
        <v>5774</v>
      </c>
      <c r="B503" s="209" t="s">
        <v>5775</v>
      </c>
      <c r="C503" s="209" t="s">
        <v>5776</v>
      </c>
      <c r="D503" s="209" t="s">
        <v>5777</v>
      </c>
      <c r="E503" s="210" t="s">
        <v>357</v>
      </c>
      <c r="F503" s="209" t="s">
        <v>357</v>
      </c>
      <c r="G503" s="209">
        <v>96013</v>
      </c>
      <c r="H503" s="209" t="s">
        <v>5908</v>
      </c>
      <c r="I503" s="209" t="s">
        <v>159</v>
      </c>
      <c r="J503" s="209" t="s">
        <v>5389</v>
      </c>
      <c r="K503" s="210">
        <v>148.41999999999999</v>
      </c>
      <c r="L503" s="209" t="s">
        <v>5390</v>
      </c>
    </row>
    <row r="504" spans="1:12" ht="13.5">
      <c r="A504" s="209" t="s">
        <v>5774</v>
      </c>
      <c r="B504" s="209" t="s">
        <v>5775</v>
      </c>
      <c r="C504" s="209" t="s">
        <v>5776</v>
      </c>
      <c r="D504" s="209" t="s">
        <v>5777</v>
      </c>
      <c r="E504" s="210" t="s">
        <v>357</v>
      </c>
      <c r="F504" s="209" t="s">
        <v>357</v>
      </c>
      <c r="G504" s="209">
        <v>96020</v>
      </c>
      <c r="H504" s="209" t="s">
        <v>5909</v>
      </c>
      <c r="I504" s="209" t="s">
        <v>159</v>
      </c>
      <c r="J504" s="209" t="s">
        <v>5389</v>
      </c>
      <c r="K504" s="210">
        <v>147.93</v>
      </c>
      <c r="L504" s="209" t="s">
        <v>5390</v>
      </c>
    </row>
    <row r="505" spans="1:12" ht="13.5">
      <c r="A505" s="209" t="s">
        <v>5774</v>
      </c>
      <c r="B505" s="209" t="s">
        <v>5775</v>
      </c>
      <c r="C505" s="209" t="s">
        <v>5776</v>
      </c>
      <c r="D505" s="209" t="s">
        <v>5777</v>
      </c>
      <c r="E505" s="210" t="s">
        <v>357</v>
      </c>
      <c r="F505" s="209" t="s">
        <v>357</v>
      </c>
      <c r="G505" s="209">
        <v>96028</v>
      </c>
      <c r="H505" s="209" t="s">
        <v>5910</v>
      </c>
      <c r="I505" s="209" t="s">
        <v>159</v>
      </c>
      <c r="J505" s="209" t="s">
        <v>5389</v>
      </c>
      <c r="K505" s="210">
        <v>112.2</v>
      </c>
      <c r="L505" s="209" t="s">
        <v>5390</v>
      </c>
    </row>
    <row r="506" spans="1:12" ht="13.5">
      <c r="A506" s="209" t="s">
        <v>5774</v>
      </c>
      <c r="B506" s="209" t="s">
        <v>5775</v>
      </c>
      <c r="C506" s="209" t="s">
        <v>5776</v>
      </c>
      <c r="D506" s="209" t="s">
        <v>5777</v>
      </c>
      <c r="E506" s="210" t="s">
        <v>357</v>
      </c>
      <c r="F506" s="209" t="s">
        <v>357</v>
      </c>
      <c r="G506" s="209">
        <v>96035</v>
      </c>
      <c r="H506" s="209" t="s">
        <v>5911</v>
      </c>
      <c r="I506" s="209" t="s">
        <v>159</v>
      </c>
      <c r="J506" s="209" t="s">
        <v>5389</v>
      </c>
      <c r="K506" s="210">
        <v>241.13</v>
      </c>
      <c r="L506" s="209" t="s">
        <v>5390</v>
      </c>
    </row>
    <row r="507" spans="1:12" ht="13.5">
      <c r="A507" s="209" t="s">
        <v>5774</v>
      </c>
      <c r="B507" s="209" t="s">
        <v>5775</v>
      </c>
      <c r="C507" s="209" t="s">
        <v>5776</v>
      </c>
      <c r="D507" s="209" t="s">
        <v>5777</v>
      </c>
      <c r="E507" s="210" t="s">
        <v>357</v>
      </c>
      <c r="F507" s="209" t="s">
        <v>357</v>
      </c>
      <c r="G507" s="209">
        <v>96157</v>
      </c>
      <c r="H507" s="209" t="s">
        <v>5912</v>
      </c>
      <c r="I507" s="209" t="s">
        <v>159</v>
      </c>
      <c r="J507" s="209" t="s">
        <v>5389</v>
      </c>
      <c r="K507" s="210">
        <v>112.69</v>
      </c>
      <c r="L507" s="209" t="s">
        <v>5390</v>
      </c>
    </row>
    <row r="508" spans="1:12" ht="13.5">
      <c r="A508" s="209" t="s">
        <v>5774</v>
      </c>
      <c r="B508" s="209" t="s">
        <v>5775</v>
      </c>
      <c r="C508" s="209" t="s">
        <v>5776</v>
      </c>
      <c r="D508" s="209" t="s">
        <v>5777</v>
      </c>
      <c r="E508" s="210" t="s">
        <v>357</v>
      </c>
      <c r="F508" s="209" t="s">
        <v>357</v>
      </c>
      <c r="G508" s="209">
        <v>96158</v>
      </c>
      <c r="H508" s="209" t="s">
        <v>5913</v>
      </c>
      <c r="I508" s="209" t="s">
        <v>159</v>
      </c>
      <c r="J508" s="209" t="s">
        <v>5389</v>
      </c>
      <c r="K508" s="210">
        <v>124.17</v>
      </c>
      <c r="L508" s="209" t="s">
        <v>5390</v>
      </c>
    </row>
    <row r="509" spans="1:12" ht="13.5">
      <c r="A509" s="209" t="s">
        <v>5774</v>
      </c>
      <c r="B509" s="209" t="s">
        <v>5775</v>
      </c>
      <c r="C509" s="209" t="s">
        <v>5776</v>
      </c>
      <c r="D509" s="209" t="s">
        <v>5777</v>
      </c>
      <c r="E509" s="210" t="s">
        <v>357</v>
      </c>
      <c r="F509" s="209" t="s">
        <v>357</v>
      </c>
      <c r="G509" s="209">
        <v>96245</v>
      </c>
      <c r="H509" s="209" t="s">
        <v>5914</v>
      </c>
      <c r="I509" s="209" t="s">
        <v>159</v>
      </c>
      <c r="J509" s="209" t="s">
        <v>5389</v>
      </c>
      <c r="K509" s="210">
        <v>99.59</v>
      </c>
      <c r="L509" s="209" t="s">
        <v>5390</v>
      </c>
    </row>
    <row r="510" spans="1:12" ht="13.5">
      <c r="A510" s="209" t="s">
        <v>5774</v>
      </c>
      <c r="B510" s="209" t="s">
        <v>5775</v>
      </c>
      <c r="C510" s="209" t="s">
        <v>5776</v>
      </c>
      <c r="D510" s="209" t="s">
        <v>5777</v>
      </c>
      <c r="E510" s="210" t="s">
        <v>357</v>
      </c>
      <c r="F510" s="209" t="s">
        <v>357</v>
      </c>
      <c r="G510" s="209">
        <v>96463</v>
      </c>
      <c r="H510" s="209" t="s">
        <v>5915</v>
      </c>
      <c r="I510" s="209" t="s">
        <v>159</v>
      </c>
      <c r="J510" s="209" t="s">
        <v>5389</v>
      </c>
      <c r="K510" s="210">
        <v>193.4</v>
      </c>
      <c r="L510" s="209" t="s">
        <v>5390</v>
      </c>
    </row>
    <row r="511" spans="1:12" ht="13.5">
      <c r="A511" s="209" t="s">
        <v>5774</v>
      </c>
      <c r="B511" s="209" t="s">
        <v>5775</v>
      </c>
      <c r="C511" s="209" t="s">
        <v>5776</v>
      </c>
      <c r="D511" s="209" t="s">
        <v>5777</v>
      </c>
      <c r="E511" s="210" t="s">
        <v>357</v>
      </c>
      <c r="F511" s="209" t="s">
        <v>357</v>
      </c>
      <c r="G511" s="209">
        <v>98764</v>
      </c>
      <c r="H511" s="209" t="s">
        <v>5916</v>
      </c>
      <c r="I511" s="209" t="s">
        <v>159</v>
      </c>
      <c r="J511" s="209" t="s">
        <v>5447</v>
      </c>
      <c r="K511" s="210">
        <v>5.5</v>
      </c>
      <c r="L511" s="209" t="s">
        <v>5390</v>
      </c>
    </row>
    <row r="512" spans="1:12" ht="13.5">
      <c r="A512" s="209" t="s">
        <v>5774</v>
      </c>
      <c r="B512" s="209" t="s">
        <v>5775</v>
      </c>
      <c r="C512" s="209" t="s">
        <v>5776</v>
      </c>
      <c r="D512" s="209" t="s">
        <v>5777</v>
      </c>
      <c r="E512" s="210" t="s">
        <v>357</v>
      </c>
      <c r="F512" s="209" t="s">
        <v>357</v>
      </c>
      <c r="G512" s="209">
        <v>99833</v>
      </c>
      <c r="H512" s="209" t="s">
        <v>5917</v>
      </c>
      <c r="I512" s="209" t="s">
        <v>159</v>
      </c>
      <c r="J512" s="209" t="s">
        <v>5447</v>
      </c>
      <c r="K512" s="210">
        <v>2.5099999999999998</v>
      </c>
      <c r="L512" s="209" t="s">
        <v>5390</v>
      </c>
    </row>
    <row r="513" spans="1:12" ht="13.5">
      <c r="A513" s="209" t="s">
        <v>5774</v>
      </c>
      <c r="B513" s="209" t="s">
        <v>5775</v>
      </c>
      <c r="C513" s="209" t="s">
        <v>5776</v>
      </c>
      <c r="D513" s="209" t="s">
        <v>5777</v>
      </c>
      <c r="E513" s="210" t="s">
        <v>357</v>
      </c>
      <c r="F513" s="209" t="s">
        <v>357</v>
      </c>
      <c r="G513" s="209">
        <v>100641</v>
      </c>
      <c r="H513" s="209" t="s">
        <v>5918</v>
      </c>
      <c r="I513" s="209" t="s">
        <v>159</v>
      </c>
      <c r="J513" s="209" t="s">
        <v>5389</v>
      </c>
      <c r="K513" s="211">
        <v>3888.05</v>
      </c>
      <c r="L513" s="209" t="s">
        <v>5390</v>
      </c>
    </row>
    <row r="514" spans="1:12" ht="13.5">
      <c r="A514" s="209" t="s">
        <v>5774</v>
      </c>
      <c r="B514" s="209" t="s">
        <v>5775</v>
      </c>
      <c r="C514" s="209" t="s">
        <v>5776</v>
      </c>
      <c r="D514" s="209" t="s">
        <v>5777</v>
      </c>
      <c r="E514" s="210" t="s">
        <v>357</v>
      </c>
      <c r="F514" s="209" t="s">
        <v>357</v>
      </c>
      <c r="G514" s="209">
        <v>100647</v>
      </c>
      <c r="H514" s="209" t="s">
        <v>5919</v>
      </c>
      <c r="I514" s="209" t="s">
        <v>159</v>
      </c>
      <c r="J514" s="209" t="s">
        <v>5389</v>
      </c>
      <c r="K514" s="211">
        <v>5247.89</v>
      </c>
      <c r="L514" s="209" t="s">
        <v>5390</v>
      </c>
    </row>
    <row r="515" spans="1:12" ht="13.5">
      <c r="A515" s="209" t="s">
        <v>5774</v>
      </c>
      <c r="B515" s="209" t="s">
        <v>5775</v>
      </c>
      <c r="C515" s="209" t="s">
        <v>5776</v>
      </c>
      <c r="D515" s="209" t="s">
        <v>5777</v>
      </c>
      <c r="E515" s="210" t="s">
        <v>357</v>
      </c>
      <c r="F515" s="209" t="s">
        <v>357</v>
      </c>
      <c r="G515" s="209">
        <v>102275</v>
      </c>
      <c r="H515" s="209" t="s">
        <v>5920</v>
      </c>
      <c r="I515" s="209" t="s">
        <v>159</v>
      </c>
      <c r="J515" s="209" t="s">
        <v>5447</v>
      </c>
      <c r="K515" s="210">
        <v>17.670000000000002</v>
      </c>
      <c r="L515" s="209" t="s">
        <v>5390</v>
      </c>
    </row>
    <row r="516" spans="1:12" ht="13.5">
      <c r="A516" s="209" t="s">
        <v>5774</v>
      </c>
      <c r="B516" s="209" t="s">
        <v>5775</v>
      </c>
      <c r="C516" s="209" t="s">
        <v>5776</v>
      </c>
      <c r="D516" s="209" t="s">
        <v>5777</v>
      </c>
      <c r="E516" s="210" t="s">
        <v>357</v>
      </c>
      <c r="F516" s="209" t="s">
        <v>357</v>
      </c>
      <c r="G516" s="209">
        <v>104091</v>
      </c>
      <c r="H516" s="209" t="s">
        <v>5921</v>
      </c>
      <c r="I516" s="209" t="s">
        <v>159</v>
      </c>
      <c r="J516" s="209" t="s">
        <v>5447</v>
      </c>
      <c r="K516" s="210">
        <v>1.05</v>
      </c>
      <c r="L516" s="209" t="s">
        <v>5390</v>
      </c>
    </row>
    <row r="517" spans="1:12" ht="13.5">
      <c r="A517" s="209" t="s">
        <v>5774</v>
      </c>
      <c r="B517" s="209" t="s">
        <v>5775</v>
      </c>
      <c r="C517" s="209" t="s">
        <v>5776</v>
      </c>
      <c r="D517" s="209" t="s">
        <v>5777</v>
      </c>
      <c r="E517" s="210" t="s">
        <v>357</v>
      </c>
      <c r="F517" s="209" t="s">
        <v>357</v>
      </c>
      <c r="G517" s="209">
        <v>104097</v>
      </c>
      <c r="H517" s="209" t="s">
        <v>5922</v>
      </c>
      <c r="I517" s="209" t="s">
        <v>159</v>
      </c>
      <c r="J517" s="209" t="s">
        <v>5447</v>
      </c>
      <c r="K517" s="210">
        <v>1.46</v>
      </c>
      <c r="L517" s="209" t="s">
        <v>5390</v>
      </c>
    </row>
    <row r="518" spans="1:12" ht="13.5">
      <c r="A518" s="209" t="s">
        <v>5774</v>
      </c>
      <c r="B518" s="209" t="s">
        <v>5775</v>
      </c>
      <c r="C518" s="209" t="s">
        <v>5923</v>
      </c>
      <c r="D518" s="209" t="s">
        <v>5924</v>
      </c>
      <c r="E518" s="210" t="s">
        <v>357</v>
      </c>
      <c r="F518" s="209" t="s">
        <v>357</v>
      </c>
      <c r="G518" s="209">
        <v>5632</v>
      </c>
      <c r="H518" s="209" t="s">
        <v>5925</v>
      </c>
      <c r="I518" s="209" t="s">
        <v>5926</v>
      </c>
      <c r="J518" s="209" t="s">
        <v>5389</v>
      </c>
      <c r="K518" s="210">
        <v>72.569999999999993</v>
      </c>
      <c r="L518" s="209" t="s">
        <v>5390</v>
      </c>
    </row>
    <row r="519" spans="1:12" ht="13.5">
      <c r="A519" s="209" t="s">
        <v>5774</v>
      </c>
      <c r="B519" s="209" t="s">
        <v>5775</v>
      </c>
      <c r="C519" s="209" t="s">
        <v>5923</v>
      </c>
      <c r="D519" s="209" t="s">
        <v>5924</v>
      </c>
      <c r="E519" s="210" t="s">
        <v>357</v>
      </c>
      <c r="F519" s="209" t="s">
        <v>357</v>
      </c>
      <c r="G519" s="209">
        <v>5679</v>
      </c>
      <c r="H519" s="209" t="s">
        <v>5927</v>
      </c>
      <c r="I519" s="209" t="s">
        <v>5926</v>
      </c>
      <c r="J519" s="209" t="s">
        <v>5389</v>
      </c>
      <c r="K519" s="210">
        <v>48.16</v>
      </c>
      <c r="L519" s="209" t="s">
        <v>5390</v>
      </c>
    </row>
    <row r="520" spans="1:12" ht="13.5">
      <c r="A520" s="209" t="s">
        <v>5774</v>
      </c>
      <c r="B520" s="209" t="s">
        <v>5775</v>
      </c>
      <c r="C520" s="209" t="s">
        <v>5923</v>
      </c>
      <c r="D520" s="209" t="s">
        <v>5924</v>
      </c>
      <c r="E520" s="210" t="s">
        <v>357</v>
      </c>
      <c r="F520" s="209" t="s">
        <v>357</v>
      </c>
      <c r="G520" s="209">
        <v>5681</v>
      </c>
      <c r="H520" s="209" t="s">
        <v>5928</v>
      </c>
      <c r="I520" s="209" t="s">
        <v>5926</v>
      </c>
      <c r="J520" s="209" t="s">
        <v>5389</v>
      </c>
      <c r="K520" s="210">
        <v>45.1</v>
      </c>
      <c r="L520" s="209" t="s">
        <v>5390</v>
      </c>
    </row>
    <row r="521" spans="1:12" ht="13.5">
      <c r="A521" s="209" t="s">
        <v>5774</v>
      </c>
      <c r="B521" s="209" t="s">
        <v>5775</v>
      </c>
      <c r="C521" s="209" t="s">
        <v>5923</v>
      </c>
      <c r="D521" s="209" t="s">
        <v>5924</v>
      </c>
      <c r="E521" s="210" t="s">
        <v>357</v>
      </c>
      <c r="F521" s="209" t="s">
        <v>357</v>
      </c>
      <c r="G521" s="209">
        <v>5685</v>
      </c>
      <c r="H521" s="209" t="s">
        <v>5929</v>
      </c>
      <c r="I521" s="209" t="s">
        <v>5926</v>
      </c>
      <c r="J521" s="209" t="s">
        <v>5389</v>
      </c>
      <c r="K521" s="210">
        <v>52.32</v>
      </c>
      <c r="L521" s="209" t="s">
        <v>5390</v>
      </c>
    </row>
    <row r="522" spans="1:12" ht="13.5">
      <c r="A522" s="209" t="s">
        <v>5774</v>
      </c>
      <c r="B522" s="209" t="s">
        <v>5775</v>
      </c>
      <c r="C522" s="209" t="s">
        <v>5923</v>
      </c>
      <c r="D522" s="209" t="s">
        <v>5924</v>
      </c>
      <c r="E522" s="210" t="s">
        <v>357</v>
      </c>
      <c r="F522" s="209" t="s">
        <v>357</v>
      </c>
      <c r="G522" s="209">
        <v>5690</v>
      </c>
      <c r="H522" s="209" t="s">
        <v>5930</v>
      </c>
      <c r="I522" s="209" t="s">
        <v>5926</v>
      </c>
      <c r="J522" s="209" t="s">
        <v>5389</v>
      </c>
      <c r="K522" s="210">
        <v>4.04</v>
      </c>
      <c r="L522" s="209" t="s">
        <v>5390</v>
      </c>
    </row>
    <row r="523" spans="1:12" ht="13.5">
      <c r="A523" s="209" t="s">
        <v>5774</v>
      </c>
      <c r="B523" s="209" t="s">
        <v>5775</v>
      </c>
      <c r="C523" s="209" t="s">
        <v>5923</v>
      </c>
      <c r="D523" s="209" t="s">
        <v>5924</v>
      </c>
      <c r="E523" s="210" t="s">
        <v>357</v>
      </c>
      <c r="F523" s="209" t="s">
        <v>357</v>
      </c>
      <c r="G523" s="209">
        <v>5806</v>
      </c>
      <c r="H523" s="209" t="s">
        <v>5931</v>
      </c>
      <c r="I523" s="209" t="s">
        <v>5926</v>
      </c>
      <c r="J523" s="209" t="s">
        <v>5447</v>
      </c>
      <c r="K523" s="210">
        <v>0.28999999999999998</v>
      </c>
      <c r="L523" s="209" t="s">
        <v>5390</v>
      </c>
    </row>
    <row r="524" spans="1:12" ht="13.5">
      <c r="A524" s="209" t="s">
        <v>5774</v>
      </c>
      <c r="B524" s="209" t="s">
        <v>5775</v>
      </c>
      <c r="C524" s="209" t="s">
        <v>5923</v>
      </c>
      <c r="D524" s="209" t="s">
        <v>5924</v>
      </c>
      <c r="E524" s="210" t="s">
        <v>357</v>
      </c>
      <c r="F524" s="209" t="s">
        <v>357</v>
      </c>
      <c r="G524" s="209">
        <v>5826</v>
      </c>
      <c r="H524" s="209" t="s">
        <v>5932</v>
      </c>
      <c r="I524" s="209" t="s">
        <v>5926</v>
      </c>
      <c r="J524" s="209" t="s">
        <v>5389</v>
      </c>
      <c r="K524" s="210">
        <v>50.15</v>
      </c>
      <c r="L524" s="209" t="s">
        <v>5390</v>
      </c>
    </row>
    <row r="525" spans="1:12" ht="13.5">
      <c r="A525" s="209" t="s">
        <v>5774</v>
      </c>
      <c r="B525" s="209" t="s">
        <v>5775</v>
      </c>
      <c r="C525" s="209" t="s">
        <v>5923</v>
      </c>
      <c r="D525" s="209" t="s">
        <v>5924</v>
      </c>
      <c r="E525" s="210" t="s">
        <v>357</v>
      </c>
      <c r="F525" s="209" t="s">
        <v>357</v>
      </c>
      <c r="G525" s="209">
        <v>5829</v>
      </c>
      <c r="H525" s="209" t="s">
        <v>5933</v>
      </c>
      <c r="I525" s="209" t="s">
        <v>5926</v>
      </c>
      <c r="J525" s="209" t="s">
        <v>5389</v>
      </c>
      <c r="K525" s="210">
        <v>124.86</v>
      </c>
      <c r="L525" s="209" t="s">
        <v>5390</v>
      </c>
    </row>
    <row r="526" spans="1:12" ht="13.5">
      <c r="A526" s="209" t="s">
        <v>5774</v>
      </c>
      <c r="B526" s="209" t="s">
        <v>5775</v>
      </c>
      <c r="C526" s="209" t="s">
        <v>5923</v>
      </c>
      <c r="D526" s="209" t="s">
        <v>5924</v>
      </c>
      <c r="E526" s="210" t="s">
        <v>357</v>
      </c>
      <c r="F526" s="209" t="s">
        <v>357</v>
      </c>
      <c r="G526" s="209">
        <v>5837</v>
      </c>
      <c r="H526" s="209" t="s">
        <v>5934</v>
      </c>
      <c r="I526" s="209" t="s">
        <v>5926</v>
      </c>
      <c r="J526" s="209" t="s">
        <v>5389</v>
      </c>
      <c r="K526" s="210">
        <v>130.33000000000001</v>
      </c>
      <c r="L526" s="209" t="s">
        <v>5390</v>
      </c>
    </row>
    <row r="527" spans="1:12" ht="13.5">
      <c r="A527" s="209" t="s">
        <v>5774</v>
      </c>
      <c r="B527" s="209" t="s">
        <v>5775</v>
      </c>
      <c r="C527" s="209" t="s">
        <v>5923</v>
      </c>
      <c r="D527" s="209" t="s">
        <v>5924</v>
      </c>
      <c r="E527" s="210" t="s">
        <v>357</v>
      </c>
      <c r="F527" s="209" t="s">
        <v>357</v>
      </c>
      <c r="G527" s="209">
        <v>5841</v>
      </c>
      <c r="H527" s="209" t="s">
        <v>5935</v>
      </c>
      <c r="I527" s="209" t="s">
        <v>5926</v>
      </c>
      <c r="J527" s="209" t="s">
        <v>5389</v>
      </c>
      <c r="K527" s="210">
        <v>4.6500000000000004</v>
      </c>
      <c r="L527" s="209" t="s">
        <v>5390</v>
      </c>
    </row>
    <row r="528" spans="1:12" ht="13.5">
      <c r="A528" s="209" t="s">
        <v>5774</v>
      </c>
      <c r="B528" s="209" t="s">
        <v>5775</v>
      </c>
      <c r="C528" s="209" t="s">
        <v>5923</v>
      </c>
      <c r="D528" s="209" t="s">
        <v>5924</v>
      </c>
      <c r="E528" s="210" t="s">
        <v>357</v>
      </c>
      <c r="F528" s="209" t="s">
        <v>357</v>
      </c>
      <c r="G528" s="209">
        <v>5845</v>
      </c>
      <c r="H528" s="209" t="s">
        <v>5936</v>
      </c>
      <c r="I528" s="209" t="s">
        <v>5926</v>
      </c>
      <c r="J528" s="209" t="s">
        <v>5389</v>
      </c>
      <c r="K528" s="210">
        <v>39.11</v>
      </c>
      <c r="L528" s="209" t="s">
        <v>5390</v>
      </c>
    </row>
    <row r="529" spans="1:12" ht="13.5">
      <c r="A529" s="209" t="s">
        <v>5774</v>
      </c>
      <c r="B529" s="209" t="s">
        <v>5775</v>
      </c>
      <c r="C529" s="209" t="s">
        <v>5923</v>
      </c>
      <c r="D529" s="209" t="s">
        <v>5924</v>
      </c>
      <c r="E529" s="210" t="s">
        <v>357</v>
      </c>
      <c r="F529" s="209" t="s">
        <v>357</v>
      </c>
      <c r="G529" s="209">
        <v>5849</v>
      </c>
      <c r="H529" s="209" t="s">
        <v>5937</v>
      </c>
      <c r="I529" s="209" t="s">
        <v>5926</v>
      </c>
      <c r="J529" s="209" t="s">
        <v>5389</v>
      </c>
      <c r="K529" s="210">
        <v>63.59</v>
      </c>
      <c r="L529" s="209" t="s">
        <v>5390</v>
      </c>
    </row>
    <row r="530" spans="1:12" ht="13.5">
      <c r="A530" s="209" t="s">
        <v>5774</v>
      </c>
      <c r="B530" s="209" t="s">
        <v>5775</v>
      </c>
      <c r="C530" s="209" t="s">
        <v>5923</v>
      </c>
      <c r="D530" s="209" t="s">
        <v>5924</v>
      </c>
      <c r="E530" s="210" t="s">
        <v>357</v>
      </c>
      <c r="F530" s="209" t="s">
        <v>357</v>
      </c>
      <c r="G530" s="209">
        <v>5853</v>
      </c>
      <c r="H530" s="209" t="s">
        <v>5938</v>
      </c>
      <c r="I530" s="209" t="s">
        <v>5926</v>
      </c>
      <c r="J530" s="209" t="s">
        <v>5389</v>
      </c>
      <c r="K530" s="210">
        <v>63.89</v>
      </c>
      <c r="L530" s="209" t="s">
        <v>5390</v>
      </c>
    </row>
    <row r="531" spans="1:12" ht="13.5">
      <c r="A531" s="209" t="s">
        <v>5774</v>
      </c>
      <c r="B531" s="209" t="s">
        <v>5775</v>
      </c>
      <c r="C531" s="209" t="s">
        <v>5923</v>
      </c>
      <c r="D531" s="209" t="s">
        <v>5924</v>
      </c>
      <c r="E531" s="210" t="s">
        <v>357</v>
      </c>
      <c r="F531" s="209" t="s">
        <v>357</v>
      </c>
      <c r="G531" s="209">
        <v>5857</v>
      </c>
      <c r="H531" s="209" t="s">
        <v>5939</v>
      </c>
      <c r="I531" s="209" t="s">
        <v>5926</v>
      </c>
      <c r="J531" s="209" t="s">
        <v>5389</v>
      </c>
      <c r="K531" s="210">
        <v>171.39</v>
      </c>
      <c r="L531" s="209" t="s">
        <v>5390</v>
      </c>
    </row>
    <row r="532" spans="1:12" ht="13.5">
      <c r="A532" s="209" t="s">
        <v>5774</v>
      </c>
      <c r="B532" s="209" t="s">
        <v>5775</v>
      </c>
      <c r="C532" s="209" t="s">
        <v>5923</v>
      </c>
      <c r="D532" s="209" t="s">
        <v>5924</v>
      </c>
      <c r="E532" s="210" t="s">
        <v>357</v>
      </c>
      <c r="F532" s="209" t="s">
        <v>357</v>
      </c>
      <c r="G532" s="209">
        <v>5865</v>
      </c>
      <c r="H532" s="209" t="s">
        <v>5940</v>
      </c>
      <c r="I532" s="209" t="s">
        <v>5926</v>
      </c>
      <c r="J532" s="209" t="s">
        <v>5389</v>
      </c>
      <c r="K532" s="210">
        <v>10.8</v>
      </c>
      <c r="L532" s="209" t="s">
        <v>5390</v>
      </c>
    </row>
    <row r="533" spans="1:12" ht="13.5">
      <c r="A533" s="209" t="s">
        <v>5774</v>
      </c>
      <c r="B533" s="209" t="s">
        <v>5775</v>
      </c>
      <c r="C533" s="209" t="s">
        <v>5923</v>
      </c>
      <c r="D533" s="209" t="s">
        <v>5924</v>
      </c>
      <c r="E533" s="210" t="s">
        <v>357</v>
      </c>
      <c r="F533" s="209" t="s">
        <v>357</v>
      </c>
      <c r="G533" s="209">
        <v>5869</v>
      </c>
      <c r="H533" s="209" t="s">
        <v>5941</v>
      </c>
      <c r="I533" s="209" t="s">
        <v>5926</v>
      </c>
      <c r="J533" s="209" t="s">
        <v>5389</v>
      </c>
      <c r="K533" s="210">
        <v>60.49</v>
      </c>
      <c r="L533" s="209" t="s">
        <v>5390</v>
      </c>
    </row>
    <row r="534" spans="1:12" ht="13.5">
      <c r="A534" s="209" t="s">
        <v>5774</v>
      </c>
      <c r="B534" s="209" t="s">
        <v>5775</v>
      </c>
      <c r="C534" s="209" t="s">
        <v>5923</v>
      </c>
      <c r="D534" s="209" t="s">
        <v>5924</v>
      </c>
      <c r="E534" s="210" t="s">
        <v>357</v>
      </c>
      <c r="F534" s="209" t="s">
        <v>357</v>
      </c>
      <c r="G534" s="209">
        <v>5877</v>
      </c>
      <c r="H534" s="209" t="s">
        <v>5942</v>
      </c>
      <c r="I534" s="209" t="s">
        <v>5926</v>
      </c>
      <c r="J534" s="209" t="s">
        <v>5389</v>
      </c>
      <c r="K534" s="210">
        <v>47.19</v>
      </c>
      <c r="L534" s="209" t="s">
        <v>5390</v>
      </c>
    </row>
    <row r="535" spans="1:12" ht="13.5">
      <c r="A535" s="209" t="s">
        <v>5774</v>
      </c>
      <c r="B535" s="209" t="s">
        <v>5775</v>
      </c>
      <c r="C535" s="209" t="s">
        <v>5923</v>
      </c>
      <c r="D535" s="209" t="s">
        <v>5924</v>
      </c>
      <c r="E535" s="210" t="s">
        <v>357</v>
      </c>
      <c r="F535" s="209" t="s">
        <v>357</v>
      </c>
      <c r="G535" s="209">
        <v>5881</v>
      </c>
      <c r="H535" s="209" t="s">
        <v>5943</v>
      </c>
      <c r="I535" s="209" t="s">
        <v>5926</v>
      </c>
      <c r="J535" s="209" t="s">
        <v>5389</v>
      </c>
      <c r="K535" s="210">
        <v>65.44</v>
      </c>
      <c r="L535" s="209" t="s">
        <v>5390</v>
      </c>
    </row>
    <row r="536" spans="1:12" ht="13.5">
      <c r="A536" s="209" t="s">
        <v>5774</v>
      </c>
      <c r="B536" s="209" t="s">
        <v>5775</v>
      </c>
      <c r="C536" s="209" t="s">
        <v>5923</v>
      </c>
      <c r="D536" s="209" t="s">
        <v>5924</v>
      </c>
      <c r="E536" s="210" t="s">
        <v>357</v>
      </c>
      <c r="F536" s="209" t="s">
        <v>357</v>
      </c>
      <c r="G536" s="209">
        <v>5884</v>
      </c>
      <c r="H536" s="209" t="s">
        <v>5944</v>
      </c>
      <c r="I536" s="209" t="s">
        <v>5926</v>
      </c>
      <c r="J536" s="209" t="s">
        <v>5389</v>
      </c>
      <c r="K536" s="210">
        <v>45.03</v>
      </c>
      <c r="L536" s="209" t="s">
        <v>5390</v>
      </c>
    </row>
    <row r="537" spans="1:12" ht="13.5">
      <c r="A537" s="209" t="s">
        <v>5774</v>
      </c>
      <c r="B537" s="209" t="s">
        <v>5775</v>
      </c>
      <c r="C537" s="209" t="s">
        <v>5923</v>
      </c>
      <c r="D537" s="209" t="s">
        <v>5924</v>
      </c>
      <c r="E537" s="210" t="s">
        <v>357</v>
      </c>
      <c r="F537" s="209" t="s">
        <v>357</v>
      </c>
      <c r="G537" s="209">
        <v>5892</v>
      </c>
      <c r="H537" s="209" t="s">
        <v>5945</v>
      </c>
      <c r="I537" s="209" t="s">
        <v>5926</v>
      </c>
      <c r="J537" s="209" t="s">
        <v>5389</v>
      </c>
      <c r="K537" s="210">
        <v>45.66</v>
      </c>
      <c r="L537" s="209" t="s">
        <v>5390</v>
      </c>
    </row>
    <row r="538" spans="1:12" ht="13.5">
      <c r="A538" s="209" t="s">
        <v>5774</v>
      </c>
      <c r="B538" s="209" t="s">
        <v>5775</v>
      </c>
      <c r="C538" s="209" t="s">
        <v>5923</v>
      </c>
      <c r="D538" s="209" t="s">
        <v>5924</v>
      </c>
      <c r="E538" s="210" t="s">
        <v>357</v>
      </c>
      <c r="F538" s="209" t="s">
        <v>357</v>
      </c>
      <c r="G538" s="209">
        <v>5896</v>
      </c>
      <c r="H538" s="209" t="s">
        <v>5946</v>
      </c>
      <c r="I538" s="209" t="s">
        <v>5926</v>
      </c>
      <c r="J538" s="209" t="s">
        <v>5389</v>
      </c>
      <c r="K538" s="210">
        <v>48.14</v>
      </c>
      <c r="L538" s="209" t="s">
        <v>5390</v>
      </c>
    </row>
    <row r="539" spans="1:12" ht="13.5">
      <c r="A539" s="209" t="s">
        <v>5774</v>
      </c>
      <c r="B539" s="209" t="s">
        <v>5775</v>
      </c>
      <c r="C539" s="209" t="s">
        <v>5923</v>
      </c>
      <c r="D539" s="209" t="s">
        <v>5924</v>
      </c>
      <c r="E539" s="210" t="s">
        <v>357</v>
      </c>
      <c r="F539" s="209" t="s">
        <v>357</v>
      </c>
      <c r="G539" s="209">
        <v>5903</v>
      </c>
      <c r="H539" s="209" t="s">
        <v>5947</v>
      </c>
      <c r="I539" s="209" t="s">
        <v>5926</v>
      </c>
      <c r="J539" s="209" t="s">
        <v>5389</v>
      </c>
      <c r="K539" s="210">
        <v>61.04</v>
      </c>
      <c r="L539" s="209" t="s">
        <v>5390</v>
      </c>
    </row>
    <row r="540" spans="1:12" ht="13.5">
      <c r="A540" s="209" t="s">
        <v>5774</v>
      </c>
      <c r="B540" s="209" t="s">
        <v>5775</v>
      </c>
      <c r="C540" s="209" t="s">
        <v>5923</v>
      </c>
      <c r="D540" s="209" t="s">
        <v>5924</v>
      </c>
      <c r="E540" s="210" t="s">
        <v>357</v>
      </c>
      <c r="F540" s="209" t="s">
        <v>357</v>
      </c>
      <c r="G540" s="209">
        <v>5911</v>
      </c>
      <c r="H540" s="209" t="s">
        <v>5948</v>
      </c>
      <c r="I540" s="209" t="s">
        <v>5926</v>
      </c>
      <c r="J540" s="209" t="s">
        <v>5389</v>
      </c>
      <c r="K540" s="210">
        <v>22.04</v>
      </c>
      <c r="L540" s="209" t="s">
        <v>5390</v>
      </c>
    </row>
    <row r="541" spans="1:12" ht="13.5">
      <c r="A541" s="209" t="s">
        <v>5774</v>
      </c>
      <c r="B541" s="209" t="s">
        <v>5775</v>
      </c>
      <c r="C541" s="209" t="s">
        <v>5923</v>
      </c>
      <c r="D541" s="209" t="s">
        <v>5924</v>
      </c>
      <c r="E541" s="210" t="s">
        <v>357</v>
      </c>
      <c r="F541" s="209" t="s">
        <v>357</v>
      </c>
      <c r="G541" s="209">
        <v>5923</v>
      </c>
      <c r="H541" s="209" t="s">
        <v>5949</v>
      </c>
      <c r="I541" s="209" t="s">
        <v>5926</v>
      </c>
      <c r="J541" s="209" t="s">
        <v>5389</v>
      </c>
      <c r="K541" s="210">
        <v>3.17</v>
      </c>
      <c r="L541" s="209" t="s">
        <v>5390</v>
      </c>
    </row>
    <row r="542" spans="1:12" ht="13.5">
      <c r="A542" s="209" t="s">
        <v>5774</v>
      </c>
      <c r="B542" s="209" t="s">
        <v>5775</v>
      </c>
      <c r="C542" s="209" t="s">
        <v>5923</v>
      </c>
      <c r="D542" s="209" t="s">
        <v>5924</v>
      </c>
      <c r="E542" s="210" t="s">
        <v>357</v>
      </c>
      <c r="F542" s="209" t="s">
        <v>357</v>
      </c>
      <c r="G542" s="209">
        <v>5930</v>
      </c>
      <c r="H542" s="209" t="s">
        <v>5950</v>
      </c>
      <c r="I542" s="209" t="s">
        <v>5926</v>
      </c>
      <c r="J542" s="209" t="s">
        <v>5389</v>
      </c>
      <c r="K542" s="210">
        <v>59.68</v>
      </c>
      <c r="L542" s="209" t="s">
        <v>5390</v>
      </c>
    </row>
    <row r="543" spans="1:12" ht="13.5">
      <c r="A543" s="209" t="s">
        <v>5774</v>
      </c>
      <c r="B543" s="209" t="s">
        <v>5775</v>
      </c>
      <c r="C543" s="209" t="s">
        <v>5923</v>
      </c>
      <c r="D543" s="209" t="s">
        <v>5924</v>
      </c>
      <c r="E543" s="210" t="s">
        <v>357</v>
      </c>
      <c r="F543" s="209" t="s">
        <v>357</v>
      </c>
      <c r="G543" s="209">
        <v>5934</v>
      </c>
      <c r="H543" s="209" t="s">
        <v>5951</v>
      </c>
      <c r="I543" s="209" t="s">
        <v>5926</v>
      </c>
      <c r="J543" s="209" t="s">
        <v>5389</v>
      </c>
      <c r="K543" s="210">
        <v>75.09</v>
      </c>
      <c r="L543" s="209" t="s">
        <v>5390</v>
      </c>
    </row>
    <row r="544" spans="1:12" ht="13.5">
      <c r="A544" s="209" t="s">
        <v>5774</v>
      </c>
      <c r="B544" s="209" t="s">
        <v>5775</v>
      </c>
      <c r="C544" s="209" t="s">
        <v>5923</v>
      </c>
      <c r="D544" s="209" t="s">
        <v>5924</v>
      </c>
      <c r="E544" s="210" t="s">
        <v>357</v>
      </c>
      <c r="F544" s="209" t="s">
        <v>357</v>
      </c>
      <c r="G544" s="209">
        <v>5942</v>
      </c>
      <c r="H544" s="209" t="s">
        <v>5952</v>
      </c>
      <c r="I544" s="209" t="s">
        <v>5926</v>
      </c>
      <c r="J544" s="209" t="s">
        <v>5389</v>
      </c>
      <c r="K544" s="210">
        <v>58.35</v>
      </c>
      <c r="L544" s="209" t="s">
        <v>5390</v>
      </c>
    </row>
    <row r="545" spans="1:12" ht="13.5">
      <c r="A545" s="209" t="s">
        <v>5774</v>
      </c>
      <c r="B545" s="209" t="s">
        <v>5775</v>
      </c>
      <c r="C545" s="209" t="s">
        <v>5923</v>
      </c>
      <c r="D545" s="209" t="s">
        <v>5924</v>
      </c>
      <c r="E545" s="210" t="s">
        <v>357</v>
      </c>
      <c r="F545" s="209" t="s">
        <v>357</v>
      </c>
      <c r="G545" s="209">
        <v>5946</v>
      </c>
      <c r="H545" s="209" t="s">
        <v>5953</v>
      </c>
      <c r="I545" s="209" t="s">
        <v>5926</v>
      </c>
      <c r="J545" s="209" t="s">
        <v>5389</v>
      </c>
      <c r="K545" s="210">
        <v>74.08</v>
      </c>
      <c r="L545" s="209" t="s">
        <v>5390</v>
      </c>
    </row>
    <row r="546" spans="1:12" ht="13.5">
      <c r="A546" s="209" t="s">
        <v>5774</v>
      </c>
      <c r="B546" s="209" t="s">
        <v>5775</v>
      </c>
      <c r="C546" s="209" t="s">
        <v>5923</v>
      </c>
      <c r="D546" s="209" t="s">
        <v>5924</v>
      </c>
      <c r="E546" s="210" t="s">
        <v>357</v>
      </c>
      <c r="F546" s="209" t="s">
        <v>357</v>
      </c>
      <c r="G546" s="209">
        <v>5952</v>
      </c>
      <c r="H546" s="209" t="s">
        <v>5954</v>
      </c>
      <c r="I546" s="209" t="s">
        <v>5926</v>
      </c>
      <c r="J546" s="209" t="s">
        <v>5447</v>
      </c>
      <c r="K546" s="210">
        <v>15.87</v>
      </c>
      <c r="L546" s="209" t="s">
        <v>5390</v>
      </c>
    </row>
    <row r="547" spans="1:12" ht="13.5">
      <c r="A547" s="209" t="s">
        <v>5774</v>
      </c>
      <c r="B547" s="209" t="s">
        <v>5775</v>
      </c>
      <c r="C547" s="209" t="s">
        <v>5923</v>
      </c>
      <c r="D547" s="209" t="s">
        <v>5924</v>
      </c>
      <c r="E547" s="210" t="s">
        <v>357</v>
      </c>
      <c r="F547" s="209" t="s">
        <v>357</v>
      </c>
      <c r="G547" s="209">
        <v>5954</v>
      </c>
      <c r="H547" s="209" t="s">
        <v>5955</v>
      </c>
      <c r="I547" s="209" t="s">
        <v>5926</v>
      </c>
      <c r="J547" s="209" t="s">
        <v>5389</v>
      </c>
      <c r="K547" s="210">
        <v>5.66</v>
      </c>
      <c r="L547" s="209" t="s">
        <v>5390</v>
      </c>
    </row>
    <row r="548" spans="1:12" ht="13.5">
      <c r="A548" s="209" t="s">
        <v>5774</v>
      </c>
      <c r="B548" s="209" t="s">
        <v>5775</v>
      </c>
      <c r="C548" s="209" t="s">
        <v>5923</v>
      </c>
      <c r="D548" s="209" t="s">
        <v>5924</v>
      </c>
      <c r="E548" s="210" t="s">
        <v>357</v>
      </c>
      <c r="F548" s="209" t="s">
        <v>357</v>
      </c>
      <c r="G548" s="209">
        <v>5961</v>
      </c>
      <c r="H548" s="209" t="s">
        <v>5956</v>
      </c>
      <c r="I548" s="209" t="s">
        <v>5926</v>
      </c>
      <c r="J548" s="209" t="s">
        <v>5389</v>
      </c>
      <c r="K548" s="210">
        <v>51.78</v>
      </c>
      <c r="L548" s="209" t="s">
        <v>5390</v>
      </c>
    </row>
    <row r="549" spans="1:12" ht="13.5">
      <c r="A549" s="209" t="s">
        <v>5774</v>
      </c>
      <c r="B549" s="209" t="s">
        <v>5775</v>
      </c>
      <c r="C549" s="209" t="s">
        <v>5923</v>
      </c>
      <c r="D549" s="209" t="s">
        <v>5924</v>
      </c>
      <c r="E549" s="210" t="s">
        <v>357</v>
      </c>
      <c r="F549" s="209" t="s">
        <v>357</v>
      </c>
      <c r="G549" s="209">
        <v>6260</v>
      </c>
      <c r="H549" s="209" t="s">
        <v>5957</v>
      </c>
      <c r="I549" s="209" t="s">
        <v>5926</v>
      </c>
      <c r="J549" s="209" t="s">
        <v>5389</v>
      </c>
      <c r="K549" s="210">
        <v>49.56</v>
      </c>
      <c r="L549" s="209" t="s">
        <v>5390</v>
      </c>
    </row>
    <row r="550" spans="1:12" ht="13.5">
      <c r="A550" s="209" t="s">
        <v>5774</v>
      </c>
      <c r="B550" s="209" t="s">
        <v>5775</v>
      </c>
      <c r="C550" s="209" t="s">
        <v>5923</v>
      </c>
      <c r="D550" s="209" t="s">
        <v>5924</v>
      </c>
      <c r="E550" s="210" t="s">
        <v>357</v>
      </c>
      <c r="F550" s="209" t="s">
        <v>357</v>
      </c>
      <c r="G550" s="209">
        <v>6880</v>
      </c>
      <c r="H550" s="209" t="s">
        <v>5958</v>
      </c>
      <c r="I550" s="209" t="s">
        <v>5926</v>
      </c>
      <c r="J550" s="209" t="s">
        <v>5389</v>
      </c>
      <c r="K550" s="210">
        <v>72.48</v>
      </c>
      <c r="L550" s="209" t="s">
        <v>5390</v>
      </c>
    </row>
    <row r="551" spans="1:12" ht="13.5">
      <c r="A551" s="209" t="s">
        <v>5774</v>
      </c>
      <c r="B551" s="209" t="s">
        <v>5775</v>
      </c>
      <c r="C551" s="209" t="s">
        <v>5923</v>
      </c>
      <c r="D551" s="209" t="s">
        <v>5924</v>
      </c>
      <c r="E551" s="210" t="s">
        <v>357</v>
      </c>
      <c r="F551" s="209" t="s">
        <v>357</v>
      </c>
      <c r="G551" s="209">
        <v>7031</v>
      </c>
      <c r="H551" s="209" t="s">
        <v>5959</v>
      </c>
      <c r="I551" s="209" t="s">
        <v>5926</v>
      </c>
      <c r="J551" s="209" t="s">
        <v>5389</v>
      </c>
      <c r="K551" s="210">
        <v>5.7</v>
      </c>
      <c r="L551" s="209" t="s">
        <v>5390</v>
      </c>
    </row>
    <row r="552" spans="1:12" ht="13.5">
      <c r="A552" s="209" t="s">
        <v>5774</v>
      </c>
      <c r="B552" s="209" t="s">
        <v>5775</v>
      </c>
      <c r="C552" s="209" t="s">
        <v>5923</v>
      </c>
      <c r="D552" s="209" t="s">
        <v>5924</v>
      </c>
      <c r="E552" s="210" t="s">
        <v>357</v>
      </c>
      <c r="F552" s="209" t="s">
        <v>357</v>
      </c>
      <c r="G552" s="209">
        <v>7043</v>
      </c>
      <c r="H552" s="209" t="s">
        <v>5960</v>
      </c>
      <c r="I552" s="209" t="s">
        <v>5926</v>
      </c>
      <c r="J552" s="209" t="s">
        <v>5447</v>
      </c>
      <c r="K552" s="210">
        <v>0.35</v>
      </c>
      <c r="L552" s="209" t="s">
        <v>5390</v>
      </c>
    </row>
    <row r="553" spans="1:12" ht="13.5">
      <c r="A553" s="209" t="s">
        <v>5774</v>
      </c>
      <c r="B553" s="209" t="s">
        <v>5775</v>
      </c>
      <c r="C553" s="209" t="s">
        <v>5923</v>
      </c>
      <c r="D553" s="209" t="s">
        <v>5924</v>
      </c>
      <c r="E553" s="210" t="s">
        <v>357</v>
      </c>
      <c r="F553" s="209" t="s">
        <v>357</v>
      </c>
      <c r="G553" s="209">
        <v>7050</v>
      </c>
      <c r="H553" s="209" t="s">
        <v>5961</v>
      </c>
      <c r="I553" s="209" t="s">
        <v>5926</v>
      </c>
      <c r="J553" s="209" t="s">
        <v>5389</v>
      </c>
      <c r="K553" s="210">
        <v>66.16</v>
      </c>
      <c r="L553" s="209" t="s">
        <v>5390</v>
      </c>
    </row>
    <row r="554" spans="1:12" ht="13.5">
      <c r="A554" s="209" t="s">
        <v>5774</v>
      </c>
      <c r="B554" s="209" t="s">
        <v>5775</v>
      </c>
      <c r="C554" s="209" t="s">
        <v>5923</v>
      </c>
      <c r="D554" s="209" t="s">
        <v>5924</v>
      </c>
      <c r="E554" s="210" t="s">
        <v>357</v>
      </c>
      <c r="F554" s="209" t="s">
        <v>357</v>
      </c>
      <c r="G554" s="209">
        <v>67827</v>
      </c>
      <c r="H554" s="209" t="s">
        <v>5962</v>
      </c>
      <c r="I554" s="209" t="s">
        <v>5926</v>
      </c>
      <c r="J554" s="209" t="s">
        <v>5389</v>
      </c>
      <c r="K554" s="210">
        <v>52.87</v>
      </c>
      <c r="L554" s="209" t="s">
        <v>5390</v>
      </c>
    </row>
    <row r="555" spans="1:12" ht="13.5">
      <c r="A555" s="209" t="s">
        <v>5774</v>
      </c>
      <c r="B555" s="209" t="s">
        <v>5775</v>
      </c>
      <c r="C555" s="209" t="s">
        <v>5923</v>
      </c>
      <c r="D555" s="209" t="s">
        <v>5924</v>
      </c>
      <c r="E555" s="210" t="s">
        <v>357</v>
      </c>
      <c r="F555" s="209" t="s">
        <v>357</v>
      </c>
      <c r="G555" s="209">
        <v>73395</v>
      </c>
      <c r="H555" s="209" t="s">
        <v>5963</v>
      </c>
      <c r="I555" s="209" t="s">
        <v>5926</v>
      </c>
      <c r="J555" s="209" t="s">
        <v>5389</v>
      </c>
      <c r="K555" s="210">
        <v>6.93</v>
      </c>
      <c r="L555" s="209" t="s">
        <v>5390</v>
      </c>
    </row>
    <row r="556" spans="1:12" ht="13.5">
      <c r="A556" s="209" t="s">
        <v>5774</v>
      </c>
      <c r="B556" s="209" t="s">
        <v>5775</v>
      </c>
      <c r="C556" s="209" t="s">
        <v>5923</v>
      </c>
      <c r="D556" s="209" t="s">
        <v>5924</v>
      </c>
      <c r="E556" s="210" t="s">
        <v>357</v>
      </c>
      <c r="F556" s="209" t="s">
        <v>357</v>
      </c>
      <c r="G556" s="209">
        <v>83766</v>
      </c>
      <c r="H556" s="209" t="s">
        <v>5964</v>
      </c>
      <c r="I556" s="209" t="s">
        <v>5926</v>
      </c>
      <c r="J556" s="209" t="s">
        <v>5389</v>
      </c>
      <c r="K556" s="210">
        <v>31.74</v>
      </c>
      <c r="L556" s="209" t="s">
        <v>5390</v>
      </c>
    </row>
    <row r="557" spans="1:12" ht="13.5">
      <c r="A557" s="209" t="s">
        <v>5774</v>
      </c>
      <c r="B557" s="209" t="s">
        <v>5775</v>
      </c>
      <c r="C557" s="209" t="s">
        <v>5923</v>
      </c>
      <c r="D557" s="209" t="s">
        <v>5924</v>
      </c>
      <c r="E557" s="210" t="s">
        <v>357</v>
      </c>
      <c r="F557" s="209" t="s">
        <v>357</v>
      </c>
      <c r="G557" s="209">
        <v>84013</v>
      </c>
      <c r="H557" s="209" t="s">
        <v>5965</v>
      </c>
      <c r="I557" s="209" t="s">
        <v>5926</v>
      </c>
      <c r="J557" s="209" t="s">
        <v>5389</v>
      </c>
      <c r="K557" s="210">
        <v>70.19</v>
      </c>
      <c r="L557" s="209" t="s">
        <v>5390</v>
      </c>
    </row>
    <row r="558" spans="1:12" ht="13.5">
      <c r="A558" s="209" t="s">
        <v>5774</v>
      </c>
      <c r="B558" s="209" t="s">
        <v>5775</v>
      </c>
      <c r="C558" s="209" t="s">
        <v>5923</v>
      </c>
      <c r="D558" s="209" t="s">
        <v>5924</v>
      </c>
      <c r="E558" s="210" t="s">
        <v>357</v>
      </c>
      <c r="F558" s="209" t="s">
        <v>357</v>
      </c>
      <c r="G558" s="209">
        <v>87446</v>
      </c>
      <c r="H558" s="209" t="s">
        <v>5966</v>
      </c>
      <c r="I558" s="209" t="s">
        <v>5926</v>
      </c>
      <c r="J558" s="209" t="s">
        <v>5447</v>
      </c>
      <c r="K558" s="210">
        <v>0.57999999999999996</v>
      </c>
      <c r="L558" s="209" t="s">
        <v>5390</v>
      </c>
    </row>
    <row r="559" spans="1:12" ht="13.5">
      <c r="A559" s="209" t="s">
        <v>5774</v>
      </c>
      <c r="B559" s="209" t="s">
        <v>5775</v>
      </c>
      <c r="C559" s="209" t="s">
        <v>5923</v>
      </c>
      <c r="D559" s="209" t="s">
        <v>5924</v>
      </c>
      <c r="E559" s="210" t="s">
        <v>357</v>
      </c>
      <c r="F559" s="209" t="s">
        <v>357</v>
      </c>
      <c r="G559" s="209">
        <v>88392</v>
      </c>
      <c r="H559" s="209" t="s">
        <v>5967</v>
      </c>
      <c r="I559" s="209" t="s">
        <v>5926</v>
      </c>
      <c r="J559" s="209" t="s">
        <v>5447</v>
      </c>
      <c r="K559" s="210">
        <v>1.1399999999999999</v>
      </c>
      <c r="L559" s="209" t="s">
        <v>5390</v>
      </c>
    </row>
    <row r="560" spans="1:12" ht="13.5">
      <c r="A560" s="209" t="s">
        <v>5774</v>
      </c>
      <c r="B560" s="209" t="s">
        <v>5775</v>
      </c>
      <c r="C560" s="209" t="s">
        <v>5923</v>
      </c>
      <c r="D560" s="209" t="s">
        <v>5924</v>
      </c>
      <c r="E560" s="210" t="s">
        <v>357</v>
      </c>
      <c r="F560" s="209" t="s">
        <v>357</v>
      </c>
      <c r="G560" s="209">
        <v>88398</v>
      </c>
      <c r="H560" s="209" t="s">
        <v>5968</v>
      </c>
      <c r="I560" s="209" t="s">
        <v>5926</v>
      </c>
      <c r="J560" s="209" t="s">
        <v>5447</v>
      </c>
      <c r="K560" s="210">
        <v>1.36</v>
      </c>
      <c r="L560" s="209" t="s">
        <v>5390</v>
      </c>
    </row>
    <row r="561" spans="1:12" ht="13.5">
      <c r="A561" s="209" t="s">
        <v>5774</v>
      </c>
      <c r="B561" s="209" t="s">
        <v>5775</v>
      </c>
      <c r="C561" s="209" t="s">
        <v>5923</v>
      </c>
      <c r="D561" s="209" t="s">
        <v>5924</v>
      </c>
      <c r="E561" s="210" t="s">
        <v>357</v>
      </c>
      <c r="F561" s="209" t="s">
        <v>357</v>
      </c>
      <c r="G561" s="209">
        <v>88404</v>
      </c>
      <c r="H561" s="209" t="s">
        <v>5969</v>
      </c>
      <c r="I561" s="209" t="s">
        <v>5926</v>
      </c>
      <c r="J561" s="209" t="s">
        <v>5447</v>
      </c>
      <c r="K561" s="210">
        <v>1.08</v>
      </c>
      <c r="L561" s="209" t="s">
        <v>5390</v>
      </c>
    </row>
    <row r="562" spans="1:12" ht="13.5">
      <c r="A562" s="209" t="s">
        <v>5774</v>
      </c>
      <c r="B562" s="209" t="s">
        <v>5775</v>
      </c>
      <c r="C562" s="209" t="s">
        <v>5923</v>
      </c>
      <c r="D562" s="209" t="s">
        <v>5924</v>
      </c>
      <c r="E562" s="210" t="s">
        <v>357</v>
      </c>
      <c r="F562" s="209" t="s">
        <v>357</v>
      </c>
      <c r="G562" s="209">
        <v>88430</v>
      </c>
      <c r="H562" s="209" t="s">
        <v>5970</v>
      </c>
      <c r="I562" s="209" t="s">
        <v>5926</v>
      </c>
      <c r="J562" s="209" t="s">
        <v>5447</v>
      </c>
      <c r="K562" s="210">
        <v>7.24</v>
      </c>
      <c r="L562" s="209" t="s">
        <v>5390</v>
      </c>
    </row>
    <row r="563" spans="1:12" ht="13.5">
      <c r="A563" s="209" t="s">
        <v>5774</v>
      </c>
      <c r="B563" s="209" t="s">
        <v>5775</v>
      </c>
      <c r="C563" s="209" t="s">
        <v>5923</v>
      </c>
      <c r="D563" s="209" t="s">
        <v>5924</v>
      </c>
      <c r="E563" s="210" t="s">
        <v>357</v>
      </c>
      <c r="F563" s="209" t="s">
        <v>357</v>
      </c>
      <c r="G563" s="209">
        <v>88438</v>
      </c>
      <c r="H563" s="209" t="s">
        <v>5971</v>
      </c>
      <c r="I563" s="209" t="s">
        <v>5926</v>
      </c>
      <c r="J563" s="209" t="s">
        <v>5447</v>
      </c>
      <c r="K563" s="210">
        <v>9.61</v>
      </c>
      <c r="L563" s="209" t="s">
        <v>5390</v>
      </c>
    </row>
    <row r="564" spans="1:12" ht="13.5">
      <c r="A564" s="209" t="s">
        <v>5774</v>
      </c>
      <c r="B564" s="209" t="s">
        <v>5775</v>
      </c>
      <c r="C564" s="209" t="s">
        <v>5923</v>
      </c>
      <c r="D564" s="209" t="s">
        <v>5924</v>
      </c>
      <c r="E564" s="210" t="s">
        <v>357</v>
      </c>
      <c r="F564" s="209" t="s">
        <v>357</v>
      </c>
      <c r="G564" s="209">
        <v>88831</v>
      </c>
      <c r="H564" s="209" t="s">
        <v>5972</v>
      </c>
      <c r="I564" s="209" t="s">
        <v>5926</v>
      </c>
      <c r="J564" s="209" t="s">
        <v>5894</v>
      </c>
      <c r="K564" s="210">
        <v>0.43</v>
      </c>
      <c r="L564" s="209" t="s">
        <v>5390</v>
      </c>
    </row>
    <row r="565" spans="1:12" ht="13.5">
      <c r="A565" s="209" t="s">
        <v>5774</v>
      </c>
      <c r="B565" s="209" t="s">
        <v>5775</v>
      </c>
      <c r="C565" s="209" t="s">
        <v>5923</v>
      </c>
      <c r="D565" s="209" t="s">
        <v>5924</v>
      </c>
      <c r="E565" s="210" t="s">
        <v>357</v>
      </c>
      <c r="F565" s="209" t="s">
        <v>357</v>
      </c>
      <c r="G565" s="209">
        <v>88844</v>
      </c>
      <c r="H565" s="209" t="s">
        <v>5973</v>
      </c>
      <c r="I565" s="209" t="s">
        <v>5926</v>
      </c>
      <c r="J565" s="209" t="s">
        <v>5389</v>
      </c>
      <c r="K565" s="210">
        <v>54.78</v>
      </c>
      <c r="L565" s="209" t="s">
        <v>5390</v>
      </c>
    </row>
    <row r="566" spans="1:12" ht="13.5">
      <c r="A566" s="209" t="s">
        <v>5774</v>
      </c>
      <c r="B566" s="209" t="s">
        <v>5775</v>
      </c>
      <c r="C566" s="209" t="s">
        <v>5923</v>
      </c>
      <c r="D566" s="209" t="s">
        <v>5924</v>
      </c>
      <c r="E566" s="210" t="s">
        <v>357</v>
      </c>
      <c r="F566" s="209" t="s">
        <v>357</v>
      </c>
      <c r="G566" s="209">
        <v>88908</v>
      </c>
      <c r="H566" s="209" t="s">
        <v>5974</v>
      </c>
      <c r="I566" s="209" t="s">
        <v>5926</v>
      </c>
      <c r="J566" s="209" t="s">
        <v>5389</v>
      </c>
      <c r="K566" s="210">
        <v>78.430000000000007</v>
      </c>
      <c r="L566" s="209" t="s">
        <v>5390</v>
      </c>
    </row>
    <row r="567" spans="1:12" ht="13.5">
      <c r="A567" s="209" t="s">
        <v>5774</v>
      </c>
      <c r="B567" s="209" t="s">
        <v>5775</v>
      </c>
      <c r="C567" s="209" t="s">
        <v>5923</v>
      </c>
      <c r="D567" s="209" t="s">
        <v>5924</v>
      </c>
      <c r="E567" s="210" t="s">
        <v>357</v>
      </c>
      <c r="F567" s="209" t="s">
        <v>357</v>
      </c>
      <c r="G567" s="209">
        <v>89022</v>
      </c>
      <c r="H567" s="209" t="s">
        <v>5975</v>
      </c>
      <c r="I567" s="209" t="s">
        <v>5926</v>
      </c>
      <c r="J567" s="209" t="s">
        <v>5447</v>
      </c>
      <c r="K567" s="210">
        <v>0.33</v>
      </c>
      <c r="L567" s="209" t="s">
        <v>5390</v>
      </c>
    </row>
    <row r="568" spans="1:12" ht="13.5">
      <c r="A568" s="209" t="s">
        <v>5774</v>
      </c>
      <c r="B568" s="209" t="s">
        <v>5775</v>
      </c>
      <c r="C568" s="209" t="s">
        <v>5923</v>
      </c>
      <c r="D568" s="209" t="s">
        <v>5924</v>
      </c>
      <c r="E568" s="210" t="s">
        <v>357</v>
      </c>
      <c r="F568" s="209" t="s">
        <v>357</v>
      </c>
      <c r="G568" s="209">
        <v>89027</v>
      </c>
      <c r="H568" s="209" t="s">
        <v>5976</v>
      </c>
      <c r="I568" s="209" t="s">
        <v>5926</v>
      </c>
      <c r="J568" s="209" t="s">
        <v>5389</v>
      </c>
      <c r="K568" s="210">
        <v>4.6399999999999997</v>
      </c>
      <c r="L568" s="209" t="s">
        <v>5390</v>
      </c>
    </row>
    <row r="569" spans="1:12" ht="13.5">
      <c r="A569" s="209" t="s">
        <v>5774</v>
      </c>
      <c r="B569" s="209" t="s">
        <v>5775</v>
      </c>
      <c r="C569" s="209" t="s">
        <v>5923</v>
      </c>
      <c r="D569" s="209" t="s">
        <v>5924</v>
      </c>
      <c r="E569" s="210" t="s">
        <v>357</v>
      </c>
      <c r="F569" s="209" t="s">
        <v>357</v>
      </c>
      <c r="G569" s="209">
        <v>89031</v>
      </c>
      <c r="H569" s="209" t="s">
        <v>5977</v>
      </c>
      <c r="I569" s="209" t="s">
        <v>5926</v>
      </c>
      <c r="J569" s="209" t="s">
        <v>5389</v>
      </c>
      <c r="K569" s="210">
        <v>53.08</v>
      </c>
      <c r="L569" s="209" t="s">
        <v>5390</v>
      </c>
    </row>
    <row r="570" spans="1:12" ht="13.5">
      <c r="A570" s="209" t="s">
        <v>5774</v>
      </c>
      <c r="B570" s="209" t="s">
        <v>5775</v>
      </c>
      <c r="C570" s="209" t="s">
        <v>5923</v>
      </c>
      <c r="D570" s="209" t="s">
        <v>5924</v>
      </c>
      <c r="E570" s="210" t="s">
        <v>357</v>
      </c>
      <c r="F570" s="209" t="s">
        <v>357</v>
      </c>
      <c r="G570" s="209">
        <v>89036</v>
      </c>
      <c r="H570" s="209" t="s">
        <v>5978</v>
      </c>
      <c r="I570" s="209" t="s">
        <v>5926</v>
      </c>
      <c r="J570" s="209" t="s">
        <v>5389</v>
      </c>
      <c r="K570" s="210">
        <v>33.11</v>
      </c>
      <c r="L570" s="209" t="s">
        <v>5390</v>
      </c>
    </row>
    <row r="571" spans="1:12" ht="13.5">
      <c r="A571" s="209" t="s">
        <v>5774</v>
      </c>
      <c r="B571" s="209" t="s">
        <v>5775</v>
      </c>
      <c r="C571" s="209" t="s">
        <v>5923</v>
      </c>
      <c r="D571" s="209" t="s">
        <v>5924</v>
      </c>
      <c r="E571" s="210" t="s">
        <v>357</v>
      </c>
      <c r="F571" s="209" t="s">
        <v>357</v>
      </c>
      <c r="G571" s="209">
        <v>89218</v>
      </c>
      <c r="H571" s="209" t="s">
        <v>5979</v>
      </c>
      <c r="I571" s="209" t="s">
        <v>5926</v>
      </c>
      <c r="J571" s="209" t="s">
        <v>5389</v>
      </c>
      <c r="K571" s="210">
        <v>69.02</v>
      </c>
      <c r="L571" s="209" t="s">
        <v>5390</v>
      </c>
    </row>
    <row r="572" spans="1:12" ht="13.5">
      <c r="A572" s="209" t="s">
        <v>5774</v>
      </c>
      <c r="B572" s="209" t="s">
        <v>5775</v>
      </c>
      <c r="C572" s="209" t="s">
        <v>5923</v>
      </c>
      <c r="D572" s="209" t="s">
        <v>5924</v>
      </c>
      <c r="E572" s="210" t="s">
        <v>357</v>
      </c>
      <c r="F572" s="209" t="s">
        <v>357</v>
      </c>
      <c r="G572" s="209">
        <v>89226</v>
      </c>
      <c r="H572" s="209" t="s">
        <v>5980</v>
      </c>
      <c r="I572" s="209" t="s">
        <v>5926</v>
      </c>
      <c r="J572" s="209" t="s">
        <v>5447</v>
      </c>
      <c r="K572" s="210">
        <v>1.76</v>
      </c>
      <c r="L572" s="209" t="s">
        <v>5390</v>
      </c>
    </row>
    <row r="573" spans="1:12" ht="13.5">
      <c r="A573" s="209" t="s">
        <v>5774</v>
      </c>
      <c r="B573" s="209" t="s">
        <v>5775</v>
      </c>
      <c r="C573" s="209" t="s">
        <v>5923</v>
      </c>
      <c r="D573" s="209" t="s">
        <v>5924</v>
      </c>
      <c r="E573" s="210" t="s">
        <v>357</v>
      </c>
      <c r="F573" s="209" t="s">
        <v>357</v>
      </c>
      <c r="G573" s="209">
        <v>89235</v>
      </c>
      <c r="H573" s="209" t="s">
        <v>5981</v>
      </c>
      <c r="I573" s="209" t="s">
        <v>5926</v>
      </c>
      <c r="J573" s="209" t="s">
        <v>5389</v>
      </c>
      <c r="K573" s="210">
        <v>171.18</v>
      </c>
      <c r="L573" s="209" t="s">
        <v>5390</v>
      </c>
    </row>
    <row r="574" spans="1:12" ht="13.5">
      <c r="A574" s="209" t="s">
        <v>5774</v>
      </c>
      <c r="B574" s="209" t="s">
        <v>5775</v>
      </c>
      <c r="C574" s="209" t="s">
        <v>5923</v>
      </c>
      <c r="D574" s="209" t="s">
        <v>5924</v>
      </c>
      <c r="E574" s="210" t="s">
        <v>357</v>
      </c>
      <c r="F574" s="209" t="s">
        <v>357</v>
      </c>
      <c r="G574" s="209">
        <v>89243</v>
      </c>
      <c r="H574" s="209" t="s">
        <v>5982</v>
      </c>
      <c r="I574" s="209" t="s">
        <v>5926</v>
      </c>
      <c r="J574" s="209" t="s">
        <v>5389</v>
      </c>
      <c r="K574" s="210">
        <v>373.54</v>
      </c>
      <c r="L574" s="209" t="s">
        <v>5390</v>
      </c>
    </row>
    <row r="575" spans="1:12" ht="13.5">
      <c r="A575" s="209" t="s">
        <v>5774</v>
      </c>
      <c r="B575" s="209" t="s">
        <v>5775</v>
      </c>
      <c r="C575" s="209" t="s">
        <v>5923</v>
      </c>
      <c r="D575" s="209" t="s">
        <v>5924</v>
      </c>
      <c r="E575" s="210" t="s">
        <v>357</v>
      </c>
      <c r="F575" s="209" t="s">
        <v>357</v>
      </c>
      <c r="G575" s="209">
        <v>89251</v>
      </c>
      <c r="H575" s="209" t="s">
        <v>5983</v>
      </c>
      <c r="I575" s="209" t="s">
        <v>5926</v>
      </c>
      <c r="J575" s="209" t="s">
        <v>5389</v>
      </c>
      <c r="K575" s="210">
        <v>327.17</v>
      </c>
      <c r="L575" s="209" t="s">
        <v>5390</v>
      </c>
    </row>
    <row r="576" spans="1:12" ht="13.5">
      <c r="A576" s="209" t="s">
        <v>5774</v>
      </c>
      <c r="B576" s="209" t="s">
        <v>5775</v>
      </c>
      <c r="C576" s="209" t="s">
        <v>5923</v>
      </c>
      <c r="D576" s="209" t="s">
        <v>5924</v>
      </c>
      <c r="E576" s="210" t="s">
        <v>357</v>
      </c>
      <c r="F576" s="209" t="s">
        <v>357</v>
      </c>
      <c r="G576" s="209">
        <v>89258</v>
      </c>
      <c r="H576" s="209" t="s">
        <v>5984</v>
      </c>
      <c r="I576" s="209" t="s">
        <v>5926</v>
      </c>
      <c r="J576" s="209" t="s">
        <v>5389</v>
      </c>
      <c r="K576" s="210">
        <v>110.36</v>
      </c>
      <c r="L576" s="209" t="s">
        <v>5390</v>
      </c>
    </row>
    <row r="577" spans="1:12" ht="13.5">
      <c r="A577" s="209" t="s">
        <v>5774</v>
      </c>
      <c r="B577" s="209" t="s">
        <v>5775</v>
      </c>
      <c r="C577" s="209" t="s">
        <v>5923</v>
      </c>
      <c r="D577" s="209" t="s">
        <v>5924</v>
      </c>
      <c r="E577" s="210" t="s">
        <v>357</v>
      </c>
      <c r="F577" s="209" t="s">
        <v>357</v>
      </c>
      <c r="G577" s="209">
        <v>89273</v>
      </c>
      <c r="H577" s="209" t="s">
        <v>5985</v>
      </c>
      <c r="I577" s="209" t="s">
        <v>5926</v>
      </c>
      <c r="J577" s="209" t="s">
        <v>5389</v>
      </c>
      <c r="K577" s="210">
        <v>80.89</v>
      </c>
      <c r="L577" s="209" t="s">
        <v>5390</v>
      </c>
    </row>
    <row r="578" spans="1:12" ht="13.5">
      <c r="A578" s="209" t="s">
        <v>5774</v>
      </c>
      <c r="B578" s="209" t="s">
        <v>5775</v>
      </c>
      <c r="C578" s="209" t="s">
        <v>5923</v>
      </c>
      <c r="D578" s="209" t="s">
        <v>5924</v>
      </c>
      <c r="E578" s="210" t="s">
        <v>357</v>
      </c>
      <c r="F578" s="209" t="s">
        <v>357</v>
      </c>
      <c r="G578" s="209">
        <v>89279</v>
      </c>
      <c r="H578" s="209" t="s">
        <v>5986</v>
      </c>
      <c r="I578" s="209" t="s">
        <v>5926</v>
      </c>
      <c r="J578" s="209" t="s">
        <v>5447</v>
      </c>
      <c r="K578" s="210">
        <v>2.14</v>
      </c>
      <c r="L578" s="209" t="s">
        <v>5390</v>
      </c>
    </row>
    <row r="579" spans="1:12" ht="13.5">
      <c r="A579" s="209" t="s">
        <v>5774</v>
      </c>
      <c r="B579" s="209" t="s">
        <v>5775</v>
      </c>
      <c r="C579" s="209" t="s">
        <v>5923</v>
      </c>
      <c r="D579" s="209" t="s">
        <v>5924</v>
      </c>
      <c r="E579" s="210" t="s">
        <v>357</v>
      </c>
      <c r="F579" s="209" t="s">
        <v>357</v>
      </c>
      <c r="G579" s="209">
        <v>89877</v>
      </c>
      <c r="H579" s="209" t="s">
        <v>5987</v>
      </c>
      <c r="I579" s="209" t="s">
        <v>5926</v>
      </c>
      <c r="J579" s="209" t="s">
        <v>5389</v>
      </c>
      <c r="K579" s="210">
        <v>71.459999999999994</v>
      </c>
      <c r="L579" s="209" t="s">
        <v>5390</v>
      </c>
    </row>
    <row r="580" spans="1:12" ht="13.5">
      <c r="A580" s="209" t="s">
        <v>5774</v>
      </c>
      <c r="B580" s="209" t="s">
        <v>5775</v>
      </c>
      <c r="C580" s="209" t="s">
        <v>5923</v>
      </c>
      <c r="D580" s="209" t="s">
        <v>5924</v>
      </c>
      <c r="E580" s="210" t="s">
        <v>357</v>
      </c>
      <c r="F580" s="209" t="s">
        <v>357</v>
      </c>
      <c r="G580" s="209">
        <v>89884</v>
      </c>
      <c r="H580" s="209" t="s">
        <v>5988</v>
      </c>
      <c r="I580" s="209" t="s">
        <v>5926</v>
      </c>
      <c r="J580" s="209" t="s">
        <v>5389</v>
      </c>
      <c r="K580" s="210">
        <v>74.72</v>
      </c>
      <c r="L580" s="209" t="s">
        <v>5390</v>
      </c>
    </row>
    <row r="581" spans="1:12" ht="13.5">
      <c r="A581" s="209" t="s">
        <v>5774</v>
      </c>
      <c r="B581" s="209" t="s">
        <v>5775</v>
      </c>
      <c r="C581" s="209" t="s">
        <v>5923</v>
      </c>
      <c r="D581" s="209" t="s">
        <v>5924</v>
      </c>
      <c r="E581" s="210" t="s">
        <v>357</v>
      </c>
      <c r="F581" s="209" t="s">
        <v>357</v>
      </c>
      <c r="G581" s="209">
        <v>90587</v>
      </c>
      <c r="H581" s="209" t="s">
        <v>5989</v>
      </c>
      <c r="I581" s="209" t="s">
        <v>5926</v>
      </c>
      <c r="J581" s="209" t="s">
        <v>5389</v>
      </c>
      <c r="K581" s="210">
        <v>0.44</v>
      </c>
      <c r="L581" s="209" t="s">
        <v>5390</v>
      </c>
    </row>
    <row r="582" spans="1:12" ht="13.5">
      <c r="A582" s="209" t="s">
        <v>5774</v>
      </c>
      <c r="B582" s="209" t="s">
        <v>5775</v>
      </c>
      <c r="C582" s="209" t="s">
        <v>5923</v>
      </c>
      <c r="D582" s="209" t="s">
        <v>5924</v>
      </c>
      <c r="E582" s="210" t="s">
        <v>357</v>
      </c>
      <c r="F582" s="209" t="s">
        <v>357</v>
      </c>
      <c r="G582" s="209">
        <v>90626</v>
      </c>
      <c r="H582" s="209" t="s">
        <v>5990</v>
      </c>
      <c r="I582" s="209" t="s">
        <v>5926</v>
      </c>
      <c r="J582" s="209" t="s">
        <v>5447</v>
      </c>
      <c r="K582" s="210">
        <v>2.69</v>
      </c>
      <c r="L582" s="209" t="s">
        <v>5390</v>
      </c>
    </row>
    <row r="583" spans="1:12" ht="13.5">
      <c r="A583" s="209" t="s">
        <v>5774</v>
      </c>
      <c r="B583" s="209" t="s">
        <v>5775</v>
      </c>
      <c r="C583" s="209" t="s">
        <v>5923</v>
      </c>
      <c r="D583" s="209" t="s">
        <v>5924</v>
      </c>
      <c r="E583" s="210" t="s">
        <v>357</v>
      </c>
      <c r="F583" s="209" t="s">
        <v>357</v>
      </c>
      <c r="G583" s="209">
        <v>90632</v>
      </c>
      <c r="H583" s="209" t="s">
        <v>5991</v>
      </c>
      <c r="I583" s="209" t="s">
        <v>5926</v>
      </c>
      <c r="J583" s="209" t="s">
        <v>5389</v>
      </c>
      <c r="K583" s="210">
        <v>69.64</v>
      </c>
      <c r="L583" s="209" t="s">
        <v>5390</v>
      </c>
    </row>
    <row r="584" spans="1:12" ht="13.5">
      <c r="A584" s="209" t="s">
        <v>5774</v>
      </c>
      <c r="B584" s="209" t="s">
        <v>5775</v>
      </c>
      <c r="C584" s="209" t="s">
        <v>5923</v>
      </c>
      <c r="D584" s="209" t="s">
        <v>5924</v>
      </c>
      <c r="E584" s="210" t="s">
        <v>357</v>
      </c>
      <c r="F584" s="209" t="s">
        <v>357</v>
      </c>
      <c r="G584" s="209">
        <v>90638</v>
      </c>
      <c r="H584" s="209" t="s">
        <v>5992</v>
      </c>
      <c r="I584" s="209" t="s">
        <v>5926</v>
      </c>
      <c r="J584" s="209" t="s">
        <v>5447</v>
      </c>
      <c r="K584" s="210">
        <v>5.57</v>
      </c>
      <c r="L584" s="209" t="s">
        <v>5390</v>
      </c>
    </row>
    <row r="585" spans="1:12" ht="13.5">
      <c r="A585" s="209" t="s">
        <v>5774</v>
      </c>
      <c r="B585" s="209" t="s">
        <v>5775</v>
      </c>
      <c r="C585" s="209" t="s">
        <v>5923</v>
      </c>
      <c r="D585" s="209" t="s">
        <v>5924</v>
      </c>
      <c r="E585" s="210" t="s">
        <v>357</v>
      </c>
      <c r="F585" s="209" t="s">
        <v>357</v>
      </c>
      <c r="G585" s="209">
        <v>90644</v>
      </c>
      <c r="H585" s="209" t="s">
        <v>5993</v>
      </c>
      <c r="I585" s="209" t="s">
        <v>5926</v>
      </c>
      <c r="J585" s="209" t="s">
        <v>5447</v>
      </c>
      <c r="K585" s="210">
        <v>8.32</v>
      </c>
      <c r="L585" s="209" t="s">
        <v>5390</v>
      </c>
    </row>
    <row r="586" spans="1:12" ht="13.5">
      <c r="A586" s="209" t="s">
        <v>5774</v>
      </c>
      <c r="B586" s="209" t="s">
        <v>5775</v>
      </c>
      <c r="C586" s="209" t="s">
        <v>5923</v>
      </c>
      <c r="D586" s="209" t="s">
        <v>5924</v>
      </c>
      <c r="E586" s="210" t="s">
        <v>357</v>
      </c>
      <c r="F586" s="209" t="s">
        <v>357</v>
      </c>
      <c r="G586" s="209">
        <v>90651</v>
      </c>
      <c r="H586" s="209" t="s">
        <v>5994</v>
      </c>
      <c r="I586" s="209" t="s">
        <v>5926</v>
      </c>
      <c r="J586" s="209" t="s">
        <v>5447</v>
      </c>
      <c r="K586" s="210">
        <v>1.02</v>
      </c>
      <c r="L586" s="209" t="s">
        <v>5390</v>
      </c>
    </row>
    <row r="587" spans="1:12" ht="13.5">
      <c r="A587" s="209" t="s">
        <v>5774</v>
      </c>
      <c r="B587" s="209" t="s">
        <v>5775</v>
      </c>
      <c r="C587" s="209" t="s">
        <v>5923</v>
      </c>
      <c r="D587" s="209" t="s">
        <v>5924</v>
      </c>
      <c r="E587" s="210" t="s">
        <v>357</v>
      </c>
      <c r="F587" s="209" t="s">
        <v>357</v>
      </c>
      <c r="G587" s="209">
        <v>90657</v>
      </c>
      <c r="H587" s="209" t="s">
        <v>5995</v>
      </c>
      <c r="I587" s="209" t="s">
        <v>5926</v>
      </c>
      <c r="J587" s="209" t="s">
        <v>5447</v>
      </c>
      <c r="K587" s="210">
        <v>5.41</v>
      </c>
      <c r="L587" s="209" t="s">
        <v>5390</v>
      </c>
    </row>
    <row r="588" spans="1:12" ht="13.5">
      <c r="A588" s="209" t="s">
        <v>5774</v>
      </c>
      <c r="B588" s="209" t="s">
        <v>5775</v>
      </c>
      <c r="C588" s="209" t="s">
        <v>5923</v>
      </c>
      <c r="D588" s="209" t="s">
        <v>5924</v>
      </c>
      <c r="E588" s="210" t="s">
        <v>357</v>
      </c>
      <c r="F588" s="209" t="s">
        <v>357</v>
      </c>
      <c r="G588" s="209">
        <v>90663</v>
      </c>
      <c r="H588" s="209" t="s">
        <v>5996</v>
      </c>
      <c r="I588" s="209" t="s">
        <v>5926</v>
      </c>
      <c r="J588" s="209" t="s">
        <v>5447</v>
      </c>
      <c r="K588" s="210">
        <v>5.8</v>
      </c>
      <c r="L588" s="209" t="s">
        <v>5390</v>
      </c>
    </row>
    <row r="589" spans="1:12" ht="13.5">
      <c r="A589" s="209" t="s">
        <v>5774</v>
      </c>
      <c r="B589" s="209" t="s">
        <v>5775</v>
      </c>
      <c r="C589" s="209" t="s">
        <v>5923</v>
      </c>
      <c r="D589" s="209" t="s">
        <v>5924</v>
      </c>
      <c r="E589" s="210" t="s">
        <v>357</v>
      </c>
      <c r="F589" s="209" t="s">
        <v>357</v>
      </c>
      <c r="G589" s="209">
        <v>90669</v>
      </c>
      <c r="H589" s="209" t="s">
        <v>5997</v>
      </c>
      <c r="I589" s="209" t="s">
        <v>5926</v>
      </c>
      <c r="J589" s="209" t="s">
        <v>5389</v>
      </c>
      <c r="K589" s="210">
        <v>7.92</v>
      </c>
      <c r="L589" s="209" t="s">
        <v>5390</v>
      </c>
    </row>
    <row r="590" spans="1:12" ht="13.5">
      <c r="A590" s="209" t="s">
        <v>5774</v>
      </c>
      <c r="B590" s="209" t="s">
        <v>5775</v>
      </c>
      <c r="C590" s="209" t="s">
        <v>5923</v>
      </c>
      <c r="D590" s="209" t="s">
        <v>5924</v>
      </c>
      <c r="E590" s="210" t="s">
        <v>357</v>
      </c>
      <c r="F590" s="209" t="s">
        <v>357</v>
      </c>
      <c r="G590" s="209">
        <v>90675</v>
      </c>
      <c r="H590" s="209" t="s">
        <v>5998</v>
      </c>
      <c r="I590" s="209" t="s">
        <v>5926</v>
      </c>
      <c r="J590" s="209" t="s">
        <v>5389</v>
      </c>
      <c r="K590" s="210">
        <v>260.61</v>
      </c>
      <c r="L590" s="209" t="s">
        <v>5390</v>
      </c>
    </row>
    <row r="591" spans="1:12" ht="13.5">
      <c r="A591" s="209" t="s">
        <v>5774</v>
      </c>
      <c r="B591" s="209" t="s">
        <v>5775</v>
      </c>
      <c r="C591" s="209" t="s">
        <v>5923</v>
      </c>
      <c r="D591" s="209" t="s">
        <v>5924</v>
      </c>
      <c r="E591" s="210" t="s">
        <v>357</v>
      </c>
      <c r="F591" s="209" t="s">
        <v>357</v>
      </c>
      <c r="G591" s="209">
        <v>90681</v>
      </c>
      <c r="H591" s="209" t="s">
        <v>5999</v>
      </c>
      <c r="I591" s="209" t="s">
        <v>5926</v>
      </c>
      <c r="J591" s="209" t="s">
        <v>5389</v>
      </c>
      <c r="K591" s="210">
        <v>151.46</v>
      </c>
      <c r="L591" s="209" t="s">
        <v>5390</v>
      </c>
    </row>
    <row r="592" spans="1:12" ht="13.5">
      <c r="A592" s="209" t="s">
        <v>5774</v>
      </c>
      <c r="B592" s="209" t="s">
        <v>5775</v>
      </c>
      <c r="C592" s="209" t="s">
        <v>5923</v>
      </c>
      <c r="D592" s="209" t="s">
        <v>5924</v>
      </c>
      <c r="E592" s="210" t="s">
        <v>357</v>
      </c>
      <c r="F592" s="209" t="s">
        <v>357</v>
      </c>
      <c r="G592" s="209">
        <v>90687</v>
      </c>
      <c r="H592" s="209" t="s">
        <v>6000</v>
      </c>
      <c r="I592" s="209" t="s">
        <v>5926</v>
      </c>
      <c r="J592" s="209" t="s">
        <v>5389</v>
      </c>
      <c r="K592" s="210">
        <v>54.05</v>
      </c>
      <c r="L592" s="209" t="s">
        <v>5390</v>
      </c>
    </row>
    <row r="593" spans="1:12" ht="13.5">
      <c r="A593" s="209" t="s">
        <v>5774</v>
      </c>
      <c r="B593" s="209" t="s">
        <v>5775</v>
      </c>
      <c r="C593" s="209" t="s">
        <v>5923</v>
      </c>
      <c r="D593" s="209" t="s">
        <v>5924</v>
      </c>
      <c r="E593" s="210" t="s">
        <v>357</v>
      </c>
      <c r="F593" s="209" t="s">
        <v>357</v>
      </c>
      <c r="G593" s="209">
        <v>90693</v>
      </c>
      <c r="H593" s="209" t="s">
        <v>6001</v>
      </c>
      <c r="I593" s="209" t="s">
        <v>5926</v>
      </c>
      <c r="J593" s="209" t="s">
        <v>5389</v>
      </c>
      <c r="K593" s="210">
        <v>45.84</v>
      </c>
      <c r="L593" s="209" t="s">
        <v>5390</v>
      </c>
    </row>
    <row r="594" spans="1:12" ht="13.5">
      <c r="A594" s="209" t="s">
        <v>5774</v>
      </c>
      <c r="B594" s="209" t="s">
        <v>5775</v>
      </c>
      <c r="C594" s="209" t="s">
        <v>5923</v>
      </c>
      <c r="D594" s="209" t="s">
        <v>5924</v>
      </c>
      <c r="E594" s="210" t="s">
        <v>357</v>
      </c>
      <c r="F594" s="209" t="s">
        <v>357</v>
      </c>
      <c r="G594" s="209">
        <v>90965</v>
      </c>
      <c r="H594" s="209" t="s">
        <v>6002</v>
      </c>
      <c r="I594" s="209" t="s">
        <v>5926</v>
      </c>
      <c r="J594" s="209" t="s">
        <v>5389</v>
      </c>
      <c r="K594" s="210">
        <v>7.55</v>
      </c>
      <c r="L594" s="209" t="s">
        <v>5390</v>
      </c>
    </row>
    <row r="595" spans="1:12" ht="13.5">
      <c r="A595" s="209" t="s">
        <v>5774</v>
      </c>
      <c r="B595" s="209" t="s">
        <v>5775</v>
      </c>
      <c r="C595" s="209" t="s">
        <v>5923</v>
      </c>
      <c r="D595" s="209" t="s">
        <v>5924</v>
      </c>
      <c r="E595" s="210" t="s">
        <v>357</v>
      </c>
      <c r="F595" s="209" t="s">
        <v>357</v>
      </c>
      <c r="G595" s="209">
        <v>90973</v>
      </c>
      <c r="H595" s="209" t="s">
        <v>6003</v>
      </c>
      <c r="I595" s="209" t="s">
        <v>5926</v>
      </c>
      <c r="J595" s="209" t="s">
        <v>5389</v>
      </c>
      <c r="K595" s="210">
        <v>7.57</v>
      </c>
      <c r="L595" s="209" t="s">
        <v>5390</v>
      </c>
    </row>
    <row r="596" spans="1:12" ht="13.5">
      <c r="A596" s="209" t="s">
        <v>5774</v>
      </c>
      <c r="B596" s="209" t="s">
        <v>5775</v>
      </c>
      <c r="C596" s="209" t="s">
        <v>5923</v>
      </c>
      <c r="D596" s="209" t="s">
        <v>5924</v>
      </c>
      <c r="E596" s="210" t="s">
        <v>357</v>
      </c>
      <c r="F596" s="209" t="s">
        <v>357</v>
      </c>
      <c r="G596" s="209">
        <v>90982</v>
      </c>
      <c r="H596" s="209" t="s">
        <v>6004</v>
      </c>
      <c r="I596" s="209" t="s">
        <v>5926</v>
      </c>
      <c r="J596" s="209" t="s">
        <v>5389</v>
      </c>
      <c r="K596" s="210">
        <v>19.239999999999998</v>
      </c>
      <c r="L596" s="209" t="s">
        <v>5390</v>
      </c>
    </row>
    <row r="597" spans="1:12" ht="13.5">
      <c r="A597" s="209" t="s">
        <v>5774</v>
      </c>
      <c r="B597" s="209" t="s">
        <v>5775</v>
      </c>
      <c r="C597" s="209" t="s">
        <v>5923</v>
      </c>
      <c r="D597" s="209" t="s">
        <v>5924</v>
      </c>
      <c r="E597" s="210" t="s">
        <v>357</v>
      </c>
      <c r="F597" s="209" t="s">
        <v>357</v>
      </c>
      <c r="G597" s="209">
        <v>91001</v>
      </c>
      <c r="H597" s="209" t="s">
        <v>6005</v>
      </c>
      <c r="I597" s="209" t="s">
        <v>5926</v>
      </c>
      <c r="J597" s="209" t="s">
        <v>5389</v>
      </c>
      <c r="K597" s="210">
        <v>8.98</v>
      </c>
      <c r="L597" s="209" t="s">
        <v>5390</v>
      </c>
    </row>
    <row r="598" spans="1:12" ht="13.5">
      <c r="A598" s="209" t="s">
        <v>5774</v>
      </c>
      <c r="B598" s="209" t="s">
        <v>5775</v>
      </c>
      <c r="C598" s="209" t="s">
        <v>5923</v>
      </c>
      <c r="D598" s="209" t="s">
        <v>5924</v>
      </c>
      <c r="E598" s="210" t="s">
        <v>357</v>
      </c>
      <c r="F598" s="209" t="s">
        <v>357</v>
      </c>
      <c r="G598" s="209">
        <v>91032</v>
      </c>
      <c r="H598" s="209" t="s">
        <v>6006</v>
      </c>
      <c r="I598" s="209" t="s">
        <v>5926</v>
      </c>
      <c r="J598" s="209" t="s">
        <v>5389</v>
      </c>
      <c r="K598" s="210">
        <v>55.46</v>
      </c>
      <c r="L598" s="209" t="s">
        <v>5390</v>
      </c>
    </row>
    <row r="599" spans="1:12" ht="13.5">
      <c r="A599" s="209" t="s">
        <v>5774</v>
      </c>
      <c r="B599" s="209" t="s">
        <v>5775</v>
      </c>
      <c r="C599" s="209" t="s">
        <v>5923</v>
      </c>
      <c r="D599" s="209" t="s">
        <v>5924</v>
      </c>
      <c r="E599" s="210" t="s">
        <v>357</v>
      </c>
      <c r="F599" s="209" t="s">
        <v>357</v>
      </c>
      <c r="G599" s="209">
        <v>91278</v>
      </c>
      <c r="H599" s="209" t="s">
        <v>6007</v>
      </c>
      <c r="I599" s="209" t="s">
        <v>5926</v>
      </c>
      <c r="J599" s="209" t="s">
        <v>5389</v>
      </c>
      <c r="K599" s="210">
        <v>0.51</v>
      </c>
      <c r="L599" s="209" t="s">
        <v>5390</v>
      </c>
    </row>
    <row r="600" spans="1:12" ht="13.5">
      <c r="A600" s="209" t="s">
        <v>5774</v>
      </c>
      <c r="B600" s="209" t="s">
        <v>5775</v>
      </c>
      <c r="C600" s="209" t="s">
        <v>5923</v>
      </c>
      <c r="D600" s="209" t="s">
        <v>5924</v>
      </c>
      <c r="E600" s="210" t="s">
        <v>357</v>
      </c>
      <c r="F600" s="209" t="s">
        <v>357</v>
      </c>
      <c r="G600" s="209">
        <v>91285</v>
      </c>
      <c r="H600" s="209" t="s">
        <v>6008</v>
      </c>
      <c r="I600" s="209" t="s">
        <v>5926</v>
      </c>
      <c r="J600" s="209" t="s">
        <v>5447</v>
      </c>
      <c r="K600" s="210">
        <v>1.2</v>
      </c>
      <c r="L600" s="209" t="s">
        <v>5390</v>
      </c>
    </row>
    <row r="601" spans="1:12" ht="13.5">
      <c r="A601" s="209" t="s">
        <v>5774</v>
      </c>
      <c r="B601" s="209" t="s">
        <v>5775</v>
      </c>
      <c r="C601" s="209" t="s">
        <v>5923</v>
      </c>
      <c r="D601" s="209" t="s">
        <v>5924</v>
      </c>
      <c r="E601" s="210" t="s">
        <v>357</v>
      </c>
      <c r="F601" s="209" t="s">
        <v>357</v>
      </c>
      <c r="G601" s="209">
        <v>91387</v>
      </c>
      <c r="H601" s="209" t="s">
        <v>6009</v>
      </c>
      <c r="I601" s="209" t="s">
        <v>5926</v>
      </c>
      <c r="J601" s="209" t="s">
        <v>5389</v>
      </c>
      <c r="K601" s="210">
        <v>61.47</v>
      </c>
      <c r="L601" s="209" t="s">
        <v>5390</v>
      </c>
    </row>
    <row r="602" spans="1:12" ht="13.5">
      <c r="A602" s="209" t="s">
        <v>5774</v>
      </c>
      <c r="B602" s="209" t="s">
        <v>5775</v>
      </c>
      <c r="C602" s="209" t="s">
        <v>5923</v>
      </c>
      <c r="D602" s="209" t="s">
        <v>5924</v>
      </c>
      <c r="E602" s="210" t="s">
        <v>357</v>
      </c>
      <c r="F602" s="209" t="s">
        <v>357</v>
      </c>
      <c r="G602" s="209">
        <v>91395</v>
      </c>
      <c r="H602" s="209" t="s">
        <v>6010</v>
      </c>
      <c r="I602" s="209" t="s">
        <v>5926</v>
      </c>
      <c r="J602" s="209" t="s">
        <v>5389</v>
      </c>
      <c r="K602" s="210">
        <v>47.55</v>
      </c>
      <c r="L602" s="209" t="s">
        <v>5390</v>
      </c>
    </row>
    <row r="603" spans="1:12" ht="13.5">
      <c r="A603" s="209" t="s">
        <v>5774</v>
      </c>
      <c r="B603" s="209" t="s">
        <v>5775</v>
      </c>
      <c r="C603" s="209" t="s">
        <v>5923</v>
      </c>
      <c r="D603" s="209" t="s">
        <v>5924</v>
      </c>
      <c r="E603" s="210" t="s">
        <v>357</v>
      </c>
      <c r="F603" s="209" t="s">
        <v>357</v>
      </c>
      <c r="G603" s="209">
        <v>91486</v>
      </c>
      <c r="H603" s="209" t="s">
        <v>6011</v>
      </c>
      <c r="I603" s="209" t="s">
        <v>5926</v>
      </c>
      <c r="J603" s="209" t="s">
        <v>5389</v>
      </c>
      <c r="K603" s="210">
        <v>59.47</v>
      </c>
      <c r="L603" s="209" t="s">
        <v>5390</v>
      </c>
    </row>
    <row r="604" spans="1:12" ht="13.5">
      <c r="A604" s="209" t="s">
        <v>5774</v>
      </c>
      <c r="B604" s="209" t="s">
        <v>5775</v>
      </c>
      <c r="C604" s="209" t="s">
        <v>5923</v>
      </c>
      <c r="D604" s="209" t="s">
        <v>5924</v>
      </c>
      <c r="E604" s="210" t="s">
        <v>357</v>
      </c>
      <c r="F604" s="209" t="s">
        <v>357</v>
      </c>
      <c r="G604" s="209">
        <v>91534</v>
      </c>
      <c r="H604" s="209" t="s">
        <v>6012</v>
      </c>
      <c r="I604" s="209" t="s">
        <v>5926</v>
      </c>
      <c r="J604" s="209" t="s">
        <v>5389</v>
      </c>
      <c r="K604" s="210">
        <v>17.32</v>
      </c>
      <c r="L604" s="209" t="s">
        <v>5390</v>
      </c>
    </row>
    <row r="605" spans="1:12" ht="13.5">
      <c r="A605" s="209" t="s">
        <v>5774</v>
      </c>
      <c r="B605" s="209" t="s">
        <v>5775</v>
      </c>
      <c r="C605" s="209" t="s">
        <v>5923</v>
      </c>
      <c r="D605" s="209" t="s">
        <v>5924</v>
      </c>
      <c r="E605" s="210" t="s">
        <v>357</v>
      </c>
      <c r="F605" s="209" t="s">
        <v>357</v>
      </c>
      <c r="G605" s="209">
        <v>91635</v>
      </c>
      <c r="H605" s="209" t="s">
        <v>6013</v>
      </c>
      <c r="I605" s="209" t="s">
        <v>5926</v>
      </c>
      <c r="J605" s="209" t="s">
        <v>5389</v>
      </c>
      <c r="K605" s="210">
        <v>52.14</v>
      </c>
      <c r="L605" s="209" t="s">
        <v>5390</v>
      </c>
    </row>
    <row r="606" spans="1:12" ht="13.5">
      <c r="A606" s="209" t="s">
        <v>5774</v>
      </c>
      <c r="B606" s="209" t="s">
        <v>5775</v>
      </c>
      <c r="C606" s="209" t="s">
        <v>5923</v>
      </c>
      <c r="D606" s="209" t="s">
        <v>5924</v>
      </c>
      <c r="E606" s="210" t="s">
        <v>357</v>
      </c>
      <c r="F606" s="209" t="s">
        <v>357</v>
      </c>
      <c r="G606" s="209">
        <v>91646</v>
      </c>
      <c r="H606" s="209" t="s">
        <v>6014</v>
      </c>
      <c r="I606" s="209" t="s">
        <v>5926</v>
      </c>
      <c r="J606" s="209" t="s">
        <v>5389</v>
      </c>
      <c r="K606" s="210">
        <v>78.84</v>
      </c>
      <c r="L606" s="209" t="s">
        <v>5390</v>
      </c>
    </row>
    <row r="607" spans="1:12" ht="13.5">
      <c r="A607" s="209" t="s">
        <v>5774</v>
      </c>
      <c r="B607" s="209" t="s">
        <v>5775</v>
      </c>
      <c r="C607" s="209" t="s">
        <v>5923</v>
      </c>
      <c r="D607" s="209" t="s">
        <v>5924</v>
      </c>
      <c r="E607" s="210" t="s">
        <v>357</v>
      </c>
      <c r="F607" s="209" t="s">
        <v>357</v>
      </c>
      <c r="G607" s="209">
        <v>91693</v>
      </c>
      <c r="H607" s="209" t="s">
        <v>6015</v>
      </c>
      <c r="I607" s="209" t="s">
        <v>5926</v>
      </c>
      <c r="J607" s="209" t="s">
        <v>5447</v>
      </c>
      <c r="K607" s="210">
        <v>16.690000000000001</v>
      </c>
      <c r="L607" s="209" t="s">
        <v>5390</v>
      </c>
    </row>
    <row r="608" spans="1:12" ht="13.5">
      <c r="A608" s="209" t="s">
        <v>5774</v>
      </c>
      <c r="B608" s="209" t="s">
        <v>5775</v>
      </c>
      <c r="C608" s="209" t="s">
        <v>5923</v>
      </c>
      <c r="D608" s="209" t="s">
        <v>5924</v>
      </c>
      <c r="E608" s="210" t="s">
        <v>357</v>
      </c>
      <c r="F608" s="209" t="s">
        <v>357</v>
      </c>
      <c r="G608" s="209">
        <v>92044</v>
      </c>
      <c r="H608" s="209" t="s">
        <v>6016</v>
      </c>
      <c r="I608" s="209" t="s">
        <v>5926</v>
      </c>
      <c r="J608" s="209" t="s">
        <v>5389</v>
      </c>
      <c r="K608" s="210">
        <v>7.15</v>
      </c>
      <c r="L608" s="209" t="s">
        <v>5390</v>
      </c>
    </row>
    <row r="609" spans="1:12" ht="13.5">
      <c r="A609" s="209" t="s">
        <v>5774</v>
      </c>
      <c r="B609" s="209" t="s">
        <v>5775</v>
      </c>
      <c r="C609" s="209" t="s">
        <v>5923</v>
      </c>
      <c r="D609" s="209" t="s">
        <v>5924</v>
      </c>
      <c r="E609" s="210" t="s">
        <v>357</v>
      </c>
      <c r="F609" s="209" t="s">
        <v>357</v>
      </c>
      <c r="G609" s="209">
        <v>92107</v>
      </c>
      <c r="H609" s="209" t="s">
        <v>6017</v>
      </c>
      <c r="I609" s="209" t="s">
        <v>5926</v>
      </c>
      <c r="J609" s="209" t="s">
        <v>5389</v>
      </c>
      <c r="K609" s="210">
        <v>77.38</v>
      </c>
      <c r="L609" s="209" t="s">
        <v>5390</v>
      </c>
    </row>
    <row r="610" spans="1:12" ht="13.5">
      <c r="A610" s="209" t="s">
        <v>5774</v>
      </c>
      <c r="B610" s="209" t="s">
        <v>5775</v>
      </c>
      <c r="C610" s="209" t="s">
        <v>5923</v>
      </c>
      <c r="D610" s="209" t="s">
        <v>5924</v>
      </c>
      <c r="E610" s="210" t="s">
        <v>357</v>
      </c>
      <c r="F610" s="209" t="s">
        <v>357</v>
      </c>
      <c r="G610" s="209">
        <v>92113</v>
      </c>
      <c r="H610" s="209" t="s">
        <v>6018</v>
      </c>
      <c r="I610" s="209" t="s">
        <v>5926</v>
      </c>
      <c r="J610" s="209" t="s">
        <v>5447</v>
      </c>
      <c r="K610" s="210">
        <v>1.27</v>
      </c>
      <c r="L610" s="209" t="s">
        <v>5390</v>
      </c>
    </row>
    <row r="611" spans="1:12" ht="13.5">
      <c r="A611" s="209" t="s">
        <v>5774</v>
      </c>
      <c r="B611" s="209" t="s">
        <v>5775</v>
      </c>
      <c r="C611" s="209" t="s">
        <v>5923</v>
      </c>
      <c r="D611" s="209" t="s">
        <v>5924</v>
      </c>
      <c r="E611" s="210" t="s">
        <v>357</v>
      </c>
      <c r="F611" s="209" t="s">
        <v>357</v>
      </c>
      <c r="G611" s="209">
        <v>92119</v>
      </c>
      <c r="H611" s="209" t="s">
        <v>6019</v>
      </c>
      <c r="I611" s="209" t="s">
        <v>5926</v>
      </c>
      <c r="J611" s="209" t="s">
        <v>5447</v>
      </c>
      <c r="K611" s="210">
        <v>0.32</v>
      </c>
      <c r="L611" s="209" t="s">
        <v>5390</v>
      </c>
    </row>
    <row r="612" spans="1:12" ht="13.5">
      <c r="A612" s="209" t="s">
        <v>5774</v>
      </c>
      <c r="B612" s="209" t="s">
        <v>5775</v>
      </c>
      <c r="C612" s="209" t="s">
        <v>5923</v>
      </c>
      <c r="D612" s="209" t="s">
        <v>5924</v>
      </c>
      <c r="E612" s="210" t="s">
        <v>357</v>
      </c>
      <c r="F612" s="209" t="s">
        <v>357</v>
      </c>
      <c r="G612" s="209">
        <v>92139</v>
      </c>
      <c r="H612" s="209" t="s">
        <v>6020</v>
      </c>
      <c r="I612" s="209" t="s">
        <v>5926</v>
      </c>
      <c r="J612" s="209" t="s">
        <v>5447</v>
      </c>
      <c r="K612" s="210">
        <v>34.43</v>
      </c>
      <c r="L612" s="209" t="s">
        <v>5390</v>
      </c>
    </row>
    <row r="613" spans="1:12" ht="13.5">
      <c r="A613" s="209" t="s">
        <v>5774</v>
      </c>
      <c r="B613" s="209" t="s">
        <v>5775</v>
      </c>
      <c r="C613" s="209" t="s">
        <v>5923</v>
      </c>
      <c r="D613" s="209" t="s">
        <v>5924</v>
      </c>
      <c r="E613" s="210" t="s">
        <v>357</v>
      </c>
      <c r="F613" s="209" t="s">
        <v>357</v>
      </c>
      <c r="G613" s="209">
        <v>92146</v>
      </c>
      <c r="H613" s="209" t="s">
        <v>6021</v>
      </c>
      <c r="I613" s="209" t="s">
        <v>5926</v>
      </c>
      <c r="J613" s="209" t="s">
        <v>5447</v>
      </c>
      <c r="K613" s="210">
        <v>23.79</v>
      </c>
      <c r="L613" s="209" t="s">
        <v>5390</v>
      </c>
    </row>
    <row r="614" spans="1:12" ht="13.5">
      <c r="A614" s="209" t="s">
        <v>5774</v>
      </c>
      <c r="B614" s="209" t="s">
        <v>5775</v>
      </c>
      <c r="C614" s="209" t="s">
        <v>5923</v>
      </c>
      <c r="D614" s="209" t="s">
        <v>5924</v>
      </c>
      <c r="E614" s="210" t="s">
        <v>357</v>
      </c>
      <c r="F614" s="209" t="s">
        <v>357</v>
      </c>
      <c r="G614" s="209">
        <v>92243</v>
      </c>
      <c r="H614" s="209" t="s">
        <v>6022</v>
      </c>
      <c r="I614" s="209" t="s">
        <v>5926</v>
      </c>
      <c r="J614" s="209" t="s">
        <v>5389</v>
      </c>
      <c r="K614" s="210">
        <v>64.010000000000005</v>
      </c>
      <c r="L614" s="209" t="s">
        <v>5390</v>
      </c>
    </row>
    <row r="615" spans="1:12" ht="13.5">
      <c r="A615" s="209" t="s">
        <v>5774</v>
      </c>
      <c r="B615" s="209" t="s">
        <v>5775</v>
      </c>
      <c r="C615" s="209" t="s">
        <v>5923</v>
      </c>
      <c r="D615" s="209" t="s">
        <v>5924</v>
      </c>
      <c r="E615" s="210" t="s">
        <v>357</v>
      </c>
      <c r="F615" s="209" t="s">
        <v>357</v>
      </c>
      <c r="G615" s="209">
        <v>92717</v>
      </c>
      <c r="H615" s="209" t="s">
        <v>6023</v>
      </c>
      <c r="I615" s="209" t="s">
        <v>5926</v>
      </c>
      <c r="J615" s="209" t="s">
        <v>5447</v>
      </c>
      <c r="K615" s="210">
        <v>0.28000000000000003</v>
      </c>
      <c r="L615" s="209" t="s">
        <v>5390</v>
      </c>
    </row>
    <row r="616" spans="1:12" ht="13.5">
      <c r="A616" s="209" t="s">
        <v>5774</v>
      </c>
      <c r="B616" s="209" t="s">
        <v>5775</v>
      </c>
      <c r="C616" s="209" t="s">
        <v>5923</v>
      </c>
      <c r="D616" s="209" t="s">
        <v>5924</v>
      </c>
      <c r="E616" s="210" t="s">
        <v>357</v>
      </c>
      <c r="F616" s="209" t="s">
        <v>357</v>
      </c>
      <c r="G616" s="209">
        <v>92961</v>
      </c>
      <c r="H616" s="209" t="s">
        <v>6024</v>
      </c>
      <c r="I616" s="209" t="s">
        <v>5926</v>
      </c>
      <c r="J616" s="209" t="s">
        <v>5389</v>
      </c>
      <c r="K616" s="210">
        <v>4.8899999999999997</v>
      </c>
      <c r="L616" s="209" t="s">
        <v>5390</v>
      </c>
    </row>
    <row r="617" spans="1:12" ht="13.5">
      <c r="A617" s="209" t="s">
        <v>5774</v>
      </c>
      <c r="B617" s="209" t="s">
        <v>5775</v>
      </c>
      <c r="C617" s="209" t="s">
        <v>5923</v>
      </c>
      <c r="D617" s="209" t="s">
        <v>5924</v>
      </c>
      <c r="E617" s="210" t="s">
        <v>357</v>
      </c>
      <c r="F617" s="209" t="s">
        <v>357</v>
      </c>
      <c r="G617" s="209">
        <v>92967</v>
      </c>
      <c r="H617" s="209" t="s">
        <v>6025</v>
      </c>
      <c r="I617" s="209" t="s">
        <v>5926</v>
      </c>
      <c r="J617" s="209" t="s">
        <v>5447</v>
      </c>
      <c r="K617" s="210">
        <v>15.93</v>
      </c>
      <c r="L617" s="209" t="s">
        <v>5390</v>
      </c>
    </row>
    <row r="618" spans="1:12" ht="13.5">
      <c r="A618" s="209" t="s">
        <v>5774</v>
      </c>
      <c r="B618" s="209" t="s">
        <v>5775</v>
      </c>
      <c r="C618" s="209" t="s">
        <v>5923</v>
      </c>
      <c r="D618" s="209" t="s">
        <v>5924</v>
      </c>
      <c r="E618" s="210" t="s">
        <v>357</v>
      </c>
      <c r="F618" s="209" t="s">
        <v>357</v>
      </c>
      <c r="G618" s="209">
        <v>93225</v>
      </c>
      <c r="H618" s="209" t="s">
        <v>6026</v>
      </c>
      <c r="I618" s="209" t="s">
        <v>5926</v>
      </c>
      <c r="J618" s="209" t="s">
        <v>5389</v>
      </c>
      <c r="K618" s="210">
        <v>396.05</v>
      </c>
      <c r="L618" s="209" t="s">
        <v>5390</v>
      </c>
    </row>
    <row r="619" spans="1:12" ht="13.5">
      <c r="A619" s="209" t="s">
        <v>5774</v>
      </c>
      <c r="B619" s="209" t="s">
        <v>5775</v>
      </c>
      <c r="C619" s="209" t="s">
        <v>5923</v>
      </c>
      <c r="D619" s="209" t="s">
        <v>5924</v>
      </c>
      <c r="E619" s="210" t="s">
        <v>357</v>
      </c>
      <c r="F619" s="209" t="s">
        <v>357</v>
      </c>
      <c r="G619" s="209">
        <v>93234</v>
      </c>
      <c r="H619" s="209" t="s">
        <v>6027</v>
      </c>
      <c r="I619" s="209" t="s">
        <v>5926</v>
      </c>
      <c r="J619" s="209" t="s">
        <v>5447</v>
      </c>
      <c r="K619" s="210">
        <v>0.54</v>
      </c>
      <c r="L619" s="209" t="s">
        <v>5390</v>
      </c>
    </row>
    <row r="620" spans="1:12" ht="13.5">
      <c r="A620" s="209" t="s">
        <v>5774</v>
      </c>
      <c r="B620" s="209" t="s">
        <v>5775</v>
      </c>
      <c r="C620" s="209" t="s">
        <v>5923</v>
      </c>
      <c r="D620" s="209" t="s">
        <v>5924</v>
      </c>
      <c r="E620" s="210" t="s">
        <v>357</v>
      </c>
      <c r="F620" s="209" t="s">
        <v>357</v>
      </c>
      <c r="G620" s="209">
        <v>93244</v>
      </c>
      <c r="H620" s="209" t="s">
        <v>6028</v>
      </c>
      <c r="I620" s="209" t="s">
        <v>5926</v>
      </c>
      <c r="J620" s="209" t="s">
        <v>5389</v>
      </c>
      <c r="K620" s="210">
        <v>53.75</v>
      </c>
      <c r="L620" s="209" t="s">
        <v>5390</v>
      </c>
    </row>
    <row r="621" spans="1:12" ht="13.5">
      <c r="A621" s="209" t="s">
        <v>5774</v>
      </c>
      <c r="B621" s="209" t="s">
        <v>5775</v>
      </c>
      <c r="C621" s="209" t="s">
        <v>5923</v>
      </c>
      <c r="D621" s="209" t="s">
        <v>5924</v>
      </c>
      <c r="E621" s="210" t="s">
        <v>357</v>
      </c>
      <c r="F621" s="209" t="s">
        <v>357</v>
      </c>
      <c r="G621" s="209">
        <v>93274</v>
      </c>
      <c r="H621" s="209" t="s">
        <v>6029</v>
      </c>
      <c r="I621" s="209" t="s">
        <v>5926</v>
      </c>
      <c r="J621" s="209" t="s">
        <v>5389</v>
      </c>
      <c r="K621" s="210">
        <v>51.06</v>
      </c>
      <c r="L621" s="209" t="s">
        <v>5390</v>
      </c>
    </row>
    <row r="622" spans="1:12" ht="13.5">
      <c r="A622" s="209" t="s">
        <v>5774</v>
      </c>
      <c r="B622" s="209" t="s">
        <v>5775</v>
      </c>
      <c r="C622" s="209" t="s">
        <v>5923</v>
      </c>
      <c r="D622" s="209" t="s">
        <v>5924</v>
      </c>
      <c r="E622" s="210" t="s">
        <v>357</v>
      </c>
      <c r="F622" s="209" t="s">
        <v>357</v>
      </c>
      <c r="G622" s="209">
        <v>93282</v>
      </c>
      <c r="H622" s="209" t="s">
        <v>6030</v>
      </c>
      <c r="I622" s="209" t="s">
        <v>5926</v>
      </c>
      <c r="J622" s="209" t="s">
        <v>5447</v>
      </c>
      <c r="K622" s="210">
        <v>16.25</v>
      </c>
      <c r="L622" s="209" t="s">
        <v>5390</v>
      </c>
    </row>
    <row r="623" spans="1:12" ht="13.5">
      <c r="A623" s="209" t="s">
        <v>5774</v>
      </c>
      <c r="B623" s="209" t="s">
        <v>5775</v>
      </c>
      <c r="C623" s="209" t="s">
        <v>5923</v>
      </c>
      <c r="D623" s="209" t="s">
        <v>5924</v>
      </c>
      <c r="E623" s="210" t="s">
        <v>357</v>
      </c>
      <c r="F623" s="209" t="s">
        <v>357</v>
      </c>
      <c r="G623" s="209">
        <v>93288</v>
      </c>
      <c r="H623" s="209" t="s">
        <v>6031</v>
      </c>
      <c r="I623" s="209" t="s">
        <v>5926</v>
      </c>
      <c r="J623" s="209" t="s">
        <v>5389</v>
      </c>
      <c r="K623" s="210">
        <v>140.82</v>
      </c>
      <c r="L623" s="209" t="s">
        <v>5390</v>
      </c>
    </row>
    <row r="624" spans="1:12" ht="13.5">
      <c r="A624" s="209" t="s">
        <v>5774</v>
      </c>
      <c r="B624" s="209" t="s">
        <v>5775</v>
      </c>
      <c r="C624" s="209" t="s">
        <v>5923</v>
      </c>
      <c r="D624" s="209" t="s">
        <v>5924</v>
      </c>
      <c r="E624" s="210" t="s">
        <v>357</v>
      </c>
      <c r="F624" s="209" t="s">
        <v>357</v>
      </c>
      <c r="G624" s="209">
        <v>93403</v>
      </c>
      <c r="H624" s="209" t="s">
        <v>6032</v>
      </c>
      <c r="I624" s="209" t="s">
        <v>5926</v>
      </c>
      <c r="J624" s="209" t="s">
        <v>5389</v>
      </c>
      <c r="K624" s="210">
        <v>57</v>
      </c>
      <c r="L624" s="209" t="s">
        <v>5390</v>
      </c>
    </row>
    <row r="625" spans="1:12" ht="13.5">
      <c r="A625" s="209" t="s">
        <v>5774</v>
      </c>
      <c r="B625" s="209" t="s">
        <v>5775</v>
      </c>
      <c r="C625" s="209" t="s">
        <v>5923</v>
      </c>
      <c r="D625" s="209" t="s">
        <v>5924</v>
      </c>
      <c r="E625" s="210" t="s">
        <v>357</v>
      </c>
      <c r="F625" s="209" t="s">
        <v>357</v>
      </c>
      <c r="G625" s="209">
        <v>93409</v>
      </c>
      <c r="H625" s="209" t="s">
        <v>6033</v>
      </c>
      <c r="I625" s="209" t="s">
        <v>5926</v>
      </c>
      <c r="J625" s="209" t="s">
        <v>5389</v>
      </c>
      <c r="K625" s="210">
        <v>26.9</v>
      </c>
      <c r="L625" s="209" t="s">
        <v>5390</v>
      </c>
    </row>
    <row r="626" spans="1:12" ht="13.5">
      <c r="A626" s="209" t="s">
        <v>5774</v>
      </c>
      <c r="B626" s="209" t="s">
        <v>5775</v>
      </c>
      <c r="C626" s="209" t="s">
        <v>5923</v>
      </c>
      <c r="D626" s="209" t="s">
        <v>5924</v>
      </c>
      <c r="E626" s="210" t="s">
        <v>357</v>
      </c>
      <c r="F626" s="209" t="s">
        <v>357</v>
      </c>
      <c r="G626" s="209">
        <v>93416</v>
      </c>
      <c r="H626" s="209" t="s">
        <v>6034</v>
      </c>
      <c r="I626" s="209" t="s">
        <v>5926</v>
      </c>
      <c r="J626" s="209" t="s">
        <v>5389</v>
      </c>
      <c r="K626" s="210">
        <v>0.33</v>
      </c>
      <c r="L626" s="209" t="s">
        <v>5390</v>
      </c>
    </row>
    <row r="627" spans="1:12" ht="13.5">
      <c r="A627" s="209" t="s">
        <v>5774</v>
      </c>
      <c r="B627" s="209" t="s">
        <v>5775</v>
      </c>
      <c r="C627" s="209" t="s">
        <v>5923</v>
      </c>
      <c r="D627" s="209" t="s">
        <v>5924</v>
      </c>
      <c r="E627" s="210" t="s">
        <v>357</v>
      </c>
      <c r="F627" s="209" t="s">
        <v>357</v>
      </c>
      <c r="G627" s="209">
        <v>93422</v>
      </c>
      <c r="H627" s="209" t="s">
        <v>6035</v>
      </c>
      <c r="I627" s="209" t="s">
        <v>5926</v>
      </c>
      <c r="J627" s="209" t="s">
        <v>5389</v>
      </c>
      <c r="K627" s="210">
        <v>4.3499999999999996</v>
      </c>
      <c r="L627" s="209" t="s">
        <v>5390</v>
      </c>
    </row>
    <row r="628" spans="1:12" ht="13.5">
      <c r="A628" s="209" t="s">
        <v>5774</v>
      </c>
      <c r="B628" s="209" t="s">
        <v>5775</v>
      </c>
      <c r="C628" s="209" t="s">
        <v>5923</v>
      </c>
      <c r="D628" s="209" t="s">
        <v>5924</v>
      </c>
      <c r="E628" s="210" t="s">
        <v>357</v>
      </c>
      <c r="F628" s="209" t="s">
        <v>357</v>
      </c>
      <c r="G628" s="209">
        <v>93428</v>
      </c>
      <c r="H628" s="209" t="s">
        <v>6036</v>
      </c>
      <c r="I628" s="209" t="s">
        <v>5926</v>
      </c>
      <c r="J628" s="209" t="s">
        <v>5389</v>
      </c>
      <c r="K628" s="210">
        <v>6.17</v>
      </c>
      <c r="L628" s="209" t="s">
        <v>5390</v>
      </c>
    </row>
    <row r="629" spans="1:12" ht="13.5">
      <c r="A629" s="209" t="s">
        <v>5774</v>
      </c>
      <c r="B629" s="209" t="s">
        <v>5775</v>
      </c>
      <c r="C629" s="209" t="s">
        <v>5923</v>
      </c>
      <c r="D629" s="209" t="s">
        <v>5924</v>
      </c>
      <c r="E629" s="210" t="s">
        <v>357</v>
      </c>
      <c r="F629" s="209" t="s">
        <v>357</v>
      </c>
      <c r="G629" s="209">
        <v>93434</v>
      </c>
      <c r="H629" s="209" t="s">
        <v>6037</v>
      </c>
      <c r="I629" s="209" t="s">
        <v>5926</v>
      </c>
      <c r="J629" s="209" t="s">
        <v>5389</v>
      </c>
      <c r="K629" s="210">
        <v>225.19</v>
      </c>
      <c r="L629" s="209" t="s">
        <v>5390</v>
      </c>
    </row>
    <row r="630" spans="1:12" ht="13.5">
      <c r="A630" s="209" t="s">
        <v>5774</v>
      </c>
      <c r="B630" s="209" t="s">
        <v>5775</v>
      </c>
      <c r="C630" s="209" t="s">
        <v>5923</v>
      </c>
      <c r="D630" s="209" t="s">
        <v>5924</v>
      </c>
      <c r="E630" s="210" t="s">
        <v>357</v>
      </c>
      <c r="F630" s="209" t="s">
        <v>357</v>
      </c>
      <c r="G630" s="209">
        <v>93440</v>
      </c>
      <c r="H630" s="209" t="s">
        <v>6038</v>
      </c>
      <c r="I630" s="209" t="s">
        <v>5926</v>
      </c>
      <c r="J630" s="209" t="s">
        <v>5389</v>
      </c>
      <c r="K630" s="210">
        <v>95.9</v>
      </c>
      <c r="L630" s="209" t="s">
        <v>5390</v>
      </c>
    </row>
    <row r="631" spans="1:12" ht="13.5">
      <c r="A631" s="209" t="s">
        <v>5774</v>
      </c>
      <c r="B631" s="209" t="s">
        <v>5775</v>
      </c>
      <c r="C631" s="209" t="s">
        <v>5923</v>
      </c>
      <c r="D631" s="209" t="s">
        <v>5924</v>
      </c>
      <c r="E631" s="210" t="s">
        <v>357</v>
      </c>
      <c r="F631" s="209" t="s">
        <v>357</v>
      </c>
      <c r="G631" s="209">
        <v>95122</v>
      </c>
      <c r="H631" s="209" t="s">
        <v>6039</v>
      </c>
      <c r="I631" s="209" t="s">
        <v>5926</v>
      </c>
      <c r="J631" s="209" t="s">
        <v>5389</v>
      </c>
      <c r="K631" s="210">
        <v>149.94999999999999</v>
      </c>
      <c r="L631" s="209" t="s">
        <v>5390</v>
      </c>
    </row>
    <row r="632" spans="1:12" ht="13.5">
      <c r="A632" s="209" t="s">
        <v>5774</v>
      </c>
      <c r="B632" s="209" t="s">
        <v>5775</v>
      </c>
      <c r="C632" s="209" t="s">
        <v>5923</v>
      </c>
      <c r="D632" s="209" t="s">
        <v>5924</v>
      </c>
      <c r="E632" s="210" t="s">
        <v>357</v>
      </c>
      <c r="F632" s="209" t="s">
        <v>357</v>
      </c>
      <c r="G632" s="209">
        <v>95128</v>
      </c>
      <c r="H632" s="209" t="s">
        <v>6040</v>
      </c>
      <c r="I632" s="209" t="s">
        <v>5926</v>
      </c>
      <c r="J632" s="209" t="s">
        <v>5389</v>
      </c>
      <c r="K632" s="210">
        <v>37.24</v>
      </c>
      <c r="L632" s="209" t="s">
        <v>5390</v>
      </c>
    </row>
    <row r="633" spans="1:12" ht="13.5">
      <c r="A633" s="209" t="s">
        <v>5774</v>
      </c>
      <c r="B633" s="209" t="s">
        <v>5775</v>
      </c>
      <c r="C633" s="209" t="s">
        <v>5923</v>
      </c>
      <c r="D633" s="209" t="s">
        <v>5924</v>
      </c>
      <c r="E633" s="210" t="s">
        <v>357</v>
      </c>
      <c r="F633" s="209" t="s">
        <v>357</v>
      </c>
      <c r="G633" s="209">
        <v>95140</v>
      </c>
      <c r="H633" s="209" t="s">
        <v>6041</v>
      </c>
      <c r="I633" s="209" t="s">
        <v>5926</v>
      </c>
      <c r="J633" s="209" t="s">
        <v>5894</v>
      </c>
      <c r="K633" s="210">
        <v>0.04</v>
      </c>
      <c r="L633" s="209" t="s">
        <v>5390</v>
      </c>
    </row>
    <row r="634" spans="1:12" ht="13.5">
      <c r="A634" s="209" t="s">
        <v>5774</v>
      </c>
      <c r="B634" s="209" t="s">
        <v>5775</v>
      </c>
      <c r="C634" s="209" t="s">
        <v>5923</v>
      </c>
      <c r="D634" s="209" t="s">
        <v>5924</v>
      </c>
      <c r="E634" s="210" t="s">
        <v>357</v>
      </c>
      <c r="F634" s="209" t="s">
        <v>357</v>
      </c>
      <c r="G634" s="209">
        <v>95213</v>
      </c>
      <c r="H634" s="209" t="s">
        <v>6042</v>
      </c>
      <c r="I634" s="209" t="s">
        <v>5926</v>
      </c>
      <c r="J634" s="209" t="s">
        <v>5389</v>
      </c>
      <c r="K634" s="210">
        <v>55.73</v>
      </c>
      <c r="L634" s="209" t="s">
        <v>5390</v>
      </c>
    </row>
    <row r="635" spans="1:12" ht="13.5">
      <c r="A635" s="209" t="s">
        <v>5774</v>
      </c>
      <c r="B635" s="209" t="s">
        <v>5775</v>
      </c>
      <c r="C635" s="209" t="s">
        <v>5923</v>
      </c>
      <c r="D635" s="209" t="s">
        <v>5924</v>
      </c>
      <c r="E635" s="210" t="s">
        <v>357</v>
      </c>
      <c r="F635" s="209" t="s">
        <v>357</v>
      </c>
      <c r="G635" s="209">
        <v>95259</v>
      </c>
      <c r="H635" s="209" t="s">
        <v>6043</v>
      </c>
      <c r="I635" s="209" t="s">
        <v>5926</v>
      </c>
      <c r="J635" s="209" t="s">
        <v>5447</v>
      </c>
      <c r="K635" s="210">
        <v>15.65</v>
      </c>
      <c r="L635" s="209" t="s">
        <v>5390</v>
      </c>
    </row>
    <row r="636" spans="1:12" ht="13.5">
      <c r="A636" s="209" t="s">
        <v>5774</v>
      </c>
      <c r="B636" s="209" t="s">
        <v>5775</v>
      </c>
      <c r="C636" s="209" t="s">
        <v>5923</v>
      </c>
      <c r="D636" s="209" t="s">
        <v>5924</v>
      </c>
      <c r="E636" s="210" t="s">
        <v>357</v>
      </c>
      <c r="F636" s="209" t="s">
        <v>357</v>
      </c>
      <c r="G636" s="209">
        <v>95265</v>
      </c>
      <c r="H636" s="209" t="s">
        <v>6044</v>
      </c>
      <c r="I636" s="209" t="s">
        <v>5926</v>
      </c>
      <c r="J636" s="209" t="s">
        <v>5389</v>
      </c>
      <c r="K636" s="210">
        <v>0.72</v>
      </c>
      <c r="L636" s="209" t="s">
        <v>5390</v>
      </c>
    </row>
    <row r="637" spans="1:12" ht="13.5">
      <c r="A637" s="209" t="s">
        <v>5774</v>
      </c>
      <c r="B637" s="209" t="s">
        <v>5775</v>
      </c>
      <c r="C637" s="209" t="s">
        <v>5923</v>
      </c>
      <c r="D637" s="209" t="s">
        <v>5924</v>
      </c>
      <c r="E637" s="210" t="s">
        <v>357</v>
      </c>
      <c r="F637" s="209" t="s">
        <v>357</v>
      </c>
      <c r="G637" s="209">
        <v>95271</v>
      </c>
      <c r="H637" s="209" t="s">
        <v>6045</v>
      </c>
      <c r="I637" s="209" t="s">
        <v>5926</v>
      </c>
      <c r="J637" s="209" t="s">
        <v>5389</v>
      </c>
      <c r="K637" s="210">
        <v>0.54</v>
      </c>
      <c r="L637" s="209" t="s">
        <v>5390</v>
      </c>
    </row>
    <row r="638" spans="1:12" ht="13.5">
      <c r="A638" s="209" t="s">
        <v>5774</v>
      </c>
      <c r="B638" s="209" t="s">
        <v>5775</v>
      </c>
      <c r="C638" s="209" t="s">
        <v>5923</v>
      </c>
      <c r="D638" s="209" t="s">
        <v>5924</v>
      </c>
      <c r="E638" s="210" t="s">
        <v>357</v>
      </c>
      <c r="F638" s="209" t="s">
        <v>357</v>
      </c>
      <c r="G638" s="209">
        <v>95277</v>
      </c>
      <c r="H638" s="209" t="s">
        <v>6046</v>
      </c>
      <c r="I638" s="209" t="s">
        <v>5926</v>
      </c>
      <c r="J638" s="209" t="s">
        <v>5389</v>
      </c>
      <c r="K638" s="210">
        <v>0.52</v>
      </c>
      <c r="L638" s="209" t="s">
        <v>5390</v>
      </c>
    </row>
    <row r="639" spans="1:12" ht="13.5">
      <c r="A639" s="209" t="s">
        <v>5774</v>
      </c>
      <c r="B639" s="209" t="s">
        <v>5775</v>
      </c>
      <c r="C639" s="209" t="s">
        <v>5923</v>
      </c>
      <c r="D639" s="209" t="s">
        <v>5924</v>
      </c>
      <c r="E639" s="210" t="s">
        <v>357</v>
      </c>
      <c r="F639" s="209" t="s">
        <v>357</v>
      </c>
      <c r="G639" s="209">
        <v>95283</v>
      </c>
      <c r="H639" s="209" t="s">
        <v>6047</v>
      </c>
      <c r="I639" s="209" t="s">
        <v>5926</v>
      </c>
      <c r="J639" s="209" t="s">
        <v>5389</v>
      </c>
      <c r="K639" s="210">
        <v>0.65</v>
      </c>
      <c r="L639" s="209" t="s">
        <v>5390</v>
      </c>
    </row>
    <row r="640" spans="1:12" ht="13.5">
      <c r="A640" s="209" t="s">
        <v>5774</v>
      </c>
      <c r="B640" s="209" t="s">
        <v>5775</v>
      </c>
      <c r="C640" s="209" t="s">
        <v>5923</v>
      </c>
      <c r="D640" s="209" t="s">
        <v>5924</v>
      </c>
      <c r="E640" s="210" t="s">
        <v>357</v>
      </c>
      <c r="F640" s="209" t="s">
        <v>357</v>
      </c>
      <c r="G640" s="209">
        <v>95621</v>
      </c>
      <c r="H640" s="209" t="s">
        <v>6048</v>
      </c>
      <c r="I640" s="209" t="s">
        <v>5926</v>
      </c>
      <c r="J640" s="209" t="s">
        <v>5447</v>
      </c>
      <c r="K640" s="210">
        <v>15.32</v>
      </c>
      <c r="L640" s="209" t="s">
        <v>5390</v>
      </c>
    </row>
    <row r="641" spans="1:12" ht="13.5">
      <c r="A641" s="209" t="s">
        <v>5774</v>
      </c>
      <c r="B641" s="209" t="s">
        <v>5775</v>
      </c>
      <c r="C641" s="209" t="s">
        <v>5923</v>
      </c>
      <c r="D641" s="209" t="s">
        <v>5924</v>
      </c>
      <c r="E641" s="210" t="s">
        <v>357</v>
      </c>
      <c r="F641" s="209" t="s">
        <v>357</v>
      </c>
      <c r="G641" s="209">
        <v>95632</v>
      </c>
      <c r="H641" s="209" t="s">
        <v>6049</v>
      </c>
      <c r="I641" s="209" t="s">
        <v>5926</v>
      </c>
      <c r="J641" s="209" t="s">
        <v>5389</v>
      </c>
      <c r="K641" s="210">
        <v>70.09</v>
      </c>
      <c r="L641" s="209" t="s">
        <v>5390</v>
      </c>
    </row>
    <row r="642" spans="1:12" ht="13.5">
      <c r="A642" s="209" t="s">
        <v>5774</v>
      </c>
      <c r="B642" s="209" t="s">
        <v>5775</v>
      </c>
      <c r="C642" s="209" t="s">
        <v>5923</v>
      </c>
      <c r="D642" s="209" t="s">
        <v>5924</v>
      </c>
      <c r="E642" s="210" t="s">
        <v>357</v>
      </c>
      <c r="F642" s="209" t="s">
        <v>357</v>
      </c>
      <c r="G642" s="209">
        <v>95703</v>
      </c>
      <c r="H642" s="209" t="s">
        <v>6050</v>
      </c>
      <c r="I642" s="209" t="s">
        <v>5926</v>
      </c>
      <c r="J642" s="209" t="s">
        <v>5447</v>
      </c>
      <c r="K642" s="210">
        <v>22.55</v>
      </c>
      <c r="L642" s="209" t="s">
        <v>5390</v>
      </c>
    </row>
    <row r="643" spans="1:12" ht="13.5">
      <c r="A643" s="209" t="s">
        <v>5774</v>
      </c>
      <c r="B643" s="209" t="s">
        <v>5775</v>
      </c>
      <c r="C643" s="209" t="s">
        <v>5923</v>
      </c>
      <c r="D643" s="209" t="s">
        <v>5924</v>
      </c>
      <c r="E643" s="210" t="s">
        <v>357</v>
      </c>
      <c r="F643" s="209" t="s">
        <v>357</v>
      </c>
      <c r="G643" s="209">
        <v>95709</v>
      </c>
      <c r="H643" s="209" t="s">
        <v>6051</v>
      </c>
      <c r="I643" s="209" t="s">
        <v>5926</v>
      </c>
      <c r="J643" s="209" t="s">
        <v>5389</v>
      </c>
      <c r="K643" s="210">
        <v>67.430000000000007</v>
      </c>
      <c r="L643" s="209" t="s">
        <v>5390</v>
      </c>
    </row>
    <row r="644" spans="1:12" ht="13.5">
      <c r="A644" s="209" t="s">
        <v>5774</v>
      </c>
      <c r="B644" s="209" t="s">
        <v>5775</v>
      </c>
      <c r="C644" s="209" t="s">
        <v>5923</v>
      </c>
      <c r="D644" s="209" t="s">
        <v>5924</v>
      </c>
      <c r="E644" s="210" t="s">
        <v>357</v>
      </c>
      <c r="F644" s="209" t="s">
        <v>357</v>
      </c>
      <c r="G644" s="209">
        <v>95715</v>
      </c>
      <c r="H644" s="209" t="s">
        <v>6052</v>
      </c>
      <c r="I644" s="209" t="s">
        <v>5926</v>
      </c>
      <c r="J644" s="209" t="s">
        <v>5389</v>
      </c>
      <c r="K644" s="210">
        <v>81.569999999999993</v>
      </c>
      <c r="L644" s="209" t="s">
        <v>5390</v>
      </c>
    </row>
    <row r="645" spans="1:12" ht="13.5">
      <c r="A645" s="209" t="s">
        <v>5774</v>
      </c>
      <c r="B645" s="209" t="s">
        <v>5775</v>
      </c>
      <c r="C645" s="209" t="s">
        <v>5923</v>
      </c>
      <c r="D645" s="209" t="s">
        <v>5924</v>
      </c>
      <c r="E645" s="210" t="s">
        <v>357</v>
      </c>
      <c r="F645" s="209" t="s">
        <v>357</v>
      </c>
      <c r="G645" s="209">
        <v>95721</v>
      </c>
      <c r="H645" s="209" t="s">
        <v>6053</v>
      </c>
      <c r="I645" s="209" t="s">
        <v>5926</v>
      </c>
      <c r="J645" s="209" t="s">
        <v>5389</v>
      </c>
      <c r="K645" s="210">
        <v>79.28</v>
      </c>
      <c r="L645" s="209" t="s">
        <v>5390</v>
      </c>
    </row>
    <row r="646" spans="1:12" ht="13.5">
      <c r="A646" s="209" t="s">
        <v>5774</v>
      </c>
      <c r="B646" s="209" t="s">
        <v>5775</v>
      </c>
      <c r="C646" s="209" t="s">
        <v>5923</v>
      </c>
      <c r="D646" s="209" t="s">
        <v>5924</v>
      </c>
      <c r="E646" s="210" t="s">
        <v>357</v>
      </c>
      <c r="F646" s="209" t="s">
        <v>357</v>
      </c>
      <c r="G646" s="209">
        <v>95873</v>
      </c>
      <c r="H646" s="209" t="s">
        <v>6054</v>
      </c>
      <c r="I646" s="209" t="s">
        <v>5926</v>
      </c>
      <c r="J646" s="209" t="s">
        <v>5389</v>
      </c>
      <c r="K646" s="210">
        <v>9.86</v>
      </c>
      <c r="L646" s="209" t="s">
        <v>5390</v>
      </c>
    </row>
    <row r="647" spans="1:12" ht="13.5">
      <c r="A647" s="209" t="s">
        <v>5774</v>
      </c>
      <c r="B647" s="209" t="s">
        <v>5775</v>
      </c>
      <c r="C647" s="209" t="s">
        <v>5923</v>
      </c>
      <c r="D647" s="209" t="s">
        <v>5924</v>
      </c>
      <c r="E647" s="210" t="s">
        <v>357</v>
      </c>
      <c r="F647" s="209" t="s">
        <v>357</v>
      </c>
      <c r="G647" s="209">
        <v>96014</v>
      </c>
      <c r="H647" s="209" t="s">
        <v>6055</v>
      </c>
      <c r="I647" s="209" t="s">
        <v>5926</v>
      </c>
      <c r="J647" s="209" t="s">
        <v>5389</v>
      </c>
      <c r="K647" s="210">
        <v>43.55</v>
      </c>
      <c r="L647" s="209" t="s">
        <v>5390</v>
      </c>
    </row>
    <row r="648" spans="1:12" ht="13.5">
      <c r="A648" s="209" t="s">
        <v>5774</v>
      </c>
      <c r="B648" s="209" t="s">
        <v>5775</v>
      </c>
      <c r="C648" s="209" t="s">
        <v>5923</v>
      </c>
      <c r="D648" s="209" t="s">
        <v>5924</v>
      </c>
      <c r="E648" s="210" t="s">
        <v>357</v>
      </c>
      <c r="F648" s="209" t="s">
        <v>357</v>
      </c>
      <c r="G648" s="209">
        <v>96021</v>
      </c>
      <c r="H648" s="209" t="s">
        <v>6056</v>
      </c>
      <c r="I648" s="209" t="s">
        <v>5926</v>
      </c>
      <c r="J648" s="209" t="s">
        <v>5389</v>
      </c>
      <c r="K648" s="210">
        <v>43.3</v>
      </c>
      <c r="L648" s="209" t="s">
        <v>5390</v>
      </c>
    </row>
    <row r="649" spans="1:12" ht="13.5">
      <c r="A649" s="209" t="s">
        <v>5774</v>
      </c>
      <c r="B649" s="209" t="s">
        <v>5775</v>
      </c>
      <c r="C649" s="209" t="s">
        <v>5923</v>
      </c>
      <c r="D649" s="209" t="s">
        <v>5924</v>
      </c>
      <c r="E649" s="210" t="s">
        <v>357</v>
      </c>
      <c r="F649" s="209" t="s">
        <v>357</v>
      </c>
      <c r="G649" s="209">
        <v>96029</v>
      </c>
      <c r="H649" s="209" t="s">
        <v>6057</v>
      </c>
      <c r="I649" s="209" t="s">
        <v>5926</v>
      </c>
      <c r="J649" s="209" t="s">
        <v>5389</v>
      </c>
      <c r="K649" s="210">
        <v>37.299999999999997</v>
      </c>
      <c r="L649" s="209" t="s">
        <v>5390</v>
      </c>
    </row>
    <row r="650" spans="1:12" ht="13.5">
      <c r="A650" s="209" t="s">
        <v>5774</v>
      </c>
      <c r="B650" s="209" t="s">
        <v>5775</v>
      </c>
      <c r="C650" s="209" t="s">
        <v>5923</v>
      </c>
      <c r="D650" s="209" t="s">
        <v>5924</v>
      </c>
      <c r="E650" s="210" t="s">
        <v>357</v>
      </c>
      <c r="F650" s="209" t="s">
        <v>357</v>
      </c>
      <c r="G650" s="209">
        <v>96036</v>
      </c>
      <c r="H650" s="209" t="s">
        <v>6058</v>
      </c>
      <c r="I650" s="209" t="s">
        <v>5926</v>
      </c>
      <c r="J650" s="209" t="s">
        <v>5389</v>
      </c>
      <c r="K650" s="210">
        <v>66.73</v>
      </c>
      <c r="L650" s="209" t="s">
        <v>5390</v>
      </c>
    </row>
    <row r="651" spans="1:12" ht="13.5">
      <c r="A651" s="209" t="s">
        <v>5774</v>
      </c>
      <c r="B651" s="209" t="s">
        <v>5775</v>
      </c>
      <c r="C651" s="209" t="s">
        <v>5923</v>
      </c>
      <c r="D651" s="209" t="s">
        <v>5924</v>
      </c>
      <c r="E651" s="210" t="s">
        <v>357</v>
      </c>
      <c r="F651" s="209" t="s">
        <v>357</v>
      </c>
      <c r="G651" s="209">
        <v>96155</v>
      </c>
      <c r="H651" s="209" t="s">
        <v>6059</v>
      </c>
      <c r="I651" s="209" t="s">
        <v>5926</v>
      </c>
      <c r="J651" s="209" t="s">
        <v>5389</v>
      </c>
      <c r="K651" s="210">
        <v>37.549999999999997</v>
      </c>
      <c r="L651" s="209" t="s">
        <v>5390</v>
      </c>
    </row>
    <row r="652" spans="1:12" ht="13.5">
      <c r="A652" s="209" t="s">
        <v>5774</v>
      </c>
      <c r="B652" s="209" t="s">
        <v>5775</v>
      </c>
      <c r="C652" s="209" t="s">
        <v>5923</v>
      </c>
      <c r="D652" s="209" t="s">
        <v>5924</v>
      </c>
      <c r="E652" s="210" t="s">
        <v>357</v>
      </c>
      <c r="F652" s="209" t="s">
        <v>357</v>
      </c>
      <c r="G652" s="209">
        <v>96156</v>
      </c>
      <c r="H652" s="209" t="s">
        <v>6060</v>
      </c>
      <c r="I652" s="209" t="s">
        <v>5926</v>
      </c>
      <c r="J652" s="209" t="s">
        <v>5389</v>
      </c>
      <c r="K652" s="210">
        <v>52.29</v>
      </c>
      <c r="L652" s="209" t="s">
        <v>5390</v>
      </c>
    </row>
    <row r="653" spans="1:12" ht="13.5">
      <c r="A653" s="209" t="s">
        <v>5774</v>
      </c>
      <c r="B653" s="209" t="s">
        <v>5775</v>
      </c>
      <c r="C653" s="209" t="s">
        <v>5923</v>
      </c>
      <c r="D653" s="209" t="s">
        <v>5924</v>
      </c>
      <c r="E653" s="210" t="s">
        <v>357</v>
      </c>
      <c r="F653" s="209" t="s">
        <v>357</v>
      </c>
      <c r="G653" s="209">
        <v>96159</v>
      </c>
      <c r="H653" s="209" t="s">
        <v>6061</v>
      </c>
      <c r="I653" s="209" t="s">
        <v>5926</v>
      </c>
      <c r="J653" s="209" t="s">
        <v>5389</v>
      </c>
      <c r="K653" s="210">
        <v>75.760000000000005</v>
      </c>
      <c r="L653" s="209" t="s">
        <v>5390</v>
      </c>
    </row>
    <row r="654" spans="1:12" ht="13.5">
      <c r="A654" s="209" t="s">
        <v>5774</v>
      </c>
      <c r="B654" s="209" t="s">
        <v>5775</v>
      </c>
      <c r="C654" s="209" t="s">
        <v>5923</v>
      </c>
      <c r="D654" s="209" t="s">
        <v>5924</v>
      </c>
      <c r="E654" s="210" t="s">
        <v>357</v>
      </c>
      <c r="F654" s="209" t="s">
        <v>357</v>
      </c>
      <c r="G654" s="209">
        <v>96246</v>
      </c>
      <c r="H654" s="209" t="s">
        <v>6062</v>
      </c>
      <c r="I654" s="209" t="s">
        <v>5926</v>
      </c>
      <c r="J654" s="209" t="s">
        <v>5389</v>
      </c>
      <c r="K654" s="210">
        <v>51.37</v>
      </c>
      <c r="L654" s="209" t="s">
        <v>5390</v>
      </c>
    </row>
    <row r="655" spans="1:12" ht="13.5">
      <c r="A655" s="209" t="s">
        <v>5774</v>
      </c>
      <c r="B655" s="209" t="s">
        <v>5775</v>
      </c>
      <c r="C655" s="209" t="s">
        <v>5923</v>
      </c>
      <c r="D655" s="209" t="s">
        <v>5924</v>
      </c>
      <c r="E655" s="210" t="s">
        <v>357</v>
      </c>
      <c r="F655" s="209" t="s">
        <v>357</v>
      </c>
      <c r="G655" s="209">
        <v>96464</v>
      </c>
      <c r="H655" s="209" t="s">
        <v>6063</v>
      </c>
      <c r="I655" s="209" t="s">
        <v>5926</v>
      </c>
      <c r="J655" s="209" t="s">
        <v>5389</v>
      </c>
      <c r="K655" s="210">
        <v>75.930000000000007</v>
      </c>
      <c r="L655" s="209" t="s">
        <v>5390</v>
      </c>
    </row>
    <row r="656" spans="1:12" ht="13.5">
      <c r="A656" s="209" t="s">
        <v>5774</v>
      </c>
      <c r="B656" s="209" t="s">
        <v>5775</v>
      </c>
      <c r="C656" s="209" t="s">
        <v>5923</v>
      </c>
      <c r="D656" s="209" t="s">
        <v>5924</v>
      </c>
      <c r="E656" s="210" t="s">
        <v>357</v>
      </c>
      <c r="F656" s="209" t="s">
        <v>357</v>
      </c>
      <c r="G656" s="209">
        <v>98765</v>
      </c>
      <c r="H656" s="209" t="s">
        <v>6064</v>
      </c>
      <c r="I656" s="209" t="s">
        <v>5926</v>
      </c>
      <c r="J656" s="209" t="s">
        <v>5894</v>
      </c>
      <c r="K656" s="210">
        <v>0.11</v>
      </c>
      <c r="L656" s="209" t="s">
        <v>5390</v>
      </c>
    </row>
    <row r="657" spans="1:12" ht="13.5">
      <c r="A657" s="209" t="s">
        <v>5774</v>
      </c>
      <c r="B657" s="209" t="s">
        <v>5775</v>
      </c>
      <c r="C657" s="209" t="s">
        <v>5923</v>
      </c>
      <c r="D657" s="209" t="s">
        <v>5924</v>
      </c>
      <c r="E657" s="210" t="s">
        <v>357</v>
      </c>
      <c r="F657" s="209" t="s">
        <v>357</v>
      </c>
      <c r="G657" s="209">
        <v>99834</v>
      </c>
      <c r="H657" s="209" t="s">
        <v>6065</v>
      </c>
      <c r="I657" s="209" t="s">
        <v>5926</v>
      </c>
      <c r="J657" s="209" t="s">
        <v>5894</v>
      </c>
      <c r="K657" s="210">
        <v>0.22</v>
      </c>
      <c r="L657" s="209" t="s">
        <v>5390</v>
      </c>
    </row>
    <row r="658" spans="1:12" ht="13.5">
      <c r="A658" s="209" t="s">
        <v>5774</v>
      </c>
      <c r="B658" s="209" t="s">
        <v>5775</v>
      </c>
      <c r="C658" s="209" t="s">
        <v>5923</v>
      </c>
      <c r="D658" s="209" t="s">
        <v>5924</v>
      </c>
      <c r="E658" s="210" t="s">
        <v>357</v>
      </c>
      <c r="F658" s="209" t="s">
        <v>357</v>
      </c>
      <c r="G658" s="209">
        <v>100642</v>
      </c>
      <c r="H658" s="209" t="s">
        <v>6066</v>
      </c>
      <c r="I658" s="209" t="s">
        <v>5926</v>
      </c>
      <c r="J658" s="209" t="s">
        <v>5389</v>
      </c>
      <c r="K658" s="210">
        <v>185.6</v>
      </c>
      <c r="L658" s="209" t="s">
        <v>5390</v>
      </c>
    </row>
    <row r="659" spans="1:12" ht="13.5">
      <c r="A659" s="209" t="s">
        <v>5774</v>
      </c>
      <c r="B659" s="209" t="s">
        <v>5775</v>
      </c>
      <c r="C659" s="209" t="s">
        <v>5923</v>
      </c>
      <c r="D659" s="209" t="s">
        <v>5924</v>
      </c>
      <c r="E659" s="210" t="s">
        <v>357</v>
      </c>
      <c r="F659" s="209" t="s">
        <v>357</v>
      </c>
      <c r="G659" s="209">
        <v>100648</v>
      </c>
      <c r="H659" s="209" t="s">
        <v>6067</v>
      </c>
      <c r="I659" s="209" t="s">
        <v>5926</v>
      </c>
      <c r="J659" s="209" t="s">
        <v>5389</v>
      </c>
      <c r="K659" s="210">
        <v>368.6</v>
      </c>
      <c r="L659" s="209" t="s">
        <v>5390</v>
      </c>
    </row>
    <row r="660" spans="1:12" ht="13.5">
      <c r="A660" s="209" t="s">
        <v>5774</v>
      </c>
      <c r="B660" s="209" t="s">
        <v>5775</v>
      </c>
      <c r="C660" s="209" t="s">
        <v>5923</v>
      </c>
      <c r="D660" s="209" t="s">
        <v>5924</v>
      </c>
      <c r="E660" s="210" t="s">
        <v>357</v>
      </c>
      <c r="F660" s="209" t="s">
        <v>357</v>
      </c>
      <c r="G660" s="209">
        <v>102274</v>
      </c>
      <c r="H660" s="209" t="s">
        <v>6068</v>
      </c>
      <c r="I660" s="209" t="s">
        <v>5926</v>
      </c>
      <c r="J660" s="209" t="s">
        <v>5447</v>
      </c>
      <c r="K660" s="210">
        <v>14.73</v>
      </c>
      <c r="L660" s="209" t="s">
        <v>5390</v>
      </c>
    </row>
    <row r="661" spans="1:12" ht="13.5">
      <c r="A661" s="209" t="s">
        <v>5774</v>
      </c>
      <c r="B661" s="209" t="s">
        <v>5775</v>
      </c>
      <c r="C661" s="209" t="s">
        <v>5923</v>
      </c>
      <c r="D661" s="209" t="s">
        <v>5924</v>
      </c>
      <c r="E661" s="210" t="s">
        <v>357</v>
      </c>
      <c r="F661" s="209" t="s">
        <v>357</v>
      </c>
      <c r="G661" s="209">
        <v>104092</v>
      </c>
      <c r="H661" s="209" t="s">
        <v>6069</v>
      </c>
      <c r="I661" s="209" t="s">
        <v>5926</v>
      </c>
      <c r="J661" s="209" t="s">
        <v>5447</v>
      </c>
      <c r="K661" s="210">
        <v>0.17</v>
      </c>
      <c r="L661" s="209" t="s">
        <v>5390</v>
      </c>
    </row>
    <row r="662" spans="1:12" ht="13.5">
      <c r="A662" s="209" t="s">
        <v>5774</v>
      </c>
      <c r="B662" s="209" t="s">
        <v>5775</v>
      </c>
      <c r="C662" s="209" t="s">
        <v>5923</v>
      </c>
      <c r="D662" s="209" t="s">
        <v>5924</v>
      </c>
      <c r="E662" s="210" t="s">
        <v>357</v>
      </c>
      <c r="F662" s="209" t="s">
        <v>357</v>
      </c>
      <c r="G662" s="209">
        <v>104098</v>
      </c>
      <c r="H662" s="209" t="s">
        <v>6070</v>
      </c>
      <c r="I662" s="209" t="s">
        <v>5926</v>
      </c>
      <c r="J662" s="209" t="s">
        <v>5447</v>
      </c>
      <c r="K662" s="210">
        <v>0.24</v>
      </c>
      <c r="L662" s="209" t="s">
        <v>5390</v>
      </c>
    </row>
    <row r="663" spans="1:12" ht="13.5">
      <c r="A663" s="209" t="s">
        <v>5774</v>
      </c>
      <c r="B663" s="209" t="s">
        <v>5775</v>
      </c>
      <c r="C663" s="209" t="s">
        <v>6071</v>
      </c>
      <c r="D663" s="209" t="s">
        <v>6072</v>
      </c>
      <c r="E663" s="210" t="s">
        <v>357</v>
      </c>
      <c r="F663" s="209" t="s">
        <v>357</v>
      </c>
      <c r="G663" s="209">
        <v>5089</v>
      </c>
      <c r="H663" s="209" t="s">
        <v>6073</v>
      </c>
      <c r="I663" s="209" t="s">
        <v>35</v>
      </c>
      <c r="J663" s="209" t="s">
        <v>5389</v>
      </c>
      <c r="K663" s="210">
        <v>40.92</v>
      </c>
      <c r="L663" s="209" t="s">
        <v>5390</v>
      </c>
    </row>
    <row r="664" spans="1:12" ht="13.5">
      <c r="A664" s="209" t="s">
        <v>5774</v>
      </c>
      <c r="B664" s="209" t="s">
        <v>5775</v>
      </c>
      <c r="C664" s="209" t="s">
        <v>6071</v>
      </c>
      <c r="D664" s="209" t="s">
        <v>6072</v>
      </c>
      <c r="E664" s="210" t="s">
        <v>357</v>
      </c>
      <c r="F664" s="209" t="s">
        <v>357</v>
      </c>
      <c r="G664" s="209">
        <v>5627</v>
      </c>
      <c r="H664" s="209" t="s">
        <v>6074</v>
      </c>
      <c r="I664" s="209" t="s">
        <v>35</v>
      </c>
      <c r="J664" s="209" t="s">
        <v>5389</v>
      </c>
      <c r="K664" s="210">
        <v>45.87</v>
      </c>
      <c r="L664" s="209" t="s">
        <v>5390</v>
      </c>
    </row>
    <row r="665" spans="1:12" ht="13.5">
      <c r="A665" s="209" t="s">
        <v>5774</v>
      </c>
      <c r="B665" s="209" t="s">
        <v>5775</v>
      </c>
      <c r="C665" s="209" t="s">
        <v>6071</v>
      </c>
      <c r="D665" s="209" t="s">
        <v>6072</v>
      </c>
      <c r="E665" s="210" t="s">
        <v>357</v>
      </c>
      <c r="F665" s="209" t="s">
        <v>357</v>
      </c>
      <c r="G665" s="209">
        <v>5628</v>
      </c>
      <c r="H665" s="209" t="s">
        <v>6075</v>
      </c>
      <c r="I665" s="209" t="s">
        <v>35</v>
      </c>
      <c r="J665" s="209" t="s">
        <v>5389</v>
      </c>
      <c r="K665" s="210">
        <v>6.22</v>
      </c>
      <c r="L665" s="209" t="s">
        <v>5390</v>
      </c>
    </row>
    <row r="666" spans="1:12" ht="13.5">
      <c r="A666" s="209" t="s">
        <v>5774</v>
      </c>
      <c r="B666" s="209" t="s">
        <v>5775</v>
      </c>
      <c r="C666" s="209" t="s">
        <v>6071</v>
      </c>
      <c r="D666" s="209" t="s">
        <v>6072</v>
      </c>
      <c r="E666" s="210" t="s">
        <v>357</v>
      </c>
      <c r="F666" s="209" t="s">
        <v>357</v>
      </c>
      <c r="G666" s="209">
        <v>5629</v>
      </c>
      <c r="H666" s="209" t="s">
        <v>6076</v>
      </c>
      <c r="I666" s="209" t="s">
        <v>35</v>
      </c>
      <c r="J666" s="209" t="s">
        <v>5389</v>
      </c>
      <c r="K666" s="210">
        <v>57.34</v>
      </c>
      <c r="L666" s="209" t="s">
        <v>5390</v>
      </c>
    </row>
    <row r="667" spans="1:12" ht="13.5">
      <c r="A667" s="209" t="s">
        <v>5774</v>
      </c>
      <c r="B667" s="209" t="s">
        <v>5775</v>
      </c>
      <c r="C667" s="209" t="s">
        <v>6071</v>
      </c>
      <c r="D667" s="209" t="s">
        <v>6072</v>
      </c>
      <c r="E667" s="210" t="s">
        <v>357</v>
      </c>
      <c r="F667" s="209" t="s">
        <v>357</v>
      </c>
      <c r="G667" s="209">
        <v>5630</v>
      </c>
      <c r="H667" s="209" t="s">
        <v>6077</v>
      </c>
      <c r="I667" s="209" t="s">
        <v>35</v>
      </c>
      <c r="J667" s="209" t="s">
        <v>5894</v>
      </c>
      <c r="K667" s="210">
        <v>52.66</v>
      </c>
      <c r="L667" s="209" t="s">
        <v>5390</v>
      </c>
    </row>
    <row r="668" spans="1:12" ht="13.5">
      <c r="A668" s="209" t="s">
        <v>5774</v>
      </c>
      <c r="B668" s="209" t="s">
        <v>5775</v>
      </c>
      <c r="C668" s="209" t="s">
        <v>6071</v>
      </c>
      <c r="D668" s="209" t="s">
        <v>6072</v>
      </c>
      <c r="E668" s="210" t="s">
        <v>357</v>
      </c>
      <c r="F668" s="209" t="s">
        <v>357</v>
      </c>
      <c r="G668" s="209">
        <v>5658</v>
      </c>
      <c r="H668" s="209" t="s">
        <v>6078</v>
      </c>
      <c r="I668" s="209" t="s">
        <v>35</v>
      </c>
      <c r="J668" s="209" t="s">
        <v>5389</v>
      </c>
      <c r="K668" s="210">
        <v>2.46</v>
      </c>
      <c r="L668" s="209" t="s">
        <v>5390</v>
      </c>
    </row>
    <row r="669" spans="1:12" ht="13.5">
      <c r="A669" s="209" t="s">
        <v>5774</v>
      </c>
      <c r="B669" s="209" t="s">
        <v>5775</v>
      </c>
      <c r="C669" s="209" t="s">
        <v>6071</v>
      </c>
      <c r="D669" s="209" t="s">
        <v>6072</v>
      </c>
      <c r="E669" s="210" t="s">
        <v>357</v>
      </c>
      <c r="F669" s="209" t="s">
        <v>357</v>
      </c>
      <c r="G669" s="209">
        <v>5664</v>
      </c>
      <c r="H669" s="209" t="s">
        <v>6079</v>
      </c>
      <c r="I669" s="209" t="s">
        <v>35</v>
      </c>
      <c r="J669" s="209" t="s">
        <v>5389</v>
      </c>
      <c r="K669" s="210">
        <v>30.47</v>
      </c>
      <c r="L669" s="209" t="s">
        <v>5390</v>
      </c>
    </row>
    <row r="670" spans="1:12" ht="13.5">
      <c r="A670" s="209" t="s">
        <v>5774</v>
      </c>
      <c r="B670" s="209" t="s">
        <v>5775</v>
      </c>
      <c r="C670" s="209" t="s">
        <v>6071</v>
      </c>
      <c r="D670" s="209" t="s">
        <v>6072</v>
      </c>
      <c r="E670" s="210" t="s">
        <v>357</v>
      </c>
      <c r="F670" s="209" t="s">
        <v>357</v>
      </c>
      <c r="G670" s="209">
        <v>5667</v>
      </c>
      <c r="H670" s="209" t="s">
        <v>6080</v>
      </c>
      <c r="I670" s="209" t="s">
        <v>35</v>
      </c>
      <c r="J670" s="209" t="s">
        <v>5389</v>
      </c>
      <c r="K670" s="210">
        <v>27.1</v>
      </c>
      <c r="L670" s="209" t="s">
        <v>5390</v>
      </c>
    </row>
    <row r="671" spans="1:12" ht="13.5">
      <c r="A671" s="209" t="s">
        <v>5774</v>
      </c>
      <c r="B671" s="209" t="s">
        <v>5775</v>
      </c>
      <c r="C671" s="209" t="s">
        <v>6071</v>
      </c>
      <c r="D671" s="209" t="s">
        <v>6072</v>
      </c>
      <c r="E671" s="210" t="s">
        <v>357</v>
      </c>
      <c r="F671" s="209" t="s">
        <v>357</v>
      </c>
      <c r="G671" s="209">
        <v>5668</v>
      </c>
      <c r="H671" s="209" t="s">
        <v>6081</v>
      </c>
      <c r="I671" s="209" t="s">
        <v>35</v>
      </c>
      <c r="J671" s="209" t="s">
        <v>5894</v>
      </c>
      <c r="K671" s="210">
        <v>37.450000000000003</v>
      </c>
      <c r="L671" s="209" t="s">
        <v>5390</v>
      </c>
    </row>
    <row r="672" spans="1:12" ht="13.5">
      <c r="A672" s="209" t="s">
        <v>5774</v>
      </c>
      <c r="B672" s="209" t="s">
        <v>5775</v>
      </c>
      <c r="C672" s="209" t="s">
        <v>6071</v>
      </c>
      <c r="D672" s="209" t="s">
        <v>6072</v>
      </c>
      <c r="E672" s="210" t="s">
        <v>357</v>
      </c>
      <c r="F672" s="209" t="s">
        <v>357</v>
      </c>
      <c r="G672" s="209">
        <v>5674</v>
      </c>
      <c r="H672" s="209" t="s">
        <v>6082</v>
      </c>
      <c r="I672" s="209" t="s">
        <v>35</v>
      </c>
      <c r="J672" s="209" t="s">
        <v>5389</v>
      </c>
      <c r="K672" s="210">
        <v>39.36</v>
      </c>
      <c r="L672" s="209" t="s">
        <v>5390</v>
      </c>
    </row>
    <row r="673" spans="1:12" ht="13.5">
      <c r="A673" s="209" t="s">
        <v>5774</v>
      </c>
      <c r="B673" s="209" t="s">
        <v>5775</v>
      </c>
      <c r="C673" s="209" t="s">
        <v>6071</v>
      </c>
      <c r="D673" s="209" t="s">
        <v>6072</v>
      </c>
      <c r="E673" s="210" t="s">
        <v>357</v>
      </c>
      <c r="F673" s="209" t="s">
        <v>357</v>
      </c>
      <c r="G673" s="209">
        <v>5692</v>
      </c>
      <c r="H673" s="209" t="s">
        <v>6083</v>
      </c>
      <c r="I673" s="209" t="s">
        <v>35</v>
      </c>
      <c r="J673" s="209" t="s">
        <v>5447</v>
      </c>
      <c r="K673" s="210">
        <v>0.28000000000000003</v>
      </c>
      <c r="L673" s="209" t="s">
        <v>5390</v>
      </c>
    </row>
    <row r="674" spans="1:12" ht="13.5">
      <c r="A674" s="209" t="s">
        <v>5774</v>
      </c>
      <c r="B674" s="209" t="s">
        <v>5775</v>
      </c>
      <c r="C674" s="209" t="s">
        <v>6071</v>
      </c>
      <c r="D674" s="209" t="s">
        <v>6072</v>
      </c>
      <c r="E674" s="210" t="s">
        <v>357</v>
      </c>
      <c r="F674" s="209" t="s">
        <v>357</v>
      </c>
      <c r="G674" s="209">
        <v>5693</v>
      </c>
      <c r="H674" s="209" t="s">
        <v>6084</v>
      </c>
      <c r="I674" s="209" t="s">
        <v>35</v>
      </c>
      <c r="J674" s="209" t="s">
        <v>5894</v>
      </c>
      <c r="K674" s="210">
        <v>18.809999999999999</v>
      </c>
      <c r="L674" s="209" t="s">
        <v>5390</v>
      </c>
    </row>
    <row r="675" spans="1:12" ht="13.5">
      <c r="A675" s="209" t="s">
        <v>5774</v>
      </c>
      <c r="B675" s="209" t="s">
        <v>5775</v>
      </c>
      <c r="C675" s="209" t="s">
        <v>6071</v>
      </c>
      <c r="D675" s="209" t="s">
        <v>6072</v>
      </c>
      <c r="E675" s="210" t="s">
        <v>357</v>
      </c>
      <c r="F675" s="209" t="s">
        <v>357</v>
      </c>
      <c r="G675" s="209">
        <v>5695</v>
      </c>
      <c r="H675" s="209" t="s">
        <v>6085</v>
      </c>
      <c r="I675" s="209" t="s">
        <v>35</v>
      </c>
      <c r="J675" s="209" t="s">
        <v>5389</v>
      </c>
      <c r="K675" s="210">
        <v>41.14</v>
      </c>
      <c r="L675" s="209" t="s">
        <v>5390</v>
      </c>
    </row>
    <row r="676" spans="1:12" ht="13.5">
      <c r="A676" s="209" t="s">
        <v>5774</v>
      </c>
      <c r="B676" s="209" t="s">
        <v>5775</v>
      </c>
      <c r="C676" s="209" t="s">
        <v>6071</v>
      </c>
      <c r="D676" s="209" t="s">
        <v>6072</v>
      </c>
      <c r="E676" s="210" t="s">
        <v>357</v>
      </c>
      <c r="F676" s="209" t="s">
        <v>357</v>
      </c>
      <c r="G676" s="209">
        <v>5703</v>
      </c>
      <c r="H676" s="209" t="s">
        <v>6086</v>
      </c>
      <c r="I676" s="209" t="s">
        <v>35</v>
      </c>
      <c r="J676" s="209" t="s">
        <v>5447</v>
      </c>
      <c r="K676" s="210">
        <v>27.37</v>
      </c>
      <c r="L676" s="209" t="s">
        <v>5390</v>
      </c>
    </row>
    <row r="677" spans="1:12" ht="13.5">
      <c r="A677" s="209" t="s">
        <v>5774</v>
      </c>
      <c r="B677" s="209" t="s">
        <v>5775</v>
      </c>
      <c r="C677" s="209" t="s">
        <v>6071</v>
      </c>
      <c r="D677" s="209" t="s">
        <v>6072</v>
      </c>
      <c r="E677" s="210" t="s">
        <v>357</v>
      </c>
      <c r="F677" s="209" t="s">
        <v>357</v>
      </c>
      <c r="G677" s="209">
        <v>5705</v>
      </c>
      <c r="H677" s="209" t="s">
        <v>6087</v>
      </c>
      <c r="I677" s="209" t="s">
        <v>35</v>
      </c>
      <c r="J677" s="209" t="s">
        <v>5389</v>
      </c>
      <c r="K677" s="210">
        <v>39.9</v>
      </c>
      <c r="L677" s="209" t="s">
        <v>5390</v>
      </c>
    </row>
    <row r="678" spans="1:12" ht="13.5">
      <c r="A678" s="209" t="s">
        <v>5774</v>
      </c>
      <c r="B678" s="209" t="s">
        <v>5775</v>
      </c>
      <c r="C678" s="209" t="s">
        <v>6071</v>
      </c>
      <c r="D678" s="209" t="s">
        <v>6072</v>
      </c>
      <c r="E678" s="210" t="s">
        <v>357</v>
      </c>
      <c r="F678" s="209" t="s">
        <v>357</v>
      </c>
      <c r="G678" s="209">
        <v>5707</v>
      </c>
      <c r="H678" s="209" t="s">
        <v>6088</v>
      </c>
      <c r="I678" s="209" t="s">
        <v>35</v>
      </c>
      <c r="J678" s="209" t="s">
        <v>5389</v>
      </c>
      <c r="K678" s="210">
        <v>59.32</v>
      </c>
      <c r="L678" s="209" t="s">
        <v>5390</v>
      </c>
    </row>
    <row r="679" spans="1:12" ht="13.5">
      <c r="A679" s="209" t="s">
        <v>5774</v>
      </c>
      <c r="B679" s="209" t="s">
        <v>5775</v>
      </c>
      <c r="C679" s="209" t="s">
        <v>6071</v>
      </c>
      <c r="D679" s="209" t="s">
        <v>6072</v>
      </c>
      <c r="E679" s="210" t="s">
        <v>357</v>
      </c>
      <c r="F679" s="209" t="s">
        <v>357</v>
      </c>
      <c r="G679" s="209">
        <v>5710</v>
      </c>
      <c r="H679" s="209" t="s">
        <v>6089</v>
      </c>
      <c r="I679" s="209" t="s">
        <v>35</v>
      </c>
      <c r="J679" s="209" t="s">
        <v>5389</v>
      </c>
      <c r="K679" s="210">
        <v>150.66999999999999</v>
      </c>
      <c r="L679" s="209" t="s">
        <v>5390</v>
      </c>
    </row>
    <row r="680" spans="1:12" ht="13.5">
      <c r="A680" s="209" t="s">
        <v>5774</v>
      </c>
      <c r="B680" s="209" t="s">
        <v>5775</v>
      </c>
      <c r="C680" s="209" t="s">
        <v>6071</v>
      </c>
      <c r="D680" s="209" t="s">
        <v>6072</v>
      </c>
      <c r="E680" s="210" t="s">
        <v>357</v>
      </c>
      <c r="F680" s="209" t="s">
        <v>357</v>
      </c>
      <c r="G680" s="209">
        <v>5711</v>
      </c>
      <c r="H680" s="209" t="s">
        <v>6090</v>
      </c>
      <c r="I680" s="209" t="s">
        <v>35</v>
      </c>
      <c r="J680" s="209" t="s">
        <v>5894</v>
      </c>
      <c r="K680" s="210">
        <v>72.760000000000005</v>
      </c>
      <c r="L680" s="209" t="s">
        <v>5390</v>
      </c>
    </row>
    <row r="681" spans="1:12" ht="13.5">
      <c r="A681" s="209" t="s">
        <v>5774</v>
      </c>
      <c r="B681" s="209" t="s">
        <v>5775</v>
      </c>
      <c r="C681" s="209" t="s">
        <v>6071</v>
      </c>
      <c r="D681" s="209" t="s">
        <v>6072</v>
      </c>
      <c r="E681" s="210" t="s">
        <v>357</v>
      </c>
      <c r="F681" s="209" t="s">
        <v>357</v>
      </c>
      <c r="G681" s="209">
        <v>5714</v>
      </c>
      <c r="H681" s="209" t="s">
        <v>6091</v>
      </c>
      <c r="I681" s="209" t="s">
        <v>35</v>
      </c>
      <c r="J681" s="209" t="s">
        <v>5389</v>
      </c>
      <c r="K681" s="210">
        <v>15.81</v>
      </c>
      <c r="L681" s="209" t="s">
        <v>5390</v>
      </c>
    </row>
    <row r="682" spans="1:12" ht="13.5">
      <c r="A682" s="209" t="s">
        <v>5774</v>
      </c>
      <c r="B682" s="209" t="s">
        <v>5775</v>
      </c>
      <c r="C682" s="209" t="s">
        <v>6071</v>
      </c>
      <c r="D682" s="209" t="s">
        <v>6072</v>
      </c>
      <c r="E682" s="210" t="s">
        <v>357</v>
      </c>
      <c r="F682" s="209" t="s">
        <v>357</v>
      </c>
      <c r="G682" s="209">
        <v>5715</v>
      </c>
      <c r="H682" s="209" t="s">
        <v>6092</v>
      </c>
      <c r="I682" s="209" t="s">
        <v>35</v>
      </c>
      <c r="J682" s="209" t="s">
        <v>5894</v>
      </c>
      <c r="K682" s="210">
        <v>55.06</v>
      </c>
      <c r="L682" s="209" t="s">
        <v>5390</v>
      </c>
    </row>
    <row r="683" spans="1:12" ht="13.5">
      <c r="A683" s="209" t="s">
        <v>5774</v>
      </c>
      <c r="B683" s="209" t="s">
        <v>5775</v>
      </c>
      <c r="C683" s="209" t="s">
        <v>6071</v>
      </c>
      <c r="D683" s="209" t="s">
        <v>6072</v>
      </c>
      <c r="E683" s="210" t="s">
        <v>357</v>
      </c>
      <c r="F683" s="209" t="s">
        <v>357</v>
      </c>
      <c r="G683" s="209">
        <v>5718</v>
      </c>
      <c r="H683" s="209" t="s">
        <v>6093</v>
      </c>
      <c r="I683" s="209" t="s">
        <v>35</v>
      </c>
      <c r="J683" s="209" t="s">
        <v>5894</v>
      </c>
      <c r="K683" s="210">
        <v>86.84</v>
      </c>
      <c r="L683" s="209" t="s">
        <v>5390</v>
      </c>
    </row>
    <row r="684" spans="1:12" ht="13.5">
      <c r="A684" s="209" t="s">
        <v>5774</v>
      </c>
      <c r="B684" s="209" t="s">
        <v>5775</v>
      </c>
      <c r="C684" s="209" t="s">
        <v>6071</v>
      </c>
      <c r="D684" s="209" t="s">
        <v>6072</v>
      </c>
      <c r="E684" s="210" t="s">
        <v>357</v>
      </c>
      <c r="F684" s="209" t="s">
        <v>357</v>
      </c>
      <c r="G684" s="209">
        <v>5721</v>
      </c>
      <c r="H684" s="209" t="s">
        <v>6094</v>
      </c>
      <c r="I684" s="209" t="s">
        <v>35</v>
      </c>
      <c r="J684" s="209" t="s">
        <v>5894</v>
      </c>
      <c r="K684" s="210">
        <v>76.62</v>
      </c>
      <c r="L684" s="209" t="s">
        <v>5390</v>
      </c>
    </row>
    <row r="685" spans="1:12" ht="13.5">
      <c r="A685" s="209" t="s">
        <v>5774</v>
      </c>
      <c r="B685" s="209" t="s">
        <v>5775</v>
      </c>
      <c r="C685" s="209" t="s">
        <v>6071</v>
      </c>
      <c r="D685" s="209" t="s">
        <v>6072</v>
      </c>
      <c r="E685" s="210" t="s">
        <v>357</v>
      </c>
      <c r="F685" s="209" t="s">
        <v>357</v>
      </c>
      <c r="G685" s="209">
        <v>5722</v>
      </c>
      <c r="H685" s="209" t="s">
        <v>6095</v>
      </c>
      <c r="I685" s="209" t="s">
        <v>35</v>
      </c>
      <c r="J685" s="209" t="s">
        <v>5894</v>
      </c>
      <c r="K685" s="210">
        <v>177.21</v>
      </c>
      <c r="L685" s="209" t="s">
        <v>5390</v>
      </c>
    </row>
    <row r="686" spans="1:12" ht="13.5">
      <c r="A686" s="209" t="s">
        <v>5774</v>
      </c>
      <c r="B686" s="209" t="s">
        <v>5775</v>
      </c>
      <c r="C686" s="209" t="s">
        <v>6071</v>
      </c>
      <c r="D686" s="209" t="s">
        <v>6072</v>
      </c>
      <c r="E686" s="210" t="s">
        <v>357</v>
      </c>
      <c r="F686" s="209" t="s">
        <v>357</v>
      </c>
      <c r="G686" s="209">
        <v>5724</v>
      </c>
      <c r="H686" s="209" t="s">
        <v>6096</v>
      </c>
      <c r="I686" s="209" t="s">
        <v>35</v>
      </c>
      <c r="J686" s="209" t="s">
        <v>5389</v>
      </c>
      <c r="K686" s="210">
        <v>53.18</v>
      </c>
      <c r="L686" s="209" t="s">
        <v>5390</v>
      </c>
    </row>
    <row r="687" spans="1:12" ht="13.5">
      <c r="A687" s="209" t="s">
        <v>5774</v>
      </c>
      <c r="B687" s="209" t="s">
        <v>5775</v>
      </c>
      <c r="C687" s="209" t="s">
        <v>6071</v>
      </c>
      <c r="D687" s="209" t="s">
        <v>6072</v>
      </c>
      <c r="E687" s="210" t="s">
        <v>357</v>
      </c>
      <c r="F687" s="209" t="s">
        <v>357</v>
      </c>
      <c r="G687" s="209">
        <v>5727</v>
      </c>
      <c r="H687" s="209" t="s">
        <v>6097</v>
      </c>
      <c r="I687" s="209" t="s">
        <v>35</v>
      </c>
      <c r="J687" s="209" t="s">
        <v>5389</v>
      </c>
      <c r="K687" s="210">
        <v>11.88</v>
      </c>
      <c r="L687" s="209" t="s">
        <v>5390</v>
      </c>
    </row>
    <row r="688" spans="1:12" ht="13.5">
      <c r="A688" s="209" t="s">
        <v>5774</v>
      </c>
      <c r="B688" s="209" t="s">
        <v>5775</v>
      </c>
      <c r="C688" s="209" t="s">
        <v>6071</v>
      </c>
      <c r="D688" s="209" t="s">
        <v>6072</v>
      </c>
      <c r="E688" s="210" t="s">
        <v>357</v>
      </c>
      <c r="F688" s="209" t="s">
        <v>357</v>
      </c>
      <c r="G688" s="209">
        <v>5729</v>
      </c>
      <c r="H688" s="209" t="s">
        <v>6098</v>
      </c>
      <c r="I688" s="209" t="s">
        <v>35</v>
      </c>
      <c r="J688" s="209" t="s">
        <v>5389</v>
      </c>
      <c r="K688" s="210">
        <v>48.33</v>
      </c>
      <c r="L688" s="209" t="s">
        <v>5390</v>
      </c>
    </row>
    <row r="689" spans="1:12" ht="13.5">
      <c r="A689" s="209" t="s">
        <v>5774</v>
      </c>
      <c r="B689" s="209" t="s">
        <v>5775</v>
      </c>
      <c r="C689" s="209" t="s">
        <v>6071</v>
      </c>
      <c r="D689" s="209" t="s">
        <v>6072</v>
      </c>
      <c r="E689" s="210" t="s">
        <v>357</v>
      </c>
      <c r="F689" s="209" t="s">
        <v>357</v>
      </c>
      <c r="G689" s="209">
        <v>5730</v>
      </c>
      <c r="H689" s="209" t="s">
        <v>6099</v>
      </c>
      <c r="I689" s="209" t="s">
        <v>35</v>
      </c>
      <c r="J689" s="209" t="s">
        <v>5894</v>
      </c>
      <c r="K689" s="210">
        <v>33.39</v>
      </c>
      <c r="L689" s="209" t="s">
        <v>5390</v>
      </c>
    </row>
    <row r="690" spans="1:12" ht="13.5">
      <c r="A690" s="209" t="s">
        <v>5774</v>
      </c>
      <c r="B690" s="209" t="s">
        <v>5775</v>
      </c>
      <c r="C690" s="209" t="s">
        <v>6071</v>
      </c>
      <c r="D690" s="209" t="s">
        <v>6072</v>
      </c>
      <c r="E690" s="210" t="s">
        <v>357</v>
      </c>
      <c r="F690" s="209" t="s">
        <v>357</v>
      </c>
      <c r="G690" s="209">
        <v>5735</v>
      </c>
      <c r="H690" s="209" t="s">
        <v>6100</v>
      </c>
      <c r="I690" s="209" t="s">
        <v>35</v>
      </c>
      <c r="J690" s="209" t="s">
        <v>5389</v>
      </c>
      <c r="K690" s="210">
        <v>29.4</v>
      </c>
      <c r="L690" s="209" t="s">
        <v>5390</v>
      </c>
    </row>
    <row r="691" spans="1:12" ht="13.5">
      <c r="A691" s="209" t="s">
        <v>5774</v>
      </c>
      <c r="B691" s="209" t="s">
        <v>5775</v>
      </c>
      <c r="C691" s="209" t="s">
        <v>6071</v>
      </c>
      <c r="D691" s="209" t="s">
        <v>6072</v>
      </c>
      <c r="E691" s="210" t="s">
        <v>357</v>
      </c>
      <c r="F691" s="209" t="s">
        <v>357</v>
      </c>
      <c r="G691" s="209">
        <v>5736</v>
      </c>
      <c r="H691" s="209" t="s">
        <v>6101</v>
      </c>
      <c r="I691" s="209" t="s">
        <v>35</v>
      </c>
      <c r="J691" s="209" t="s">
        <v>5894</v>
      </c>
      <c r="K691" s="210">
        <v>34.130000000000003</v>
      </c>
      <c r="L691" s="209" t="s">
        <v>5390</v>
      </c>
    </row>
    <row r="692" spans="1:12" ht="13.5">
      <c r="A692" s="209" t="s">
        <v>5774</v>
      </c>
      <c r="B692" s="209" t="s">
        <v>5775</v>
      </c>
      <c r="C692" s="209" t="s">
        <v>6071</v>
      </c>
      <c r="D692" s="209" t="s">
        <v>6072</v>
      </c>
      <c r="E692" s="210" t="s">
        <v>357</v>
      </c>
      <c r="F692" s="209" t="s">
        <v>357</v>
      </c>
      <c r="G692" s="209">
        <v>5738</v>
      </c>
      <c r="H692" s="209" t="s">
        <v>6102</v>
      </c>
      <c r="I692" s="209" t="s">
        <v>35</v>
      </c>
      <c r="J692" s="209" t="s">
        <v>5389</v>
      </c>
      <c r="K692" s="210">
        <v>42.97</v>
      </c>
      <c r="L692" s="209" t="s">
        <v>5390</v>
      </c>
    </row>
    <row r="693" spans="1:12" ht="13.5">
      <c r="A693" s="209" t="s">
        <v>5774</v>
      </c>
      <c r="B693" s="209" t="s">
        <v>5775</v>
      </c>
      <c r="C693" s="209" t="s">
        <v>6071</v>
      </c>
      <c r="D693" s="209" t="s">
        <v>6072</v>
      </c>
      <c r="E693" s="210" t="s">
        <v>357</v>
      </c>
      <c r="F693" s="209" t="s">
        <v>357</v>
      </c>
      <c r="G693" s="209">
        <v>5739</v>
      </c>
      <c r="H693" s="209" t="s">
        <v>6103</v>
      </c>
      <c r="I693" s="209" t="s">
        <v>35</v>
      </c>
      <c r="J693" s="209" t="s">
        <v>5389</v>
      </c>
      <c r="K693" s="210">
        <v>53.78</v>
      </c>
      <c r="L693" s="209" t="s">
        <v>5390</v>
      </c>
    </row>
    <row r="694" spans="1:12" ht="13.5">
      <c r="A694" s="209" t="s">
        <v>5774</v>
      </c>
      <c r="B694" s="209" t="s">
        <v>5775</v>
      </c>
      <c r="C694" s="209" t="s">
        <v>6071</v>
      </c>
      <c r="D694" s="209" t="s">
        <v>6072</v>
      </c>
      <c r="E694" s="210" t="s">
        <v>357</v>
      </c>
      <c r="F694" s="209" t="s">
        <v>357</v>
      </c>
      <c r="G694" s="209">
        <v>5741</v>
      </c>
      <c r="H694" s="209" t="s">
        <v>6104</v>
      </c>
      <c r="I694" s="209" t="s">
        <v>35</v>
      </c>
      <c r="J694" s="209" t="s">
        <v>5389</v>
      </c>
      <c r="K694" s="210">
        <v>42.78</v>
      </c>
      <c r="L694" s="209" t="s">
        <v>5390</v>
      </c>
    </row>
    <row r="695" spans="1:12" ht="13.5">
      <c r="A695" s="209" t="s">
        <v>5774</v>
      </c>
      <c r="B695" s="209" t="s">
        <v>5775</v>
      </c>
      <c r="C695" s="209" t="s">
        <v>6071</v>
      </c>
      <c r="D695" s="209" t="s">
        <v>6072</v>
      </c>
      <c r="E695" s="210" t="s">
        <v>357</v>
      </c>
      <c r="F695" s="209" t="s">
        <v>357</v>
      </c>
      <c r="G695" s="209">
        <v>5742</v>
      </c>
      <c r="H695" s="209" t="s">
        <v>6105</v>
      </c>
      <c r="I695" s="209" t="s">
        <v>35</v>
      </c>
      <c r="J695" s="209" t="s">
        <v>5894</v>
      </c>
      <c r="K695" s="210">
        <v>22.54</v>
      </c>
      <c r="L695" s="209" t="s">
        <v>5390</v>
      </c>
    </row>
    <row r="696" spans="1:12" ht="13.5">
      <c r="A696" s="209" t="s">
        <v>5774</v>
      </c>
      <c r="B696" s="209" t="s">
        <v>5775</v>
      </c>
      <c r="C696" s="209" t="s">
        <v>6071</v>
      </c>
      <c r="D696" s="209" t="s">
        <v>6072</v>
      </c>
      <c r="E696" s="210" t="s">
        <v>357</v>
      </c>
      <c r="F696" s="209" t="s">
        <v>357</v>
      </c>
      <c r="G696" s="209">
        <v>5747</v>
      </c>
      <c r="H696" s="209" t="s">
        <v>6106</v>
      </c>
      <c r="I696" s="209" t="s">
        <v>35</v>
      </c>
      <c r="J696" s="209" t="s">
        <v>5894</v>
      </c>
      <c r="K696" s="210">
        <v>129.24</v>
      </c>
      <c r="L696" s="209" t="s">
        <v>5390</v>
      </c>
    </row>
    <row r="697" spans="1:12" ht="13.5">
      <c r="A697" s="209" t="s">
        <v>5774</v>
      </c>
      <c r="B697" s="209" t="s">
        <v>5775</v>
      </c>
      <c r="C697" s="209" t="s">
        <v>6071</v>
      </c>
      <c r="D697" s="209" t="s">
        <v>6072</v>
      </c>
      <c r="E697" s="210" t="s">
        <v>357</v>
      </c>
      <c r="F697" s="209" t="s">
        <v>357</v>
      </c>
      <c r="G697" s="209">
        <v>5751</v>
      </c>
      <c r="H697" s="209" t="s">
        <v>6107</v>
      </c>
      <c r="I697" s="209" t="s">
        <v>35</v>
      </c>
      <c r="J697" s="209" t="s">
        <v>5389</v>
      </c>
      <c r="K697" s="210">
        <v>34.47</v>
      </c>
      <c r="L697" s="209" t="s">
        <v>5390</v>
      </c>
    </row>
    <row r="698" spans="1:12" ht="13.5">
      <c r="A698" s="209" t="s">
        <v>5774</v>
      </c>
      <c r="B698" s="209" t="s">
        <v>5775</v>
      </c>
      <c r="C698" s="209" t="s">
        <v>6071</v>
      </c>
      <c r="D698" s="209" t="s">
        <v>6072</v>
      </c>
      <c r="E698" s="210" t="s">
        <v>357</v>
      </c>
      <c r="F698" s="209" t="s">
        <v>357</v>
      </c>
      <c r="G698" s="209">
        <v>5754</v>
      </c>
      <c r="H698" s="209" t="s">
        <v>6108</v>
      </c>
      <c r="I698" s="209" t="s">
        <v>35</v>
      </c>
      <c r="J698" s="209" t="s">
        <v>5389</v>
      </c>
      <c r="K698" s="210">
        <v>37.85</v>
      </c>
      <c r="L698" s="209" t="s">
        <v>5390</v>
      </c>
    </row>
    <row r="699" spans="1:12" ht="13.5">
      <c r="A699" s="209" t="s">
        <v>5774</v>
      </c>
      <c r="B699" s="209" t="s">
        <v>5775</v>
      </c>
      <c r="C699" s="209" t="s">
        <v>6071</v>
      </c>
      <c r="D699" s="209" t="s">
        <v>6072</v>
      </c>
      <c r="E699" s="210" t="s">
        <v>357</v>
      </c>
      <c r="F699" s="209" t="s">
        <v>357</v>
      </c>
      <c r="G699" s="209">
        <v>5763</v>
      </c>
      <c r="H699" s="209" t="s">
        <v>6109</v>
      </c>
      <c r="I699" s="209" t="s">
        <v>35</v>
      </c>
      <c r="J699" s="209" t="s">
        <v>5389</v>
      </c>
      <c r="K699" s="210">
        <v>53.44</v>
      </c>
      <c r="L699" s="209" t="s">
        <v>5390</v>
      </c>
    </row>
    <row r="700" spans="1:12" ht="13.5">
      <c r="A700" s="209" t="s">
        <v>5774</v>
      </c>
      <c r="B700" s="209" t="s">
        <v>5775</v>
      </c>
      <c r="C700" s="209" t="s">
        <v>6071</v>
      </c>
      <c r="D700" s="209" t="s">
        <v>6072</v>
      </c>
      <c r="E700" s="210" t="s">
        <v>357</v>
      </c>
      <c r="F700" s="209" t="s">
        <v>357</v>
      </c>
      <c r="G700" s="209">
        <v>5765</v>
      </c>
      <c r="H700" s="209" t="s">
        <v>6110</v>
      </c>
      <c r="I700" s="209" t="s">
        <v>35</v>
      </c>
      <c r="J700" s="209" t="s">
        <v>5389</v>
      </c>
      <c r="K700" s="210">
        <v>4.6399999999999997</v>
      </c>
      <c r="L700" s="209" t="s">
        <v>5390</v>
      </c>
    </row>
    <row r="701" spans="1:12" ht="13.5">
      <c r="A701" s="209" t="s">
        <v>5774</v>
      </c>
      <c r="B701" s="209" t="s">
        <v>5775</v>
      </c>
      <c r="C701" s="209" t="s">
        <v>6071</v>
      </c>
      <c r="D701" s="209" t="s">
        <v>6072</v>
      </c>
      <c r="E701" s="210" t="s">
        <v>357</v>
      </c>
      <c r="F701" s="209" t="s">
        <v>357</v>
      </c>
      <c r="G701" s="209">
        <v>5766</v>
      </c>
      <c r="H701" s="209" t="s">
        <v>6111</v>
      </c>
      <c r="I701" s="209" t="s">
        <v>35</v>
      </c>
      <c r="J701" s="209" t="s">
        <v>5894</v>
      </c>
      <c r="K701" s="210">
        <v>2.62</v>
      </c>
      <c r="L701" s="209" t="s">
        <v>5390</v>
      </c>
    </row>
    <row r="702" spans="1:12" ht="13.5">
      <c r="A702" s="209" t="s">
        <v>5774</v>
      </c>
      <c r="B702" s="209" t="s">
        <v>5775</v>
      </c>
      <c r="C702" s="209" t="s">
        <v>6071</v>
      </c>
      <c r="D702" s="209" t="s">
        <v>6072</v>
      </c>
      <c r="E702" s="210" t="s">
        <v>357</v>
      </c>
      <c r="F702" s="209" t="s">
        <v>357</v>
      </c>
      <c r="G702" s="209">
        <v>5779</v>
      </c>
      <c r="H702" s="209" t="s">
        <v>6112</v>
      </c>
      <c r="I702" s="209" t="s">
        <v>35</v>
      </c>
      <c r="J702" s="209" t="s">
        <v>5389</v>
      </c>
      <c r="K702" s="210">
        <v>71.37</v>
      </c>
      <c r="L702" s="209" t="s">
        <v>5390</v>
      </c>
    </row>
    <row r="703" spans="1:12" ht="13.5">
      <c r="A703" s="209" t="s">
        <v>5774</v>
      </c>
      <c r="B703" s="209" t="s">
        <v>5775</v>
      </c>
      <c r="C703" s="209" t="s">
        <v>6071</v>
      </c>
      <c r="D703" s="209" t="s">
        <v>6072</v>
      </c>
      <c r="E703" s="210" t="s">
        <v>357</v>
      </c>
      <c r="F703" s="209" t="s">
        <v>357</v>
      </c>
      <c r="G703" s="209">
        <v>5787</v>
      </c>
      <c r="H703" s="209" t="s">
        <v>6113</v>
      </c>
      <c r="I703" s="209" t="s">
        <v>35</v>
      </c>
      <c r="J703" s="209" t="s">
        <v>5894</v>
      </c>
      <c r="K703" s="210">
        <v>57.5</v>
      </c>
      <c r="L703" s="209" t="s">
        <v>5390</v>
      </c>
    </row>
    <row r="704" spans="1:12" ht="13.5">
      <c r="A704" s="209" t="s">
        <v>5774</v>
      </c>
      <c r="B704" s="209" t="s">
        <v>5775</v>
      </c>
      <c r="C704" s="209" t="s">
        <v>6071</v>
      </c>
      <c r="D704" s="209" t="s">
        <v>6072</v>
      </c>
      <c r="E704" s="210" t="s">
        <v>357</v>
      </c>
      <c r="F704" s="209" t="s">
        <v>357</v>
      </c>
      <c r="G704" s="209">
        <v>5797</v>
      </c>
      <c r="H704" s="209" t="s">
        <v>6114</v>
      </c>
      <c r="I704" s="209" t="s">
        <v>35</v>
      </c>
      <c r="J704" s="209" t="s">
        <v>5389</v>
      </c>
      <c r="K704" s="210">
        <v>6.22</v>
      </c>
      <c r="L704" s="209" t="s">
        <v>5390</v>
      </c>
    </row>
    <row r="705" spans="1:12" ht="13.5">
      <c r="A705" s="209" t="s">
        <v>5774</v>
      </c>
      <c r="B705" s="209" t="s">
        <v>5775</v>
      </c>
      <c r="C705" s="209" t="s">
        <v>6071</v>
      </c>
      <c r="D705" s="209" t="s">
        <v>6072</v>
      </c>
      <c r="E705" s="210" t="s">
        <v>357</v>
      </c>
      <c r="F705" s="209" t="s">
        <v>357</v>
      </c>
      <c r="G705" s="209">
        <v>5800</v>
      </c>
      <c r="H705" s="209" t="s">
        <v>6115</v>
      </c>
      <c r="I705" s="209" t="s">
        <v>35</v>
      </c>
      <c r="J705" s="209" t="s">
        <v>5447</v>
      </c>
      <c r="K705" s="210">
        <v>0.33</v>
      </c>
      <c r="L705" s="209" t="s">
        <v>5390</v>
      </c>
    </row>
    <row r="706" spans="1:12" ht="13.5">
      <c r="A706" s="209" t="s">
        <v>5774</v>
      </c>
      <c r="B706" s="209" t="s">
        <v>5775</v>
      </c>
      <c r="C706" s="209" t="s">
        <v>6071</v>
      </c>
      <c r="D706" s="209" t="s">
        <v>6072</v>
      </c>
      <c r="E706" s="210" t="s">
        <v>357</v>
      </c>
      <c r="F706" s="209" t="s">
        <v>357</v>
      </c>
      <c r="G706" s="209">
        <v>7032</v>
      </c>
      <c r="H706" s="209" t="s">
        <v>6116</v>
      </c>
      <c r="I706" s="209" t="s">
        <v>35</v>
      </c>
      <c r="J706" s="209" t="s">
        <v>5389</v>
      </c>
      <c r="K706" s="210">
        <v>4.28</v>
      </c>
      <c r="L706" s="209" t="s">
        <v>5390</v>
      </c>
    </row>
    <row r="707" spans="1:12" ht="13.5">
      <c r="A707" s="209" t="s">
        <v>5774</v>
      </c>
      <c r="B707" s="209" t="s">
        <v>5775</v>
      </c>
      <c r="C707" s="209" t="s">
        <v>6071</v>
      </c>
      <c r="D707" s="209" t="s">
        <v>6072</v>
      </c>
      <c r="E707" s="210" t="s">
        <v>357</v>
      </c>
      <c r="F707" s="209" t="s">
        <v>357</v>
      </c>
      <c r="G707" s="209">
        <v>7033</v>
      </c>
      <c r="H707" s="209" t="s">
        <v>6117</v>
      </c>
      <c r="I707" s="209" t="s">
        <v>35</v>
      </c>
      <c r="J707" s="209" t="s">
        <v>5389</v>
      </c>
      <c r="K707" s="210">
        <v>1.42</v>
      </c>
      <c r="L707" s="209" t="s">
        <v>5390</v>
      </c>
    </row>
    <row r="708" spans="1:12" ht="13.5">
      <c r="A708" s="209" t="s">
        <v>5774</v>
      </c>
      <c r="B708" s="209" t="s">
        <v>5775</v>
      </c>
      <c r="C708" s="209" t="s">
        <v>6071</v>
      </c>
      <c r="D708" s="209" t="s">
        <v>6072</v>
      </c>
      <c r="E708" s="210" t="s">
        <v>357</v>
      </c>
      <c r="F708" s="209" t="s">
        <v>357</v>
      </c>
      <c r="G708" s="209">
        <v>7034</v>
      </c>
      <c r="H708" s="209" t="s">
        <v>6118</v>
      </c>
      <c r="I708" s="209" t="s">
        <v>35</v>
      </c>
      <c r="J708" s="209" t="s">
        <v>5389</v>
      </c>
      <c r="K708" s="210">
        <v>5.71</v>
      </c>
      <c r="L708" s="209" t="s">
        <v>5390</v>
      </c>
    </row>
    <row r="709" spans="1:12" ht="13.5">
      <c r="A709" s="209" t="s">
        <v>5774</v>
      </c>
      <c r="B709" s="209" t="s">
        <v>5775</v>
      </c>
      <c r="C709" s="209" t="s">
        <v>6071</v>
      </c>
      <c r="D709" s="209" t="s">
        <v>6072</v>
      </c>
      <c r="E709" s="210" t="s">
        <v>357</v>
      </c>
      <c r="F709" s="209" t="s">
        <v>357</v>
      </c>
      <c r="G709" s="209">
        <v>7035</v>
      </c>
      <c r="H709" s="209" t="s">
        <v>6119</v>
      </c>
      <c r="I709" s="209" t="s">
        <v>35</v>
      </c>
      <c r="J709" s="209" t="s">
        <v>5894</v>
      </c>
      <c r="K709" s="210">
        <v>209.59</v>
      </c>
      <c r="L709" s="209" t="s">
        <v>5390</v>
      </c>
    </row>
    <row r="710" spans="1:12" ht="13.5">
      <c r="A710" s="209" t="s">
        <v>5774</v>
      </c>
      <c r="B710" s="209" t="s">
        <v>5775</v>
      </c>
      <c r="C710" s="209" t="s">
        <v>6071</v>
      </c>
      <c r="D710" s="209" t="s">
        <v>6072</v>
      </c>
      <c r="E710" s="210" t="s">
        <v>357</v>
      </c>
      <c r="F710" s="209" t="s">
        <v>357</v>
      </c>
      <c r="G710" s="209">
        <v>7038</v>
      </c>
      <c r="H710" s="209" t="s">
        <v>6120</v>
      </c>
      <c r="I710" s="209" t="s">
        <v>35</v>
      </c>
      <c r="J710" s="209" t="s">
        <v>5389</v>
      </c>
      <c r="K710" s="210">
        <v>49.15</v>
      </c>
      <c r="L710" s="209" t="s">
        <v>5390</v>
      </c>
    </row>
    <row r="711" spans="1:12" ht="13.5">
      <c r="A711" s="209" t="s">
        <v>5774</v>
      </c>
      <c r="B711" s="209" t="s">
        <v>5775</v>
      </c>
      <c r="C711" s="209" t="s">
        <v>6071</v>
      </c>
      <c r="D711" s="209" t="s">
        <v>6072</v>
      </c>
      <c r="E711" s="210" t="s">
        <v>357</v>
      </c>
      <c r="F711" s="209" t="s">
        <v>357</v>
      </c>
      <c r="G711" s="209">
        <v>7039</v>
      </c>
      <c r="H711" s="209" t="s">
        <v>6121</v>
      </c>
      <c r="I711" s="209" t="s">
        <v>35</v>
      </c>
      <c r="J711" s="209" t="s">
        <v>5389</v>
      </c>
      <c r="K711" s="210">
        <v>6.82</v>
      </c>
      <c r="L711" s="209" t="s">
        <v>5390</v>
      </c>
    </row>
    <row r="712" spans="1:12" ht="13.5">
      <c r="A712" s="209" t="s">
        <v>5774</v>
      </c>
      <c r="B712" s="209" t="s">
        <v>5775</v>
      </c>
      <c r="C712" s="209" t="s">
        <v>6071</v>
      </c>
      <c r="D712" s="209" t="s">
        <v>6072</v>
      </c>
      <c r="E712" s="210" t="s">
        <v>357</v>
      </c>
      <c r="F712" s="209" t="s">
        <v>357</v>
      </c>
      <c r="G712" s="209">
        <v>7040</v>
      </c>
      <c r="H712" s="209" t="s">
        <v>6122</v>
      </c>
      <c r="I712" s="209" t="s">
        <v>35</v>
      </c>
      <c r="J712" s="209" t="s">
        <v>5389</v>
      </c>
      <c r="K712" s="210">
        <v>61.51</v>
      </c>
      <c r="L712" s="209" t="s">
        <v>5390</v>
      </c>
    </row>
    <row r="713" spans="1:12" ht="13.5">
      <c r="A713" s="209" t="s">
        <v>5774</v>
      </c>
      <c r="B713" s="209" t="s">
        <v>5775</v>
      </c>
      <c r="C713" s="209" t="s">
        <v>6071</v>
      </c>
      <c r="D713" s="209" t="s">
        <v>6072</v>
      </c>
      <c r="E713" s="210" t="s">
        <v>357</v>
      </c>
      <c r="F713" s="209" t="s">
        <v>357</v>
      </c>
      <c r="G713" s="209">
        <v>7044</v>
      </c>
      <c r="H713" s="209" t="s">
        <v>6123</v>
      </c>
      <c r="I713" s="209" t="s">
        <v>35</v>
      </c>
      <c r="J713" s="209" t="s">
        <v>5447</v>
      </c>
      <c r="K713" s="210">
        <v>0.32</v>
      </c>
      <c r="L713" s="209" t="s">
        <v>5390</v>
      </c>
    </row>
    <row r="714" spans="1:12" ht="13.5">
      <c r="A714" s="209" t="s">
        <v>5774</v>
      </c>
      <c r="B714" s="209" t="s">
        <v>5775</v>
      </c>
      <c r="C714" s="209" t="s">
        <v>6071</v>
      </c>
      <c r="D714" s="209" t="s">
        <v>6072</v>
      </c>
      <c r="E714" s="210" t="s">
        <v>357</v>
      </c>
      <c r="F714" s="209" t="s">
        <v>357</v>
      </c>
      <c r="G714" s="209">
        <v>7045</v>
      </c>
      <c r="H714" s="209" t="s">
        <v>6124</v>
      </c>
      <c r="I714" s="209" t="s">
        <v>35</v>
      </c>
      <c r="J714" s="209" t="s">
        <v>5447</v>
      </c>
      <c r="K714" s="210">
        <v>0.03</v>
      </c>
      <c r="L714" s="209" t="s">
        <v>5390</v>
      </c>
    </row>
    <row r="715" spans="1:12" ht="13.5">
      <c r="A715" s="209" t="s">
        <v>5774</v>
      </c>
      <c r="B715" s="209" t="s">
        <v>5775</v>
      </c>
      <c r="C715" s="209" t="s">
        <v>6071</v>
      </c>
      <c r="D715" s="209" t="s">
        <v>6072</v>
      </c>
      <c r="E715" s="210" t="s">
        <v>357</v>
      </c>
      <c r="F715" s="209" t="s">
        <v>357</v>
      </c>
      <c r="G715" s="209">
        <v>7046</v>
      </c>
      <c r="H715" s="209" t="s">
        <v>6125</v>
      </c>
      <c r="I715" s="209" t="s">
        <v>35</v>
      </c>
      <c r="J715" s="209" t="s">
        <v>5447</v>
      </c>
      <c r="K715" s="210">
        <v>0.35</v>
      </c>
      <c r="L715" s="209" t="s">
        <v>5390</v>
      </c>
    </row>
    <row r="716" spans="1:12" ht="13.5">
      <c r="A716" s="209" t="s">
        <v>5774</v>
      </c>
      <c r="B716" s="209" t="s">
        <v>5775</v>
      </c>
      <c r="C716" s="209" t="s">
        <v>6071</v>
      </c>
      <c r="D716" s="209" t="s">
        <v>6072</v>
      </c>
      <c r="E716" s="210" t="s">
        <v>357</v>
      </c>
      <c r="F716" s="209" t="s">
        <v>357</v>
      </c>
      <c r="G716" s="209">
        <v>7047</v>
      </c>
      <c r="H716" s="209" t="s">
        <v>6126</v>
      </c>
      <c r="I716" s="209" t="s">
        <v>35</v>
      </c>
      <c r="J716" s="209" t="s">
        <v>5894</v>
      </c>
      <c r="K716" s="210">
        <v>22.2</v>
      </c>
      <c r="L716" s="209" t="s">
        <v>5390</v>
      </c>
    </row>
    <row r="717" spans="1:12" ht="13.5">
      <c r="A717" s="209" t="s">
        <v>5774</v>
      </c>
      <c r="B717" s="209" t="s">
        <v>5775</v>
      </c>
      <c r="C717" s="209" t="s">
        <v>6071</v>
      </c>
      <c r="D717" s="209" t="s">
        <v>6072</v>
      </c>
      <c r="E717" s="210" t="s">
        <v>357</v>
      </c>
      <c r="F717" s="209" t="s">
        <v>357</v>
      </c>
      <c r="G717" s="209">
        <v>7051</v>
      </c>
      <c r="H717" s="209" t="s">
        <v>6127</v>
      </c>
      <c r="I717" s="209" t="s">
        <v>35</v>
      </c>
      <c r="J717" s="209" t="s">
        <v>5389</v>
      </c>
      <c r="K717" s="210">
        <v>43.6</v>
      </c>
      <c r="L717" s="209" t="s">
        <v>5390</v>
      </c>
    </row>
    <row r="718" spans="1:12" ht="13.5">
      <c r="A718" s="209" t="s">
        <v>5774</v>
      </c>
      <c r="B718" s="209" t="s">
        <v>5775</v>
      </c>
      <c r="C718" s="209" t="s">
        <v>6071</v>
      </c>
      <c r="D718" s="209" t="s">
        <v>6072</v>
      </c>
      <c r="E718" s="210" t="s">
        <v>357</v>
      </c>
      <c r="F718" s="209" t="s">
        <v>357</v>
      </c>
      <c r="G718" s="209">
        <v>7052</v>
      </c>
      <c r="H718" s="209" t="s">
        <v>6128</v>
      </c>
      <c r="I718" s="209" t="s">
        <v>35</v>
      </c>
      <c r="J718" s="209" t="s">
        <v>5389</v>
      </c>
      <c r="K718" s="210">
        <v>6.05</v>
      </c>
      <c r="L718" s="209" t="s">
        <v>5390</v>
      </c>
    </row>
    <row r="719" spans="1:12" ht="13.5">
      <c r="A719" s="209" t="s">
        <v>5774</v>
      </c>
      <c r="B719" s="209" t="s">
        <v>5775</v>
      </c>
      <c r="C719" s="209" t="s">
        <v>6071</v>
      </c>
      <c r="D719" s="209" t="s">
        <v>6072</v>
      </c>
      <c r="E719" s="210" t="s">
        <v>357</v>
      </c>
      <c r="F719" s="209" t="s">
        <v>357</v>
      </c>
      <c r="G719" s="209">
        <v>7053</v>
      </c>
      <c r="H719" s="209" t="s">
        <v>6129</v>
      </c>
      <c r="I719" s="209" t="s">
        <v>35</v>
      </c>
      <c r="J719" s="209" t="s">
        <v>5389</v>
      </c>
      <c r="K719" s="210">
        <v>54.56</v>
      </c>
      <c r="L719" s="209" t="s">
        <v>5390</v>
      </c>
    </row>
    <row r="720" spans="1:12" ht="13.5">
      <c r="A720" s="209" t="s">
        <v>5774</v>
      </c>
      <c r="B720" s="209" t="s">
        <v>5775</v>
      </c>
      <c r="C720" s="209" t="s">
        <v>6071</v>
      </c>
      <c r="D720" s="209" t="s">
        <v>6072</v>
      </c>
      <c r="E720" s="210" t="s">
        <v>357</v>
      </c>
      <c r="F720" s="209" t="s">
        <v>357</v>
      </c>
      <c r="G720" s="209">
        <v>7054</v>
      </c>
      <c r="H720" s="209" t="s">
        <v>6130</v>
      </c>
      <c r="I720" s="209" t="s">
        <v>35</v>
      </c>
      <c r="J720" s="209" t="s">
        <v>5894</v>
      </c>
      <c r="K720" s="210">
        <v>72.95</v>
      </c>
      <c r="L720" s="209" t="s">
        <v>5390</v>
      </c>
    </row>
    <row r="721" spans="1:12" ht="13.5">
      <c r="A721" s="209" t="s">
        <v>5774</v>
      </c>
      <c r="B721" s="209" t="s">
        <v>5775</v>
      </c>
      <c r="C721" s="209" t="s">
        <v>6071</v>
      </c>
      <c r="D721" s="209" t="s">
        <v>6072</v>
      </c>
      <c r="E721" s="210" t="s">
        <v>357</v>
      </c>
      <c r="F721" s="209" t="s">
        <v>357</v>
      </c>
      <c r="G721" s="209">
        <v>7058</v>
      </c>
      <c r="H721" s="209" t="s">
        <v>6131</v>
      </c>
      <c r="I721" s="209" t="s">
        <v>35</v>
      </c>
      <c r="J721" s="209" t="s">
        <v>5389</v>
      </c>
      <c r="K721" s="210">
        <v>23.54</v>
      </c>
      <c r="L721" s="209" t="s">
        <v>5390</v>
      </c>
    </row>
    <row r="722" spans="1:12" ht="13.5">
      <c r="A722" s="209" t="s">
        <v>5774</v>
      </c>
      <c r="B722" s="209" t="s">
        <v>5775</v>
      </c>
      <c r="C722" s="209" t="s">
        <v>6071</v>
      </c>
      <c r="D722" s="209" t="s">
        <v>6072</v>
      </c>
      <c r="E722" s="210" t="s">
        <v>357</v>
      </c>
      <c r="F722" s="209" t="s">
        <v>357</v>
      </c>
      <c r="G722" s="209">
        <v>7059</v>
      </c>
      <c r="H722" s="209" t="s">
        <v>6132</v>
      </c>
      <c r="I722" s="209" t="s">
        <v>35</v>
      </c>
      <c r="J722" s="209" t="s">
        <v>5389</v>
      </c>
      <c r="K722" s="210">
        <v>4.6399999999999997</v>
      </c>
      <c r="L722" s="209" t="s">
        <v>5390</v>
      </c>
    </row>
    <row r="723" spans="1:12" ht="13.5">
      <c r="A723" s="209" t="s">
        <v>5774</v>
      </c>
      <c r="B723" s="209" t="s">
        <v>5775</v>
      </c>
      <c r="C723" s="209" t="s">
        <v>6071</v>
      </c>
      <c r="D723" s="209" t="s">
        <v>6072</v>
      </c>
      <c r="E723" s="210" t="s">
        <v>357</v>
      </c>
      <c r="F723" s="209" t="s">
        <v>357</v>
      </c>
      <c r="G723" s="209">
        <v>7060</v>
      </c>
      <c r="H723" s="209" t="s">
        <v>6133</v>
      </c>
      <c r="I723" s="209" t="s">
        <v>35</v>
      </c>
      <c r="J723" s="209" t="s">
        <v>5389</v>
      </c>
      <c r="K723" s="210">
        <v>42.59</v>
      </c>
      <c r="L723" s="209" t="s">
        <v>5390</v>
      </c>
    </row>
    <row r="724" spans="1:12" ht="13.5">
      <c r="A724" s="209" t="s">
        <v>5774</v>
      </c>
      <c r="B724" s="209" t="s">
        <v>5775</v>
      </c>
      <c r="C724" s="209" t="s">
        <v>6071</v>
      </c>
      <c r="D724" s="209" t="s">
        <v>6072</v>
      </c>
      <c r="E724" s="210" t="s">
        <v>357</v>
      </c>
      <c r="F724" s="209" t="s">
        <v>357</v>
      </c>
      <c r="G724" s="209">
        <v>7061</v>
      </c>
      <c r="H724" s="209" t="s">
        <v>6134</v>
      </c>
      <c r="I724" s="209" t="s">
        <v>35</v>
      </c>
      <c r="J724" s="209" t="s">
        <v>5894</v>
      </c>
      <c r="K724" s="210">
        <v>66.599999999999994</v>
      </c>
      <c r="L724" s="209" t="s">
        <v>5390</v>
      </c>
    </row>
    <row r="725" spans="1:12" ht="13.5">
      <c r="A725" s="209" t="s">
        <v>5774</v>
      </c>
      <c r="B725" s="209" t="s">
        <v>5775</v>
      </c>
      <c r="C725" s="209" t="s">
        <v>6071</v>
      </c>
      <c r="D725" s="209" t="s">
        <v>6072</v>
      </c>
      <c r="E725" s="210" t="s">
        <v>357</v>
      </c>
      <c r="F725" s="209" t="s">
        <v>357</v>
      </c>
      <c r="G725" s="209">
        <v>7063</v>
      </c>
      <c r="H725" s="209" t="s">
        <v>6135</v>
      </c>
      <c r="I725" s="209" t="s">
        <v>35</v>
      </c>
      <c r="J725" s="209" t="s">
        <v>5389</v>
      </c>
      <c r="K725" s="210">
        <v>19.73</v>
      </c>
      <c r="L725" s="209" t="s">
        <v>5390</v>
      </c>
    </row>
    <row r="726" spans="1:12" ht="13.5">
      <c r="A726" s="209" t="s">
        <v>5774</v>
      </c>
      <c r="B726" s="209" t="s">
        <v>5775</v>
      </c>
      <c r="C726" s="209" t="s">
        <v>6071</v>
      </c>
      <c r="D726" s="209" t="s">
        <v>6072</v>
      </c>
      <c r="E726" s="210" t="s">
        <v>357</v>
      </c>
      <c r="F726" s="209" t="s">
        <v>357</v>
      </c>
      <c r="G726" s="209">
        <v>7064</v>
      </c>
      <c r="H726" s="209" t="s">
        <v>6136</v>
      </c>
      <c r="I726" s="209" t="s">
        <v>35</v>
      </c>
      <c r="J726" s="209" t="s">
        <v>5389</v>
      </c>
      <c r="K726" s="210">
        <v>2.73</v>
      </c>
      <c r="L726" s="209" t="s">
        <v>5390</v>
      </c>
    </row>
    <row r="727" spans="1:12" ht="13.5">
      <c r="A727" s="209" t="s">
        <v>5774</v>
      </c>
      <c r="B727" s="209" t="s">
        <v>5775</v>
      </c>
      <c r="C727" s="209" t="s">
        <v>6071</v>
      </c>
      <c r="D727" s="209" t="s">
        <v>6072</v>
      </c>
      <c r="E727" s="210" t="s">
        <v>357</v>
      </c>
      <c r="F727" s="209" t="s">
        <v>357</v>
      </c>
      <c r="G727" s="209">
        <v>7065</v>
      </c>
      <c r="H727" s="209" t="s">
        <v>6137</v>
      </c>
      <c r="I727" s="209" t="s">
        <v>35</v>
      </c>
      <c r="J727" s="209" t="s">
        <v>5389</v>
      </c>
      <c r="K727" s="210">
        <v>21.58</v>
      </c>
      <c r="L727" s="209" t="s">
        <v>5390</v>
      </c>
    </row>
    <row r="728" spans="1:12" ht="13.5">
      <c r="A728" s="209" t="s">
        <v>5774</v>
      </c>
      <c r="B728" s="209" t="s">
        <v>5775</v>
      </c>
      <c r="C728" s="209" t="s">
        <v>6071</v>
      </c>
      <c r="D728" s="209" t="s">
        <v>6072</v>
      </c>
      <c r="E728" s="210" t="s">
        <v>357</v>
      </c>
      <c r="F728" s="209" t="s">
        <v>357</v>
      </c>
      <c r="G728" s="209">
        <v>7066</v>
      </c>
      <c r="H728" s="209" t="s">
        <v>6138</v>
      </c>
      <c r="I728" s="209" t="s">
        <v>35</v>
      </c>
      <c r="J728" s="209" t="s">
        <v>5894</v>
      </c>
      <c r="K728" s="210">
        <v>79.02</v>
      </c>
      <c r="L728" s="209" t="s">
        <v>5390</v>
      </c>
    </row>
    <row r="729" spans="1:12" ht="13.5">
      <c r="A729" s="209" t="s">
        <v>5774</v>
      </c>
      <c r="B729" s="209" t="s">
        <v>5775</v>
      </c>
      <c r="C729" s="209" t="s">
        <v>6071</v>
      </c>
      <c r="D729" s="209" t="s">
        <v>6072</v>
      </c>
      <c r="E729" s="210" t="s">
        <v>357</v>
      </c>
      <c r="F729" s="209" t="s">
        <v>357</v>
      </c>
      <c r="G729" s="209">
        <v>53786</v>
      </c>
      <c r="H729" s="209" t="s">
        <v>6139</v>
      </c>
      <c r="I729" s="209" t="s">
        <v>35</v>
      </c>
      <c r="J729" s="209" t="s">
        <v>5894</v>
      </c>
      <c r="K729" s="210">
        <v>41.71</v>
      </c>
      <c r="L729" s="209" t="s">
        <v>5390</v>
      </c>
    </row>
    <row r="730" spans="1:12" ht="13.5">
      <c r="A730" s="209" t="s">
        <v>5774</v>
      </c>
      <c r="B730" s="209" t="s">
        <v>5775</v>
      </c>
      <c r="C730" s="209" t="s">
        <v>6071</v>
      </c>
      <c r="D730" s="209" t="s">
        <v>6072</v>
      </c>
      <c r="E730" s="210" t="s">
        <v>357</v>
      </c>
      <c r="F730" s="209" t="s">
        <v>357</v>
      </c>
      <c r="G730" s="209">
        <v>53788</v>
      </c>
      <c r="H730" s="209" t="s">
        <v>6140</v>
      </c>
      <c r="I730" s="209" t="s">
        <v>35</v>
      </c>
      <c r="J730" s="209" t="s">
        <v>5894</v>
      </c>
      <c r="K730" s="210">
        <v>46.69</v>
      </c>
      <c r="L730" s="209" t="s">
        <v>5390</v>
      </c>
    </row>
    <row r="731" spans="1:12" ht="13.5">
      <c r="A731" s="209" t="s">
        <v>5774</v>
      </c>
      <c r="B731" s="209" t="s">
        <v>5775</v>
      </c>
      <c r="C731" s="209" t="s">
        <v>6071</v>
      </c>
      <c r="D731" s="209" t="s">
        <v>6072</v>
      </c>
      <c r="E731" s="210" t="s">
        <v>357</v>
      </c>
      <c r="F731" s="209" t="s">
        <v>357</v>
      </c>
      <c r="G731" s="209">
        <v>53792</v>
      </c>
      <c r="H731" s="209" t="s">
        <v>6141</v>
      </c>
      <c r="I731" s="209" t="s">
        <v>35</v>
      </c>
      <c r="J731" s="209" t="s">
        <v>5894</v>
      </c>
      <c r="K731" s="210">
        <v>82.78</v>
      </c>
      <c r="L731" s="209" t="s">
        <v>5390</v>
      </c>
    </row>
    <row r="732" spans="1:12" ht="13.5">
      <c r="A732" s="209" t="s">
        <v>5774</v>
      </c>
      <c r="B732" s="209" t="s">
        <v>5775</v>
      </c>
      <c r="C732" s="209" t="s">
        <v>6071</v>
      </c>
      <c r="D732" s="209" t="s">
        <v>6072</v>
      </c>
      <c r="E732" s="210" t="s">
        <v>357</v>
      </c>
      <c r="F732" s="209" t="s">
        <v>357</v>
      </c>
      <c r="G732" s="209">
        <v>53794</v>
      </c>
      <c r="H732" s="209" t="s">
        <v>6142</v>
      </c>
      <c r="I732" s="209" t="s">
        <v>35</v>
      </c>
      <c r="J732" s="209" t="s">
        <v>5389</v>
      </c>
      <c r="K732" s="210">
        <v>35.619999999999997</v>
      </c>
      <c r="L732" s="209" t="s">
        <v>5390</v>
      </c>
    </row>
    <row r="733" spans="1:12" ht="13.5">
      <c r="A733" s="209" t="s">
        <v>5774</v>
      </c>
      <c r="B733" s="209" t="s">
        <v>5775</v>
      </c>
      <c r="C733" s="209" t="s">
        <v>6071</v>
      </c>
      <c r="D733" s="209" t="s">
        <v>6072</v>
      </c>
      <c r="E733" s="210" t="s">
        <v>357</v>
      </c>
      <c r="F733" s="209" t="s">
        <v>357</v>
      </c>
      <c r="G733" s="209">
        <v>53797</v>
      </c>
      <c r="H733" s="209" t="s">
        <v>6143</v>
      </c>
      <c r="I733" s="209" t="s">
        <v>35</v>
      </c>
      <c r="J733" s="209" t="s">
        <v>5894</v>
      </c>
      <c r="K733" s="210">
        <v>95.2</v>
      </c>
      <c r="L733" s="209" t="s">
        <v>5390</v>
      </c>
    </row>
    <row r="734" spans="1:12" ht="13.5">
      <c r="A734" s="209" t="s">
        <v>5774</v>
      </c>
      <c r="B734" s="209" t="s">
        <v>5775</v>
      </c>
      <c r="C734" s="209" t="s">
        <v>6071</v>
      </c>
      <c r="D734" s="209" t="s">
        <v>6072</v>
      </c>
      <c r="E734" s="210" t="s">
        <v>357</v>
      </c>
      <c r="F734" s="209" t="s">
        <v>357</v>
      </c>
      <c r="G734" s="209">
        <v>53804</v>
      </c>
      <c r="H734" s="209" t="s">
        <v>6144</v>
      </c>
      <c r="I734" s="209" t="s">
        <v>35</v>
      </c>
      <c r="J734" s="209" t="s">
        <v>5389</v>
      </c>
      <c r="K734" s="210">
        <v>5.12</v>
      </c>
      <c r="L734" s="209" t="s">
        <v>5390</v>
      </c>
    </row>
    <row r="735" spans="1:12" ht="13.5">
      <c r="A735" s="209" t="s">
        <v>5774</v>
      </c>
      <c r="B735" s="209" t="s">
        <v>5775</v>
      </c>
      <c r="C735" s="209" t="s">
        <v>6071</v>
      </c>
      <c r="D735" s="209" t="s">
        <v>6072</v>
      </c>
      <c r="E735" s="210" t="s">
        <v>357</v>
      </c>
      <c r="F735" s="209" t="s">
        <v>357</v>
      </c>
      <c r="G735" s="209">
        <v>53806</v>
      </c>
      <c r="H735" s="209" t="s">
        <v>6145</v>
      </c>
      <c r="I735" s="209" t="s">
        <v>35</v>
      </c>
      <c r="J735" s="209" t="s">
        <v>5389</v>
      </c>
      <c r="K735" s="210">
        <v>68.52</v>
      </c>
      <c r="L735" s="209" t="s">
        <v>5390</v>
      </c>
    </row>
    <row r="736" spans="1:12" ht="13.5">
      <c r="A736" s="209" t="s">
        <v>5774</v>
      </c>
      <c r="B736" s="209" t="s">
        <v>5775</v>
      </c>
      <c r="C736" s="209" t="s">
        <v>6071</v>
      </c>
      <c r="D736" s="209" t="s">
        <v>6072</v>
      </c>
      <c r="E736" s="210" t="s">
        <v>357</v>
      </c>
      <c r="F736" s="209" t="s">
        <v>357</v>
      </c>
      <c r="G736" s="209">
        <v>53810</v>
      </c>
      <c r="H736" s="209" t="s">
        <v>6146</v>
      </c>
      <c r="I736" s="209" t="s">
        <v>35</v>
      </c>
      <c r="J736" s="209" t="s">
        <v>5389</v>
      </c>
      <c r="K736" s="210">
        <v>68.94</v>
      </c>
      <c r="L736" s="209" t="s">
        <v>5390</v>
      </c>
    </row>
    <row r="737" spans="1:12" ht="13.5">
      <c r="A737" s="209" t="s">
        <v>5774</v>
      </c>
      <c r="B737" s="209" t="s">
        <v>5775</v>
      </c>
      <c r="C737" s="209" t="s">
        <v>6071</v>
      </c>
      <c r="D737" s="209" t="s">
        <v>6072</v>
      </c>
      <c r="E737" s="210" t="s">
        <v>357</v>
      </c>
      <c r="F737" s="209" t="s">
        <v>357</v>
      </c>
      <c r="G737" s="209">
        <v>53814</v>
      </c>
      <c r="H737" s="209" t="s">
        <v>6147</v>
      </c>
      <c r="I737" s="209" t="s">
        <v>35</v>
      </c>
      <c r="J737" s="209" t="s">
        <v>5389</v>
      </c>
      <c r="K737" s="210">
        <v>225.83</v>
      </c>
      <c r="L737" s="209" t="s">
        <v>5390</v>
      </c>
    </row>
    <row r="738" spans="1:12" ht="13.5">
      <c r="A738" s="209" t="s">
        <v>5774</v>
      </c>
      <c r="B738" s="209" t="s">
        <v>5775</v>
      </c>
      <c r="C738" s="209" t="s">
        <v>6071</v>
      </c>
      <c r="D738" s="209" t="s">
        <v>6072</v>
      </c>
      <c r="E738" s="210" t="s">
        <v>357</v>
      </c>
      <c r="F738" s="209" t="s">
        <v>357</v>
      </c>
      <c r="G738" s="209">
        <v>53817</v>
      </c>
      <c r="H738" s="209" t="s">
        <v>6148</v>
      </c>
      <c r="I738" s="209" t="s">
        <v>35</v>
      </c>
      <c r="J738" s="209" t="s">
        <v>5894</v>
      </c>
      <c r="K738" s="210">
        <v>51.05</v>
      </c>
      <c r="L738" s="209" t="s">
        <v>5390</v>
      </c>
    </row>
    <row r="739" spans="1:12" ht="13.5">
      <c r="A739" s="209" t="s">
        <v>5774</v>
      </c>
      <c r="B739" s="209" t="s">
        <v>5775</v>
      </c>
      <c r="C739" s="209" t="s">
        <v>6071</v>
      </c>
      <c r="D739" s="209" t="s">
        <v>6072</v>
      </c>
      <c r="E739" s="210" t="s">
        <v>357</v>
      </c>
      <c r="F739" s="209" t="s">
        <v>357</v>
      </c>
      <c r="G739" s="209">
        <v>53818</v>
      </c>
      <c r="H739" s="209" t="s">
        <v>6149</v>
      </c>
      <c r="I739" s="209" t="s">
        <v>35</v>
      </c>
      <c r="J739" s="209" t="s">
        <v>5389</v>
      </c>
      <c r="K739" s="210">
        <v>9.49</v>
      </c>
      <c r="L739" s="209" t="s">
        <v>5390</v>
      </c>
    </row>
    <row r="740" spans="1:12" ht="13.5">
      <c r="A740" s="209" t="s">
        <v>5774</v>
      </c>
      <c r="B740" s="209" t="s">
        <v>5775</v>
      </c>
      <c r="C740" s="209" t="s">
        <v>6071</v>
      </c>
      <c r="D740" s="209" t="s">
        <v>6072</v>
      </c>
      <c r="E740" s="210" t="s">
        <v>357</v>
      </c>
      <c r="F740" s="209" t="s">
        <v>357</v>
      </c>
      <c r="G740" s="209">
        <v>53827</v>
      </c>
      <c r="H740" s="209" t="s">
        <v>6150</v>
      </c>
      <c r="I740" s="209" t="s">
        <v>35</v>
      </c>
      <c r="J740" s="209" t="s">
        <v>5894</v>
      </c>
      <c r="K740" s="210">
        <v>93.2</v>
      </c>
      <c r="L740" s="209" t="s">
        <v>5390</v>
      </c>
    </row>
    <row r="741" spans="1:12" ht="13.5">
      <c r="A741" s="209" t="s">
        <v>5774</v>
      </c>
      <c r="B741" s="209" t="s">
        <v>5775</v>
      </c>
      <c r="C741" s="209" t="s">
        <v>6071</v>
      </c>
      <c r="D741" s="209" t="s">
        <v>6072</v>
      </c>
      <c r="E741" s="210" t="s">
        <v>357</v>
      </c>
      <c r="F741" s="209" t="s">
        <v>357</v>
      </c>
      <c r="G741" s="209">
        <v>53829</v>
      </c>
      <c r="H741" s="209" t="s">
        <v>6151</v>
      </c>
      <c r="I741" s="209" t="s">
        <v>35</v>
      </c>
      <c r="J741" s="209" t="s">
        <v>5894</v>
      </c>
      <c r="K741" s="210">
        <v>95.2</v>
      </c>
      <c r="L741" s="209" t="s">
        <v>5390</v>
      </c>
    </row>
    <row r="742" spans="1:12" ht="13.5">
      <c r="A742" s="209" t="s">
        <v>5774</v>
      </c>
      <c r="B742" s="209" t="s">
        <v>5775</v>
      </c>
      <c r="C742" s="209" t="s">
        <v>6071</v>
      </c>
      <c r="D742" s="209" t="s">
        <v>6072</v>
      </c>
      <c r="E742" s="210" t="s">
        <v>357</v>
      </c>
      <c r="F742" s="209" t="s">
        <v>357</v>
      </c>
      <c r="G742" s="209">
        <v>53831</v>
      </c>
      <c r="H742" s="209" t="s">
        <v>6152</v>
      </c>
      <c r="I742" s="209" t="s">
        <v>35</v>
      </c>
      <c r="J742" s="209" t="s">
        <v>5894</v>
      </c>
      <c r="K742" s="210">
        <v>157.26</v>
      </c>
      <c r="L742" s="209" t="s">
        <v>5390</v>
      </c>
    </row>
    <row r="743" spans="1:12" ht="13.5">
      <c r="A743" s="209" t="s">
        <v>5774</v>
      </c>
      <c r="B743" s="209" t="s">
        <v>5775</v>
      </c>
      <c r="C743" s="209" t="s">
        <v>6071</v>
      </c>
      <c r="D743" s="209" t="s">
        <v>6072</v>
      </c>
      <c r="E743" s="210" t="s">
        <v>357</v>
      </c>
      <c r="F743" s="209" t="s">
        <v>357</v>
      </c>
      <c r="G743" s="209">
        <v>53840</v>
      </c>
      <c r="H743" s="209" t="s">
        <v>6153</v>
      </c>
      <c r="I743" s="209" t="s">
        <v>35</v>
      </c>
      <c r="J743" s="209" t="s">
        <v>5389</v>
      </c>
      <c r="K743" s="210">
        <v>2.78</v>
      </c>
      <c r="L743" s="209" t="s">
        <v>5390</v>
      </c>
    </row>
    <row r="744" spans="1:12" ht="13.5">
      <c r="A744" s="209" t="s">
        <v>5774</v>
      </c>
      <c r="B744" s="209" t="s">
        <v>5775</v>
      </c>
      <c r="C744" s="209" t="s">
        <v>6071</v>
      </c>
      <c r="D744" s="209" t="s">
        <v>6072</v>
      </c>
      <c r="E744" s="210" t="s">
        <v>357</v>
      </c>
      <c r="F744" s="209" t="s">
        <v>357</v>
      </c>
      <c r="G744" s="209">
        <v>53841</v>
      </c>
      <c r="H744" s="209" t="s">
        <v>6154</v>
      </c>
      <c r="I744" s="209" t="s">
        <v>35</v>
      </c>
      <c r="J744" s="209" t="s">
        <v>5389</v>
      </c>
      <c r="K744" s="210">
        <v>1.93</v>
      </c>
      <c r="L744" s="209" t="s">
        <v>5390</v>
      </c>
    </row>
    <row r="745" spans="1:12" ht="13.5">
      <c r="A745" s="209" t="s">
        <v>5774</v>
      </c>
      <c r="B745" s="209" t="s">
        <v>5775</v>
      </c>
      <c r="C745" s="209" t="s">
        <v>6071</v>
      </c>
      <c r="D745" s="209" t="s">
        <v>6072</v>
      </c>
      <c r="E745" s="210" t="s">
        <v>357</v>
      </c>
      <c r="F745" s="209" t="s">
        <v>357</v>
      </c>
      <c r="G745" s="209">
        <v>53849</v>
      </c>
      <c r="H745" s="209" t="s">
        <v>6155</v>
      </c>
      <c r="I745" s="209" t="s">
        <v>35</v>
      </c>
      <c r="J745" s="209" t="s">
        <v>5894</v>
      </c>
      <c r="K745" s="210">
        <v>68.41</v>
      </c>
      <c r="L745" s="209" t="s">
        <v>5390</v>
      </c>
    </row>
    <row r="746" spans="1:12" ht="13.5">
      <c r="A746" s="209" t="s">
        <v>5774</v>
      </c>
      <c r="B746" s="209" t="s">
        <v>5775</v>
      </c>
      <c r="C746" s="209" t="s">
        <v>6071</v>
      </c>
      <c r="D746" s="209" t="s">
        <v>6072</v>
      </c>
      <c r="E746" s="210" t="s">
        <v>357</v>
      </c>
      <c r="F746" s="209" t="s">
        <v>357</v>
      </c>
      <c r="G746" s="209">
        <v>53857</v>
      </c>
      <c r="H746" s="209" t="s">
        <v>6156</v>
      </c>
      <c r="I746" s="209" t="s">
        <v>35</v>
      </c>
      <c r="J746" s="209" t="s">
        <v>5389</v>
      </c>
      <c r="K746" s="210">
        <v>64</v>
      </c>
      <c r="L746" s="209" t="s">
        <v>5390</v>
      </c>
    </row>
    <row r="747" spans="1:12" ht="13.5">
      <c r="A747" s="209" t="s">
        <v>5774</v>
      </c>
      <c r="B747" s="209" t="s">
        <v>5775</v>
      </c>
      <c r="C747" s="209" t="s">
        <v>6071</v>
      </c>
      <c r="D747" s="209" t="s">
        <v>6072</v>
      </c>
      <c r="E747" s="210" t="s">
        <v>357</v>
      </c>
      <c r="F747" s="209" t="s">
        <v>357</v>
      </c>
      <c r="G747" s="209">
        <v>53858</v>
      </c>
      <c r="H747" s="209" t="s">
        <v>6157</v>
      </c>
      <c r="I747" s="209" t="s">
        <v>35</v>
      </c>
      <c r="J747" s="209" t="s">
        <v>5894</v>
      </c>
      <c r="K747" s="210">
        <v>37.35</v>
      </c>
      <c r="L747" s="209" t="s">
        <v>5390</v>
      </c>
    </row>
    <row r="748" spans="1:12" ht="13.5">
      <c r="A748" s="209" t="s">
        <v>5774</v>
      </c>
      <c r="B748" s="209" t="s">
        <v>5775</v>
      </c>
      <c r="C748" s="209" t="s">
        <v>6071</v>
      </c>
      <c r="D748" s="209" t="s">
        <v>6072</v>
      </c>
      <c r="E748" s="210" t="s">
        <v>357</v>
      </c>
      <c r="F748" s="209" t="s">
        <v>357</v>
      </c>
      <c r="G748" s="209">
        <v>53861</v>
      </c>
      <c r="H748" s="209" t="s">
        <v>6158</v>
      </c>
      <c r="I748" s="209" t="s">
        <v>35</v>
      </c>
      <c r="J748" s="209" t="s">
        <v>5389</v>
      </c>
      <c r="K748" s="210">
        <v>62.12</v>
      </c>
      <c r="L748" s="209" t="s">
        <v>5390</v>
      </c>
    </row>
    <row r="749" spans="1:12" ht="13.5">
      <c r="A749" s="209" t="s">
        <v>5774</v>
      </c>
      <c r="B749" s="209" t="s">
        <v>5775</v>
      </c>
      <c r="C749" s="209" t="s">
        <v>6071</v>
      </c>
      <c r="D749" s="209" t="s">
        <v>6072</v>
      </c>
      <c r="E749" s="210" t="s">
        <v>357</v>
      </c>
      <c r="F749" s="209" t="s">
        <v>357</v>
      </c>
      <c r="G749" s="209">
        <v>53863</v>
      </c>
      <c r="H749" s="209" t="s">
        <v>6159</v>
      </c>
      <c r="I749" s="209" t="s">
        <v>35</v>
      </c>
      <c r="J749" s="209" t="s">
        <v>5447</v>
      </c>
      <c r="K749" s="210">
        <v>2.27</v>
      </c>
      <c r="L749" s="209" t="s">
        <v>5390</v>
      </c>
    </row>
    <row r="750" spans="1:12" ht="13.5">
      <c r="A750" s="209" t="s">
        <v>5774</v>
      </c>
      <c r="B750" s="209" t="s">
        <v>5775</v>
      </c>
      <c r="C750" s="209" t="s">
        <v>6071</v>
      </c>
      <c r="D750" s="209" t="s">
        <v>6072</v>
      </c>
      <c r="E750" s="210" t="s">
        <v>357</v>
      </c>
      <c r="F750" s="209" t="s">
        <v>357</v>
      </c>
      <c r="G750" s="209">
        <v>53865</v>
      </c>
      <c r="H750" s="209" t="s">
        <v>6160</v>
      </c>
      <c r="I750" s="209" t="s">
        <v>35</v>
      </c>
      <c r="J750" s="209" t="s">
        <v>5894</v>
      </c>
      <c r="K750" s="210">
        <v>38.53</v>
      </c>
      <c r="L750" s="209" t="s">
        <v>5390</v>
      </c>
    </row>
    <row r="751" spans="1:12" ht="13.5">
      <c r="A751" s="209" t="s">
        <v>5774</v>
      </c>
      <c r="B751" s="209" t="s">
        <v>5775</v>
      </c>
      <c r="C751" s="209" t="s">
        <v>6071</v>
      </c>
      <c r="D751" s="209" t="s">
        <v>6072</v>
      </c>
      <c r="E751" s="210" t="s">
        <v>357</v>
      </c>
      <c r="F751" s="209" t="s">
        <v>357</v>
      </c>
      <c r="G751" s="209">
        <v>53866</v>
      </c>
      <c r="H751" s="209" t="s">
        <v>6161</v>
      </c>
      <c r="I751" s="209" t="s">
        <v>35</v>
      </c>
      <c r="J751" s="209" t="s">
        <v>5894</v>
      </c>
      <c r="K751" s="210">
        <v>2.19</v>
      </c>
      <c r="L751" s="209" t="s">
        <v>5390</v>
      </c>
    </row>
    <row r="752" spans="1:12" ht="13.5">
      <c r="A752" s="209" t="s">
        <v>5774</v>
      </c>
      <c r="B752" s="209" t="s">
        <v>5775</v>
      </c>
      <c r="C752" s="209" t="s">
        <v>6071</v>
      </c>
      <c r="D752" s="209" t="s">
        <v>6072</v>
      </c>
      <c r="E752" s="210" t="s">
        <v>357</v>
      </c>
      <c r="F752" s="209" t="s">
        <v>357</v>
      </c>
      <c r="G752" s="209">
        <v>53882</v>
      </c>
      <c r="H752" s="209" t="s">
        <v>6162</v>
      </c>
      <c r="I752" s="209" t="s">
        <v>35</v>
      </c>
      <c r="J752" s="209" t="s">
        <v>5389</v>
      </c>
      <c r="K752" s="210">
        <v>38.130000000000003</v>
      </c>
      <c r="L752" s="209" t="s">
        <v>5390</v>
      </c>
    </row>
    <row r="753" spans="1:12" ht="13.5">
      <c r="A753" s="209" t="s">
        <v>5774</v>
      </c>
      <c r="B753" s="209" t="s">
        <v>5775</v>
      </c>
      <c r="C753" s="209" t="s">
        <v>6071</v>
      </c>
      <c r="D753" s="209" t="s">
        <v>6072</v>
      </c>
      <c r="E753" s="210" t="s">
        <v>357</v>
      </c>
      <c r="F753" s="209" t="s">
        <v>357</v>
      </c>
      <c r="G753" s="209">
        <v>55263</v>
      </c>
      <c r="H753" s="209" t="s">
        <v>6163</v>
      </c>
      <c r="I753" s="209" t="s">
        <v>35</v>
      </c>
      <c r="J753" s="209" t="s">
        <v>5894</v>
      </c>
      <c r="K753" s="210">
        <v>52.66</v>
      </c>
      <c r="L753" s="209" t="s">
        <v>5390</v>
      </c>
    </row>
    <row r="754" spans="1:12" ht="13.5">
      <c r="A754" s="209" t="s">
        <v>5774</v>
      </c>
      <c r="B754" s="209" t="s">
        <v>5775</v>
      </c>
      <c r="C754" s="209" t="s">
        <v>6071</v>
      </c>
      <c r="D754" s="209" t="s">
        <v>6072</v>
      </c>
      <c r="E754" s="210" t="s">
        <v>357</v>
      </c>
      <c r="F754" s="209" t="s">
        <v>357</v>
      </c>
      <c r="G754" s="209">
        <v>73303</v>
      </c>
      <c r="H754" s="209" t="s">
        <v>6164</v>
      </c>
      <c r="I754" s="209" t="s">
        <v>35</v>
      </c>
      <c r="J754" s="209" t="s">
        <v>5389</v>
      </c>
      <c r="K754" s="210">
        <v>5.88</v>
      </c>
      <c r="L754" s="209" t="s">
        <v>5390</v>
      </c>
    </row>
    <row r="755" spans="1:12" ht="13.5">
      <c r="A755" s="209" t="s">
        <v>5774</v>
      </c>
      <c r="B755" s="209" t="s">
        <v>5775</v>
      </c>
      <c r="C755" s="209" t="s">
        <v>6071</v>
      </c>
      <c r="D755" s="209" t="s">
        <v>6072</v>
      </c>
      <c r="E755" s="210" t="s">
        <v>357</v>
      </c>
      <c r="F755" s="209" t="s">
        <v>357</v>
      </c>
      <c r="G755" s="209">
        <v>73307</v>
      </c>
      <c r="H755" s="209" t="s">
        <v>6165</v>
      </c>
      <c r="I755" s="209" t="s">
        <v>35</v>
      </c>
      <c r="J755" s="209" t="s">
        <v>5389</v>
      </c>
      <c r="K755" s="210">
        <v>5.24</v>
      </c>
      <c r="L755" s="209" t="s">
        <v>5390</v>
      </c>
    </row>
    <row r="756" spans="1:12" ht="13.5">
      <c r="A756" s="209" t="s">
        <v>5774</v>
      </c>
      <c r="B756" s="209" t="s">
        <v>5775</v>
      </c>
      <c r="C756" s="209" t="s">
        <v>6071</v>
      </c>
      <c r="D756" s="209" t="s">
        <v>6072</v>
      </c>
      <c r="E756" s="210" t="s">
        <v>357</v>
      </c>
      <c r="F756" s="209" t="s">
        <v>357</v>
      </c>
      <c r="G756" s="209">
        <v>73309</v>
      </c>
      <c r="H756" s="209" t="s">
        <v>6166</v>
      </c>
      <c r="I756" s="209" t="s">
        <v>35</v>
      </c>
      <c r="J756" s="209" t="s">
        <v>5389</v>
      </c>
      <c r="K756" s="210">
        <v>32.700000000000003</v>
      </c>
      <c r="L756" s="209" t="s">
        <v>5390</v>
      </c>
    </row>
    <row r="757" spans="1:12" ht="13.5">
      <c r="A757" s="209" t="s">
        <v>5774</v>
      </c>
      <c r="B757" s="209" t="s">
        <v>5775</v>
      </c>
      <c r="C757" s="209" t="s">
        <v>6071</v>
      </c>
      <c r="D757" s="209" t="s">
        <v>6072</v>
      </c>
      <c r="E757" s="210" t="s">
        <v>357</v>
      </c>
      <c r="F757" s="209" t="s">
        <v>357</v>
      </c>
      <c r="G757" s="209">
        <v>73311</v>
      </c>
      <c r="H757" s="209" t="s">
        <v>6167</v>
      </c>
      <c r="I757" s="209" t="s">
        <v>35</v>
      </c>
      <c r="J757" s="209" t="s">
        <v>5894</v>
      </c>
      <c r="K757" s="210">
        <v>145.57</v>
      </c>
      <c r="L757" s="209" t="s">
        <v>5390</v>
      </c>
    </row>
    <row r="758" spans="1:12" ht="13.5">
      <c r="A758" s="209" t="s">
        <v>5774</v>
      </c>
      <c r="B758" s="209" t="s">
        <v>5775</v>
      </c>
      <c r="C758" s="209" t="s">
        <v>6071</v>
      </c>
      <c r="D758" s="209" t="s">
        <v>6072</v>
      </c>
      <c r="E758" s="210" t="s">
        <v>357</v>
      </c>
      <c r="F758" s="209" t="s">
        <v>357</v>
      </c>
      <c r="G758" s="209">
        <v>73313</v>
      </c>
      <c r="H758" s="209" t="s">
        <v>6168</v>
      </c>
      <c r="I758" s="209" t="s">
        <v>35</v>
      </c>
      <c r="J758" s="209" t="s">
        <v>5389</v>
      </c>
      <c r="K758" s="210">
        <v>4.54</v>
      </c>
      <c r="L758" s="209" t="s">
        <v>5390</v>
      </c>
    </row>
    <row r="759" spans="1:12" ht="13.5">
      <c r="A759" s="209" t="s">
        <v>5774</v>
      </c>
      <c r="B759" s="209" t="s">
        <v>5775</v>
      </c>
      <c r="C759" s="209" t="s">
        <v>6071</v>
      </c>
      <c r="D759" s="209" t="s">
        <v>6072</v>
      </c>
      <c r="E759" s="210" t="s">
        <v>357</v>
      </c>
      <c r="F759" s="209" t="s">
        <v>357</v>
      </c>
      <c r="G759" s="209">
        <v>73315</v>
      </c>
      <c r="H759" s="209" t="s">
        <v>6169</v>
      </c>
      <c r="I759" s="209" t="s">
        <v>35</v>
      </c>
      <c r="J759" s="209" t="s">
        <v>5894</v>
      </c>
      <c r="K759" s="210">
        <v>46.69</v>
      </c>
      <c r="L759" s="209" t="s">
        <v>5390</v>
      </c>
    </row>
    <row r="760" spans="1:12" ht="13.5">
      <c r="A760" s="209" t="s">
        <v>5774</v>
      </c>
      <c r="B760" s="209" t="s">
        <v>5775</v>
      </c>
      <c r="C760" s="209" t="s">
        <v>6071</v>
      </c>
      <c r="D760" s="209" t="s">
        <v>6072</v>
      </c>
      <c r="E760" s="210" t="s">
        <v>357</v>
      </c>
      <c r="F760" s="209" t="s">
        <v>357</v>
      </c>
      <c r="G760" s="209">
        <v>73335</v>
      </c>
      <c r="H760" s="209" t="s">
        <v>6170</v>
      </c>
      <c r="I760" s="209" t="s">
        <v>35</v>
      </c>
      <c r="J760" s="209" t="s">
        <v>5389</v>
      </c>
      <c r="K760" s="210">
        <v>36.380000000000003</v>
      </c>
      <c r="L760" s="209" t="s">
        <v>5390</v>
      </c>
    </row>
    <row r="761" spans="1:12" ht="13.5">
      <c r="A761" s="209" t="s">
        <v>5774</v>
      </c>
      <c r="B761" s="209" t="s">
        <v>5775</v>
      </c>
      <c r="C761" s="209" t="s">
        <v>6071</v>
      </c>
      <c r="D761" s="209" t="s">
        <v>6072</v>
      </c>
      <c r="E761" s="210" t="s">
        <v>357</v>
      </c>
      <c r="F761" s="209" t="s">
        <v>357</v>
      </c>
      <c r="G761" s="209">
        <v>73340</v>
      </c>
      <c r="H761" s="209" t="s">
        <v>6171</v>
      </c>
      <c r="I761" s="209" t="s">
        <v>35</v>
      </c>
      <c r="J761" s="209" t="s">
        <v>5894</v>
      </c>
      <c r="K761" s="210">
        <v>126.5</v>
      </c>
      <c r="L761" s="209" t="s">
        <v>5390</v>
      </c>
    </row>
    <row r="762" spans="1:12" ht="13.5">
      <c r="A762" s="209" t="s">
        <v>5774</v>
      </c>
      <c r="B762" s="209" t="s">
        <v>5775</v>
      </c>
      <c r="C762" s="209" t="s">
        <v>6071</v>
      </c>
      <c r="D762" s="209" t="s">
        <v>6072</v>
      </c>
      <c r="E762" s="210" t="s">
        <v>357</v>
      </c>
      <c r="F762" s="209" t="s">
        <v>357</v>
      </c>
      <c r="G762" s="209">
        <v>83361</v>
      </c>
      <c r="H762" s="209" t="s">
        <v>6172</v>
      </c>
      <c r="I762" s="209" t="s">
        <v>35</v>
      </c>
      <c r="J762" s="209" t="s">
        <v>5389</v>
      </c>
      <c r="K762" s="210">
        <v>44.26</v>
      </c>
      <c r="L762" s="209" t="s">
        <v>5390</v>
      </c>
    </row>
    <row r="763" spans="1:12" ht="13.5">
      <c r="A763" s="209" t="s">
        <v>5774</v>
      </c>
      <c r="B763" s="209" t="s">
        <v>5775</v>
      </c>
      <c r="C763" s="209" t="s">
        <v>6071</v>
      </c>
      <c r="D763" s="209" t="s">
        <v>6072</v>
      </c>
      <c r="E763" s="210" t="s">
        <v>357</v>
      </c>
      <c r="F763" s="209" t="s">
        <v>357</v>
      </c>
      <c r="G763" s="209">
        <v>83761</v>
      </c>
      <c r="H763" s="209" t="s">
        <v>6173</v>
      </c>
      <c r="I763" s="209" t="s">
        <v>35</v>
      </c>
      <c r="J763" s="209" t="s">
        <v>5389</v>
      </c>
      <c r="K763" s="210">
        <v>7.83</v>
      </c>
      <c r="L763" s="209" t="s">
        <v>5390</v>
      </c>
    </row>
    <row r="764" spans="1:12" ht="13.5">
      <c r="A764" s="209" t="s">
        <v>5774</v>
      </c>
      <c r="B764" s="209" t="s">
        <v>5775</v>
      </c>
      <c r="C764" s="209" t="s">
        <v>6071</v>
      </c>
      <c r="D764" s="209" t="s">
        <v>6072</v>
      </c>
      <c r="E764" s="210" t="s">
        <v>357</v>
      </c>
      <c r="F764" s="209" t="s">
        <v>357</v>
      </c>
      <c r="G764" s="209">
        <v>83762</v>
      </c>
      <c r="H764" s="209" t="s">
        <v>6174</v>
      </c>
      <c r="I764" s="209" t="s">
        <v>35</v>
      </c>
      <c r="J764" s="209" t="s">
        <v>5389</v>
      </c>
      <c r="K764" s="210">
        <v>6.99</v>
      </c>
      <c r="L764" s="209" t="s">
        <v>5390</v>
      </c>
    </row>
    <row r="765" spans="1:12" ht="13.5">
      <c r="A765" s="209" t="s">
        <v>5774</v>
      </c>
      <c r="B765" s="209" t="s">
        <v>5775</v>
      </c>
      <c r="C765" s="209" t="s">
        <v>6071</v>
      </c>
      <c r="D765" s="209" t="s">
        <v>6072</v>
      </c>
      <c r="E765" s="210" t="s">
        <v>357</v>
      </c>
      <c r="F765" s="209" t="s">
        <v>357</v>
      </c>
      <c r="G765" s="209">
        <v>83763</v>
      </c>
      <c r="H765" s="209" t="s">
        <v>6175</v>
      </c>
      <c r="I765" s="209" t="s">
        <v>35</v>
      </c>
      <c r="J765" s="209" t="s">
        <v>5894</v>
      </c>
      <c r="K765" s="210">
        <v>41.02</v>
      </c>
      <c r="L765" s="209" t="s">
        <v>5390</v>
      </c>
    </row>
    <row r="766" spans="1:12" ht="13.5">
      <c r="A766" s="209" t="s">
        <v>5774</v>
      </c>
      <c r="B766" s="209" t="s">
        <v>5775</v>
      </c>
      <c r="C766" s="209" t="s">
        <v>6071</v>
      </c>
      <c r="D766" s="209" t="s">
        <v>6072</v>
      </c>
      <c r="E766" s="210" t="s">
        <v>357</v>
      </c>
      <c r="F766" s="209" t="s">
        <v>357</v>
      </c>
      <c r="G766" s="209">
        <v>83764</v>
      </c>
      <c r="H766" s="209" t="s">
        <v>6176</v>
      </c>
      <c r="I766" s="209" t="s">
        <v>35</v>
      </c>
      <c r="J766" s="209" t="s">
        <v>5389</v>
      </c>
      <c r="K766" s="210">
        <v>1.41</v>
      </c>
      <c r="L766" s="209" t="s">
        <v>5390</v>
      </c>
    </row>
    <row r="767" spans="1:12" ht="13.5">
      <c r="A767" s="209" t="s">
        <v>5774</v>
      </c>
      <c r="B767" s="209" t="s">
        <v>5775</v>
      </c>
      <c r="C767" s="209" t="s">
        <v>6071</v>
      </c>
      <c r="D767" s="209" t="s">
        <v>6072</v>
      </c>
      <c r="E767" s="210" t="s">
        <v>357</v>
      </c>
      <c r="F767" s="209" t="s">
        <v>357</v>
      </c>
      <c r="G767" s="209">
        <v>87026</v>
      </c>
      <c r="H767" s="209" t="s">
        <v>6177</v>
      </c>
      <c r="I767" s="209" t="s">
        <v>35</v>
      </c>
      <c r="J767" s="209" t="s">
        <v>5389</v>
      </c>
      <c r="K767" s="210">
        <v>0.39</v>
      </c>
      <c r="L767" s="209" t="s">
        <v>5390</v>
      </c>
    </row>
    <row r="768" spans="1:12" ht="13.5">
      <c r="A768" s="209" t="s">
        <v>5774</v>
      </c>
      <c r="B768" s="209" t="s">
        <v>5775</v>
      </c>
      <c r="C768" s="209" t="s">
        <v>6071</v>
      </c>
      <c r="D768" s="209" t="s">
        <v>6072</v>
      </c>
      <c r="E768" s="210" t="s">
        <v>357</v>
      </c>
      <c r="F768" s="209" t="s">
        <v>357</v>
      </c>
      <c r="G768" s="209">
        <v>87441</v>
      </c>
      <c r="H768" s="209" t="s">
        <v>6178</v>
      </c>
      <c r="I768" s="209" t="s">
        <v>35</v>
      </c>
      <c r="J768" s="209" t="s">
        <v>5447</v>
      </c>
      <c r="K768" s="210">
        <v>0.5</v>
      </c>
      <c r="L768" s="209" t="s">
        <v>5390</v>
      </c>
    </row>
    <row r="769" spans="1:12" ht="13.5">
      <c r="A769" s="209" t="s">
        <v>5774</v>
      </c>
      <c r="B769" s="209" t="s">
        <v>5775</v>
      </c>
      <c r="C769" s="209" t="s">
        <v>6071</v>
      </c>
      <c r="D769" s="209" t="s">
        <v>6072</v>
      </c>
      <c r="E769" s="210" t="s">
        <v>357</v>
      </c>
      <c r="F769" s="209" t="s">
        <v>357</v>
      </c>
      <c r="G769" s="209">
        <v>87442</v>
      </c>
      <c r="H769" s="209" t="s">
        <v>6179</v>
      </c>
      <c r="I769" s="209" t="s">
        <v>35</v>
      </c>
      <c r="J769" s="209" t="s">
        <v>5447</v>
      </c>
      <c r="K769" s="210">
        <v>0.08</v>
      </c>
      <c r="L769" s="209" t="s">
        <v>5390</v>
      </c>
    </row>
    <row r="770" spans="1:12" ht="13.5">
      <c r="A770" s="209" t="s">
        <v>5774</v>
      </c>
      <c r="B770" s="209" t="s">
        <v>5775</v>
      </c>
      <c r="C770" s="209" t="s">
        <v>6071</v>
      </c>
      <c r="D770" s="209" t="s">
        <v>6072</v>
      </c>
      <c r="E770" s="210" t="s">
        <v>357</v>
      </c>
      <c r="F770" s="209" t="s">
        <v>357</v>
      </c>
      <c r="G770" s="209">
        <v>87443</v>
      </c>
      <c r="H770" s="209" t="s">
        <v>6180</v>
      </c>
      <c r="I770" s="209" t="s">
        <v>35</v>
      </c>
      <c r="J770" s="209" t="s">
        <v>5447</v>
      </c>
      <c r="K770" s="210">
        <v>0.67</v>
      </c>
      <c r="L770" s="209" t="s">
        <v>5390</v>
      </c>
    </row>
    <row r="771" spans="1:12" ht="13.5">
      <c r="A771" s="209" t="s">
        <v>5774</v>
      </c>
      <c r="B771" s="209" t="s">
        <v>5775</v>
      </c>
      <c r="C771" s="209" t="s">
        <v>6071</v>
      </c>
      <c r="D771" s="209" t="s">
        <v>6072</v>
      </c>
      <c r="E771" s="210" t="s">
        <v>357</v>
      </c>
      <c r="F771" s="209" t="s">
        <v>357</v>
      </c>
      <c r="G771" s="209">
        <v>87444</v>
      </c>
      <c r="H771" s="209" t="s">
        <v>6181</v>
      </c>
      <c r="I771" s="209" t="s">
        <v>35</v>
      </c>
      <c r="J771" s="209" t="s">
        <v>5894</v>
      </c>
      <c r="K771" s="210">
        <v>3.46</v>
      </c>
      <c r="L771" s="209" t="s">
        <v>5390</v>
      </c>
    </row>
    <row r="772" spans="1:12" ht="13.5">
      <c r="A772" s="209" t="s">
        <v>5774</v>
      </c>
      <c r="B772" s="209" t="s">
        <v>5775</v>
      </c>
      <c r="C772" s="209" t="s">
        <v>6071</v>
      </c>
      <c r="D772" s="209" t="s">
        <v>6072</v>
      </c>
      <c r="E772" s="210" t="s">
        <v>357</v>
      </c>
      <c r="F772" s="209" t="s">
        <v>357</v>
      </c>
      <c r="G772" s="209">
        <v>88387</v>
      </c>
      <c r="H772" s="209" t="s">
        <v>6182</v>
      </c>
      <c r="I772" s="209" t="s">
        <v>35</v>
      </c>
      <c r="J772" s="209" t="s">
        <v>5447</v>
      </c>
      <c r="K772" s="210">
        <v>0.98</v>
      </c>
      <c r="L772" s="209" t="s">
        <v>5390</v>
      </c>
    </row>
    <row r="773" spans="1:12" ht="13.5">
      <c r="A773" s="209" t="s">
        <v>5774</v>
      </c>
      <c r="B773" s="209" t="s">
        <v>5775</v>
      </c>
      <c r="C773" s="209" t="s">
        <v>6071</v>
      </c>
      <c r="D773" s="209" t="s">
        <v>6072</v>
      </c>
      <c r="E773" s="210" t="s">
        <v>357</v>
      </c>
      <c r="F773" s="209" t="s">
        <v>357</v>
      </c>
      <c r="G773" s="209">
        <v>88389</v>
      </c>
      <c r="H773" s="209" t="s">
        <v>6183</v>
      </c>
      <c r="I773" s="209" t="s">
        <v>35</v>
      </c>
      <c r="J773" s="209" t="s">
        <v>5447</v>
      </c>
      <c r="K773" s="210">
        <v>0.16</v>
      </c>
      <c r="L773" s="209" t="s">
        <v>5390</v>
      </c>
    </row>
    <row r="774" spans="1:12" ht="13.5">
      <c r="A774" s="209" t="s">
        <v>5774</v>
      </c>
      <c r="B774" s="209" t="s">
        <v>5775</v>
      </c>
      <c r="C774" s="209" t="s">
        <v>6071</v>
      </c>
      <c r="D774" s="209" t="s">
        <v>6072</v>
      </c>
      <c r="E774" s="210" t="s">
        <v>357</v>
      </c>
      <c r="F774" s="209" t="s">
        <v>357</v>
      </c>
      <c r="G774" s="209">
        <v>88390</v>
      </c>
      <c r="H774" s="209" t="s">
        <v>6184</v>
      </c>
      <c r="I774" s="209" t="s">
        <v>35</v>
      </c>
      <c r="J774" s="209" t="s">
        <v>5447</v>
      </c>
      <c r="K774" s="210">
        <v>1.1499999999999999</v>
      </c>
      <c r="L774" s="209" t="s">
        <v>5390</v>
      </c>
    </row>
    <row r="775" spans="1:12" ht="13.5">
      <c r="A775" s="209" t="s">
        <v>5774</v>
      </c>
      <c r="B775" s="209" t="s">
        <v>5775</v>
      </c>
      <c r="C775" s="209" t="s">
        <v>6071</v>
      </c>
      <c r="D775" s="209" t="s">
        <v>6072</v>
      </c>
      <c r="E775" s="210" t="s">
        <v>357</v>
      </c>
      <c r="F775" s="209" t="s">
        <v>357</v>
      </c>
      <c r="G775" s="209">
        <v>88391</v>
      </c>
      <c r="H775" s="209" t="s">
        <v>6185</v>
      </c>
      <c r="I775" s="209" t="s">
        <v>35</v>
      </c>
      <c r="J775" s="209" t="s">
        <v>5447</v>
      </c>
      <c r="K775" s="210">
        <v>3.59</v>
      </c>
      <c r="L775" s="209" t="s">
        <v>5390</v>
      </c>
    </row>
    <row r="776" spans="1:12" ht="13.5">
      <c r="A776" s="209" t="s">
        <v>5774</v>
      </c>
      <c r="B776" s="209" t="s">
        <v>5775</v>
      </c>
      <c r="C776" s="209" t="s">
        <v>6071</v>
      </c>
      <c r="D776" s="209" t="s">
        <v>6072</v>
      </c>
      <c r="E776" s="210" t="s">
        <v>357</v>
      </c>
      <c r="F776" s="209" t="s">
        <v>357</v>
      </c>
      <c r="G776" s="209">
        <v>88394</v>
      </c>
      <c r="H776" s="209" t="s">
        <v>6186</v>
      </c>
      <c r="I776" s="209" t="s">
        <v>35</v>
      </c>
      <c r="J776" s="209" t="s">
        <v>5447</v>
      </c>
      <c r="K776" s="210">
        <v>1.17</v>
      </c>
      <c r="L776" s="209" t="s">
        <v>5390</v>
      </c>
    </row>
    <row r="777" spans="1:12" ht="13.5">
      <c r="A777" s="209" t="s">
        <v>5774</v>
      </c>
      <c r="B777" s="209" t="s">
        <v>5775</v>
      </c>
      <c r="C777" s="209" t="s">
        <v>6071</v>
      </c>
      <c r="D777" s="209" t="s">
        <v>6072</v>
      </c>
      <c r="E777" s="210" t="s">
        <v>357</v>
      </c>
      <c r="F777" s="209" t="s">
        <v>357</v>
      </c>
      <c r="G777" s="209">
        <v>88395</v>
      </c>
      <c r="H777" s="209" t="s">
        <v>6187</v>
      </c>
      <c r="I777" s="209" t="s">
        <v>35</v>
      </c>
      <c r="J777" s="209" t="s">
        <v>5447</v>
      </c>
      <c r="K777" s="210">
        <v>0.19</v>
      </c>
      <c r="L777" s="209" t="s">
        <v>5390</v>
      </c>
    </row>
    <row r="778" spans="1:12" ht="13.5">
      <c r="A778" s="209" t="s">
        <v>5774</v>
      </c>
      <c r="B778" s="209" t="s">
        <v>5775</v>
      </c>
      <c r="C778" s="209" t="s">
        <v>6071</v>
      </c>
      <c r="D778" s="209" t="s">
        <v>6072</v>
      </c>
      <c r="E778" s="210" t="s">
        <v>357</v>
      </c>
      <c r="F778" s="209" t="s">
        <v>357</v>
      </c>
      <c r="G778" s="209">
        <v>88396</v>
      </c>
      <c r="H778" s="209" t="s">
        <v>6188</v>
      </c>
      <c r="I778" s="209" t="s">
        <v>35</v>
      </c>
      <c r="J778" s="209" t="s">
        <v>5447</v>
      </c>
      <c r="K778" s="210">
        <v>1.37</v>
      </c>
      <c r="L778" s="209" t="s">
        <v>5390</v>
      </c>
    </row>
    <row r="779" spans="1:12" ht="13.5">
      <c r="A779" s="209" t="s">
        <v>5774</v>
      </c>
      <c r="B779" s="209" t="s">
        <v>5775</v>
      </c>
      <c r="C779" s="209" t="s">
        <v>6071</v>
      </c>
      <c r="D779" s="209" t="s">
        <v>6072</v>
      </c>
      <c r="E779" s="210" t="s">
        <v>357</v>
      </c>
      <c r="F779" s="209" t="s">
        <v>357</v>
      </c>
      <c r="G779" s="209">
        <v>88397</v>
      </c>
      <c r="H779" s="209" t="s">
        <v>6189</v>
      </c>
      <c r="I779" s="209" t="s">
        <v>35</v>
      </c>
      <c r="J779" s="209" t="s">
        <v>5447</v>
      </c>
      <c r="K779" s="210">
        <v>5.39</v>
      </c>
      <c r="L779" s="209" t="s">
        <v>5390</v>
      </c>
    </row>
    <row r="780" spans="1:12" ht="13.5">
      <c r="A780" s="209" t="s">
        <v>5774</v>
      </c>
      <c r="B780" s="209" t="s">
        <v>5775</v>
      </c>
      <c r="C780" s="209" t="s">
        <v>6071</v>
      </c>
      <c r="D780" s="209" t="s">
        <v>6072</v>
      </c>
      <c r="E780" s="210" t="s">
        <v>357</v>
      </c>
      <c r="F780" s="209" t="s">
        <v>357</v>
      </c>
      <c r="G780" s="209">
        <v>88400</v>
      </c>
      <c r="H780" s="209" t="s">
        <v>6190</v>
      </c>
      <c r="I780" s="209" t="s">
        <v>35</v>
      </c>
      <c r="J780" s="209" t="s">
        <v>5447</v>
      </c>
      <c r="K780" s="210">
        <v>0.93</v>
      </c>
      <c r="L780" s="209" t="s">
        <v>5390</v>
      </c>
    </row>
    <row r="781" spans="1:12" ht="13.5">
      <c r="A781" s="209" t="s">
        <v>5774</v>
      </c>
      <c r="B781" s="209" t="s">
        <v>5775</v>
      </c>
      <c r="C781" s="209" t="s">
        <v>6071</v>
      </c>
      <c r="D781" s="209" t="s">
        <v>6072</v>
      </c>
      <c r="E781" s="210" t="s">
        <v>357</v>
      </c>
      <c r="F781" s="209" t="s">
        <v>357</v>
      </c>
      <c r="G781" s="209">
        <v>88401</v>
      </c>
      <c r="H781" s="209" t="s">
        <v>6191</v>
      </c>
      <c r="I781" s="209" t="s">
        <v>35</v>
      </c>
      <c r="J781" s="209" t="s">
        <v>5447</v>
      </c>
      <c r="K781" s="210">
        <v>0.15</v>
      </c>
      <c r="L781" s="209" t="s">
        <v>5390</v>
      </c>
    </row>
    <row r="782" spans="1:12" ht="13.5">
      <c r="A782" s="209" t="s">
        <v>5774</v>
      </c>
      <c r="B782" s="209" t="s">
        <v>5775</v>
      </c>
      <c r="C782" s="209" t="s">
        <v>6071</v>
      </c>
      <c r="D782" s="209" t="s">
        <v>6072</v>
      </c>
      <c r="E782" s="210" t="s">
        <v>357</v>
      </c>
      <c r="F782" s="209" t="s">
        <v>357</v>
      </c>
      <c r="G782" s="209">
        <v>88402</v>
      </c>
      <c r="H782" s="209" t="s">
        <v>6192</v>
      </c>
      <c r="I782" s="209" t="s">
        <v>35</v>
      </c>
      <c r="J782" s="209" t="s">
        <v>5447</v>
      </c>
      <c r="K782" s="210">
        <v>1.08</v>
      </c>
      <c r="L782" s="209" t="s">
        <v>5390</v>
      </c>
    </row>
    <row r="783" spans="1:12" ht="13.5">
      <c r="A783" s="209" t="s">
        <v>5774</v>
      </c>
      <c r="B783" s="209" t="s">
        <v>5775</v>
      </c>
      <c r="C783" s="209" t="s">
        <v>6071</v>
      </c>
      <c r="D783" s="209" t="s">
        <v>6072</v>
      </c>
      <c r="E783" s="210" t="s">
        <v>357</v>
      </c>
      <c r="F783" s="209" t="s">
        <v>357</v>
      </c>
      <c r="G783" s="209">
        <v>88403</v>
      </c>
      <c r="H783" s="209" t="s">
        <v>6193</v>
      </c>
      <c r="I783" s="209" t="s">
        <v>35</v>
      </c>
      <c r="J783" s="209" t="s">
        <v>5447</v>
      </c>
      <c r="K783" s="210">
        <v>2.15</v>
      </c>
      <c r="L783" s="209" t="s">
        <v>5390</v>
      </c>
    </row>
    <row r="784" spans="1:12" ht="13.5">
      <c r="A784" s="209" t="s">
        <v>5774</v>
      </c>
      <c r="B784" s="209" t="s">
        <v>5775</v>
      </c>
      <c r="C784" s="209" t="s">
        <v>6071</v>
      </c>
      <c r="D784" s="209" t="s">
        <v>6072</v>
      </c>
      <c r="E784" s="210" t="s">
        <v>357</v>
      </c>
      <c r="F784" s="209" t="s">
        <v>357</v>
      </c>
      <c r="G784" s="209">
        <v>88419</v>
      </c>
      <c r="H784" s="209" t="s">
        <v>6194</v>
      </c>
      <c r="I784" s="209" t="s">
        <v>35</v>
      </c>
      <c r="J784" s="209" t="s">
        <v>5447</v>
      </c>
      <c r="K784" s="210">
        <v>6.48</v>
      </c>
      <c r="L784" s="209" t="s">
        <v>5390</v>
      </c>
    </row>
    <row r="785" spans="1:12" ht="13.5">
      <c r="A785" s="209" t="s">
        <v>5774</v>
      </c>
      <c r="B785" s="209" t="s">
        <v>5775</v>
      </c>
      <c r="C785" s="209" t="s">
        <v>6071</v>
      </c>
      <c r="D785" s="209" t="s">
        <v>6072</v>
      </c>
      <c r="E785" s="210" t="s">
        <v>357</v>
      </c>
      <c r="F785" s="209" t="s">
        <v>357</v>
      </c>
      <c r="G785" s="209">
        <v>88422</v>
      </c>
      <c r="H785" s="209" t="s">
        <v>6195</v>
      </c>
      <c r="I785" s="209" t="s">
        <v>35</v>
      </c>
      <c r="J785" s="209" t="s">
        <v>5447</v>
      </c>
      <c r="K785" s="210">
        <v>0.76</v>
      </c>
      <c r="L785" s="209" t="s">
        <v>5390</v>
      </c>
    </row>
    <row r="786" spans="1:12" ht="13.5">
      <c r="A786" s="209" t="s">
        <v>5774</v>
      </c>
      <c r="B786" s="209" t="s">
        <v>5775</v>
      </c>
      <c r="C786" s="209" t="s">
        <v>6071</v>
      </c>
      <c r="D786" s="209" t="s">
        <v>6072</v>
      </c>
      <c r="E786" s="210" t="s">
        <v>357</v>
      </c>
      <c r="F786" s="209" t="s">
        <v>357</v>
      </c>
      <c r="G786" s="209">
        <v>88425</v>
      </c>
      <c r="H786" s="209" t="s">
        <v>6196</v>
      </c>
      <c r="I786" s="209" t="s">
        <v>35</v>
      </c>
      <c r="J786" s="209" t="s">
        <v>5447</v>
      </c>
      <c r="K786" s="210">
        <v>8.1</v>
      </c>
      <c r="L786" s="209" t="s">
        <v>5390</v>
      </c>
    </row>
    <row r="787" spans="1:12" ht="13.5">
      <c r="A787" s="209" t="s">
        <v>5774</v>
      </c>
      <c r="B787" s="209" t="s">
        <v>5775</v>
      </c>
      <c r="C787" s="209" t="s">
        <v>6071</v>
      </c>
      <c r="D787" s="209" t="s">
        <v>6072</v>
      </c>
      <c r="E787" s="210" t="s">
        <v>357</v>
      </c>
      <c r="F787" s="209" t="s">
        <v>357</v>
      </c>
      <c r="G787" s="209">
        <v>88427</v>
      </c>
      <c r="H787" s="209" t="s">
        <v>6197</v>
      </c>
      <c r="I787" s="209" t="s">
        <v>35</v>
      </c>
      <c r="J787" s="209" t="s">
        <v>5447</v>
      </c>
      <c r="K787" s="210">
        <v>1.21</v>
      </c>
      <c r="L787" s="209" t="s">
        <v>5390</v>
      </c>
    </row>
    <row r="788" spans="1:12" ht="13.5">
      <c r="A788" s="209" t="s">
        <v>5774</v>
      </c>
      <c r="B788" s="209" t="s">
        <v>5775</v>
      </c>
      <c r="C788" s="209" t="s">
        <v>6071</v>
      </c>
      <c r="D788" s="209" t="s">
        <v>6072</v>
      </c>
      <c r="E788" s="210" t="s">
        <v>357</v>
      </c>
      <c r="F788" s="209" t="s">
        <v>357</v>
      </c>
      <c r="G788" s="209">
        <v>88434</v>
      </c>
      <c r="H788" s="209" t="s">
        <v>6198</v>
      </c>
      <c r="I788" s="209" t="s">
        <v>35</v>
      </c>
      <c r="J788" s="209" t="s">
        <v>5447</v>
      </c>
      <c r="K788" s="210">
        <v>8.59</v>
      </c>
      <c r="L788" s="209" t="s">
        <v>5390</v>
      </c>
    </row>
    <row r="789" spans="1:12" ht="13.5">
      <c r="A789" s="209" t="s">
        <v>5774</v>
      </c>
      <c r="B789" s="209" t="s">
        <v>5775</v>
      </c>
      <c r="C789" s="209" t="s">
        <v>6071</v>
      </c>
      <c r="D789" s="209" t="s">
        <v>6072</v>
      </c>
      <c r="E789" s="210" t="s">
        <v>357</v>
      </c>
      <c r="F789" s="209" t="s">
        <v>357</v>
      </c>
      <c r="G789" s="209">
        <v>88435</v>
      </c>
      <c r="H789" s="209" t="s">
        <v>6199</v>
      </c>
      <c r="I789" s="209" t="s">
        <v>35</v>
      </c>
      <c r="J789" s="209" t="s">
        <v>5447</v>
      </c>
      <c r="K789" s="210">
        <v>1.02</v>
      </c>
      <c r="L789" s="209" t="s">
        <v>5390</v>
      </c>
    </row>
    <row r="790" spans="1:12" ht="13.5">
      <c r="A790" s="209" t="s">
        <v>5774</v>
      </c>
      <c r="B790" s="209" t="s">
        <v>5775</v>
      </c>
      <c r="C790" s="209" t="s">
        <v>6071</v>
      </c>
      <c r="D790" s="209" t="s">
        <v>6072</v>
      </c>
      <c r="E790" s="210" t="s">
        <v>357</v>
      </c>
      <c r="F790" s="209" t="s">
        <v>357</v>
      </c>
      <c r="G790" s="209">
        <v>88436</v>
      </c>
      <c r="H790" s="209" t="s">
        <v>6200</v>
      </c>
      <c r="I790" s="209" t="s">
        <v>35</v>
      </c>
      <c r="J790" s="209" t="s">
        <v>5447</v>
      </c>
      <c r="K790" s="210">
        <v>10.74</v>
      </c>
      <c r="L790" s="209" t="s">
        <v>5390</v>
      </c>
    </row>
    <row r="791" spans="1:12" ht="13.5">
      <c r="A791" s="209" t="s">
        <v>5774</v>
      </c>
      <c r="B791" s="209" t="s">
        <v>5775</v>
      </c>
      <c r="C791" s="209" t="s">
        <v>6071</v>
      </c>
      <c r="D791" s="209" t="s">
        <v>6072</v>
      </c>
      <c r="E791" s="210" t="s">
        <v>357</v>
      </c>
      <c r="F791" s="209" t="s">
        <v>357</v>
      </c>
      <c r="G791" s="209">
        <v>88437</v>
      </c>
      <c r="H791" s="209" t="s">
        <v>6201</v>
      </c>
      <c r="I791" s="209" t="s">
        <v>35</v>
      </c>
      <c r="J791" s="209" t="s">
        <v>5447</v>
      </c>
      <c r="K791" s="210">
        <v>1.21</v>
      </c>
      <c r="L791" s="209" t="s">
        <v>5390</v>
      </c>
    </row>
    <row r="792" spans="1:12" ht="13.5">
      <c r="A792" s="209" t="s">
        <v>5774</v>
      </c>
      <c r="B792" s="209" t="s">
        <v>5775</v>
      </c>
      <c r="C792" s="209" t="s">
        <v>6071</v>
      </c>
      <c r="D792" s="209" t="s">
        <v>6072</v>
      </c>
      <c r="E792" s="210" t="s">
        <v>357</v>
      </c>
      <c r="F792" s="209" t="s">
        <v>357</v>
      </c>
      <c r="G792" s="209">
        <v>88569</v>
      </c>
      <c r="H792" s="209" t="s">
        <v>6202</v>
      </c>
      <c r="I792" s="209" t="s">
        <v>35</v>
      </c>
      <c r="J792" s="209" t="s">
        <v>5389</v>
      </c>
      <c r="K792" s="210">
        <v>3.96</v>
      </c>
      <c r="L792" s="209" t="s">
        <v>5390</v>
      </c>
    </row>
    <row r="793" spans="1:12" ht="13.5">
      <c r="A793" s="209" t="s">
        <v>5774</v>
      </c>
      <c r="B793" s="209" t="s">
        <v>5775</v>
      </c>
      <c r="C793" s="209" t="s">
        <v>6071</v>
      </c>
      <c r="D793" s="209" t="s">
        <v>6072</v>
      </c>
      <c r="E793" s="210" t="s">
        <v>357</v>
      </c>
      <c r="F793" s="209" t="s">
        <v>357</v>
      </c>
      <c r="G793" s="209">
        <v>88570</v>
      </c>
      <c r="H793" s="209" t="s">
        <v>6203</v>
      </c>
      <c r="I793" s="209" t="s">
        <v>35</v>
      </c>
      <c r="J793" s="209" t="s">
        <v>5389</v>
      </c>
      <c r="K793" s="210">
        <v>0.66</v>
      </c>
      <c r="L793" s="209" t="s">
        <v>5390</v>
      </c>
    </row>
    <row r="794" spans="1:12" ht="13.5">
      <c r="A794" s="209" t="s">
        <v>5774</v>
      </c>
      <c r="B794" s="209" t="s">
        <v>5775</v>
      </c>
      <c r="C794" s="209" t="s">
        <v>6071</v>
      </c>
      <c r="D794" s="209" t="s">
        <v>6072</v>
      </c>
      <c r="E794" s="210" t="s">
        <v>357</v>
      </c>
      <c r="F794" s="209" t="s">
        <v>357</v>
      </c>
      <c r="G794" s="209">
        <v>88826</v>
      </c>
      <c r="H794" s="209" t="s">
        <v>6204</v>
      </c>
      <c r="I794" s="209" t="s">
        <v>35</v>
      </c>
      <c r="J794" s="209" t="s">
        <v>5894</v>
      </c>
      <c r="K794" s="210">
        <v>0.37</v>
      </c>
      <c r="L794" s="209" t="s">
        <v>5390</v>
      </c>
    </row>
    <row r="795" spans="1:12" ht="13.5">
      <c r="A795" s="209" t="s">
        <v>5774</v>
      </c>
      <c r="B795" s="209" t="s">
        <v>5775</v>
      </c>
      <c r="C795" s="209" t="s">
        <v>6071</v>
      </c>
      <c r="D795" s="209" t="s">
        <v>6072</v>
      </c>
      <c r="E795" s="210" t="s">
        <v>357</v>
      </c>
      <c r="F795" s="209" t="s">
        <v>357</v>
      </c>
      <c r="G795" s="209">
        <v>88827</v>
      </c>
      <c r="H795" s="209" t="s">
        <v>6205</v>
      </c>
      <c r="I795" s="209" t="s">
        <v>35</v>
      </c>
      <c r="J795" s="209" t="s">
        <v>5894</v>
      </c>
      <c r="K795" s="210">
        <v>0.06</v>
      </c>
      <c r="L795" s="209" t="s">
        <v>5390</v>
      </c>
    </row>
    <row r="796" spans="1:12" ht="13.5">
      <c r="A796" s="209" t="s">
        <v>5774</v>
      </c>
      <c r="B796" s="209" t="s">
        <v>5775</v>
      </c>
      <c r="C796" s="209" t="s">
        <v>6071</v>
      </c>
      <c r="D796" s="209" t="s">
        <v>6072</v>
      </c>
      <c r="E796" s="210" t="s">
        <v>357</v>
      </c>
      <c r="F796" s="209" t="s">
        <v>357</v>
      </c>
      <c r="G796" s="209">
        <v>88828</v>
      </c>
      <c r="H796" s="209" t="s">
        <v>6206</v>
      </c>
      <c r="I796" s="209" t="s">
        <v>35</v>
      </c>
      <c r="J796" s="209" t="s">
        <v>5894</v>
      </c>
      <c r="K796" s="210">
        <v>0.43</v>
      </c>
      <c r="L796" s="209" t="s">
        <v>5390</v>
      </c>
    </row>
    <row r="797" spans="1:12" ht="13.5">
      <c r="A797" s="209" t="s">
        <v>5774</v>
      </c>
      <c r="B797" s="209" t="s">
        <v>5775</v>
      </c>
      <c r="C797" s="209" t="s">
        <v>6071</v>
      </c>
      <c r="D797" s="209" t="s">
        <v>6072</v>
      </c>
      <c r="E797" s="210" t="s">
        <v>357</v>
      </c>
      <c r="F797" s="209" t="s">
        <v>357</v>
      </c>
      <c r="G797" s="209">
        <v>88829</v>
      </c>
      <c r="H797" s="209" t="s">
        <v>6207</v>
      </c>
      <c r="I797" s="209" t="s">
        <v>35</v>
      </c>
      <c r="J797" s="209" t="s">
        <v>5447</v>
      </c>
      <c r="K797" s="210">
        <v>1.43</v>
      </c>
      <c r="L797" s="209" t="s">
        <v>5390</v>
      </c>
    </row>
    <row r="798" spans="1:12" ht="13.5">
      <c r="A798" s="209" t="s">
        <v>5774</v>
      </c>
      <c r="B798" s="209" t="s">
        <v>5775</v>
      </c>
      <c r="C798" s="209" t="s">
        <v>6071</v>
      </c>
      <c r="D798" s="209" t="s">
        <v>6072</v>
      </c>
      <c r="E798" s="210" t="s">
        <v>357</v>
      </c>
      <c r="F798" s="209" t="s">
        <v>357</v>
      </c>
      <c r="G798" s="209">
        <v>88832</v>
      </c>
      <c r="H798" s="209" t="s">
        <v>6208</v>
      </c>
      <c r="I798" s="209" t="s">
        <v>35</v>
      </c>
      <c r="J798" s="209" t="s">
        <v>5389</v>
      </c>
      <c r="K798" s="210">
        <v>43.77</v>
      </c>
      <c r="L798" s="209" t="s">
        <v>5390</v>
      </c>
    </row>
    <row r="799" spans="1:12" ht="13.5">
      <c r="A799" s="209" t="s">
        <v>5774</v>
      </c>
      <c r="B799" s="209" t="s">
        <v>5775</v>
      </c>
      <c r="C799" s="209" t="s">
        <v>6071</v>
      </c>
      <c r="D799" s="209" t="s">
        <v>6072</v>
      </c>
      <c r="E799" s="210" t="s">
        <v>357</v>
      </c>
      <c r="F799" s="209" t="s">
        <v>357</v>
      </c>
      <c r="G799" s="209">
        <v>88834</v>
      </c>
      <c r="H799" s="209" t="s">
        <v>6209</v>
      </c>
      <c r="I799" s="209" t="s">
        <v>35</v>
      </c>
      <c r="J799" s="209" t="s">
        <v>5389</v>
      </c>
      <c r="K799" s="210">
        <v>5.94</v>
      </c>
      <c r="L799" s="209" t="s">
        <v>5390</v>
      </c>
    </row>
    <row r="800" spans="1:12" ht="13.5">
      <c r="A800" s="209" t="s">
        <v>5774</v>
      </c>
      <c r="B800" s="209" t="s">
        <v>5775</v>
      </c>
      <c r="C800" s="209" t="s">
        <v>6071</v>
      </c>
      <c r="D800" s="209" t="s">
        <v>6072</v>
      </c>
      <c r="E800" s="210" t="s">
        <v>357</v>
      </c>
      <c r="F800" s="209" t="s">
        <v>357</v>
      </c>
      <c r="G800" s="209">
        <v>88835</v>
      </c>
      <c r="H800" s="209" t="s">
        <v>6210</v>
      </c>
      <c r="I800" s="209" t="s">
        <v>35</v>
      </c>
      <c r="J800" s="209" t="s">
        <v>5389</v>
      </c>
      <c r="K800" s="210">
        <v>54.71</v>
      </c>
      <c r="L800" s="209" t="s">
        <v>5390</v>
      </c>
    </row>
    <row r="801" spans="1:12" ht="13.5">
      <c r="A801" s="209" t="s">
        <v>5774</v>
      </c>
      <c r="B801" s="209" t="s">
        <v>5775</v>
      </c>
      <c r="C801" s="209" t="s">
        <v>6071</v>
      </c>
      <c r="D801" s="209" t="s">
        <v>6072</v>
      </c>
      <c r="E801" s="210" t="s">
        <v>357</v>
      </c>
      <c r="F801" s="209" t="s">
        <v>357</v>
      </c>
      <c r="G801" s="209">
        <v>88836</v>
      </c>
      <c r="H801" s="209" t="s">
        <v>6211</v>
      </c>
      <c r="I801" s="209" t="s">
        <v>35</v>
      </c>
      <c r="J801" s="209" t="s">
        <v>5894</v>
      </c>
      <c r="K801" s="210">
        <v>52.17</v>
      </c>
      <c r="L801" s="209" t="s">
        <v>5390</v>
      </c>
    </row>
    <row r="802" spans="1:12" ht="13.5">
      <c r="A802" s="209" t="s">
        <v>5774</v>
      </c>
      <c r="B802" s="209" t="s">
        <v>5775</v>
      </c>
      <c r="C802" s="209" t="s">
        <v>6071</v>
      </c>
      <c r="D802" s="209" t="s">
        <v>6072</v>
      </c>
      <c r="E802" s="210" t="s">
        <v>357</v>
      </c>
      <c r="F802" s="209" t="s">
        <v>357</v>
      </c>
      <c r="G802" s="209">
        <v>88839</v>
      </c>
      <c r="H802" s="209" t="s">
        <v>6212</v>
      </c>
      <c r="I802" s="209" t="s">
        <v>35</v>
      </c>
      <c r="J802" s="209" t="s">
        <v>5389</v>
      </c>
      <c r="K802" s="210">
        <v>31.13</v>
      </c>
      <c r="L802" s="209" t="s">
        <v>5390</v>
      </c>
    </row>
    <row r="803" spans="1:12" ht="13.5">
      <c r="A803" s="209" t="s">
        <v>5774</v>
      </c>
      <c r="B803" s="209" t="s">
        <v>5775</v>
      </c>
      <c r="C803" s="209" t="s">
        <v>6071</v>
      </c>
      <c r="D803" s="209" t="s">
        <v>6072</v>
      </c>
      <c r="E803" s="210" t="s">
        <v>357</v>
      </c>
      <c r="F803" s="209" t="s">
        <v>357</v>
      </c>
      <c r="G803" s="209">
        <v>88840</v>
      </c>
      <c r="H803" s="209" t="s">
        <v>6213</v>
      </c>
      <c r="I803" s="209" t="s">
        <v>35</v>
      </c>
      <c r="J803" s="209" t="s">
        <v>5389</v>
      </c>
      <c r="K803" s="210">
        <v>7</v>
      </c>
      <c r="L803" s="209" t="s">
        <v>5390</v>
      </c>
    </row>
    <row r="804" spans="1:12" ht="13.5">
      <c r="A804" s="209" t="s">
        <v>5774</v>
      </c>
      <c r="B804" s="209" t="s">
        <v>5775</v>
      </c>
      <c r="C804" s="209" t="s">
        <v>6071</v>
      </c>
      <c r="D804" s="209" t="s">
        <v>6072</v>
      </c>
      <c r="E804" s="210" t="s">
        <v>357</v>
      </c>
      <c r="F804" s="209" t="s">
        <v>357</v>
      </c>
      <c r="G804" s="209">
        <v>88841</v>
      </c>
      <c r="H804" s="209" t="s">
        <v>6214</v>
      </c>
      <c r="I804" s="209" t="s">
        <v>35</v>
      </c>
      <c r="J804" s="209" t="s">
        <v>5389</v>
      </c>
      <c r="K804" s="210">
        <v>55.66</v>
      </c>
      <c r="L804" s="209" t="s">
        <v>5390</v>
      </c>
    </row>
    <row r="805" spans="1:12" ht="13.5">
      <c r="A805" s="209" t="s">
        <v>5774</v>
      </c>
      <c r="B805" s="209" t="s">
        <v>5775</v>
      </c>
      <c r="C805" s="209" t="s">
        <v>6071</v>
      </c>
      <c r="D805" s="209" t="s">
        <v>6072</v>
      </c>
      <c r="E805" s="210" t="s">
        <v>357</v>
      </c>
      <c r="F805" s="209" t="s">
        <v>357</v>
      </c>
      <c r="G805" s="209">
        <v>88842</v>
      </c>
      <c r="H805" s="209" t="s">
        <v>6215</v>
      </c>
      <c r="I805" s="209" t="s">
        <v>35</v>
      </c>
      <c r="J805" s="209" t="s">
        <v>5894</v>
      </c>
      <c r="K805" s="210">
        <v>63.86</v>
      </c>
      <c r="L805" s="209" t="s">
        <v>5390</v>
      </c>
    </row>
    <row r="806" spans="1:12" ht="13.5">
      <c r="A806" s="209" t="s">
        <v>5774</v>
      </c>
      <c r="B806" s="209" t="s">
        <v>5775</v>
      </c>
      <c r="C806" s="209" t="s">
        <v>6071</v>
      </c>
      <c r="D806" s="209" t="s">
        <v>6072</v>
      </c>
      <c r="E806" s="210" t="s">
        <v>357</v>
      </c>
      <c r="F806" s="209" t="s">
        <v>357</v>
      </c>
      <c r="G806" s="209">
        <v>88847</v>
      </c>
      <c r="H806" s="209" t="s">
        <v>6216</v>
      </c>
      <c r="I806" s="209" t="s">
        <v>35</v>
      </c>
      <c r="J806" s="209" t="s">
        <v>5389</v>
      </c>
      <c r="K806" s="210">
        <v>22.82</v>
      </c>
      <c r="L806" s="209" t="s">
        <v>5390</v>
      </c>
    </row>
    <row r="807" spans="1:12" ht="13.5">
      <c r="A807" s="209" t="s">
        <v>5774</v>
      </c>
      <c r="B807" s="209" t="s">
        <v>5775</v>
      </c>
      <c r="C807" s="209" t="s">
        <v>6071</v>
      </c>
      <c r="D807" s="209" t="s">
        <v>6072</v>
      </c>
      <c r="E807" s="210" t="s">
        <v>357</v>
      </c>
      <c r="F807" s="209" t="s">
        <v>357</v>
      </c>
      <c r="G807" s="209">
        <v>88848</v>
      </c>
      <c r="H807" s="209" t="s">
        <v>6217</v>
      </c>
      <c r="I807" s="209" t="s">
        <v>35</v>
      </c>
      <c r="J807" s="209" t="s">
        <v>5389</v>
      </c>
      <c r="K807" s="210">
        <v>4.79</v>
      </c>
      <c r="L807" s="209" t="s">
        <v>5390</v>
      </c>
    </row>
    <row r="808" spans="1:12" ht="13.5">
      <c r="A808" s="209" t="s">
        <v>5774</v>
      </c>
      <c r="B808" s="209" t="s">
        <v>5775</v>
      </c>
      <c r="C808" s="209" t="s">
        <v>6071</v>
      </c>
      <c r="D808" s="209" t="s">
        <v>6072</v>
      </c>
      <c r="E808" s="210" t="s">
        <v>357</v>
      </c>
      <c r="F808" s="209" t="s">
        <v>357</v>
      </c>
      <c r="G808" s="209">
        <v>88853</v>
      </c>
      <c r="H808" s="209" t="s">
        <v>6218</v>
      </c>
      <c r="I808" s="209" t="s">
        <v>35</v>
      </c>
      <c r="J808" s="209" t="s">
        <v>5447</v>
      </c>
      <c r="K808" s="210">
        <v>0.26</v>
      </c>
      <c r="L808" s="209" t="s">
        <v>5390</v>
      </c>
    </row>
    <row r="809" spans="1:12" ht="13.5">
      <c r="A809" s="209" t="s">
        <v>5774</v>
      </c>
      <c r="B809" s="209" t="s">
        <v>5775</v>
      </c>
      <c r="C809" s="209" t="s">
        <v>6071</v>
      </c>
      <c r="D809" s="209" t="s">
        <v>6072</v>
      </c>
      <c r="E809" s="210" t="s">
        <v>357</v>
      </c>
      <c r="F809" s="209" t="s">
        <v>357</v>
      </c>
      <c r="G809" s="209">
        <v>88854</v>
      </c>
      <c r="H809" s="209" t="s">
        <v>6219</v>
      </c>
      <c r="I809" s="209" t="s">
        <v>35</v>
      </c>
      <c r="J809" s="209" t="s">
        <v>5447</v>
      </c>
      <c r="K809" s="210">
        <v>0.03</v>
      </c>
      <c r="L809" s="209" t="s">
        <v>5390</v>
      </c>
    </row>
    <row r="810" spans="1:12" ht="13.5">
      <c r="A810" s="209" t="s">
        <v>5774</v>
      </c>
      <c r="B810" s="209" t="s">
        <v>5775</v>
      </c>
      <c r="C810" s="209" t="s">
        <v>6071</v>
      </c>
      <c r="D810" s="209" t="s">
        <v>6072</v>
      </c>
      <c r="E810" s="210" t="s">
        <v>357</v>
      </c>
      <c r="F810" s="209" t="s">
        <v>357</v>
      </c>
      <c r="G810" s="209">
        <v>88855</v>
      </c>
      <c r="H810" s="209" t="s">
        <v>6220</v>
      </c>
      <c r="I810" s="209" t="s">
        <v>35</v>
      </c>
      <c r="J810" s="209" t="s">
        <v>5389</v>
      </c>
      <c r="K810" s="210">
        <v>3.55</v>
      </c>
      <c r="L810" s="209" t="s">
        <v>5390</v>
      </c>
    </row>
    <row r="811" spans="1:12" ht="13.5">
      <c r="A811" s="209" t="s">
        <v>5774</v>
      </c>
      <c r="B811" s="209" t="s">
        <v>5775</v>
      </c>
      <c r="C811" s="209" t="s">
        <v>6071</v>
      </c>
      <c r="D811" s="209" t="s">
        <v>6072</v>
      </c>
      <c r="E811" s="210" t="s">
        <v>357</v>
      </c>
      <c r="F811" s="209" t="s">
        <v>357</v>
      </c>
      <c r="G811" s="209">
        <v>88856</v>
      </c>
      <c r="H811" s="209" t="s">
        <v>6221</v>
      </c>
      <c r="I811" s="209" t="s">
        <v>35</v>
      </c>
      <c r="J811" s="209" t="s">
        <v>5389</v>
      </c>
      <c r="K811" s="210">
        <v>0.49</v>
      </c>
      <c r="L811" s="209" t="s">
        <v>5390</v>
      </c>
    </row>
    <row r="812" spans="1:12" ht="13.5">
      <c r="A812" s="209" t="s">
        <v>5774</v>
      </c>
      <c r="B812" s="209" t="s">
        <v>5775</v>
      </c>
      <c r="C812" s="209" t="s">
        <v>6071</v>
      </c>
      <c r="D812" s="209" t="s">
        <v>6072</v>
      </c>
      <c r="E812" s="210" t="s">
        <v>357</v>
      </c>
      <c r="F812" s="209" t="s">
        <v>357</v>
      </c>
      <c r="G812" s="209">
        <v>88857</v>
      </c>
      <c r="H812" s="209" t="s">
        <v>6222</v>
      </c>
      <c r="I812" s="209" t="s">
        <v>35</v>
      </c>
      <c r="J812" s="209" t="s">
        <v>5389</v>
      </c>
      <c r="K812" s="210">
        <v>24.38</v>
      </c>
      <c r="L812" s="209" t="s">
        <v>5390</v>
      </c>
    </row>
    <row r="813" spans="1:12" ht="13.5">
      <c r="A813" s="209" t="s">
        <v>5774</v>
      </c>
      <c r="B813" s="209" t="s">
        <v>5775</v>
      </c>
      <c r="C813" s="209" t="s">
        <v>6071</v>
      </c>
      <c r="D813" s="209" t="s">
        <v>6072</v>
      </c>
      <c r="E813" s="210" t="s">
        <v>357</v>
      </c>
      <c r="F813" s="209" t="s">
        <v>357</v>
      </c>
      <c r="G813" s="209">
        <v>88858</v>
      </c>
      <c r="H813" s="209" t="s">
        <v>6223</v>
      </c>
      <c r="I813" s="209" t="s">
        <v>35</v>
      </c>
      <c r="J813" s="209" t="s">
        <v>5389</v>
      </c>
      <c r="K813" s="210">
        <v>3.3</v>
      </c>
      <c r="L813" s="209" t="s">
        <v>5390</v>
      </c>
    </row>
    <row r="814" spans="1:12" ht="13.5">
      <c r="A814" s="209" t="s">
        <v>5774</v>
      </c>
      <c r="B814" s="209" t="s">
        <v>5775</v>
      </c>
      <c r="C814" s="209" t="s">
        <v>6071</v>
      </c>
      <c r="D814" s="209" t="s">
        <v>6072</v>
      </c>
      <c r="E814" s="210" t="s">
        <v>357</v>
      </c>
      <c r="F814" s="209" t="s">
        <v>357</v>
      </c>
      <c r="G814" s="209">
        <v>88859</v>
      </c>
      <c r="H814" s="209" t="s">
        <v>6224</v>
      </c>
      <c r="I814" s="209" t="s">
        <v>35</v>
      </c>
      <c r="J814" s="209" t="s">
        <v>5389</v>
      </c>
      <c r="K814" s="210">
        <v>21.68</v>
      </c>
      <c r="L814" s="209" t="s">
        <v>5390</v>
      </c>
    </row>
    <row r="815" spans="1:12" ht="13.5">
      <c r="A815" s="209" t="s">
        <v>5774</v>
      </c>
      <c r="B815" s="209" t="s">
        <v>5775</v>
      </c>
      <c r="C815" s="209" t="s">
        <v>6071</v>
      </c>
      <c r="D815" s="209" t="s">
        <v>6072</v>
      </c>
      <c r="E815" s="210" t="s">
        <v>357</v>
      </c>
      <c r="F815" s="209" t="s">
        <v>357</v>
      </c>
      <c r="G815" s="209">
        <v>88860</v>
      </c>
      <c r="H815" s="209" t="s">
        <v>6225</v>
      </c>
      <c r="I815" s="209" t="s">
        <v>35</v>
      </c>
      <c r="J815" s="209" t="s">
        <v>5389</v>
      </c>
      <c r="K815" s="210">
        <v>2.94</v>
      </c>
      <c r="L815" s="209" t="s">
        <v>5390</v>
      </c>
    </row>
    <row r="816" spans="1:12" ht="13.5">
      <c r="A816" s="209" t="s">
        <v>5774</v>
      </c>
      <c r="B816" s="209" t="s">
        <v>5775</v>
      </c>
      <c r="C816" s="209" t="s">
        <v>6071</v>
      </c>
      <c r="D816" s="209" t="s">
        <v>6072</v>
      </c>
      <c r="E816" s="210" t="s">
        <v>357</v>
      </c>
      <c r="F816" s="209" t="s">
        <v>357</v>
      </c>
      <c r="G816" s="209">
        <v>88900</v>
      </c>
      <c r="H816" s="209" t="s">
        <v>6226</v>
      </c>
      <c r="I816" s="209" t="s">
        <v>35</v>
      </c>
      <c r="J816" s="209" t="s">
        <v>5389</v>
      </c>
      <c r="K816" s="210">
        <v>51.03</v>
      </c>
      <c r="L816" s="209" t="s">
        <v>5390</v>
      </c>
    </row>
    <row r="817" spans="1:12" ht="13.5">
      <c r="A817" s="209" t="s">
        <v>5774</v>
      </c>
      <c r="B817" s="209" t="s">
        <v>5775</v>
      </c>
      <c r="C817" s="209" t="s">
        <v>6071</v>
      </c>
      <c r="D817" s="209" t="s">
        <v>6072</v>
      </c>
      <c r="E817" s="210" t="s">
        <v>357</v>
      </c>
      <c r="F817" s="209" t="s">
        <v>357</v>
      </c>
      <c r="G817" s="209">
        <v>88902</v>
      </c>
      <c r="H817" s="209" t="s">
        <v>6227</v>
      </c>
      <c r="I817" s="209" t="s">
        <v>35</v>
      </c>
      <c r="J817" s="209" t="s">
        <v>5389</v>
      </c>
      <c r="K817" s="210">
        <v>6.92</v>
      </c>
      <c r="L817" s="209" t="s">
        <v>5390</v>
      </c>
    </row>
    <row r="818" spans="1:12" ht="13.5">
      <c r="A818" s="209" t="s">
        <v>5774</v>
      </c>
      <c r="B818" s="209" t="s">
        <v>5775</v>
      </c>
      <c r="C818" s="209" t="s">
        <v>6071</v>
      </c>
      <c r="D818" s="209" t="s">
        <v>6072</v>
      </c>
      <c r="E818" s="210" t="s">
        <v>357</v>
      </c>
      <c r="F818" s="209" t="s">
        <v>357</v>
      </c>
      <c r="G818" s="209">
        <v>88903</v>
      </c>
      <c r="H818" s="209" t="s">
        <v>6228</v>
      </c>
      <c r="I818" s="209" t="s">
        <v>35</v>
      </c>
      <c r="J818" s="209" t="s">
        <v>5389</v>
      </c>
      <c r="K818" s="210">
        <v>63.79</v>
      </c>
      <c r="L818" s="209" t="s">
        <v>5390</v>
      </c>
    </row>
    <row r="819" spans="1:12" ht="13.5">
      <c r="A819" s="209" t="s">
        <v>5774</v>
      </c>
      <c r="B819" s="209" t="s">
        <v>5775</v>
      </c>
      <c r="C819" s="209" t="s">
        <v>6071</v>
      </c>
      <c r="D819" s="209" t="s">
        <v>6072</v>
      </c>
      <c r="E819" s="210" t="s">
        <v>357</v>
      </c>
      <c r="F819" s="209" t="s">
        <v>357</v>
      </c>
      <c r="G819" s="209">
        <v>88904</v>
      </c>
      <c r="H819" s="209" t="s">
        <v>6229</v>
      </c>
      <c r="I819" s="209" t="s">
        <v>35</v>
      </c>
      <c r="J819" s="209" t="s">
        <v>5894</v>
      </c>
      <c r="K819" s="210">
        <v>73.489999999999995</v>
      </c>
      <c r="L819" s="209" t="s">
        <v>5390</v>
      </c>
    </row>
    <row r="820" spans="1:12" ht="13.5">
      <c r="A820" s="209" t="s">
        <v>5774</v>
      </c>
      <c r="B820" s="209" t="s">
        <v>5775</v>
      </c>
      <c r="C820" s="209" t="s">
        <v>6071</v>
      </c>
      <c r="D820" s="209" t="s">
        <v>6072</v>
      </c>
      <c r="E820" s="210" t="s">
        <v>357</v>
      </c>
      <c r="F820" s="209" t="s">
        <v>357</v>
      </c>
      <c r="G820" s="209">
        <v>89009</v>
      </c>
      <c r="H820" s="209" t="s">
        <v>6230</v>
      </c>
      <c r="I820" s="209" t="s">
        <v>35</v>
      </c>
      <c r="J820" s="209" t="s">
        <v>5389</v>
      </c>
      <c r="K820" s="210">
        <v>38.56</v>
      </c>
      <c r="L820" s="209" t="s">
        <v>5390</v>
      </c>
    </row>
    <row r="821" spans="1:12" ht="13.5">
      <c r="A821" s="209" t="s">
        <v>5774</v>
      </c>
      <c r="B821" s="209" t="s">
        <v>5775</v>
      </c>
      <c r="C821" s="209" t="s">
        <v>6071</v>
      </c>
      <c r="D821" s="209" t="s">
        <v>6072</v>
      </c>
      <c r="E821" s="210" t="s">
        <v>357</v>
      </c>
      <c r="F821" s="209" t="s">
        <v>357</v>
      </c>
      <c r="G821" s="209">
        <v>89010</v>
      </c>
      <c r="H821" s="209" t="s">
        <v>6231</v>
      </c>
      <c r="I821" s="209" t="s">
        <v>35</v>
      </c>
      <c r="J821" s="209" t="s">
        <v>5389</v>
      </c>
      <c r="K821" s="210">
        <v>8.68</v>
      </c>
      <c r="L821" s="209" t="s">
        <v>5390</v>
      </c>
    </row>
    <row r="822" spans="1:12" ht="13.5">
      <c r="A822" s="209" t="s">
        <v>5774</v>
      </c>
      <c r="B822" s="209" t="s">
        <v>5775</v>
      </c>
      <c r="C822" s="209" t="s">
        <v>6071</v>
      </c>
      <c r="D822" s="209" t="s">
        <v>6072</v>
      </c>
      <c r="E822" s="210" t="s">
        <v>357</v>
      </c>
      <c r="F822" s="209" t="s">
        <v>357</v>
      </c>
      <c r="G822" s="209">
        <v>89011</v>
      </c>
      <c r="H822" s="209" t="s">
        <v>6232</v>
      </c>
      <c r="I822" s="209" t="s">
        <v>35</v>
      </c>
      <c r="J822" s="209" t="s">
        <v>5389</v>
      </c>
      <c r="K822" s="210">
        <v>23.52</v>
      </c>
      <c r="L822" s="209" t="s">
        <v>5390</v>
      </c>
    </row>
    <row r="823" spans="1:12" ht="13.5">
      <c r="A823" s="209" t="s">
        <v>5774</v>
      </c>
      <c r="B823" s="209" t="s">
        <v>5775</v>
      </c>
      <c r="C823" s="209" t="s">
        <v>6071</v>
      </c>
      <c r="D823" s="209" t="s">
        <v>6072</v>
      </c>
      <c r="E823" s="210" t="s">
        <v>357</v>
      </c>
      <c r="F823" s="209" t="s">
        <v>357</v>
      </c>
      <c r="G823" s="209">
        <v>89012</v>
      </c>
      <c r="H823" s="209" t="s">
        <v>6233</v>
      </c>
      <c r="I823" s="209" t="s">
        <v>35</v>
      </c>
      <c r="J823" s="209" t="s">
        <v>5389</v>
      </c>
      <c r="K823" s="210">
        <v>3.19</v>
      </c>
      <c r="L823" s="209" t="s">
        <v>5390</v>
      </c>
    </row>
    <row r="824" spans="1:12" ht="13.5">
      <c r="A824" s="209" t="s">
        <v>5774</v>
      </c>
      <c r="B824" s="209" t="s">
        <v>5775</v>
      </c>
      <c r="C824" s="209" t="s">
        <v>6071</v>
      </c>
      <c r="D824" s="209" t="s">
        <v>6072</v>
      </c>
      <c r="E824" s="210" t="s">
        <v>357</v>
      </c>
      <c r="F824" s="209" t="s">
        <v>357</v>
      </c>
      <c r="G824" s="209">
        <v>89013</v>
      </c>
      <c r="H824" s="209" t="s">
        <v>6234</v>
      </c>
      <c r="I824" s="209" t="s">
        <v>35</v>
      </c>
      <c r="J824" s="209" t="s">
        <v>5389</v>
      </c>
      <c r="K824" s="210">
        <v>126.31</v>
      </c>
      <c r="L824" s="209" t="s">
        <v>5390</v>
      </c>
    </row>
    <row r="825" spans="1:12" ht="13.5">
      <c r="A825" s="209" t="s">
        <v>5774</v>
      </c>
      <c r="B825" s="209" t="s">
        <v>5775</v>
      </c>
      <c r="C825" s="209" t="s">
        <v>6071</v>
      </c>
      <c r="D825" s="209" t="s">
        <v>6072</v>
      </c>
      <c r="E825" s="210" t="s">
        <v>357</v>
      </c>
      <c r="F825" s="209" t="s">
        <v>357</v>
      </c>
      <c r="G825" s="209">
        <v>89014</v>
      </c>
      <c r="H825" s="209" t="s">
        <v>6235</v>
      </c>
      <c r="I825" s="209" t="s">
        <v>35</v>
      </c>
      <c r="J825" s="209" t="s">
        <v>5389</v>
      </c>
      <c r="K825" s="210">
        <v>28.43</v>
      </c>
      <c r="L825" s="209" t="s">
        <v>5390</v>
      </c>
    </row>
    <row r="826" spans="1:12" ht="13.5">
      <c r="A826" s="209" t="s">
        <v>5774</v>
      </c>
      <c r="B826" s="209" t="s">
        <v>5775</v>
      </c>
      <c r="C826" s="209" t="s">
        <v>6071</v>
      </c>
      <c r="D826" s="209" t="s">
        <v>6072</v>
      </c>
      <c r="E826" s="210" t="s">
        <v>357</v>
      </c>
      <c r="F826" s="209" t="s">
        <v>357</v>
      </c>
      <c r="G826" s="209">
        <v>89015</v>
      </c>
      <c r="H826" s="209" t="s">
        <v>6236</v>
      </c>
      <c r="I826" s="209" t="s">
        <v>35</v>
      </c>
      <c r="J826" s="209" t="s">
        <v>5389</v>
      </c>
      <c r="K826" s="210">
        <v>4.0999999999999996</v>
      </c>
      <c r="L826" s="209" t="s">
        <v>5390</v>
      </c>
    </row>
    <row r="827" spans="1:12" ht="13.5">
      <c r="A827" s="209" t="s">
        <v>5774</v>
      </c>
      <c r="B827" s="209" t="s">
        <v>5775</v>
      </c>
      <c r="C827" s="209" t="s">
        <v>6071</v>
      </c>
      <c r="D827" s="209" t="s">
        <v>6072</v>
      </c>
      <c r="E827" s="210" t="s">
        <v>357</v>
      </c>
      <c r="F827" s="209" t="s">
        <v>357</v>
      </c>
      <c r="G827" s="209">
        <v>89016</v>
      </c>
      <c r="H827" s="209" t="s">
        <v>6237</v>
      </c>
      <c r="I827" s="209" t="s">
        <v>35</v>
      </c>
      <c r="J827" s="209" t="s">
        <v>5389</v>
      </c>
      <c r="K827" s="210">
        <v>0.55000000000000004</v>
      </c>
      <c r="L827" s="209" t="s">
        <v>5390</v>
      </c>
    </row>
    <row r="828" spans="1:12" ht="13.5">
      <c r="A828" s="209" t="s">
        <v>5774</v>
      </c>
      <c r="B828" s="209" t="s">
        <v>5775</v>
      </c>
      <c r="C828" s="209" t="s">
        <v>6071</v>
      </c>
      <c r="D828" s="209" t="s">
        <v>6072</v>
      </c>
      <c r="E828" s="210" t="s">
        <v>357</v>
      </c>
      <c r="F828" s="209" t="s">
        <v>357</v>
      </c>
      <c r="G828" s="209">
        <v>89017</v>
      </c>
      <c r="H828" s="209" t="s">
        <v>6238</v>
      </c>
      <c r="I828" s="209" t="s">
        <v>35</v>
      </c>
      <c r="J828" s="209" t="s">
        <v>5389</v>
      </c>
      <c r="K828" s="210">
        <v>38.32</v>
      </c>
      <c r="L828" s="209" t="s">
        <v>5390</v>
      </c>
    </row>
    <row r="829" spans="1:12" ht="13.5">
      <c r="A829" s="209" t="s">
        <v>5774</v>
      </c>
      <c r="B829" s="209" t="s">
        <v>5775</v>
      </c>
      <c r="C829" s="209" t="s">
        <v>6071</v>
      </c>
      <c r="D829" s="209" t="s">
        <v>6072</v>
      </c>
      <c r="E829" s="210" t="s">
        <v>357</v>
      </c>
      <c r="F829" s="209" t="s">
        <v>357</v>
      </c>
      <c r="G829" s="209">
        <v>89018</v>
      </c>
      <c r="H829" s="209" t="s">
        <v>6239</v>
      </c>
      <c r="I829" s="209" t="s">
        <v>35</v>
      </c>
      <c r="J829" s="209" t="s">
        <v>5389</v>
      </c>
      <c r="K829" s="210">
        <v>8.6199999999999992</v>
      </c>
      <c r="L829" s="209" t="s">
        <v>5390</v>
      </c>
    </row>
    <row r="830" spans="1:12" ht="13.5">
      <c r="A830" s="209" t="s">
        <v>5774</v>
      </c>
      <c r="B830" s="209" t="s">
        <v>5775</v>
      </c>
      <c r="C830" s="209" t="s">
        <v>6071</v>
      </c>
      <c r="D830" s="209" t="s">
        <v>6072</v>
      </c>
      <c r="E830" s="210" t="s">
        <v>357</v>
      </c>
      <c r="F830" s="209" t="s">
        <v>357</v>
      </c>
      <c r="G830" s="209">
        <v>89019</v>
      </c>
      <c r="H830" s="209" t="s">
        <v>6240</v>
      </c>
      <c r="I830" s="209" t="s">
        <v>35</v>
      </c>
      <c r="J830" s="209" t="s">
        <v>5447</v>
      </c>
      <c r="K830" s="210">
        <v>0.3</v>
      </c>
      <c r="L830" s="209" t="s">
        <v>5390</v>
      </c>
    </row>
    <row r="831" spans="1:12" ht="13.5">
      <c r="A831" s="209" t="s">
        <v>5774</v>
      </c>
      <c r="B831" s="209" t="s">
        <v>5775</v>
      </c>
      <c r="C831" s="209" t="s">
        <v>6071</v>
      </c>
      <c r="D831" s="209" t="s">
        <v>6072</v>
      </c>
      <c r="E831" s="210" t="s">
        <v>357</v>
      </c>
      <c r="F831" s="209" t="s">
        <v>357</v>
      </c>
      <c r="G831" s="209">
        <v>89020</v>
      </c>
      <c r="H831" s="209" t="s">
        <v>6241</v>
      </c>
      <c r="I831" s="209" t="s">
        <v>35</v>
      </c>
      <c r="J831" s="209" t="s">
        <v>5447</v>
      </c>
      <c r="K831" s="210">
        <v>0.03</v>
      </c>
      <c r="L831" s="209" t="s">
        <v>5390</v>
      </c>
    </row>
    <row r="832" spans="1:12" ht="13.5">
      <c r="A832" s="209" t="s">
        <v>5774</v>
      </c>
      <c r="B832" s="209" t="s">
        <v>5775</v>
      </c>
      <c r="C832" s="209" t="s">
        <v>6071</v>
      </c>
      <c r="D832" s="209" t="s">
        <v>6072</v>
      </c>
      <c r="E832" s="210" t="s">
        <v>357</v>
      </c>
      <c r="F832" s="209" t="s">
        <v>357</v>
      </c>
      <c r="G832" s="209">
        <v>89023</v>
      </c>
      <c r="H832" s="209" t="s">
        <v>6242</v>
      </c>
      <c r="I832" s="209" t="s">
        <v>35</v>
      </c>
      <c r="J832" s="209" t="s">
        <v>5389</v>
      </c>
      <c r="K832" s="210">
        <v>3.48</v>
      </c>
      <c r="L832" s="209" t="s">
        <v>5390</v>
      </c>
    </row>
    <row r="833" spans="1:12" ht="13.5">
      <c r="A833" s="209" t="s">
        <v>5774</v>
      </c>
      <c r="B833" s="209" t="s">
        <v>5775</v>
      </c>
      <c r="C833" s="209" t="s">
        <v>6071</v>
      </c>
      <c r="D833" s="209" t="s">
        <v>6072</v>
      </c>
      <c r="E833" s="210" t="s">
        <v>357</v>
      </c>
      <c r="F833" s="209" t="s">
        <v>357</v>
      </c>
      <c r="G833" s="209">
        <v>89024</v>
      </c>
      <c r="H833" s="209" t="s">
        <v>6243</v>
      </c>
      <c r="I833" s="209" t="s">
        <v>35</v>
      </c>
      <c r="J833" s="209" t="s">
        <v>5389</v>
      </c>
      <c r="K833" s="210">
        <v>1.1599999999999999</v>
      </c>
      <c r="L833" s="209" t="s">
        <v>5390</v>
      </c>
    </row>
    <row r="834" spans="1:12" ht="13.5">
      <c r="A834" s="209" t="s">
        <v>5774</v>
      </c>
      <c r="B834" s="209" t="s">
        <v>5775</v>
      </c>
      <c r="C834" s="209" t="s">
        <v>6071</v>
      </c>
      <c r="D834" s="209" t="s">
        <v>6072</v>
      </c>
      <c r="E834" s="210" t="s">
        <v>357</v>
      </c>
      <c r="F834" s="209" t="s">
        <v>357</v>
      </c>
      <c r="G834" s="209">
        <v>89025</v>
      </c>
      <c r="H834" s="209" t="s">
        <v>6244</v>
      </c>
      <c r="I834" s="209" t="s">
        <v>35</v>
      </c>
      <c r="J834" s="209" t="s">
        <v>5389</v>
      </c>
      <c r="K834" s="210">
        <v>4.6399999999999997</v>
      </c>
      <c r="L834" s="209" t="s">
        <v>5390</v>
      </c>
    </row>
    <row r="835" spans="1:12" ht="13.5">
      <c r="A835" s="209" t="s">
        <v>5774</v>
      </c>
      <c r="B835" s="209" t="s">
        <v>5775</v>
      </c>
      <c r="C835" s="209" t="s">
        <v>6071</v>
      </c>
      <c r="D835" s="209" t="s">
        <v>6072</v>
      </c>
      <c r="E835" s="210" t="s">
        <v>357</v>
      </c>
      <c r="F835" s="209" t="s">
        <v>357</v>
      </c>
      <c r="G835" s="209">
        <v>89026</v>
      </c>
      <c r="H835" s="209" t="s">
        <v>6245</v>
      </c>
      <c r="I835" s="209" t="s">
        <v>35</v>
      </c>
      <c r="J835" s="209" t="s">
        <v>5894</v>
      </c>
      <c r="K835" s="210">
        <v>139.72999999999999</v>
      </c>
      <c r="L835" s="209" t="s">
        <v>5390</v>
      </c>
    </row>
    <row r="836" spans="1:12" ht="13.5">
      <c r="A836" s="209" t="s">
        <v>5774</v>
      </c>
      <c r="B836" s="209" t="s">
        <v>5775</v>
      </c>
      <c r="C836" s="209" t="s">
        <v>6071</v>
      </c>
      <c r="D836" s="209" t="s">
        <v>6072</v>
      </c>
      <c r="E836" s="210" t="s">
        <v>357</v>
      </c>
      <c r="F836" s="209" t="s">
        <v>357</v>
      </c>
      <c r="G836" s="209">
        <v>89029</v>
      </c>
      <c r="H836" s="209" t="s">
        <v>6246</v>
      </c>
      <c r="I836" s="209" t="s">
        <v>35</v>
      </c>
      <c r="J836" s="209" t="s">
        <v>5389</v>
      </c>
      <c r="K836" s="210">
        <v>29.74</v>
      </c>
      <c r="L836" s="209" t="s">
        <v>5390</v>
      </c>
    </row>
    <row r="837" spans="1:12" ht="13.5">
      <c r="A837" s="209" t="s">
        <v>5774</v>
      </c>
      <c r="B837" s="209" t="s">
        <v>5775</v>
      </c>
      <c r="C837" s="209" t="s">
        <v>6071</v>
      </c>
      <c r="D837" s="209" t="s">
        <v>6072</v>
      </c>
      <c r="E837" s="210" t="s">
        <v>357</v>
      </c>
      <c r="F837" s="209" t="s">
        <v>357</v>
      </c>
      <c r="G837" s="209">
        <v>89030</v>
      </c>
      <c r="H837" s="209" t="s">
        <v>6247</v>
      </c>
      <c r="I837" s="209" t="s">
        <v>35</v>
      </c>
      <c r="J837" s="209" t="s">
        <v>5389</v>
      </c>
      <c r="K837" s="210">
        <v>6.69</v>
      </c>
      <c r="L837" s="209" t="s">
        <v>5390</v>
      </c>
    </row>
    <row r="838" spans="1:12" ht="13.5">
      <c r="A838" s="209" t="s">
        <v>5774</v>
      </c>
      <c r="B838" s="209" t="s">
        <v>5775</v>
      </c>
      <c r="C838" s="209" t="s">
        <v>6071</v>
      </c>
      <c r="D838" s="209" t="s">
        <v>6072</v>
      </c>
      <c r="E838" s="210" t="s">
        <v>357</v>
      </c>
      <c r="F838" s="209" t="s">
        <v>357</v>
      </c>
      <c r="G838" s="209">
        <v>89033</v>
      </c>
      <c r="H838" s="209" t="s">
        <v>6248</v>
      </c>
      <c r="I838" s="209" t="s">
        <v>35</v>
      </c>
      <c r="J838" s="209" t="s">
        <v>5389</v>
      </c>
      <c r="K838" s="210">
        <v>14.46</v>
      </c>
      <c r="L838" s="209" t="s">
        <v>5390</v>
      </c>
    </row>
    <row r="839" spans="1:12" ht="13.5">
      <c r="A839" s="209" t="s">
        <v>5774</v>
      </c>
      <c r="B839" s="209" t="s">
        <v>5775</v>
      </c>
      <c r="C839" s="209" t="s">
        <v>6071</v>
      </c>
      <c r="D839" s="209" t="s">
        <v>6072</v>
      </c>
      <c r="E839" s="210" t="s">
        <v>357</v>
      </c>
      <c r="F839" s="209" t="s">
        <v>357</v>
      </c>
      <c r="G839" s="209">
        <v>89034</v>
      </c>
      <c r="H839" s="209" t="s">
        <v>6249</v>
      </c>
      <c r="I839" s="209" t="s">
        <v>35</v>
      </c>
      <c r="J839" s="209" t="s">
        <v>5389</v>
      </c>
      <c r="K839" s="210">
        <v>2</v>
      </c>
      <c r="L839" s="209" t="s">
        <v>5390</v>
      </c>
    </row>
    <row r="840" spans="1:12" ht="13.5">
      <c r="A840" s="209" t="s">
        <v>5774</v>
      </c>
      <c r="B840" s="209" t="s">
        <v>5775</v>
      </c>
      <c r="C840" s="209" t="s">
        <v>6071</v>
      </c>
      <c r="D840" s="209" t="s">
        <v>6072</v>
      </c>
      <c r="E840" s="210" t="s">
        <v>357</v>
      </c>
      <c r="F840" s="209" t="s">
        <v>357</v>
      </c>
      <c r="G840" s="209">
        <v>89128</v>
      </c>
      <c r="H840" s="209" t="s">
        <v>6250</v>
      </c>
      <c r="I840" s="209" t="s">
        <v>35</v>
      </c>
      <c r="J840" s="209" t="s">
        <v>5389</v>
      </c>
      <c r="K840" s="210">
        <v>35.840000000000003</v>
      </c>
      <c r="L840" s="209" t="s">
        <v>5390</v>
      </c>
    </row>
    <row r="841" spans="1:12" ht="13.5">
      <c r="A841" s="209" t="s">
        <v>5774</v>
      </c>
      <c r="B841" s="209" t="s">
        <v>5775</v>
      </c>
      <c r="C841" s="209" t="s">
        <v>6071</v>
      </c>
      <c r="D841" s="209" t="s">
        <v>6072</v>
      </c>
      <c r="E841" s="210" t="s">
        <v>357</v>
      </c>
      <c r="F841" s="209" t="s">
        <v>357</v>
      </c>
      <c r="G841" s="209">
        <v>89129</v>
      </c>
      <c r="H841" s="209" t="s">
        <v>6251</v>
      </c>
      <c r="I841" s="209" t="s">
        <v>35</v>
      </c>
      <c r="J841" s="209" t="s">
        <v>5389</v>
      </c>
      <c r="K841" s="210">
        <v>4.8600000000000003</v>
      </c>
      <c r="L841" s="209" t="s">
        <v>5390</v>
      </c>
    </row>
    <row r="842" spans="1:12" ht="13.5">
      <c r="A842" s="209" t="s">
        <v>5774</v>
      </c>
      <c r="B842" s="209" t="s">
        <v>5775</v>
      </c>
      <c r="C842" s="209" t="s">
        <v>6071</v>
      </c>
      <c r="D842" s="209" t="s">
        <v>6072</v>
      </c>
      <c r="E842" s="210" t="s">
        <v>357</v>
      </c>
      <c r="F842" s="209" t="s">
        <v>357</v>
      </c>
      <c r="G842" s="209">
        <v>89130</v>
      </c>
      <c r="H842" s="209" t="s">
        <v>6252</v>
      </c>
      <c r="I842" s="209" t="s">
        <v>35</v>
      </c>
      <c r="J842" s="209" t="s">
        <v>5389</v>
      </c>
      <c r="K842" s="210">
        <v>49.69</v>
      </c>
      <c r="L842" s="209" t="s">
        <v>5390</v>
      </c>
    </row>
    <row r="843" spans="1:12" ht="13.5">
      <c r="A843" s="209" t="s">
        <v>5774</v>
      </c>
      <c r="B843" s="209" t="s">
        <v>5775</v>
      </c>
      <c r="C843" s="209" t="s">
        <v>6071</v>
      </c>
      <c r="D843" s="209" t="s">
        <v>6072</v>
      </c>
      <c r="E843" s="210" t="s">
        <v>357</v>
      </c>
      <c r="F843" s="209" t="s">
        <v>357</v>
      </c>
      <c r="G843" s="209">
        <v>89131</v>
      </c>
      <c r="H843" s="209" t="s">
        <v>6253</v>
      </c>
      <c r="I843" s="209" t="s">
        <v>35</v>
      </c>
      <c r="J843" s="209" t="s">
        <v>5389</v>
      </c>
      <c r="K843" s="210">
        <v>6.74</v>
      </c>
      <c r="L843" s="209" t="s">
        <v>5390</v>
      </c>
    </row>
    <row r="844" spans="1:12" ht="13.5">
      <c r="A844" s="209" t="s">
        <v>5774</v>
      </c>
      <c r="B844" s="209" t="s">
        <v>5775</v>
      </c>
      <c r="C844" s="209" t="s">
        <v>6071</v>
      </c>
      <c r="D844" s="209" t="s">
        <v>6072</v>
      </c>
      <c r="E844" s="210" t="s">
        <v>357</v>
      </c>
      <c r="F844" s="209" t="s">
        <v>357</v>
      </c>
      <c r="G844" s="209">
        <v>89210</v>
      </c>
      <c r="H844" s="209" t="s">
        <v>6254</v>
      </c>
      <c r="I844" s="209" t="s">
        <v>35</v>
      </c>
      <c r="J844" s="209" t="s">
        <v>5389</v>
      </c>
      <c r="K844" s="210">
        <v>31.45</v>
      </c>
      <c r="L844" s="209" t="s">
        <v>5390</v>
      </c>
    </row>
    <row r="845" spans="1:12" ht="13.5">
      <c r="A845" s="209" t="s">
        <v>5774</v>
      </c>
      <c r="B845" s="209" t="s">
        <v>5775</v>
      </c>
      <c r="C845" s="209" t="s">
        <v>6071</v>
      </c>
      <c r="D845" s="209" t="s">
        <v>6072</v>
      </c>
      <c r="E845" s="210" t="s">
        <v>357</v>
      </c>
      <c r="F845" s="209" t="s">
        <v>357</v>
      </c>
      <c r="G845" s="209">
        <v>89211</v>
      </c>
      <c r="H845" s="209" t="s">
        <v>6255</v>
      </c>
      <c r="I845" s="209" t="s">
        <v>35</v>
      </c>
      <c r="J845" s="209" t="s">
        <v>5389</v>
      </c>
      <c r="K845" s="210">
        <v>4.3600000000000003</v>
      </c>
      <c r="L845" s="209" t="s">
        <v>5390</v>
      </c>
    </row>
    <row r="846" spans="1:12" ht="13.5">
      <c r="A846" s="209" t="s">
        <v>5774</v>
      </c>
      <c r="B846" s="209" t="s">
        <v>5775</v>
      </c>
      <c r="C846" s="209" t="s">
        <v>6071</v>
      </c>
      <c r="D846" s="209" t="s">
        <v>6072</v>
      </c>
      <c r="E846" s="210" t="s">
        <v>357</v>
      </c>
      <c r="F846" s="209" t="s">
        <v>357</v>
      </c>
      <c r="G846" s="209">
        <v>89212</v>
      </c>
      <c r="H846" s="209" t="s">
        <v>6256</v>
      </c>
      <c r="I846" s="209" t="s">
        <v>35</v>
      </c>
      <c r="J846" s="209" t="s">
        <v>5389</v>
      </c>
      <c r="K846" s="210">
        <v>28.2</v>
      </c>
      <c r="L846" s="209" t="s">
        <v>5390</v>
      </c>
    </row>
    <row r="847" spans="1:12" ht="13.5">
      <c r="A847" s="209" t="s">
        <v>5774</v>
      </c>
      <c r="B847" s="209" t="s">
        <v>5775</v>
      </c>
      <c r="C847" s="209" t="s">
        <v>6071</v>
      </c>
      <c r="D847" s="209" t="s">
        <v>6072</v>
      </c>
      <c r="E847" s="210" t="s">
        <v>357</v>
      </c>
      <c r="F847" s="209" t="s">
        <v>357</v>
      </c>
      <c r="G847" s="209">
        <v>89213</v>
      </c>
      <c r="H847" s="209" t="s">
        <v>6257</v>
      </c>
      <c r="I847" s="209" t="s">
        <v>35</v>
      </c>
      <c r="J847" s="209" t="s">
        <v>5389</v>
      </c>
      <c r="K847" s="210">
        <v>4.4400000000000004</v>
      </c>
      <c r="L847" s="209" t="s">
        <v>5390</v>
      </c>
    </row>
    <row r="848" spans="1:12" ht="13.5">
      <c r="A848" s="209" t="s">
        <v>5774</v>
      </c>
      <c r="B848" s="209" t="s">
        <v>5775</v>
      </c>
      <c r="C848" s="209" t="s">
        <v>6071</v>
      </c>
      <c r="D848" s="209" t="s">
        <v>6072</v>
      </c>
      <c r="E848" s="210" t="s">
        <v>357</v>
      </c>
      <c r="F848" s="209" t="s">
        <v>357</v>
      </c>
      <c r="G848" s="209">
        <v>89214</v>
      </c>
      <c r="H848" s="209" t="s">
        <v>6258</v>
      </c>
      <c r="I848" s="209" t="s">
        <v>35</v>
      </c>
      <c r="J848" s="209" t="s">
        <v>5389</v>
      </c>
      <c r="K848" s="210">
        <v>26.47</v>
      </c>
      <c r="L848" s="209" t="s">
        <v>5390</v>
      </c>
    </row>
    <row r="849" spans="1:12" ht="13.5">
      <c r="A849" s="209" t="s">
        <v>5774</v>
      </c>
      <c r="B849" s="209" t="s">
        <v>5775</v>
      </c>
      <c r="C849" s="209" t="s">
        <v>6071</v>
      </c>
      <c r="D849" s="209" t="s">
        <v>6072</v>
      </c>
      <c r="E849" s="210" t="s">
        <v>357</v>
      </c>
      <c r="F849" s="209" t="s">
        <v>357</v>
      </c>
      <c r="G849" s="209">
        <v>89215</v>
      </c>
      <c r="H849" s="209" t="s">
        <v>6259</v>
      </c>
      <c r="I849" s="209" t="s">
        <v>35</v>
      </c>
      <c r="J849" s="209" t="s">
        <v>5894</v>
      </c>
      <c r="K849" s="210">
        <v>75.89</v>
      </c>
      <c r="L849" s="209" t="s">
        <v>5390</v>
      </c>
    </row>
    <row r="850" spans="1:12" ht="13.5">
      <c r="A850" s="209" t="s">
        <v>5774</v>
      </c>
      <c r="B850" s="209" t="s">
        <v>5775</v>
      </c>
      <c r="C850" s="209" t="s">
        <v>6071</v>
      </c>
      <c r="D850" s="209" t="s">
        <v>6072</v>
      </c>
      <c r="E850" s="210" t="s">
        <v>357</v>
      </c>
      <c r="F850" s="209" t="s">
        <v>357</v>
      </c>
      <c r="G850" s="209">
        <v>89221</v>
      </c>
      <c r="H850" s="209" t="s">
        <v>6260</v>
      </c>
      <c r="I850" s="209" t="s">
        <v>35</v>
      </c>
      <c r="J850" s="209" t="s">
        <v>5447</v>
      </c>
      <c r="K850" s="210">
        <v>1.51</v>
      </c>
      <c r="L850" s="209" t="s">
        <v>5390</v>
      </c>
    </row>
    <row r="851" spans="1:12" ht="13.5">
      <c r="A851" s="209" t="s">
        <v>5774</v>
      </c>
      <c r="B851" s="209" t="s">
        <v>5775</v>
      </c>
      <c r="C851" s="209" t="s">
        <v>6071</v>
      </c>
      <c r="D851" s="209" t="s">
        <v>6072</v>
      </c>
      <c r="E851" s="210" t="s">
        <v>357</v>
      </c>
      <c r="F851" s="209" t="s">
        <v>357</v>
      </c>
      <c r="G851" s="209">
        <v>89222</v>
      </c>
      <c r="H851" s="209" t="s">
        <v>6261</v>
      </c>
      <c r="I851" s="209" t="s">
        <v>35</v>
      </c>
      <c r="J851" s="209" t="s">
        <v>5447</v>
      </c>
      <c r="K851" s="210">
        <v>0.25</v>
      </c>
      <c r="L851" s="209" t="s">
        <v>5390</v>
      </c>
    </row>
    <row r="852" spans="1:12" ht="13.5">
      <c r="A852" s="209" t="s">
        <v>5774</v>
      </c>
      <c r="B852" s="209" t="s">
        <v>5775</v>
      </c>
      <c r="C852" s="209" t="s">
        <v>6071</v>
      </c>
      <c r="D852" s="209" t="s">
        <v>6072</v>
      </c>
      <c r="E852" s="210" t="s">
        <v>357</v>
      </c>
      <c r="F852" s="209" t="s">
        <v>357</v>
      </c>
      <c r="G852" s="209">
        <v>89223</v>
      </c>
      <c r="H852" s="209" t="s">
        <v>6262</v>
      </c>
      <c r="I852" s="209" t="s">
        <v>35</v>
      </c>
      <c r="J852" s="209" t="s">
        <v>5447</v>
      </c>
      <c r="K852" s="210">
        <v>1.76</v>
      </c>
      <c r="L852" s="209" t="s">
        <v>5390</v>
      </c>
    </row>
    <row r="853" spans="1:12" ht="13.5">
      <c r="A853" s="209" t="s">
        <v>5774</v>
      </c>
      <c r="B853" s="209" t="s">
        <v>5775</v>
      </c>
      <c r="C853" s="209" t="s">
        <v>6071</v>
      </c>
      <c r="D853" s="209" t="s">
        <v>6072</v>
      </c>
      <c r="E853" s="210" t="s">
        <v>357</v>
      </c>
      <c r="F853" s="209" t="s">
        <v>357</v>
      </c>
      <c r="G853" s="209">
        <v>89224</v>
      </c>
      <c r="H853" s="209" t="s">
        <v>6263</v>
      </c>
      <c r="I853" s="209" t="s">
        <v>35</v>
      </c>
      <c r="J853" s="209" t="s">
        <v>5447</v>
      </c>
      <c r="K853" s="210">
        <v>2.87</v>
      </c>
      <c r="L853" s="209" t="s">
        <v>5390</v>
      </c>
    </row>
    <row r="854" spans="1:12" ht="13.5">
      <c r="A854" s="209" t="s">
        <v>5774</v>
      </c>
      <c r="B854" s="209" t="s">
        <v>5775</v>
      </c>
      <c r="C854" s="209" t="s">
        <v>6071</v>
      </c>
      <c r="D854" s="209" t="s">
        <v>6072</v>
      </c>
      <c r="E854" s="210" t="s">
        <v>357</v>
      </c>
      <c r="F854" s="209" t="s">
        <v>357</v>
      </c>
      <c r="G854" s="209">
        <v>89228</v>
      </c>
      <c r="H854" s="209" t="s">
        <v>6264</v>
      </c>
      <c r="I854" s="209" t="s">
        <v>35</v>
      </c>
      <c r="J854" s="209" t="s">
        <v>5389</v>
      </c>
      <c r="K854" s="210">
        <v>44.4</v>
      </c>
      <c r="L854" s="209" t="s">
        <v>5390</v>
      </c>
    </row>
    <row r="855" spans="1:12" ht="13.5">
      <c r="A855" s="209" t="s">
        <v>5774</v>
      </c>
      <c r="B855" s="209" t="s">
        <v>5775</v>
      </c>
      <c r="C855" s="209" t="s">
        <v>6071</v>
      </c>
      <c r="D855" s="209" t="s">
        <v>6072</v>
      </c>
      <c r="E855" s="210" t="s">
        <v>357</v>
      </c>
      <c r="F855" s="209" t="s">
        <v>357</v>
      </c>
      <c r="G855" s="209">
        <v>89229</v>
      </c>
      <c r="H855" s="209" t="s">
        <v>6265</v>
      </c>
      <c r="I855" s="209" t="s">
        <v>35</v>
      </c>
      <c r="J855" s="209" t="s">
        <v>5389</v>
      </c>
      <c r="K855" s="210">
        <v>7.99</v>
      </c>
      <c r="L855" s="209" t="s">
        <v>5390</v>
      </c>
    </row>
    <row r="856" spans="1:12" ht="13.5">
      <c r="A856" s="209" t="s">
        <v>5774</v>
      </c>
      <c r="B856" s="209" t="s">
        <v>5775</v>
      </c>
      <c r="C856" s="209" t="s">
        <v>6071</v>
      </c>
      <c r="D856" s="209" t="s">
        <v>6072</v>
      </c>
      <c r="E856" s="210" t="s">
        <v>357</v>
      </c>
      <c r="F856" s="209" t="s">
        <v>357</v>
      </c>
      <c r="G856" s="209">
        <v>89230</v>
      </c>
      <c r="H856" s="209" t="s">
        <v>6266</v>
      </c>
      <c r="I856" s="209" t="s">
        <v>35</v>
      </c>
      <c r="J856" s="209" t="s">
        <v>5389</v>
      </c>
      <c r="K856" s="210">
        <v>130.74</v>
      </c>
      <c r="L856" s="209" t="s">
        <v>5390</v>
      </c>
    </row>
    <row r="857" spans="1:12" ht="13.5">
      <c r="A857" s="209" t="s">
        <v>5774</v>
      </c>
      <c r="B857" s="209" t="s">
        <v>5775</v>
      </c>
      <c r="C857" s="209" t="s">
        <v>6071</v>
      </c>
      <c r="D857" s="209" t="s">
        <v>6072</v>
      </c>
      <c r="E857" s="210" t="s">
        <v>357</v>
      </c>
      <c r="F857" s="209" t="s">
        <v>357</v>
      </c>
      <c r="G857" s="209">
        <v>89231</v>
      </c>
      <c r="H857" s="209" t="s">
        <v>6267</v>
      </c>
      <c r="I857" s="209" t="s">
        <v>35</v>
      </c>
      <c r="J857" s="209" t="s">
        <v>5389</v>
      </c>
      <c r="K857" s="210">
        <v>20.71</v>
      </c>
      <c r="L857" s="209" t="s">
        <v>5390</v>
      </c>
    </row>
    <row r="858" spans="1:12" ht="13.5">
      <c r="A858" s="209" t="s">
        <v>5774</v>
      </c>
      <c r="B858" s="209" t="s">
        <v>5775</v>
      </c>
      <c r="C858" s="209" t="s">
        <v>6071</v>
      </c>
      <c r="D858" s="209" t="s">
        <v>6072</v>
      </c>
      <c r="E858" s="210" t="s">
        <v>357</v>
      </c>
      <c r="F858" s="209" t="s">
        <v>357</v>
      </c>
      <c r="G858" s="209">
        <v>89232</v>
      </c>
      <c r="H858" s="209" t="s">
        <v>6268</v>
      </c>
      <c r="I858" s="209" t="s">
        <v>35</v>
      </c>
      <c r="J858" s="209" t="s">
        <v>5389</v>
      </c>
      <c r="K858" s="210">
        <v>233.21</v>
      </c>
      <c r="L858" s="209" t="s">
        <v>5390</v>
      </c>
    </row>
    <row r="859" spans="1:12" ht="13.5">
      <c r="A859" s="209" t="s">
        <v>5774</v>
      </c>
      <c r="B859" s="209" t="s">
        <v>5775</v>
      </c>
      <c r="C859" s="209" t="s">
        <v>6071</v>
      </c>
      <c r="D859" s="209" t="s">
        <v>6072</v>
      </c>
      <c r="E859" s="210" t="s">
        <v>357</v>
      </c>
      <c r="F859" s="209" t="s">
        <v>357</v>
      </c>
      <c r="G859" s="209">
        <v>89233</v>
      </c>
      <c r="H859" s="209" t="s">
        <v>6269</v>
      </c>
      <c r="I859" s="209" t="s">
        <v>35</v>
      </c>
      <c r="J859" s="209" t="s">
        <v>5894</v>
      </c>
      <c r="K859" s="210">
        <v>136.57</v>
      </c>
      <c r="L859" s="209" t="s">
        <v>5390</v>
      </c>
    </row>
    <row r="860" spans="1:12" ht="13.5">
      <c r="A860" s="209" t="s">
        <v>5774</v>
      </c>
      <c r="B860" s="209" t="s">
        <v>5775</v>
      </c>
      <c r="C860" s="209" t="s">
        <v>6071</v>
      </c>
      <c r="D860" s="209" t="s">
        <v>6072</v>
      </c>
      <c r="E860" s="210" t="s">
        <v>357</v>
      </c>
      <c r="F860" s="209" t="s">
        <v>357</v>
      </c>
      <c r="G860" s="209">
        <v>89236</v>
      </c>
      <c r="H860" s="209" t="s">
        <v>6270</v>
      </c>
      <c r="I860" s="209" t="s">
        <v>35</v>
      </c>
      <c r="J860" s="209" t="s">
        <v>5389</v>
      </c>
      <c r="K860" s="210">
        <v>305.42</v>
      </c>
      <c r="L860" s="209" t="s">
        <v>5390</v>
      </c>
    </row>
    <row r="861" spans="1:12" ht="13.5">
      <c r="A861" s="209" t="s">
        <v>5774</v>
      </c>
      <c r="B861" s="209" t="s">
        <v>5775</v>
      </c>
      <c r="C861" s="209" t="s">
        <v>6071</v>
      </c>
      <c r="D861" s="209" t="s">
        <v>6072</v>
      </c>
      <c r="E861" s="210" t="s">
        <v>357</v>
      </c>
      <c r="F861" s="209" t="s">
        <v>357</v>
      </c>
      <c r="G861" s="209">
        <v>89237</v>
      </c>
      <c r="H861" s="209" t="s">
        <v>6271</v>
      </c>
      <c r="I861" s="209" t="s">
        <v>35</v>
      </c>
      <c r="J861" s="209" t="s">
        <v>5389</v>
      </c>
      <c r="K861" s="210">
        <v>48.39</v>
      </c>
      <c r="L861" s="209" t="s">
        <v>5390</v>
      </c>
    </row>
    <row r="862" spans="1:12" ht="13.5">
      <c r="A862" s="209" t="s">
        <v>5774</v>
      </c>
      <c r="B862" s="209" t="s">
        <v>5775</v>
      </c>
      <c r="C862" s="209" t="s">
        <v>6071</v>
      </c>
      <c r="D862" s="209" t="s">
        <v>6072</v>
      </c>
      <c r="E862" s="210" t="s">
        <v>357</v>
      </c>
      <c r="F862" s="209" t="s">
        <v>357</v>
      </c>
      <c r="G862" s="209">
        <v>89238</v>
      </c>
      <c r="H862" s="209" t="s">
        <v>6272</v>
      </c>
      <c r="I862" s="209" t="s">
        <v>35</v>
      </c>
      <c r="J862" s="209" t="s">
        <v>5389</v>
      </c>
      <c r="K862" s="210">
        <v>544.79</v>
      </c>
      <c r="L862" s="209" t="s">
        <v>5390</v>
      </c>
    </row>
    <row r="863" spans="1:12" ht="13.5">
      <c r="A863" s="209" t="s">
        <v>5774</v>
      </c>
      <c r="B863" s="209" t="s">
        <v>5775</v>
      </c>
      <c r="C863" s="209" t="s">
        <v>6071</v>
      </c>
      <c r="D863" s="209" t="s">
        <v>6072</v>
      </c>
      <c r="E863" s="210" t="s">
        <v>357</v>
      </c>
      <c r="F863" s="209" t="s">
        <v>357</v>
      </c>
      <c r="G863" s="209">
        <v>89239</v>
      </c>
      <c r="H863" s="209" t="s">
        <v>6273</v>
      </c>
      <c r="I863" s="209" t="s">
        <v>35</v>
      </c>
      <c r="J863" s="209" t="s">
        <v>5894</v>
      </c>
      <c r="K863" s="210">
        <v>361.17</v>
      </c>
      <c r="L863" s="209" t="s">
        <v>5390</v>
      </c>
    </row>
    <row r="864" spans="1:12" ht="13.5">
      <c r="A864" s="209" t="s">
        <v>5774</v>
      </c>
      <c r="B864" s="209" t="s">
        <v>5775</v>
      </c>
      <c r="C864" s="209" t="s">
        <v>6071</v>
      </c>
      <c r="D864" s="209" t="s">
        <v>6072</v>
      </c>
      <c r="E864" s="210" t="s">
        <v>357</v>
      </c>
      <c r="F864" s="209" t="s">
        <v>357</v>
      </c>
      <c r="G864" s="209">
        <v>89240</v>
      </c>
      <c r="H864" s="209" t="s">
        <v>6274</v>
      </c>
      <c r="I864" s="209" t="s">
        <v>35</v>
      </c>
      <c r="J864" s="209" t="s">
        <v>5389</v>
      </c>
      <c r="K864" s="210">
        <v>93.73</v>
      </c>
      <c r="L864" s="209" t="s">
        <v>5390</v>
      </c>
    </row>
    <row r="865" spans="1:12" ht="13.5">
      <c r="A865" s="209" t="s">
        <v>5774</v>
      </c>
      <c r="B865" s="209" t="s">
        <v>5775</v>
      </c>
      <c r="C865" s="209" t="s">
        <v>6071</v>
      </c>
      <c r="D865" s="209" t="s">
        <v>6072</v>
      </c>
      <c r="E865" s="210" t="s">
        <v>357</v>
      </c>
      <c r="F865" s="209" t="s">
        <v>357</v>
      </c>
      <c r="G865" s="209">
        <v>89241</v>
      </c>
      <c r="H865" s="209" t="s">
        <v>6275</v>
      </c>
      <c r="I865" s="209" t="s">
        <v>35</v>
      </c>
      <c r="J865" s="209" t="s">
        <v>5389</v>
      </c>
      <c r="K865" s="210">
        <v>16.87</v>
      </c>
      <c r="L865" s="209" t="s">
        <v>5390</v>
      </c>
    </row>
    <row r="866" spans="1:12" ht="13.5">
      <c r="A866" s="209" t="s">
        <v>5774</v>
      </c>
      <c r="B866" s="209" t="s">
        <v>5775</v>
      </c>
      <c r="C866" s="209" t="s">
        <v>6071</v>
      </c>
      <c r="D866" s="209" t="s">
        <v>6072</v>
      </c>
      <c r="E866" s="210" t="s">
        <v>357</v>
      </c>
      <c r="F866" s="209" t="s">
        <v>357</v>
      </c>
      <c r="G866" s="209">
        <v>89246</v>
      </c>
      <c r="H866" s="209" t="s">
        <v>6276</v>
      </c>
      <c r="I866" s="209" t="s">
        <v>35</v>
      </c>
      <c r="J866" s="209" t="s">
        <v>5389</v>
      </c>
      <c r="K866" s="210">
        <v>265.39</v>
      </c>
      <c r="L866" s="209" t="s">
        <v>5390</v>
      </c>
    </row>
    <row r="867" spans="1:12" ht="13.5">
      <c r="A867" s="209" t="s">
        <v>5774</v>
      </c>
      <c r="B867" s="209" t="s">
        <v>5775</v>
      </c>
      <c r="C867" s="209" t="s">
        <v>6071</v>
      </c>
      <c r="D867" s="209" t="s">
        <v>6072</v>
      </c>
      <c r="E867" s="210" t="s">
        <v>357</v>
      </c>
      <c r="F867" s="209" t="s">
        <v>357</v>
      </c>
      <c r="G867" s="209">
        <v>89247</v>
      </c>
      <c r="H867" s="209" t="s">
        <v>6277</v>
      </c>
      <c r="I867" s="209" t="s">
        <v>35</v>
      </c>
      <c r="J867" s="209" t="s">
        <v>5389</v>
      </c>
      <c r="K867" s="210">
        <v>42.05</v>
      </c>
      <c r="L867" s="209" t="s">
        <v>5390</v>
      </c>
    </row>
    <row r="868" spans="1:12" ht="13.5">
      <c r="A868" s="209" t="s">
        <v>5774</v>
      </c>
      <c r="B868" s="209" t="s">
        <v>5775</v>
      </c>
      <c r="C868" s="209" t="s">
        <v>6071</v>
      </c>
      <c r="D868" s="209" t="s">
        <v>6072</v>
      </c>
      <c r="E868" s="210" t="s">
        <v>357</v>
      </c>
      <c r="F868" s="209" t="s">
        <v>357</v>
      </c>
      <c r="G868" s="209">
        <v>89248</v>
      </c>
      <c r="H868" s="209" t="s">
        <v>6278</v>
      </c>
      <c r="I868" s="209" t="s">
        <v>35</v>
      </c>
      <c r="J868" s="209" t="s">
        <v>5389</v>
      </c>
      <c r="K868" s="210">
        <v>473.38</v>
      </c>
      <c r="L868" s="209" t="s">
        <v>5390</v>
      </c>
    </row>
    <row r="869" spans="1:12" ht="13.5">
      <c r="A869" s="209" t="s">
        <v>5774</v>
      </c>
      <c r="B869" s="209" t="s">
        <v>5775</v>
      </c>
      <c r="C869" s="209" t="s">
        <v>6071</v>
      </c>
      <c r="D869" s="209" t="s">
        <v>6072</v>
      </c>
      <c r="E869" s="210" t="s">
        <v>357</v>
      </c>
      <c r="F869" s="209" t="s">
        <v>357</v>
      </c>
      <c r="G869" s="209">
        <v>89249</v>
      </c>
      <c r="H869" s="209" t="s">
        <v>6279</v>
      </c>
      <c r="I869" s="209" t="s">
        <v>35</v>
      </c>
      <c r="J869" s="209" t="s">
        <v>5894</v>
      </c>
      <c r="K869" s="210">
        <v>307.87</v>
      </c>
      <c r="L869" s="209" t="s">
        <v>5390</v>
      </c>
    </row>
    <row r="870" spans="1:12" ht="13.5">
      <c r="A870" s="209" t="s">
        <v>5774</v>
      </c>
      <c r="B870" s="209" t="s">
        <v>5775</v>
      </c>
      <c r="C870" s="209" t="s">
        <v>6071</v>
      </c>
      <c r="D870" s="209" t="s">
        <v>6072</v>
      </c>
      <c r="E870" s="210" t="s">
        <v>357</v>
      </c>
      <c r="F870" s="209" t="s">
        <v>357</v>
      </c>
      <c r="G870" s="209">
        <v>89253</v>
      </c>
      <c r="H870" s="209" t="s">
        <v>6280</v>
      </c>
      <c r="I870" s="209" t="s">
        <v>35</v>
      </c>
      <c r="J870" s="209" t="s">
        <v>5389</v>
      </c>
      <c r="K870" s="210">
        <v>76.81</v>
      </c>
      <c r="L870" s="209" t="s">
        <v>5390</v>
      </c>
    </row>
    <row r="871" spans="1:12" ht="13.5">
      <c r="A871" s="209" t="s">
        <v>5774</v>
      </c>
      <c r="B871" s="209" t="s">
        <v>5775</v>
      </c>
      <c r="C871" s="209" t="s">
        <v>6071</v>
      </c>
      <c r="D871" s="209" t="s">
        <v>6072</v>
      </c>
      <c r="E871" s="210" t="s">
        <v>357</v>
      </c>
      <c r="F871" s="209" t="s">
        <v>357</v>
      </c>
      <c r="G871" s="209">
        <v>89254</v>
      </c>
      <c r="H871" s="209" t="s">
        <v>6281</v>
      </c>
      <c r="I871" s="209" t="s">
        <v>35</v>
      </c>
      <c r="J871" s="209" t="s">
        <v>5389</v>
      </c>
      <c r="K871" s="210">
        <v>13.82</v>
      </c>
      <c r="L871" s="209" t="s">
        <v>5390</v>
      </c>
    </row>
    <row r="872" spans="1:12" ht="13.5">
      <c r="A872" s="209" t="s">
        <v>5774</v>
      </c>
      <c r="B872" s="209" t="s">
        <v>5775</v>
      </c>
      <c r="C872" s="209" t="s">
        <v>6071</v>
      </c>
      <c r="D872" s="209" t="s">
        <v>6072</v>
      </c>
      <c r="E872" s="210" t="s">
        <v>357</v>
      </c>
      <c r="F872" s="209" t="s">
        <v>357</v>
      </c>
      <c r="G872" s="209">
        <v>89255</v>
      </c>
      <c r="H872" s="209" t="s">
        <v>6282</v>
      </c>
      <c r="I872" s="209" t="s">
        <v>35</v>
      </c>
      <c r="J872" s="209" t="s">
        <v>5389</v>
      </c>
      <c r="K872" s="210">
        <v>123.47</v>
      </c>
      <c r="L872" s="209" t="s">
        <v>5390</v>
      </c>
    </row>
    <row r="873" spans="1:12" ht="13.5">
      <c r="A873" s="209" t="s">
        <v>5774</v>
      </c>
      <c r="B873" s="209" t="s">
        <v>5775</v>
      </c>
      <c r="C873" s="209" t="s">
        <v>6071</v>
      </c>
      <c r="D873" s="209" t="s">
        <v>6072</v>
      </c>
      <c r="E873" s="210" t="s">
        <v>357</v>
      </c>
      <c r="F873" s="209" t="s">
        <v>357</v>
      </c>
      <c r="G873" s="209">
        <v>89256</v>
      </c>
      <c r="H873" s="209" t="s">
        <v>6283</v>
      </c>
      <c r="I873" s="209" t="s">
        <v>35</v>
      </c>
      <c r="J873" s="209" t="s">
        <v>5894</v>
      </c>
      <c r="K873" s="210">
        <v>69.290000000000006</v>
      </c>
      <c r="L873" s="209" t="s">
        <v>5390</v>
      </c>
    </row>
    <row r="874" spans="1:12" ht="13.5">
      <c r="A874" s="209" t="s">
        <v>5774</v>
      </c>
      <c r="B874" s="209" t="s">
        <v>5775</v>
      </c>
      <c r="C874" s="209" t="s">
        <v>6071</v>
      </c>
      <c r="D874" s="209" t="s">
        <v>6072</v>
      </c>
      <c r="E874" s="210" t="s">
        <v>357</v>
      </c>
      <c r="F874" s="209" t="s">
        <v>357</v>
      </c>
      <c r="G874" s="209">
        <v>89259</v>
      </c>
      <c r="H874" s="209" t="s">
        <v>6284</v>
      </c>
      <c r="I874" s="209" t="s">
        <v>35</v>
      </c>
      <c r="J874" s="209" t="s">
        <v>5389</v>
      </c>
      <c r="K874" s="210">
        <v>27.69</v>
      </c>
      <c r="L874" s="209" t="s">
        <v>5390</v>
      </c>
    </row>
    <row r="875" spans="1:12" ht="13.5">
      <c r="A875" s="209" t="s">
        <v>5774</v>
      </c>
      <c r="B875" s="209" t="s">
        <v>5775</v>
      </c>
      <c r="C875" s="209" t="s">
        <v>6071</v>
      </c>
      <c r="D875" s="209" t="s">
        <v>6072</v>
      </c>
      <c r="E875" s="210" t="s">
        <v>357</v>
      </c>
      <c r="F875" s="209" t="s">
        <v>357</v>
      </c>
      <c r="G875" s="209">
        <v>89260</v>
      </c>
      <c r="H875" s="209" t="s">
        <v>6285</v>
      </c>
      <c r="I875" s="209" t="s">
        <v>35</v>
      </c>
      <c r="J875" s="209" t="s">
        <v>5389</v>
      </c>
      <c r="K875" s="210">
        <v>5.22</v>
      </c>
      <c r="L875" s="209" t="s">
        <v>5390</v>
      </c>
    </row>
    <row r="876" spans="1:12" ht="13.5">
      <c r="A876" s="209" t="s">
        <v>5774</v>
      </c>
      <c r="B876" s="209" t="s">
        <v>5775</v>
      </c>
      <c r="C876" s="209" t="s">
        <v>6071</v>
      </c>
      <c r="D876" s="209" t="s">
        <v>6072</v>
      </c>
      <c r="E876" s="210" t="s">
        <v>357</v>
      </c>
      <c r="F876" s="209" t="s">
        <v>357</v>
      </c>
      <c r="G876" s="209">
        <v>89262</v>
      </c>
      <c r="H876" s="209" t="s">
        <v>6286</v>
      </c>
      <c r="I876" s="209" t="s">
        <v>35</v>
      </c>
      <c r="J876" s="209" t="s">
        <v>5389</v>
      </c>
      <c r="K876" s="210">
        <v>47.23</v>
      </c>
      <c r="L876" s="209" t="s">
        <v>5390</v>
      </c>
    </row>
    <row r="877" spans="1:12" ht="13.5">
      <c r="A877" s="209" t="s">
        <v>5774</v>
      </c>
      <c r="B877" s="209" t="s">
        <v>5775</v>
      </c>
      <c r="C877" s="209" t="s">
        <v>6071</v>
      </c>
      <c r="D877" s="209" t="s">
        <v>6072</v>
      </c>
      <c r="E877" s="210" t="s">
        <v>357</v>
      </c>
      <c r="F877" s="209" t="s">
        <v>357</v>
      </c>
      <c r="G877" s="209">
        <v>89264</v>
      </c>
      <c r="H877" s="209" t="s">
        <v>6287</v>
      </c>
      <c r="I877" s="209" t="s">
        <v>35</v>
      </c>
      <c r="J877" s="209" t="s">
        <v>5389</v>
      </c>
      <c r="K877" s="210">
        <v>21.82</v>
      </c>
      <c r="L877" s="209" t="s">
        <v>5390</v>
      </c>
    </row>
    <row r="878" spans="1:12" ht="13.5">
      <c r="A878" s="209" t="s">
        <v>5774</v>
      </c>
      <c r="B878" s="209" t="s">
        <v>5775</v>
      </c>
      <c r="C878" s="209" t="s">
        <v>6071</v>
      </c>
      <c r="D878" s="209" t="s">
        <v>6072</v>
      </c>
      <c r="E878" s="210" t="s">
        <v>357</v>
      </c>
      <c r="F878" s="209" t="s">
        <v>357</v>
      </c>
      <c r="G878" s="209">
        <v>89265</v>
      </c>
      <c r="H878" s="209" t="s">
        <v>6288</v>
      </c>
      <c r="I878" s="209" t="s">
        <v>35</v>
      </c>
      <c r="J878" s="209" t="s">
        <v>5389</v>
      </c>
      <c r="K878" s="210">
        <v>4.4400000000000004</v>
      </c>
      <c r="L878" s="209" t="s">
        <v>5390</v>
      </c>
    </row>
    <row r="879" spans="1:12" ht="13.5">
      <c r="A879" s="209" t="s">
        <v>5774</v>
      </c>
      <c r="B879" s="209" t="s">
        <v>5775</v>
      </c>
      <c r="C879" s="209" t="s">
        <v>6071</v>
      </c>
      <c r="D879" s="209" t="s">
        <v>6072</v>
      </c>
      <c r="E879" s="210" t="s">
        <v>357</v>
      </c>
      <c r="F879" s="209" t="s">
        <v>357</v>
      </c>
      <c r="G879" s="209">
        <v>89266</v>
      </c>
      <c r="H879" s="209" t="s">
        <v>6289</v>
      </c>
      <c r="I879" s="209" t="s">
        <v>35</v>
      </c>
      <c r="J879" s="209" t="s">
        <v>5389</v>
      </c>
      <c r="K879" s="210">
        <v>3.52</v>
      </c>
      <c r="L879" s="209" t="s">
        <v>5390</v>
      </c>
    </row>
    <row r="880" spans="1:12" ht="13.5">
      <c r="A880" s="209" t="s">
        <v>5774</v>
      </c>
      <c r="B880" s="209" t="s">
        <v>5775</v>
      </c>
      <c r="C880" s="209" t="s">
        <v>6071</v>
      </c>
      <c r="D880" s="209" t="s">
        <v>6072</v>
      </c>
      <c r="E880" s="210" t="s">
        <v>357</v>
      </c>
      <c r="F880" s="209" t="s">
        <v>357</v>
      </c>
      <c r="G880" s="209">
        <v>89267</v>
      </c>
      <c r="H880" s="209" t="s">
        <v>6290</v>
      </c>
      <c r="I880" s="209" t="s">
        <v>35</v>
      </c>
      <c r="J880" s="209" t="s">
        <v>5389</v>
      </c>
      <c r="K880" s="210">
        <v>49.09</v>
      </c>
      <c r="L880" s="209" t="s">
        <v>5390</v>
      </c>
    </row>
    <row r="881" spans="1:12" ht="13.5">
      <c r="A881" s="209" t="s">
        <v>5774</v>
      </c>
      <c r="B881" s="209" t="s">
        <v>5775</v>
      </c>
      <c r="C881" s="209" t="s">
        <v>6071</v>
      </c>
      <c r="D881" s="209" t="s">
        <v>6072</v>
      </c>
      <c r="E881" s="210" t="s">
        <v>357</v>
      </c>
      <c r="F881" s="209" t="s">
        <v>357</v>
      </c>
      <c r="G881" s="209">
        <v>89268</v>
      </c>
      <c r="H881" s="209" t="s">
        <v>6291</v>
      </c>
      <c r="I881" s="209" t="s">
        <v>35</v>
      </c>
      <c r="J881" s="209" t="s">
        <v>5389</v>
      </c>
      <c r="K881" s="210">
        <v>8.83</v>
      </c>
      <c r="L881" s="209" t="s">
        <v>5390</v>
      </c>
    </row>
    <row r="882" spans="1:12" ht="13.5">
      <c r="A882" s="209" t="s">
        <v>5774</v>
      </c>
      <c r="B882" s="209" t="s">
        <v>5775</v>
      </c>
      <c r="C882" s="209" t="s">
        <v>6071</v>
      </c>
      <c r="D882" s="209" t="s">
        <v>6072</v>
      </c>
      <c r="E882" s="210" t="s">
        <v>357</v>
      </c>
      <c r="F882" s="209" t="s">
        <v>357</v>
      </c>
      <c r="G882" s="209">
        <v>89269</v>
      </c>
      <c r="H882" s="209" t="s">
        <v>6292</v>
      </c>
      <c r="I882" s="209" t="s">
        <v>35</v>
      </c>
      <c r="J882" s="209" t="s">
        <v>5389</v>
      </c>
      <c r="K882" s="210">
        <v>6.99</v>
      </c>
      <c r="L882" s="209" t="s">
        <v>5390</v>
      </c>
    </row>
    <row r="883" spans="1:12" ht="13.5">
      <c r="A883" s="209" t="s">
        <v>5774</v>
      </c>
      <c r="B883" s="209" t="s">
        <v>5775</v>
      </c>
      <c r="C883" s="209" t="s">
        <v>6071</v>
      </c>
      <c r="D883" s="209" t="s">
        <v>6072</v>
      </c>
      <c r="E883" s="210" t="s">
        <v>357</v>
      </c>
      <c r="F883" s="209" t="s">
        <v>357</v>
      </c>
      <c r="G883" s="209">
        <v>89270</v>
      </c>
      <c r="H883" s="209" t="s">
        <v>6293</v>
      </c>
      <c r="I883" s="209" t="s">
        <v>35</v>
      </c>
      <c r="J883" s="209" t="s">
        <v>5389</v>
      </c>
      <c r="K883" s="210">
        <v>78.91</v>
      </c>
      <c r="L883" s="209" t="s">
        <v>5390</v>
      </c>
    </row>
    <row r="884" spans="1:12" ht="13.5">
      <c r="A884" s="209" t="s">
        <v>5774</v>
      </c>
      <c r="B884" s="209" t="s">
        <v>5775</v>
      </c>
      <c r="C884" s="209" t="s">
        <v>6071</v>
      </c>
      <c r="D884" s="209" t="s">
        <v>6072</v>
      </c>
      <c r="E884" s="210" t="s">
        <v>357</v>
      </c>
      <c r="F884" s="209" t="s">
        <v>357</v>
      </c>
      <c r="G884" s="209">
        <v>89271</v>
      </c>
      <c r="H884" s="209" t="s">
        <v>6294</v>
      </c>
      <c r="I884" s="209" t="s">
        <v>35</v>
      </c>
      <c r="J884" s="209" t="s">
        <v>5894</v>
      </c>
      <c r="K884" s="210">
        <v>23.71</v>
      </c>
      <c r="L884" s="209" t="s">
        <v>5390</v>
      </c>
    </row>
    <row r="885" spans="1:12" ht="13.5">
      <c r="A885" s="209" t="s">
        <v>5774</v>
      </c>
      <c r="B885" s="209" t="s">
        <v>5775</v>
      </c>
      <c r="C885" s="209" t="s">
        <v>6071</v>
      </c>
      <c r="D885" s="209" t="s">
        <v>6072</v>
      </c>
      <c r="E885" s="210" t="s">
        <v>357</v>
      </c>
      <c r="F885" s="209" t="s">
        <v>357</v>
      </c>
      <c r="G885" s="209">
        <v>89274</v>
      </c>
      <c r="H885" s="209" t="s">
        <v>6295</v>
      </c>
      <c r="I885" s="209" t="s">
        <v>35</v>
      </c>
      <c r="J885" s="209" t="s">
        <v>5447</v>
      </c>
      <c r="K885" s="210">
        <v>1.84</v>
      </c>
      <c r="L885" s="209" t="s">
        <v>5390</v>
      </c>
    </row>
    <row r="886" spans="1:12" ht="13.5">
      <c r="A886" s="209" t="s">
        <v>5774</v>
      </c>
      <c r="B886" s="209" t="s">
        <v>5775</v>
      </c>
      <c r="C886" s="209" t="s">
        <v>6071</v>
      </c>
      <c r="D886" s="209" t="s">
        <v>6072</v>
      </c>
      <c r="E886" s="210" t="s">
        <v>357</v>
      </c>
      <c r="F886" s="209" t="s">
        <v>357</v>
      </c>
      <c r="G886" s="209">
        <v>89275</v>
      </c>
      <c r="H886" s="209" t="s">
        <v>6296</v>
      </c>
      <c r="I886" s="209" t="s">
        <v>35</v>
      </c>
      <c r="J886" s="209" t="s">
        <v>5447</v>
      </c>
      <c r="K886" s="210">
        <v>0.3</v>
      </c>
      <c r="L886" s="209" t="s">
        <v>5390</v>
      </c>
    </row>
    <row r="887" spans="1:12" ht="13.5">
      <c r="A887" s="209" t="s">
        <v>5774</v>
      </c>
      <c r="B887" s="209" t="s">
        <v>5775</v>
      </c>
      <c r="C887" s="209" t="s">
        <v>6071</v>
      </c>
      <c r="D887" s="209" t="s">
        <v>6072</v>
      </c>
      <c r="E887" s="210" t="s">
        <v>357</v>
      </c>
      <c r="F887" s="209" t="s">
        <v>357</v>
      </c>
      <c r="G887" s="209">
        <v>89276</v>
      </c>
      <c r="H887" s="209" t="s">
        <v>6297</v>
      </c>
      <c r="I887" s="209" t="s">
        <v>35</v>
      </c>
      <c r="J887" s="209" t="s">
        <v>5447</v>
      </c>
      <c r="K887" s="210">
        <v>2.4500000000000002</v>
      </c>
      <c r="L887" s="209" t="s">
        <v>5390</v>
      </c>
    </row>
    <row r="888" spans="1:12" ht="13.5">
      <c r="A888" s="209" t="s">
        <v>5774</v>
      </c>
      <c r="B888" s="209" t="s">
        <v>5775</v>
      </c>
      <c r="C888" s="209" t="s">
        <v>6071</v>
      </c>
      <c r="D888" s="209" t="s">
        <v>6072</v>
      </c>
      <c r="E888" s="210" t="s">
        <v>357</v>
      </c>
      <c r="F888" s="209" t="s">
        <v>357</v>
      </c>
      <c r="G888" s="209">
        <v>89277</v>
      </c>
      <c r="H888" s="209" t="s">
        <v>6298</v>
      </c>
      <c r="I888" s="209" t="s">
        <v>35</v>
      </c>
      <c r="J888" s="209" t="s">
        <v>5894</v>
      </c>
      <c r="K888" s="210">
        <v>6.93</v>
      </c>
      <c r="L888" s="209" t="s">
        <v>5390</v>
      </c>
    </row>
    <row r="889" spans="1:12" ht="13.5">
      <c r="A889" s="209" t="s">
        <v>5774</v>
      </c>
      <c r="B889" s="209" t="s">
        <v>5775</v>
      </c>
      <c r="C889" s="209" t="s">
        <v>6071</v>
      </c>
      <c r="D889" s="209" t="s">
        <v>6072</v>
      </c>
      <c r="E889" s="210" t="s">
        <v>357</v>
      </c>
      <c r="F889" s="209" t="s">
        <v>357</v>
      </c>
      <c r="G889" s="209">
        <v>89280</v>
      </c>
      <c r="H889" s="209" t="s">
        <v>6299</v>
      </c>
      <c r="I889" s="209" t="s">
        <v>35</v>
      </c>
      <c r="J889" s="209" t="s">
        <v>5389</v>
      </c>
      <c r="K889" s="210">
        <v>38.619999999999997</v>
      </c>
      <c r="L889" s="209" t="s">
        <v>5390</v>
      </c>
    </row>
    <row r="890" spans="1:12" ht="13.5">
      <c r="A890" s="209" t="s">
        <v>5774</v>
      </c>
      <c r="B890" s="209" t="s">
        <v>5775</v>
      </c>
      <c r="C890" s="209" t="s">
        <v>6071</v>
      </c>
      <c r="D890" s="209" t="s">
        <v>6072</v>
      </c>
      <c r="E890" s="210" t="s">
        <v>357</v>
      </c>
      <c r="F890" s="209" t="s">
        <v>357</v>
      </c>
      <c r="G890" s="209">
        <v>89281</v>
      </c>
      <c r="H890" s="209" t="s">
        <v>6300</v>
      </c>
      <c r="I890" s="209" t="s">
        <v>35</v>
      </c>
      <c r="J890" s="209" t="s">
        <v>5389</v>
      </c>
      <c r="K890" s="210">
        <v>5.36</v>
      </c>
      <c r="L890" s="209" t="s">
        <v>5390</v>
      </c>
    </row>
    <row r="891" spans="1:12" ht="13.5">
      <c r="A891" s="209" t="s">
        <v>5774</v>
      </c>
      <c r="B891" s="209" t="s">
        <v>5775</v>
      </c>
      <c r="C891" s="209" t="s">
        <v>6071</v>
      </c>
      <c r="D891" s="209" t="s">
        <v>6072</v>
      </c>
      <c r="E891" s="210" t="s">
        <v>357</v>
      </c>
      <c r="F891" s="209" t="s">
        <v>357</v>
      </c>
      <c r="G891" s="209">
        <v>89870</v>
      </c>
      <c r="H891" s="209" t="s">
        <v>6301</v>
      </c>
      <c r="I891" s="209" t="s">
        <v>35</v>
      </c>
      <c r="J891" s="209" t="s">
        <v>5389</v>
      </c>
      <c r="K891" s="210">
        <v>38.15</v>
      </c>
      <c r="L891" s="209" t="s">
        <v>5390</v>
      </c>
    </row>
    <row r="892" spans="1:12" ht="13.5">
      <c r="A892" s="209" t="s">
        <v>5774</v>
      </c>
      <c r="B892" s="209" t="s">
        <v>5775</v>
      </c>
      <c r="C892" s="209" t="s">
        <v>6071</v>
      </c>
      <c r="D892" s="209" t="s">
        <v>6072</v>
      </c>
      <c r="E892" s="210" t="s">
        <v>357</v>
      </c>
      <c r="F892" s="209" t="s">
        <v>357</v>
      </c>
      <c r="G892" s="209">
        <v>89871</v>
      </c>
      <c r="H892" s="209" t="s">
        <v>6302</v>
      </c>
      <c r="I892" s="209" t="s">
        <v>35</v>
      </c>
      <c r="J892" s="209" t="s">
        <v>5389</v>
      </c>
      <c r="K892" s="210">
        <v>6.86</v>
      </c>
      <c r="L892" s="209" t="s">
        <v>5390</v>
      </c>
    </row>
    <row r="893" spans="1:12" ht="13.5">
      <c r="A893" s="209" t="s">
        <v>5774</v>
      </c>
      <c r="B893" s="209" t="s">
        <v>5775</v>
      </c>
      <c r="C893" s="209" t="s">
        <v>6071</v>
      </c>
      <c r="D893" s="209" t="s">
        <v>6072</v>
      </c>
      <c r="E893" s="210" t="s">
        <v>357</v>
      </c>
      <c r="F893" s="209" t="s">
        <v>357</v>
      </c>
      <c r="G893" s="209">
        <v>89872</v>
      </c>
      <c r="H893" s="209" t="s">
        <v>6303</v>
      </c>
      <c r="I893" s="209" t="s">
        <v>35</v>
      </c>
      <c r="J893" s="209" t="s">
        <v>5389</v>
      </c>
      <c r="K893" s="210">
        <v>5.44</v>
      </c>
      <c r="L893" s="209" t="s">
        <v>5390</v>
      </c>
    </row>
    <row r="894" spans="1:12" ht="13.5">
      <c r="A894" s="209" t="s">
        <v>5774</v>
      </c>
      <c r="B894" s="209" t="s">
        <v>5775</v>
      </c>
      <c r="C894" s="209" t="s">
        <v>6071</v>
      </c>
      <c r="D894" s="209" t="s">
        <v>6072</v>
      </c>
      <c r="E894" s="210" t="s">
        <v>357</v>
      </c>
      <c r="F894" s="209" t="s">
        <v>357</v>
      </c>
      <c r="G894" s="209">
        <v>89873</v>
      </c>
      <c r="H894" s="209" t="s">
        <v>6304</v>
      </c>
      <c r="I894" s="209" t="s">
        <v>35</v>
      </c>
      <c r="J894" s="209" t="s">
        <v>5389</v>
      </c>
      <c r="K894" s="210">
        <v>65.400000000000006</v>
      </c>
      <c r="L894" s="209" t="s">
        <v>5390</v>
      </c>
    </row>
    <row r="895" spans="1:12" ht="13.5">
      <c r="A895" s="209" t="s">
        <v>5774</v>
      </c>
      <c r="B895" s="209" t="s">
        <v>5775</v>
      </c>
      <c r="C895" s="209" t="s">
        <v>6071</v>
      </c>
      <c r="D895" s="209" t="s">
        <v>6072</v>
      </c>
      <c r="E895" s="210" t="s">
        <v>357</v>
      </c>
      <c r="F895" s="209" t="s">
        <v>357</v>
      </c>
      <c r="G895" s="209">
        <v>89874</v>
      </c>
      <c r="H895" s="209" t="s">
        <v>6305</v>
      </c>
      <c r="I895" s="209" t="s">
        <v>35</v>
      </c>
      <c r="J895" s="209" t="s">
        <v>5894</v>
      </c>
      <c r="K895" s="210">
        <v>144.1</v>
      </c>
      <c r="L895" s="209" t="s">
        <v>5390</v>
      </c>
    </row>
    <row r="896" spans="1:12" ht="13.5">
      <c r="A896" s="209" t="s">
        <v>5774</v>
      </c>
      <c r="B896" s="209" t="s">
        <v>5775</v>
      </c>
      <c r="C896" s="209" t="s">
        <v>6071</v>
      </c>
      <c r="D896" s="209" t="s">
        <v>6072</v>
      </c>
      <c r="E896" s="210" t="s">
        <v>357</v>
      </c>
      <c r="F896" s="209" t="s">
        <v>357</v>
      </c>
      <c r="G896" s="209">
        <v>89878</v>
      </c>
      <c r="H896" s="209" t="s">
        <v>6306</v>
      </c>
      <c r="I896" s="209" t="s">
        <v>35</v>
      </c>
      <c r="J896" s="209" t="s">
        <v>5389</v>
      </c>
      <c r="K896" s="210">
        <v>40.78</v>
      </c>
      <c r="L896" s="209" t="s">
        <v>5390</v>
      </c>
    </row>
    <row r="897" spans="1:12" ht="13.5">
      <c r="A897" s="209" t="s">
        <v>5774</v>
      </c>
      <c r="B897" s="209" t="s">
        <v>5775</v>
      </c>
      <c r="C897" s="209" t="s">
        <v>6071</v>
      </c>
      <c r="D897" s="209" t="s">
        <v>6072</v>
      </c>
      <c r="E897" s="210" t="s">
        <v>357</v>
      </c>
      <c r="F897" s="209" t="s">
        <v>357</v>
      </c>
      <c r="G897" s="209">
        <v>89879</v>
      </c>
      <c r="H897" s="209" t="s">
        <v>6307</v>
      </c>
      <c r="I897" s="209" t="s">
        <v>35</v>
      </c>
      <c r="J897" s="209" t="s">
        <v>5389</v>
      </c>
      <c r="K897" s="210">
        <v>7.21</v>
      </c>
      <c r="L897" s="209" t="s">
        <v>5390</v>
      </c>
    </row>
    <row r="898" spans="1:12" ht="13.5">
      <c r="A898" s="209" t="s">
        <v>5774</v>
      </c>
      <c r="B898" s="209" t="s">
        <v>5775</v>
      </c>
      <c r="C898" s="209" t="s">
        <v>6071</v>
      </c>
      <c r="D898" s="209" t="s">
        <v>6072</v>
      </c>
      <c r="E898" s="210" t="s">
        <v>357</v>
      </c>
      <c r="F898" s="209" t="s">
        <v>357</v>
      </c>
      <c r="G898" s="209">
        <v>89880</v>
      </c>
      <c r="H898" s="209" t="s">
        <v>6308</v>
      </c>
      <c r="I898" s="209" t="s">
        <v>35</v>
      </c>
      <c r="J898" s="209" t="s">
        <v>5389</v>
      </c>
      <c r="K898" s="210">
        <v>5.72</v>
      </c>
      <c r="L898" s="209" t="s">
        <v>5390</v>
      </c>
    </row>
    <row r="899" spans="1:12" ht="13.5">
      <c r="A899" s="209" t="s">
        <v>5774</v>
      </c>
      <c r="B899" s="209" t="s">
        <v>5775</v>
      </c>
      <c r="C899" s="209" t="s">
        <v>6071</v>
      </c>
      <c r="D899" s="209" t="s">
        <v>6072</v>
      </c>
      <c r="E899" s="210" t="s">
        <v>357</v>
      </c>
      <c r="F899" s="209" t="s">
        <v>357</v>
      </c>
      <c r="G899" s="209">
        <v>89881</v>
      </c>
      <c r="H899" s="209" t="s">
        <v>6309</v>
      </c>
      <c r="I899" s="209" t="s">
        <v>35</v>
      </c>
      <c r="J899" s="209" t="s">
        <v>5389</v>
      </c>
      <c r="K899" s="210">
        <v>69.25</v>
      </c>
      <c r="L899" s="209" t="s">
        <v>5390</v>
      </c>
    </row>
    <row r="900" spans="1:12" ht="13.5">
      <c r="A900" s="209" t="s">
        <v>5774</v>
      </c>
      <c r="B900" s="209" t="s">
        <v>5775</v>
      </c>
      <c r="C900" s="209" t="s">
        <v>6071</v>
      </c>
      <c r="D900" s="209" t="s">
        <v>6072</v>
      </c>
      <c r="E900" s="210" t="s">
        <v>357</v>
      </c>
      <c r="F900" s="209" t="s">
        <v>357</v>
      </c>
      <c r="G900" s="209">
        <v>89882</v>
      </c>
      <c r="H900" s="209" t="s">
        <v>6310</v>
      </c>
      <c r="I900" s="209" t="s">
        <v>35</v>
      </c>
      <c r="J900" s="209" t="s">
        <v>5894</v>
      </c>
      <c r="K900" s="210">
        <v>166.26</v>
      </c>
      <c r="L900" s="209" t="s">
        <v>5390</v>
      </c>
    </row>
    <row r="901" spans="1:12" ht="13.5">
      <c r="A901" s="209" t="s">
        <v>5774</v>
      </c>
      <c r="B901" s="209" t="s">
        <v>5775</v>
      </c>
      <c r="C901" s="209" t="s">
        <v>6071</v>
      </c>
      <c r="D901" s="209" t="s">
        <v>6072</v>
      </c>
      <c r="E901" s="210" t="s">
        <v>357</v>
      </c>
      <c r="F901" s="209" t="s">
        <v>357</v>
      </c>
      <c r="G901" s="209">
        <v>90582</v>
      </c>
      <c r="H901" s="209" t="s">
        <v>6311</v>
      </c>
      <c r="I901" s="209" t="s">
        <v>35</v>
      </c>
      <c r="J901" s="209" t="s">
        <v>5389</v>
      </c>
      <c r="K901" s="210">
        <v>0.4</v>
      </c>
      <c r="L901" s="209" t="s">
        <v>5390</v>
      </c>
    </row>
    <row r="902" spans="1:12" ht="13.5">
      <c r="A902" s="209" t="s">
        <v>5774</v>
      </c>
      <c r="B902" s="209" t="s">
        <v>5775</v>
      </c>
      <c r="C902" s="209" t="s">
        <v>6071</v>
      </c>
      <c r="D902" s="209" t="s">
        <v>6072</v>
      </c>
      <c r="E902" s="210" t="s">
        <v>357</v>
      </c>
      <c r="F902" s="209" t="s">
        <v>357</v>
      </c>
      <c r="G902" s="209">
        <v>90583</v>
      </c>
      <c r="H902" s="209" t="s">
        <v>6312</v>
      </c>
      <c r="I902" s="209" t="s">
        <v>35</v>
      </c>
      <c r="J902" s="209" t="s">
        <v>5389</v>
      </c>
      <c r="K902" s="210">
        <v>0.04</v>
      </c>
      <c r="L902" s="209" t="s">
        <v>5390</v>
      </c>
    </row>
    <row r="903" spans="1:12" ht="13.5">
      <c r="A903" s="209" t="s">
        <v>5774</v>
      </c>
      <c r="B903" s="209" t="s">
        <v>5775</v>
      </c>
      <c r="C903" s="209" t="s">
        <v>6071</v>
      </c>
      <c r="D903" s="209" t="s">
        <v>6072</v>
      </c>
      <c r="E903" s="210" t="s">
        <v>357</v>
      </c>
      <c r="F903" s="209" t="s">
        <v>357</v>
      </c>
      <c r="G903" s="209">
        <v>90584</v>
      </c>
      <c r="H903" s="209" t="s">
        <v>6313</v>
      </c>
      <c r="I903" s="209" t="s">
        <v>35</v>
      </c>
      <c r="J903" s="209" t="s">
        <v>5389</v>
      </c>
      <c r="K903" s="210">
        <v>0.31</v>
      </c>
      <c r="L903" s="209" t="s">
        <v>5390</v>
      </c>
    </row>
    <row r="904" spans="1:12" ht="13.5">
      <c r="A904" s="209" t="s">
        <v>5774</v>
      </c>
      <c r="B904" s="209" t="s">
        <v>5775</v>
      </c>
      <c r="C904" s="209" t="s">
        <v>6071</v>
      </c>
      <c r="D904" s="209" t="s">
        <v>6072</v>
      </c>
      <c r="E904" s="210" t="s">
        <v>357</v>
      </c>
      <c r="F904" s="209" t="s">
        <v>357</v>
      </c>
      <c r="G904" s="209">
        <v>90585</v>
      </c>
      <c r="H904" s="209" t="s">
        <v>6314</v>
      </c>
      <c r="I904" s="209" t="s">
        <v>35</v>
      </c>
      <c r="J904" s="209" t="s">
        <v>5447</v>
      </c>
      <c r="K904" s="210">
        <v>0.59</v>
      </c>
      <c r="L904" s="209" t="s">
        <v>5390</v>
      </c>
    </row>
    <row r="905" spans="1:12" ht="13.5">
      <c r="A905" s="209" t="s">
        <v>5774</v>
      </c>
      <c r="B905" s="209" t="s">
        <v>5775</v>
      </c>
      <c r="C905" s="209" t="s">
        <v>6071</v>
      </c>
      <c r="D905" s="209" t="s">
        <v>6072</v>
      </c>
      <c r="E905" s="210" t="s">
        <v>357</v>
      </c>
      <c r="F905" s="209" t="s">
        <v>357</v>
      </c>
      <c r="G905" s="209">
        <v>90621</v>
      </c>
      <c r="H905" s="209" t="s">
        <v>6315</v>
      </c>
      <c r="I905" s="209" t="s">
        <v>35</v>
      </c>
      <c r="J905" s="209" t="s">
        <v>5447</v>
      </c>
      <c r="K905" s="210">
        <v>2.41</v>
      </c>
      <c r="L905" s="209" t="s">
        <v>5390</v>
      </c>
    </row>
    <row r="906" spans="1:12" ht="13.5">
      <c r="A906" s="209" t="s">
        <v>5774</v>
      </c>
      <c r="B906" s="209" t="s">
        <v>5775</v>
      </c>
      <c r="C906" s="209" t="s">
        <v>6071</v>
      </c>
      <c r="D906" s="209" t="s">
        <v>6072</v>
      </c>
      <c r="E906" s="210" t="s">
        <v>357</v>
      </c>
      <c r="F906" s="209" t="s">
        <v>357</v>
      </c>
      <c r="G906" s="209">
        <v>90622</v>
      </c>
      <c r="H906" s="209" t="s">
        <v>6316</v>
      </c>
      <c r="I906" s="209" t="s">
        <v>35</v>
      </c>
      <c r="J906" s="209" t="s">
        <v>5447</v>
      </c>
      <c r="K906" s="210">
        <v>0.28000000000000003</v>
      </c>
      <c r="L906" s="209" t="s">
        <v>5390</v>
      </c>
    </row>
    <row r="907" spans="1:12" ht="13.5">
      <c r="A907" s="209" t="s">
        <v>5774</v>
      </c>
      <c r="B907" s="209" t="s">
        <v>5775</v>
      </c>
      <c r="C907" s="209" t="s">
        <v>6071</v>
      </c>
      <c r="D907" s="209" t="s">
        <v>6072</v>
      </c>
      <c r="E907" s="210" t="s">
        <v>357</v>
      </c>
      <c r="F907" s="209" t="s">
        <v>357</v>
      </c>
      <c r="G907" s="209">
        <v>90623</v>
      </c>
      <c r="H907" s="209" t="s">
        <v>6317</v>
      </c>
      <c r="I907" s="209" t="s">
        <v>35</v>
      </c>
      <c r="J907" s="209" t="s">
        <v>5447</v>
      </c>
      <c r="K907" s="210">
        <v>3.02</v>
      </c>
      <c r="L907" s="209" t="s">
        <v>5390</v>
      </c>
    </row>
    <row r="908" spans="1:12" ht="13.5">
      <c r="A908" s="209" t="s">
        <v>5774</v>
      </c>
      <c r="B908" s="209" t="s">
        <v>5775</v>
      </c>
      <c r="C908" s="209" t="s">
        <v>6071</v>
      </c>
      <c r="D908" s="209" t="s">
        <v>6072</v>
      </c>
      <c r="E908" s="210" t="s">
        <v>357</v>
      </c>
      <c r="F908" s="209" t="s">
        <v>357</v>
      </c>
      <c r="G908" s="209">
        <v>90624</v>
      </c>
      <c r="H908" s="209" t="s">
        <v>6318</v>
      </c>
      <c r="I908" s="209" t="s">
        <v>35</v>
      </c>
      <c r="J908" s="209" t="s">
        <v>5447</v>
      </c>
      <c r="K908" s="210">
        <v>3.59</v>
      </c>
      <c r="L908" s="209" t="s">
        <v>5390</v>
      </c>
    </row>
    <row r="909" spans="1:12" ht="13.5">
      <c r="A909" s="209" t="s">
        <v>5774</v>
      </c>
      <c r="B909" s="209" t="s">
        <v>5775</v>
      </c>
      <c r="C909" s="209" t="s">
        <v>6071</v>
      </c>
      <c r="D909" s="209" t="s">
        <v>6072</v>
      </c>
      <c r="E909" s="210" t="s">
        <v>357</v>
      </c>
      <c r="F909" s="209" t="s">
        <v>357</v>
      </c>
      <c r="G909" s="209">
        <v>90627</v>
      </c>
      <c r="H909" s="209" t="s">
        <v>6319</v>
      </c>
      <c r="I909" s="209" t="s">
        <v>35</v>
      </c>
      <c r="J909" s="209" t="s">
        <v>5389</v>
      </c>
      <c r="K909" s="210">
        <v>46.69</v>
      </c>
      <c r="L909" s="209" t="s">
        <v>5390</v>
      </c>
    </row>
    <row r="910" spans="1:12" ht="13.5">
      <c r="A910" s="209" t="s">
        <v>5774</v>
      </c>
      <c r="B910" s="209" t="s">
        <v>5775</v>
      </c>
      <c r="C910" s="209" t="s">
        <v>6071</v>
      </c>
      <c r="D910" s="209" t="s">
        <v>6072</v>
      </c>
      <c r="E910" s="210" t="s">
        <v>357</v>
      </c>
      <c r="F910" s="209" t="s">
        <v>357</v>
      </c>
      <c r="G910" s="209">
        <v>90628</v>
      </c>
      <c r="H910" s="209" t="s">
        <v>6320</v>
      </c>
      <c r="I910" s="209" t="s">
        <v>35</v>
      </c>
      <c r="J910" s="209" t="s">
        <v>5389</v>
      </c>
      <c r="K910" s="210">
        <v>6.39</v>
      </c>
      <c r="L910" s="209" t="s">
        <v>5390</v>
      </c>
    </row>
    <row r="911" spans="1:12" ht="13.5">
      <c r="A911" s="209" t="s">
        <v>5774</v>
      </c>
      <c r="B911" s="209" t="s">
        <v>5775</v>
      </c>
      <c r="C911" s="209" t="s">
        <v>6071</v>
      </c>
      <c r="D911" s="209" t="s">
        <v>6072</v>
      </c>
      <c r="E911" s="210" t="s">
        <v>357</v>
      </c>
      <c r="F911" s="209" t="s">
        <v>357</v>
      </c>
      <c r="G911" s="209">
        <v>90629</v>
      </c>
      <c r="H911" s="209" t="s">
        <v>6321</v>
      </c>
      <c r="I911" s="209" t="s">
        <v>35</v>
      </c>
      <c r="J911" s="209" t="s">
        <v>5389</v>
      </c>
      <c r="K911" s="210">
        <v>58.43</v>
      </c>
      <c r="L911" s="209" t="s">
        <v>5390</v>
      </c>
    </row>
    <row r="912" spans="1:12" ht="13.5">
      <c r="A912" s="209" t="s">
        <v>5774</v>
      </c>
      <c r="B912" s="209" t="s">
        <v>5775</v>
      </c>
      <c r="C912" s="209" t="s">
        <v>6071</v>
      </c>
      <c r="D912" s="209" t="s">
        <v>6072</v>
      </c>
      <c r="E912" s="210" t="s">
        <v>357</v>
      </c>
      <c r="F912" s="209" t="s">
        <v>357</v>
      </c>
      <c r="G912" s="209">
        <v>90630</v>
      </c>
      <c r="H912" s="209" t="s">
        <v>6322</v>
      </c>
      <c r="I912" s="209" t="s">
        <v>35</v>
      </c>
      <c r="J912" s="209" t="s">
        <v>5447</v>
      </c>
      <c r="K912" s="210">
        <v>1.71</v>
      </c>
      <c r="L912" s="209" t="s">
        <v>5390</v>
      </c>
    </row>
    <row r="913" spans="1:12" ht="13.5">
      <c r="A913" s="209" t="s">
        <v>5774</v>
      </c>
      <c r="B913" s="209" t="s">
        <v>5775</v>
      </c>
      <c r="C913" s="209" t="s">
        <v>6071</v>
      </c>
      <c r="D913" s="209" t="s">
        <v>6072</v>
      </c>
      <c r="E913" s="210" t="s">
        <v>357</v>
      </c>
      <c r="F913" s="209" t="s">
        <v>357</v>
      </c>
      <c r="G913" s="209">
        <v>90633</v>
      </c>
      <c r="H913" s="209" t="s">
        <v>6323</v>
      </c>
      <c r="I913" s="209" t="s">
        <v>35</v>
      </c>
      <c r="J913" s="209" t="s">
        <v>5447</v>
      </c>
      <c r="K913" s="210">
        <v>4.9800000000000004</v>
      </c>
      <c r="L913" s="209" t="s">
        <v>5390</v>
      </c>
    </row>
    <row r="914" spans="1:12" ht="13.5">
      <c r="A914" s="209" t="s">
        <v>5774</v>
      </c>
      <c r="B914" s="209" t="s">
        <v>5775</v>
      </c>
      <c r="C914" s="209" t="s">
        <v>6071</v>
      </c>
      <c r="D914" s="209" t="s">
        <v>6072</v>
      </c>
      <c r="E914" s="210" t="s">
        <v>357</v>
      </c>
      <c r="F914" s="209" t="s">
        <v>357</v>
      </c>
      <c r="G914" s="209">
        <v>90634</v>
      </c>
      <c r="H914" s="209" t="s">
        <v>6324</v>
      </c>
      <c r="I914" s="209" t="s">
        <v>35</v>
      </c>
      <c r="J914" s="209" t="s">
        <v>5447</v>
      </c>
      <c r="K914" s="210">
        <v>0.59</v>
      </c>
      <c r="L914" s="209" t="s">
        <v>5390</v>
      </c>
    </row>
    <row r="915" spans="1:12" ht="13.5">
      <c r="A915" s="209" t="s">
        <v>5774</v>
      </c>
      <c r="B915" s="209" t="s">
        <v>5775</v>
      </c>
      <c r="C915" s="209" t="s">
        <v>6071</v>
      </c>
      <c r="D915" s="209" t="s">
        <v>6072</v>
      </c>
      <c r="E915" s="210" t="s">
        <v>357</v>
      </c>
      <c r="F915" s="209" t="s">
        <v>357</v>
      </c>
      <c r="G915" s="209">
        <v>90635</v>
      </c>
      <c r="H915" s="209" t="s">
        <v>6325</v>
      </c>
      <c r="I915" s="209" t="s">
        <v>35</v>
      </c>
      <c r="J915" s="209" t="s">
        <v>5447</v>
      </c>
      <c r="K915" s="210">
        <v>5.45</v>
      </c>
      <c r="L915" s="209" t="s">
        <v>5390</v>
      </c>
    </row>
    <row r="916" spans="1:12" ht="13.5">
      <c r="A916" s="209" t="s">
        <v>5774</v>
      </c>
      <c r="B916" s="209" t="s">
        <v>5775</v>
      </c>
      <c r="C916" s="209" t="s">
        <v>6071</v>
      </c>
      <c r="D916" s="209" t="s">
        <v>6072</v>
      </c>
      <c r="E916" s="210" t="s">
        <v>357</v>
      </c>
      <c r="F916" s="209" t="s">
        <v>357</v>
      </c>
      <c r="G916" s="209">
        <v>90636</v>
      </c>
      <c r="H916" s="209" t="s">
        <v>6326</v>
      </c>
      <c r="I916" s="209" t="s">
        <v>35</v>
      </c>
      <c r="J916" s="209" t="s">
        <v>5447</v>
      </c>
      <c r="K916" s="210">
        <v>7.19</v>
      </c>
      <c r="L916" s="209" t="s">
        <v>5390</v>
      </c>
    </row>
    <row r="917" spans="1:12" ht="13.5">
      <c r="A917" s="209" t="s">
        <v>5774</v>
      </c>
      <c r="B917" s="209" t="s">
        <v>5775</v>
      </c>
      <c r="C917" s="209" t="s">
        <v>6071</v>
      </c>
      <c r="D917" s="209" t="s">
        <v>6072</v>
      </c>
      <c r="E917" s="210" t="s">
        <v>357</v>
      </c>
      <c r="F917" s="209" t="s">
        <v>357</v>
      </c>
      <c r="G917" s="209">
        <v>90639</v>
      </c>
      <c r="H917" s="209" t="s">
        <v>6327</v>
      </c>
      <c r="I917" s="209" t="s">
        <v>35</v>
      </c>
      <c r="J917" s="209" t="s">
        <v>5447</v>
      </c>
      <c r="K917" s="210">
        <v>7.44</v>
      </c>
      <c r="L917" s="209" t="s">
        <v>5390</v>
      </c>
    </row>
    <row r="918" spans="1:12" ht="13.5">
      <c r="A918" s="209" t="s">
        <v>5774</v>
      </c>
      <c r="B918" s="209" t="s">
        <v>5775</v>
      </c>
      <c r="C918" s="209" t="s">
        <v>6071</v>
      </c>
      <c r="D918" s="209" t="s">
        <v>6072</v>
      </c>
      <c r="E918" s="210" t="s">
        <v>357</v>
      </c>
      <c r="F918" s="209" t="s">
        <v>357</v>
      </c>
      <c r="G918" s="209">
        <v>90640</v>
      </c>
      <c r="H918" s="209" t="s">
        <v>6328</v>
      </c>
      <c r="I918" s="209" t="s">
        <v>35</v>
      </c>
      <c r="J918" s="209" t="s">
        <v>5447</v>
      </c>
      <c r="K918" s="210">
        <v>0.88</v>
      </c>
      <c r="L918" s="209" t="s">
        <v>5390</v>
      </c>
    </row>
    <row r="919" spans="1:12" ht="13.5">
      <c r="A919" s="209" t="s">
        <v>5774</v>
      </c>
      <c r="B919" s="209" t="s">
        <v>5775</v>
      </c>
      <c r="C919" s="209" t="s">
        <v>6071</v>
      </c>
      <c r="D919" s="209" t="s">
        <v>6072</v>
      </c>
      <c r="E919" s="210" t="s">
        <v>357</v>
      </c>
      <c r="F919" s="209" t="s">
        <v>357</v>
      </c>
      <c r="G919" s="209">
        <v>90641</v>
      </c>
      <c r="H919" s="209" t="s">
        <v>6329</v>
      </c>
      <c r="I919" s="209" t="s">
        <v>35</v>
      </c>
      <c r="J919" s="209" t="s">
        <v>5447</v>
      </c>
      <c r="K919" s="210">
        <v>8.14</v>
      </c>
      <c r="L919" s="209" t="s">
        <v>5390</v>
      </c>
    </row>
    <row r="920" spans="1:12" ht="13.5">
      <c r="A920" s="209" t="s">
        <v>5774</v>
      </c>
      <c r="B920" s="209" t="s">
        <v>5775</v>
      </c>
      <c r="C920" s="209" t="s">
        <v>6071</v>
      </c>
      <c r="D920" s="209" t="s">
        <v>6072</v>
      </c>
      <c r="E920" s="210" t="s">
        <v>357</v>
      </c>
      <c r="F920" s="209" t="s">
        <v>357</v>
      </c>
      <c r="G920" s="209">
        <v>90642</v>
      </c>
      <c r="H920" s="209" t="s">
        <v>6330</v>
      </c>
      <c r="I920" s="209" t="s">
        <v>35</v>
      </c>
      <c r="J920" s="209" t="s">
        <v>5894</v>
      </c>
      <c r="K920" s="210">
        <v>10.26</v>
      </c>
      <c r="L920" s="209" t="s">
        <v>5390</v>
      </c>
    </row>
    <row r="921" spans="1:12" ht="13.5">
      <c r="A921" s="209" t="s">
        <v>5774</v>
      </c>
      <c r="B921" s="209" t="s">
        <v>5775</v>
      </c>
      <c r="C921" s="209" t="s">
        <v>6071</v>
      </c>
      <c r="D921" s="209" t="s">
        <v>6072</v>
      </c>
      <c r="E921" s="210" t="s">
        <v>357</v>
      </c>
      <c r="F921" s="209" t="s">
        <v>357</v>
      </c>
      <c r="G921" s="209">
        <v>90646</v>
      </c>
      <c r="H921" s="209" t="s">
        <v>6331</v>
      </c>
      <c r="I921" s="209" t="s">
        <v>35</v>
      </c>
      <c r="J921" s="209" t="s">
        <v>5447</v>
      </c>
      <c r="K921" s="210">
        <v>0.92</v>
      </c>
      <c r="L921" s="209" t="s">
        <v>5390</v>
      </c>
    </row>
    <row r="922" spans="1:12" ht="13.5">
      <c r="A922" s="209" t="s">
        <v>5774</v>
      </c>
      <c r="B922" s="209" t="s">
        <v>5775</v>
      </c>
      <c r="C922" s="209" t="s">
        <v>6071</v>
      </c>
      <c r="D922" s="209" t="s">
        <v>6072</v>
      </c>
      <c r="E922" s="210" t="s">
        <v>357</v>
      </c>
      <c r="F922" s="209" t="s">
        <v>357</v>
      </c>
      <c r="G922" s="209">
        <v>90647</v>
      </c>
      <c r="H922" s="209" t="s">
        <v>6332</v>
      </c>
      <c r="I922" s="209" t="s">
        <v>35</v>
      </c>
      <c r="J922" s="209" t="s">
        <v>5447</v>
      </c>
      <c r="K922" s="210">
        <v>0.1</v>
      </c>
      <c r="L922" s="209" t="s">
        <v>5390</v>
      </c>
    </row>
    <row r="923" spans="1:12" ht="13.5">
      <c r="A923" s="209" t="s">
        <v>5774</v>
      </c>
      <c r="B923" s="209" t="s">
        <v>5775</v>
      </c>
      <c r="C923" s="209" t="s">
        <v>6071</v>
      </c>
      <c r="D923" s="209" t="s">
        <v>6072</v>
      </c>
      <c r="E923" s="210" t="s">
        <v>357</v>
      </c>
      <c r="F923" s="209" t="s">
        <v>357</v>
      </c>
      <c r="G923" s="209">
        <v>90648</v>
      </c>
      <c r="H923" s="209" t="s">
        <v>6333</v>
      </c>
      <c r="I923" s="209" t="s">
        <v>35</v>
      </c>
      <c r="J923" s="209" t="s">
        <v>5447</v>
      </c>
      <c r="K923" s="210">
        <v>1</v>
      </c>
      <c r="L923" s="209" t="s">
        <v>5390</v>
      </c>
    </row>
    <row r="924" spans="1:12" ht="13.5">
      <c r="A924" s="209" t="s">
        <v>5774</v>
      </c>
      <c r="B924" s="209" t="s">
        <v>5775</v>
      </c>
      <c r="C924" s="209" t="s">
        <v>6071</v>
      </c>
      <c r="D924" s="209" t="s">
        <v>6072</v>
      </c>
      <c r="E924" s="210" t="s">
        <v>357</v>
      </c>
      <c r="F924" s="209" t="s">
        <v>357</v>
      </c>
      <c r="G924" s="209">
        <v>90649</v>
      </c>
      <c r="H924" s="209" t="s">
        <v>6334</v>
      </c>
      <c r="I924" s="209" t="s">
        <v>35</v>
      </c>
      <c r="J924" s="209" t="s">
        <v>5894</v>
      </c>
      <c r="K924" s="210">
        <v>11.12</v>
      </c>
      <c r="L924" s="209" t="s">
        <v>5390</v>
      </c>
    </row>
    <row r="925" spans="1:12" ht="13.5">
      <c r="A925" s="209" t="s">
        <v>5774</v>
      </c>
      <c r="B925" s="209" t="s">
        <v>5775</v>
      </c>
      <c r="C925" s="209" t="s">
        <v>6071</v>
      </c>
      <c r="D925" s="209" t="s">
        <v>6072</v>
      </c>
      <c r="E925" s="210" t="s">
        <v>357</v>
      </c>
      <c r="F925" s="209" t="s">
        <v>357</v>
      </c>
      <c r="G925" s="209">
        <v>90652</v>
      </c>
      <c r="H925" s="209" t="s">
        <v>6335</v>
      </c>
      <c r="I925" s="209" t="s">
        <v>35</v>
      </c>
      <c r="J925" s="209" t="s">
        <v>5447</v>
      </c>
      <c r="K925" s="210">
        <v>4.84</v>
      </c>
      <c r="L925" s="209" t="s">
        <v>5390</v>
      </c>
    </row>
    <row r="926" spans="1:12" ht="13.5">
      <c r="A926" s="209" t="s">
        <v>5774</v>
      </c>
      <c r="B926" s="209" t="s">
        <v>5775</v>
      </c>
      <c r="C926" s="209" t="s">
        <v>6071</v>
      </c>
      <c r="D926" s="209" t="s">
        <v>6072</v>
      </c>
      <c r="E926" s="210" t="s">
        <v>357</v>
      </c>
      <c r="F926" s="209" t="s">
        <v>357</v>
      </c>
      <c r="G926" s="209">
        <v>90653</v>
      </c>
      <c r="H926" s="209" t="s">
        <v>6336</v>
      </c>
      <c r="I926" s="209" t="s">
        <v>35</v>
      </c>
      <c r="J926" s="209" t="s">
        <v>5447</v>
      </c>
      <c r="K926" s="210">
        <v>0.56999999999999995</v>
      </c>
      <c r="L926" s="209" t="s">
        <v>5390</v>
      </c>
    </row>
    <row r="927" spans="1:12" ht="13.5">
      <c r="A927" s="209" t="s">
        <v>5774</v>
      </c>
      <c r="B927" s="209" t="s">
        <v>5775</v>
      </c>
      <c r="C927" s="209" t="s">
        <v>6071</v>
      </c>
      <c r="D927" s="209" t="s">
        <v>6072</v>
      </c>
      <c r="E927" s="210" t="s">
        <v>357</v>
      </c>
      <c r="F927" s="209" t="s">
        <v>357</v>
      </c>
      <c r="G927" s="209">
        <v>90654</v>
      </c>
      <c r="H927" s="209" t="s">
        <v>6337</v>
      </c>
      <c r="I927" s="209" t="s">
        <v>35</v>
      </c>
      <c r="J927" s="209" t="s">
        <v>5447</v>
      </c>
      <c r="K927" s="210">
        <v>5.3</v>
      </c>
      <c r="L927" s="209" t="s">
        <v>5390</v>
      </c>
    </row>
    <row r="928" spans="1:12" ht="13.5">
      <c r="A928" s="209" t="s">
        <v>5774</v>
      </c>
      <c r="B928" s="209" t="s">
        <v>5775</v>
      </c>
      <c r="C928" s="209" t="s">
        <v>6071</v>
      </c>
      <c r="D928" s="209" t="s">
        <v>6072</v>
      </c>
      <c r="E928" s="210" t="s">
        <v>357</v>
      </c>
      <c r="F928" s="209" t="s">
        <v>357</v>
      </c>
      <c r="G928" s="209">
        <v>90655</v>
      </c>
      <c r="H928" s="209" t="s">
        <v>6338</v>
      </c>
      <c r="I928" s="209" t="s">
        <v>35</v>
      </c>
      <c r="J928" s="209" t="s">
        <v>5894</v>
      </c>
      <c r="K928" s="210">
        <v>7.32</v>
      </c>
      <c r="L928" s="209" t="s">
        <v>5390</v>
      </c>
    </row>
    <row r="929" spans="1:12" ht="13.5">
      <c r="A929" s="209" t="s">
        <v>5774</v>
      </c>
      <c r="B929" s="209" t="s">
        <v>5775</v>
      </c>
      <c r="C929" s="209" t="s">
        <v>6071</v>
      </c>
      <c r="D929" s="209" t="s">
        <v>6072</v>
      </c>
      <c r="E929" s="210" t="s">
        <v>357</v>
      </c>
      <c r="F929" s="209" t="s">
        <v>357</v>
      </c>
      <c r="G929" s="209">
        <v>90658</v>
      </c>
      <c r="H929" s="209" t="s">
        <v>6339</v>
      </c>
      <c r="I929" s="209" t="s">
        <v>35</v>
      </c>
      <c r="J929" s="209" t="s">
        <v>5447</v>
      </c>
      <c r="K929" s="210">
        <v>5.19</v>
      </c>
      <c r="L929" s="209" t="s">
        <v>5390</v>
      </c>
    </row>
    <row r="930" spans="1:12" ht="13.5">
      <c r="A930" s="209" t="s">
        <v>5774</v>
      </c>
      <c r="B930" s="209" t="s">
        <v>5775</v>
      </c>
      <c r="C930" s="209" t="s">
        <v>6071</v>
      </c>
      <c r="D930" s="209" t="s">
        <v>6072</v>
      </c>
      <c r="E930" s="210" t="s">
        <v>357</v>
      </c>
      <c r="F930" s="209" t="s">
        <v>357</v>
      </c>
      <c r="G930" s="209">
        <v>90659</v>
      </c>
      <c r="H930" s="209" t="s">
        <v>6340</v>
      </c>
      <c r="I930" s="209" t="s">
        <v>35</v>
      </c>
      <c r="J930" s="209" t="s">
        <v>5447</v>
      </c>
      <c r="K930" s="210">
        <v>0.61</v>
      </c>
      <c r="L930" s="209" t="s">
        <v>5390</v>
      </c>
    </row>
    <row r="931" spans="1:12" ht="13.5">
      <c r="A931" s="209" t="s">
        <v>5774</v>
      </c>
      <c r="B931" s="209" t="s">
        <v>5775</v>
      </c>
      <c r="C931" s="209" t="s">
        <v>6071</v>
      </c>
      <c r="D931" s="209" t="s">
        <v>6072</v>
      </c>
      <c r="E931" s="210" t="s">
        <v>357</v>
      </c>
      <c r="F931" s="209" t="s">
        <v>357</v>
      </c>
      <c r="G931" s="209">
        <v>90660</v>
      </c>
      <c r="H931" s="209" t="s">
        <v>6341</v>
      </c>
      <c r="I931" s="209" t="s">
        <v>35</v>
      </c>
      <c r="J931" s="209" t="s">
        <v>5447</v>
      </c>
      <c r="K931" s="210">
        <v>5.67</v>
      </c>
      <c r="L931" s="209" t="s">
        <v>5390</v>
      </c>
    </row>
    <row r="932" spans="1:12" ht="13.5">
      <c r="A932" s="209" t="s">
        <v>5774</v>
      </c>
      <c r="B932" s="209" t="s">
        <v>5775</v>
      </c>
      <c r="C932" s="209" t="s">
        <v>6071</v>
      </c>
      <c r="D932" s="209" t="s">
        <v>6072</v>
      </c>
      <c r="E932" s="210" t="s">
        <v>357</v>
      </c>
      <c r="F932" s="209" t="s">
        <v>357</v>
      </c>
      <c r="G932" s="209">
        <v>90661</v>
      </c>
      <c r="H932" s="209" t="s">
        <v>6342</v>
      </c>
      <c r="I932" s="209" t="s">
        <v>35</v>
      </c>
      <c r="J932" s="209" t="s">
        <v>5894</v>
      </c>
      <c r="K932" s="210">
        <v>7.32</v>
      </c>
      <c r="L932" s="209" t="s">
        <v>5390</v>
      </c>
    </row>
    <row r="933" spans="1:12" ht="13.5">
      <c r="A933" s="209" t="s">
        <v>5774</v>
      </c>
      <c r="B933" s="209" t="s">
        <v>5775</v>
      </c>
      <c r="C933" s="209" t="s">
        <v>6071</v>
      </c>
      <c r="D933" s="209" t="s">
        <v>6072</v>
      </c>
      <c r="E933" s="210" t="s">
        <v>357</v>
      </c>
      <c r="F933" s="209" t="s">
        <v>357</v>
      </c>
      <c r="G933" s="209">
        <v>90664</v>
      </c>
      <c r="H933" s="209" t="s">
        <v>6343</v>
      </c>
      <c r="I933" s="209" t="s">
        <v>35</v>
      </c>
      <c r="J933" s="209" t="s">
        <v>5389</v>
      </c>
      <c r="K933" s="210">
        <v>6.68</v>
      </c>
      <c r="L933" s="209" t="s">
        <v>5390</v>
      </c>
    </row>
    <row r="934" spans="1:12" ht="13.5">
      <c r="A934" s="209" t="s">
        <v>5774</v>
      </c>
      <c r="B934" s="209" t="s">
        <v>5775</v>
      </c>
      <c r="C934" s="209" t="s">
        <v>6071</v>
      </c>
      <c r="D934" s="209" t="s">
        <v>6072</v>
      </c>
      <c r="E934" s="210" t="s">
        <v>357</v>
      </c>
      <c r="F934" s="209" t="s">
        <v>357</v>
      </c>
      <c r="G934" s="209">
        <v>90665</v>
      </c>
      <c r="H934" s="209" t="s">
        <v>6344</v>
      </c>
      <c r="I934" s="209" t="s">
        <v>35</v>
      </c>
      <c r="J934" s="209" t="s">
        <v>5389</v>
      </c>
      <c r="K934" s="210">
        <v>1.24</v>
      </c>
      <c r="L934" s="209" t="s">
        <v>5390</v>
      </c>
    </row>
    <row r="935" spans="1:12" ht="13.5">
      <c r="A935" s="209" t="s">
        <v>5774</v>
      </c>
      <c r="B935" s="209" t="s">
        <v>5775</v>
      </c>
      <c r="C935" s="209" t="s">
        <v>6071</v>
      </c>
      <c r="D935" s="209" t="s">
        <v>6072</v>
      </c>
      <c r="E935" s="210" t="s">
        <v>357</v>
      </c>
      <c r="F935" s="209" t="s">
        <v>357</v>
      </c>
      <c r="G935" s="209">
        <v>90666</v>
      </c>
      <c r="H935" s="209" t="s">
        <v>6345</v>
      </c>
      <c r="I935" s="209" t="s">
        <v>35</v>
      </c>
      <c r="J935" s="209" t="s">
        <v>5389</v>
      </c>
      <c r="K935" s="210">
        <v>8.77</v>
      </c>
      <c r="L935" s="209" t="s">
        <v>5390</v>
      </c>
    </row>
    <row r="936" spans="1:12" ht="13.5">
      <c r="A936" s="209" t="s">
        <v>5774</v>
      </c>
      <c r="B936" s="209" t="s">
        <v>5775</v>
      </c>
      <c r="C936" s="209" t="s">
        <v>6071</v>
      </c>
      <c r="D936" s="209" t="s">
        <v>6072</v>
      </c>
      <c r="E936" s="210" t="s">
        <v>357</v>
      </c>
      <c r="F936" s="209" t="s">
        <v>357</v>
      </c>
      <c r="G936" s="209">
        <v>90667</v>
      </c>
      <c r="H936" s="209" t="s">
        <v>6346</v>
      </c>
      <c r="I936" s="209" t="s">
        <v>35</v>
      </c>
      <c r="J936" s="209" t="s">
        <v>5894</v>
      </c>
      <c r="K936" s="210">
        <v>12.23</v>
      </c>
      <c r="L936" s="209" t="s">
        <v>5390</v>
      </c>
    </row>
    <row r="937" spans="1:12" ht="13.5">
      <c r="A937" s="209" t="s">
        <v>5774</v>
      </c>
      <c r="B937" s="209" t="s">
        <v>5775</v>
      </c>
      <c r="C937" s="209" t="s">
        <v>6071</v>
      </c>
      <c r="D937" s="209" t="s">
        <v>6072</v>
      </c>
      <c r="E937" s="210" t="s">
        <v>357</v>
      </c>
      <c r="F937" s="209" t="s">
        <v>357</v>
      </c>
      <c r="G937" s="209">
        <v>90670</v>
      </c>
      <c r="H937" s="209" t="s">
        <v>6347</v>
      </c>
      <c r="I937" s="209" t="s">
        <v>35</v>
      </c>
      <c r="J937" s="209" t="s">
        <v>5389</v>
      </c>
      <c r="K937" s="210">
        <v>214.3</v>
      </c>
      <c r="L937" s="209" t="s">
        <v>5390</v>
      </c>
    </row>
    <row r="938" spans="1:12" ht="13.5">
      <c r="A938" s="209" t="s">
        <v>5774</v>
      </c>
      <c r="B938" s="209" t="s">
        <v>5775</v>
      </c>
      <c r="C938" s="209" t="s">
        <v>6071</v>
      </c>
      <c r="D938" s="209" t="s">
        <v>6072</v>
      </c>
      <c r="E938" s="210" t="s">
        <v>357</v>
      </c>
      <c r="F938" s="209" t="s">
        <v>357</v>
      </c>
      <c r="G938" s="209">
        <v>90671</v>
      </c>
      <c r="H938" s="209" t="s">
        <v>6348</v>
      </c>
      <c r="I938" s="209" t="s">
        <v>35</v>
      </c>
      <c r="J938" s="209" t="s">
        <v>5389</v>
      </c>
      <c r="K938" s="210">
        <v>29.75</v>
      </c>
      <c r="L938" s="209" t="s">
        <v>5390</v>
      </c>
    </row>
    <row r="939" spans="1:12" ht="13.5">
      <c r="A939" s="209" t="s">
        <v>5774</v>
      </c>
      <c r="B939" s="209" t="s">
        <v>5775</v>
      </c>
      <c r="C939" s="209" t="s">
        <v>6071</v>
      </c>
      <c r="D939" s="209" t="s">
        <v>6072</v>
      </c>
      <c r="E939" s="210" t="s">
        <v>357</v>
      </c>
      <c r="F939" s="209" t="s">
        <v>357</v>
      </c>
      <c r="G939" s="209">
        <v>90672</v>
      </c>
      <c r="H939" s="209" t="s">
        <v>6349</v>
      </c>
      <c r="I939" s="209" t="s">
        <v>35</v>
      </c>
      <c r="J939" s="209" t="s">
        <v>5389</v>
      </c>
      <c r="K939" s="210">
        <v>268.18</v>
      </c>
      <c r="L939" s="209" t="s">
        <v>5390</v>
      </c>
    </row>
    <row r="940" spans="1:12" ht="13.5">
      <c r="A940" s="209" t="s">
        <v>5774</v>
      </c>
      <c r="B940" s="209" t="s">
        <v>5775</v>
      </c>
      <c r="C940" s="209" t="s">
        <v>6071</v>
      </c>
      <c r="D940" s="209" t="s">
        <v>6072</v>
      </c>
      <c r="E940" s="210" t="s">
        <v>357</v>
      </c>
      <c r="F940" s="209" t="s">
        <v>357</v>
      </c>
      <c r="G940" s="209">
        <v>90673</v>
      </c>
      <c r="H940" s="209" t="s">
        <v>6350</v>
      </c>
      <c r="I940" s="209" t="s">
        <v>35</v>
      </c>
      <c r="J940" s="209" t="s">
        <v>5894</v>
      </c>
      <c r="K940" s="210">
        <v>97.75</v>
      </c>
      <c r="L940" s="209" t="s">
        <v>5390</v>
      </c>
    </row>
    <row r="941" spans="1:12" ht="13.5">
      <c r="A941" s="209" t="s">
        <v>5774</v>
      </c>
      <c r="B941" s="209" t="s">
        <v>5775</v>
      </c>
      <c r="C941" s="209" t="s">
        <v>6071</v>
      </c>
      <c r="D941" s="209" t="s">
        <v>6072</v>
      </c>
      <c r="E941" s="210" t="s">
        <v>357</v>
      </c>
      <c r="F941" s="209" t="s">
        <v>357</v>
      </c>
      <c r="G941" s="209">
        <v>90676</v>
      </c>
      <c r="H941" s="209" t="s">
        <v>6351</v>
      </c>
      <c r="I941" s="209" t="s">
        <v>35</v>
      </c>
      <c r="J941" s="209" t="s">
        <v>5389</v>
      </c>
      <c r="K941" s="210">
        <v>105.64</v>
      </c>
      <c r="L941" s="209" t="s">
        <v>5390</v>
      </c>
    </row>
    <row r="942" spans="1:12" ht="13.5">
      <c r="A942" s="209" t="s">
        <v>5774</v>
      </c>
      <c r="B942" s="209" t="s">
        <v>5775</v>
      </c>
      <c r="C942" s="209" t="s">
        <v>6071</v>
      </c>
      <c r="D942" s="209" t="s">
        <v>6072</v>
      </c>
      <c r="E942" s="210" t="s">
        <v>357</v>
      </c>
      <c r="F942" s="209" t="s">
        <v>357</v>
      </c>
      <c r="G942" s="209">
        <v>90677</v>
      </c>
      <c r="H942" s="209" t="s">
        <v>6352</v>
      </c>
      <c r="I942" s="209" t="s">
        <v>35</v>
      </c>
      <c r="J942" s="209" t="s">
        <v>5389</v>
      </c>
      <c r="K942" s="210">
        <v>16.38</v>
      </c>
      <c r="L942" s="209" t="s">
        <v>5390</v>
      </c>
    </row>
    <row r="943" spans="1:12" ht="13.5">
      <c r="A943" s="209" t="s">
        <v>5774</v>
      </c>
      <c r="B943" s="209" t="s">
        <v>5775</v>
      </c>
      <c r="C943" s="209" t="s">
        <v>6071</v>
      </c>
      <c r="D943" s="209" t="s">
        <v>6072</v>
      </c>
      <c r="E943" s="210" t="s">
        <v>357</v>
      </c>
      <c r="F943" s="209" t="s">
        <v>357</v>
      </c>
      <c r="G943" s="209">
        <v>90678</v>
      </c>
      <c r="H943" s="209" t="s">
        <v>6353</v>
      </c>
      <c r="I943" s="209" t="s">
        <v>35</v>
      </c>
      <c r="J943" s="209" t="s">
        <v>5389</v>
      </c>
      <c r="K943" s="210">
        <v>147.25</v>
      </c>
      <c r="L943" s="209" t="s">
        <v>5390</v>
      </c>
    </row>
    <row r="944" spans="1:12" ht="13.5">
      <c r="A944" s="209" t="s">
        <v>5774</v>
      </c>
      <c r="B944" s="209" t="s">
        <v>5775</v>
      </c>
      <c r="C944" s="209" t="s">
        <v>6071</v>
      </c>
      <c r="D944" s="209" t="s">
        <v>6072</v>
      </c>
      <c r="E944" s="210" t="s">
        <v>357</v>
      </c>
      <c r="F944" s="209" t="s">
        <v>357</v>
      </c>
      <c r="G944" s="209">
        <v>90679</v>
      </c>
      <c r="H944" s="209" t="s">
        <v>6354</v>
      </c>
      <c r="I944" s="209" t="s">
        <v>35</v>
      </c>
      <c r="J944" s="209" t="s">
        <v>5894</v>
      </c>
      <c r="K944" s="210">
        <v>74.959999999999994</v>
      </c>
      <c r="L944" s="209" t="s">
        <v>5390</v>
      </c>
    </row>
    <row r="945" spans="1:12" ht="13.5">
      <c r="A945" s="209" t="s">
        <v>5774</v>
      </c>
      <c r="B945" s="209" t="s">
        <v>5775</v>
      </c>
      <c r="C945" s="209" t="s">
        <v>6071</v>
      </c>
      <c r="D945" s="209" t="s">
        <v>6072</v>
      </c>
      <c r="E945" s="210" t="s">
        <v>357</v>
      </c>
      <c r="F945" s="209" t="s">
        <v>357</v>
      </c>
      <c r="G945" s="209">
        <v>90682</v>
      </c>
      <c r="H945" s="209" t="s">
        <v>6355</v>
      </c>
      <c r="I945" s="209" t="s">
        <v>35</v>
      </c>
      <c r="J945" s="209" t="s">
        <v>5389</v>
      </c>
      <c r="K945" s="210">
        <v>31.2</v>
      </c>
      <c r="L945" s="209" t="s">
        <v>5390</v>
      </c>
    </row>
    <row r="946" spans="1:12" ht="13.5">
      <c r="A946" s="209" t="s">
        <v>5774</v>
      </c>
      <c r="B946" s="209" t="s">
        <v>5775</v>
      </c>
      <c r="C946" s="209" t="s">
        <v>6071</v>
      </c>
      <c r="D946" s="209" t="s">
        <v>6072</v>
      </c>
      <c r="E946" s="210" t="s">
        <v>357</v>
      </c>
      <c r="F946" s="209" t="s">
        <v>357</v>
      </c>
      <c r="G946" s="209">
        <v>90683</v>
      </c>
      <c r="H946" s="209" t="s">
        <v>6356</v>
      </c>
      <c r="I946" s="209" t="s">
        <v>35</v>
      </c>
      <c r="J946" s="209" t="s">
        <v>5389</v>
      </c>
      <c r="K946" s="210">
        <v>5.2</v>
      </c>
      <c r="L946" s="209" t="s">
        <v>5390</v>
      </c>
    </row>
    <row r="947" spans="1:12" ht="13.5">
      <c r="A947" s="209" t="s">
        <v>5774</v>
      </c>
      <c r="B947" s="209" t="s">
        <v>5775</v>
      </c>
      <c r="C947" s="209" t="s">
        <v>6071</v>
      </c>
      <c r="D947" s="209" t="s">
        <v>6072</v>
      </c>
      <c r="E947" s="210" t="s">
        <v>357</v>
      </c>
      <c r="F947" s="209" t="s">
        <v>357</v>
      </c>
      <c r="G947" s="209">
        <v>90684</v>
      </c>
      <c r="H947" s="209" t="s">
        <v>6357</v>
      </c>
      <c r="I947" s="209" t="s">
        <v>35</v>
      </c>
      <c r="J947" s="209" t="s">
        <v>5389</v>
      </c>
      <c r="K947" s="210">
        <v>36.4</v>
      </c>
      <c r="L947" s="209" t="s">
        <v>5390</v>
      </c>
    </row>
    <row r="948" spans="1:12" ht="13.5">
      <c r="A948" s="209" t="s">
        <v>5774</v>
      </c>
      <c r="B948" s="209" t="s">
        <v>5775</v>
      </c>
      <c r="C948" s="209" t="s">
        <v>6071</v>
      </c>
      <c r="D948" s="209" t="s">
        <v>6072</v>
      </c>
      <c r="E948" s="210" t="s">
        <v>357</v>
      </c>
      <c r="F948" s="209" t="s">
        <v>357</v>
      </c>
      <c r="G948" s="209">
        <v>90685</v>
      </c>
      <c r="H948" s="209" t="s">
        <v>6358</v>
      </c>
      <c r="I948" s="209" t="s">
        <v>35</v>
      </c>
      <c r="J948" s="209" t="s">
        <v>5894</v>
      </c>
      <c r="K948" s="210">
        <v>46.51</v>
      </c>
      <c r="L948" s="209" t="s">
        <v>5390</v>
      </c>
    </row>
    <row r="949" spans="1:12" ht="13.5">
      <c r="A949" s="209" t="s">
        <v>5774</v>
      </c>
      <c r="B949" s="209" t="s">
        <v>5775</v>
      </c>
      <c r="C949" s="209" t="s">
        <v>6071</v>
      </c>
      <c r="D949" s="209" t="s">
        <v>6072</v>
      </c>
      <c r="E949" s="210" t="s">
        <v>357</v>
      </c>
      <c r="F949" s="209" t="s">
        <v>357</v>
      </c>
      <c r="G949" s="209">
        <v>90688</v>
      </c>
      <c r="H949" s="209" t="s">
        <v>6359</v>
      </c>
      <c r="I949" s="209" t="s">
        <v>35</v>
      </c>
      <c r="J949" s="209" t="s">
        <v>5389</v>
      </c>
      <c r="K949" s="210">
        <v>25.6</v>
      </c>
      <c r="L949" s="209" t="s">
        <v>5390</v>
      </c>
    </row>
    <row r="950" spans="1:12" ht="13.5">
      <c r="A950" s="209" t="s">
        <v>5774</v>
      </c>
      <c r="B950" s="209" t="s">
        <v>5775</v>
      </c>
      <c r="C950" s="209" t="s">
        <v>6071</v>
      </c>
      <c r="D950" s="209" t="s">
        <v>6072</v>
      </c>
      <c r="E950" s="210" t="s">
        <v>357</v>
      </c>
      <c r="F950" s="209" t="s">
        <v>357</v>
      </c>
      <c r="G950" s="209">
        <v>90689</v>
      </c>
      <c r="H950" s="209" t="s">
        <v>6360</v>
      </c>
      <c r="I950" s="209" t="s">
        <v>35</v>
      </c>
      <c r="J950" s="209" t="s">
        <v>5389</v>
      </c>
      <c r="K950" s="210">
        <v>2.59</v>
      </c>
      <c r="L950" s="209" t="s">
        <v>5390</v>
      </c>
    </row>
    <row r="951" spans="1:12" ht="13.5">
      <c r="A951" s="209" t="s">
        <v>5774</v>
      </c>
      <c r="B951" s="209" t="s">
        <v>5775</v>
      </c>
      <c r="C951" s="209" t="s">
        <v>6071</v>
      </c>
      <c r="D951" s="209" t="s">
        <v>6072</v>
      </c>
      <c r="E951" s="210" t="s">
        <v>357</v>
      </c>
      <c r="F951" s="209" t="s">
        <v>357</v>
      </c>
      <c r="G951" s="209">
        <v>90690</v>
      </c>
      <c r="H951" s="209" t="s">
        <v>6361</v>
      </c>
      <c r="I951" s="209" t="s">
        <v>35</v>
      </c>
      <c r="J951" s="209" t="s">
        <v>5389</v>
      </c>
      <c r="K951" s="210">
        <v>32</v>
      </c>
      <c r="L951" s="209" t="s">
        <v>5390</v>
      </c>
    </row>
    <row r="952" spans="1:12" ht="13.5">
      <c r="A952" s="209" t="s">
        <v>5774</v>
      </c>
      <c r="B952" s="209" t="s">
        <v>5775</v>
      </c>
      <c r="C952" s="209" t="s">
        <v>6071</v>
      </c>
      <c r="D952" s="209" t="s">
        <v>6072</v>
      </c>
      <c r="E952" s="210" t="s">
        <v>357</v>
      </c>
      <c r="F952" s="209" t="s">
        <v>357</v>
      </c>
      <c r="G952" s="209">
        <v>90691</v>
      </c>
      <c r="H952" s="209" t="s">
        <v>6362</v>
      </c>
      <c r="I952" s="209" t="s">
        <v>35</v>
      </c>
      <c r="J952" s="209" t="s">
        <v>5894</v>
      </c>
      <c r="K952" s="210">
        <v>32.56</v>
      </c>
      <c r="L952" s="209" t="s">
        <v>5390</v>
      </c>
    </row>
    <row r="953" spans="1:12" ht="13.5">
      <c r="A953" s="209" t="s">
        <v>5774</v>
      </c>
      <c r="B953" s="209" t="s">
        <v>5775</v>
      </c>
      <c r="C953" s="209" t="s">
        <v>6071</v>
      </c>
      <c r="D953" s="209" t="s">
        <v>6072</v>
      </c>
      <c r="E953" s="210" t="s">
        <v>357</v>
      </c>
      <c r="F953" s="209" t="s">
        <v>357</v>
      </c>
      <c r="G953" s="209">
        <v>90957</v>
      </c>
      <c r="H953" s="209" t="s">
        <v>6363</v>
      </c>
      <c r="I953" s="209" t="s">
        <v>35</v>
      </c>
      <c r="J953" s="209" t="s">
        <v>5389</v>
      </c>
      <c r="K953" s="210">
        <v>4.97</v>
      </c>
      <c r="L953" s="209" t="s">
        <v>5390</v>
      </c>
    </row>
    <row r="954" spans="1:12" ht="13.5">
      <c r="A954" s="209" t="s">
        <v>5774</v>
      </c>
      <c r="B954" s="209" t="s">
        <v>5775</v>
      </c>
      <c r="C954" s="209" t="s">
        <v>6071</v>
      </c>
      <c r="D954" s="209" t="s">
        <v>6072</v>
      </c>
      <c r="E954" s="210" t="s">
        <v>357</v>
      </c>
      <c r="F954" s="209" t="s">
        <v>357</v>
      </c>
      <c r="G954" s="209">
        <v>90958</v>
      </c>
      <c r="H954" s="209" t="s">
        <v>6364</v>
      </c>
      <c r="I954" s="209" t="s">
        <v>35</v>
      </c>
      <c r="J954" s="209" t="s">
        <v>5389</v>
      </c>
      <c r="K954" s="210">
        <v>0.69</v>
      </c>
      <c r="L954" s="209" t="s">
        <v>5390</v>
      </c>
    </row>
    <row r="955" spans="1:12" ht="13.5">
      <c r="A955" s="209" t="s">
        <v>5774</v>
      </c>
      <c r="B955" s="209" t="s">
        <v>5775</v>
      </c>
      <c r="C955" s="209" t="s">
        <v>6071</v>
      </c>
      <c r="D955" s="209" t="s">
        <v>6072</v>
      </c>
      <c r="E955" s="210" t="s">
        <v>357</v>
      </c>
      <c r="F955" s="209" t="s">
        <v>357</v>
      </c>
      <c r="G955" s="209">
        <v>90960</v>
      </c>
      <c r="H955" s="209" t="s">
        <v>6365</v>
      </c>
      <c r="I955" s="209" t="s">
        <v>35</v>
      </c>
      <c r="J955" s="209" t="s">
        <v>5389</v>
      </c>
      <c r="K955" s="210">
        <v>6.63</v>
      </c>
      <c r="L955" s="209" t="s">
        <v>5390</v>
      </c>
    </row>
    <row r="956" spans="1:12" ht="13.5">
      <c r="A956" s="209" t="s">
        <v>5774</v>
      </c>
      <c r="B956" s="209" t="s">
        <v>5775</v>
      </c>
      <c r="C956" s="209" t="s">
        <v>6071</v>
      </c>
      <c r="D956" s="209" t="s">
        <v>6072</v>
      </c>
      <c r="E956" s="210" t="s">
        <v>357</v>
      </c>
      <c r="F956" s="209" t="s">
        <v>357</v>
      </c>
      <c r="G956" s="209">
        <v>90961</v>
      </c>
      <c r="H956" s="209" t="s">
        <v>6366</v>
      </c>
      <c r="I956" s="209" t="s">
        <v>35</v>
      </c>
      <c r="J956" s="209" t="s">
        <v>5389</v>
      </c>
      <c r="K956" s="210">
        <v>0.92</v>
      </c>
      <c r="L956" s="209" t="s">
        <v>5390</v>
      </c>
    </row>
    <row r="957" spans="1:12" ht="13.5">
      <c r="A957" s="209" t="s">
        <v>5774</v>
      </c>
      <c r="B957" s="209" t="s">
        <v>5775</v>
      </c>
      <c r="C957" s="209" t="s">
        <v>6071</v>
      </c>
      <c r="D957" s="209" t="s">
        <v>6072</v>
      </c>
      <c r="E957" s="210" t="s">
        <v>357</v>
      </c>
      <c r="F957" s="209" t="s">
        <v>357</v>
      </c>
      <c r="G957" s="209">
        <v>90962</v>
      </c>
      <c r="H957" s="209" t="s">
        <v>6367</v>
      </c>
      <c r="I957" s="209" t="s">
        <v>35</v>
      </c>
      <c r="J957" s="209" t="s">
        <v>5389</v>
      </c>
      <c r="K957" s="210">
        <v>8.3000000000000007</v>
      </c>
      <c r="L957" s="209" t="s">
        <v>5390</v>
      </c>
    </row>
    <row r="958" spans="1:12" ht="13.5">
      <c r="A958" s="209" t="s">
        <v>5774</v>
      </c>
      <c r="B958" s="209" t="s">
        <v>5775</v>
      </c>
      <c r="C958" s="209" t="s">
        <v>6071</v>
      </c>
      <c r="D958" s="209" t="s">
        <v>6072</v>
      </c>
      <c r="E958" s="210" t="s">
        <v>357</v>
      </c>
      <c r="F958" s="209" t="s">
        <v>357</v>
      </c>
      <c r="G958" s="209">
        <v>90963</v>
      </c>
      <c r="H958" s="209" t="s">
        <v>6368</v>
      </c>
      <c r="I958" s="209" t="s">
        <v>35</v>
      </c>
      <c r="J958" s="209" t="s">
        <v>5894</v>
      </c>
      <c r="K958" s="210">
        <v>12.22</v>
      </c>
      <c r="L958" s="209" t="s">
        <v>5390</v>
      </c>
    </row>
    <row r="959" spans="1:12" ht="13.5">
      <c r="A959" s="209" t="s">
        <v>5774</v>
      </c>
      <c r="B959" s="209" t="s">
        <v>5775</v>
      </c>
      <c r="C959" s="209" t="s">
        <v>6071</v>
      </c>
      <c r="D959" s="209" t="s">
        <v>6072</v>
      </c>
      <c r="E959" s="210" t="s">
        <v>357</v>
      </c>
      <c r="F959" s="209" t="s">
        <v>357</v>
      </c>
      <c r="G959" s="209">
        <v>90968</v>
      </c>
      <c r="H959" s="209" t="s">
        <v>6369</v>
      </c>
      <c r="I959" s="209" t="s">
        <v>35</v>
      </c>
      <c r="J959" s="209" t="s">
        <v>5389</v>
      </c>
      <c r="K959" s="210">
        <v>6.65</v>
      </c>
      <c r="L959" s="209" t="s">
        <v>5390</v>
      </c>
    </row>
    <row r="960" spans="1:12" ht="13.5">
      <c r="A960" s="209" t="s">
        <v>5774</v>
      </c>
      <c r="B960" s="209" t="s">
        <v>5775</v>
      </c>
      <c r="C960" s="209" t="s">
        <v>6071</v>
      </c>
      <c r="D960" s="209" t="s">
        <v>6072</v>
      </c>
      <c r="E960" s="210" t="s">
        <v>357</v>
      </c>
      <c r="F960" s="209" t="s">
        <v>357</v>
      </c>
      <c r="G960" s="209">
        <v>90969</v>
      </c>
      <c r="H960" s="209" t="s">
        <v>6370</v>
      </c>
      <c r="I960" s="209" t="s">
        <v>35</v>
      </c>
      <c r="J960" s="209" t="s">
        <v>5389</v>
      </c>
      <c r="K960" s="210">
        <v>0.92</v>
      </c>
      <c r="L960" s="209" t="s">
        <v>5390</v>
      </c>
    </row>
    <row r="961" spans="1:12" ht="13.5">
      <c r="A961" s="209" t="s">
        <v>5774</v>
      </c>
      <c r="B961" s="209" t="s">
        <v>5775</v>
      </c>
      <c r="C961" s="209" t="s">
        <v>6071</v>
      </c>
      <c r="D961" s="209" t="s">
        <v>6072</v>
      </c>
      <c r="E961" s="210" t="s">
        <v>357</v>
      </c>
      <c r="F961" s="209" t="s">
        <v>357</v>
      </c>
      <c r="G961" s="209">
        <v>90970</v>
      </c>
      <c r="H961" s="209" t="s">
        <v>6371</v>
      </c>
      <c r="I961" s="209" t="s">
        <v>35</v>
      </c>
      <c r="J961" s="209" t="s">
        <v>5389</v>
      </c>
      <c r="K961" s="210">
        <v>8.33</v>
      </c>
      <c r="L961" s="209" t="s">
        <v>5390</v>
      </c>
    </row>
    <row r="962" spans="1:12" ht="13.5">
      <c r="A962" s="209" t="s">
        <v>5774</v>
      </c>
      <c r="B962" s="209" t="s">
        <v>5775</v>
      </c>
      <c r="C962" s="209" t="s">
        <v>6071</v>
      </c>
      <c r="D962" s="209" t="s">
        <v>6072</v>
      </c>
      <c r="E962" s="210" t="s">
        <v>357</v>
      </c>
      <c r="F962" s="209" t="s">
        <v>357</v>
      </c>
      <c r="G962" s="209">
        <v>90971</v>
      </c>
      <c r="H962" s="209" t="s">
        <v>6372</v>
      </c>
      <c r="I962" s="209" t="s">
        <v>35</v>
      </c>
      <c r="J962" s="209" t="s">
        <v>5894</v>
      </c>
      <c r="K962" s="210">
        <v>49.53</v>
      </c>
      <c r="L962" s="209" t="s">
        <v>5390</v>
      </c>
    </row>
    <row r="963" spans="1:12" ht="13.5">
      <c r="A963" s="209" t="s">
        <v>5774</v>
      </c>
      <c r="B963" s="209" t="s">
        <v>5775</v>
      </c>
      <c r="C963" s="209" t="s">
        <v>6071</v>
      </c>
      <c r="D963" s="209" t="s">
        <v>6072</v>
      </c>
      <c r="E963" s="210" t="s">
        <v>357</v>
      </c>
      <c r="F963" s="209" t="s">
        <v>357</v>
      </c>
      <c r="G963" s="209">
        <v>90975</v>
      </c>
      <c r="H963" s="209" t="s">
        <v>6373</v>
      </c>
      <c r="I963" s="209" t="s">
        <v>35</v>
      </c>
      <c r="J963" s="209" t="s">
        <v>5389</v>
      </c>
      <c r="K963" s="210">
        <v>16.899999999999999</v>
      </c>
      <c r="L963" s="209" t="s">
        <v>5390</v>
      </c>
    </row>
    <row r="964" spans="1:12" ht="13.5">
      <c r="A964" s="209" t="s">
        <v>5774</v>
      </c>
      <c r="B964" s="209" t="s">
        <v>5775</v>
      </c>
      <c r="C964" s="209" t="s">
        <v>6071</v>
      </c>
      <c r="D964" s="209" t="s">
        <v>6072</v>
      </c>
      <c r="E964" s="210" t="s">
        <v>357</v>
      </c>
      <c r="F964" s="209" t="s">
        <v>357</v>
      </c>
      <c r="G964" s="209">
        <v>90976</v>
      </c>
      <c r="H964" s="209" t="s">
        <v>6374</v>
      </c>
      <c r="I964" s="209" t="s">
        <v>35</v>
      </c>
      <c r="J964" s="209" t="s">
        <v>5389</v>
      </c>
      <c r="K964" s="210">
        <v>2.34</v>
      </c>
      <c r="L964" s="209" t="s">
        <v>5390</v>
      </c>
    </row>
    <row r="965" spans="1:12" ht="13.5">
      <c r="A965" s="209" t="s">
        <v>5774</v>
      </c>
      <c r="B965" s="209" t="s">
        <v>5775</v>
      </c>
      <c r="C965" s="209" t="s">
        <v>6071</v>
      </c>
      <c r="D965" s="209" t="s">
        <v>6072</v>
      </c>
      <c r="E965" s="210" t="s">
        <v>357</v>
      </c>
      <c r="F965" s="209" t="s">
        <v>357</v>
      </c>
      <c r="G965" s="209">
        <v>90977</v>
      </c>
      <c r="H965" s="209" t="s">
        <v>6375</v>
      </c>
      <c r="I965" s="209" t="s">
        <v>35</v>
      </c>
      <c r="J965" s="209" t="s">
        <v>5389</v>
      </c>
      <c r="K965" s="210">
        <v>21.15</v>
      </c>
      <c r="L965" s="209" t="s">
        <v>5390</v>
      </c>
    </row>
    <row r="966" spans="1:12" ht="13.5">
      <c r="A966" s="209" t="s">
        <v>5774</v>
      </c>
      <c r="B966" s="209" t="s">
        <v>5775</v>
      </c>
      <c r="C966" s="209" t="s">
        <v>6071</v>
      </c>
      <c r="D966" s="209" t="s">
        <v>6072</v>
      </c>
      <c r="E966" s="210" t="s">
        <v>357</v>
      </c>
      <c r="F966" s="209" t="s">
        <v>357</v>
      </c>
      <c r="G966" s="209">
        <v>90978</v>
      </c>
      <c r="H966" s="209" t="s">
        <v>6376</v>
      </c>
      <c r="I966" s="209" t="s">
        <v>35</v>
      </c>
      <c r="J966" s="209" t="s">
        <v>5894</v>
      </c>
      <c r="K966" s="210">
        <v>128.5</v>
      </c>
      <c r="L966" s="209" t="s">
        <v>5390</v>
      </c>
    </row>
    <row r="967" spans="1:12" ht="13.5">
      <c r="A967" s="209" t="s">
        <v>5774</v>
      </c>
      <c r="B967" s="209" t="s">
        <v>5775</v>
      </c>
      <c r="C967" s="209" t="s">
        <v>6071</v>
      </c>
      <c r="D967" s="209" t="s">
        <v>6072</v>
      </c>
      <c r="E967" s="210" t="s">
        <v>357</v>
      </c>
      <c r="F967" s="209" t="s">
        <v>357</v>
      </c>
      <c r="G967" s="209">
        <v>90992</v>
      </c>
      <c r="H967" s="209" t="s">
        <v>6377</v>
      </c>
      <c r="I967" s="209" t="s">
        <v>35</v>
      </c>
      <c r="J967" s="209" t="s">
        <v>5389</v>
      </c>
      <c r="K967" s="210">
        <v>7.89</v>
      </c>
      <c r="L967" s="209" t="s">
        <v>5390</v>
      </c>
    </row>
    <row r="968" spans="1:12" ht="13.5">
      <c r="A968" s="209" t="s">
        <v>5774</v>
      </c>
      <c r="B968" s="209" t="s">
        <v>5775</v>
      </c>
      <c r="C968" s="209" t="s">
        <v>6071</v>
      </c>
      <c r="D968" s="209" t="s">
        <v>6072</v>
      </c>
      <c r="E968" s="210" t="s">
        <v>357</v>
      </c>
      <c r="F968" s="209" t="s">
        <v>357</v>
      </c>
      <c r="G968" s="209">
        <v>90993</v>
      </c>
      <c r="H968" s="209" t="s">
        <v>6378</v>
      </c>
      <c r="I968" s="209" t="s">
        <v>35</v>
      </c>
      <c r="J968" s="209" t="s">
        <v>5389</v>
      </c>
      <c r="K968" s="210">
        <v>1.0900000000000001</v>
      </c>
      <c r="L968" s="209" t="s">
        <v>5390</v>
      </c>
    </row>
    <row r="969" spans="1:12" ht="13.5">
      <c r="A969" s="209" t="s">
        <v>5774</v>
      </c>
      <c r="B969" s="209" t="s">
        <v>5775</v>
      </c>
      <c r="C969" s="209" t="s">
        <v>6071</v>
      </c>
      <c r="D969" s="209" t="s">
        <v>6072</v>
      </c>
      <c r="E969" s="210" t="s">
        <v>357</v>
      </c>
      <c r="F969" s="209" t="s">
        <v>357</v>
      </c>
      <c r="G969" s="209">
        <v>90994</v>
      </c>
      <c r="H969" s="209" t="s">
        <v>6379</v>
      </c>
      <c r="I969" s="209" t="s">
        <v>35</v>
      </c>
      <c r="J969" s="209" t="s">
        <v>5389</v>
      </c>
      <c r="K969" s="210">
        <v>9.8699999999999992</v>
      </c>
      <c r="L969" s="209" t="s">
        <v>5390</v>
      </c>
    </row>
    <row r="970" spans="1:12" ht="13.5">
      <c r="A970" s="209" t="s">
        <v>5774</v>
      </c>
      <c r="B970" s="209" t="s">
        <v>5775</v>
      </c>
      <c r="C970" s="209" t="s">
        <v>6071</v>
      </c>
      <c r="D970" s="209" t="s">
        <v>6072</v>
      </c>
      <c r="E970" s="210" t="s">
        <v>357</v>
      </c>
      <c r="F970" s="209" t="s">
        <v>357</v>
      </c>
      <c r="G970" s="209">
        <v>90995</v>
      </c>
      <c r="H970" s="209" t="s">
        <v>6380</v>
      </c>
      <c r="I970" s="209" t="s">
        <v>35</v>
      </c>
      <c r="J970" s="209" t="s">
        <v>5894</v>
      </c>
      <c r="K970" s="210">
        <v>67.28</v>
      </c>
      <c r="L970" s="209" t="s">
        <v>5390</v>
      </c>
    </row>
    <row r="971" spans="1:12" ht="13.5">
      <c r="A971" s="209" t="s">
        <v>5774</v>
      </c>
      <c r="B971" s="209" t="s">
        <v>5775</v>
      </c>
      <c r="C971" s="209" t="s">
        <v>6071</v>
      </c>
      <c r="D971" s="209" t="s">
        <v>6072</v>
      </c>
      <c r="E971" s="210" t="s">
        <v>357</v>
      </c>
      <c r="F971" s="209" t="s">
        <v>357</v>
      </c>
      <c r="G971" s="209">
        <v>91021</v>
      </c>
      <c r="H971" s="209" t="s">
        <v>6381</v>
      </c>
      <c r="I971" s="209" t="s">
        <v>35</v>
      </c>
      <c r="J971" s="209" t="s">
        <v>5389</v>
      </c>
      <c r="K971" s="210">
        <v>12.88</v>
      </c>
      <c r="L971" s="209" t="s">
        <v>5390</v>
      </c>
    </row>
    <row r="972" spans="1:12" ht="13.5">
      <c r="A972" s="209" t="s">
        <v>5774</v>
      </c>
      <c r="B972" s="209" t="s">
        <v>5775</v>
      </c>
      <c r="C972" s="209" t="s">
        <v>6071</v>
      </c>
      <c r="D972" s="209" t="s">
        <v>6072</v>
      </c>
      <c r="E972" s="210" t="s">
        <v>357</v>
      </c>
      <c r="F972" s="209" t="s">
        <v>357</v>
      </c>
      <c r="G972" s="209">
        <v>91026</v>
      </c>
      <c r="H972" s="209" t="s">
        <v>6382</v>
      </c>
      <c r="I972" s="209" t="s">
        <v>35</v>
      </c>
      <c r="J972" s="209" t="s">
        <v>5389</v>
      </c>
      <c r="K972" s="210">
        <v>25.66</v>
      </c>
      <c r="L972" s="209" t="s">
        <v>5390</v>
      </c>
    </row>
    <row r="973" spans="1:12" ht="13.5">
      <c r="A973" s="209" t="s">
        <v>5774</v>
      </c>
      <c r="B973" s="209" t="s">
        <v>5775</v>
      </c>
      <c r="C973" s="209" t="s">
        <v>6071</v>
      </c>
      <c r="D973" s="209" t="s">
        <v>6072</v>
      </c>
      <c r="E973" s="210" t="s">
        <v>357</v>
      </c>
      <c r="F973" s="209" t="s">
        <v>357</v>
      </c>
      <c r="G973" s="209">
        <v>91027</v>
      </c>
      <c r="H973" s="209" t="s">
        <v>6383</v>
      </c>
      <c r="I973" s="209" t="s">
        <v>35</v>
      </c>
      <c r="J973" s="209" t="s">
        <v>5389</v>
      </c>
      <c r="K973" s="210">
        <v>5.26</v>
      </c>
      <c r="L973" s="209" t="s">
        <v>5390</v>
      </c>
    </row>
    <row r="974" spans="1:12" ht="13.5">
      <c r="A974" s="209" t="s">
        <v>5774</v>
      </c>
      <c r="B974" s="209" t="s">
        <v>5775</v>
      </c>
      <c r="C974" s="209" t="s">
        <v>6071</v>
      </c>
      <c r="D974" s="209" t="s">
        <v>6072</v>
      </c>
      <c r="E974" s="210" t="s">
        <v>357</v>
      </c>
      <c r="F974" s="209" t="s">
        <v>357</v>
      </c>
      <c r="G974" s="209">
        <v>91028</v>
      </c>
      <c r="H974" s="209" t="s">
        <v>6384</v>
      </c>
      <c r="I974" s="209" t="s">
        <v>35</v>
      </c>
      <c r="J974" s="209" t="s">
        <v>5389</v>
      </c>
      <c r="K974" s="210">
        <v>4.17</v>
      </c>
      <c r="L974" s="209" t="s">
        <v>5390</v>
      </c>
    </row>
    <row r="975" spans="1:12" ht="13.5">
      <c r="A975" s="209" t="s">
        <v>5774</v>
      </c>
      <c r="B975" s="209" t="s">
        <v>5775</v>
      </c>
      <c r="C975" s="209" t="s">
        <v>6071</v>
      </c>
      <c r="D975" s="209" t="s">
        <v>6072</v>
      </c>
      <c r="E975" s="210" t="s">
        <v>357</v>
      </c>
      <c r="F975" s="209" t="s">
        <v>357</v>
      </c>
      <c r="G975" s="209">
        <v>91029</v>
      </c>
      <c r="H975" s="209" t="s">
        <v>6385</v>
      </c>
      <c r="I975" s="209" t="s">
        <v>35</v>
      </c>
      <c r="J975" s="209" t="s">
        <v>5389</v>
      </c>
      <c r="K975" s="210">
        <v>47.15</v>
      </c>
      <c r="L975" s="209" t="s">
        <v>5390</v>
      </c>
    </row>
    <row r="976" spans="1:12" ht="13.5">
      <c r="A976" s="209" t="s">
        <v>5774</v>
      </c>
      <c r="B976" s="209" t="s">
        <v>5775</v>
      </c>
      <c r="C976" s="209" t="s">
        <v>6071</v>
      </c>
      <c r="D976" s="209" t="s">
        <v>6072</v>
      </c>
      <c r="E976" s="210" t="s">
        <v>357</v>
      </c>
      <c r="F976" s="209" t="s">
        <v>357</v>
      </c>
      <c r="G976" s="209">
        <v>91030</v>
      </c>
      <c r="H976" s="209" t="s">
        <v>6386</v>
      </c>
      <c r="I976" s="209" t="s">
        <v>35</v>
      </c>
      <c r="J976" s="209" t="s">
        <v>5894</v>
      </c>
      <c r="K976" s="210">
        <v>119.9</v>
      </c>
      <c r="L976" s="209" t="s">
        <v>5390</v>
      </c>
    </row>
    <row r="977" spans="1:12" ht="13.5">
      <c r="A977" s="209" t="s">
        <v>5774</v>
      </c>
      <c r="B977" s="209" t="s">
        <v>5775</v>
      </c>
      <c r="C977" s="209" t="s">
        <v>6071</v>
      </c>
      <c r="D977" s="209" t="s">
        <v>6072</v>
      </c>
      <c r="E977" s="210" t="s">
        <v>357</v>
      </c>
      <c r="F977" s="209" t="s">
        <v>357</v>
      </c>
      <c r="G977" s="209">
        <v>91273</v>
      </c>
      <c r="H977" s="209" t="s">
        <v>6387</v>
      </c>
      <c r="I977" s="209" t="s">
        <v>35</v>
      </c>
      <c r="J977" s="209" t="s">
        <v>5389</v>
      </c>
      <c r="K977" s="210">
        <v>0.45</v>
      </c>
      <c r="L977" s="209" t="s">
        <v>5390</v>
      </c>
    </row>
    <row r="978" spans="1:12" ht="13.5">
      <c r="A978" s="209" t="s">
        <v>5774</v>
      </c>
      <c r="B978" s="209" t="s">
        <v>5775</v>
      </c>
      <c r="C978" s="209" t="s">
        <v>6071</v>
      </c>
      <c r="D978" s="209" t="s">
        <v>6072</v>
      </c>
      <c r="E978" s="210" t="s">
        <v>357</v>
      </c>
      <c r="F978" s="209" t="s">
        <v>357</v>
      </c>
      <c r="G978" s="209">
        <v>91274</v>
      </c>
      <c r="H978" s="209" t="s">
        <v>6388</v>
      </c>
      <c r="I978" s="209" t="s">
        <v>35</v>
      </c>
      <c r="J978" s="209" t="s">
        <v>5389</v>
      </c>
      <c r="K978" s="210">
        <v>0.06</v>
      </c>
      <c r="L978" s="209" t="s">
        <v>5390</v>
      </c>
    </row>
    <row r="979" spans="1:12" ht="13.5">
      <c r="A979" s="209" t="s">
        <v>5774</v>
      </c>
      <c r="B979" s="209" t="s">
        <v>5775</v>
      </c>
      <c r="C979" s="209" t="s">
        <v>6071</v>
      </c>
      <c r="D979" s="209" t="s">
        <v>6072</v>
      </c>
      <c r="E979" s="210" t="s">
        <v>357</v>
      </c>
      <c r="F979" s="209" t="s">
        <v>357</v>
      </c>
      <c r="G979" s="209">
        <v>91275</v>
      </c>
      <c r="H979" s="209" t="s">
        <v>6389</v>
      </c>
      <c r="I979" s="209" t="s">
        <v>35</v>
      </c>
      <c r="J979" s="209" t="s">
        <v>5389</v>
      </c>
      <c r="K979" s="210">
        <v>0.56999999999999995</v>
      </c>
      <c r="L979" s="209" t="s">
        <v>5390</v>
      </c>
    </row>
    <row r="980" spans="1:12" ht="13.5">
      <c r="A980" s="209" t="s">
        <v>5774</v>
      </c>
      <c r="B980" s="209" t="s">
        <v>5775</v>
      </c>
      <c r="C980" s="209" t="s">
        <v>6071</v>
      </c>
      <c r="D980" s="209" t="s">
        <v>6072</v>
      </c>
      <c r="E980" s="210" t="s">
        <v>357</v>
      </c>
      <c r="F980" s="209" t="s">
        <v>357</v>
      </c>
      <c r="G980" s="209">
        <v>91276</v>
      </c>
      <c r="H980" s="209" t="s">
        <v>6390</v>
      </c>
      <c r="I980" s="209" t="s">
        <v>35</v>
      </c>
      <c r="J980" s="209" t="s">
        <v>5894</v>
      </c>
      <c r="K980" s="210">
        <v>7.87</v>
      </c>
      <c r="L980" s="209" t="s">
        <v>5390</v>
      </c>
    </row>
    <row r="981" spans="1:12" ht="13.5">
      <c r="A981" s="209" t="s">
        <v>5774</v>
      </c>
      <c r="B981" s="209" t="s">
        <v>5775</v>
      </c>
      <c r="C981" s="209" t="s">
        <v>6071</v>
      </c>
      <c r="D981" s="209" t="s">
        <v>6072</v>
      </c>
      <c r="E981" s="210" t="s">
        <v>357</v>
      </c>
      <c r="F981" s="209" t="s">
        <v>357</v>
      </c>
      <c r="G981" s="209">
        <v>91279</v>
      </c>
      <c r="H981" s="209" t="s">
        <v>6391</v>
      </c>
      <c r="I981" s="209" t="s">
        <v>35</v>
      </c>
      <c r="J981" s="209" t="s">
        <v>5447</v>
      </c>
      <c r="K981" s="210">
        <v>1.08</v>
      </c>
      <c r="L981" s="209" t="s">
        <v>5390</v>
      </c>
    </row>
    <row r="982" spans="1:12" ht="13.5">
      <c r="A982" s="209" t="s">
        <v>5774</v>
      </c>
      <c r="B982" s="209" t="s">
        <v>5775</v>
      </c>
      <c r="C982" s="209" t="s">
        <v>6071</v>
      </c>
      <c r="D982" s="209" t="s">
        <v>6072</v>
      </c>
      <c r="E982" s="210" t="s">
        <v>357</v>
      </c>
      <c r="F982" s="209" t="s">
        <v>357</v>
      </c>
      <c r="G982" s="209">
        <v>91280</v>
      </c>
      <c r="H982" s="209" t="s">
        <v>6392</v>
      </c>
      <c r="I982" s="209" t="s">
        <v>35</v>
      </c>
      <c r="J982" s="209" t="s">
        <v>5447</v>
      </c>
      <c r="K982" s="210">
        <v>0.12</v>
      </c>
      <c r="L982" s="209" t="s">
        <v>5390</v>
      </c>
    </row>
    <row r="983" spans="1:12" ht="13.5">
      <c r="A983" s="209" t="s">
        <v>5774</v>
      </c>
      <c r="B983" s="209" t="s">
        <v>5775</v>
      </c>
      <c r="C983" s="209" t="s">
        <v>6071</v>
      </c>
      <c r="D983" s="209" t="s">
        <v>6072</v>
      </c>
      <c r="E983" s="210" t="s">
        <v>357</v>
      </c>
      <c r="F983" s="209" t="s">
        <v>357</v>
      </c>
      <c r="G983" s="209">
        <v>91281</v>
      </c>
      <c r="H983" s="209" t="s">
        <v>6393</v>
      </c>
      <c r="I983" s="209" t="s">
        <v>35</v>
      </c>
      <c r="J983" s="209" t="s">
        <v>5447</v>
      </c>
      <c r="K983" s="210">
        <v>1.36</v>
      </c>
      <c r="L983" s="209" t="s">
        <v>5390</v>
      </c>
    </row>
    <row r="984" spans="1:12" ht="13.5">
      <c r="A984" s="209" t="s">
        <v>5774</v>
      </c>
      <c r="B984" s="209" t="s">
        <v>5775</v>
      </c>
      <c r="C984" s="209" t="s">
        <v>6071</v>
      </c>
      <c r="D984" s="209" t="s">
        <v>6072</v>
      </c>
      <c r="E984" s="210" t="s">
        <v>357</v>
      </c>
      <c r="F984" s="209" t="s">
        <v>357</v>
      </c>
      <c r="G984" s="209">
        <v>91282</v>
      </c>
      <c r="H984" s="209" t="s">
        <v>6394</v>
      </c>
      <c r="I984" s="209" t="s">
        <v>35</v>
      </c>
      <c r="J984" s="209" t="s">
        <v>5894</v>
      </c>
      <c r="K984" s="210">
        <v>7.93</v>
      </c>
      <c r="L984" s="209" t="s">
        <v>5390</v>
      </c>
    </row>
    <row r="985" spans="1:12" ht="13.5">
      <c r="A985" s="209" t="s">
        <v>5774</v>
      </c>
      <c r="B985" s="209" t="s">
        <v>5775</v>
      </c>
      <c r="C985" s="209" t="s">
        <v>6071</v>
      </c>
      <c r="D985" s="209" t="s">
        <v>6072</v>
      </c>
      <c r="E985" s="210" t="s">
        <v>357</v>
      </c>
      <c r="F985" s="209" t="s">
        <v>357</v>
      </c>
      <c r="G985" s="209">
        <v>91354</v>
      </c>
      <c r="H985" s="209" t="s">
        <v>6395</v>
      </c>
      <c r="I985" s="209" t="s">
        <v>35</v>
      </c>
      <c r="J985" s="209" t="s">
        <v>5389</v>
      </c>
      <c r="K985" s="210">
        <v>18.38</v>
      </c>
      <c r="L985" s="209" t="s">
        <v>5390</v>
      </c>
    </row>
    <row r="986" spans="1:12" ht="13.5">
      <c r="A986" s="209" t="s">
        <v>5774</v>
      </c>
      <c r="B986" s="209" t="s">
        <v>5775</v>
      </c>
      <c r="C986" s="209" t="s">
        <v>6071</v>
      </c>
      <c r="D986" s="209" t="s">
        <v>6072</v>
      </c>
      <c r="E986" s="210" t="s">
        <v>357</v>
      </c>
      <c r="F986" s="209" t="s">
        <v>357</v>
      </c>
      <c r="G986" s="209">
        <v>91355</v>
      </c>
      <c r="H986" s="209" t="s">
        <v>6396</v>
      </c>
      <c r="I986" s="209" t="s">
        <v>35</v>
      </c>
      <c r="J986" s="209" t="s">
        <v>5389</v>
      </c>
      <c r="K986" s="210">
        <v>3.86</v>
      </c>
      <c r="L986" s="209" t="s">
        <v>5390</v>
      </c>
    </row>
    <row r="987" spans="1:12" ht="13.5">
      <c r="A987" s="209" t="s">
        <v>5774</v>
      </c>
      <c r="B987" s="209" t="s">
        <v>5775</v>
      </c>
      <c r="C987" s="209" t="s">
        <v>6071</v>
      </c>
      <c r="D987" s="209" t="s">
        <v>6072</v>
      </c>
      <c r="E987" s="210" t="s">
        <v>357</v>
      </c>
      <c r="F987" s="209" t="s">
        <v>357</v>
      </c>
      <c r="G987" s="209">
        <v>91356</v>
      </c>
      <c r="H987" s="209" t="s">
        <v>6397</v>
      </c>
      <c r="I987" s="209" t="s">
        <v>35</v>
      </c>
      <c r="J987" s="209" t="s">
        <v>5389</v>
      </c>
      <c r="K987" s="210">
        <v>3.05</v>
      </c>
      <c r="L987" s="209" t="s">
        <v>5390</v>
      </c>
    </row>
    <row r="988" spans="1:12" ht="13.5">
      <c r="A988" s="209" t="s">
        <v>5774</v>
      </c>
      <c r="B988" s="209" t="s">
        <v>5775</v>
      </c>
      <c r="C988" s="209" t="s">
        <v>6071</v>
      </c>
      <c r="D988" s="209" t="s">
        <v>6072</v>
      </c>
      <c r="E988" s="210" t="s">
        <v>357</v>
      </c>
      <c r="F988" s="209" t="s">
        <v>357</v>
      </c>
      <c r="G988" s="209">
        <v>91359</v>
      </c>
      <c r="H988" s="209" t="s">
        <v>6398</v>
      </c>
      <c r="I988" s="209" t="s">
        <v>35</v>
      </c>
      <c r="J988" s="209" t="s">
        <v>5389</v>
      </c>
      <c r="K988" s="210">
        <v>21.61</v>
      </c>
      <c r="L988" s="209" t="s">
        <v>5390</v>
      </c>
    </row>
    <row r="989" spans="1:12" ht="13.5">
      <c r="A989" s="209" t="s">
        <v>5774</v>
      </c>
      <c r="B989" s="209" t="s">
        <v>5775</v>
      </c>
      <c r="C989" s="209" t="s">
        <v>6071</v>
      </c>
      <c r="D989" s="209" t="s">
        <v>6072</v>
      </c>
      <c r="E989" s="210" t="s">
        <v>357</v>
      </c>
      <c r="F989" s="209" t="s">
        <v>357</v>
      </c>
      <c r="G989" s="209">
        <v>91360</v>
      </c>
      <c r="H989" s="209" t="s">
        <v>6399</v>
      </c>
      <c r="I989" s="209" t="s">
        <v>35</v>
      </c>
      <c r="J989" s="209" t="s">
        <v>5389</v>
      </c>
      <c r="K989" s="210">
        <v>4.2300000000000004</v>
      </c>
      <c r="L989" s="209" t="s">
        <v>5390</v>
      </c>
    </row>
    <row r="990" spans="1:12" ht="13.5">
      <c r="A990" s="209" t="s">
        <v>5774</v>
      </c>
      <c r="B990" s="209" t="s">
        <v>5775</v>
      </c>
      <c r="C990" s="209" t="s">
        <v>6071</v>
      </c>
      <c r="D990" s="209" t="s">
        <v>6072</v>
      </c>
      <c r="E990" s="210" t="s">
        <v>357</v>
      </c>
      <c r="F990" s="209" t="s">
        <v>357</v>
      </c>
      <c r="G990" s="209">
        <v>91361</v>
      </c>
      <c r="H990" s="209" t="s">
        <v>6400</v>
      </c>
      <c r="I990" s="209" t="s">
        <v>35</v>
      </c>
      <c r="J990" s="209" t="s">
        <v>5389</v>
      </c>
      <c r="K990" s="210">
        <v>3.35</v>
      </c>
      <c r="L990" s="209" t="s">
        <v>5390</v>
      </c>
    </row>
    <row r="991" spans="1:12" ht="13.5">
      <c r="A991" s="209" t="s">
        <v>5774</v>
      </c>
      <c r="B991" s="209" t="s">
        <v>5775</v>
      </c>
      <c r="C991" s="209" t="s">
        <v>6071</v>
      </c>
      <c r="D991" s="209" t="s">
        <v>6072</v>
      </c>
      <c r="E991" s="210" t="s">
        <v>357</v>
      </c>
      <c r="F991" s="209" t="s">
        <v>357</v>
      </c>
      <c r="G991" s="209">
        <v>91367</v>
      </c>
      <c r="H991" s="209" t="s">
        <v>6401</v>
      </c>
      <c r="I991" s="209" t="s">
        <v>35</v>
      </c>
      <c r="J991" s="209" t="s">
        <v>5389</v>
      </c>
      <c r="K991" s="210">
        <v>22.74</v>
      </c>
      <c r="L991" s="209" t="s">
        <v>5390</v>
      </c>
    </row>
    <row r="992" spans="1:12" ht="13.5">
      <c r="A992" s="209" t="s">
        <v>5774</v>
      </c>
      <c r="B992" s="209" t="s">
        <v>5775</v>
      </c>
      <c r="C992" s="209" t="s">
        <v>6071</v>
      </c>
      <c r="D992" s="209" t="s">
        <v>6072</v>
      </c>
      <c r="E992" s="210" t="s">
        <v>357</v>
      </c>
      <c r="F992" s="209" t="s">
        <v>357</v>
      </c>
      <c r="G992" s="209">
        <v>91368</v>
      </c>
      <c r="H992" s="209" t="s">
        <v>6402</v>
      </c>
      <c r="I992" s="209" t="s">
        <v>35</v>
      </c>
      <c r="J992" s="209" t="s">
        <v>5389</v>
      </c>
      <c r="K992" s="210">
        <v>4.4800000000000004</v>
      </c>
      <c r="L992" s="209" t="s">
        <v>5390</v>
      </c>
    </row>
    <row r="993" spans="1:12" ht="13.5">
      <c r="A993" s="209" t="s">
        <v>5774</v>
      </c>
      <c r="B993" s="209" t="s">
        <v>5775</v>
      </c>
      <c r="C993" s="209" t="s">
        <v>6071</v>
      </c>
      <c r="D993" s="209" t="s">
        <v>6072</v>
      </c>
      <c r="E993" s="210" t="s">
        <v>357</v>
      </c>
      <c r="F993" s="209" t="s">
        <v>357</v>
      </c>
      <c r="G993" s="209">
        <v>91369</v>
      </c>
      <c r="H993" s="209" t="s">
        <v>6403</v>
      </c>
      <c r="I993" s="209" t="s">
        <v>35</v>
      </c>
      <c r="J993" s="209" t="s">
        <v>5389</v>
      </c>
      <c r="K993" s="210">
        <v>3.55</v>
      </c>
      <c r="L993" s="209" t="s">
        <v>5390</v>
      </c>
    </row>
    <row r="994" spans="1:12" ht="13.5">
      <c r="A994" s="209" t="s">
        <v>5774</v>
      </c>
      <c r="B994" s="209" t="s">
        <v>5775</v>
      </c>
      <c r="C994" s="209" t="s">
        <v>6071</v>
      </c>
      <c r="D994" s="209" t="s">
        <v>6072</v>
      </c>
      <c r="E994" s="210" t="s">
        <v>357</v>
      </c>
      <c r="F994" s="209" t="s">
        <v>357</v>
      </c>
      <c r="G994" s="209">
        <v>91375</v>
      </c>
      <c r="H994" s="209" t="s">
        <v>6404</v>
      </c>
      <c r="I994" s="209" t="s">
        <v>35</v>
      </c>
      <c r="J994" s="209" t="s">
        <v>5389</v>
      </c>
      <c r="K994" s="210">
        <v>20.190000000000001</v>
      </c>
      <c r="L994" s="209" t="s">
        <v>5390</v>
      </c>
    </row>
    <row r="995" spans="1:12" ht="13.5">
      <c r="A995" s="209" t="s">
        <v>5774</v>
      </c>
      <c r="B995" s="209" t="s">
        <v>5775</v>
      </c>
      <c r="C995" s="209" t="s">
        <v>6071</v>
      </c>
      <c r="D995" s="209" t="s">
        <v>6072</v>
      </c>
      <c r="E995" s="210" t="s">
        <v>357</v>
      </c>
      <c r="F995" s="209" t="s">
        <v>357</v>
      </c>
      <c r="G995" s="209">
        <v>91376</v>
      </c>
      <c r="H995" s="209" t="s">
        <v>6405</v>
      </c>
      <c r="I995" s="209" t="s">
        <v>35</v>
      </c>
      <c r="J995" s="209" t="s">
        <v>5389</v>
      </c>
      <c r="K995" s="210">
        <v>4.2300000000000004</v>
      </c>
      <c r="L995" s="209" t="s">
        <v>5390</v>
      </c>
    </row>
    <row r="996" spans="1:12" ht="13.5">
      <c r="A996" s="209" t="s">
        <v>5774</v>
      </c>
      <c r="B996" s="209" t="s">
        <v>5775</v>
      </c>
      <c r="C996" s="209" t="s">
        <v>6071</v>
      </c>
      <c r="D996" s="209" t="s">
        <v>6072</v>
      </c>
      <c r="E996" s="210" t="s">
        <v>357</v>
      </c>
      <c r="F996" s="209" t="s">
        <v>357</v>
      </c>
      <c r="G996" s="209">
        <v>91377</v>
      </c>
      <c r="H996" s="209" t="s">
        <v>6406</v>
      </c>
      <c r="I996" s="209" t="s">
        <v>35</v>
      </c>
      <c r="J996" s="209" t="s">
        <v>5389</v>
      </c>
      <c r="K996" s="210">
        <v>3.35</v>
      </c>
      <c r="L996" s="209" t="s">
        <v>5390</v>
      </c>
    </row>
    <row r="997" spans="1:12" ht="13.5">
      <c r="A997" s="209" t="s">
        <v>5774</v>
      </c>
      <c r="B997" s="209" t="s">
        <v>5775</v>
      </c>
      <c r="C997" s="209" t="s">
        <v>6071</v>
      </c>
      <c r="D997" s="209" t="s">
        <v>6072</v>
      </c>
      <c r="E997" s="210" t="s">
        <v>357</v>
      </c>
      <c r="F997" s="209" t="s">
        <v>357</v>
      </c>
      <c r="G997" s="209">
        <v>91380</v>
      </c>
      <c r="H997" s="209" t="s">
        <v>6407</v>
      </c>
      <c r="I997" s="209" t="s">
        <v>35</v>
      </c>
      <c r="J997" s="209" t="s">
        <v>5389</v>
      </c>
      <c r="K997" s="210">
        <v>29.91</v>
      </c>
      <c r="L997" s="209" t="s">
        <v>5390</v>
      </c>
    </row>
    <row r="998" spans="1:12" ht="13.5">
      <c r="A998" s="209" t="s">
        <v>5774</v>
      </c>
      <c r="B998" s="209" t="s">
        <v>5775</v>
      </c>
      <c r="C998" s="209" t="s">
        <v>6071</v>
      </c>
      <c r="D998" s="209" t="s">
        <v>6072</v>
      </c>
      <c r="E998" s="210" t="s">
        <v>357</v>
      </c>
      <c r="F998" s="209" t="s">
        <v>357</v>
      </c>
      <c r="G998" s="209">
        <v>91381</v>
      </c>
      <c r="H998" s="209" t="s">
        <v>6408</v>
      </c>
      <c r="I998" s="209" t="s">
        <v>35</v>
      </c>
      <c r="J998" s="209" t="s">
        <v>5389</v>
      </c>
      <c r="K998" s="210">
        <v>5.89</v>
      </c>
      <c r="L998" s="209" t="s">
        <v>5390</v>
      </c>
    </row>
    <row r="999" spans="1:12" ht="13.5">
      <c r="A999" s="209" t="s">
        <v>5774</v>
      </c>
      <c r="B999" s="209" t="s">
        <v>5775</v>
      </c>
      <c r="C999" s="209" t="s">
        <v>6071</v>
      </c>
      <c r="D999" s="209" t="s">
        <v>6072</v>
      </c>
      <c r="E999" s="210" t="s">
        <v>357</v>
      </c>
      <c r="F999" s="209" t="s">
        <v>357</v>
      </c>
      <c r="G999" s="209">
        <v>91382</v>
      </c>
      <c r="H999" s="209" t="s">
        <v>6409</v>
      </c>
      <c r="I999" s="209" t="s">
        <v>35</v>
      </c>
      <c r="J999" s="209" t="s">
        <v>5389</v>
      </c>
      <c r="K999" s="210">
        <v>4.66</v>
      </c>
      <c r="L999" s="209" t="s">
        <v>5390</v>
      </c>
    </row>
    <row r="1000" spans="1:12" ht="13.5">
      <c r="A1000" s="209" t="s">
        <v>5774</v>
      </c>
      <c r="B1000" s="209" t="s">
        <v>5775</v>
      </c>
      <c r="C1000" s="209" t="s">
        <v>6071</v>
      </c>
      <c r="D1000" s="209" t="s">
        <v>6072</v>
      </c>
      <c r="E1000" s="210" t="s">
        <v>357</v>
      </c>
      <c r="F1000" s="209" t="s">
        <v>357</v>
      </c>
      <c r="G1000" s="209">
        <v>91383</v>
      </c>
      <c r="H1000" s="209" t="s">
        <v>6410</v>
      </c>
      <c r="I1000" s="209" t="s">
        <v>35</v>
      </c>
      <c r="J1000" s="209" t="s">
        <v>5389</v>
      </c>
      <c r="K1000" s="210">
        <v>54.02</v>
      </c>
      <c r="L1000" s="209" t="s">
        <v>5390</v>
      </c>
    </row>
    <row r="1001" spans="1:12" ht="13.5">
      <c r="A1001" s="209" t="s">
        <v>5774</v>
      </c>
      <c r="B1001" s="209" t="s">
        <v>5775</v>
      </c>
      <c r="C1001" s="209" t="s">
        <v>6071</v>
      </c>
      <c r="D1001" s="209" t="s">
        <v>6072</v>
      </c>
      <c r="E1001" s="210" t="s">
        <v>357</v>
      </c>
      <c r="F1001" s="209" t="s">
        <v>357</v>
      </c>
      <c r="G1001" s="209">
        <v>91384</v>
      </c>
      <c r="H1001" s="209" t="s">
        <v>6411</v>
      </c>
      <c r="I1001" s="209" t="s">
        <v>35</v>
      </c>
      <c r="J1001" s="209" t="s">
        <v>5894</v>
      </c>
      <c r="K1001" s="210">
        <v>115.89</v>
      </c>
      <c r="L1001" s="209" t="s">
        <v>5390</v>
      </c>
    </row>
    <row r="1002" spans="1:12" ht="13.5">
      <c r="A1002" s="209" t="s">
        <v>5774</v>
      </c>
      <c r="B1002" s="209" t="s">
        <v>5775</v>
      </c>
      <c r="C1002" s="209" t="s">
        <v>6071</v>
      </c>
      <c r="D1002" s="209" t="s">
        <v>6072</v>
      </c>
      <c r="E1002" s="210" t="s">
        <v>357</v>
      </c>
      <c r="F1002" s="209" t="s">
        <v>357</v>
      </c>
      <c r="G1002" s="209">
        <v>91390</v>
      </c>
      <c r="H1002" s="209" t="s">
        <v>6412</v>
      </c>
      <c r="I1002" s="209" t="s">
        <v>35</v>
      </c>
      <c r="J1002" s="209" t="s">
        <v>5389</v>
      </c>
      <c r="K1002" s="210">
        <v>19.91</v>
      </c>
      <c r="L1002" s="209" t="s">
        <v>5390</v>
      </c>
    </row>
    <row r="1003" spans="1:12" ht="13.5">
      <c r="A1003" s="209" t="s">
        <v>5774</v>
      </c>
      <c r="B1003" s="209" t="s">
        <v>5775</v>
      </c>
      <c r="C1003" s="209" t="s">
        <v>6071</v>
      </c>
      <c r="D1003" s="209" t="s">
        <v>6072</v>
      </c>
      <c r="E1003" s="210" t="s">
        <v>357</v>
      </c>
      <c r="F1003" s="209" t="s">
        <v>357</v>
      </c>
      <c r="G1003" s="209">
        <v>91391</v>
      </c>
      <c r="H1003" s="209" t="s">
        <v>6413</v>
      </c>
      <c r="I1003" s="209" t="s">
        <v>35</v>
      </c>
      <c r="J1003" s="209" t="s">
        <v>5389</v>
      </c>
      <c r="K1003" s="210">
        <v>4.0599999999999996</v>
      </c>
      <c r="L1003" s="209" t="s">
        <v>5390</v>
      </c>
    </row>
    <row r="1004" spans="1:12" ht="13.5">
      <c r="A1004" s="209" t="s">
        <v>5774</v>
      </c>
      <c r="B1004" s="209" t="s">
        <v>5775</v>
      </c>
      <c r="C1004" s="209" t="s">
        <v>6071</v>
      </c>
      <c r="D1004" s="209" t="s">
        <v>6072</v>
      </c>
      <c r="E1004" s="210" t="s">
        <v>357</v>
      </c>
      <c r="F1004" s="209" t="s">
        <v>357</v>
      </c>
      <c r="G1004" s="209">
        <v>91392</v>
      </c>
      <c r="H1004" s="209" t="s">
        <v>6414</v>
      </c>
      <c r="I1004" s="209" t="s">
        <v>35</v>
      </c>
      <c r="J1004" s="209" t="s">
        <v>5389</v>
      </c>
      <c r="K1004" s="210">
        <v>3.21</v>
      </c>
      <c r="L1004" s="209" t="s">
        <v>5390</v>
      </c>
    </row>
    <row r="1005" spans="1:12" ht="13.5">
      <c r="A1005" s="209" t="s">
        <v>5774</v>
      </c>
      <c r="B1005" s="209" t="s">
        <v>5775</v>
      </c>
      <c r="C1005" s="209" t="s">
        <v>6071</v>
      </c>
      <c r="D1005" s="209" t="s">
        <v>6072</v>
      </c>
      <c r="E1005" s="210" t="s">
        <v>357</v>
      </c>
      <c r="F1005" s="209" t="s">
        <v>357</v>
      </c>
      <c r="G1005" s="209">
        <v>91396</v>
      </c>
      <c r="H1005" s="209" t="s">
        <v>6415</v>
      </c>
      <c r="I1005" s="209" t="s">
        <v>35</v>
      </c>
      <c r="J1005" s="209" t="s">
        <v>5389</v>
      </c>
      <c r="K1005" s="210">
        <v>30.03</v>
      </c>
      <c r="L1005" s="209" t="s">
        <v>5390</v>
      </c>
    </row>
    <row r="1006" spans="1:12" ht="13.5">
      <c r="A1006" s="209" t="s">
        <v>5774</v>
      </c>
      <c r="B1006" s="209" t="s">
        <v>5775</v>
      </c>
      <c r="C1006" s="209" t="s">
        <v>6071</v>
      </c>
      <c r="D1006" s="209" t="s">
        <v>6072</v>
      </c>
      <c r="E1006" s="210" t="s">
        <v>357</v>
      </c>
      <c r="F1006" s="209" t="s">
        <v>357</v>
      </c>
      <c r="G1006" s="209">
        <v>91397</v>
      </c>
      <c r="H1006" s="209" t="s">
        <v>6416</v>
      </c>
      <c r="I1006" s="209" t="s">
        <v>35</v>
      </c>
      <c r="J1006" s="209" t="s">
        <v>5389</v>
      </c>
      <c r="K1006" s="210">
        <v>5.94</v>
      </c>
      <c r="L1006" s="209" t="s">
        <v>5390</v>
      </c>
    </row>
    <row r="1007" spans="1:12" ht="13.5">
      <c r="A1007" s="209" t="s">
        <v>5774</v>
      </c>
      <c r="B1007" s="209" t="s">
        <v>5775</v>
      </c>
      <c r="C1007" s="209" t="s">
        <v>6071</v>
      </c>
      <c r="D1007" s="209" t="s">
        <v>6072</v>
      </c>
      <c r="E1007" s="210" t="s">
        <v>357</v>
      </c>
      <c r="F1007" s="209" t="s">
        <v>357</v>
      </c>
      <c r="G1007" s="209">
        <v>91398</v>
      </c>
      <c r="H1007" s="209" t="s">
        <v>6417</v>
      </c>
      <c r="I1007" s="209" t="s">
        <v>35</v>
      </c>
      <c r="J1007" s="209" t="s">
        <v>5389</v>
      </c>
      <c r="K1007" s="210">
        <v>4.7</v>
      </c>
      <c r="L1007" s="209" t="s">
        <v>5390</v>
      </c>
    </row>
    <row r="1008" spans="1:12" ht="13.5">
      <c r="A1008" s="209" t="s">
        <v>5774</v>
      </c>
      <c r="B1008" s="209" t="s">
        <v>5775</v>
      </c>
      <c r="C1008" s="209" t="s">
        <v>6071</v>
      </c>
      <c r="D1008" s="209" t="s">
        <v>6072</v>
      </c>
      <c r="E1008" s="210" t="s">
        <v>357</v>
      </c>
      <c r="F1008" s="209" t="s">
        <v>357</v>
      </c>
      <c r="G1008" s="209">
        <v>91402</v>
      </c>
      <c r="H1008" s="209" t="s">
        <v>6418</v>
      </c>
      <c r="I1008" s="209" t="s">
        <v>35</v>
      </c>
      <c r="J1008" s="209" t="s">
        <v>5389</v>
      </c>
      <c r="K1008" s="210">
        <v>3.68</v>
      </c>
      <c r="L1008" s="209" t="s">
        <v>5390</v>
      </c>
    </row>
    <row r="1009" spans="1:12" ht="13.5">
      <c r="A1009" s="209" t="s">
        <v>5774</v>
      </c>
      <c r="B1009" s="209" t="s">
        <v>5775</v>
      </c>
      <c r="C1009" s="209" t="s">
        <v>6071</v>
      </c>
      <c r="D1009" s="209" t="s">
        <v>6072</v>
      </c>
      <c r="E1009" s="210" t="s">
        <v>357</v>
      </c>
      <c r="F1009" s="209" t="s">
        <v>357</v>
      </c>
      <c r="G1009" s="209">
        <v>91466</v>
      </c>
      <c r="H1009" s="209" t="s">
        <v>6419</v>
      </c>
      <c r="I1009" s="209" t="s">
        <v>35</v>
      </c>
      <c r="J1009" s="209" t="s">
        <v>5389</v>
      </c>
      <c r="K1009" s="210">
        <v>4.13</v>
      </c>
      <c r="L1009" s="209" t="s">
        <v>5390</v>
      </c>
    </row>
    <row r="1010" spans="1:12" ht="13.5">
      <c r="A1010" s="209" t="s">
        <v>5774</v>
      </c>
      <c r="B1010" s="209" t="s">
        <v>5775</v>
      </c>
      <c r="C1010" s="209" t="s">
        <v>6071</v>
      </c>
      <c r="D1010" s="209" t="s">
        <v>6072</v>
      </c>
      <c r="E1010" s="210" t="s">
        <v>357</v>
      </c>
      <c r="F1010" s="209" t="s">
        <v>357</v>
      </c>
      <c r="G1010" s="209">
        <v>91467</v>
      </c>
      <c r="H1010" s="209" t="s">
        <v>6420</v>
      </c>
      <c r="I1010" s="209" t="s">
        <v>35</v>
      </c>
      <c r="J1010" s="209" t="s">
        <v>5894</v>
      </c>
      <c r="K1010" s="210">
        <v>129.24</v>
      </c>
      <c r="L1010" s="209" t="s">
        <v>5390</v>
      </c>
    </row>
    <row r="1011" spans="1:12" ht="13.5">
      <c r="A1011" s="209" t="s">
        <v>5774</v>
      </c>
      <c r="B1011" s="209" t="s">
        <v>5775</v>
      </c>
      <c r="C1011" s="209" t="s">
        <v>6071</v>
      </c>
      <c r="D1011" s="209" t="s">
        <v>6072</v>
      </c>
      <c r="E1011" s="210" t="s">
        <v>357</v>
      </c>
      <c r="F1011" s="209" t="s">
        <v>357</v>
      </c>
      <c r="G1011" s="209">
        <v>91468</v>
      </c>
      <c r="H1011" s="209" t="s">
        <v>6421</v>
      </c>
      <c r="I1011" s="209" t="s">
        <v>35</v>
      </c>
      <c r="J1011" s="209" t="s">
        <v>5389</v>
      </c>
      <c r="K1011" s="210">
        <v>23.46</v>
      </c>
      <c r="L1011" s="209" t="s">
        <v>5390</v>
      </c>
    </row>
    <row r="1012" spans="1:12" ht="13.5">
      <c r="A1012" s="209" t="s">
        <v>5774</v>
      </c>
      <c r="B1012" s="209" t="s">
        <v>5775</v>
      </c>
      <c r="C1012" s="209" t="s">
        <v>6071</v>
      </c>
      <c r="D1012" s="209" t="s">
        <v>6072</v>
      </c>
      <c r="E1012" s="210" t="s">
        <v>357</v>
      </c>
      <c r="F1012" s="209" t="s">
        <v>357</v>
      </c>
      <c r="G1012" s="209">
        <v>91469</v>
      </c>
      <c r="H1012" s="209" t="s">
        <v>6422</v>
      </c>
      <c r="I1012" s="209" t="s">
        <v>35</v>
      </c>
      <c r="J1012" s="209" t="s">
        <v>5389</v>
      </c>
      <c r="K1012" s="210">
        <v>7.82</v>
      </c>
      <c r="L1012" s="209" t="s">
        <v>5390</v>
      </c>
    </row>
    <row r="1013" spans="1:12" ht="13.5">
      <c r="A1013" s="209" t="s">
        <v>5774</v>
      </c>
      <c r="B1013" s="209" t="s">
        <v>5775</v>
      </c>
      <c r="C1013" s="209" t="s">
        <v>6071</v>
      </c>
      <c r="D1013" s="209" t="s">
        <v>6072</v>
      </c>
      <c r="E1013" s="210" t="s">
        <v>357</v>
      </c>
      <c r="F1013" s="209" t="s">
        <v>357</v>
      </c>
      <c r="G1013" s="209">
        <v>91484</v>
      </c>
      <c r="H1013" s="209" t="s">
        <v>6423</v>
      </c>
      <c r="I1013" s="209" t="s">
        <v>35</v>
      </c>
      <c r="J1013" s="209" t="s">
        <v>5389</v>
      </c>
      <c r="K1013" s="210">
        <v>7.82</v>
      </c>
      <c r="L1013" s="209" t="s">
        <v>5390</v>
      </c>
    </row>
    <row r="1014" spans="1:12" ht="13.5">
      <c r="A1014" s="209" t="s">
        <v>5774</v>
      </c>
      <c r="B1014" s="209" t="s">
        <v>5775</v>
      </c>
      <c r="C1014" s="209" t="s">
        <v>6071</v>
      </c>
      <c r="D1014" s="209" t="s">
        <v>6072</v>
      </c>
      <c r="E1014" s="210" t="s">
        <v>357</v>
      </c>
      <c r="F1014" s="209" t="s">
        <v>357</v>
      </c>
      <c r="G1014" s="209">
        <v>91485</v>
      </c>
      <c r="H1014" s="209" t="s">
        <v>6424</v>
      </c>
      <c r="I1014" s="209" t="s">
        <v>35</v>
      </c>
      <c r="J1014" s="209" t="s">
        <v>5894</v>
      </c>
      <c r="K1014" s="210">
        <v>133.35</v>
      </c>
      <c r="L1014" s="209" t="s">
        <v>5390</v>
      </c>
    </row>
    <row r="1015" spans="1:12" ht="13.5">
      <c r="A1015" s="209" t="s">
        <v>5774</v>
      </c>
      <c r="B1015" s="209" t="s">
        <v>5775</v>
      </c>
      <c r="C1015" s="209" t="s">
        <v>6071</v>
      </c>
      <c r="D1015" s="209" t="s">
        <v>6072</v>
      </c>
      <c r="E1015" s="210" t="s">
        <v>357</v>
      </c>
      <c r="F1015" s="209" t="s">
        <v>357</v>
      </c>
      <c r="G1015" s="209">
        <v>91529</v>
      </c>
      <c r="H1015" s="209" t="s">
        <v>6425</v>
      </c>
      <c r="I1015" s="209" t="s">
        <v>35</v>
      </c>
      <c r="J1015" s="209" t="s">
        <v>5389</v>
      </c>
      <c r="K1015" s="210">
        <v>0.67</v>
      </c>
      <c r="L1015" s="209" t="s">
        <v>5390</v>
      </c>
    </row>
    <row r="1016" spans="1:12" ht="13.5">
      <c r="A1016" s="209" t="s">
        <v>5774</v>
      </c>
      <c r="B1016" s="209" t="s">
        <v>5775</v>
      </c>
      <c r="C1016" s="209" t="s">
        <v>6071</v>
      </c>
      <c r="D1016" s="209" t="s">
        <v>6072</v>
      </c>
      <c r="E1016" s="210" t="s">
        <v>357</v>
      </c>
      <c r="F1016" s="209" t="s">
        <v>357</v>
      </c>
      <c r="G1016" s="209">
        <v>91530</v>
      </c>
      <c r="H1016" s="209" t="s">
        <v>6426</v>
      </c>
      <c r="I1016" s="209" t="s">
        <v>35</v>
      </c>
      <c r="J1016" s="209" t="s">
        <v>5389</v>
      </c>
      <c r="K1016" s="210">
        <v>0.09</v>
      </c>
      <c r="L1016" s="209" t="s">
        <v>5390</v>
      </c>
    </row>
    <row r="1017" spans="1:12" ht="13.5">
      <c r="A1017" s="209" t="s">
        <v>5774</v>
      </c>
      <c r="B1017" s="209" t="s">
        <v>5775</v>
      </c>
      <c r="C1017" s="209" t="s">
        <v>6071</v>
      </c>
      <c r="D1017" s="209" t="s">
        <v>6072</v>
      </c>
      <c r="E1017" s="210" t="s">
        <v>357</v>
      </c>
      <c r="F1017" s="209" t="s">
        <v>357</v>
      </c>
      <c r="G1017" s="209">
        <v>91531</v>
      </c>
      <c r="H1017" s="209" t="s">
        <v>6427</v>
      </c>
      <c r="I1017" s="209" t="s">
        <v>35</v>
      </c>
      <c r="J1017" s="209" t="s">
        <v>5389</v>
      </c>
      <c r="K1017" s="210">
        <v>0.84</v>
      </c>
      <c r="L1017" s="209" t="s">
        <v>5390</v>
      </c>
    </row>
    <row r="1018" spans="1:12" ht="13.5">
      <c r="A1018" s="209" t="s">
        <v>5774</v>
      </c>
      <c r="B1018" s="209" t="s">
        <v>5775</v>
      </c>
      <c r="C1018" s="209" t="s">
        <v>6071</v>
      </c>
      <c r="D1018" s="209" t="s">
        <v>6072</v>
      </c>
      <c r="E1018" s="210" t="s">
        <v>357</v>
      </c>
      <c r="F1018" s="209" t="s">
        <v>357</v>
      </c>
      <c r="G1018" s="209">
        <v>91532</v>
      </c>
      <c r="H1018" s="209" t="s">
        <v>6428</v>
      </c>
      <c r="I1018" s="209" t="s">
        <v>35</v>
      </c>
      <c r="J1018" s="209" t="s">
        <v>5894</v>
      </c>
      <c r="K1018" s="210">
        <v>5.63</v>
      </c>
      <c r="L1018" s="209" t="s">
        <v>5390</v>
      </c>
    </row>
    <row r="1019" spans="1:12" ht="13.5">
      <c r="A1019" s="209" t="s">
        <v>5774</v>
      </c>
      <c r="B1019" s="209" t="s">
        <v>5775</v>
      </c>
      <c r="C1019" s="209" t="s">
        <v>6071</v>
      </c>
      <c r="D1019" s="209" t="s">
        <v>6072</v>
      </c>
      <c r="E1019" s="210" t="s">
        <v>357</v>
      </c>
      <c r="F1019" s="209" t="s">
        <v>357</v>
      </c>
      <c r="G1019" s="209">
        <v>91629</v>
      </c>
      <c r="H1019" s="209" t="s">
        <v>6429</v>
      </c>
      <c r="I1019" s="209" t="s">
        <v>35</v>
      </c>
      <c r="J1019" s="209" t="s">
        <v>5389</v>
      </c>
      <c r="K1019" s="210">
        <v>21.99</v>
      </c>
      <c r="L1019" s="209" t="s">
        <v>5390</v>
      </c>
    </row>
    <row r="1020" spans="1:12" ht="13.5">
      <c r="A1020" s="209" t="s">
        <v>5774</v>
      </c>
      <c r="B1020" s="209" t="s">
        <v>5775</v>
      </c>
      <c r="C1020" s="209" t="s">
        <v>6071</v>
      </c>
      <c r="D1020" s="209" t="s">
        <v>6072</v>
      </c>
      <c r="E1020" s="210" t="s">
        <v>357</v>
      </c>
      <c r="F1020" s="209" t="s">
        <v>357</v>
      </c>
      <c r="G1020" s="209">
        <v>91630</v>
      </c>
      <c r="H1020" s="209" t="s">
        <v>6430</v>
      </c>
      <c r="I1020" s="209" t="s">
        <v>35</v>
      </c>
      <c r="J1020" s="209" t="s">
        <v>5389</v>
      </c>
      <c r="K1020" s="210">
        <v>4.1900000000000004</v>
      </c>
      <c r="L1020" s="209" t="s">
        <v>5390</v>
      </c>
    </row>
    <row r="1021" spans="1:12" ht="13.5">
      <c r="A1021" s="209" t="s">
        <v>5774</v>
      </c>
      <c r="B1021" s="209" t="s">
        <v>5775</v>
      </c>
      <c r="C1021" s="209" t="s">
        <v>6071</v>
      </c>
      <c r="D1021" s="209" t="s">
        <v>6072</v>
      </c>
      <c r="E1021" s="210" t="s">
        <v>357</v>
      </c>
      <c r="F1021" s="209" t="s">
        <v>357</v>
      </c>
      <c r="G1021" s="209">
        <v>91631</v>
      </c>
      <c r="H1021" s="209" t="s">
        <v>6431</v>
      </c>
      <c r="I1021" s="209" t="s">
        <v>35</v>
      </c>
      <c r="J1021" s="209" t="s">
        <v>5389</v>
      </c>
      <c r="K1021" s="210">
        <v>3.32</v>
      </c>
      <c r="L1021" s="209" t="s">
        <v>5390</v>
      </c>
    </row>
    <row r="1022" spans="1:12" ht="13.5">
      <c r="A1022" s="209" t="s">
        <v>5774</v>
      </c>
      <c r="B1022" s="209" t="s">
        <v>5775</v>
      </c>
      <c r="C1022" s="209" t="s">
        <v>6071</v>
      </c>
      <c r="D1022" s="209" t="s">
        <v>6072</v>
      </c>
      <c r="E1022" s="210" t="s">
        <v>357</v>
      </c>
      <c r="F1022" s="209" t="s">
        <v>357</v>
      </c>
      <c r="G1022" s="209">
        <v>91632</v>
      </c>
      <c r="H1022" s="209" t="s">
        <v>6432</v>
      </c>
      <c r="I1022" s="209" t="s">
        <v>35</v>
      </c>
      <c r="J1022" s="209" t="s">
        <v>5389</v>
      </c>
      <c r="K1022" s="210">
        <v>37.909999999999997</v>
      </c>
      <c r="L1022" s="209" t="s">
        <v>5390</v>
      </c>
    </row>
    <row r="1023" spans="1:12" ht="13.5">
      <c r="A1023" s="209" t="s">
        <v>5774</v>
      </c>
      <c r="B1023" s="209" t="s">
        <v>5775</v>
      </c>
      <c r="C1023" s="209" t="s">
        <v>6071</v>
      </c>
      <c r="D1023" s="209" t="s">
        <v>6072</v>
      </c>
      <c r="E1023" s="210" t="s">
        <v>357</v>
      </c>
      <c r="F1023" s="209" t="s">
        <v>357</v>
      </c>
      <c r="G1023" s="209">
        <v>91633</v>
      </c>
      <c r="H1023" s="209" t="s">
        <v>6433</v>
      </c>
      <c r="I1023" s="209" t="s">
        <v>35</v>
      </c>
      <c r="J1023" s="209" t="s">
        <v>5894</v>
      </c>
      <c r="K1023" s="210">
        <v>109.38</v>
      </c>
      <c r="L1023" s="209" t="s">
        <v>5390</v>
      </c>
    </row>
    <row r="1024" spans="1:12" ht="13.5">
      <c r="A1024" s="209" t="s">
        <v>5774</v>
      </c>
      <c r="B1024" s="209" t="s">
        <v>5775</v>
      </c>
      <c r="C1024" s="209" t="s">
        <v>6071</v>
      </c>
      <c r="D1024" s="209" t="s">
        <v>6072</v>
      </c>
      <c r="E1024" s="210" t="s">
        <v>357</v>
      </c>
      <c r="F1024" s="209" t="s">
        <v>357</v>
      </c>
      <c r="G1024" s="209">
        <v>91640</v>
      </c>
      <c r="H1024" s="209" t="s">
        <v>6434</v>
      </c>
      <c r="I1024" s="209" t="s">
        <v>35</v>
      </c>
      <c r="J1024" s="209" t="s">
        <v>5389</v>
      </c>
      <c r="K1024" s="210">
        <v>39.81</v>
      </c>
      <c r="L1024" s="209" t="s">
        <v>5390</v>
      </c>
    </row>
    <row r="1025" spans="1:12" ht="13.5">
      <c r="A1025" s="209" t="s">
        <v>5774</v>
      </c>
      <c r="B1025" s="209" t="s">
        <v>5775</v>
      </c>
      <c r="C1025" s="209" t="s">
        <v>6071</v>
      </c>
      <c r="D1025" s="209" t="s">
        <v>6072</v>
      </c>
      <c r="E1025" s="210" t="s">
        <v>357</v>
      </c>
      <c r="F1025" s="209" t="s">
        <v>357</v>
      </c>
      <c r="G1025" s="209">
        <v>91641</v>
      </c>
      <c r="H1025" s="209" t="s">
        <v>6435</v>
      </c>
      <c r="I1025" s="209" t="s">
        <v>35</v>
      </c>
      <c r="J1025" s="209" t="s">
        <v>5389</v>
      </c>
      <c r="K1025" s="210">
        <v>8.18</v>
      </c>
      <c r="L1025" s="209" t="s">
        <v>5390</v>
      </c>
    </row>
    <row r="1026" spans="1:12" ht="13.5">
      <c r="A1026" s="209" t="s">
        <v>5774</v>
      </c>
      <c r="B1026" s="209" t="s">
        <v>5775</v>
      </c>
      <c r="C1026" s="209" t="s">
        <v>6071</v>
      </c>
      <c r="D1026" s="209" t="s">
        <v>6072</v>
      </c>
      <c r="E1026" s="210" t="s">
        <v>357</v>
      </c>
      <c r="F1026" s="209" t="s">
        <v>357</v>
      </c>
      <c r="G1026" s="209">
        <v>91642</v>
      </c>
      <c r="H1026" s="209" t="s">
        <v>6436</v>
      </c>
      <c r="I1026" s="209" t="s">
        <v>35</v>
      </c>
      <c r="J1026" s="209" t="s">
        <v>5389</v>
      </c>
      <c r="K1026" s="210">
        <v>6.49</v>
      </c>
      <c r="L1026" s="209" t="s">
        <v>5390</v>
      </c>
    </row>
    <row r="1027" spans="1:12" ht="13.5">
      <c r="A1027" s="209" t="s">
        <v>5774</v>
      </c>
      <c r="B1027" s="209" t="s">
        <v>5775</v>
      </c>
      <c r="C1027" s="209" t="s">
        <v>6071</v>
      </c>
      <c r="D1027" s="209" t="s">
        <v>6072</v>
      </c>
      <c r="E1027" s="210" t="s">
        <v>357</v>
      </c>
      <c r="F1027" s="209" t="s">
        <v>357</v>
      </c>
      <c r="G1027" s="209">
        <v>91643</v>
      </c>
      <c r="H1027" s="209" t="s">
        <v>6437</v>
      </c>
      <c r="I1027" s="209" t="s">
        <v>35</v>
      </c>
      <c r="J1027" s="209" t="s">
        <v>5389</v>
      </c>
      <c r="K1027" s="210">
        <v>71.790000000000006</v>
      </c>
      <c r="L1027" s="209" t="s">
        <v>5390</v>
      </c>
    </row>
    <row r="1028" spans="1:12" ht="13.5">
      <c r="A1028" s="209" t="s">
        <v>5774</v>
      </c>
      <c r="B1028" s="209" t="s">
        <v>5775</v>
      </c>
      <c r="C1028" s="209" t="s">
        <v>6071</v>
      </c>
      <c r="D1028" s="209" t="s">
        <v>6072</v>
      </c>
      <c r="E1028" s="210" t="s">
        <v>357</v>
      </c>
      <c r="F1028" s="209" t="s">
        <v>357</v>
      </c>
      <c r="G1028" s="209">
        <v>91644</v>
      </c>
      <c r="H1028" s="209" t="s">
        <v>6438</v>
      </c>
      <c r="I1028" s="209" t="s">
        <v>35</v>
      </c>
      <c r="J1028" s="209" t="s">
        <v>5894</v>
      </c>
      <c r="K1028" s="210">
        <v>246.16</v>
      </c>
      <c r="L1028" s="209" t="s">
        <v>5390</v>
      </c>
    </row>
    <row r="1029" spans="1:12" ht="13.5">
      <c r="A1029" s="209" t="s">
        <v>5774</v>
      </c>
      <c r="B1029" s="209" t="s">
        <v>5775</v>
      </c>
      <c r="C1029" s="209" t="s">
        <v>6071</v>
      </c>
      <c r="D1029" s="209" t="s">
        <v>6072</v>
      </c>
      <c r="E1029" s="210" t="s">
        <v>357</v>
      </c>
      <c r="F1029" s="209" t="s">
        <v>357</v>
      </c>
      <c r="G1029" s="209">
        <v>91688</v>
      </c>
      <c r="H1029" s="209" t="s">
        <v>6439</v>
      </c>
      <c r="I1029" s="209" t="s">
        <v>35</v>
      </c>
      <c r="J1029" s="209" t="s">
        <v>5447</v>
      </c>
      <c r="K1029" s="210">
        <v>0.12</v>
      </c>
      <c r="L1029" s="209" t="s">
        <v>5390</v>
      </c>
    </row>
    <row r="1030" spans="1:12" ht="13.5">
      <c r="A1030" s="209" t="s">
        <v>5774</v>
      </c>
      <c r="B1030" s="209" t="s">
        <v>5775</v>
      </c>
      <c r="C1030" s="209" t="s">
        <v>6071</v>
      </c>
      <c r="D1030" s="209" t="s">
        <v>6072</v>
      </c>
      <c r="E1030" s="210" t="s">
        <v>357</v>
      </c>
      <c r="F1030" s="209" t="s">
        <v>357</v>
      </c>
      <c r="G1030" s="209">
        <v>91689</v>
      </c>
      <c r="H1030" s="209" t="s">
        <v>6440</v>
      </c>
      <c r="I1030" s="209" t="s">
        <v>35</v>
      </c>
      <c r="J1030" s="209" t="s">
        <v>5447</v>
      </c>
      <c r="K1030" s="210">
        <v>0.01</v>
      </c>
      <c r="L1030" s="209" t="s">
        <v>5390</v>
      </c>
    </row>
    <row r="1031" spans="1:12" ht="13.5">
      <c r="A1031" s="209" t="s">
        <v>5774</v>
      </c>
      <c r="B1031" s="209" t="s">
        <v>5775</v>
      </c>
      <c r="C1031" s="209" t="s">
        <v>6071</v>
      </c>
      <c r="D1031" s="209" t="s">
        <v>6072</v>
      </c>
      <c r="E1031" s="210" t="s">
        <v>357</v>
      </c>
      <c r="F1031" s="209" t="s">
        <v>357</v>
      </c>
      <c r="G1031" s="209">
        <v>91690</v>
      </c>
      <c r="H1031" s="209" t="s">
        <v>6441</v>
      </c>
      <c r="I1031" s="209" t="s">
        <v>35</v>
      </c>
      <c r="J1031" s="209" t="s">
        <v>5447</v>
      </c>
      <c r="K1031" s="210">
        <v>0.08</v>
      </c>
      <c r="L1031" s="209" t="s">
        <v>5390</v>
      </c>
    </row>
    <row r="1032" spans="1:12" ht="13.5">
      <c r="A1032" s="209" t="s">
        <v>5774</v>
      </c>
      <c r="B1032" s="209" t="s">
        <v>5775</v>
      </c>
      <c r="C1032" s="209" t="s">
        <v>6071</v>
      </c>
      <c r="D1032" s="209" t="s">
        <v>6072</v>
      </c>
      <c r="E1032" s="210" t="s">
        <v>357</v>
      </c>
      <c r="F1032" s="209" t="s">
        <v>357</v>
      </c>
      <c r="G1032" s="209">
        <v>91691</v>
      </c>
      <c r="H1032" s="209" t="s">
        <v>6442</v>
      </c>
      <c r="I1032" s="209" t="s">
        <v>35</v>
      </c>
      <c r="J1032" s="209" t="s">
        <v>5447</v>
      </c>
      <c r="K1032" s="210">
        <v>1.56</v>
      </c>
      <c r="L1032" s="209" t="s">
        <v>5390</v>
      </c>
    </row>
    <row r="1033" spans="1:12" ht="13.5">
      <c r="A1033" s="209" t="s">
        <v>5774</v>
      </c>
      <c r="B1033" s="209" t="s">
        <v>5775</v>
      </c>
      <c r="C1033" s="209" t="s">
        <v>6071</v>
      </c>
      <c r="D1033" s="209" t="s">
        <v>6072</v>
      </c>
      <c r="E1033" s="210" t="s">
        <v>357</v>
      </c>
      <c r="F1033" s="209" t="s">
        <v>357</v>
      </c>
      <c r="G1033" s="209">
        <v>92040</v>
      </c>
      <c r="H1033" s="209" t="s">
        <v>6443</v>
      </c>
      <c r="I1033" s="209" t="s">
        <v>35</v>
      </c>
      <c r="J1033" s="209" t="s">
        <v>5389</v>
      </c>
      <c r="K1033" s="210">
        <v>6.47</v>
      </c>
      <c r="L1033" s="209" t="s">
        <v>5390</v>
      </c>
    </row>
    <row r="1034" spans="1:12" ht="13.5">
      <c r="A1034" s="209" t="s">
        <v>5774</v>
      </c>
      <c r="B1034" s="209" t="s">
        <v>5775</v>
      </c>
      <c r="C1034" s="209" t="s">
        <v>6071</v>
      </c>
      <c r="D1034" s="209" t="s">
        <v>6072</v>
      </c>
      <c r="E1034" s="210" t="s">
        <v>357</v>
      </c>
      <c r="F1034" s="209" t="s">
        <v>357</v>
      </c>
      <c r="G1034" s="209">
        <v>92041</v>
      </c>
      <c r="H1034" s="209" t="s">
        <v>6444</v>
      </c>
      <c r="I1034" s="209" t="s">
        <v>35</v>
      </c>
      <c r="J1034" s="209" t="s">
        <v>5389</v>
      </c>
      <c r="K1034" s="210">
        <v>0.68</v>
      </c>
      <c r="L1034" s="209" t="s">
        <v>5390</v>
      </c>
    </row>
    <row r="1035" spans="1:12" ht="13.5">
      <c r="A1035" s="209" t="s">
        <v>5774</v>
      </c>
      <c r="B1035" s="209" t="s">
        <v>5775</v>
      </c>
      <c r="C1035" s="209" t="s">
        <v>6071</v>
      </c>
      <c r="D1035" s="209" t="s">
        <v>6072</v>
      </c>
      <c r="E1035" s="210" t="s">
        <v>357</v>
      </c>
      <c r="F1035" s="209" t="s">
        <v>357</v>
      </c>
      <c r="G1035" s="209">
        <v>92042</v>
      </c>
      <c r="H1035" s="209" t="s">
        <v>6445</v>
      </c>
      <c r="I1035" s="209" t="s">
        <v>35</v>
      </c>
      <c r="J1035" s="209" t="s">
        <v>5389</v>
      </c>
      <c r="K1035" s="210">
        <v>5.39</v>
      </c>
      <c r="L1035" s="209" t="s">
        <v>5390</v>
      </c>
    </row>
    <row r="1036" spans="1:12" ht="13.5">
      <c r="A1036" s="209" t="s">
        <v>5774</v>
      </c>
      <c r="B1036" s="209" t="s">
        <v>5775</v>
      </c>
      <c r="C1036" s="209" t="s">
        <v>6071</v>
      </c>
      <c r="D1036" s="209" t="s">
        <v>6072</v>
      </c>
      <c r="E1036" s="210" t="s">
        <v>357</v>
      </c>
      <c r="F1036" s="209" t="s">
        <v>357</v>
      </c>
      <c r="G1036" s="209">
        <v>92101</v>
      </c>
      <c r="H1036" s="209" t="s">
        <v>6446</v>
      </c>
      <c r="I1036" s="209" t="s">
        <v>35</v>
      </c>
      <c r="J1036" s="209" t="s">
        <v>5389</v>
      </c>
      <c r="K1036" s="210">
        <v>37.97</v>
      </c>
      <c r="L1036" s="209" t="s">
        <v>5390</v>
      </c>
    </row>
    <row r="1037" spans="1:12" ht="13.5">
      <c r="A1037" s="209" t="s">
        <v>5774</v>
      </c>
      <c r="B1037" s="209" t="s">
        <v>5775</v>
      </c>
      <c r="C1037" s="209" t="s">
        <v>6071</v>
      </c>
      <c r="D1037" s="209" t="s">
        <v>6072</v>
      </c>
      <c r="E1037" s="210" t="s">
        <v>357</v>
      </c>
      <c r="F1037" s="209" t="s">
        <v>357</v>
      </c>
      <c r="G1037" s="209">
        <v>92102</v>
      </c>
      <c r="H1037" s="209" t="s">
        <v>6447</v>
      </c>
      <c r="I1037" s="209" t="s">
        <v>35</v>
      </c>
      <c r="J1037" s="209" t="s">
        <v>5389</v>
      </c>
      <c r="K1037" s="210">
        <v>9.52</v>
      </c>
      <c r="L1037" s="209" t="s">
        <v>5390</v>
      </c>
    </row>
    <row r="1038" spans="1:12" ht="13.5">
      <c r="A1038" s="209" t="s">
        <v>5774</v>
      </c>
      <c r="B1038" s="209" t="s">
        <v>5775</v>
      </c>
      <c r="C1038" s="209" t="s">
        <v>6071</v>
      </c>
      <c r="D1038" s="209" t="s">
        <v>6072</v>
      </c>
      <c r="E1038" s="210" t="s">
        <v>357</v>
      </c>
      <c r="F1038" s="209" t="s">
        <v>357</v>
      </c>
      <c r="G1038" s="209">
        <v>92103</v>
      </c>
      <c r="H1038" s="209" t="s">
        <v>6448</v>
      </c>
      <c r="I1038" s="209" t="s">
        <v>35</v>
      </c>
      <c r="J1038" s="209" t="s">
        <v>5389</v>
      </c>
      <c r="K1038" s="210">
        <v>9.52</v>
      </c>
      <c r="L1038" s="209" t="s">
        <v>5390</v>
      </c>
    </row>
    <row r="1039" spans="1:12" ht="13.5">
      <c r="A1039" s="209" t="s">
        <v>5774</v>
      </c>
      <c r="B1039" s="209" t="s">
        <v>5775</v>
      </c>
      <c r="C1039" s="209" t="s">
        <v>6071</v>
      </c>
      <c r="D1039" s="209" t="s">
        <v>6072</v>
      </c>
      <c r="E1039" s="210" t="s">
        <v>357</v>
      </c>
      <c r="F1039" s="209" t="s">
        <v>357</v>
      </c>
      <c r="G1039" s="209">
        <v>92104</v>
      </c>
      <c r="H1039" s="209" t="s">
        <v>6449</v>
      </c>
      <c r="I1039" s="209" t="s">
        <v>35</v>
      </c>
      <c r="J1039" s="209" t="s">
        <v>5389</v>
      </c>
      <c r="K1039" s="210">
        <v>64.2</v>
      </c>
      <c r="L1039" s="209" t="s">
        <v>5390</v>
      </c>
    </row>
    <row r="1040" spans="1:12" ht="13.5">
      <c r="A1040" s="209" t="s">
        <v>5774</v>
      </c>
      <c r="B1040" s="209" t="s">
        <v>5775</v>
      </c>
      <c r="C1040" s="209" t="s">
        <v>6071</v>
      </c>
      <c r="D1040" s="209" t="s">
        <v>6072</v>
      </c>
      <c r="E1040" s="210" t="s">
        <v>357</v>
      </c>
      <c r="F1040" s="209" t="s">
        <v>357</v>
      </c>
      <c r="G1040" s="209">
        <v>92105</v>
      </c>
      <c r="H1040" s="209" t="s">
        <v>6450</v>
      </c>
      <c r="I1040" s="209" t="s">
        <v>35</v>
      </c>
      <c r="J1040" s="209" t="s">
        <v>5894</v>
      </c>
      <c r="K1040" s="210">
        <v>144.1</v>
      </c>
      <c r="L1040" s="209" t="s">
        <v>5390</v>
      </c>
    </row>
    <row r="1041" spans="1:12" ht="13.5">
      <c r="A1041" s="209" t="s">
        <v>5774</v>
      </c>
      <c r="B1041" s="209" t="s">
        <v>5775</v>
      </c>
      <c r="C1041" s="209" t="s">
        <v>6071</v>
      </c>
      <c r="D1041" s="209" t="s">
        <v>6072</v>
      </c>
      <c r="E1041" s="210" t="s">
        <v>357</v>
      </c>
      <c r="F1041" s="209" t="s">
        <v>357</v>
      </c>
      <c r="G1041" s="209">
        <v>92108</v>
      </c>
      <c r="H1041" s="209" t="s">
        <v>6451</v>
      </c>
      <c r="I1041" s="209" t="s">
        <v>35</v>
      </c>
      <c r="J1041" s="209" t="s">
        <v>5447</v>
      </c>
      <c r="K1041" s="210">
        <v>1.0900000000000001</v>
      </c>
      <c r="L1041" s="209" t="s">
        <v>5390</v>
      </c>
    </row>
    <row r="1042" spans="1:12" ht="13.5">
      <c r="A1042" s="209" t="s">
        <v>5774</v>
      </c>
      <c r="B1042" s="209" t="s">
        <v>5775</v>
      </c>
      <c r="C1042" s="209" t="s">
        <v>6071</v>
      </c>
      <c r="D1042" s="209" t="s">
        <v>6072</v>
      </c>
      <c r="E1042" s="210" t="s">
        <v>357</v>
      </c>
      <c r="F1042" s="209" t="s">
        <v>357</v>
      </c>
      <c r="G1042" s="209">
        <v>92109</v>
      </c>
      <c r="H1042" s="209" t="s">
        <v>6452</v>
      </c>
      <c r="I1042" s="209" t="s">
        <v>35</v>
      </c>
      <c r="J1042" s="209" t="s">
        <v>5447</v>
      </c>
      <c r="K1042" s="210">
        <v>0.18</v>
      </c>
      <c r="L1042" s="209" t="s">
        <v>5390</v>
      </c>
    </row>
    <row r="1043" spans="1:12" ht="13.5">
      <c r="A1043" s="209" t="s">
        <v>5774</v>
      </c>
      <c r="B1043" s="209" t="s">
        <v>5775</v>
      </c>
      <c r="C1043" s="209" t="s">
        <v>6071</v>
      </c>
      <c r="D1043" s="209" t="s">
        <v>6072</v>
      </c>
      <c r="E1043" s="210" t="s">
        <v>357</v>
      </c>
      <c r="F1043" s="209" t="s">
        <v>357</v>
      </c>
      <c r="G1043" s="209">
        <v>92110</v>
      </c>
      <c r="H1043" s="209" t="s">
        <v>6453</v>
      </c>
      <c r="I1043" s="209" t="s">
        <v>35</v>
      </c>
      <c r="J1043" s="209" t="s">
        <v>5447</v>
      </c>
      <c r="K1043" s="210">
        <v>1.45</v>
      </c>
      <c r="L1043" s="209" t="s">
        <v>5390</v>
      </c>
    </row>
    <row r="1044" spans="1:12" ht="13.5">
      <c r="A1044" s="209" t="s">
        <v>5774</v>
      </c>
      <c r="B1044" s="209" t="s">
        <v>5775</v>
      </c>
      <c r="C1044" s="209" t="s">
        <v>6071</v>
      </c>
      <c r="D1044" s="209" t="s">
        <v>6072</v>
      </c>
      <c r="E1044" s="210" t="s">
        <v>357</v>
      </c>
      <c r="F1044" s="209" t="s">
        <v>357</v>
      </c>
      <c r="G1044" s="209">
        <v>92111</v>
      </c>
      <c r="H1044" s="209" t="s">
        <v>6454</v>
      </c>
      <c r="I1044" s="209" t="s">
        <v>35</v>
      </c>
      <c r="J1044" s="209" t="s">
        <v>5447</v>
      </c>
      <c r="K1044" s="210">
        <v>1.43</v>
      </c>
      <c r="L1044" s="209" t="s">
        <v>5390</v>
      </c>
    </row>
    <row r="1045" spans="1:12" ht="13.5">
      <c r="A1045" s="209" t="s">
        <v>5774</v>
      </c>
      <c r="B1045" s="209" t="s">
        <v>5775</v>
      </c>
      <c r="C1045" s="209" t="s">
        <v>6071</v>
      </c>
      <c r="D1045" s="209" t="s">
        <v>6072</v>
      </c>
      <c r="E1045" s="210" t="s">
        <v>357</v>
      </c>
      <c r="F1045" s="209" t="s">
        <v>357</v>
      </c>
      <c r="G1045" s="209">
        <v>92114</v>
      </c>
      <c r="H1045" s="209" t="s">
        <v>6455</v>
      </c>
      <c r="I1045" s="209" t="s">
        <v>35</v>
      </c>
      <c r="J1045" s="209" t="s">
        <v>5447</v>
      </c>
      <c r="K1045" s="210">
        <v>0.28000000000000003</v>
      </c>
      <c r="L1045" s="209" t="s">
        <v>5390</v>
      </c>
    </row>
    <row r="1046" spans="1:12" ht="13.5">
      <c r="A1046" s="209" t="s">
        <v>5774</v>
      </c>
      <c r="B1046" s="209" t="s">
        <v>5775</v>
      </c>
      <c r="C1046" s="209" t="s">
        <v>6071</v>
      </c>
      <c r="D1046" s="209" t="s">
        <v>6072</v>
      </c>
      <c r="E1046" s="210" t="s">
        <v>357</v>
      </c>
      <c r="F1046" s="209" t="s">
        <v>357</v>
      </c>
      <c r="G1046" s="209">
        <v>92115</v>
      </c>
      <c r="H1046" s="209" t="s">
        <v>6456</v>
      </c>
      <c r="I1046" s="209" t="s">
        <v>35</v>
      </c>
      <c r="J1046" s="209" t="s">
        <v>5447</v>
      </c>
      <c r="K1046" s="210">
        <v>0.04</v>
      </c>
      <c r="L1046" s="209" t="s">
        <v>5390</v>
      </c>
    </row>
    <row r="1047" spans="1:12" ht="13.5">
      <c r="A1047" s="209" t="s">
        <v>5774</v>
      </c>
      <c r="B1047" s="209" t="s">
        <v>5775</v>
      </c>
      <c r="C1047" s="209" t="s">
        <v>6071</v>
      </c>
      <c r="D1047" s="209" t="s">
        <v>6072</v>
      </c>
      <c r="E1047" s="210" t="s">
        <v>357</v>
      </c>
      <c r="F1047" s="209" t="s">
        <v>357</v>
      </c>
      <c r="G1047" s="209">
        <v>92116</v>
      </c>
      <c r="H1047" s="209" t="s">
        <v>6457</v>
      </c>
      <c r="I1047" s="209" t="s">
        <v>35</v>
      </c>
      <c r="J1047" s="209" t="s">
        <v>5447</v>
      </c>
      <c r="K1047" s="210">
        <v>0.2</v>
      </c>
      <c r="L1047" s="209" t="s">
        <v>5390</v>
      </c>
    </row>
    <row r="1048" spans="1:12" ht="13.5">
      <c r="A1048" s="209" t="s">
        <v>5774</v>
      </c>
      <c r="B1048" s="209" t="s">
        <v>5775</v>
      </c>
      <c r="C1048" s="209" t="s">
        <v>6071</v>
      </c>
      <c r="D1048" s="209" t="s">
        <v>6072</v>
      </c>
      <c r="E1048" s="210" t="s">
        <v>357</v>
      </c>
      <c r="F1048" s="209" t="s">
        <v>357</v>
      </c>
      <c r="G1048" s="209">
        <v>92133</v>
      </c>
      <c r="H1048" s="209" t="s">
        <v>6458</v>
      </c>
      <c r="I1048" s="209" t="s">
        <v>35</v>
      </c>
      <c r="J1048" s="209" t="s">
        <v>5894</v>
      </c>
      <c r="K1048" s="210">
        <v>13.1</v>
      </c>
      <c r="L1048" s="209" t="s">
        <v>5390</v>
      </c>
    </row>
    <row r="1049" spans="1:12" ht="13.5">
      <c r="A1049" s="209" t="s">
        <v>5774</v>
      </c>
      <c r="B1049" s="209" t="s">
        <v>5775</v>
      </c>
      <c r="C1049" s="209" t="s">
        <v>6071</v>
      </c>
      <c r="D1049" s="209" t="s">
        <v>6072</v>
      </c>
      <c r="E1049" s="210" t="s">
        <v>357</v>
      </c>
      <c r="F1049" s="209" t="s">
        <v>357</v>
      </c>
      <c r="G1049" s="209">
        <v>92134</v>
      </c>
      <c r="H1049" s="209" t="s">
        <v>6459</v>
      </c>
      <c r="I1049" s="209" t="s">
        <v>35</v>
      </c>
      <c r="J1049" s="209" t="s">
        <v>5894</v>
      </c>
      <c r="K1049" s="210">
        <v>2.0699999999999998</v>
      </c>
      <c r="L1049" s="209" t="s">
        <v>5390</v>
      </c>
    </row>
    <row r="1050" spans="1:12" ht="13.5">
      <c r="A1050" s="209" t="s">
        <v>5774</v>
      </c>
      <c r="B1050" s="209" t="s">
        <v>5775</v>
      </c>
      <c r="C1050" s="209" t="s">
        <v>6071</v>
      </c>
      <c r="D1050" s="209" t="s">
        <v>6072</v>
      </c>
      <c r="E1050" s="210" t="s">
        <v>357</v>
      </c>
      <c r="F1050" s="209" t="s">
        <v>357</v>
      </c>
      <c r="G1050" s="209">
        <v>92135</v>
      </c>
      <c r="H1050" s="209" t="s">
        <v>6460</v>
      </c>
      <c r="I1050" s="209" t="s">
        <v>35</v>
      </c>
      <c r="J1050" s="209" t="s">
        <v>5894</v>
      </c>
      <c r="K1050" s="210">
        <v>1.63</v>
      </c>
      <c r="L1050" s="209" t="s">
        <v>5390</v>
      </c>
    </row>
    <row r="1051" spans="1:12" ht="13.5">
      <c r="A1051" s="209" t="s">
        <v>5774</v>
      </c>
      <c r="B1051" s="209" t="s">
        <v>5775</v>
      </c>
      <c r="C1051" s="209" t="s">
        <v>6071</v>
      </c>
      <c r="D1051" s="209" t="s">
        <v>6072</v>
      </c>
      <c r="E1051" s="210" t="s">
        <v>357</v>
      </c>
      <c r="F1051" s="209" t="s">
        <v>357</v>
      </c>
      <c r="G1051" s="209">
        <v>92136</v>
      </c>
      <c r="H1051" s="209" t="s">
        <v>6461</v>
      </c>
      <c r="I1051" s="209" t="s">
        <v>35</v>
      </c>
      <c r="J1051" s="209" t="s">
        <v>5894</v>
      </c>
      <c r="K1051" s="210">
        <v>16.37</v>
      </c>
      <c r="L1051" s="209" t="s">
        <v>5390</v>
      </c>
    </row>
    <row r="1052" spans="1:12" ht="13.5">
      <c r="A1052" s="209" t="s">
        <v>5774</v>
      </c>
      <c r="B1052" s="209" t="s">
        <v>5775</v>
      </c>
      <c r="C1052" s="209" t="s">
        <v>6071</v>
      </c>
      <c r="D1052" s="209" t="s">
        <v>6072</v>
      </c>
      <c r="E1052" s="210" t="s">
        <v>357</v>
      </c>
      <c r="F1052" s="209" t="s">
        <v>357</v>
      </c>
      <c r="G1052" s="209">
        <v>92137</v>
      </c>
      <c r="H1052" s="209" t="s">
        <v>6462</v>
      </c>
      <c r="I1052" s="209" t="s">
        <v>35</v>
      </c>
      <c r="J1052" s="209" t="s">
        <v>5894</v>
      </c>
      <c r="K1052" s="210">
        <v>28.8</v>
      </c>
      <c r="L1052" s="209" t="s">
        <v>5390</v>
      </c>
    </row>
    <row r="1053" spans="1:12" ht="13.5">
      <c r="A1053" s="209" t="s">
        <v>5774</v>
      </c>
      <c r="B1053" s="209" t="s">
        <v>5775</v>
      </c>
      <c r="C1053" s="209" t="s">
        <v>6071</v>
      </c>
      <c r="D1053" s="209" t="s">
        <v>6072</v>
      </c>
      <c r="E1053" s="210" t="s">
        <v>357</v>
      </c>
      <c r="F1053" s="209" t="s">
        <v>357</v>
      </c>
      <c r="G1053" s="209">
        <v>92140</v>
      </c>
      <c r="H1053" s="209" t="s">
        <v>6463</v>
      </c>
      <c r="I1053" s="209" t="s">
        <v>35</v>
      </c>
      <c r="J1053" s="209" t="s">
        <v>5447</v>
      </c>
      <c r="K1053" s="210">
        <v>4.8</v>
      </c>
      <c r="L1053" s="209" t="s">
        <v>5390</v>
      </c>
    </row>
    <row r="1054" spans="1:12" ht="13.5">
      <c r="A1054" s="209" t="s">
        <v>5774</v>
      </c>
      <c r="B1054" s="209" t="s">
        <v>5775</v>
      </c>
      <c r="C1054" s="209" t="s">
        <v>6071</v>
      </c>
      <c r="D1054" s="209" t="s">
        <v>6072</v>
      </c>
      <c r="E1054" s="210" t="s">
        <v>357</v>
      </c>
      <c r="F1054" s="209" t="s">
        <v>357</v>
      </c>
      <c r="G1054" s="209">
        <v>92141</v>
      </c>
      <c r="H1054" s="209" t="s">
        <v>6464</v>
      </c>
      <c r="I1054" s="209" t="s">
        <v>35</v>
      </c>
      <c r="J1054" s="209" t="s">
        <v>5447</v>
      </c>
      <c r="K1054" s="210">
        <v>0.76</v>
      </c>
      <c r="L1054" s="209" t="s">
        <v>5390</v>
      </c>
    </row>
    <row r="1055" spans="1:12" ht="13.5">
      <c r="A1055" s="209" t="s">
        <v>5774</v>
      </c>
      <c r="B1055" s="209" t="s">
        <v>5775</v>
      </c>
      <c r="C1055" s="209" t="s">
        <v>6071</v>
      </c>
      <c r="D1055" s="209" t="s">
        <v>6072</v>
      </c>
      <c r="E1055" s="210" t="s">
        <v>357</v>
      </c>
      <c r="F1055" s="209" t="s">
        <v>357</v>
      </c>
      <c r="G1055" s="209">
        <v>92142</v>
      </c>
      <c r="H1055" s="209" t="s">
        <v>6465</v>
      </c>
      <c r="I1055" s="209" t="s">
        <v>35</v>
      </c>
      <c r="J1055" s="209" t="s">
        <v>5447</v>
      </c>
      <c r="K1055" s="210">
        <v>0.6</v>
      </c>
      <c r="L1055" s="209" t="s">
        <v>5390</v>
      </c>
    </row>
    <row r="1056" spans="1:12" ht="13.5">
      <c r="A1056" s="209" t="s">
        <v>5774</v>
      </c>
      <c r="B1056" s="209" t="s">
        <v>5775</v>
      </c>
      <c r="C1056" s="209" t="s">
        <v>6071</v>
      </c>
      <c r="D1056" s="209" t="s">
        <v>6072</v>
      </c>
      <c r="E1056" s="210" t="s">
        <v>357</v>
      </c>
      <c r="F1056" s="209" t="s">
        <v>357</v>
      </c>
      <c r="G1056" s="209">
        <v>92143</v>
      </c>
      <c r="H1056" s="209" t="s">
        <v>6466</v>
      </c>
      <c r="I1056" s="209" t="s">
        <v>35</v>
      </c>
      <c r="J1056" s="209" t="s">
        <v>5447</v>
      </c>
      <c r="K1056" s="210">
        <v>6</v>
      </c>
      <c r="L1056" s="209" t="s">
        <v>5390</v>
      </c>
    </row>
    <row r="1057" spans="1:12" ht="13.5">
      <c r="A1057" s="209" t="s">
        <v>5774</v>
      </c>
      <c r="B1057" s="209" t="s">
        <v>5775</v>
      </c>
      <c r="C1057" s="209" t="s">
        <v>6071</v>
      </c>
      <c r="D1057" s="209" t="s">
        <v>6072</v>
      </c>
      <c r="E1057" s="210" t="s">
        <v>357</v>
      </c>
      <c r="F1057" s="209" t="s">
        <v>357</v>
      </c>
      <c r="G1057" s="209">
        <v>92144</v>
      </c>
      <c r="H1057" s="209" t="s">
        <v>6467</v>
      </c>
      <c r="I1057" s="209" t="s">
        <v>35</v>
      </c>
      <c r="J1057" s="209" t="s">
        <v>5894</v>
      </c>
      <c r="K1057" s="210">
        <v>36.590000000000003</v>
      </c>
      <c r="L1057" s="209" t="s">
        <v>5390</v>
      </c>
    </row>
    <row r="1058" spans="1:12" ht="13.5">
      <c r="A1058" s="209" t="s">
        <v>5774</v>
      </c>
      <c r="B1058" s="209" t="s">
        <v>5775</v>
      </c>
      <c r="C1058" s="209" t="s">
        <v>6071</v>
      </c>
      <c r="D1058" s="209" t="s">
        <v>6072</v>
      </c>
      <c r="E1058" s="210" t="s">
        <v>357</v>
      </c>
      <c r="F1058" s="209" t="s">
        <v>357</v>
      </c>
      <c r="G1058" s="209">
        <v>92237</v>
      </c>
      <c r="H1058" s="209" t="s">
        <v>6468</v>
      </c>
      <c r="I1058" s="209" t="s">
        <v>35</v>
      </c>
      <c r="J1058" s="209" t="s">
        <v>5389</v>
      </c>
      <c r="K1058" s="210">
        <v>28.99</v>
      </c>
      <c r="L1058" s="209" t="s">
        <v>5390</v>
      </c>
    </row>
    <row r="1059" spans="1:12" ht="13.5">
      <c r="A1059" s="209" t="s">
        <v>5774</v>
      </c>
      <c r="B1059" s="209" t="s">
        <v>5775</v>
      </c>
      <c r="C1059" s="209" t="s">
        <v>6071</v>
      </c>
      <c r="D1059" s="209" t="s">
        <v>6072</v>
      </c>
      <c r="E1059" s="210" t="s">
        <v>357</v>
      </c>
      <c r="F1059" s="209" t="s">
        <v>357</v>
      </c>
      <c r="G1059" s="209">
        <v>92238</v>
      </c>
      <c r="H1059" s="209" t="s">
        <v>6469</v>
      </c>
      <c r="I1059" s="209" t="s">
        <v>35</v>
      </c>
      <c r="J1059" s="209" t="s">
        <v>5389</v>
      </c>
      <c r="K1059" s="210">
        <v>5.94</v>
      </c>
      <c r="L1059" s="209" t="s">
        <v>5390</v>
      </c>
    </row>
    <row r="1060" spans="1:12" ht="13.5">
      <c r="A1060" s="209" t="s">
        <v>5774</v>
      </c>
      <c r="B1060" s="209" t="s">
        <v>5775</v>
      </c>
      <c r="C1060" s="209" t="s">
        <v>6071</v>
      </c>
      <c r="D1060" s="209" t="s">
        <v>6072</v>
      </c>
      <c r="E1060" s="210" t="s">
        <v>357</v>
      </c>
      <c r="F1060" s="209" t="s">
        <v>357</v>
      </c>
      <c r="G1060" s="209">
        <v>92239</v>
      </c>
      <c r="H1060" s="209" t="s">
        <v>6470</v>
      </c>
      <c r="I1060" s="209" t="s">
        <v>35</v>
      </c>
      <c r="J1060" s="209" t="s">
        <v>5389</v>
      </c>
      <c r="K1060" s="210">
        <v>4.72</v>
      </c>
      <c r="L1060" s="209" t="s">
        <v>5390</v>
      </c>
    </row>
    <row r="1061" spans="1:12" ht="13.5">
      <c r="A1061" s="209" t="s">
        <v>5774</v>
      </c>
      <c r="B1061" s="209" t="s">
        <v>5775</v>
      </c>
      <c r="C1061" s="209" t="s">
        <v>6071</v>
      </c>
      <c r="D1061" s="209" t="s">
        <v>6072</v>
      </c>
      <c r="E1061" s="210" t="s">
        <v>357</v>
      </c>
      <c r="F1061" s="209" t="s">
        <v>357</v>
      </c>
      <c r="G1061" s="209">
        <v>92240</v>
      </c>
      <c r="H1061" s="209" t="s">
        <v>6471</v>
      </c>
      <c r="I1061" s="209" t="s">
        <v>35</v>
      </c>
      <c r="J1061" s="209" t="s">
        <v>5389</v>
      </c>
      <c r="K1061" s="210">
        <v>52.04</v>
      </c>
      <c r="L1061" s="209" t="s">
        <v>5390</v>
      </c>
    </row>
    <row r="1062" spans="1:12" ht="13.5">
      <c r="A1062" s="209" t="s">
        <v>5774</v>
      </c>
      <c r="B1062" s="209" t="s">
        <v>5775</v>
      </c>
      <c r="C1062" s="209" t="s">
        <v>6071</v>
      </c>
      <c r="D1062" s="209" t="s">
        <v>6072</v>
      </c>
      <c r="E1062" s="210" t="s">
        <v>357</v>
      </c>
      <c r="F1062" s="209" t="s">
        <v>357</v>
      </c>
      <c r="G1062" s="209">
        <v>92241</v>
      </c>
      <c r="H1062" s="209" t="s">
        <v>6472</v>
      </c>
      <c r="I1062" s="209" t="s">
        <v>35</v>
      </c>
      <c r="J1062" s="209" t="s">
        <v>5894</v>
      </c>
      <c r="K1062" s="210">
        <v>225.67</v>
      </c>
      <c r="L1062" s="209" t="s">
        <v>5390</v>
      </c>
    </row>
    <row r="1063" spans="1:12" ht="13.5">
      <c r="A1063" s="209" t="s">
        <v>5774</v>
      </c>
      <c r="B1063" s="209" t="s">
        <v>5775</v>
      </c>
      <c r="C1063" s="209" t="s">
        <v>6071</v>
      </c>
      <c r="D1063" s="209" t="s">
        <v>6072</v>
      </c>
      <c r="E1063" s="210" t="s">
        <v>357</v>
      </c>
      <c r="F1063" s="209" t="s">
        <v>357</v>
      </c>
      <c r="G1063" s="209">
        <v>92712</v>
      </c>
      <c r="H1063" s="209" t="s">
        <v>6473</v>
      </c>
      <c r="I1063" s="209" t="s">
        <v>35</v>
      </c>
      <c r="J1063" s="209" t="s">
        <v>5447</v>
      </c>
      <c r="K1063" s="210">
        <v>0.24</v>
      </c>
      <c r="L1063" s="209" t="s">
        <v>5390</v>
      </c>
    </row>
    <row r="1064" spans="1:12" ht="13.5">
      <c r="A1064" s="209" t="s">
        <v>5774</v>
      </c>
      <c r="B1064" s="209" t="s">
        <v>5775</v>
      </c>
      <c r="C1064" s="209" t="s">
        <v>6071</v>
      </c>
      <c r="D1064" s="209" t="s">
        <v>6072</v>
      </c>
      <c r="E1064" s="210" t="s">
        <v>357</v>
      </c>
      <c r="F1064" s="209" t="s">
        <v>357</v>
      </c>
      <c r="G1064" s="209">
        <v>92713</v>
      </c>
      <c r="H1064" s="209" t="s">
        <v>6474</v>
      </c>
      <c r="I1064" s="209" t="s">
        <v>35</v>
      </c>
      <c r="J1064" s="209" t="s">
        <v>5447</v>
      </c>
      <c r="K1064" s="210">
        <v>0.04</v>
      </c>
      <c r="L1064" s="209" t="s">
        <v>5390</v>
      </c>
    </row>
    <row r="1065" spans="1:12" ht="13.5">
      <c r="A1065" s="209" t="s">
        <v>5774</v>
      </c>
      <c r="B1065" s="209" t="s">
        <v>5775</v>
      </c>
      <c r="C1065" s="209" t="s">
        <v>6071</v>
      </c>
      <c r="D1065" s="209" t="s">
        <v>6072</v>
      </c>
      <c r="E1065" s="210" t="s">
        <v>357</v>
      </c>
      <c r="F1065" s="209" t="s">
        <v>357</v>
      </c>
      <c r="G1065" s="209">
        <v>92714</v>
      </c>
      <c r="H1065" s="209" t="s">
        <v>6475</v>
      </c>
      <c r="I1065" s="209" t="s">
        <v>35</v>
      </c>
      <c r="J1065" s="209" t="s">
        <v>5447</v>
      </c>
      <c r="K1065" s="210">
        <v>0.33</v>
      </c>
      <c r="L1065" s="209" t="s">
        <v>5390</v>
      </c>
    </row>
    <row r="1066" spans="1:12" ht="13.5">
      <c r="A1066" s="209" t="s">
        <v>5774</v>
      </c>
      <c r="B1066" s="209" t="s">
        <v>5775</v>
      </c>
      <c r="C1066" s="209" t="s">
        <v>6071</v>
      </c>
      <c r="D1066" s="209" t="s">
        <v>6072</v>
      </c>
      <c r="E1066" s="210" t="s">
        <v>357</v>
      </c>
      <c r="F1066" s="209" t="s">
        <v>357</v>
      </c>
      <c r="G1066" s="209">
        <v>92715</v>
      </c>
      <c r="H1066" s="209" t="s">
        <v>6476</v>
      </c>
      <c r="I1066" s="209" t="s">
        <v>35</v>
      </c>
      <c r="J1066" s="209" t="s">
        <v>5447</v>
      </c>
      <c r="K1066" s="210">
        <v>112.05</v>
      </c>
      <c r="L1066" s="209" t="s">
        <v>5390</v>
      </c>
    </row>
    <row r="1067" spans="1:12" ht="13.5">
      <c r="A1067" s="209" t="s">
        <v>5774</v>
      </c>
      <c r="B1067" s="209" t="s">
        <v>5775</v>
      </c>
      <c r="C1067" s="209" t="s">
        <v>6071</v>
      </c>
      <c r="D1067" s="209" t="s">
        <v>6072</v>
      </c>
      <c r="E1067" s="210" t="s">
        <v>357</v>
      </c>
      <c r="F1067" s="209" t="s">
        <v>357</v>
      </c>
      <c r="G1067" s="209">
        <v>92956</v>
      </c>
      <c r="H1067" s="209" t="s">
        <v>6477</v>
      </c>
      <c r="I1067" s="209" t="s">
        <v>35</v>
      </c>
      <c r="J1067" s="209" t="s">
        <v>5389</v>
      </c>
      <c r="K1067" s="210">
        <v>4.37</v>
      </c>
      <c r="L1067" s="209" t="s">
        <v>5390</v>
      </c>
    </row>
    <row r="1068" spans="1:12" ht="13.5">
      <c r="A1068" s="209" t="s">
        <v>5774</v>
      </c>
      <c r="B1068" s="209" t="s">
        <v>5775</v>
      </c>
      <c r="C1068" s="209" t="s">
        <v>6071</v>
      </c>
      <c r="D1068" s="209" t="s">
        <v>6072</v>
      </c>
      <c r="E1068" s="210" t="s">
        <v>357</v>
      </c>
      <c r="F1068" s="209" t="s">
        <v>357</v>
      </c>
      <c r="G1068" s="209">
        <v>92957</v>
      </c>
      <c r="H1068" s="209" t="s">
        <v>6478</v>
      </c>
      <c r="I1068" s="209" t="s">
        <v>35</v>
      </c>
      <c r="J1068" s="209" t="s">
        <v>5389</v>
      </c>
      <c r="K1068" s="210">
        <v>0.52</v>
      </c>
      <c r="L1068" s="209" t="s">
        <v>5390</v>
      </c>
    </row>
    <row r="1069" spans="1:12" ht="13.5">
      <c r="A1069" s="209" t="s">
        <v>5774</v>
      </c>
      <c r="B1069" s="209" t="s">
        <v>5775</v>
      </c>
      <c r="C1069" s="209" t="s">
        <v>6071</v>
      </c>
      <c r="D1069" s="209" t="s">
        <v>6072</v>
      </c>
      <c r="E1069" s="210" t="s">
        <v>357</v>
      </c>
      <c r="F1069" s="209" t="s">
        <v>357</v>
      </c>
      <c r="G1069" s="209">
        <v>92958</v>
      </c>
      <c r="H1069" s="209" t="s">
        <v>6479</v>
      </c>
      <c r="I1069" s="209" t="s">
        <v>35</v>
      </c>
      <c r="J1069" s="209" t="s">
        <v>5389</v>
      </c>
      <c r="K1069" s="210">
        <v>4.79</v>
      </c>
      <c r="L1069" s="209" t="s">
        <v>5390</v>
      </c>
    </row>
    <row r="1070" spans="1:12" ht="13.5">
      <c r="A1070" s="209" t="s">
        <v>5774</v>
      </c>
      <c r="B1070" s="209" t="s">
        <v>5775</v>
      </c>
      <c r="C1070" s="209" t="s">
        <v>6071</v>
      </c>
      <c r="D1070" s="209" t="s">
        <v>6072</v>
      </c>
      <c r="E1070" s="210" t="s">
        <v>357</v>
      </c>
      <c r="F1070" s="209" t="s">
        <v>357</v>
      </c>
      <c r="G1070" s="209">
        <v>92959</v>
      </c>
      <c r="H1070" s="209" t="s">
        <v>6480</v>
      </c>
      <c r="I1070" s="209" t="s">
        <v>35</v>
      </c>
      <c r="J1070" s="209" t="s">
        <v>5894</v>
      </c>
      <c r="K1070" s="210">
        <v>7.57</v>
      </c>
      <c r="L1070" s="209" t="s">
        <v>5390</v>
      </c>
    </row>
    <row r="1071" spans="1:12" ht="13.5">
      <c r="A1071" s="209" t="s">
        <v>5774</v>
      </c>
      <c r="B1071" s="209" t="s">
        <v>5775</v>
      </c>
      <c r="C1071" s="209" t="s">
        <v>6071</v>
      </c>
      <c r="D1071" s="209" t="s">
        <v>6072</v>
      </c>
      <c r="E1071" s="210" t="s">
        <v>357</v>
      </c>
      <c r="F1071" s="209" t="s">
        <v>357</v>
      </c>
      <c r="G1071" s="209">
        <v>92963</v>
      </c>
      <c r="H1071" s="209" t="s">
        <v>6481</v>
      </c>
      <c r="I1071" s="209" t="s">
        <v>35</v>
      </c>
      <c r="J1071" s="209" t="s">
        <v>5447</v>
      </c>
      <c r="K1071" s="210">
        <v>1.86</v>
      </c>
      <c r="L1071" s="209" t="s">
        <v>5390</v>
      </c>
    </row>
    <row r="1072" spans="1:12" ht="13.5">
      <c r="A1072" s="209" t="s">
        <v>5774</v>
      </c>
      <c r="B1072" s="209" t="s">
        <v>5775</v>
      </c>
      <c r="C1072" s="209" t="s">
        <v>6071</v>
      </c>
      <c r="D1072" s="209" t="s">
        <v>6072</v>
      </c>
      <c r="E1072" s="210" t="s">
        <v>357</v>
      </c>
      <c r="F1072" s="209" t="s">
        <v>357</v>
      </c>
      <c r="G1072" s="209">
        <v>92964</v>
      </c>
      <c r="H1072" s="209" t="s">
        <v>6482</v>
      </c>
      <c r="I1072" s="209" t="s">
        <v>35</v>
      </c>
      <c r="J1072" s="209" t="s">
        <v>5447</v>
      </c>
      <c r="K1072" s="210">
        <v>0.22</v>
      </c>
      <c r="L1072" s="209" t="s">
        <v>5390</v>
      </c>
    </row>
    <row r="1073" spans="1:12" ht="13.5">
      <c r="A1073" s="209" t="s">
        <v>5774</v>
      </c>
      <c r="B1073" s="209" t="s">
        <v>5775</v>
      </c>
      <c r="C1073" s="209" t="s">
        <v>6071</v>
      </c>
      <c r="D1073" s="209" t="s">
        <v>6072</v>
      </c>
      <c r="E1073" s="210" t="s">
        <v>357</v>
      </c>
      <c r="F1073" s="209" t="s">
        <v>357</v>
      </c>
      <c r="G1073" s="209">
        <v>92965</v>
      </c>
      <c r="H1073" s="209" t="s">
        <v>6483</v>
      </c>
      <c r="I1073" s="209" t="s">
        <v>35</v>
      </c>
      <c r="J1073" s="209" t="s">
        <v>5447</v>
      </c>
      <c r="K1073" s="210">
        <v>2.33</v>
      </c>
      <c r="L1073" s="209" t="s">
        <v>5390</v>
      </c>
    </row>
    <row r="1074" spans="1:12" ht="13.5">
      <c r="A1074" s="209" t="s">
        <v>5774</v>
      </c>
      <c r="B1074" s="209" t="s">
        <v>5775</v>
      </c>
      <c r="C1074" s="209" t="s">
        <v>6071</v>
      </c>
      <c r="D1074" s="209" t="s">
        <v>6072</v>
      </c>
      <c r="E1074" s="210" t="s">
        <v>357</v>
      </c>
      <c r="F1074" s="209" t="s">
        <v>357</v>
      </c>
      <c r="G1074" s="209">
        <v>93220</v>
      </c>
      <c r="H1074" s="209" t="s">
        <v>6484</v>
      </c>
      <c r="I1074" s="209" t="s">
        <v>35</v>
      </c>
      <c r="J1074" s="209" t="s">
        <v>5389</v>
      </c>
      <c r="K1074" s="210">
        <v>333.23</v>
      </c>
      <c r="L1074" s="209" t="s">
        <v>5390</v>
      </c>
    </row>
    <row r="1075" spans="1:12" ht="13.5">
      <c r="A1075" s="209" t="s">
        <v>5774</v>
      </c>
      <c r="B1075" s="209" t="s">
        <v>5775</v>
      </c>
      <c r="C1075" s="209" t="s">
        <v>6071</v>
      </c>
      <c r="D1075" s="209" t="s">
        <v>6072</v>
      </c>
      <c r="E1075" s="210" t="s">
        <v>357</v>
      </c>
      <c r="F1075" s="209" t="s">
        <v>357</v>
      </c>
      <c r="G1075" s="209">
        <v>93221</v>
      </c>
      <c r="H1075" s="209" t="s">
        <v>6485</v>
      </c>
      <c r="I1075" s="209" t="s">
        <v>35</v>
      </c>
      <c r="J1075" s="209" t="s">
        <v>5389</v>
      </c>
      <c r="K1075" s="210">
        <v>46.26</v>
      </c>
      <c r="L1075" s="209" t="s">
        <v>5390</v>
      </c>
    </row>
    <row r="1076" spans="1:12" ht="13.5">
      <c r="A1076" s="209" t="s">
        <v>5774</v>
      </c>
      <c r="B1076" s="209" t="s">
        <v>5775</v>
      </c>
      <c r="C1076" s="209" t="s">
        <v>6071</v>
      </c>
      <c r="D1076" s="209" t="s">
        <v>6072</v>
      </c>
      <c r="E1076" s="210" t="s">
        <v>357</v>
      </c>
      <c r="F1076" s="209" t="s">
        <v>357</v>
      </c>
      <c r="G1076" s="209">
        <v>93222</v>
      </c>
      <c r="H1076" s="209" t="s">
        <v>6486</v>
      </c>
      <c r="I1076" s="209" t="s">
        <v>35</v>
      </c>
      <c r="J1076" s="209" t="s">
        <v>5389</v>
      </c>
      <c r="K1076" s="210">
        <v>417.01</v>
      </c>
      <c r="L1076" s="209" t="s">
        <v>5390</v>
      </c>
    </row>
    <row r="1077" spans="1:12" ht="13.5">
      <c r="A1077" s="209" t="s">
        <v>5774</v>
      </c>
      <c r="B1077" s="209" t="s">
        <v>5775</v>
      </c>
      <c r="C1077" s="209" t="s">
        <v>6071</v>
      </c>
      <c r="D1077" s="209" t="s">
        <v>6072</v>
      </c>
      <c r="E1077" s="210" t="s">
        <v>357</v>
      </c>
      <c r="F1077" s="209" t="s">
        <v>357</v>
      </c>
      <c r="G1077" s="209">
        <v>93223</v>
      </c>
      <c r="H1077" s="209" t="s">
        <v>6487</v>
      </c>
      <c r="I1077" s="209" t="s">
        <v>35</v>
      </c>
      <c r="J1077" s="209" t="s">
        <v>5894</v>
      </c>
      <c r="K1077" s="210">
        <v>127.67</v>
      </c>
      <c r="L1077" s="209" t="s">
        <v>5390</v>
      </c>
    </row>
    <row r="1078" spans="1:12" ht="13.5">
      <c r="A1078" s="209" t="s">
        <v>5774</v>
      </c>
      <c r="B1078" s="209" t="s">
        <v>5775</v>
      </c>
      <c r="C1078" s="209" t="s">
        <v>6071</v>
      </c>
      <c r="D1078" s="209" t="s">
        <v>6072</v>
      </c>
      <c r="E1078" s="210" t="s">
        <v>357</v>
      </c>
      <c r="F1078" s="209" t="s">
        <v>357</v>
      </c>
      <c r="G1078" s="209">
        <v>93229</v>
      </c>
      <c r="H1078" s="209" t="s">
        <v>6488</v>
      </c>
      <c r="I1078" s="209" t="s">
        <v>35</v>
      </c>
      <c r="J1078" s="209" t="s">
        <v>5447</v>
      </c>
      <c r="K1078" s="210">
        <v>0.49</v>
      </c>
      <c r="L1078" s="209" t="s">
        <v>5390</v>
      </c>
    </row>
    <row r="1079" spans="1:12" ht="13.5">
      <c r="A1079" s="209" t="s">
        <v>5774</v>
      </c>
      <c r="B1079" s="209" t="s">
        <v>5775</v>
      </c>
      <c r="C1079" s="209" t="s">
        <v>6071</v>
      </c>
      <c r="D1079" s="209" t="s">
        <v>6072</v>
      </c>
      <c r="E1079" s="210" t="s">
        <v>357</v>
      </c>
      <c r="F1079" s="209" t="s">
        <v>357</v>
      </c>
      <c r="G1079" s="209">
        <v>93230</v>
      </c>
      <c r="H1079" s="209" t="s">
        <v>6489</v>
      </c>
      <c r="I1079" s="209" t="s">
        <v>35</v>
      </c>
      <c r="J1079" s="209" t="s">
        <v>5447</v>
      </c>
      <c r="K1079" s="210">
        <v>0.05</v>
      </c>
      <c r="L1079" s="209" t="s">
        <v>5390</v>
      </c>
    </row>
    <row r="1080" spans="1:12" ht="13.5">
      <c r="A1080" s="209" t="s">
        <v>5774</v>
      </c>
      <c r="B1080" s="209" t="s">
        <v>5775</v>
      </c>
      <c r="C1080" s="209" t="s">
        <v>6071</v>
      </c>
      <c r="D1080" s="209" t="s">
        <v>6072</v>
      </c>
      <c r="E1080" s="210" t="s">
        <v>357</v>
      </c>
      <c r="F1080" s="209" t="s">
        <v>357</v>
      </c>
      <c r="G1080" s="209">
        <v>93231</v>
      </c>
      <c r="H1080" s="209" t="s">
        <v>6490</v>
      </c>
      <c r="I1080" s="209" t="s">
        <v>35</v>
      </c>
      <c r="J1080" s="209" t="s">
        <v>5447</v>
      </c>
      <c r="K1080" s="210">
        <v>0.62</v>
      </c>
      <c r="L1080" s="209" t="s">
        <v>5390</v>
      </c>
    </row>
    <row r="1081" spans="1:12" ht="13.5">
      <c r="A1081" s="209" t="s">
        <v>5774</v>
      </c>
      <c r="B1081" s="209" t="s">
        <v>5775</v>
      </c>
      <c r="C1081" s="209" t="s">
        <v>6071</v>
      </c>
      <c r="D1081" s="209" t="s">
        <v>6072</v>
      </c>
      <c r="E1081" s="210" t="s">
        <v>357</v>
      </c>
      <c r="F1081" s="209" t="s">
        <v>357</v>
      </c>
      <c r="G1081" s="209">
        <v>93232</v>
      </c>
      <c r="H1081" s="209" t="s">
        <v>6491</v>
      </c>
      <c r="I1081" s="209" t="s">
        <v>35</v>
      </c>
      <c r="J1081" s="209" t="s">
        <v>5894</v>
      </c>
      <c r="K1081" s="210">
        <v>4.21</v>
      </c>
      <c r="L1081" s="209" t="s">
        <v>5390</v>
      </c>
    </row>
    <row r="1082" spans="1:12" ht="13.5">
      <c r="A1082" s="209" t="s">
        <v>5774</v>
      </c>
      <c r="B1082" s="209" t="s">
        <v>5775</v>
      </c>
      <c r="C1082" s="209" t="s">
        <v>6071</v>
      </c>
      <c r="D1082" s="209" t="s">
        <v>6072</v>
      </c>
      <c r="E1082" s="210" t="s">
        <v>357</v>
      </c>
      <c r="F1082" s="209" t="s">
        <v>357</v>
      </c>
      <c r="G1082" s="209">
        <v>93235</v>
      </c>
      <c r="H1082" s="209" t="s">
        <v>6492</v>
      </c>
      <c r="I1082" s="209" t="s">
        <v>35</v>
      </c>
      <c r="J1082" s="209" t="s">
        <v>5389</v>
      </c>
      <c r="K1082" s="210">
        <v>1.05</v>
      </c>
      <c r="L1082" s="209" t="s">
        <v>5390</v>
      </c>
    </row>
    <row r="1083" spans="1:12" ht="13.5">
      <c r="A1083" s="209" t="s">
        <v>5774</v>
      </c>
      <c r="B1083" s="209" t="s">
        <v>5775</v>
      </c>
      <c r="C1083" s="209" t="s">
        <v>6071</v>
      </c>
      <c r="D1083" s="209" t="s">
        <v>6072</v>
      </c>
      <c r="E1083" s="210" t="s">
        <v>357</v>
      </c>
      <c r="F1083" s="209" t="s">
        <v>357</v>
      </c>
      <c r="G1083" s="209">
        <v>93238</v>
      </c>
      <c r="H1083" s="209" t="s">
        <v>6493</v>
      </c>
      <c r="I1083" s="209" t="s">
        <v>35</v>
      </c>
      <c r="J1083" s="209" t="s">
        <v>5389</v>
      </c>
      <c r="K1083" s="210">
        <v>1.31</v>
      </c>
      <c r="L1083" s="209" t="s">
        <v>5390</v>
      </c>
    </row>
    <row r="1084" spans="1:12" ht="13.5">
      <c r="A1084" s="209" t="s">
        <v>5774</v>
      </c>
      <c r="B1084" s="209" t="s">
        <v>5775</v>
      </c>
      <c r="C1084" s="209" t="s">
        <v>6071</v>
      </c>
      <c r="D1084" s="209" t="s">
        <v>6072</v>
      </c>
      <c r="E1084" s="210" t="s">
        <v>357</v>
      </c>
      <c r="F1084" s="209" t="s">
        <v>357</v>
      </c>
      <c r="G1084" s="209">
        <v>93239</v>
      </c>
      <c r="H1084" s="209" t="s">
        <v>6494</v>
      </c>
      <c r="I1084" s="209" t="s">
        <v>35</v>
      </c>
      <c r="J1084" s="209" t="s">
        <v>5389</v>
      </c>
      <c r="K1084" s="210">
        <v>5.96</v>
      </c>
      <c r="L1084" s="209" t="s">
        <v>5390</v>
      </c>
    </row>
    <row r="1085" spans="1:12" ht="13.5">
      <c r="A1085" s="209" t="s">
        <v>5774</v>
      </c>
      <c r="B1085" s="209" t="s">
        <v>5775</v>
      </c>
      <c r="C1085" s="209" t="s">
        <v>6071</v>
      </c>
      <c r="D1085" s="209" t="s">
        <v>6072</v>
      </c>
      <c r="E1085" s="210" t="s">
        <v>357</v>
      </c>
      <c r="F1085" s="209" t="s">
        <v>357</v>
      </c>
      <c r="G1085" s="209">
        <v>93240</v>
      </c>
      <c r="H1085" s="209" t="s">
        <v>6495</v>
      </c>
      <c r="I1085" s="209" t="s">
        <v>35</v>
      </c>
      <c r="J1085" s="209" t="s">
        <v>5894</v>
      </c>
      <c r="K1085" s="210">
        <v>9.7799999999999994</v>
      </c>
      <c r="L1085" s="209" t="s">
        <v>5390</v>
      </c>
    </row>
    <row r="1086" spans="1:12" ht="13.5">
      <c r="A1086" s="209" t="s">
        <v>5774</v>
      </c>
      <c r="B1086" s="209" t="s">
        <v>5775</v>
      </c>
      <c r="C1086" s="209" t="s">
        <v>6071</v>
      </c>
      <c r="D1086" s="209" t="s">
        <v>6072</v>
      </c>
      <c r="E1086" s="210" t="s">
        <v>357</v>
      </c>
      <c r="F1086" s="209" t="s">
        <v>357</v>
      </c>
      <c r="G1086" s="209">
        <v>93267</v>
      </c>
      <c r="H1086" s="209" t="s">
        <v>6496</v>
      </c>
      <c r="I1086" s="209" t="s">
        <v>35</v>
      </c>
      <c r="J1086" s="209" t="s">
        <v>5389</v>
      </c>
      <c r="K1086" s="210">
        <v>28.07</v>
      </c>
      <c r="L1086" s="209" t="s">
        <v>5390</v>
      </c>
    </row>
    <row r="1087" spans="1:12" ht="13.5">
      <c r="A1087" s="209" t="s">
        <v>5774</v>
      </c>
      <c r="B1087" s="209" t="s">
        <v>5775</v>
      </c>
      <c r="C1087" s="209" t="s">
        <v>6071</v>
      </c>
      <c r="D1087" s="209" t="s">
        <v>6072</v>
      </c>
      <c r="E1087" s="210" t="s">
        <v>357</v>
      </c>
      <c r="F1087" s="209" t="s">
        <v>357</v>
      </c>
      <c r="G1087" s="209">
        <v>93269</v>
      </c>
      <c r="H1087" s="209" t="s">
        <v>6497</v>
      </c>
      <c r="I1087" s="209" t="s">
        <v>35</v>
      </c>
      <c r="J1087" s="209" t="s">
        <v>5389</v>
      </c>
      <c r="K1087" s="210">
        <v>7.01</v>
      </c>
      <c r="L1087" s="209" t="s">
        <v>5390</v>
      </c>
    </row>
    <row r="1088" spans="1:12" ht="13.5">
      <c r="A1088" s="209" t="s">
        <v>5774</v>
      </c>
      <c r="B1088" s="209" t="s">
        <v>5775</v>
      </c>
      <c r="C1088" s="209" t="s">
        <v>6071</v>
      </c>
      <c r="D1088" s="209" t="s">
        <v>6072</v>
      </c>
      <c r="E1088" s="210" t="s">
        <v>357</v>
      </c>
      <c r="F1088" s="209" t="s">
        <v>357</v>
      </c>
      <c r="G1088" s="209">
        <v>93270</v>
      </c>
      <c r="H1088" s="209" t="s">
        <v>6498</v>
      </c>
      <c r="I1088" s="209" t="s">
        <v>35</v>
      </c>
      <c r="J1088" s="209" t="s">
        <v>5389</v>
      </c>
      <c r="K1088" s="210">
        <v>28.07</v>
      </c>
      <c r="L1088" s="209" t="s">
        <v>5390</v>
      </c>
    </row>
    <row r="1089" spans="1:12" ht="13.5">
      <c r="A1089" s="209" t="s">
        <v>5774</v>
      </c>
      <c r="B1089" s="209" t="s">
        <v>5775</v>
      </c>
      <c r="C1089" s="209" t="s">
        <v>6071</v>
      </c>
      <c r="D1089" s="209" t="s">
        <v>6072</v>
      </c>
      <c r="E1089" s="210" t="s">
        <v>357</v>
      </c>
      <c r="F1089" s="209" t="s">
        <v>357</v>
      </c>
      <c r="G1089" s="209">
        <v>93271</v>
      </c>
      <c r="H1089" s="209" t="s">
        <v>6499</v>
      </c>
      <c r="I1089" s="209" t="s">
        <v>35</v>
      </c>
      <c r="J1089" s="209" t="s">
        <v>5447</v>
      </c>
      <c r="K1089" s="210">
        <v>10.75</v>
      </c>
      <c r="L1089" s="209" t="s">
        <v>5390</v>
      </c>
    </row>
    <row r="1090" spans="1:12" ht="13.5">
      <c r="A1090" s="209" t="s">
        <v>5774</v>
      </c>
      <c r="B1090" s="209" t="s">
        <v>5775</v>
      </c>
      <c r="C1090" s="209" t="s">
        <v>6071</v>
      </c>
      <c r="D1090" s="209" t="s">
        <v>6072</v>
      </c>
      <c r="E1090" s="210" t="s">
        <v>357</v>
      </c>
      <c r="F1090" s="209" t="s">
        <v>357</v>
      </c>
      <c r="G1090" s="209">
        <v>93277</v>
      </c>
      <c r="H1090" s="209" t="s">
        <v>6500</v>
      </c>
      <c r="I1090" s="209" t="s">
        <v>35</v>
      </c>
      <c r="J1090" s="209" t="s">
        <v>5447</v>
      </c>
      <c r="K1090" s="210">
        <v>0.32</v>
      </c>
      <c r="L1090" s="209" t="s">
        <v>5390</v>
      </c>
    </row>
    <row r="1091" spans="1:12" ht="13.5">
      <c r="A1091" s="209" t="s">
        <v>5774</v>
      </c>
      <c r="B1091" s="209" t="s">
        <v>5775</v>
      </c>
      <c r="C1091" s="209" t="s">
        <v>6071</v>
      </c>
      <c r="D1091" s="209" t="s">
        <v>6072</v>
      </c>
      <c r="E1091" s="210" t="s">
        <v>357</v>
      </c>
      <c r="F1091" s="209" t="s">
        <v>357</v>
      </c>
      <c r="G1091" s="209">
        <v>93278</v>
      </c>
      <c r="H1091" s="209" t="s">
        <v>6501</v>
      </c>
      <c r="I1091" s="209" t="s">
        <v>35</v>
      </c>
      <c r="J1091" s="209" t="s">
        <v>5447</v>
      </c>
      <c r="K1091" s="210">
        <v>0.03</v>
      </c>
      <c r="L1091" s="209" t="s">
        <v>5390</v>
      </c>
    </row>
    <row r="1092" spans="1:12" ht="13.5">
      <c r="A1092" s="209" t="s">
        <v>5774</v>
      </c>
      <c r="B1092" s="209" t="s">
        <v>5775</v>
      </c>
      <c r="C1092" s="209" t="s">
        <v>6071</v>
      </c>
      <c r="D1092" s="209" t="s">
        <v>6072</v>
      </c>
      <c r="E1092" s="210" t="s">
        <v>357</v>
      </c>
      <c r="F1092" s="209" t="s">
        <v>357</v>
      </c>
      <c r="G1092" s="209">
        <v>93279</v>
      </c>
      <c r="H1092" s="209" t="s">
        <v>6502</v>
      </c>
      <c r="I1092" s="209" t="s">
        <v>35</v>
      </c>
      <c r="J1092" s="209" t="s">
        <v>5447</v>
      </c>
      <c r="K1092" s="210">
        <v>0.3</v>
      </c>
      <c r="L1092" s="209" t="s">
        <v>5390</v>
      </c>
    </row>
    <row r="1093" spans="1:12" ht="13.5">
      <c r="A1093" s="209" t="s">
        <v>5774</v>
      </c>
      <c r="B1093" s="209" t="s">
        <v>5775</v>
      </c>
      <c r="C1093" s="209" t="s">
        <v>6071</v>
      </c>
      <c r="D1093" s="209" t="s">
        <v>6072</v>
      </c>
      <c r="E1093" s="210" t="s">
        <v>357</v>
      </c>
      <c r="F1093" s="209" t="s">
        <v>357</v>
      </c>
      <c r="G1093" s="209">
        <v>93280</v>
      </c>
      <c r="H1093" s="209" t="s">
        <v>6503</v>
      </c>
      <c r="I1093" s="209" t="s">
        <v>35</v>
      </c>
      <c r="J1093" s="209" t="s">
        <v>5447</v>
      </c>
      <c r="K1093" s="210">
        <v>0.89</v>
      </c>
      <c r="L1093" s="209" t="s">
        <v>5390</v>
      </c>
    </row>
    <row r="1094" spans="1:12" ht="13.5">
      <c r="A1094" s="209" t="s">
        <v>5774</v>
      </c>
      <c r="B1094" s="209" t="s">
        <v>5775</v>
      </c>
      <c r="C1094" s="209" t="s">
        <v>6071</v>
      </c>
      <c r="D1094" s="209" t="s">
        <v>6072</v>
      </c>
      <c r="E1094" s="210" t="s">
        <v>357</v>
      </c>
      <c r="F1094" s="209" t="s">
        <v>357</v>
      </c>
      <c r="G1094" s="209">
        <v>93283</v>
      </c>
      <c r="H1094" s="209" t="s">
        <v>6504</v>
      </c>
      <c r="I1094" s="209" t="s">
        <v>35</v>
      </c>
      <c r="J1094" s="209" t="s">
        <v>5389</v>
      </c>
      <c r="K1094" s="210">
        <v>94.4</v>
      </c>
      <c r="L1094" s="209" t="s">
        <v>5390</v>
      </c>
    </row>
    <row r="1095" spans="1:12" ht="13.5">
      <c r="A1095" s="209" t="s">
        <v>5774</v>
      </c>
      <c r="B1095" s="209" t="s">
        <v>5775</v>
      </c>
      <c r="C1095" s="209" t="s">
        <v>6071</v>
      </c>
      <c r="D1095" s="209" t="s">
        <v>6072</v>
      </c>
      <c r="E1095" s="210" t="s">
        <v>357</v>
      </c>
      <c r="F1095" s="209" t="s">
        <v>357</v>
      </c>
      <c r="G1095" s="209">
        <v>93284</v>
      </c>
      <c r="H1095" s="209" t="s">
        <v>6505</v>
      </c>
      <c r="I1095" s="209" t="s">
        <v>35</v>
      </c>
      <c r="J1095" s="209" t="s">
        <v>5389</v>
      </c>
      <c r="K1095" s="210">
        <v>16.989999999999998</v>
      </c>
      <c r="L1095" s="209" t="s">
        <v>5390</v>
      </c>
    </row>
    <row r="1096" spans="1:12" ht="13.5">
      <c r="A1096" s="209" t="s">
        <v>5774</v>
      </c>
      <c r="B1096" s="209" t="s">
        <v>5775</v>
      </c>
      <c r="C1096" s="209" t="s">
        <v>6071</v>
      </c>
      <c r="D1096" s="209" t="s">
        <v>6072</v>
      </c>
      <c r="E1096" s="210" t="s">
        <v>357</v>
      </c>
      <c r="F1096" s="209" t="s">
        <v>357</v>
      </c>
      <c r="G1096" s="209">
        <v>93285</v>
      </c>
      <c r="H1096" s="209" t="s">
        <v>6506</v>
      </c>
      <c r="I1096" s="209" t="s">
        <v>35</v>
      </c>
      <c r="J1096" s="209" t="s">
        <v>5389</v>
      </c>
      <c r="K1096" s="210">
        <v>151.76</v>
      </c>
      <c r="L1096" s="209" t="s">
        <v>5390</v>
      </c>
    </row>
    <row r="1097" spans="1:12" ht="13.5">
      <c r="A1097" s="209" t="s">
        <v>5774</v>
      </c>
      <c r="B1097" s="209" t="s">
        <v>5775</v>
      </c>
      <c r="C1097" s="209" t="s">
        <v>6071</v>
      </c>
      <c r="D1097" s="209" t="s">
        <v>6072</v>
      </c>
      <c r="E1097" s="210" t="s">
        <v>357</v>
      </c>
      <c r="F1097" s="209" t="s">
        <v>357</v>
      </c>
      <c r="G1097" s="209">
        <v>93286</v>
      </c>
      <c r="H1097" s="209" t="s">
        <v>6507</v>
      </c>
      <c r="I1097" s="209" t="s">
        <v>35</v>
      </c>
      <c r="J1097" s="209" t="s">
        <v>5447</v>
      </c>
      <c r="K1097" s="210">
        <v>14.95</v>
      </c>
      <c r="L1097" s="209" t="s">
        <v>5390</v>
      </c>
    </row>
    <row r="1098" spans="1:12" ht="13.5">
      <c r="A1098" s="209" t="s">
        <v>5774</v>
      </c>
      <c r="B1098" s="209" t="s">
        <v>5775</v>
      </c>
      <c r="C1098" s="209" t="s">
        <v>6071</v>
      </c>
      <c r="D1098" s="209" t="s">
        <v>6072</v>
      </c>
      <c r="E1098" s="210" t="s">
        <v>357</v>
      </c>
      <c r="F1098" s="209" t="s">
        <v>357</v>
      </c>
      <c r="G1098" s="209">
        <v>93296</v>
      </c>
      <c r="H1098" s="209" t="s">
        <v>6508</v>
      </c>
      <c r="I1098" s="209" t="s">
        <v>35</v>
      </c>
      <c r="J1098" s="209" t="s">
        <v>5389</v>
      </c>
      <c r="K1098" s="210">
        <v>13.45</v>
      </c>
      <c r="L1098" s="209" t="s">
        <v>5390</v>
      </c>
    </row>
    <row r="1099" spans="1:12" ht="13.5">
      <c r="A1099" s="209" t="s">
        <v>5774</v>
      </c>
      <c r="B1099" s="209" t="s">
        <v>5775</v>
      </c>
      <c r="C1099" s="209" t="s">
        <v>6071</v>
      </c>
      <c r="D1099" s="209" t="s">
        <v>6072</v>
      </c>
      <c r="E1099" s="210" t="s">
        <v>357</v>
      </c>
      <c r="F1099" s="209" t="s">
        <v>357</v>
      </c>
      <c r="G1099" s="209">
        <v>93397</v>
      </c>
      <c r="H1099" s="209" t="s">
        <v>6509</v>
      </c>
      <c r="I1099" s="209" t="s">
        <v>35</v>
      </c>
      <c r="J1099" s="209" t="s">
        <v>5389</v>
      </c>
      <c r="K1099" s="210">
        <v>25.52</v>
      </c>
      <c r="L1099" s="209" t="s">
        <v>5390</v>
      </c>
    </row>
    <row r="1100" spans="1:12" ht="13.5">
      <c r="A1100" s="209" t="s">
        <v>5774</v>
      </c>
      <c r="B1100" s="209" t="s">
        <v>5775</v>
      </c>
      <c r="C1100" s="209" t="s">
        <v>6071</v>
      </c>
      <c r="D1100" s="209" t="s">
        <v>6072</v>
      </c>
      <c r="E1100" s="210" t="s">
        <v>357</v>
      </c>
      <c r="F1100" s="209" t="s">
        <v>357</v>
      </c>
      <c r="G1100" s="209">
        <v>93398</v>
      </c>
      <c r="H1100" s="209" t="s">
        <v>6510</v>
      </c>
      <c r="I1100" s="209" t="s">
        <v>35</v>
      </c>
      <c r="J1100" s="209" t="s">
        <v>5389</v>
      </c>
      <c r="K1100" s="210">
        <v>4.93</v>
      </c>
      <c r="L1100" s="209" t="s">
        <v>5390</v>
      </c>
    </row>
    <row r="1101" spans="1:12" ht="13.5">
      <c r="A1101" s="209" t="s">
        <v>5774</v>
      </c>
      <c r="B1101" s="209" t="s">
        <v>5775</v>
      </c>
      <c r="C1101" s="209" t="s">
        <v>6071</v>
      </c>
      <c r="D1101" s="209" t="s">
        <v>6072</v>
      </c>
      <c r="E1101" s="210" t="s">
        <v>357</v>
      </c>
      <c r="F1101" s="209" t="s">
        <v>357</v>
      </c>
      <c r="G1101" s="209">
        <v>93399</v>
      </c>
      <c r="H1101" s="209" t="s">
        <v>6511</v>
      </c>
      <c r="I1101" s="209" t="s">
        <v>35</v>
      </c>
      <c r="J1101" s="209" t="s">
        <v>5389</v>
      </c>
      <c r="K1101" s="210">
        <v>3.91</v>
      </c>
      <c r="L1101" s="209" t="s">
        <v>5390</v>
      </c>
    </row>
    <row r="1102" spans="1:12" ht="13.5">
      <c r="A1102" s="209" t="s">
        <v>5774</v>
      </c>
      <c r="B1102" s="209" t="s">
        <v>5775</v>
      </c>
      <c r="C1102" s="209" t="s">
        <v>6071</v>
      </c>
      <c r="D1102" s="209" t="s">
        <v>6072</v>
      </c>
      <c r="E1102" s="210" t="s">
        <v>357</v>
      </c>
      <c r="F1102" s="209" t="s">
        <v>357</v>
      </c>
      <c r="G1102" s="209">
        <v>93400</v>
      </c>
      <c r="H1102" s="209" t="s">
        <v>6512</v>
      </c>
      <c r="I1102" s="209" t="s">
        <v>35</v>
      </c>
      <c r="J1102" s="209" t="s">
        <v>5389</v>
      </c>
      <c r="K1102" s="210">
        <v>44.52</v>
      </c>
      <c r="L1102" s="209" t="s">
        <v>5390</v>
      </c>
    </row>
    <row r="1103" spans="1:12" ht="13.5">
      <c r="A1103" s="209" t="s">
        <v>5774</v>
      </c>
      <c r="B1103" s="209" t="s">
        <v>5775</v>
      </c>
      <c r="C1103" s="209" t="s">
        <v>6071</v>
      </c>
      <c r="D1103" s="209" t="s">
        <v>6072</v>
      </c>
      <c r="E1103" s="210" t="s">
        <v>357</v>
      </c>
      <c r="F1103" s="209" t="s">
        <v>357</v>
      </c>
      <c r="G1103" s="209">
        <v>93401</v>
      </c>
      <c r="H1103" s="209" t="s">
        <v>6513</v>
      </c>
      <c r="I1103" s="209" t="s">
        <v>35</v>
      </c>
      <c r="J1103" s="209" t="s">
        <v>5894</v>
      </c>
      <c r="K1103" s="210">
        <v>129.24</v>
      </c>
      <c r="L1103" s="209" t="s">
        <v>5390</v>
      </c>
    </row>
    <row r="1104" spans="1:12" ht="13.5">
      <c r="A1104" s="209" t="s">
        <v>5774</v>
      </c>
      <c r="B1104" s="209" t="s">
        <v>5775</v>
      </c>
      <c r="C1104" s="209" t="s">
        <v>6071</v>
      </c>
      <c r="D1104" s="209" t="s">
        <v>6072</v>
      </c>
      <c r="E1104" s="210" t="s">
        <v>357</v>
      </c>
      <c r="F1104" s="209" t="s">
        <v>357</v>
      </c>
      <c r="G1104" s="209">
        <v>93404</v>
      </c>
      <c r="H1104" s="209" t="s">
        <v>6514</v>
      </c>
      <c r="I1104" s="209" t="s">
        <v>35</v>
      </c>
      <c r="J1104" s="209" t="s">
        <v>5389</v>
      </c>
      <c r="K1104" s="210">
        <v>6.87</v>
      </c>
      <c r="L1104" s="209" t="s">
        <v>5390</v>
      </c>
    </row>
    <row r="1105" spans="1:12" ht="13.5">
      <c r="A1105" s="209" t="s">
        <v>5774</v>
      </c>
      <c r="B1105" s="209" t="s">
        <v>5775</v>
      </c>
      <c r="C1105" s="209" t="s">
        <v>6071</v>
      </c>
      <c r="D1105" s="209" t="s">
        <v>6072</v>
      </c>
      <c r="E1105" s="210" t="s">
        <v>357</v>
      </c>
      <c r="F1105" s="209" t="s">
        <v>357</v>
      </c>
      <c r="G1105" s="209">
        <v>93405</v>
      </c>
      <c r="H1105" s="209" t="s">
        <v>6515</v>
      </c>
      <c r="I1105" s="209" t="s">
        <v>35</v>
      </c>
      <c r="J1105" s="209" t="s">
        <v>5389</v>
      </c>
      <c r="K1105" s="210">
        <v>1.29</v>
      </c>
      <c r="L1105" s="209" t="s">
        <v>5390</v>
      </c>
    </row>
    <row r="1106" spans="1:12" ht="13.5">
      <c r="A1106" s="209" t="s">
        <v>5774</v>
      </c>
      <c r="B1106" s="209" t="s">
        <v>5775</v>
      </c>
      <c r="C1106" s="209" t="s">
        <v>6071</v>
      </c>
      <c r="D1106" s="209" t="s">
        <v>6072</v>
      </c>
      <c r="E1106" s="210" t="s">
        <v>357</v>
      </c>
      <c r="F1106" s="209" t="s">
        <v>357</v>
      </c>
      <c r="G1106" s="209">
        <v>93406</v>
      </c>
      <c r="H1106" s="209" t="s">
        <v>6516</v>
      </c>
      <c r="I1106" s="209" t="s">
        <v>35</v>
      </c>
      <c r="J1106" s="209" t="s">
        <v>5389</v>
      </c>
      <c r="K1106" s="210">
        <v>9.09</v>
      </c>
      <c r="L1106" s="209" t="s">
        <v>5390</v>
      </c>
    </row>
    <row r="1107" spans="1:12" ht="13.5">
      <c r="A1107" s="209" t="s">
        <v>5774</v>
      </c>
      <c r="B1107" s="209" t="s">
        <v>5775</v>
      </c>
      <c r="C1107" s="209" t="s">
        <v>6071</v>
      </c>
      <c r="D1107" s="209" t="s">
        <v>6072</v>
      </c>
      <c r="E1107" s="210" t="s">
        <v>357</v>
      </c>
      <c r="F1107" s="209" t="s">
        <v>357</v>
      </c>
      <c r="G1107" s="209">
        <v>93407</v>
      </c>
      <c r="H1107" s="209" t="s">
        <v>6517</v>
      </c>
      <c r="I1107" s="209" t="s">
        <v>35</v>
      </c>
      <c r="J1107" s="209" t="s">
        <v>5894</v>
      </c>
      <c r="K1107" s="210">
        <v>38.54</v>
      </c>
      <c r="L1107" s="209" t="s">
        <v>5390</v>
      </c>
    </row>
    <row r="1108" spans="1:12" ht="13.5">
      <c r="A1108" s="209" t="s">
        <v>5774</v>
      </c>
      <c r="B1108" s="209" t="s">
        <v>5775</v>
      </c>
      <c r="C1108" s="209" t="s">
        <v>6071</v>
      </c>
      <c r="D1108" s="209" t="s">
        <v>6072</v>
      </c>
      <c r="E1108" s="210" t="s">
        <v>357</v>
      </c>
      <c r="F1108" s="209" t="s">
        <v>357</v>
      </c>
      <c r="G1108" s="209">
        <v>93411</v>
      </c>
      <c r="H1108" s="209" t="s">
        <v>6518</v>
      </c>
      <c r="I1108" s="209" t="s">
        <v>35</v>
      </c>
      <c r="J1108" s="209" t="s">
        <v>5389</v>
      </c>
      <c r="K1108" s="210">
        <v>0.28000000000000003</v>
      </c>
      <c r="L1108" s="209" t="s">
        <v>5390</v>
      </c>
    </row>
    <row r="1109" spans="1:12" ht="13.5">
      <c r="A1109" s="209" t="s">
        <v>5774</v>
      </c>
      <c r="B1109" s="209" t="s">
        <v>5775</v>
      </c>
      <c r="C1109" s="209" t="s">
        <v>6071</v>
      </c>
      <c r="D1109" s="209" t="s">
        <v>6072</v>
      </c>
      <c r="E1109" s="210" t="s">
        <v>357</v>
      </c>
      <c r="F1109" s="209" t="s">
        <v>357</v>
      </c>
      <c r="G1109" s="209">
        <v>93412</v>
      </c>
      <c r="H1109" s="209" t="s">
        <v>6519</v>
      </c>
      <c r="I1109" s="209" t="s">
        <v>35</v>
      </c>
      <c r="J1109" s="209" t="s">
        <v>5389</v>
      </c>
      <c r="K1109" s="210">
        <v>0.05</v>
      </c>
      <c r="L1109" s="209" t="s">
        <v>5390</v>
      </c>
    </row>
    <row r="1110" spans="1:12" ht="13.5">
      <c r="A1110" s="209" t="s">
        <v>5774</v>
      </c>
      <c r="B1110" s="209" t="s">
        <v>5775</v>
      </c>
      <c r="C1110" s="209" t="s">
        <v>6071</v>
      </c>
      <c r="D1110" s="209" t="s">
        <v>6072</v>
      </c>
      <c r="E1110" s="210" t="s">
        <v>357</v>
      </c>
      <c r="F1110" s="209" t="s">
        <v>357</v>
      </c>
      <c r="G1110" s="209">
        <v>93413</v>
      </c>
      <c r="H1110" s="209" t="s">
        <v>6520</v>
      </c>
      <c r="I1110" s="209" t="s">
        <v>35</v>
      </c>
      <c r="J1110" s="209" t="s">
        <v>5389</v>
      </c>
      <c r="K1110" s="210">
        <v>0.25</v>
      </c>
      <c r="L1110" s="209" t="s">
        <v>5390</v>
      </c>
    </row>
    <row r="1111" spans="1:12" ht="13.5">
      <c r="A1111" s="209" t="s">
        <v>5774</v>
      </c>
      <c r="B1111" s="209" t="s">
        <v>5775</v>
      </c>
      <c r="C1111" s="209" t="s">
        <v>6071</v>
      </c>
      <c r="D1111" s="209" t="s">
        <v>6072</v>
      </c>
      <c r="E1111" s="210" t="s">
        <v>357</v>
      </c>
      <c r="F1111" s="209" t="s">
        <v>357</v>
      </c>
      <c r="G1111" s="209">
        <v>93414</v>
      </c>
      <c r="H1111" s="209" t="s">
        <v>6521</v>
      </c>
      <c r="I1111" s="209" t="s">
        <v>35</v>
      </c>
      <c r="J1111" s="209" t="s">
        <v>5894</v>
      </c>
      <c r="K1111" s="210">
        <v>13.62</v>
      </c>
      <c r="L1111" s="209" t="s">
        <v>5390</v>
      </c>
    </row>
    <row r="1112" spans="1:12" ht="13.5">
      <c r="A1112" s="209" t="s">
        <v>5774</v>
      </c>
      <c r="B1112" s="209" t="s">
        <v>5775</v>
      </c>
      <c r="C1112" s="209" t="s">
        <v>6071</v>
      </c>
      <c r="D1112" s="209" t="s">
        <v>6072</v>
      </c>
      <c r="E1112" s="210" t="s">
        <v>357</v>
      </c>
      <c r="F1112" s="209" t="s">
        <v>357</v>
      </c>
      <c r="G1112" s="209">
        <v>93417</v>
      </c>
      <c r="H1112" s="209" t="s">
        <v>6522</v>
      </c>
      <c r="I1112" s="209" t="s">
        <v>35</v>
      </c>
      <c r="J1112" s="209" t="s">
        <v>5389</v>
      </c>
      <c r="K1112" s="210">
        <v>3.69</v>
      </c>
      <c r="L1112" s="209" t="s">
        <v>5390</v>
      </c>
    </row>
    <row r="1113" spans="1:12" ht="13.5">
      <c r="A1113" s="209" t="s">
        <v>5774</v>
      </c>
      <c r="B1113" s="209" t="s">
        <v>5775</v>
      </c>
      <c r="C1113" s="209" t="s">
        <v>6071</v>
      </c>
      <c r="D1113" s="209" t="s">
        <v>6072</v>
      </c>
      <c r="E1113" s="210" t="s">
        <v>357</v>
      </c>
      <c r="F1113" s="209" t="s">
        <v>357</v>
      </c>
      <c r="G1113" s="209">
        <v>93418</v>
      </c>
      <c r="H1113" s="209" t="s">
        <v>6523</v>
      </c>
      <c r="I1113" s="209" t="s">
        <v>35</v>
      </c>
      <c r="J1113" s="209" t="s">
        <v>5389</v>
      </c>
      <c r="K1113" s="210">
        <v>0.66</v>
      </c>
      <c r="L1113" s="209" t="s">
        <v>5390</v>
      </c>
    </row>
    <row r="1114" spans="1:12" ht="13.5">
      <c r="A1114" s="209" t="s">
        <v>5774</v>
      </c>
      <c r="B1114" s="209" t="s">
        <v>5775</v>
      </c>
      <c r="C1114" s="209" t="s">
        <v>6071</v>
      </c>
      <c r="D1114" s="209" t="s">
        <v>6072</v>
      </c>
      <c r="E1114" s="210" t="s">
        <v>357</v>
      </c>
      <c r="F1114" s="209" t="s">
        <v>357</v>
      </c>
      <c r="G1114" s="209">
        <v>93419</v>
      </c>
      <c r="H1114" s="209" t="s">
        <v>6524</v>
      </c>
      <c r="I1114" s="209" t="s">
        <v>35</v>
      </c>
      <c r="J1114" s="209" t="s">
        <v>5389</v>
      </c>
      <c r="K1114" s="210">
        <v>3.3</v>
      </c>
      <c r="L1114" s="209" t="s">
        <v>5390</v>
      </c>
    </row>
    <row r="1115" spans="1:12" ht="13.5">
      <c r="A1115" s="209" t="s">
        <v>5774</v>
      </c>
      <c r="B1115" s="209" t="s">
        <v>5775</v>
      </c>
      <c r="C1115" s="209" t="s">
        <v>6071</v>
      </c>
      <c r="D1115" s="209" t="s">
        <v>6072</v>
      </c>
      <c r="E1115" s="210" t="s">
        <v>357</v>
      </c>
      <c r="F1115" s="209" t="s">
        <v>357</v>
      </c>
      <c r="G1115" s="209">
        <v>93420</v>
      </c>
      <c r="H1115" s="209" t="s">
        <v>6525</v>
      </c>
      <c r="I1115" s="209" t="s">
        <v>35</v>
      </c>
      <c r="J1115" s="209" t="s">
        <v>5894</v>
      </c>
      <c r="K1115" s="210">
        <v>54.81</v>
      </c>
      <c r="L1115" s="209" t="s">
        <v>5390</v>
      </c>
    </row>
    <row r="1116" spans="1:12" ht="13.5">
      <c r="A1116" s="209" t="s">
        <v>5774</v>
      </c>
      <c r="B1116" s="209" t="s">
        <v>5775</v>
      </c>
      <c r="C1116" s="209" t="s">
        <v>6071</v>
      </c>
      <c r="D1116" s="209" t="s">
        <v>6072</v>
      </c>
      <c r="E1116" s="210" t="s">
        <v>357</v>
      </c>
      <c r="F1116" s="209" t="s">
        <v>357</v>
      </c>
      <c r="G1116" s="209">
        <v>93423</v>
      </c>
      <c r="H1116" s="209" t="s">
        <v>6526</v>
      </c>
      <c r="I1116" s="209" t="s">
        <v>35</v>
      </c>
      <c r="J1116" s="209" t="s">
        <v>5389</v>
      </c>
      <c r="K1116" s="210">
        <v>5.23</v>
      </c>
      <c r="L1116" s="209" t="s">
        <v>5390</v>
      </c>
    </row>
    <row r="1117" spans="1:12" ht="13.5">
      <c r="A1117" s="209" t="s">
        <v>5774</v>
      </c>
      <c r="B1117" s="209" t="s">
        <v>5775</v>
      </c>
      <c r="C1117" s="209" t="s">
        <v>6071</v>
      </c>
      <c r="D1117" s="209" t="s">
        <v>6072</v>
      </c>
      <c r="E1117" s="210" t="s">
        <v>357</v>
      </c>
      <c r="F1117" s="209" t="s">
        <v>357</v>
      </c>
      <c r="G1117" s="209">
        <v>93424</v>
      </c>
      <c r="H1117" s="209" t="s">
        <v>6527</v>
      </c>
      <c r="I1117" s="209" t="s">
        <v>35</v>
      </c>
      <c r="J1117" s="209" t="s">
        <v>5389</v>
      </c>
      <c r="K1117" s="210">
        <v>0.94</v>
      </c>
      <c r="L1117" s="209" t="s">
        <v>5390</v>
      </c>
    </row>
    <row r="1118" spans="1:12" ht="13.5">
      <c r="A1118" s="209" t="s">
        <v>5774</v>
      </c>
      <c r="B1118" s="209" t="s">
        <v>5775</v>
      </c>
      <c r="C1118" s="209" t="s">
        <v>6071</v>
      </c>
      <c r="D1118" s="209" t="s">
        <v>6072</v>
      </c>
      <c r="E1118" s="210" t="s">
        <v>357</v>
      </c>
      <c r="F1118" s="209" t="s">
        <v>357</v>
      </c>
      <c r="G1118" s="209">
        <v>93425</v>
      </c>
      <c r="H1118" s="209" t="s">
        <v>6528</v>
      </c>
      <c r="I1118" s="209" t="s">
        <v>35</v>
      </c>
      <c r="J1118" s="209" t="s">
        <v>5389</v>
      </c>
      <c r="K1118" s="210">
        <v>4.67</v>
      </c>
      <c r="L1118" s="209" t="s">
        <v>5390</v>
      </c>
    </row>
    <row r="1119" spans="1:12" ht="13.5">
      <c r="A1119" s="209" t="s">
        <v>5774</v>
      </c>
      <c r="B1119" s="209" t="s">
        <v>5775</v>
      </c>
      <c r="C1119" s="209" t="s">
        <v>6071</v>
      </c>
      <c r="D1119" s="209" t="s">
        <v>6072</v>
      </c>
      <c r="E1119" s="210" t="s">
        <v>357</v>
      </c>
      <c r="F1119" s="209" t="s">
        <v>357</v>
      </c>
      <c r="G1119" s="209">
        <v>93426</v>
      </c>
      <c r="H1119" s="209" t="s">
        <v>6529</v>
      </c>
      <c r="I1119" s="209" t="s">
        <v>35</v>
      </c>
      <c r="J1119" s="209" t="s">
        <v>5894</v>
      </c>
      <c r="K1119" s="210">
        <v>131</v>
      </c>
      <c r="L1119" s="209" t="s">
        <v>5390</v>
      </c>
    </row>
    <row r="1120" spans="1:12" ht="13.5">
      <c r="A1120" s="209" t="s">
        <v>5774</v>
      </c>
      <c r="B1120" s="209" t="s">
        <v>5775</v>
      </c>
      <c r="C1120" s="209" t="s">
        <v>6071</v>
      </c>
      <c r="D1120" s="209" t="s">
        <v>6072</v>
      </c>
      <c r="E1120" s="210" t="s">
        <v>357</v>
      </c>
      <c r="F1120" s="209" t="s">
        <v>357</v>
      </c>
      <c r="G1120" s="209">
        <v>93429</v>
      </c>
      <c r="H1120" s="209" t="s">
        <v>6530</v>
      </c>
      <c r="I1120" s="209" t="s">
        <v>35</v>
      </c>
      <c r="J1120" s="209" t="s">
        <v>5389</v>
      </c>
      <c r="K1120" s="210">
        <v>115</v>
      </c>
      <c r="L1120" s="209" t="s">
        <v>5390</v>
      </c>
    </row>
    <row r="1121" spans="1:12" ht="13.5">
      <c r="A1121" s="209" t="s">
        <v>5774</v>
      </c>
      <c r="B1121" s="209" t="s">
        <v>5775</v>
      </c>
      <c r="C1121" s="209" t="s">
        <v>6071</v>
      </c>
      <c r="D1121" s="209" t="s">
        <v>6072</v>
      </c>
      <c r="E1121" s="210" t="s">
        <v>357</v>
      </c>
      <c r="F1121" s="209" t="s">
        <v>357</v>
      </c>
      <c r="G1121" s="209">
        <v>93430</v>
      </c>
      <c r="H1121" s="209" t="s">
        <v>6531</v>
      </c>
      <c r="I1121" s="209" t="s">
        <v>35</v>
      </c>
      <c r="J1121" s="209" t="s">
        <v>5389</v>
      </c>
      <c r="K1121" s="210">
        <v>23</v>
      </c>
      <c r="L1121" s="209" t="s">
        <v>5390</v>
      </c>
    </row>
    <row r="1122" spans="1:12" ht="13.5">
      <c r="A1122" s="209" t="s">
        <v>5774</v>
      </c>
      <c r="B1122" s="209" t="s">
        <v>5775</v>
      </c>
      <c r="C1122" s="209" t="s">
        <v>6071</v>
      </c>
      <c r="D1122" s="209" t="s">
        <v>6072</v>
      </c>
      <c r="E1122" s="210" t="s">
        <v>357</v>
      </c>
      <c r="F1122" s="209" t="s">
        <v>357</v>
      </c>
      <c r="G1122" s="209">
        <v>93431</v>
      </c>
      <c r="H1122" s="209" t="s">
        <v>6532</v>
      </c>
      <c r="I1122" s="209" t="s">
        <v>35</v>
      </c>
      <c r="J1122" s="209" t="s">
        <v>5389</v>
      </c>
      <c r="K1122" s="210">
        <v>138</v>
      </c>
      <c r="L1122" s="209" t="s">
        <v>5390</v>
      </c>
    </row>
    <row r="1123" spans="1:12" ht="13.5">
      <c r="A1123" s="209" t="s">
        <v>5774</v>
      </c>
      <c r="B1123" s="209" t="s">
        <v>5775</v>
      </c>
      <c r="C1123" s="209" t="s">
        <v>6071</v>
      </c>
      <c r="D1123" s="209" t="s">
        <v>6072</v>
      </c>
      <c r="E1123" s="210" t="s">
        <v>357</v>
      </c>
      <c r="F1123" s="209" t="s">
        <v>357</v>
      </c>
      <c r="G1123" s="209">
        <v>93432</v>
      </c>
      <c r="H1123" s="209" t="s">
        <v>6533</v>
      </c>
      <c r="I1123" s="209" t="s">
        <v>35</v>
      </c>
      <c r="J1123" s="209" t="s">
        <v>5894</v>
      </c>
      <c r="K1123" s="211">
        <v>1760.4</v>
      </c>
      <c r="L1123" s="209" t="s">
        <v>5390</v>
      </c>
    </row>
    <row r="1124" spans="1:12" ht="13.5">
      <c r="A1124" s="209" t="s">
        <v>5774</v>
      </c>
      <c r="B1124" s="209" t="s">
        <v>5775</v>
      </c>
      <c r="C1124" s="209" t="s">
        <v>6071</v>
      </c>
      <c r="D1124" s="209" t="s">
        <v>6072</v>
      </c>
      <c r="E1124" s="210" t="s">
        <v>357</v>
      </c>
      <c r="F1124" s="209" t="s">
        <v>357</v>
      </c>
      <c r="G1124" s="209">
        <v>93435</v>
      </c>
      <c r="H1124" s="209" t="s">
        <v>6534</v>
      </c>
      <c r="I1124" s="209" t="s">
        <v>35</v>
      </c>
      <c r="J1124" s="209" t="s">
        <v>5389</v>
      </c>
      <c r="K1124" s="210">
        <v>7.26</v>
      </c>
      <c r="L1124" s="209" t="s">
        <v>5390</v>
      </c>
    </row>
    <row r="1125" spans="1:12" ht="13.5">
      <c r="A1125" s="209" t="s">
        <v>5774</v>
      </c>
      <c r="B1125" s="209" t="s">
        <v>5775</v>
      </c>
      <c r="C1125" s="209" t="s">
        <v>6071</v>
      </c>
      <c r="D1125" s="209" t="s">
        <v>6072</v>
      </c>
      <c r="E1125" s="210" t="s">
        <v>357</v>
      </c>
      <c r="F1125" s="209" t="s">
        <v>357</v>
      </c>
      <c r="G1125" s="209">
        <v>93436</v>
      </c>
      <c r="H1125" s="209" t="s">
        <v>6535</v>
      </c>
      <c r="I1125" s="209" t="s">
        <v>35</v>
      </c>
      <c r="J1125" s="209" t="s">
        <v>5389</v>
      </c>
      <c r="K1125" s="210">
        <v>1.45</v>
      </c>
      <c r="L1125" s="209" t="s">
        <v>5390</v>
      </c>
    </row>
    <row r="1126" spans="1:12" ht="13.5">
      <c r="A1126" s="209" t="s">
        <v>5774</v>
      </c>
      <c r="B1126" s="209" t="s">
        <v>5775</v>
      </c>
      <c r="C1126" s="209" t="s">
        <v>6071</v>
      </c>
      <c r="D1126" s="209" t="s">
        <v>6072</v>
      </c>
      <c r="E1126" s="210" t="s">
        <v>357</v>
      </c>
      <c r="F1126" s="209" t="s">
        <v>357</v>
      </c>
      <c r="G1126" s="209">
        <v>93437</v>
      </c>
      <c r="H1126" s="209" t="s">
        <v>6536</v>
      </c>
      <c r="I1126" s="209" t="s">
        <v>35</v>
      </c>
      <c r="J1126" s="209" t="s">
        <v>5389</v>
      </c>
      <c r="K1126" s="210">
        <v>7.26</v>
      </c>
      <c r="L1126" s="209" t="s">
        <v>5390</v>
      </c>
    </row>
    <row r="1127" spans="1:12" ht="13.5">
      <c r="A1127" s="209" t="s">
        <v>5774</v>
      </c>
      <c r="B1127" s="209" t="s">
        <v>5775</v>
      </c>
      <c r="C1127" s="209" t="s">
        <v>6071</v>
      </c>
      <c r="D1127" s="209" t="s">
        <v>6072</v>
      </c>
      <c r="E1127" s="210" t="s">
        <v>357</v>
      </c>
      <c r="F1127" s="209" t="s">
        <v>357</v>
      </c>
      <c r="G1127" s="209">
        <v>93438</v>
      </c>
      <c r="H1127" s="209" t="s">
        <v>6537</v>
      </c>
      <c r="I1127" s="209" t="s">
        <v>35</v>
      </c>
      <c r="J1127" s="209" t="s">
        <v>5894</v>
      </c>
      <c r="K1127" s="210">
        <v>91.78</v>
      </c>
      <c r="L1127" s="209" t="s">
        <v>5390</v>
      </c>
    </row>
    <row r="1128" spans="1:12" ht="13.5">
      <c r="A1128" s="209" t="s">
        <v>5774</v>
      </c>
      <c r="B1128" s="209" t="s">
        <v>5775</v>
      </c>
      <c r="C1128" s="209" t="s">
        <v>6071</v>
      </c>
      <c r="D1128" s="209" t="s">
        <v>6072</v>
      </c>
      <c r="E1128" s="210" t="s">
        <v>357</v>
      </c>
      <c r="F1128" s="209" t="s">
        <v>357</v>
      </c>
      <c r="G1128" s="209">
        <v>95114</v>
      </c>
      <c r="H1128" s="209" t="s">
        <v>6538</v>
      </c>
      <c r="I1128" s="209" t="s">
        <v>35</v>
      </c>
      <c r="J1128" s="209" t="s">
        <v>5447</v>
      </c>
      <c r="K1128" s="210">
        <v>1.81</v>
      </c>
      <c r="L1128" s="209" t="s">
        <v>5390</v>
      </c>
    </row>
    <row r="1129" spans="1:12" ht="13.5">
      <c r="A1129" s="209" t="s">
        <v>5774</v>
      </c>
      <c r="B1129" s="209" t="s">
        <v>5775</v>
      </c>
      <c r="C1129" s="209" t="s">
        <v>6071</v>
      </c>
      <c r="D1129" s="209" t="s">
        <v>6072</v>
      </c>
      <c r="E1129" s="210" t="s">
        <v>357</v>
      </c>
      <c r="F1129" s="209" t="s">
        <v>357</v>
      </c>
      <c r="G1129" s="209">
        <v>95115</v>
      </c>
      <c r="H1129" s="209" t="s">
        <v>6539</v>
      </c>
      <c r="I1129" s="209" t="s">
        <v>35</v>
      </c>
      <c r="J1129" s="209" t="s">
        <v>5447</v>
      </c>
      <c r="K1129" s="210">
        <v>0.21</v>
      </c>
      <c r="L1129" s="209" t="s">
        <v>5390</v>
      </c>
    </row>
    <row r="1130" spans="1:12" ht="13.5">
      <c r="A1130" s="209" t="s">
        <v>5774</v>
      </c>
      <c r="B1130" s="209" t="s">
        <v>5775</v>
      </c>
      <c r="C1130" s="209" t="s">
        <v>6071</v>
      </c>
      <c r="D1130" s="209" t="s">
        <v>6072</v>
      </c>
      <c r="E1130" s="210" t="s">
        <v>357</v>
      </c>
      <c r="F1130" s="209" t="s">
        <v>357</v>
      </c>
      <c r="G1130" s="209">
        <v>95116</v>
      </c>
      <c r="H1130" s="209" t="s">
        <v>6540</v>
      </c>
      <c r="I1130" s="209" t="s">
        <v>35</v>
      </c>
      <c r="J1130" s="209" t="s">
        <v>5389</v>
      </c>
      <c r="K1130" s="210">
        <v>32.549999999999997</v>
      </c>
      <c r="L1130" s="209" t="s">
        <v>5390</v>
      </c>
    </row>
    <row r="1131" spans="1:12" ht="13.5">
      <c r="A1131" s="209" t="s">
        <v>5774</v>
      </c>
      <c r="B1131" s="209" t="s">
        <v>5775</v>
      </c>
      <c r="C1131" s="209" t="s">
        <v>6071</v>
      </c>
      <c r="D1131" s="209" t="s">
        <v>6072</v>
      </c>
      <c r="E1131" s="210" t="s">
        <v>357</v>
      </c>
      <c r="F1131" s="209" t="s">
        <v>357</v>
      </c>
      <c r="G1131" s="209">
        <v>95117</v>
      </c>
      <c r="H1131" s="209" t="s">
        <v>6541</v>
      </c>
      <c r="I1131" s="209" t="s">
        <v>35</v>
      </c>
      <c r="J1131" s="209" t="s">
        <v>5389</v>
      </c>
      <c r="K1131" s="210">
        <v>5.12</v>
      </c>
      <c r="L1131" s="209" t="s">
        <v>5390</v>
      </c>
    </row>
    <row r="1132" spans="1:12" ht="13.5">
      <c r="A1132" s="209" t="s">
        <v>5774</v>
      </c>
      <c r="B1132" s="209" t="s">
        <v>5775</v>
      </c>
      <c r="C1132" s="209" t="s">
        <v>6071</v>
      </c>
      <c r="D1132" s="209" t="s">
        <v>6072</v>
      </c>
      <c r="E1132" s="210" t="s">
        <v>357</v>
      </c>
      <c r="F1132" s="209" t="s">
        <v>357</v>
      </c>
      <c r="G1132" s="209">
        <v>95118</v>
      </c>
      <c r="H1132" s="209" t="s">
        <v>6542</v>
      </c>
      <c r="I1132" s="209" t="s">
        <v>35</v>
      </c>
      <c r="J1132" s="209" t="s">
        <v>5389</v>
      </c>
      <c r="K1132" s="210">
        <v>54.22</v>
      </c>
      <c r="L1132" s="209" t="s">
        <v>5390</v>
      </c>
    </row>
    <row r="1133" spans="1:12" ht="13.5">
      <c r="A1133" s="209" t="s">
        <v>5774</v>
      </c>
      <c r="B1133" s="209" t="s">
        <v>5775</v>
      </c>
      <c r="C1133" s="209" t="s">
        <v>6071</v>
      </c>
      <c r="D1133" s="209" t="s">
        <v>6072</v>
      </c>
      <c r="E1133" s="210" t="s">
        <v>357</v>
      </c>
      <c r="F1133" s="209" t="s">
        <v>357</v>
      </c>
      <c r="G1133" s="209">
        <v>95119</v>
      </c>
      <c r="H1133" s="209" t="s">
        <v>6543</v>
      </c>
      <c r="I1133" s="209" t="s">
        <v>35</v>
      </c>
      <c r="J1133" s="209" t="s">
        <v>5389</v>
      </c>
      <c r="K1133" s="210">
        <v>8.5399999999999991</v>
      </c>
      <c r="L1133" s="209" t="s">
        <v>5390</v>
      </c>
    </row>
    <row r="1134" spans="1:12" ht="13.5">
      <c r="A1134" s="209" t="s">
        <v>5774</v>
      </c>
      <c r="B1134" s="209" t="s">
        <v>5775</v>
      </c>
      <c r="C1134" s="209" t="s">
        <v>6071</v>
      </c>
      <c r="D1134" s="209" t="s">
        <v>6072</v>
      </c>
      <c r="E1134" s="210" t="s">
        <v>357</v>
      </c>
      <c r="F1134" s="209" t="s">
        <v>357</v>
      </c>
      <c r="G1134" s="209">
        <v>95120</v>
      </c>
      <c r="H1134" s="209" t="s">
        <v>6544</v>
      </c>
      <c r="I1134" s="209" t="s">
        <v>35</v>
      </c>
      <c r="J1134" s="209" t="s">
        <v>5447</v>
      </c>
      <c r="K1134" s="210">
        <v>73.31</v>
      </c>
      <c r="L1134" s="209" t="s">
        <v>5390</v>
      </c>
    </row>
    <row r="1135" spans="1:12" ht="13.5">
      <c r="A1135" s="209" t="s">
        <v>5774</v>
      </c>
      <c r="B1135" s="209" t="s">
        <v>5775</v>
      </c>
      <c r="C1135" s="209" t="s">
        <v>6071</v>
      </c>
      <c r="D1135" s="209" t="s">
        <v>6072</v>
      </c>
      <c r="E1135" s="210" t="s">
        <v>357</v>
      </c>
      <c r="F1135" s="209" t="s">
        <v>357</v>
      </c>
      <c r="G1135" s="209">
        <v>95123</v>
      </c>
      <c r="H1135" s="209" t="s">
        <v>6545</v>
      </c>
      <c r="I1135" s="209" t="s">
        <v>35</v>
      </c>
      <c r="J1135" s="209" t="s">
        <v>5389</v>
      </c>
      <c r="K1135" s="210">
        <v>17.87</v>
      </c>
      <c r="L1135" s="209" t="s">
        <v>5390</v>
      </c>
    </row>
    <row r="1136" spans="1:12" ht="13.5">
      <c r="A1136" s="209" t="s">
        <v>5774</v>
      </c>
      <c r="B1136" s="209" t="s">
        <v>5775</v>
      </c>
      <c r="C1136" s="209" t="s">
        <v>6071</v>
      </c>
      <c r="D1136" s="209" t="s">
        <v>6072</v>
      </c>
      <c r="E1136" s="210" t="s">
        <v>357</v>
      </c>
      <c r="F1136" s="209" t="s">
        <v>357</v>
      </c>
      <c r="G1136" s="209">
        <v>95124</v>
      </c>
      <c r="H1136" s="209" t="s">
        <v>6546</v>
      </c>
      <c r="I1136" s="209" t="s">
        <v>35</v>
      </c>
      <c r="J1136" s="209" t="s">
        <v>5389</v>
      </c>
      <c r="K1136" s="210">
        <v>2.81</v>
      </c>
      <c r="L1136" s="209" t="s">
        <v>5390</v>
      </c>
    </row>
    <row r="1137" spans="1:12" ht="13.5">
      <c r="A1137" s="209" t="s">
        <v>5774</v>
      </c>
      <c r="B1137" s="209" t="s">
        <v>5775</v>
      </c>
      <c r="C1137" s="209" t="s">
        <v>6071</v>
      </c>
      <c r="D1137" s="209" t="s">
        <v>6072</v>
      </c>
      <c r="E1137" s="210" t="s">
        <v>357</v>
      </c>
      <c r="F1137" s="209" t="s">
        <v>357</v>
      </c>
      <c r="G1137" s="209">
        <v>95125</v>
      </c>
      <c r="H1137" s="209" t="s">
        <v>6547</v>
      </c>
      <c r="I1137" s="209" t="s">
        <v>35</v>
      </c>
      <c r="J1137" s="209" t="s">
        <v>5389</v>
      </c>
      <c r="K1137" s="210">
        <v>19.559999999999999</v>
      </c>
      <c r="L1137" s="209" t="s">
        <v>5390</v>
      </c>
    </row>
    <row r="1138" spans="1:12" ht="13.5">
      <c r="A1138" s="209" t="s">
        <v>5774</v>
      </c>
      <c r="B1138" s="209" t="s">
        <v>5775</v>
      </c>
      <c r="C1138" s="209" t="s">
        <v>6071</v>
      </c>
      <c r="D1138" s="209" t="s">
        <v>6072</v>
      </c>
      <c r="E1138" s="210" t="s">
        <v>357</v>
      </c>
      <c r="F1138" s="209" t="s">
        <v>357</v>
      </c>
      <c r="G1138" s="209">
        <v>95126</v>
      </c>
      <c r="H1138" s="209" t="s">
        <v>6548</v>
      </c>
      <c r="I1138" s="209" t="s">
        <v>35</v>
      </c>
      <c r="J1138" s="209" t="s">
        <v>5894</v>
      </c>
      <c r="K1138" s="210">
        <v>120.34</v>
      </c>
      <c r="L1138" s="209" t="s">
        <v>5390</v>
      </c>
    </row>
    <row r="1139" spans="1:12" ht="13.5">
      <c r="A1139" s="209" t="s">
        <v>5774</v>
      </c>
      <c r="B1139" s="209" t="s">
        <v>5775</v>
      </c>
      <c r="C1139" s="209" t="s">
        <v>6071</v>
      </c>
      <c r="D1139" s="209" t="s">
        <v>6072</v>
      </c>
      <c r="E1139" s="210" t="s">
        <v>357</v>
      </c>
      <c r="F1139" s="209" t="s">
        <v>357</v>
      </c>
      <c r="G1139" s="209">
        <v>95129</v>
      </c>
      <c r="H1139" s="209" t="s">
        <v>6549</v>
      </c>
      <c r="I1139" s="209" t="s">
        <v>35</v>
      </c>
      <c r="J1139" s="209" t="s">
        <v>5389</v>
      </c>
      <c r="K1139" s="210">
        <v>47.9</v>
      </c>
      <c r="L1139" s="209" t="s">
        <v>5390</v>
      </c>
    </row>
    <row r="1140" spans="1:12" ht="13.5">
      <c r="A1140" s="209" t="s">
        <v>5774</v>
      </c>
      <c r="B1140" s="209" t="s">
        <v>5775</v>
      </c>
      <c r="C1140" s="209" t="s">
        <v>6071</v>
      </c>
      <c r="D1140" s="209" t="s">
        <v>6072</v>
      </c>
      <c r="E1140" s="210" t="s">
        <v>357</v>
      </c>
      <c r="F1140" s="209" t="s">
        <v>357</v>
      </c>
      <c r="G1140" s="209">
        <v>95130</v>
      </c>
      <c r="H1140" s="209" t="s">
        <v>6550</v>
      </c>
      <c r="I1140" s="209" t="s">
        <v>35</v>
      </c>
      <c r="J1140" s="209" t="s">
        <v>5389</v>
      </c>
      <c r="K1140" s="210">
        <v>8.8800000000000008</v>
      </c>
      <c r="L1140" s="209" t="s">
        <v>5390</v>
      </c>
    </row>
    <row r="1141" spans="1:12" ht="13.5">
      <c r="A1141" s="209" t="s">
        <v>5774</v>
      </c>
      <c r="B1141" s="209" t="s">
        <v>5775</v>
      </c>
      <c r="C1141" s="209" t="s">
        <v>6071</v>
      </c>
      <c r="D1141" s="209" t="s">
        <v>6072</v>
      </c>
      <c r="E1141" s="210" t="s">
        <v>357</v>
      </c>
      <c r="F1141" s="209" t="s">
        <v>357</v>
      </c>
      <c r="G1141" s="209">
        <v>95131</v>
      </c>
      <c r="H1141" s="209" t="s">
        <v>6551</v>
      </c>
      <c r="I1141" s="209" t="s">
        <v>35</v>
      </c>
      <c r="J1141" s="209" t="s">
        <v>5389</v>
      </c>
      <c r="K1141" s="210">
        <v>56.38</v>
      </c>
      <c r="L1141" s="209" t="s">
        <v>5390</v>
      </c>
    </row>
    <row r="1142" spans="1:12" ht="13.5">
      <c r="A1142" s="209" t="s">
        <v>5774</v>
      </c>
      <c r="B1142" s="209" t="s">
        <v>5775</v>
      </c>
      <c r="C1142" s="209" t="s">
        <v>6071</v>
      </c>
      <c r="D1142" s="209" t="s">
        <v>6072</v>
      </c>
      <c r="E1142" s="210" t="s">
        <v>357</v>
      </c>
      <c r="F1142" s="209" t="s">
        <v>357</v>
      </c>
      <c r="G1142" s="209">
        <v>95132</v>
      </c>
      <c r="H1142" s="209" t="s">
        <v>6552</v>
      </c>
      <c r="I1142" s="209" t="s">
        <v>35</v>
      </c>
      <c r="J1142" s="209" t="s">
        <v>5894</v>
      </c>
      <c r="K1142" s="210">
        <v>26.35</v>
      </c>
      <c r="L1142" s="209" t="s">
        <v>5390</v>
      </c>
    </row>
    <row r="1143" spans="1:12" ht="13.5">
      <c r="A1143" s="209" t="s">
        <v>5774</v>
      </c>
      <c r="B1143" s="209" t="s">
        <v>5775</v>
      </c>
      <c r="C1143" s="209" t="s">
        <v>6071</v>
      </c>
      <c r="D1143" s="209" t="s">
        <v>6072</v>
      </c>
      <c r="E1143" s="210" t="s">
        <v>357</v>
      </c>
      <c r="F1143" s="209" t="s">
        <v>357</v>
      </c>
      <c r="G1143" s="209">
        <v>95136</v>
      </c>
      <c r="H1143" s="209" t="s">
        <v>6553</v>
      </c>
      <c r="I1143" s="209" t="s">
        <v>35</v>
      </c>
      <c r="J1143" s="209" t="s">
        <v>5894</v>
      </c>
      <c r="K1143" s="210">
        <v>0.03</v>
      </c>
      <c r="L1143" s="209" t="s">
        <v>5390</v>
      </c>
    </row>
    <row r="1144" spans="1:12" ht="13.5">
      <c r="A1144" s="209" t="s">
        <v>5774</v>
      </c>
      <c r="B1144" s="209" t="s">
        <v>5775</v>
      </c>
      <c r="C1144" s="209" t="s">
        <v>6071</v>
      </c>
      <c r="D1144" s="209" t="s">
        <v>6072</v>
      </c>
      <c r="E1144" s="210" t="s">
        <v>357</v>
      </c>
      <c r="F1144" s="209" t="s">
        <v>357</v>
      </c>
      <c r="G1144" s="209">
        <v>95137</v>
      </c>
      <c r="H1144" s="209" t="s">
        <v>6554</v>
      </c>
      <c r="I1144" s="209" t="s">
        <v>35</v>
      </c>
      <c r="J1144" s="209" t="s">
        <v>5894</v>
      </c>
      <c r="K1144" s="210">
        <v>0.01</v>
      </c>
      <c r="L1144" s="209" t="s">
        <v>5390</v>
      </c>
    </row>
    <row r="1145" spans="1:12" ht="13.5">
      <c r="A1145" s="209" t="s">
        <v>5774</v>
      </c>
      <c r="B1145" s="209" t="s">
        <v>5775</v>
      </c>
      <c r="C1145" s="209" t="s">
        <v>6071</v>
      </c>
      <c r="D1145" s="209" t="s">
        <v>6072</v>
      </c>
      <c r="E1145" s="210" t="s">
        <v>357</v>
      </c>
      <c r="F1145" s="209" t="s">
        <v>357</v>
      </c>
      <c r="G1145" s="209">
        <v>95138</v>
      </c>
      <c r="H1145" s="209" t="s">
        <v>6555</v>
      </c>
      <c r="I1145" s="209" t="s">
        <v>35</v>
      </c>
      <c r="J1145" s="209" t="s">
        <v>5894</v>
      </c>
      <c r="K1145" s="210">
        <v>0.03</v>
      </c>
      <c r="L1145" s="209" t="s">
        <v>5390</v>
      </c>
    </row>
    <row r="1146" spans="1:12" ht="13.5">
      <c r="A1146" s="209" t="s">
        <v>5774</v>
      </c>
      <c r="B1146" s="209" t="s">
        <v>5775</v>
      </c>
      <c r="C1146" s="209" t="s">
        <v>6071</v>
      </c>
      <c r="D1146" s="209" t="s">
        <v>6072</v>
      </c>
      <c r="E1146" s="210" t="s">
        <v>357</v>
      </c>
      <c r="F1146" s="209" t="s">
        <v>357</v>
      </c>
      <c r="G1146" s="209">
        <v>95208</v>
      </c>
      <c r="H1146" s="209" t="s">
        <v>6556</v>
      </c>
      <c r="I1146" s="209" t="s">
        <v>35</v>
      </c>
      <c r="J1146" s="209" t="s">
        <v>5389</v>
      </c>
      <c r="K1146" s="210">
        <v>31.8</v>
      </c>
      <c r="L1146" s="209" t="s">
        <v>5390</v>
      </c>
    </row>
    <row r="1147" spans="1:12" ht="13.5">
      <c r="A1147" s="209" t="s">
        <v>5774</v>
      </c>
      <c r="B1147" s="209" t="s">
        <v>5775</v>
      </c>
      <c r="C1147" s="209" t="s">
        <v>6071</v>
      </c>
      <c r="D1147" s="209" t="s">
        <v>6072</v>
      </c>
      <c r="E1147" s="210" t="s">
        <v>357</v>
      </c>
      <c r="F1147" s="209" t="s">
        <v>357</v>
      </c>
      <c r="G1147" s="209">
        <v>95209</v>
      </c>
      <c r="H1147" s="209" t="s">
        <v>6557</v>
      </c>
      <c r="I1147" s="209" t="s">
        <v>35</v>
      </c>
      <c r="J1147" s="209" t="s">
        <v>5389</v>
      </c>
      <c r="K1147" s="210">
        <v>7.95</v>
      </c>
      <c r="L1147" s="209" t="s">
        <v>5390</v>
      </c>
    </row>
    <row r="1148" spans="1:12" ht="13.5">
      <c r="A1148" s="209" t="s">
        <v>5774</v>
      </c>
      <c r="B1148" s="209" t="s">
        <v>5775</v>
      </c>
      <c r="C1148" s="209" t="s">
        <v>6071</v>
      </c>
      <c r="D1148" s="209" t="s">
        <v>6072</v>
      </c>
      <c r="E1148" s="210" t="s">
        <v>357</v>
      </c>
      <c r="F1148" s="209" t="s">
        <v>357</v>
      </c>
      <c r="G1148" s="209">
        <v>95210</v>
      </c>
      <c r="H1148" s="209" t="s">
        <v>6558</v>
      </c>
      <c r="I1148" s="209" t="s">
        <v>35</v>
      </c>
      <c r="J1148" s="209" t="s">
        <v>5389</v>
      </c>
      <c r="K1148" s="210">
        <v>31.8</v>
      </c>
      <c r="L1148" s="209" t="s">
        <v>5390</v>
      </c>
    </row>
    <row r="1149" spans="1:12" ht="13.5">
      <c r="A1149" s="209" t="s">
        <v>5774</v>
      </c>
      <c r="B1149" s="209" t="s">
        <v>5775</v>
      </c>
      <c r="C1149" s="209" t="s">
        <v>6071</v>
      </c>
      <c r="D1149" s="209" t="s">
        <v>6072</v>
      </c>
      <c r="E1149" s="210" t="s">
        <v>357</v>
      </c>
      <c r="F1149" s="209" t="s">
        <v>357</v>
      </c>
      <c r="G1149" s="209">
        <v>95211</v>
      </c>
      <c r="H1149" s="209" t="s">
        <v>6559</v>
      </c>
      <c r="I1149" s="209" t="s">
        <v>35</v>
      </c>
      <c r="J1149" s="209" t="s">
        <v>5447</v>
      </c>
      <c r="K1149" s="210">
        <v>10.75</v>
      </c>
      <c r="L1149" s="209" t="s">
        <v>5390</v>
      </c>
    </row>
    <row r="1150" spans="1:12" ht="13.5">
      <c r="A1150" s="209" t="s">
        <v>5774</v>
      </c>
      <c r="B1150" s="209" t="s">
        <v>5775</v>
      </c>
      <c r="C1150" s="209" t="s">
        <v>6071</v>
      </c>
      <c r="D1150" s="209" t="s">
        <v>6072</v>
      </c>
      <c r="E1150" s="210" t="s">
        <v>357</v>
      </c>
      <c r="F1150" s="209" t="s">
        <v>357</v>
      </c>
      <c r="G1150" s="209">
        <v>95217</v>
      </c>
      <c r="H1150" s="209" t="s">
        <v>6560</v>
      </c>
      <c r="I1150" s="209" t="s">
        <v>35</v>
      </c>
      <c r="J1150" s="209" t="s">
        <v>5447</v>
      </c>
      <c r="K1150" s="210">
        <v>0.87</v>
      </c>
      <c r="L1150" s="209" t="s">
        <v>5390</v>
      </c>
    </row>
    <row r="1151" spans="1:12" ht="13.5">
      <c r="A1151" s="209" t="s">
        <v>5774</v>
      </c>
      <c r="B1151" s="209" t="s">
        <v>5775</v>
      </c>
      <c r="C1151" s="209" t="s">
        <v>6071</v>
      </c>
      <c r="D1151" s="209" t="s">
        <v>6072</v>
      </c>
      <c r="E1151" s="210" t="s">
        <v>357</v>
      </c>
      <c r="F1151" s="209" t="s">
        <v>357</v>
      </c>
      <c r="G1151" s="209">
        <v>95255</v>
      </c>
      <c r="H1151" s="209" t="s">
        <v>6561</v>
      </c>
      <c r="I1151" s="209" t="s">
        <v>35</v>
      </c>
      <c r="J1151" s="209" t="s">
        <v>5447</v>
      </c>
      <c r="K1151" s="210">
        <v>1.61</v>
      </c>
      <c r="L1151" s="209" t="s">
        <v>5390</v>
      </c>
    </row>
    <row r="1152" spans="1:12" ht="13.5">
      <c r="A1152" s="209" t="s">
        <v>5774</v>
      </c>
      <c r="B1152" s="209" t="s">
        <v>5775</v>
      </c>
      <c r="C1152" s="209" t="s">
        <v>6071</v>
      </c>
      <c r="D1152" s="209" t="s">
        <v>6072</v>
      </c>
      <c r="E1152" s="210" t="s">
        <v>357</v>
      </c>
      <c r="F1152" s="209" t="s">
        <v>357</v>
      </c>
      <c r="G1152" s="209">
        <v>95256</v>
      </c>
      <c r="H1152" s="209" t="s">
        <v>6562</v>
      </c>
      <c r="I1152" s="209" t="s">
        <v>35</v>
      </c>
      <c r="J1152" s="209" t="s">
        <v>5447</v>
      </c>
      <c r="K1152" s="210">
        <v>0.19</v>
      </c>
      <c r="L1152" s="209" t="s">
        <v>5390</v>
      </c>
    </row>
    <row r="1153" spans="1:12" ht="13.5">
      <c r="A1153" s="209" t="s">
        <v>5774</v>
      </c>
      <c r="B1153" s="209" t="s">
        <v>5775</v>
      </c>
      <c r="C1153" s="209" t="s">
        <v>6071</v>
      </c>
      <c r="D1153" s="209" t="s">
        <v>6072</v>
      </c>
      <c r="E1153" s="210" t="s">
        <v>357</v>
      </c>
      <c r="F1153" s="209" t="s">
        <v>357</v>
      </c>
      <c r="G1153" s="209">
        <v>95257</v>
      </c>
      <c r="H1153" s="209" t="s">
        <v>6563</v>
      </c>
      <c r="I1153" s="209" t="s">
        <v>35</v>
      </c>
      <c r="J1153" s="209" t="s">
        <v>5447</v>
      </c>
      <c r="K1153" s="210">
        <v>2.0099999999999998</v>
      </c>
      <c r="L1153" s="209" t="s">
        <v>5390</v>
      </c>
    </row>
    <row r="1154" spans="1:12" ht="13.5">
      <c r="A1154" s="209" t="s">
        <v>5774</v>
      </c>
      <c r="B1154" s="209" t="s">
        <v>5775</v>
      </c>
      <c r="C1154" s="209" t="s">
        <v>6071</v>
      </c>
      <c r="D1154" s="209" t="s">
        <v>6072</v>
      </c>
      <c r="E1154" s="210" t="s">
        <v>357</v>
      </c>
      <c r="F1154" s="209" t="s">
        <v>357</v>
      </c>
      <c r="G1154" s="209">
        <v>95260</v>
      </c>
      <c r="H1154" s="209" t="s">
        <v>6564</v>
      </c>
      <c r="I1154" s="209" t="s">
        <v>35</v>
      </c>
      <c r="J1154" s="209" t="s">
        <v>5389</v>
      </c>
      <c r="K1154" s="210">
        <v>0.54</v>
      </c>
      <c r="L1154" s="209" t="s">
        <v>5390</v>
      </c>
    </row>
    <row r="1155" spans="1:12" ht="13.5">
      <c r="A1155" s="209" t="s">
        <v>5774</v>
      </c>
      <c r="B1155" s="209" t="s">
        <v>5775</v>
      </c>
      <c r="C1155" s="209" t="s">
        <v>6071</v>
      </c>
      <c r="D1155" s="209" t="s">
        <v>6072</v>
      </c>
      <c r="E1155" s="210" t="s">
        <v>357</v>
      </c>
      <c r="F1155" s="209" t="s">
        <v>357</v>
      </c>
      <c r="G1155" s="209">
        <v>95261</v>
      </c>
      <c r="H1155" s="209" t="s">
        <v>6565</v>
      </c>
      <c r="I1155" s="209" t="s">
        <v>35</v>
      </c>
      <c r="J1155" s="209" t="s">
        <v>5447</v>
      </c>
      <c r="K1155" s="210">
        <v>0.18</v>
      </c>
      <c r="L1155" s="209" t="s">
        <v>5390</v>
      </c>
    </row>
    <row r="1156" spans="1:12" ht="13.5">
      <c r="A1156" s="209" t="s">
        <v>5774</v>
      </c>
      <c r="B1156" s="209" t="s">
        <v>5775</v>
      </c>
      <c r="C1156" s="209" t="s">
        <v>6071</v>
      </c>
      <c r="D1156" s="209" t="s">
        <v>6072</v>
      </c>
      <c r="E1156" s="210" t="s">
        <v>357</v>
      </c>
      <c r="F1156" s="209" t="s">
        <v>357</v>
      </c>
      <c r="G1156" s="209">
        <v>95262</v>
      </c>
      <c r="H1156" s="209" t="s">
        <v>6566</v>
      </c>
      <c r="I1156" s="209" t="s">
        <v>35</v>
      </c>
      <c r="J1156" s="209" t="s">
        <v>5447</v>
      </c>
      <c r="K1156" s="210">
        <v>1.68</v>
      </c>
      <c r="L1156" s="209" t="s">
        <v>5390</v>
      </c>
    </row>
    <row r="1157" spans="1:12" ht="13.5">
      <c r="A1157" s="209" t="s">
        <v>5774</v>
      </c>
      <c r="B1157" s="209" t="s">
        <v>5775</v>
      </c>
      <c r="C1157" s="209" t="s">
        <v>6071</v>
      </c>
      <c r="D1157" s="209" t="s">
        <v>6072</v>
      </c>
      <c r="E1157" s="210" t="s">
        <v>357</v>
      </c>
      <c r="F1157" s="209" t="s">
        <v>357</v>
      </c>
      <c r="G1157" s="209">
        <v>95263</v>
      </c>
      <c r="H1157" s="209" t="s">
        <v>6567</v>
      </c>
      <c r="I1157" s="209" t="s">
        <v>35</v>
      </c>
      <c r="J1157" s="209" t="s">
        <v>5894</v>
      </c>
      <c r="K1157" s="210">
        <v>4.26</v>
      </c>
      <c r="L1157" s="209" t="s">
        <v>5390</v>
      </c>
    </row>
    <row r="1158" spans="1:12" ht="13.5">
      <c r="A1158" s="209" t="s">
        <v>5774</v>
      </c>
      <c r="B1158" s="209" t="s">
        <v>5775</v>
      </c>
      <c r="C1158" s="209" t="s">
        <v>6071</v>
      </c>
      <c r="D1158" s="209" t="s">
        <v>6072</v>
      </c>
      <c r="E1158" s="210" t="s">
        <v>357</v>
      </c>
      <c r="F1158" s="209" t="s">
        <v>357</v>
      </c>
      <c r="G1158" s="209">
        <v>95266</v>
      </c>
      <c r="H1158" s="209" t="s">
        <v>6568</v>
      </c>
      <c r="I1158" s="209" t="s">
        <v>35</v>
      </c>
      <c r="J1158" s="209" t="s">
        <v>5389</v>
      </c>
      <c r="K1158" s="210">
        <v>0.49</v>
      </c>
      <c r="L1158" s="209" t="s">
        <v>5390</v>
      </c>
    </row>
    <row r="1159" spans="1:12" ht="13.5">
      <c r="A1159" s="209" t="s">
        <v>5774</v>
      </c>
      <c r="B1159" s="209" t="s">
        <v>5775</v>
      </c>
      <c r="C1159" s="209" t="s">
        <v>6071</v>
      </c>
      <c r="D1159" s="209" t="s">
        <v>6072</v>
      </c>
      <c r="E1159" s="210" t="s">
        <v>357</v>
      </c>
      <c r="F1159" s="209" t="s">
        <v>357</v>
      </c>
      <c r="G1159" s="209">
        <v>95267</v>
      </c>
      <c r="H1159" s="209" t="s">
        <v>6569</v>
      </c>
      <c r="I1159" s="209" t="s">
        <v>35</v>
      </c>
      <c r="J1159" s="209" t="s">
        <v>5389</v>
      </c>
      <c r="K1159" s="210">
        <v>0.05</v>
      </c>
      <c r="L1159" s="209" t="s">
        <v>5390</v>
      </c>
    </row>
    <row r="1160" spans="1:12" ht="13.5">
      <c r="A1160" s="209" t="s">
        <v>5774</v>
      </c>
      <c r="B1160" s="209" t="s">
        <v>5775</v>
      </c>
      <c r="C1160" s="209" t="s">
        <v>6071</v>
      </c>
      <c r="D1160" s="209" t="s">
        <v>6072</v>
      </c>
      <c r="E1160" s="210" t="s">
        <v>357</v>
      </c>
      <c r="F1160" s="209" t="s">
        <v>357</v>
      </c>
      <c r="G1160" s="209">
        <v>95268</v>
      </c>
      <c r="H1160" s="209" t="s">
        <v>6570</v>
      </c>
      <c r="I1160" s="209" t="s">
        <v>35</v>
      </c>
      <c r="J1160" s="209" t="s">
        <v>5389</v>
      </c>
      <c r="K1160" s="210">
        <v>0.48</v>
      </c>
      <c r="L1160" s="209" t="s">
        <v>5390</v>
      </c>
    </row>
    <row r="1161" spans="1:12" ht="13.5">
      <c r="A1161" s="209" t="s">
        <v>5774</v>
      </c>
      <c r="B1161" s="209" t="s">
        <v>5775</v>
      </c>
      <c r="C1161" s="209" t="s">
        <v>6071</v>
      </c>
      <c r="D1161" s="209" t="s">
        <v>6072</v>
      </c>
      <c r="E1161" s="210" t="s">
        <v>357</v>
      </c>
      <c r="F1161" s="209" t="s">
        <v>357</v>
      </c>
      <c r="G1161" s="209">
        <v>95269</v>
      </c>
      <c r="H1161" s="209" t="s">
        <v>6571</v>
      </c>
      <c r="I1161" s="209" t="s">
        <v>35</v>
      </c>
      <c r="J1161" s="209" t="s">
        <v>5894</v>
      </c>
      <c r="K1161" s="210">
        <v>7.87</v>
      </c>
      <c r="L1161" s="209" t="s">
        <v>5390</v>
      </c>
    </row>
    <row r="1162" spans="1:12" ht="13.5">
      <c r="A1162" s="209" t="s">
        <v>5774</v>
      </c>
      <c r="B1162" s="209" t="s">
        <v>5775</v>
      </c>
      <c r="C1162" s="209" t="s">
        <v>6071</v>
      </c>
      <c r="D1162" s="209" t="s">
        <v>6072</v>
      </c>
      <c r="E1162" s="210" t="s">
        <v>357</v>
      </c>
      <c r="F1162" s="209" t="s">
        <v>357</v>
      </c>
      <c r="G1162" s="209">
        <v>95272</v>
      </c>
      <c r="H1162" s="209" t="s">
        <v>6572</v>
      </c>
      <c r="I1162" s="209" t="s">
        <v>35</v>
      </c>
      <c r="J1162" s="209" t="s">
        <v>5389</v>
      </c>
      <c r="K1162" s="210">
        <v>0.45</v>
      </c>
      <c r="L1162" s="209" t="s">
        <v>5390</v>
      </c>
    </row>
    <row r="1163" spans="1:12" ht="13.5">
      <c r="A1163" s="209" t="s">
        <v>5774</v>
      </c>
      <c r="B1163" s="209" t="s">
        <v>5775</v>
      </c>
      <c r="C1163" s="209" t="s">
        <v>6071</v>
      </c>
      <c r="D1163" s="209" t="s">
        <v>6072</v>
      </c>
      <c r="E1163" s="210" t="s">
        <v>357</v>
      </c>
      <c r="F1163" s="209" t="s">
        <v>357</v>
      </c>
      <c r="G1163" s="209">
        <v>95273</v>
      </c>
      <c r="H1163" s="209" t="s">
        <v>6573</v>
      </c>
      <c r="I1163" s="209" t="s">
        <v>35</v>
      </c>
      <c r="J1163" s="209" t="s">
        <v>5389</v>
      </c>
      <c r="K1163" s="210">
        <v>7.0000000000000007E-2</v>
      </c>
      <c r="L1163" s="209" t="s">
        <v>5390</v>
      </c>
    </row>
    <row r="1164" spans="1:12" ht="13.5">
      <c r="A1164" s="209" t="s">
        <v>5774</v>
      </c>
      <c r="B1164" s="209" t="s">
        <v>5775</v>
      </c>
      <c r="C1164" s="209" t="s">
        <v>6071</v>
      </c>
      <c r="D1164" s="209" t="s">
        <v>6072</v>
      </c>
      <c r="E1164" s="210" t="s">
        <v>357</v>
      </c>
      <c r="F1164" s="209" t="s">
        <v>357</v>
      </c>
      <c r="G1164" s="209">
        <v>95274</v>
      </c>
      <c r="H1164" s="209" t="s">
        <v>6574</v>
      </c>
      <c r="I1164" s="209" t="s">
        <v>35</v>
      </c>
      <c r="J1164" s="209" t="s">
        <v>5389</v>
      </c>
      <c r="K1164" s="210">
        <v>0.37</v>
      </c>
      <c r="L1164" s="209" t="s">
        <v>5390</v>
      </c>
    </row>
    <row r="1165" spans="1:12" ht="13.5">
      <c r="A1165" s="209" t="s">
        <v>5774</v>
      </c>
      <c r="B1165" s="209" t="s">
        <v>5775</v>
      </c>
      <c r="C1165" s="209" t="s">
        <v>6071</v>
      </c>
      <c r="D1165" s="209" t="s">
        <v>6072</v>
      </c>
      <c r="E1165" s="210" t="s">
        <v>357</v>
      </c>
      <c r="F1165" s="209" t="s">
        <v>357</v>
      </c>
      <c r="G1165" s="209">
        <v>95275</v>
      </c>
      <c r="H1165" s="209" t="s">
        <v>6575</v>
      </c>
      <c r="I1165" s="209" t="s">
        <v>35</v>
      </c>
      <c r="J1165" s="209" t="s">
        <v>5447</v>
      </c>
      <c r="K1165" s="210">
        <v>2.91</v>
      </c>
      <c r="L1165" s="209" t="s">
        <v>5390</v>
      </c>
    </row>
    <row r="1166" spans="1:12" ht="13.5">
      <c r="A1166" s="209" t="s">
        <v>5774</v>
      </c>
      <c r="B1166" s="209" t="s">
        <v>5775</v>
      </c>
      <c r="C1166" s="209" t="s">
        <v>6071</v>
      </c>
      <c r="D1166" s="209" t="s">
        <v>6072</v>
      </c>
      <c r="E1166" s="210" t="s">
        <v>357</v>
      </c>
      <c r="F1166" s="209" t="s">
        <v>357</v>
      </c>
      <c r="G1166" s="209">
        <v>95278</v>
      </c>
      <c r="H1166" s="209" t="s">
        <v>6576</v>
      </c>
      <c r="I1166" s="209" t="s">
        <v>35</v>
      </c>
      <c r="J1166" s="209" t="s">
        <v>5389</v>
      </c>
      <c r="K1166" s="210">
        <v>0.56999999999999995</v>
      </c>
      <c r="L1166" s="209" t="s">
        <v>5390</v>
      </c>
    </row>
    <row r="1167" spans="1:12" ht="13.5">
      <c r="A1167" s="209" t="s">
        <v>5774</v>
      </c>
      <c r="B1167" s="209" t="s">
        <v>5775</v>
      </c>
      <c r="C1167" s="209" t="s">
        <v>6071</v>
      </c>
      <c r="D1167" s="209" t="s">
        <v>6072</v>
      </c>
      <c r="E1167" s="210" t="s">
        <v>357</v>
      </c>
      <c r="F1167" s="209" t="s">
        <v>357</v>
      </c>
      <c r="G1167" s="209">
        <v>95279</v>
      </c>
      <c r="H1167" s="209" t="s">
        <v>6577</v>
      </c>
      <c r="I1167" s="209" t="s">
        <v>35</v>
      </c>
      <c r="J1167" s="209" t="s">
        <v>5389</v>
      </c>
      <c r="K1167" s="210">
        <v>0.08</v>
      </c>
      <c r="L1167" s="209" t="s">
        <v>5390</v>
      </c>
    </row>
    <row r="1168" spans="1:12" ht="13.5">
      <c r="A1168" s="209" t="s">
        <v>5774</v>
      </c>
      <c r="B1168" s="209" t="s">
        <v>5775</v>
      </c>
      <c r="C1168" s="209" t="s">
        <v>6071</v>
      </c>
      <c r="D1168" s="209" t="s">
        <v>6072</v>
      </c>
      <c r="E1168" s="210" t="s">
        <v>357</v>
      </c>
      <c r="F1168" s="209" t="s">
        <v>357</v>
      </c>
      <c r="G1168" s="209">
        <v>95280</v>
      </c>
      <c r="H1168" s="209" t="s">
        <v>6578</v>
      </c>
      <c r="I1168" s="209" t="s">
        <v>35</v>
      </c>
      <c r="J1168" s="209" t="s">
        <v>5389</v>
      </c>
      <c r="K1168" s="210">
        <v>0.56999999999999995</v>
      </c>
      <c r="L1168" s="209" t="s">
        <v>5390</v>
      </c>
    </row>
    <row r="1169" spans="1:12" ht="13.5">
      <c r="A1169" s="209" t="s">
        <v>5774</v>
      </c>
      <c r="B1169" s="209" t="s">
        <v>5775</v>
      </c>
      <c r="C1169" s="209" t="s">
        <v>6071</v>
      </c>
      <c r="D1169" s="209" t="s">
        <v>6072</v>
      </c>
      <c r="E1169" s="210" t="s">
        <v>357</v>
      </c>
      <c r="F1169" s="209" t="s">
        <v>357</v>
      </c>
      <c r="G1169" s="209">
        <v>95281</v>
      </c>
      <c r="H1169" s="209" t="s">
        <v>6579</v>
      </c>
      <c r="I1169" s="209" t="s">
        <v>35</v>
      </c>
      <c r="J1169" s="209" t="s">
        <v>5894</v>
      </c>
      <c r="K1169" s="210">
        <v>7.85</v>
      </c>
      <c r="L1169" s="209" t="s">
        <v>5390</v>
      </c>
    </row>
    <row r="1170" spans="1:12" ht="13.5">
      <c r="A1170" s="209" t="s">
        <v>5774</v>
      </c>
      <c r="B1170" s="209" t="s">
        <v>5775</v>
      </c>
      <c r="C1170" s="209" t="s">
        <v>6071</v>
      </c>
      <c r="D1170" s="209" t="s">
        <v>6072</v>
      </c>
      <c r="E1170" s="210" t="s">
        <v>357</v>
      </c>
      <c r="F1170" s="209" t="s">
        <v>357</v>
      </c>
      <c r="G1170" s="209">
        <v>95617</v>
      </c>
      <c r="H1170" s="209" t="s">
        <v>6580</v>
      </c>
      <c r="I1170" s="209" t="s">
        <v>35</v>
      </c>
      <c r="J1170" s="209" t="s">
        <v>5447</v>
      </c>
      <c r="K1170" s="210">
        <v>1.32</v>
      </c>
      <c r="L1170" s="209" t="s">
        <v>5390</v>
      </c>
    </row>
    <row r="1171" spans="1:12" ht="13.5">
      <c r="A1171" s="209" t="s">
        <v>5774</v>
      </c>
      <c r="B1171" s="209" t="s">
        <v>5775</v>
      </c>
      <c r="C1171" s="209" t="s">
        <v>6071</v>
      </c>
      <c r="D1171" s="209" t="s">
        <v>6072</v>
      </c>
      <c r="E1171" s="210" t="s">
        <v>357</v>
      </c>
      <c r="F1171" s="209" t="s">
        <v>357</v>
      </c>
      <c r="G1171" s="209">
        <v>95618</v>
      </c>
      <c r="H1171" s="209" t="s">
        <v>6581</v>
      </c>
      <c r="I1171" s="209" t="s">
        <v>35</v>
      </c>
      <c r="J1171" s="209" t="s">
        <v>5447</v>
      </c>
      <c r="K1171" s="210">
        <v>0.15</v>
      </c>
      <c r="L1171" s="209" t="s">
        <v>5390</v>
      </c>
    </row>
    <row r="1172" spans="1:12" ht="13.5">
      <c r="A1172" s="209" t="s">
        <v>5774</v>
      </c>
      <c r="B1172" s="209" t="s">
        <v>5775</v>
      </c>
      <c r="C1172" s="209" t="s">
        <v>6071</v>
      </c>
      <c r="D1172" s="209" t="s">
        <v>6072</v>
      </c>
      <c r="E1172" s="210" t="s">
        <v>357</v>
      </c>
      <c r="F1172" s="209" t="s">
        <v>357</v>
      </c>
      <c r="G1172" s="209">
        <v>95619</v>
      </c>
      <c r="H1172" s="209" t="s">
        <v>6582</v>
      </c>
      <c r="I1172" s="209" t="s">
        <v>35</v>
      </c>
      <c r="J1172" s="209" t="s">
        <v>5447</v>
      </c>
      <c r="K1172" s="210">
        <v>1.65</v>
      </c>
      <c r="L1172" s="209" t="s">
        <v>5390</v>
      </c>
    </row>
    <row r="1173" spans="1:12" ht="13.5">
      <c r="A1173" s="209" t="s">
        <v>5774</v>
      </c>
      <c r="B1173" s="209" t="s">
        <v>5775</v>
      </c>
      <c r="C1173" s="209" t="s">
        <v>6071</v>
      </c>
      <c r="D1173" s="209" t="s">
        <v>6072</v>
      </c>
      <c r="E1173" s="210" t="s">
        <v>357</v>
      </c>
      <c r="F1173" s="209" t="s">
        <v>357</v>
      </c>
      <c r="G1173" s="209">
        <v>95627</v>
      </c>
      <c r="H1173" s="209" t="s">
        <v>6583</v>
      </c>
      <c r="I1173" s="209" t="s">
        <v>35</v>
      </c>
      <c r="J1173" s="209" t="s">
        <v>5389</v>
      </c>
      <c r="K1173" s="210">
        <v>47.05</v>
      </c>
      <c r="L1173" s="209" t="s">
        <v>5390</v>
      </c>
    </row>
    <row r="1174" spans="1:12" ht="13.5">
      <c r="A1174" s="209" t="s">
        <v>5774</v>
      </c>
      <c r="B1174" s="209" t="s">
        <v>5775</v>
      </c>
      <c r="C1174" s="209" t="s">
        <v>6071</v>
      </c>
      <c r="D1174" s="209" t="s">
        <v>6072</v>
      </c>
      <c r="E1174" s="210" t="s">
        <v>357</v>
      </c>
      <c r="F1174" s="209" t="s">
        <v>357</v>
      </c>
      <c r="G1174" s="209">
        <v>95628</v>
      </c>
      <c r="H1174" s="209" t="s">
        <v>6584</v>
      </c>
      <c r="I1174" s="209" t="s">
        <v>35</v>
      </c>
      <c r="J1174" s="209" t="s">
        <v>5389</v>
      </c>
      <c r="K1174" s="210">
        <v>6.53</v>
      </c>
      <c r="L1174" s="209" t="s">
        <v>5390</v>
      </c>
    </row>
    <row r="1175" spans="1:12" ht="13.5">
      <c r="A1175" s="209" t="s">
        <v>5774</v>
      </c>
      <c r="B1175" s="209" t="s">
        <v>5775</v>
      </c>
      <c r="C1175" s="209" t="s">
        <v>6071</v>
      </c>
      <c r="D1175" s="209" t="s">
        <v>6072</v>
      </c>
      <c r="E1175" s="210" t="s">
        <v>357</v>
      </c>
      <c r="F1175" s="209" t="s">
        <v>357</v>
      </c>
      <c r="G1175" s="209">
        <v>95629</v>
      </c>
      <c r="H1175" s="209" t="s">
        <v>6585</v>
      </c>
      <c r="I1175" s="209" t="s">
        <v>35</v>
      </c>
      <c r="J1175" s="209" t="s">
        <v>5389</v>
      </c>
      <c r="K1175" s="210">
        <v>58.88</v>
      </c>
      <c r="L1175" s="209" t="s">
        <v>5390</v>
      </c>
    </row>
    <row r="1176" spans="1:12" ht="13.5">
      <c r="A1176" s="209" t="s">
        <v>5774</v>
      </c>
      <c r="B1176" s="209" t="s">
        <v>5775</v>
      </c>
      <c r="C1176" s="209" t="s">
        <v>6071</v>
      </c>
      <c r="D1176" s="209" t="s">
        <v>6072</v>
      </c>
      <c r="E1176" s="210" t="s">
        <v>357</v>
      </c>
      <c r="F1176" s="209" t="s">
        <v>357</v>
      </c>
      <c r="G1176" s="209">
        <v>95630</v>
      </c>
      <c r="H1176" s="209" t="s">
        <v>6586</v>
      </c>
      <c r="I1176" s="209" t="s">
        <v>35</v>
      </c>
      <c r="J1176" s="209" t="s">
        <v>5894</v>
      </c>
      <c r="K1176" s="210">
        <v>72.95</v>
      </c>
      <c r="L1176" s="209" t="s">
        <v>5390</v>
      </c>
    </row>
    <row r="1177" spans="1:12" ht="13.5">
      <c r="A1177" s="209" t="s">
        <v>5774</v>
      </c>
      <c r="B1177" s="209" t="s">
        <v>5775</v>
      </c>
      <c r="C1177" s="209" t="s">
        <v>6071</v>
      </c>
      <c r="D1177" s="209" t="s">
        <v>6072</v>
      </c>
      <c r="E1177" s="210" t="s">
        <v>357</v>
      </c>
      <c r="F1177" s="209" t="s">
        <v>357</v>
      </c>
      <c r="G1177" s="209">
        <v>95698</v>
      </c>
      <c r="H1177" s="209" t="s">
        <v>6587</v>
      </c>
      <c r="I1177" s="209" t="s">
        <v>35</v>
      </c>
      <c r="J1177" s="209" t="s">
        <v>5447</v>
      </c>
      <c r="K1177" s="210">
        <v>5.36</v>
      </c>
      <c r="L1177" s="209" t="s">
        <v>5390</v>
      </c>
    </row>
    <row r="1178" spans="1:12" ht="13.5">
      <c r="A1178" s="209" t="s">
        <v>5774</v>
      </c>
      <c r="B1178" s="209" t="s">
        <v>5775</v>
      </c>
      <c r="C1178" s="209" t="s">
        <v>6071</v>
      </c>
      <c r="D1178" s="209" t="s">
        <v>6072</v>
      </c>
      <c r="E1178" s="210" t="s">
        <v>357</v>
      </c>
      <c r="F1178" s="209" t="s">
        <v>357</v>
      </c>
      <c r="G1178" s="209">
        <v>95699</v>
      </c>
      <c r="H1178" s="209" t="s">
        <v>6588</v>
      </c>
      <c r="I1178" s="209" t="s">
        <v>35</v>
      </c>
      <c r="J1178" s="209" t="s">
        <v>5447</v>
      </c>
      <c r="K1178" s="210">
        <v>0.63</v>
      </c>
      <c r="L1178" s="209" t="s">
        <v>5390</v>
      </c>
    </row>
    <row r="1179" spans="1:12" ht="13.5">
      <c r="A1179" s="209" t="s">
        <v>5774</v>
      </c>
      <c r="B1179" s="209" t="s">
        <v>5775</v>
      </c>
      <c r="C1179" s="209" t="s">
        <v>6071</v>
      </c>
      <c r="D1179" s="209" t="s">
        <v>6072</v>
      </c>
      <c r="E1179" s="210" t="s">
        <v>357</v>
      </c>
      <c r="F1179" s="209" t="s">
        <v>357</v>
      </c>
      <c r="G1179" s="209">
        <v>95700</v>
      </c>
      <c r="H1179" s="209" t="s">
        <v>6589</v>
      </c>
      <c r="I1179" s="209" t="s">
        <v>35</v>
      </c>
      <c r="J1179" s="209" t="s">
        <v>5447</v>
      </c>
      <c r="K1179" s="210">
        <v>6.7</v>
      </c>
      <c r="L1179" s="209" t="s">
        <v>5390</v>
      </c>
    </row>
    <row r="1180" spans="1:12" ht="13.5">
      <c r="A1180" s="209" t="s">
        <v>5774</v>
      </c>
      <c r="B1180" s="209" t="s">
        <v>5775</v>
      </c>
      <c r="C1180" s="209" t="s">
        <v>6071</v>
      </c>
      <c r="D1180" s="209" t="s">
        <v>6072</v>
      </c>
      <c r="E1180" s="210" t="s">
        <v>357</v>
      </c>
      <c r="F1180" s="209" t="s">
        <v>357</v>
      </c>
      <c r="G1180" s="209">
        <v>95701</v>
      </c>
      <c r="H1180" s="209" t="s">
        <v>6590</v>
      </c>
      <c r="I1180" s="209" t="s">
        <v>35</v>
      </c>
      <c r="J1180" s="209" t="s">
        <v>5447</v>
      </c>
      <c r="K1180" s="210">
        <v>3.59</v>
      </c>
      <c r="L1180" s="209" t="s">
        <v>5390</v>
      </c>
    </row>
    <row r="1181" spans="1:12" ht="13.5">
      <c r="A1181" s="209" t="s">
        <v>5774</v>
      </c>
      <c r="B1181" s="209" t="s">
        <v>5775</v>
      </c>
      <c r="C1181" s="209" t="s">
        <v>6071</v>
      </c>
      <c r="D1181" s="209" t="s">
        <v>6072</v>
      </c>
      <c r="E1181" s="210" t="s">
        <v>357</v>
      </c>
      <c r="F1181" s="209" t="s">
        <v>357</v>
      </c>
      <c r="G1181" s="209">
        <v>95704</v>
      </c>
      <c r="H1181" s="209" t="s">
        <v>6591</v>
      </c>
      <c r="I1181" s="209" t="s">
        <v>35</v>
      </c>
      <c r="J1181" s="209" t="s">
        <v>5389</v>
      </c>
      <c r="K1181" s="210">
        <v>44.75</v>
      </c>
      <c r="L1181" s="209" t="s">
        <v>5390</v>
      </c>
    </row>
    <row r="1182" spans="1:12" ht="13.5">
      <c r="A1182" s="209" t="s">
        <v>5774</v>
      </c>
      <c r="B1182" s="209" t="s">
        <v>5775</v>
      </c>
      <c r="C1182" s="209" t="s">
        <v>6071</v>
      </c>
      <c r="D1182" s="209" t="s">
        <v>6072</v>
      </c>
      <c r="E1182" s="210" t="s">
        <v>357</v>
      </c>
      <c r="F1182" s="209" t="s">
        <v>357</v>
      </c>
      <c r="G1182" s="209">
        <v>95705</v>
      </c>
      <c r="H1182" s="209" t="s">
        <v>6592</v>
      </c>
      <c r="I1182" s="209" t="s">
        <v>35</v>
      </c>
      <c r="J1182" s="209" t="s">
        <v>5389</v>
      </c>
      <c r="K1182" s="210">
        <v>6.12</v>
      </c>
      <c r="L1182" s="209" t="s">
        <v>5390</v>
      </c>
    </row>
    <row r="1183" spans="1:12" ht="13.5">
      <c r="A1183" s="209" t="s">
        <v>5774</v>
      </c>
      <c r="B1183" s="209" t="s">
        <v>5775</v>
      </c>
      <c r="C1183" s="209" t="s">
        <v>6071</v>
      </c>
      <c r="D1183" s="209" t="s">
        <v>6072</v>
      </c>
      <c r="E1183" s="210" t="s">
        <v>357</v>
      </c>
      <c r="F1183" s="209" t="s">
        <v>357</v>
      </c>
      <c r="G1183" s="209">
        <v>95706</v>
      </c>
      <c r="H1183" s="209" t="s">
        <v>6593</v>
      </c>
      <c r="I1183" s="209" t="s">
        <v>35</v>
      </c>
      <c r="J1183" s="209" t="s">
        <v>5389</v>
      </c>
      <c r="K1183" s="210">
        <v>56</v>
      </c>
      <c r="L1183" s="209" t="s">
        <v>5390</v>
      </c>
    </row>
    <row r="1184" spans="1:12" ht="13.5">
      <c r="A1184" s="209" t="s">
        <v>5774</v>
      </c>
      <c r="B1184" s="209" t="s">
        <v>5775</v>
      </c>
      <c r="C1184" s="209" t="s">
        <v>6071</v>
      </c>
      <c r="D1184" s="209" t="s">
        <v>6072</v>
      </c>
      <c r="E1184" s="210" t="s">
        <v>357</v>
      </c>
      <c r="F1184" s="209" t="s">
        <v>357</v>
      </c>
      <c r="G1184" s="209">
        <v>95707</v>
      </c>
      <c r="H1184" s="209" t="s">
        <v>6594</v>
      </c>
      <c r="I1184" s="209" t="s">
        <v>35</v>
      </c>
      <c r="J1184" s="209" t="s">
        <v>5447</v>
      </c>
      <c r="K1184" s="210">
        <v>4.71</v>
      </c>
      <c r="L1184" s="209" t="s">
        <v>5390</v>
      </c>
    </row>
    <row r="1185" spans="1:12" ht="13.5">
      <c r="A1185" s="209" t="s">
        <v>5774</v>
      </c>
      <c r="B1185" s="209" t="s">
        <v>5775</v>
      </c>
      <c r="C1185" s="209" t="s">
        <v>6071</v>
      </c>
      <c r="D1185" s="209" t="s">
        <v>6072</v>
      </c>
      <c r="E1185" s="210" t="s">
        <v>357</v>
      </c>
      <c r="F1185" s="209" t="s">
        <v>357</v>
      </c>
      <c r="G1185" s="209">
        <v>95710</v>
      </c>
      <c r="H1185" s="209" t="s">
        <v>6595</v>
      </c>
      <c r="I1185" s="209" t="s">
        <v>35</v>
      </c>
      <c r="J1185" s="209" t="s">
        <v>5389</v>
      </c>
      <c r="K1185" s="210">
        <v>53.79</v>
      </c>
      <c r="L1185" s="209" t="s">
        <v>5390</v>
      </c>
    </row>
    <row r="1186" spans="1:12" ht="13.5">
      <c r="A1186" s="209" t="s">
        <v>5774</v>
      </c>
      <c r="B1186" s="209" t="s">
        <v>5775</v>
      </c>
      <c r="C1186" s="209" t="s">
        <v>6071</v>
      </c>
      <c r="D1186" s="209" t="s">
        <v>6072</v>
      </c>
      <c r="E1186" s="210" t="s">
        <v>357</v>
      </c>
      <c r="F1186" s="209" t="s">
        <v>357</v>
      </c>
      <c r="G1186" s="209">
        <v>95711</v>
      </c>
      <c r="H1186" s="209" t="s">
        <v>6596</v>
      </c>
      <c r="I1186" s="209" t="s">
        <v>35</v>
      </c>
      <c r="J1186" s="209" t="s">
        <v>5389</v>
      </c>
      <c r="K1186" s="210">
        <v>7.3</v>
      </c>
      <c r="L1186" s="209" t="s">
        <v>5390</v>
      </c>
    </row>
    <row r="1187" spans="1:12" ht="13.5">
      <c r="A1187" s="209" t="s">
        <v>5774</v>
      </c>
      <c r="B1187" s="209" t="s">
        <v>5775</v>
      </c>
      <c r="C1187" s="209" t="s">
        <v>6071</v>
      </c>
      <c r="D1187" s="209" t="s">
        <v>6072</v>
      </c>
      <c r="E1187" s="210" t="s">
        <v>357</v>
      </c>
      <c r="F1187" s="209" t="s">
        <v>357</v>
      </c>
      <c r="G1187" s="209">
        <v>95712</v>
      </c>
      <c r="H1187" s="209" t="s">
        <v>6597</v>
      </c>
      <c r="I1187" s="209" t="s">
        <v>35</v>
      </c>
      <c r="J1187" s="209" t="s">
        <v>5389</v>
      </c>
      <c r="K1187" s="210">
        <v>67.239999999999995</v>
      </c>
      <c r="L1187" s="209" t="s">
        <v>5390</v>
      </c>
    </row>
    <row r="1188" spans="1:12" ht="13.5">
      <c r="A1188" s="209" t="s">
        <v>5774</v>
      </c>
      <c r="B1188" s="209" t="s">
        <v>5775</v>
      </c>
      <c r="C1188" s="209" t="s">
        <v>6071</v>
      </c>
      <c r="D1188" s="209" t="s">
        <v>6072</v>
      </c>
      <c r="E1188" s="210" t="s">
        <v>357</v>
      </c>
      <c r="F1188" s="209" t="s">
        <v>357</v>
      </c>
      <c r="G1188" s="209">
        <v>95713</v>
      </c>
      <c r="H1188" s="209" t="s">
        <v>6598</v>
      </c>
      <c r="I1188" s="209" t="s">
        <v>35</v>
      </c>
      <c r="J1188" s="209" t="s">
        <v>5894</v>
      </c>
      <c r="K1188" s="210">
        <v>73.489999999999995</v>
      </c>
      <c r="L1188" s="209" t="s">
        <v>5390</v>
      </c>
    </row>
    <row r="1189" spans="1:12" ht="13.5">
      <c r="A1189" s="209" t="s">
        <v>5774</v>
      </c>
      <c r="B1189" s="209" t="s">
        <v>5775</v>
      </c>
      <c r="C1189" s="209" t="s">
        <v>6071</v>
      </c>
      <c r="D1189" s="209" t="s">
        <v>6072</v>
      </c>
      <c r="E1189" s="210" t="s">
        <v>357</v>
      </c>
      <c r="F1189" s="209" t="s">
        <v>357</v>
      </c>
      <c r="G1189" s="209">
        <v>95716</v>
      </c>
      <c r="H1189" s="209" t="s">
        <v>6599</v>
      </c>
      <c r="I1189" s="209" t="s">
        <v>35</v>
      </c>
      <c r="J1189" s="209" t="s">
        <v>5389</v>
      </c>
      <c r="K1189" s="210">
        <v>51.78</v>
      </c>
      <c r="L1189" s="209" t="s">
        <v>5390</v>
      </c>
    </row>
    <row r="1190" spans="1:12" ht="13.5">
      <c r="A1190" s="209" t="s">
        <v>5774</v>
      </c>
      <c r="B1190" s="209" t="s">
        <v>5775</v>
      </c>
      <c r="C1190" s="209" t="s">
        <v>6071</v>
      </c>
      <c r="D1190" s="209" t="s">
        <v>6072</v>
      </c>
      <c r="E1190" s="210" t="s">
        <v>357</v>
      </c>
      <c r="F1190" s="209" t="s">
        <v>357</v>
      </c>
      <c r="G1190" s="209">
        <v>95717</v>
      </c>
      <c r="H1190" s="209" t="s">
        <v>6600</v>
      </c>
      <c r="I1190" s="209" t="s">
        <v>35</v>
      </c>
      <c r="J1190" s="209" t="s">
        <v>5389</v>
      </c>
      <c r="K1190" s="210">
        <v>7.02</v>
      </c>
      <c r="L1190" s="209" t="s">
        <v>5390</v>
      </c>
    </row>
    <row r="1191" spans="1:12" ht="13.5">
      <c r="A1191" s="209" t="s">
        <v>5774</v>
      </c>
      <c r="B1191" s="209" t="s">
        <v>5775</v>
      </c>
      <c r="C1191" s="209" t="s">
        <v>6071</v>
      </c>
      <c r="D1191" s="209" t="s">
        <v>6072</v>
      </c>
      <c r="E1191" s="210" t="s">
        <v>357</v>
      </c>
      <c r="F1191" s="209" t="s">
        <v>357</v>
      </c>
      <c r="G1191" s="209">
        <v>95718</v>
      </c>
      <c r="H1191" s="209" t="s">
        <v>6601</v>
      </c>
      <c r="I1191" s="209" t="s">
        <v>35</v>
      </c>
      <c r="J1191" s="209" t="s">
        <v>5389</v>
      </c>
      <c r="K1191" s="210">
        <v>64.73</v>
      </c>
      <c r="L1191" s="209" t="s">
        <v>5390</v>
      </c>
    </row>
    <row r="1192" spans="1:12" ht="13.5">
      <c r="A1192" s="209" t="s">
        <v>5774</v>
      </c>
      <c r="B1192" s="209" t="s">
        <v>5775</v>
      </c>
      <c r="C1192" s="209" t="s">
        <v>6071</v>
      </c>
      <c r="D1192" s="209" t="s">
        <v>6072</v>
      </c>
      <c r="E1192" s="210" t="s">
        <v>357</v>
      </c>
      <c r="F1192" s="209" t="s">
        <v>357</v>
      </c>
      <c r="G1192" s="209">
        <v>95719</v>
      </c>
      <c r="H1192" s="209" t="s">
        <v>6602</v>
      </c>
      <c r="I1192" s="209" t="s">
        <v>35</v>
      </c>
      <c r="J1192" s="209" t="s">
        <v>5894</v>
      </c>
      <c r="K1192" s="210">
        <v>73.489999999999995</v>
      </c>
      <c r="L1192" s="209" t="s">
        <v>5390</v>
      </c>
    </row>
    <row r="1193" spans="1:12" ht="13.5">
      <c r="A1193" s="209" t="s">
        <v>5774</v>
      </c>
      <c r="B1193" s="209" t="s">
        <v>5775</v>
      </c>
      <c r="C1193" s="209" t="s">
        <v>6071</v>
      </c>
      <c r="D1193" s="209" t="s">
        <v>6072</v>
      </c>
      <c r="E1193" s="210" t="s">
        <v>357</v>
      </c>
      <c r="F1193" s="209" t="s">
        <v>357</v>
      </c>
      <c r="G1193" s="209">
        <v>95869</v>
      </c>
      <c r="H1193" s="209" t="s">
        <v>6603</v>
      </c>
      <c r="I1193" s="209" t="s">
        <v>35</v>
      </c>
      <c r="J1193" s="209" t="s">
        <v>5389</v>
      </c>
      <c r="K1193" s="210">
        <v>1.5</v>
      </c>
      <c r="L1193" s="209" t="s">
        <v>5390</v>
      </c>
    </row>
    <row r="1194" spans="1:12" ht="13.5">
      <c r="A1194" s="209" t="s">
        <v>5774</v>
      </c>
      <c r="B1194" s="209" t="s">
        <v>5775</v>
      </c>
      <c r="C1194" s="209" t="s">
        <v>6071</v>
      </c>
      <c r="D1194" s="209" t="s">
        <v>6072</v>
      </c>
      <c r="E1194" s="210" t="s">
        <v>357</v>
      </c>
      <c r="F1194" s="209" t="s">
        <v>357</v>
      </c>
      <c r="G1194" s="209">
        <v>95870</v>
      </c>
      <c r="H1194" s="209" t="s">
        <v>6604</v>
      </c>
      <c r="I1194" s="209" t="s">
        <v>35</v>
      </c>
      <c r="J1194" s="209" t="s">
        <v>5389</v>
      </c>
      <c r="K1194" s="210">
        <v>7.46</v>
      </c>
      <c r="L1194" s="209" t="s">
        <v>5390</v>
      </c>
    </row>
    <row r="1195" spans="1:12" ht="13.5">
      <c r="A1195" s="209" t="s">
        <v>5774</v>
      </c>
      <c r="B1195" s="209" t="s">
        <v>5775</v>
      </c>
      <c r="C1195" s="209" t="s">
        <v>6071</v>
      </c>
      <c r="D1195" s="209" t="s">
        <v>6072</v>
      </c>
      <c r="E1195" s="210" t="s">
        <v>357</v>
      </c>
      <c r="F1195" s="209" t="s">
        <v>357</v>
      </c>
      <c r="G1195" s="209">
        <v>95871</v>
      </c>
      <c r="H1195" s="209" t="s">
        <v>6605</v>
      </c>
      <c r="I1195" s="209" t="s">
        <v>35</v>
      </c>
      <c r="J1195" s="209" t="s">
        <v>5894</v>
      </c>
      <c r="K1195" s="210">
        <v>223.17</v>
      </c>
      <c r="L1195" s="209" t="s">
        <v>5390</v>
      </c>
    </row>
    <row r="1196" spans="1:12" ht="13.5">
      <c r="A1196" s="209" t="s">
        <v>5774</v>
      </c>
      <c r="B1196" s="209" t="s">
        <v>5775</v>
      </c>
      <c r="C1196" s="209" t="s">
        <v>6071</v>
      </c>
      <c r="D1196" s="209" t="s">
        <v>6072</v>
      </c>
      <c r="E1196" s="210" t="s">
        <v>357</v>
      </c>
      <c r="F1196" s="209" t="s">
        <v>357</v>
      </c>
      <c r="G1196" s="209">
        <v>95874</v>
      </c>
      <c r="H1196" s="209" t="s">
        <v>6606</v>
      </c>
      <c r="I1196" s="209" t="s">
        <v>35</v>
      </c>
      <c r="J1196" s="209" t="s">
        <v>5389</v>
      </c>
      <c r="K1196" s="210">
        <v>8.36</v>
      </c>
      <c r="L1196" s="209" t="s">
        <v>5390</v>
      </c>
    </row>
    <row r="1197" spans="1:12" ht="13.5">
      <c r="A1197" s="209" t="s">
        <v>5774</v>
      </c>
      <c r="B1197" s="209" t="s">
        <v>5775</v>
      </c>
      <c r="C1197" s="209" t="s">
        <v>6071</v>
      </c>
      <c r="D1197" s="209" t="s">
        <v>6072</v>
      </c>
      <c r="E1197" s="210" t="s">
        <v>357</v>
      </c>
      <c r="F1197" s="209" t="s">
        <v>357</v>
      </c>
      <c r="G1197" s="209">
        <v>96008</v>
      </c>
      <c r="H1197" s="209" t="s">
        <v>6607</v>
      </c>
      <c r="I1197" s="209" t="s">
        <v>35</v>
      </c>
      <c r="J1197" s="209" t="s">
        <v>5389</v>
      </c>
      <c r="K1197" s="210">
        <v>23.63</v>
      </c>
      <c r="L1197" s="209" t="s">
        <v>5390</v>
      </c>
    </row>
    <row r="1198" spans="1:12" ht="13.5">
      <c r="A1198" s="209" t="s">
        <v>5774</v>
      </c>
      <c r="B1198" s="209" t="s">
        <v>5775</v>
      </c>
      <c r="C1198" s="209" t="s">
        <v>6071</v>
      </c>
      <c r="D1198" s="209" t="s">
        <v>6072</v>
      </c>
      <c r="E1198" s="210" t="s">
        <v>357</v>
      </c>
      <c r="F1198" s="209" t="s">
        <v>357</v>
      </c>
      <c r="G1198" s="209">
        <v>96009</v>
      </c>
      <c r="H1198" s="209" t="s">
        <v>6608</v>
      </c>
      <c r="I1198" s="209" t="s">
        <v>35</v>
      </c>
      <c r="J1198" s="209" t="s">
        <v>5389</v>
      </c>
      <c r="K1198" s="210">
        <v>3.27</v>
      </c>
      <c r="L1198" s="209" t="s">
        <v>5390</v>
      </c>
    </row>
    <row r="1199" spans="1:12" ht="13.5">
      <c r="A1199" s="209" t="s">
        <v>5774</v>
      </c>
      <c r="B1199" s="209" t="s">
        <v>5775</v>
      </c>
      <c r="C1199" s="209" t="s">
        <v>6071</v>
      </c>
      <c r="D1199" s="209" t="s">
        <v>6072</v>
      </c>
      <c r="E1199" s="210" t="s">
        <v>357</v>
      </c>
      <c r="F1199" s="209" t="s">
        <v>357</v>
      </c>
      <c r="G1199" s="209">
        <v>96011</v>
      </c>
      <c r="H1199" s="209" t="s">
        <v>6609</v>
      </c>
      <c r="I1199" s="209" t="s">
        <v>35</v>
      </c>
      <c r="J1199" s="209" t="s">
        <v>5389</v>
      </c>
      <c r="K1199" s="210">
        <v>25.85</v>
      </c>
      <c r="L1199" s="209" t="s">
        <v>5390</v>
      </c>
    </row>
    <row r="1200" spans="1:12" ht="13.5">
      <c r="A1200" s="209" t="s">
        <v>5774</v>
      </c>
      <c r="B1200" s="209" t="s">
        <v>5775</v>
      </c>
      <c r="C1200" s="209" t="s">
        <v>6071</v>
      </c>
      <c r="D1200" s="209" t="s">
        <v>6072</v>
      </c>
      <c r="E1200" s="210" t="s">
        <v>357</v>
      </c>
      <c r="F1200" s="209" t="s">
        <v>357</v>
      </c>
      <c r="G1200" s="209">
        <v>96012</v>
      </c>
      <c r="H1200" s="209" t="s">
        <v>6610</v>
      </c>
      <c r="I1200" s="209" t="s">
        <v>35</v>
      </c>
      <c r="J1200" s="209" t="s">
        <v>5894</v>
      </c>
      <c r="K1200" s="210">
        <v>79.02</v>
      </c>
      <c r="L1200" s="209" t="s">
        <v>5390</v>
      </c>
    </row>
    <row r="1201" spans="1:12" ht="13.5">
      <c r="A1201" s="209" t="s">
        <v>5774</v>
      </c>
      <c r="B1201" s="209" t="s">
        <v>5775</v>
      </c>
      <c r="C1201" s="209" t="s">
        <v>6071</v>
      </c>
      <c r="D1201" s="209" t="s">
        <v>6072</v>
      </c>
      <c r="E1201" s="210" t="s">
        <v>357</v>
      </c>
      <c r="F1201" s="209" t="s">
        <v>357</v>
      </c>
      <c r="G1201" s="209">
        <v>96015</v>
      </c>
      <c r="H1201" s="209" t="s">
        <v>6611</v>
      </c>
      <c r="I1201" s="209" t="s">
        <v>35</v>
      </c>
      <c r="J1201" s="209" t="s">
        <v>5389</v>
      </c>
      <c r="K1201" s="210">
        <v>23.41</v>
      </c>
      <c r="L1201" s="209" t="s">
        <v>5390</v>
      </c>
    </row>
    <row r="1202" spans="1:12" ht="13.5">
      <c r="A1202" s="209" t="s">
        <v>5774</v>
      </c>
      <c r="B1202" s="209" t="s">
        <v>5775</v>
      </c>
      <c r="C1202" s="209" t="s">
        <v>6071</v>
      </c>
      <c r="D1202" s="209" t="s">
        <v>6072</v>
      </c>
      <c r="E1202" s="210" t="s">
        <v>357</v>
      </c>
      <c r="F1202" s="209" t="s">
        <v>357</v>
      </c>
      <c r="G1202" s="209">
        <v>96016</v>
      </c>
      <c r="H1202" s="209" t="s">
        <v>6612</v>
      </c>
      <c r="I1202" s="209" t="s">
        <v>35</v>
      </c>
      <c r="J1202" s="209" t="s">
        <v>5389</v>
      </c>
      <c r="K1202" s="210">
        <v>3.24</v>
      </c>
      <c r="L1202" s="209" t="s">
        <v>5390</v>
      </c>
    </row>
    <row r="1203" spans="1:12" ht="13.5">
      <c r="A1203" s="209" t="s">
        <v>5774</v>
      </c>
      <c r="B1203" s="209" t="s">
        <v>5775</v>
      </c>
      <c r="C1203" s="209" t="s">
        <v>6071</v>
      </c>
      <c r="D1203" s="209" t="s">
        <v>6072</v>
      </c>
      <c r="E1203" s="210" t="s">
        <v>357</v>
      </c>
      <c r="F1203" s="209" t="s">
        <v>357</v>
      </c>
      <c r="G1203" s="209">
        <v>96018</v>
      </c>
      <c r="H1203" s="209" t="s">
        <v>6613</v>
      </c>
      <c r="I1203" s="209" t="s">
        <v>35</v>
      </c>
      <c r="J1203" s="209" t="s">
        <v>5389</v>
      </c>
      <c r="K1203" s="210">
        <v>25.61</v>
      </c>
      <c r="L1203" s="209" t="s">
        <v>5390</v>
      </c>
    </row>
    <row r="1204" spans="1:12" ht="13.5">
      <c r="A1204" s="209" t="s">
        <v>5774</v>
      </c>
      <c r="B1204" s="209" t="s">
        <v>5775</v>
      </c>
      <c r="C1204" s="209" t="s">
        <v>6071</v>
      </c>
      <c r="D1204" s="209" t="s">
        <v>6072</v>
      </c>
      <c r="E1204" s="210" t="s">
        <v>357</v>
      </c>
      <c r="F1204" s="209" t="s">
        <v>357</v>
      </c>
      <c r="G1204" s="209">
        <v>96019</v>
      </c>
      <c r="H1204" s="209" t="s">
        <v>6614</v>
      </c>
      <c r="I1204" s="209" t="s">
        <v>35</v>
      </c>
      <c r="J1204" s="209" t="s">
        <v>5894</v>
      </c>
      <c r="K1204" s="210">
        <v>79.02</v>
      </c>
      <c r="L1204" s="209" t="s">
        <v>5390</v>
      </c>
    </row>
    <row r="1205" spans="1:12" ht="13.5">
      <c r="A1205" s="209" t="s">
        <v>5774</v>
      </c>
      <c r="B1205" s="209" t="s">
        <v>5775</v>
      </c>
      <c r="C1205" s="209" t="s">
        <v>6071</v>
      </c>
      <c r="D1205" s="209" t="s">
        <v>6072</v>
      </c>
      <c r="E1205" s="210" t="s">
        <v>357</v>
      </c>
      <c r="F1205" s="209" t="s">
        <v>357</v>
      </c>
      <c r="G1205" s="209">
        <v>96023</v>
      </c>
      <c r="H1205" s="209" t="s">
        <v>6615</v>
      </c>
      <c r="I1205" s="209" t="s">
        <v>35</v>
      </c>
      <c r="J1205" s="209" t="s">
        <v>5389</v>
      </c>
      <c r="K1205" s="210">
        <v>18.14</v>
      </c>
      <c r="L1205" s="209" t="s">
        <v>5390</v>
      </c>
    </row>
    <row r="1206" spans="1:12" ht="13.5">
      <c r="A1206" s="209" t="s">
        <v>5774</v>
      </c>
      <c r="B1206" s="209" t="s">
        <v>5775</v>
      </c>
      <c r="C1206" s="209" t="s">
        <v>6071</v>
      </c>
      <c r="D1206" s="209" t="s">
        <v>6072</v>
      </c>
      <c r="E1206" s="210" t="s">
        <v>357</v>
      </c>
      <c r="F1206" s="209" t="s">
        <v>357</v>
      </c>
      <c r="G1206" s="209">
        <v>96024</v>
      </c>
      <c r="H1206" s="209" t="s">
        <v>6616</v>
      </c>
      <c r="I1206" s="209" t="s">
        <v>35</v>
      </c>
      <c r="J1206" s="209" t="s">
        <v>5389</v>
      </c>
      <c r="K1206" s="210">
        <v>2.5099999999999998</v>
      </c>
      <c r="L1206" s="209" t="s">
        <v>5390</v>
      </c>
    </row>
    <row r="1207" spans="1:12" ht="13.5">
      <c r="A1207" s="209" t="s">
        <v>5774</v>
      </c>
      <c r="B1207" s="209" t="s">
        <v>5775</v>
      </c>
      <c r="C1207" s="209" t="s">
        <v>6071</v>
      </c>
      <c r="D1207" s="209" t="s">
        <v>6072</v>
      </c>
      <c r="E1207" s="210" t="s">
        <v>357</v>
      </c>
      <c r="F1207" s="209" t="s">
        <v>357</v>
      </c>
      <c r="G1207" s="209">
        <v>96026</v>
      </c>
      <c r="H1207" s="209" t="s">
        <v>6617</v>
      </c>
      <c r="I1207" s="209" t="s">
        <v>35</v>
      </c>
      <c r="J1207" s="209" t="s">
        <v>5389</v>
      </c>
      <c r="K1207" s="210">
        <v>19.84</v>
      </c>
      <c r="L1207" s="209" t="s">
        <v>5390</v>
      </c>
    </row>
    <row r="1208" spans="1:12" ht="13.5">
      <c r="A1208" s="209" t="s">
        <v>5774</v>
      </c>
      <c r="B1208" s="209" t="s">
        <v>5775</v>
      </c>
      <c r="C1208" s="209" t="s">
        <v>6071</v>
      </c>
      <c r="D1208" s="209" t="s">
        <v>6072</v>
      </c>
      <c r="E1208" s="210" t="s">
        <v>357</v>
      </c>
      <c r="F1208" s="209" t="s">
        <v>357</v>
      </c>
      <c r="G1208" s="209">
        <v>96027</v>
      </c>
      <c r="H1208" s="209" t="s">
        <v>6618</v>
      </c>
      <c r="I1208" s="209" t="s">
        <v>35</v>
      </c>
      <c r="J1208" s="209" t="s">
        <v>5894</v>
      </c>
      <c r="K1208" s="210">
        <v>55.06</v>
      </c>
      <c r="L1208" s="209" t="s">
        <v>5390</v>
      </c>
    </row>
    <row r="1209" spans="1:12" ht="13.5">
      <c r="A1209" s="209" t="s">
        <v>5774</v>
      </c>
      <c r="B1209" s="209" t="s">
        <v>5775</v>
      </c>
      <c r="C1209" s="209" t="s">
        <v>6071</v>
      </c>
      <c r="D1209" s="209" t="s">
        <v>6072</v>
      </c>
      <c r="E1209" s="210" t="s">
        <v>357</v>
      </c>
      <c r="F1209" s="209" t="s">
        <v>357</v>
      </c>
      <c r="G1209" s="209">
        <v>96030</v>
      </c>
      <c r="H1209" s="209" t="s">
        <v>6619</v>
      </c>
      <c r="I1209" s="209" t="s">
        <v>35</v>
      </c>
      <c r="J1209" s="209" t="s">
        <v>5389</v>
      </c>
      <c r="K1209" s="210">
        <v>34.020000000000003</v>
      </c>
      <c r="L1209" s="209" t="s">
        <v>5390</v>
      </c>
    </row>
    <row r="1210" spans="1:12" ht="13.5">
      <c r="A1210" s="209" t="s">
        <v>5774</v>
      </c>
      <c r="B1210" s="209" t="s">
        <v>5775</v>
      </c>
      <c r="C1210" s="209" t="s">
        <v>6071</v>
      </c>
      <c r="D1210" s="209" t="s">
        <v>6072</v>
      </c>
      <c r="E1210" s="210" t="s">
        <v>357</v>
      </c>
      <c r="F1210" s="209" t="s">
        <v>357</v>
      </c>
      <c r="G1210" s="209">
        <v>96031</v>
      </c>
      <c r="H1210" s="209" t="s">
        <v>6620</v>
      </c>
      <c r="I1210" s="209" t="s">
        <v>35</v>
      </c>
      <c r="J1210" s="209" t="s">
        <v>5389</v>
      </c>
      <c r="K1210" s="210">
        <v>6.53</v>
      </c>
      <c r="L1210" s="209" t="s">
        <v>5390</v>
      </c>
    </row>
    <row r="1211" spans="1:12" ht="13.5">
      <c r="A1211" s="209" t="s">
        <v>5774</v>
      </c>
      <c r="B1211" s="209" t="s">
        <v>5775</v>
      </c>
      <c r="C1211" s="209" t="s">
        <v>6071</v>
      </c>
      <c r="D1211" s="209" t="s">
        <v>6072</v>
      </c>
      <c r="E1211" s="210" t="s">
        <v>357</v>
      </c>
      <c r="F1211" s="209" t="s">
        <v>357</v>
      </c>
      <c r="G1211" s="209">
        <v>96032</v>
      </c>
      <c r="H1211" s="209" t="s">
        <v>6621</v>
      </c>
      <c r="I1211" s="209" t="s">
        <v>35</v>
      </c>
      <c r="J1211" s="209" t="s">
        <v>5389</v>
      </c>
      <c r="K1211" s="210">
        <v>5.17</v>
      </c>
      <c r="L1211" s="209" t="s">
        <v>5390</v>
      </c>
    </row>
    <row r="1212" spans="1:12" ht="13.5">
      <c r="A1212" s="209" t="s">
        <v>5774</v>
      </c>
      <c r="B1212" s="209" t="s">
        <v>5775</v>
      </c>
      <c r="C1212" s="209" t="s">
        <v>6071</v>
      </c>
      <c r="D1212" s="209" t="s">
        <v>6072</v>
      </c>
      <c r="E1212" s="210" t="s">
        <v>357</v>
      </c>
      <c r="F1212" s="209" t="s">
        <v>357</v>
      </c>
      <c r="G1212" s="209">
        <v>96033</v>
      </c>
      <c r="H1212" s="209" t="s">
        <v>6622</v>
      </c>
      <c r="I1212" s="209" t="s">
        <v>35</v>
      </c>
      <c r="J1212" s="209" t="s">
        <v>5389</v>
      </c>
      <c r="K1212" s="210">
        <v>58.51</v>
      </c>
      <c r="L1212" s="209" t="s">
        <v>5390</v>
      </c>
    </row>
    <row r="1213" spans="1:12" ht="13.5">
      <c r="A1213" s="209" t="s">
        <v>5774</v>
      </c>
      <c r="B1213" s="209" t="s">
        <v>5775</v>
      </c>
      <c r="C1213" s="209" t="s">
        <v>6071</v>
      </c>
      <c r="D1213" s="209" t="s">
        <v>6072</v>
      </c>
      <c r="E1213" s="210" t="s">
        <v>357</v>
      </c>
      <c r="F1213" s="209" t="s">
        <v>357</v>
      </c>
      <c r="G1213" s="209">
        <v>96034</v>
      </c>
      <c r="H1213" s="209" t="s">
        <v>6623</v>
      </c>
      <c r="I1213" s="209" t="s">
        <v>35</v>
      </c>
      <c r="J1213" s="209" t="s">
        <v>5894</v>
      </c>
      <c r="K1213" s="210">
        <v>115.89</v>
      </c>
      <c r="L1213" s="209" t="s">
        <v>5390</v>
      </c>
    </row>
    <row r="1214" spans="1:12" ht="13.5">
      <c r="A1214" s="209" t="s">
        <v>5774</v>
      </c>
      <c r="B1214" s="209" t="s">
        <v>5775</v>
      </c>
      <c r="C1214" s="209" t="s">
        <v>6071</v>
      </c>
      <c r="D1214" s="209" t="s">
        <v>6072</v>
      </c>
      <c r="E1214" s="210" t="s">
        <v>357</v>
      </c>
      <c r="F1214" s="209" t="s">
        <v>357</v>
      </c>
      <c r="G1214" s="209">
        <v>96053</v>
      </c>
      <c r="H1214" s="209" t="s">
        <v>6624</v>
      </c>
      <c r="I1214" s="209" t="s">
        <v>35</v>
      </c>
      <c r="J1214" s="209" t="s">
        <v>5389</v>
      </c>
      <c r="K1214" s="210">
        <v>18.36</v>
      </c>
      <c r="L1214" s="209" t="s">
        <v>5390</v>
      </c>
    </row>
    <row r="1215" spans="1:12" ht="13.5">
      <c r="A1215" s="209" t="s">
        <v>5774</v>
      </c>
      <c r="B1215" s="209" t="s">
        <v>5775</v>
      </c>
      <c r="C1215" s="209" t="s">
        <v>6071</v>
      </c>
      <c r="D1215" s="209" t="s">
        <v>6072</v>
      </c>
      <c r="E1215" s="210" t="s">
        <v>357</v>
      </c>
      <c r="F1215" s="209" t="s">
        <v>357</v>
      </c>
      <c r="G1215" s="209">
        <v>96054</v>
      </c>
      <c r="H1215" s="209" t="s">
        <v>6625</v>
      </c>
      <c r="I1215" s="209" t="s">
        <v>35</v>
      </c>
      <c r="J1215" s="209" t="s">
        <v>5389</v>
      </c>
      <c r="K1215" s="210">
        <v>31.46</v>
      </c>
      <c r="L1215" s="209" t="s">
        <v>5390</v>
      </c>
    </row>
    <row r="1216" spans="1:12" ht="13.5">
      <c r="A1216" s="209" t="s">
        <v>5774</v>
      </c>
      <c r="B1216" s="209" t="s">
        <v>5775</v>
      </c>
      <c r="C1216" s="209" t="s">
        <v>6071</v>
      </c>
      <c r="D1216" s="209" t="s">
        <v>6072</v>
      </c>
      <c r="E1216" s="210" t="s">
        <v>357</v>
      </c>
      <c r="F1216" s="209" t="s">
        <v>357</v>
      </c>
      <c r="G1216" s="209">
        <v>96055</v>
      </c>
      <c r="H1216" s="209" t="s">
        <v>6626</v>
      </c>
      <c r="I1216" s="209" t="s">
        <v>35</v>
      </c>
      <c r="J1216" s="209" t="s">
        <v>5389</v>
      </c>
      <c r="K1216" s="210">
        <v>2.54</v>
      </c>
      <c r="L1216" s="209" t="s">
        <v>5390</v>
      </c>
    </row>
    <row r="1217" spans="1:12" ht="13.5">
      <c r="A1217" s="209" t="s">
        <v>5774</v>
      </c>
      <c r="B1217" s="209" t="s">
        <v>5775</v>
      </c>
      <c r="C1217" s="209" t="s">
        <v>6071</v>
      </c>
      <c r="D1217" s="209" t="s">
        <v>6072</v>
      </c>
      <c r="E1217" s="210" t="s">
        <v>357</v>
      </c>
      <c r="F1217" s="209" t="s">
        <v>357</v>
      </c>
      <c r="G1217" s="209">
        <v>96056</v>
      </c>
      <c r="H1217" s="209" t="s">
        <v>6627</v>
      </c>
      <c r="I1217" s="209" t="s">
        <v>35</v>
      </c>
      <c r="J1217" s="209" t="s">
        <v>5389</v>
      </c>
      <c r="K1217" s="210">
        <v>20.079999999999998</v>
      </c>
      <c r="L1217" s="209" t="s">
        <v>5390</v>
      </c>
    </row>
    <row r="1218" spans="1:12" ht="13.5">
      <c r="A1218" s="209" t="s">
        <v>5774</v>
      </c>
      <c r="B1218" s="209" t="s">
        <v>5775</v>
      </c>
      <c r="C1218" s="209" t="s">
        <v>6071</v>
      </c>
      <c r="D1218" s="209" t="s">
        <v>6072</v>
      </c>
      <c r="E1218" s="210" t="s">
        <v>357</v>
      </c>
      <c r="F1218" s="209" t="s">
        <v>357</v>
      </c>
      <c r="G1218" s="209">
        <v>96057</v>
      </c>
      <c r="H1218" s="209" t="s">
        <v>6628</v>
      </c>
      <c r="I1218" s="209" t="s">
        <v>35</v>
      </c>
      <c r="J1218" s="209" t="s">
        <v>5894</v>
      </c>
      <c r="K1218" s="210">
        <v>55.06</v>
      </c>
      <c r="L1218" s="209" t="s">
        <v>5390</v>
      </c>
    </row>
    <row r="1219" spans="1:12" ht="13.5">
      <c r="A1219" s="209" t="s">
        <v>5774</v>
      </c>
      <c r="B1219" s="209" t="s">
        <v>5775</v>
      </c>
      <c r="C1219" s="209" t="s">
        <v>6071</v>
      </c>
      <c r="D1219" s="209" t="s">
        <v>6072</v>
      </c>
      <c r="E1219" s="210" t="s">
        <v>357</v>
      </c>
      <c r="F1219" s="209" t="s">
        <v>357</v>
      </c>
      <c r="G1219" s="209">
        <v>96060</v>
      </c>
      <c r="H1219" s="209" t="s">
        <v>6629</v>
      </c>
      <c r="I1219" s="209" t="s">
        <v>35</v>
      </c>
      <c r="J1219" s="209" t="s">
        <v>5389</v>
      </c>
      <c r="K1219" s="210">
        <v>3.18</v>
      </c>
      <c r="L1219" s="209" t="s">
        <v>5390</v>
      </c>
    </row>
    <row r="1220" spans="1:12" ht="13.5">
      <c r="A1220" s="209" t="s">
        <v>5774</v>
      </c>
      <c r="B1220" s="209" t="s">
        <v>5775</v>
      </c>
      <c r="C1220" s="209" t="s">
        <v>6071</v>
      </c>
      <c r="D1220" s="209" t="s">
        <v>6072</v>
      </c>
      <c r="E1220" s="210" t="s">
        <v>357</v>
      </c>
      <c r="F1220" s="209" t="s">
        <v>357</v>
      </c>
      <c r="G1220" s="209">
        <v>96061</v>
      </c>
      <c r="H1220" s="209" t="s">
        <v>6630</v>
      </c>
      <c r="I1220" s="209" t="s">
        <v>35</v>
      </c>
      <c r="J1220" s="209" t="s">
        <v>5389</v>
      </c>
      <c r="K1220" s="210">
        <v>39.32</v>
      </c>
      <c r="L1220" s="209" t="s">
        <v>5390</v>
      </c>
    </row>
    <row r="1221" spans="1:12" ht="13.5">
      <c r="A1221" s="209" t="s">
        <v>5774</v>
      </c>
      <c r="B1221" s="209" t="s">
        <v>5775</v>
      </c>
      <c r="C1221" s="209" t="s">
        <v>6071</v>
      </c>
      <c r="D1221" s="209" t="s">
        <v>6072</v>
      </c>
      <c r="E1221" s="210" t="s">
        <v>357</v>
      </c>
      <c r="F1221" s="209" t="s">
        <v>357</v>
      </c>
      <c r="G1221" s="209">
        <v>96062</v>
      </c>
      <c r="H1221" s="209" t="s">
        <v>6631</v>
      </c>
      <c r="I1221" s="209" t="s">
        <v>35</v>
      </c>
      <c r="J1221" s="209" t="s">
        <v>5894</v>
      </c>
      <c r="K1221" s="210">
        <v>32.56</v>
      </c>
      <c r="L1221" s="209" t="s">
        <v>5390</v>
      </c>
    </row>
    <row r="1222" spans="1:12" ht="13.5">
      <c r="A1222" s="209" t="s">
        <v>5774</v>
      </c>
      <c r="B1222" s="209" t="s">
        <v>5775</v>
      </c>
      <c r="C1222" s="209" t="s">
        <v>6071</v>
      </c>
      <c r="D1222" s="209" t="s">
        <v>6072</v>
      </c>
      <c r="E1222" s="210" t="s">
        <v>357</v>
      </c>
      <c r="F1222" s="209" t="s">
        <v>357</v>
      </c>
      <c r="G1222" s="209">
        <v>96241</v>
      </c>
      <c r="H1222" s="209" t="s">
        <v>6632</v>
      </c>
      <c r="I1222" s="209" t="s">
        <v>35</v>
      </c>
      <c r="J1222" s="209" t="s">
        <v>5389</v>
      </c>
      <c r="K1222" s="210">
        <v>27.2</v>
      </c>
      <c r="L1222" s="209" t="s">
        <v>5390</v>
      </c>
    </row>
    <row r="1223" spans="1:12" ht="13.5">
      <c r="A1223" s="209" t="s">
        <v>5774</v>
      </c>
      <c r="B1223" s="209" t="s">
        <v>5775</v>
      </c>
      <c r="C1223" s="209" t="s">
        <v>6071</v>
      </c>
      <c r="D1223" s="209" t="s">
        <v>6072</v>
      </c>
      <c r="E1223" s="210" t="s">
        <v>357</v>
      </c>
      <c r="F1223" s="209" t="s">
        <v>357</v>
      </c>
      <c r="G1223" s="209">
        <v>96242</v>
      </c>
      <c r="H1223" s="209" t="s">
        <v>6633</v>
      </c>
      <c r="I1223" s="209" t="s">
        <v>35</v>
      </c>
      <c r="J1223" s="209" t="s">
        <v>5389</v>
      </c>
      <c r="K1223" s="210">
        <v>3.69</v>
      </c>
      <c r="L1223" s="209" t="s">
        <v>5390</v>
      </c>
    </row>
    <row r="1224" spans="1:12" ht="13.5">
      <c r="A1224" s="209" t="s">
        <v>5774</v>
      </c>
      <c r="B1224" s="209" t="s">
        <v>5775</v>
      </c>
      <c r="C1224" s="209" t="s">
        <v>6071</v>
      </c>
      <c r="D1224" s="209" t="s">
        <v>6072</v>
      </c>
      <c r="E1224" s="210" t="s">
        <v>357</v>
      </c>
      <c r="F1224" s="209" t="s">
        <v>357</v>
      </c>
      <c r="G1224" s="209">
        <v>96243</v>
      </c>
      <c r="H1224" s="209" t="s">
        <v>6634</v>
      </c>
      <c r="I1224" s="209" t="s">
        <v>35</v>
      </c>
      <c r="J1224" s="209" t="s">
        <v>5389</v>
      </c>
      <c r="K1224" s="210">
        <v>34</v>
      </c>
      <c r="L1224" s="209" t="s">
        <v>5390</v>
      </c>
    </row>
    <row r="1225" spans="1:12" ht="13.5">
      <c r="A1225" s="209" t="s">
        <v>5774</v>
      </c>
      <c r="B1225" s="209" t="s">
        <v>5775</v>
      </c>
      <c r="C1225" s="209" t="s">
        <v>6071</v>
      </c>
      <c r="D1225" s="209" t="s">
        <v>6072</v>
      </c>
      <c r="E1225" s="210" t="s">
        <v>357</v>
      </c>
      <c r="F1225" s="209" t="s">
        <v>357</v>
      </c>
      <c r="G1225" s="209">
        <v>96244</v>
      </c>
      <c r="H1225" s="209" t="s">
        <v>6635</v>
      </c>
      <c r="I1225" s="209" t="s">
        <v>35</v>
      </c>
      <c r="J1225" s="209" t="s">
        <v>5894</v>
      </c>
      <c r="K1225" s="210">
        <v>14.22</v>
      </c>
      <c r="L1225" s="209" t="s">
        <v>5390</v>
      </c>
    </row>
    <row r="1226" spans="1:12" ht="13.5">
      <c r="A1226" s="209" t="s">
        <v>5774</v>
      </c>
      <c r="B1226" s="209" t="s">
        <v>5775</v>
      </c>
      <c r="C1226" s="209" t="s">
        <v>6071</v>
      </c>
      <c r="D1226" s="209" t="s">
        <v>6072</v>
      </c>
      <c r="E1226" s="210" t="s">
        <v>357</v>
      </c>
      <c r="F1226" s="209" t="s">
        <v>357</v>
      </c>
      <c r="G1226" s="209">
        <v>96301</v>
      </c>
      <c r="H1226" s="209" t="s">
        <v>6636</v>
      </c>
      <c r="I1226" s="209" t="s">
        <v>35</v>
      </c>
      <c r="J1226" s="209" t="s">
        <v>5894</v>
      </c>
      <c r="K1226" s="210">
        <v>40.14</v>
      </c>
      <c r="L1226" s="209" t="s">
        <v>5390</v>
      </c>
    </row>
    <row r="1227" spans="1:12" ht="13.5">
      <c r="A1227" s="209" t="s">
        <v>5774</v>
      </c>
      <c r="B1227" s="209" t="s">
        <v>5775</v>
      </c>
      <c r="C1227" s="209" t="s">
        <v>6071</v>
      </c>
      <c r="D1227" s="209" t="s">
        <v>6072</v>
      </c>
      <c r="E1227" s="210" t="s">
        <v>357</v>
      </c>
      <c r="F1227" s="209" t="s">
        <v>357</v>
      </c>
      <c r="G1227" s="209">
        <v>96457</v>
      </c>
      <c r="H1227" s="209" t="s">
        <v>6637</v>
      </c>
      <c r="I1227" s="209" t="s">
        <v>35</v>
      </c>
      <c r="J1227" s="209" t="s">
        <v>5894</v>
      </c>
      <c r="K1227" s="210">
        <v>52.17</v>
      </c>
      <c r="L1227" s="209" t="s">
        <v>5390</v>
      </c>
    </row>
    <row r="1228" spans="1:12" ht="13.5">
      <c r="A1228" s="209" t="s">
        <v>5774</v>
      </c>
      <c r="B1228" s="209" t="s">
        <v>5775</v>
      </c>
      <c r="C1228" s="209" t="s">
        <v>6071</v>
      </c>
      <c r="D1228" s="209" t="s">
        <v>6072</v>
      </c>
      <c r="E1228" s="210" t="s">
        <v>357</v>
      </c>
      <c r="F1228" s="209" t="s">
        <v>357</v>
      </c>
      <c r="G1228" s="209">
        <v>96458</v>
      </c>
      <c r="H1228" s="209" t="s">
        <v>6638</v>
      </c>
      <c r="I1228" s="209" t="s">
        <v>35</v>
      </c>
      <c r="J1228" s="209" t="s">
        <v>5389</v>
      </c>
      <c r="K1228" s="210">
        <v>65.3</v>
      </c>
      <c r="L1228" s="209" t="s">
        <v>5390</v>
      </c>
    </row>
    <row r="1229" spans="1:12" ht="13.5">
      <c r="A1229" s="209" t="s">
        <v>5774</v>
      </c>
      <c r="B1229" s="209" t="s">
        <v>5775</v>
      </c>
      <c r="C1229" s="209" t="s">
        <v>6071</v>
      </c>
      <c r="D1229" s="209" t="s">
        <v>6072</v>
      </c>
      <c r="E1229" s="210" t="s">
        <v>357</v>
      </c>
      <c r="F1229" s="209" t="s">
        <v>357</v>
      </c>
      <c r="G1229" s="209">
        <v>96459</v>
      </c>
      <c r="H1229" s="209" t="s">
        <v>6639</v>
      </c>
      <c r="I1229" s="209" t="s">
        <v>35</v>
      </c>
      <c r="J1229" s="209" t="s">
        <v>5389</v>
      </c>
      <c r="K1229" s="210">
        <v>7.24</v>
      </c>
      <c r="L1229" s="209" t="s">
        <v>5390</v>
      </c>
    </row>
    <row r="1230" spans="1:12" ht="13.5">
      <c r="A1230" s="209" t="s">
        <v>5774</v>
      </c>
      <c r="B1230" s="209" t="s">
        <v>5775</v>
      </c>
      <c r="C1230" s="209" t="s">
        <v>6071</v>
      </c>
      <c r="D1230" s="209" t="s">
        <v>6072</v>
      </c>
      <c r="E1230" s="210" t="s">
        <v>357</v>
      </c>
      <c r="F1230" s="209" t="s">
        <v>357</v>
      </c>
      <c r="G1230" s="209">
        <v>96460</v>
      </c>
      <c r="H1230" s="209" t="s">
        <v>6640</v>
      </c>
      <c r="I1230" s="209" t="s">
        <v>35</v>
      </c>
      <c r="J1230" s="209" t="s">
        <v>5389</v>
      </c>
      <c r="K1230" s="210">
        <v>52.18</v>
      </c>
      <c r="L1230" s="209" t="s">
        <v>5390</v>
      </c>
    </row>
    <row r="1231" spans="1:12" ht="13.5">
      <c r="A1231" s="209" t="s">
        <v>5774</v>
      </c>
      <c r="B1231" s="209" t="s">
        <v>5775</v>
      </c>
      <c r="C1231" s="209" t="s">
        <v>6071</v>
      </c>
      <c r="D1231" s="209" t="s">
        <v>6072</v>
      </c>
      <c r="E1231" s="210" t="s">
        <v>357</v>
      </c>
      <c r="F1231" s="209" t="s">
        <v>357</v>
      </c>
      <c r="G1231" s="209">
        <v>98760</v>
      </c>
      <c r="H1231" s="209" t="s">
        <v>6641</v>
      </c>
      <c r="I1231" s="209" t="s">
        <v>35</v>
      </c>
      <c r="J1231" s="209" t="s">
        <v>5894</v>
      </c>
      <c r="K1231" s="210">
        <v>0.1</v>
      </c>
      <c r="L1231" s="209" t="s">
        <v>5390</v>
      </c>
    </row>
    <row r="1232" spans="1:12" ht="13.5">
      <c r="A1232" s="209" t="s">
        <v>5774</v>
      </c>
      <c r="B1232" s="209" t="s">
        <v>5775</v>
      </c>
      <c r="C1232" s="209" t="s">
        <v>6071</v>
      </c>
      <c r="D1232" s="209" t="s">
        <v>6072</v>
      </c>
      <c r="E1232" s="210" t="s">
        <v>357</v>
      </c>
      <c r="F1232" s="209" t="s">
        <v>357</v>
      </c>
      <c r="G1232" s="209">
        <v>98761</v>
      </c>
      <c r="H1232" s="209" t="s">
        <v>6642</v>
      </c>
      <c r="I1232" s="209" t="s">
        <v>35</v>
      </c>
      <c r="J1232" s="209" t="s">
        <v>5894</v>
      </c>
      <c r="K1232" s="210">
        <v>0.01</v>
      </c>
      <c r="L1232" s="209" t="s">
        <v>5390</v>
      </c>
    </row>
    <row r="1233" spans="1:12" ht="13.5">
      <c r="A1233" s="209" t="s">
        <v>5774</v>
      </c>
      <c r="B1233" s="209" t="s">
        <v>5775</v>
      </c>
      <c r="C1233" s="209" t="s">
        <v>6071</v>
      </c>
      <c r="D1233" s="209" t="s">
        <v>6072</v>
      </c>
      <c r="E1233" s="210" t="s">
        <v>357</v>
      </c>
      <c r="F1233" s="209" t="s">
        <v>357</v>
      </c>
      <c r="G1233" s="209">
        <v>98762</v>
      </c>
      <c r="H1233" s="209" t="s">
        <v>6643</v>
      </c>
      <c r="I1233" s="209" t="s">
        <v>35</v>
      </c>
      <c r="J1233" s="209" t="s">
        <v>5894</v>
      </c>
      <c r="K1233" s="210">
        <v>0.12</v>
      </c>
      <c r="L1233" s="209" t="s">
        <v>5390</v>
      </c>
    </row>
    <row r="1234" spans="1:12" ht="13.5">
      <c r="A1234" s="209" t="s">
        <v>5774</v>
      </c>
      <c r="B1234" s="209" t="s">
        <v>5775</v>
      </c>
      <c r="C1234" s="209" t="s">
        <v>6071</v>
      </c>
      <c r="D1234" s="209" t="s">
        <v>6072</v>
      </c>
      <c r="E1234" s="210" t="s">
        <v>357</v>
      </c>
      <c r="F1234" s="209" t="s">
        <v>357</v>
      </c>
      <c r="G1234" s="209">
        <v>98763</v>
      </c>
      <c r="H1234" s="209" t="s">
        <v>6644</v>
      </c>
      <c r="I1234" s="209" t="s">
        <v>35</v>
      </c>
      <c r="J1234" s="209" t="s">
        <v>5447</v>
      </c>
      <c r="K1234" s="210">
        <v>5.27</v>
      </c>
      <c r="L1234" s="209" t="s">
        <v>5390</v>
      </c>
    </row>
    <row r="1235" spans="1:12" ht="13.5">
      <c r="A1235" s="209" t="s">
        <v>5774</v>
      </c>
      <c r="B1235" s="209" t="s">
        <v>5775</v>
      </c>
      <c r="C1235" s="209" t="s">
        <v>6071</v>
      </c>
      <c r="D1235" s="209" t="s">
        <v>6072</v>
      </c>
      <c r="E1235" s="210" t="s">
        <v>357</v>
      </c>
      <c r="F1235" s="209" t="s">
        <v>357</v>
      </c>
      <c r="G1235" s="209">
        <v>99829</v>
      </c>
      <c r="H1235" s="209" t="s">
        <v>6645</v>
      </c>
      <c r="I1235" s="209" t="s">
        <v>35</v>
      </c>
      <c r="J1235" s="209" t="s">
        <v>5894</v>
      </c>
      <c r="K1235" s="210">
        <v>0.2</v>
      </c>
      <c r="L1235" s="209" t="s">
        <v>5390</v>
      </c>
    </row>
    <row r="1236" spans="1:12" ht="13.5">
      <c r="A1236" s="209" t="s">
        <v>5774</v>
      </c>
      <c r="B1236" s="209" t="s">
        <v>5775</v>
      </c>
      <c r="C1236" s="209" t="s">
        <v>6071</v>
      </c>
      <c r="D1236" s="209" t="s">
        <v>6072</v>
      </c>
      <c r="E1236" s="210" t="s">
        <v>357</v>
      </c>
      <c r="F1236" s="209" t="s">
        <v>357</v>
      </c>
      <c r="G1236" s="209">
        <v>99830</v>
      </c>
      <c r="H1236" s="209" t="s">
        <v>6646</v>
      </c>
      <c r="I1236" s="209" t="s">
        <v>35</v>
      </c>
      <c r="J1236" s="209" t="s">
        <v>5894</v>
      </c>
      <c r="K1236" s="210">
        <v>0.02</v>
      </c>
      <c r="L1236" s="209" t="s">
        <v>5390</v>
      </c>
    </row>
    <row r="1237" spans="1:12" ht="13.5">
      <c r="A1237" s="209" t="s">
        <v>5774</v>
      </c>
      <c r="B1237" s="209" t="s">
        <v>5775</v>
      </c>
      <c r="C1237" s="209" t="s">
        <v>6071</v>
      </c>
      <c r="D1237" s="209" t="s">
        <v>6072</v>
      </c>
      <c r="E1237" s="210" t="s">
        <v>357</v>
      </c>
      <c r="F1237" s="209" t="s">
        <v>357</v>
      </c>
      <c r="G1237" s="209">
        <v>99831</v>
      </c>
      <c r="H1237" s="209" t="s">
        <v>6647</v>
      </c>
      <c r="I1237" s="209" t="s">
        <v>35</v>
      </c>
      <c r="J1237" s="209" t="s">
        <v>5894</v>
      </c>
      <c r="K1237" s="210">
        <v>0.14000000000000001</v>
      </c>
      <c r="L1237" s="209" t="s">
        <v>5390</v>
      </c>
    </row>
    <row r="1238" spans="1:12" ht="13.5">
      <c r="A1238" s="209" t="s">
        <v>5774</v>
      </c>
      <c r="B1238" s="209" t="s">
        <v>5775</v>
      </c>
      <c r="C1238" s="209" t="s">
        <v>6071</v>
      </c>
      <c r="D1238" s="209" t="s">
        <v>6072</v>
      </c>
      <c r="E1238" s="210" t="s">
        <v>357</v>
      </c>
      <c r="F1238" s="209" t="s">
        <v>357</v>
      </c>
      <c r="G1238" s="209">
        <v>99832</v>
      </c>
      <c r="H1238" s="209" t="s">
        <v>6648</v>
      </c>
      <c r="I1238" s="209" t="s">
        <v>35</v>
      </c>
      <c r="J1238" s="209" t="s">
        <v>5447</v>
      </c>
      <c r="K1238" s="210">
        <v>2.15</v>
      </c>
      <c r="L1238" s="209" t="s">
        <v>5390</v>
      </c>
    </row>
    <row r="1239" spans="1:12" ht="13.5">
      <c r="A1239" s="209" t="s">
        <v>5774</v>
      </c>
      <c r="B1239" s="209" t="s">
        <v>5775</v>
      </c>
      <c r="C1239" s="209" t="s">
        <v>6071</v>
      </c>
      <c r="D1239" s="209" t="s">
        <v>6072</v>
      </c>
      <c r="E1239" s="210" t="s">
        <v>357</v>
      </c>
      <c r="F1239" s="209" t="s">
        <v>357</v>
      </c>
      <c r="G1239" s="209">
        <v>100637</v>
      </c>
      <c r="H1239" s="209" t="s">
        <v>6649</v>
      </c>
      <c r="I1239" s="209" t="s">
        <v>35</v>
      </c>
      <c r="J1239" s="209" t="s">
        <v>5389</v>
      </c>
      <c r="K1239" s="210">
        <v>145.21</v>
      </c>
      <c r="L1239" s="209" t="s">
        <v>5390</v>
      </c>
    </row>
    <row r="1240" spans="1:12" ht="13.5">
      <c r="A1240" s="209" t="s">
        <v>5774</v>
      </c>
      <c r="B1240" s="209" t="s">
        <v>5775</v>
      </c>
      <c r="C1240" s="209" t="s">
        <v>6071</v>
      </c>
      <c r="D1240" s="209" t="s">
        <v>6072</v>
      </c>
      <c r="E1240" s="210" t="s">
        <v>357</v>
      </c>
      <c r="F1240" s="209" t="s">
        <v>357</v>
      </c>
      <c r="G1240" s="209">
        <v>100638</v>
      </c>
      <c r="H1240" s="209" t="s">
        <v>6650</v>
      </c>
      <c r="I1240" s="209" t="s">
        <v>35</v>
      </c>
      <c r="J1240" s="209" t="s">
        <v>5389</v>
      </c>
      <c r="K1240" s="210">
        <v>22.88</v>
      </c>
      <c r="L1240" s="209" t="s">
        <v>5390</v>
      </c>
    </row>
    <row r="1241" spans="1:12" ht="13.5">
      <c r="A1241" s="209" t="s">
        <v>5774</v>
      </c>
      <c r="B1241" s="209" t="s">
        <v>5775</v>
      </c>
      <c r="C1241" s="209" t="s">
        <v>6071</v>
      </c>
      <c r="D1241" s="209" t="s">
        <v>6072</v>
      </c>
      <c r="E1241" s="210" t="s">
        <v>357</v>
      </c>
      <c r="F1241" s="209" t="s">
        <v>357</v>
      </c>
      <c r="G1241" s="209">
        <v>100639</v>
      </c>
      <c r="H1241" s="209" t="s">
        <v>6651</v>
      </c>
      <c r="I1241" s="209" t="s">
        <v>35</v>
      </c>
      <c r="J1241" s="209" t="s">
        <v>5389</v>
      </c>
      <c r="K1241" s="210">
        <v>181.65</v>
      </c>
      <c r="L1241" s="209" t="s">
        <v>5390</v>
      </c>
    </row>
    <row r="1242" spans="1:12" ht="13.5">
      <c r="A1242" s="209" t="s">
        <v>5774</v>
      </c>
      <c r="B1242" s="209" t="s">
        <v>5775</v>
      </c>
      <c r="C1242" s="209" t="s">
        <v>6071</v>
      </c>
      <c r="D1242" s="209" t="s">
        <v>6072</v>
      </c>
      <c r="E1242" s="210" t="s">
        <v>357</v>
      </c>
      <c r="F1242" s="209" t="s">
        <v>357</v>
      </c>
      <c r="G1242" s="209">
        <v>100640</v>
      </c>
      <c r="H1242" s="209" t="s">
        <v>6652</v>
      </c>
      <c r="I1242" s="209" t="s">
        <v>35</v>
      </c>
      <c r="J1242" s="209" t="s">
        <v>5894</v>
      </c>
      <c r="K1242" s="211">
        <v>3520.8</v>
      </c>
      <c r="L1242" s="209" t="s">
        <v>5390</v>
      </c>
    </row>
    <row r="1243" spans="1:12" ht="13.5">
      <c r="A1243" s="209" t="s">
        <v>5774</v>
      </c>
      <c r="B1243" s="209" t="s">
        <v>5775</v>
      </c>
      <c r="C1243" s="209" t="s">
        <v>6071</v>
      </c>
      <c r="D1243" s="209" t="s">
        <v>6072</v>
      </c>
      <c r="E1243" s="210" t="s">
        <v>357</v>
      </c>
      <c r="F1243" s="209" t="s">
        <v>357</v>
      </c>
      <c r="G1243" s="209">
        <v>100643</v>
      </c>
      <c r="H1243" s="209" t="s">
        <v>6653</v>
      </c>
      <c r="I1243" s="209" t="s">
        <v>35</v>
      </c>
      <c r="J1243" s="209" t="s">
        <v>5389</v>
      </c>
      <c r="K1243" s="210">
        <v>297.54000000000002</v>
      </c>
      <c r="L1243" s="209" t="s">
        <v>5390</v>
      </c>
    </row>
    <row r="1244" spans="1:12" ht="13.5">
      <c r="A1244" s="209" t="s">
        <v>5774</v>
      </c>
      <c r="B1244" s="209" t="s">
        <v>5775</v>
      </c>
      <c r="C1244" s="209" t="s">
        <v>6071</v>
      </c>
      <c r="D1244" s="209" t="s">
        <v>6072</v>
      </c>
      <c r="E1244" s="210" t="s">
        <v>357</v>
      </c>
      <c r="F1244" s="209" t="s">
        <v>357</v>
      </c>
      <c r="G1244" s="209">
        <v>100644</v>
      </c>
      <c r="H1244" s="209" t="s">
        <v>6654</v>
      </c>
      <c r="I1244" s="209" t="s">
        <v>35</v>
      </c>
      <c r="J1244" s="209" t="s">
        <v>5389</v>
      </c>
      <c r="K1244" s="210">
        <v>53.55</v>
      </c>
      <c r="L1244" s="209" t="s">
        <v>5390</v>
      </c>
    </row>
    <row r="1245" spans="1:12" ht="13.5">
      <c r="A1245" s="209" t="s">
        <v>5774</v>
      </c>
      <c r="B1245" s="209" t="s">
        <v>5775</v>
      </c>
      <c r="C1245" s="209" t="s">
        <v>6071</v>
      </c>
      <c r="D1245" s="209" t="s">
        <v>6072</v>
      </c>
      <c r="E1245" s="210" t="s">
        <v>357</v>
      </c>
      <c r="F1245" s="209" t="s">
        <v>357</v>
      </c>
      <c r="G1245" s="209">
        <v>100645</v>
      </c>
      <c r="H1245" s="209" t="s">
        <v>6655</v>
      </c>
      <c r="I1245" s="209" t="s">
        <v>35</v>
      </c>
      <c r="J1245" s="209" t="s">
        <v>5389</v>
      </c>
      <c r="K1245" s="210">
        <v>478.29</v>
      </c>
      <c r="L1245" s="209" t="s">
        <v>5390</v>
      </c>
    </row>
    <row r="1246" spans="1:12" ht="13.5">
      <c r="A1246" s="209" t="s">
        <v>5774</v>
      </c>
      <c r="B1246" s="209" t="s">
        <v>5775</v>
      </c>
      <c r="C1246" s="209" t="s">
        <v>6071</v>
      </c>
      <c r="D1246" s="209" t="s">
        <v>6072</v>
      </c>
      <c r="E1246" s="210" t="s">
        <v>357</v>
      </c>
      <c r="F1246" s="209" t="s">
        <v>357</v>
      </c>
      <c r="G1246" s="209">
        <v>100646</v>
      </c>
      <c r="H1246" s="209" t="s">
        <v>6656</v>
      </c>
      <c r="I1246" s="209" t="s">
        <v>35</v>
      </c>
      <c r="J1246" s="209" t="s">
        <v>5894</v>
      </c>
      <c r="K1246" s="211">
        <v>4401</v>
      </c>
      <c r="L1246" s="209" t="s">
        <v>5390</v>
      </c>
    </row>
    <row r="1247" spans="1:12" ht="13.5">
      <c r="A1247" s="209" t="s">
        <v>5774</v>
      </c>
      <c r="B1247" s="209" t="s">
        <v>5775</v>
      </c>
      <c r="C1247" s="209" t="s">
        <v>6071</v>
      </c>
      <c r="D1247" s="209" t="s">
        <v>6072</v>
      </c>
      <c r="E1247" s="210" t="s">
        <v>357</v>
      </c>
      <c r="F1247" s="209" t="s">
        <v>357</v>
      </c>
      <c r="G1247" s="209">
        <v>102270</v>
      </c>
      <c r="H1247" s="209" t="s">
        <v>6657</v>
      </c>
      <c r="I1247" s="209" t="s">
        <v>35</v>
      </c>
      <c r="J1247" s="209" t="s">
        <v>5894</v>
      </c>
      <c r="K1247" s="210">
        <v>0.79</v>
      </c>
      <c r="L1247" s="209" t="s">
        <v>5390</v>
      </c>
    </row>
    <row r="1248" spans="1:12" ht="13.5">
      <c r="A1248" s="209" t="s">
        <v>5774</v>
      </c>
      <c r="B1248" s="209" t="s">
        <v>5775</v>
      </c>
      <c r="C1248" s="209" t="s">
        <v>6071</v>
      </c>
      <c r="D1248" s="209" t="s">
        <v>6072</v>
      </c>
      <c r="E1248" s="210" t="s">
        <v>357</v>
      </c>
      <c r="F1248" s="209" t="s">
        <v>357</v>
      </c>
      <c r="G1248" s="209">
        <v>102271</v>
      </c>
      <c r="H1248" s="209" t="s">
        <v>6658</v>
      </c>
      <c r="I1248" s="209" t="s">
        <v>35</v>
      </c>
      <c r="J1248" s="209" t="s">
        <v>5894</v>
      </c>
      <c r="K1248" s="210">
        <v>0.09</v>
      </c>
      <c r="L1248" s="209" t="s">
        <v>5390</v>
      </c>
    </row>
    <row r="1249" spans="1:12" ht="13.5">
      <c r="A1249" s="209" t="s">
        <v>5774</v>
      </c>
      <c r="B1249" s="209" t="s">
        <v>5775</v>
      </c>
      <c r="C1249" s="209" t="s">
        <v>6071</v>
      </c>
      <c r="D1249" s="209" t="s">
        <v>6072</v>
      </c>
      <c r="E1249" s="210" t="s">
        <v>357</v>
      </c>
      <c r="F1249" s="209" t="s">
        <v>357</v>
      </c>
      <c r="G1249" s="209">
        <v>102272</v>
      </c>
      <c r="H1249" s="209" t="s">
        <v>6659</v>
      </c>
      <c r="I1249" s="209" t="s">
        <v>35</v>
      </c>
      <c r="J1249" s="209" t="s">
        <v>5894</v>
      </c>
      <c r="K1249" s="210">
        <v>0.99</v>
      </c>
      <c r="L1249" s="209" t="s">
        <v>5390</v>
      </c>
    </row>
    <row r="1250" spans="1:12" ht="13.5">
      <c r="A1250" s="209" t="s">
        <v>5774</v>
      </c>
      <c r="B1250" s="209" t="s">
        <v>5775</v>
      </c>
      <c r="C1250" s="209" t="s">
        <v>6071</v>
      </c>
      <c r="D1250" s="209" t="s">
        <v>6072</v>
      </c>
      <c r="E1250" s="210" t="s">
        <v>357</v>
      </c>
      <c r="F1250" s="209" t="s">
        <v>357</v>
      </c>
      <c r="G1250" s="209">
        <v>102273</v>
      </c>
      <c r="H1250" s="209" t="s">
        <v>6660</v>
      </c>
      <c r="I1250" s="209" t="s">
        <v>35</v>
      </c>
      <c r="J1250" s="209" t="s">
        <v>5447</v>
      </c>
      <c r="K1250" s="210">
        <v>1.95</v>
      </c>
      <c r="L1250" s="209" t="s">
        <v>5390</v>
      </c>
    </row>
    <row r="1251" spans="1:12" ht="13.5">
      <c r="A1251" s="209" t="s">
        <v>5774</v>
      </c>
      <c r="B1251" s="209" t="s">
        <v>5775</v>
      </c>
      <c r="C1251" s="209" t="s">
        <v>6071</v>
      </c>
      <c r="D1251" s="209" t="s">
        <v>6072</v>
      </c>
      <c r="E1251" s="210" t="s">
        <v>357</v>
      </c>
      <c r="F1251" s="209" t="s">
        <v>357</v>
      </c>
      <c r="G1251" s="209">
        <v>102809</v>
      </c>
      <c r="H1251" s="209" t="s">
        <v>6661</v>
      </c>
      <c r="I1251" s="209" t="s">
        <v>35</v>
      </c>
      <c r="J1251" s="209" t="s">
        <v>5894</v>
      </c>
      <c r="K1251" s="210">
        <v>19.309999999999999</v>
      </c>
      <c r="L1251" s="209" t="s">
        <v>5390</v>
      </c>
    </row>
    <row r="1252" spans="1:12" ht="13.5">
      <c r="A1252" s="209" t="s">
        <v>5774</v>
      </c>
      <c r="B1252" s="209" t="s">
        <v>5775</v>
      </c>
      <c r="C1252" s="209" t="s">
        <v>6071</v>
      </c>
      <c r="D1252" s="209" t="s">
        <v>6072</v>
      </c>
      <c r="E1252" s="210" t="s">
        <v>357</v>
      </c>
      <c r="F1252" s="209" t="s">
        <v>357</v>
      </c>
      <c r="G1252" s="209">
        <v>102815</v>
      </c>
      <c r="H1252" s="209" t="s">
        <v>6662</v>
      </c>
      <c r="I1252" s="209" t="s">
        <v>35</v>
      </c>
      <c r="J1252" s="209" t="s">
        <v>5447</v>
      </c>
      <c r="K1252" s="210">
        <v>3.91</v>
      </c>
      <c r="L1252" s="209" t="s">
        <v>5390</v>
      </c>
    </row>
    <row r="1253" spans="1:12" ht="13.5">
      <c r="A1253" s="209" t="s">
        <v>5774</v>
      </c>
      <c r="B1253" s="209" t="s">
        <v>5775</v>
      </c>
      <c r="C1253" s="209" t="s">
        <v>6071</v>
      </c>
      <c r="D1253" s="209" t="s">
        <v>6072</v>
      </c>
      <c r="E1253" s="210" t="s">
        <v>357</v>
      </c>
      <c r="F1253" s="209" t="s">
        <v>357</v>
      </c>
      <c r="G1253" s="209">
        <v>102826</v>
      </c>
      <c r="H1253" s="209" t="s">
        <v>6663</v>
      </c>
      <c r="I1253" s="209" t="s">
        <v>35</v>
      </c>
      <c r="J1253" s="209" t="s">
        <v>5447</v>
      </c>
      <c r="K1253" s="210">
        <v>7.33</v>
      </c>
      <c r="L1253" s="209" t="s">
        <v>5390</v>
      </c>
    </row>
    <row r="1254" spans="1:12" ht="13.5">
      <c r="A1254" s="209" t="s">
        <v>5774</v>
      </c>
      <c r="B1254" s="209" t="s">
        <v>5775</v>
      </c>
      <c r="C1254" s="209" t="s">
        <v>6071</v>
      </c>
      <c r="D1254" s="209" t="s">
        <v>6072</v>
      </c>
      <c r="E1254" s="210" t="s">
        <v>357</v>
      </c>
      <c r="F1254" s="209" t="s">
        <v>357</v>
      </c>
      <c r="G1254" s="209">
        <v>102832</v>
      </c>
      <c r="H1254" s="209" t="s">
        <v>6664</v>
      </c>
      <c r="I1254" s="209" t="s">
        <v>35</v>
      </c>
      <c r="J1254" s="209" t="s">
        <v>5447</v>
      </c>
      <c r="K1254" s="210">
        <v>9.77</v>
      </c>
      <c r="L1254" s="209" t="s">
        <v>5390</v>
      </c>
    </row>
    <row r="1255" spans="1:12" ht="13.5">
      <c r="A1255" s="209" t="s">
        <v>5774</v>
      </c>
      <c r="B1255" s="209" t="s">
        <v>5775</v>
      </c>
      <c r="C1255" s="209" t="s">
        <v>6071</v>
      </c>
      <c r="D1255" s="209" t="s">
        <v>6072</v>
      </c>
      <c r="E1255" s="210" t="s">
        <v>357</v>
      </c>
      <c r="F1255" s="209" t="s">
        <v>357</v>
      </c>
      <c r="G1255" s="209">
        <v>102843</v>
      </c>
      <c r="H1255" s="209" t="s">
        <v>6665</v>
      </c>
      <c r="I1255" s="209" t="s">
        <v>35</v>
      </c>
      <c r="J1255" s="209" t="s">
        <v>5894</v>
      </c>
      <c r="K1255" s="210">
        <v>110.02</v>
      </c>
      <c r="L1255" s="209" t="s">
        <v>5390</v>
      </c>
    </row>
    <row r="1256" spans="1:12" ht="13.5">
      <c r="A1256" s="209" t="s">
        <v>5774</v>
      </c>
      <c r="B1256" s="209" t="s">
        <v>5775</v>
      </c>
      <c r="C1256" s="209" t="s">
        <v>6071</v>
      </c>
      <c r="D1256" s="209" t="s">
        <v>6072</v>
      </c>
      <c r="E1256" s="210" t="s">
        <v>357</v>
      </c>
      <c r="F1256" s="209" t="s">
        <v>357</v>
      </c>
      <c r="G1256" s="209">
        <v>102849</v>
      </c>
      <c r="H1256" s="209" t="s">
        <v>6666</v>
      </c>
      <c r="I1256" s="209" t="s">
        <v>35</v>
      </c>
      <c r="J1256" s="209" t="s">
        <v>5894</v>
      </c>
      <c r="K1256" s="210">
        <v>53.79</v>
      </c>
      <c r="L1256" s="209" t="s">
        <v>5390</v>
      </c>
    </row>
    <row r="1257" spans="1:12" ht="13.5">
      <c r="A1257" s="209" t="s">
        <v>5774</v>
      </c>
      <c r="B1257" s="209" t="s">
        <v>5775</v>
      </c>
      <c r="C1257" s="209" t="s">
        <v>6071</v>
      </c>
      <c r="D1257" s="209" t="s">
        <v>6072</v>
      </c>
      <c r="E1257" s="210" t="s">
        <v>357</v>
      </c>
      <c r="F1257" s="209" t="s">
        <v>357</v>
      </c>
      <c r="G1257" s="209">
        <v>102855</v>
      </c>
      <c r="H1257" s="209" t="s">
        <v>6667</v>
      </c>
      <c r="I1257" s="209" t="s">
        <v>35</v>
      </c>
      <c r="J1257" s="209" t="s">
        <v>5894</v>
      </c>
      <c r="K1257" s="210">
        <v>53.79</v>
      </c>
      <c r="L1257" s="209" t="s">
        <v>5390</v>
      </c>
    </row>
    <row r="1258" spans="1:12" ht="13.5">
      <c r="A1258" s="209" t="s">
        <v>5774</v>
      </c>
      <c r="B1258" s="209" t="s">
        <v>5775</v>
      </c>
      <c r="C1258" s="209" t="s">
        <v>6071</v>
      </c>
      <c r="D1258" s="209" t="s">
        <v>6072</v>
      </c>
      <c r="E1258" s="210" t="s">
        <v>357</v>
      </c>
      <c r="F1258" s="209" t="s">
        <v>357</v>
      </c>
      <c r="G1258" s="209">
        <v>102861</v>
      </c>
      <c r="H1258" s="209" t="s">
        <v>6668</v>
      </c>
      <c r="I1258" s="209" t="s">
        <v>35</v>
      </c>
      <c r="J1258" s="209" t="s">
        <v>5447</v>
      </c>
      <c r="K1258" s="210">
        <v>1.43</v>
      </c>
      <c r="L1258" s="209" t="s">
        <v>5390</v>
      </c>
    </row>
    <row r="1259" spans="1:12" ht="13.5">
      <c r="A1259" s="209" t="s">
        <v>5774</v>
      </c>
      <c r="B1259" s="209" t="s">
        <v>5775</v>
      </c>
      <c r="C1259" s="209" t="s">
        <v>6071</v>
      </c>
      <c r="D1259" s="209" t="s">
        <v>6072</v>
      </c>
      <c r="E1259" s="210" t="s">
        <v>357</v>
      </c>
      <c r="F1259" s="209" t="s">
        <v>357</v>
      </c>
      <c r="G1259" s="209">
        <v>102867</v>
      </c>
      <c r="H1259" s="209" t="s">
        <v>6669</v>
      </c>
      <c r="I1259" s="209" t="s">
        <v>35</v>
      </c>
      <c r="J1259" s="209" t="s">
        <v>5447</v>
      </c>
      <c r="K1259" s="210">
        <v>0.78</v>
      </c>
      <c r="L1259" s="209" t="s">
        <v>5390</v>
      </c>
    </row>
    <row r="1260" spans="1:12" ht="13.5">
      <c r="A1260" s="209" t="s">
        <v>5774</v>
      </c>
      <c r="B1260" s="209" t="s">
        <v>5775</v>
      </c>
      <c r="C1260" s="209" t="s">
        <v>6071</v>
      </c>
      <c r="D1260" s="209" t="s">
        <v>6072</v>
      </c>
      <c r="E1260" s="210" t="s">
        <v>357</v>
      </c>
      <c r="F1260" s="209" t="s">
        <v>357</v>
      </c>
      <c r="G1260" s="209">
        <v>102873</v>
      </c>
      <c r="H1260" s="209" t="s">
        <v>6670</v>
      </c>
      <c r="I1260" s="209" t="s">
        <v>35</v>
      </c>
      <c r="J1260" s="209" t="s">
        <v>5894</v>
      </c>
      <c r="K1260" s="210">
        <v>97.75</v>
      </c>
      <c r="L1260" s="209" t="s">
        <v>5390</v>
      </c>
    </row>
    <row r="1261" spans="1:12" ht="13.5">
      <c r="A1261" s="209" t="s">
        <v>5774</v>
      </c>
      <c r="B1261" s="209" t="s">
        <v>5775</v>
      </c>
      <c r="C1261" s="209" t="s">
        <v>6071</v>
      </c>
      <c r="D1261" s="209" t="s">
        <v>6072</v>
      </c>
      <c r="E1261" s="210" t="s">
        <v>357</v>
      </c>
      <c r="F1261" s="209" t="s">
        <v>357</v>
      </c>
      <c r="G1261" s="209">
        <v>102879</v>
      </c>
      <c r="H1261" s="209" t="s">
        <v>6671</v>
      </c>
      <c r="I1261" s="209" t="s">
        <v>35</v>
      </c>
      <c r="J1261" s="209" t="s">
        <v>5894</v>
      </c>
      <c r="K1261" s="210">
        <v>146.69999999999999</v>
      </c>
      <c r="L1261" s="209" t="s">
        <v>5390</v>
      </c>
    </row>
    <row r="1262" spans="1:12" ht="13.5">
      <c r="A1262" s="209" t="s">
        <v>5774</v>
      </c>
      <c r="B1262" s="209" t="s">
        <v>5775</v>
      </c>
      <c r="C1262" s="209" t="s">
        <v>6071</v>
      </c>
      <c r="D1262" s="209" t="s">
        <v>6072</v>
      </c>
      <c r="E1262" s="210" t="s">
        <v>357</v>
      </c>
      <c r="F1262" s="209" t="s">
        <v>357</v>
      </c>
      <c r="G1262" s="209">
        <v>102885</v>
      </c>
      <c r="H1262" s="209" t="s">
        <v>6672</v>
      </c>
      <c r="I1262" s="209" t="s">
        <v>35</v>
      </c>
      <c r="J1262" s="209" t="s">
        <v>5447</v>
      </c>
      <c r="K1262" s="210">
        <v>1.47</v>
      </c>
      <c r="L1262" s="209" t="s">
        <v>5390</v>
      </c>
    </row>
    <row r="1263" spans="1:12" ht="13.5">
      <c r="A1263" s="209" t="s">
        <v>5774</v>
      </c>
      <c r="B1263" s="209" t="s">
        <v>5775</v>
      </c>
      <c r="C1263" s="209" t="s">
        <v>6071</v>
      </c>
      <c r="D1263" s="209" t="s">
        <v>6072</v>
      </c>
      <c r="E1263" s="210" t="s">
        <v>357</v>
      </c>
      <c r="F1263" s="209" t="s">
        <v>357</v>
      </c>
      <c r="G1263" s="209">
        <v>102891</v>
      </c>
      <c r="H1263" s="209" t="s">
        <v>6673</v>
      </c>
      <c r="I1263" s="209" t="s">
        <v>35</v>
      </c>
      <c r="J1263" s="209" t="s">
        <v>5447</v>
      </c>
      <c r="K1263" s="210">
        <v>1.47</v>
      </c>
      <c r="L1263" s="209" t="s">
        <v>5390</v>
      </c>
    </row>
    <row r="1264" spans="1:12" ht="13.5">
      <c r="A1264" s="209" t="s">
        <v>5774</v>
      </c>
      <c r="B1264" s="209" t="s">
        <v>5775</v>
      </c>
      <c r="C1264" s="209" t="s">
        <v>6071</v>
      </c>
      <c r="D1264" s="209" t="s">
        <v>6072</v>
      </c>
      <c r="E1264" s="210" t="s">
        <v>357</v>
      </c>
      <c r="F1264" s="209" t="s">
        <v>357</v>
      </c>
      <c r="G1264" s="209">
        <v>102897</v>
      </c>
      <c r="H1264" s="209" t="s">
        <v>6674</v>
      </c>
      <c r="I1264" s="209" t="s">
        <v>35</v>
      </c>
      <c r="J1264" s="209" t="s">
        <v>5894</v>
      </c>
      <c r="K1264" s="210">
        <v>73.489999999999995</v>
      </c>
      <c r="L1264" s="209" t="s">
        <v>5390</v>
      </c>
    </row>
    <row r="1265" spans="1:12" ht="13.5">
      <c r="A1265" s="209" t="s">
        <v>5774</v>
      </c>
      <c r="B1265" s="209" t="s">
        <v>5775</v>
      </c>
      <c r="C1265" s="209" t="s">
        <v>6071</v>
      </c>
      <c r="D1265" s="209" t="s">
        <v>6072</v>
      </c>
      <c r="E1265" s="210" t="s">
        <v>357</v>
      </c>
      <c r="F1265" s="209" t="s">
        <v>357</v>
      </c>
      <c r="G1265" s="209">
        <v>102903</v>
      </c>
      <c r="H1265" s="209" t="s">
        <v>6675</v>
      </c>
      <c r="I1265" s="209" t="s">
        <v>35</v>
      </c>
      <c r="J1265" s="209" t="s">
        <v>5894</v>
      </c>
      <c r="K1265" s="210">
        <v>9.5299999999999994</v>
      </c>
      <c r="L1265" s="209" t="s">
        <v>5390</v>
      </c>
    </row>
    <row r="1266" spans="1:12" ht="13.5">
      <c r="A1266" s="209" t="s">
        <v>5774</v>
      </c>
      <c r="B1266" s="209" t="s">
        <v>5775</v>
      </c>
      <c r="C1266" s="209" t="s">
        <v>6071</v>
      </c>
      <c r="D1266" s="209" t="s">
        <v>6072</v>
      </c>
      <c r="E1266" s="210" t="s">
        <v>357</v>
      </c>
      <c r="F1266" s="209" t="s">
        <v>357</v>
      </c>
      <c r="G1266" s="209">
        <v>102909</v>
      </c>
      <c r="H1266" s="209" t="s">
        <v>6676</v>
      </c>
      <c r="I1266" s="209" t="s">
        <v>35</v>
      </c>
      <c r="J1266" s="209" t="s">
        <v>5447</v>
      </c>
      <c r="K1266" s="210">
        <v>4.6900000000000004</v>
      </c>
      <c r="L1266" s="209" t="s">
        <v>5390</v>
      </c>
    </row>
    <row r="1267" spans="1:12" ht="13.5">
      <c r="A1267" s="209" t="s">
        <v>5774</v>
      </c>
      <c r="B1267" s="209" t="s">
        <v>5775</v>
      </c>
      <c r="C1267" s="209" t="s">
        <v>6071</v>
      </c>
      <c r="D1267" s="209" t="s">
        <v>6072</v>
      </c>
      <c r="E1267" s="210" t="s">
        <v>357</v>
      </c>
      <c r="F1267" s="209" t="s">
        <v>357</v>
      </c>
      <c r="G1267" s="209">
        <v>102915</v>
      </c>
      <c r="H1267" s="209" t="s">
        <v>6677</v>
      </c>
      <c r="I1267" s="209" t="s">
        <v>35</v>
      </c>
      <c r="J1267" s="209" t="s">
        <v>5447</v>
      </c>
      <c r="K1267" s="210">
        <v>0.72</v>
      </c>
      <c r="L1267" s="209" t="s">
        <v>5390</v>
      </c>
    </row>
    <row r="1268" spans="1:12" ht="13.5">
      <c r="A1268" s="209" t="s">
        <v>5774</v>
      </c>
      <c r="B1268" s="209" t="s">
        <v>5775</v>
      </c>
      <c r="C1268" s="209" t="s">
        <v>6071</v>
      </c>
      <c r="D1268" s="209" t="s">
        <v>6072</v>
      </c>
      <c r="E1268" s="210" t="s">
        <v>357</v>
      </c>
      <c r="F1268" s="209" t="s">
        <v>357</v>
      </c>
      <c r="G1268" s="209">
        <v>102927</v>
      </c>
      <c r="H1268" s="209" t="s">
        <v>6678</v>
      </c>
      <c r="I1268" s="209" t="s">
        <v>35</v>
      </c>
      <c r="J1268" s="209" t="s">
        <v>5447</v>
      </c>
      <c r="K1268" s="210">
        <v>1.07</v>
      </c>
      <c r="L1268" s="209" t="s">
        <v>5390</v>
      </c>
    </row>
    <row r="1269" spans="1:12" ht="13.5">
      <c r="A1269" s="209" t="s">
        <v>5774</v>
      </c>
      <c r="B1269" s="209" t="s">
        <v>5775</v>
      </c>
      <c r="C1269" s="209" t="s">
        <v>6071</v>
      </c>
      <c r="D1269" s="209" t="s">
        <v>6072</v>
      </c>
      <c r="E1269" s="210" t="s">
        <v>357</v>
      </c>
      <c r="F1269" s="209" t="s">
        <v>357</v>
      </c>
      <c r="G1269" s="209">
        <v>102933</v>
      </c>
      <c r="H1269" s="209" t="s">
        <v>6679</v>
      </c>
      <c r="I1269" s="209" t="s">
        <v>35</v>
      </c>
      <c r="J1269" s="209" t="s">
        <v>5447</v>
      </c>
      <c r="K1269" s="210">
        <v>1.08</v>
      </c>
      <c r="L1269" s="209" t="s">
        <v>5390</v>
      </c>
    </row>
    <row r="1270" spans="1:12" ht="13.5">
      <c r="A1270" s="209" t="s">
        <v>5774</v>
      </c>
      <c r="B1270" s="209" t="s">
        <v>5775</v>
      </c>
      <c r="C1270" s="209" t="s">
        <v>6071</v>
      </c>
      <c r="D1270" s="209" t="s">
        <v>6072</v>
      </c>
      <c r="E1270" s="210" t="s">
        <v>357</v>
      </c>
      <c r="F1270" s="209" t="s">
        <v>357</v>
      </c>
      <c r="G1270" s="209">
        <v>102939</v>
      </c>
      <c r="H1270" s="209" t="s">
        <v>6680</v>
      </c>
      <c r="I1270" s="209" t="s">
        <v>35</v>
      </c>
      <c r="J1270" s="209" t="s">
        <v>5447</v>
      </c>
      <c r="K1270" s="210">
        <v>10.75</v>
      </c>
      <c r="L1270" s="209" t="s">
        <v>5390</v>
      </c>
    </row>
    <row r="1271" spans="1:12" ht="13.5">
      <c r="A1271" s="209" t="s">
        <v>5774</v>
      </c>
      <c r="B1271" s="209" t="s">
        <v>5775</v>
      </c>
      <c r="C1271" s="209" t="s">
        <v>6071</v>
      </c>
      <c r="D1271" s="209" t="s">
        <v>6072</v>
      </c>
      <c r="E1271" s="210" t="s">
        <v>357</v>
      </c>
      <c r="F1271" s="209" t="s">
        <v>357</v>
      </c>
      <c r="G1271" s="209">
        <v>102945</v>
      </c>
      <c r="H1271" s="209" t="s">
        <v>6681</v>
      </c>
      <c r="I1271" s="209" t="s">
        <v>35</v>
      </c>
      <c r="J1271" s="209" t="s">
        <v>5447</v>
      </c>
      <c r="K1271" s="210">
        <v>0.03</v>
      </c>
      <c r="L1271" s="209" t="s">
        <v>5390</v>
      </c>
    </row>
    <row r="1272" spans="1:12" ht="13.5">
      <c r="A1272" s="209" t="s">
        <v>5774</v>
      </c>
      <c r="B1272" s="209" t="s">
        <v>5775</v>
      </c>
      <c r="C1272" s="209" t="s">
        <v>6071</v>
      </c>
      <c r="D1272" s="209" t="s">
        <v>6072</v>
      </c>
      <c r="E1272" s="210" t="s">
        <v>357</v>
      </c>
      <c r="F1272" s="209" t="s">
        <v>357</v>
      </c>
      <c r="G1272" s="209">
        <v>102951</v>
      </c>
      <c r="H1272" s="209" t="s">
        <v>6682</v>
      </c>
      <c r="I1272" s="209" t="s">
        <v>35</v>
      </c>
      <c r="J1272" s="209" t="s">
        <v>5447</v>
      </c>
      <c r="K1272" s="210">
        <v>0.71</v>
      </c>
      <c r="L1272" s="209" t="s">
        <v>5390</v>
      </c>
    </row>
    <row r="1273" spans="1:12" ht="13.5">
      <c r="A1273" s="209" t="s">
        <v>5774</v>
      </c>
      <c r="B1273" s="209" t="s">
        <v>5775</v>
      </c>
      <c r="C1273" s="209" t="s">
        <v>6071</v>
      </c>
      <c r="D1273" s="209" t="s">
        <v>6072</v>
      </c>
      <c r="E1273" s="210" t="s">
        <v>357</v>
      </c>
      <c r="F1273" s="209" t="s">
        <v>357</v>
      </c>
      <c r="G1273" s="209">
        <v>102957</v>
      </c>
      <c r="H1273" s="209" t="s">
        <v>6683</v>
      </c>
      <c r="I1273" s="209" t="s">
        <v>35</v>
      </c>
      <c r="J1273" s="209" t="s">
        <v>5894</v>
      </c>
      <c r="K1273" s="210">
        <v>41.71</v>
      </c>
      <c r="L1273" s="209" t="s">
        <v>5390</v>
      </c>
    </row>
    <row r="1274" spans="1:12" ht="13.5">
      <c r="A1274" s="209" t="s">
        <v>5774</v>
      </c>
      <c r="B1274" s="209" t="s">
        <v>5775</v>
      </c>
      <c r="C1274" s="209" t="s">
        <v>6071</v>
      </c>
      <c r="D1274" s="209" t="s">
        <v>6072</v>
      </c>
      <c r="E1274" s="210" t="s">
        <v>357</v>
      </c>
      <c r="F1274" s="209" t="s">
        <v>357</v>
      </c>
      <c r="G1274" s="209">
        <v>102963</v>
      </c>
      <c r="H1274" s="209" t="s">
        <v>6684</v>
      </c>
      <c r="I1274" s="209" t="s">
        <v>35</v>
      </c>
      <c r="J1274" s="209" t="s">
        <v>5894</v>
      </c>
      <c r="K1274" s="210">
        <v>69.290000000000006</v>
      </c>
      <c r="L1274" s="209" t="s">
        <v>5390</v>
      </c>
    </row>
    <row r="1275" spans="1:12" ht="13.5">
      <c r="A1275" s="209" t="s">
        <v>5774</v>
      </c>
      <c r="B1275" s="209" t="s">
        <v>5775</v>
      </c>
      <c r="C1275" s="209" t="s">
        <v>6071</v>
      </c>
      <c r="D1275" s="209" t="s">
        <v>6072</v>
      </c>
      <c r="E1275" s="210" t="s">
        <v>357</v>
      </c>
      <c r="F1275" s="209" t="s">
        <v>357</v>
      </c>
      <c r="G1275" s="209">
        <v>102969</v>
      </c>
      <c r="H1275" s="209" t="s">
        <v>6685</v>
      </c>
      <c r="I1275" s="209" t="s">
        <v>35</v>
      </c>
      <c r="J1275" s="209" t="s">
        <v>5447</v>
      </c>
      <c r="K1275" s="210">
        <v>1.45</v>
      </c>
      <c r="L1275" s="209" t="s">
        <v>5390</v>
      </c>
    </row>
    <row r="1276" spans="1:12" ht="13.5">
      <c r="A1276" s="209" t="s">
        <v>5774</v>
      </c>
      <c r="B1276" s="209" t="s">
        <v>5775</v>
      </c>
      <c r="C1276" s="209" t="s">
        <v>6071</v>
      </c>
      <c r="D1276" s="209" t="s">
        <v>6072</v>
      </c>
      <c r="E1276" s="210" t="s">
        <v>357</v>
      </c>
      <c r="F1276" s="209" t="s">
        <v>357</v>
      </c>
      <c r="G1276" s="209">
        <v>102985</v>
      </c>
      <c r="H1276" s="209" t="s">
        <v>6686</v>
      </c>
      <c r="I1276" s="209" t="s">
        <v>35</v>
      </c>
      <c r="J1276" s="209" t="s">
        <v>5894</v>
      </c>
      <c r="K1276" s="210">
        <v>2.44</v>
      </c>
      <c r="L1276" s="209" t="s">
        <v>5390</v>
      </c>
    </row>
    <row r="1277" spans="1:12" ht="13.5">
      <c r="A1277" s="209" t="s">
        <v>5774</v>
      </c>
      <c r="B1277" s="209" t="s">
        <v>5775</v>
      </c>
      <c r="C1277" s="209" t="s">
        <v>6071</v>
      </c>
      <c r="D1277" s="209" t="s">
        <v>6072</v>
      </c>
      <c r="E1277" s="210" t="s">
        <v>357</v>
      </c>
      <c r="F1277" s="209" t="s">
        <v>357</v>
      </c>
      <c r="G1277" s="209">
        <v>103156</v>
      </c>
      <c r="H1277" s="209" t="s">
        <v>6687</v>
      </c>
      <c r="I1277" s="209" t="s">
        <v>35</v>
      </c>
      <c r="J1277" s="209" t="s">
        <v>5447</v>
      </c>
      <c r="K1277" s="210">
        <v>2.81</v>
      </c>
      <c r="L1277" s="209" t="s">
        <v>5390</v>
      </c>
    </row>
    <row r="1278" spans="1:12" ht="13.5">
      <c r="A1278" s="209" t="s">
        <v>5774</v>
      </c>
      <c r="B1278" s="209" t="s">
        <v>5775</v>
      </c>
      <c r="C1278" s="209" t="s">
        <v>6071</v>
      </c>
      <c r="D1278" s="209" t="s">
        <v>6072</v>
      </c>
      <c r="E1278" s="210" t="s">
        <v>357</v>
      </c>
      <c r="F1278" s="209" t="s">
        <v>357</v>
      </c>
      <c r="G1278" s="209">
        <v>103162</v>
      </c>
      <c r="H1278" s="209" t="s">
        <v>6688</v>
      </c>
      <c r="I1278" s="209" t="s">
        <v>35</v>
      </c>
      <c r="J1278" s="209" t="s">
        <v>5447</v>
      </c>
      <c r="K1278" s="210">
        <v>3.42</v>
      </c>
      <c r="L1278" s="209" t="s">
        <v>5390</v>
      </c>
    </row>
    <row r="1279" spans="1:12" ht="13.5">
      <c r="A1279" s="209" t="s">
        <v>5774</v>
      </c>
      <c r="B1279" s="209" t="s">
        <v>5775</v>
      </c>
      <c r="C1279" s="209" t="s">
        <v>6071</v>
      </c>
      <c r="D1279" s="209" t="s">
        <v>6072</v>
      </c>
      <c r="E1279" s="210" t="s">
        <v>357</v>
      </c>
      <c r="F1279" s="209" t="s">
        <v>357</v>
      </c>
      <c r="G1279" s="209">
        <v>103168</v>
      </c>
      <c r="H1279" s="209" t="s">
        <v>6689</v>
      </c>
      <c r="I1279" s="209" t="s">
        <v>35</v>
      </c>
      <c r="J1279" s="209" t="s">
        <v>5447</v>
      </c>
      <c r="K1279" s="210">
        <v>3.83</v>
      </c>
      <c r="L1279" s="209" t="s">
        <v>5390</v>
      </c>
    </row>
    <row r="1280" spans="1:12" ht="13.5">
      <c r="A1280" s="209" t="s">
        <v>5774</v>
      </c>
      <c r="B1280" s="209" t="s">
        <v>5775</v>
      </c>
      <c r="C1280" s="209" t="s">
        <v>6071</v>
      </c>
      <c r="D1280" s="209" t="s">
        <v>6072</v>
      </c>
      <c r="E1280" s="210" t="s">
        <v>357</v>
      </c>
      <c r="F1280" s="209" t="s">
        <v>357</v>
      </c>
      <c r="G1280" s="209">
        <v>103174</v>
      </c>
      <c r="H1280" s="209" t="s">
        <v>6690</v>
      </c>
      <c r="I1280" s="209" t="s">
        <v>35</v>
      </c>
      <c r="J1280" s="209" t="s">
        <v>5447</v>
      </c>
      <c r="K1280" s="210">
        <v>9.94</v>
      </c>
      <c r="L1280" s="209" t="s">
        <v>5390</v>
      </c>
    </row>
    <row r="1281" spans="1:12" ht="13.5">
      <c r="A1281" s="209" t="s">
        <v>5774</v>
      </c>
      <c r="B1281" s="209" t="s">
        <v>5775</v>
      </c>
      <c r="C1281" s="209" t="s">
        <v>6071</v>
      </c>
      <c r="D1281" s="209" t="s">
        <v>6072</v>
      </c>
      <c r="E1281" s="210" t="s">
        <v>357</v>
      </c>
      <c r="F1281" s="209" t="s">
        <v>357</v>
      </c>
      <c r="G1281" s="209">
        <v>103180</v>
      </c>
      <c r="H1281" s="209" t="s">
        <v>6691</v>
      </c>
      <c r="I1281" s="209" t="s">
        <v>35</v>
      </c>
      <c r="J1281" s="209" t="s">
        <v>5447</v>
      </c>
      <c r="K1281" s="210">
        <v>22.23</v>
      </c>
      <c r="L1281" s="209" t="s">
        <v>5390</v>
      </c>
    </row>
    <row r="1282" spans="1:12" ht="13.5">
      <c r="A1282" s="209" t="s">
        <v>5774</v>
      </c>
      <c r="B1282" s="209" t="s">
        <v>5775</v>
      </c>
      <c r="C1282" s="209" t="s">
        <v>6071</v>
      </c>
      <c r="D1282" s="209" t="s">
        <v>6072</v>
      </c>
      <c r="E1282" s="210" t="s">
        <v>357</v>
      </c>
      <c r="F1282" s="209" t="s">
        <v>357</v>
      </c>
      <c r="G1282" s="209">
        <v>103223</v>
      </c>
      <c r="H1282" s="209" t="s">
        <v>6692</v>
      </c>
      <c r="I1282" s="209" t="s">
        <v>35</v>
      </c>
      <c r="J1282" s="209" t="s">
        <v>5894</v>
      </c>
      <c r="K1282" s="210">
        <v>28.67</v>
      </c>
      <c r="L1282" s="209" t="s">
        <v>5390</v>
      </c>
    </row>
    <row r="1283" spans="1:12" ht="13.5">
      <c r="A1283" s="209" t="s">
        <v>5774</v>
      </c>
      <c r="B1283" s="209" t="s">
        <v>5775</v>
      </c>
      <c r="C1283" s="209" t="s">
        <v>6071</v>
      </c>
      <c r="D1283" s="209" t="s">
        <v>6072</v>
      </c>
      <c r="E1283" s="210" t="s">
        <v>357</v>
      </c>
      <c r="F1283" s="209" t="s">
        <v>357</v>
      </c>
      <c r="G1283" s="209">
        <v>103229</v>
      </c>
      <c r="H1283" s="209" t="s">
        <v>6693</v>
      </c>
      <c r="I1283" s="209" t="s">
        <v>35</v>
      </c>
      <c r="J1283" s="209" t="s">
        <v>5894</v>
      </c>
      <c r="K1283" s="210">
        <v>79.34</v>
      </c>
      <c r="L1283" s="209" t="s">
        <v>5390</v>
      </c>
    </row>
    <row r="1284" spans="1:12" ht="13.5">
      <c r="A1284" s="209" t="s">
        <v>5774</v>
      </c>
      <c r="B1284" s="209" t="s">
        <v>5775</v>
      </c>
      <c r="C1284" s="209" t="s">
        <v>6071</v>
      </c>
      <c r="D1284" s="209" t="s">
        <v>6072</v>
      </c>
      <c r="E1284" s="210" t="s">
        <v>357</v>
      </c>
      <c r="F1284" s="209" t="s">
        <v>357</v>
      </c>
      <c r="G1284" s="209">
        <v>103235</v>
      </c>
      <c r="H1284" s="209" t="s">
        <v>6694</v>
      </c>
      <c r="I1284" s="209" t="s">
        <v>35</v>
      </c>
      <c r="J1284" s="209" t="s">
        <v>5894</v>
      </c>
      <c r="K1284" s="210">
        <v>83.9</v>
      </c>
      <c r="L1284" s="209" t="s">
        <v>5390</v>
      </c>
    </row>
    <row r="1285" spans="1:12" ht="13.5">
      <c r="A1285" s="209" t="s">
        <v>5774</v>
      </c>
      <c r="B1285" s="209" t="s">
        <v>5775</v>
      </c>
      <c r="C1285" s="209" t="s">
        <v>6071</v>
      </c>
      <c r="D1285" s="209" t="s">
        <v>6072</v>
      </c>
      <c r="E1285" s="210" t="s">
        <v>357</v>
      </c>
      <c r="F1285" s="209" t="s">
        <v>357</v>
      </c>
      <c r="G1285" s="209">
        <v>103241</v>
      </c>
      <c r="H1285" s="209" t="s">
        <v>6695</v>
      </c>
      <c r="I1285" s="209" t="s">
        <v>35</v>
      </c>
      <c r="J1285" s="209" t="s">
        <v>5447</v>
      </c>
      <c r="K1285" s="210">
        <v>10.41</v>
      </c>
      <c r="L1285" s="209" t="s">
        <v>5390</v>
      </c>
    </row>
    <row r="1286" spans="1:12" ht="13.5">
      <c r="A1286" s="209" t="s">
        <v>5774</v>
      </c>
      <c r="B1286" s="209" t="s">
        <v>5775</v>
      </c>
      <c r="C1286" s="209" t="s">
        <v>6071</v>
      </c>
      <c r="D1286" s="209" t="s">
        <v>6072</v>
      </c>
      <c r="E1286" s="210" t="s">
        <v>357</v>
      </c>
      <c r="F1286" s="209" t="s">
        <v>357</v>
      </c>
      <c r="G1286" s="209">
        <v>103660</v>
      </c>
      <c r="H1286" s="209" t="s">
        <v>6696</v>
      </c>
      <c r="I1286" s="209" t="s">
        <v>35</v>
      </c>
      <c r="J1286" s="209" t="s">
        <v>5894</v>
      </c>
      <c r="K1286" s="210">
        <v>10.62</v>
      </c>
      <c r="L1286" s="209" t="s">
        <v>5390</v>
      </c>
    </row>
    <row r="1287" spans="1:12" ht="13.5">
      <c r="A1287" s="209" t="s">
        <v>5774</v>
      </c>
      <c r="B1287" s="209" t="s">
        <v>5775</v>
      </c>
      <c r="C1287" s="209" t="s">
        <v>6071</v>
      </c>
      <c r="D1287" s="209" t="s">
        <v>6072</v>
      </c>
      <c r="E1287" s="210" t="s">
        <v>357</v>
      </c>
      <c r="F1287" s="209" t="s">
        <v>357</v>
      </c>
      <c r="G1287" s="209">
        <v>103666</v>
      </c>
      <c r="H1287" s="209" t="s">
        <v>6697</v>
      </c>
      <c r="I1287" s="209" t="s">
        <v>35</v>
      </c>
      <c r="J1287" s="209" t="s">
        <v>5894</v>
      </c>
      <c r="K1287" s="210">
        <v>131.63</v>
      </c>
      <c r="L1287" s="209" t="s">
        <v>5390</v>
      </c>
    </row>
    <row r="1288" spans="1:12" ht="13.5">
      <c r="A1288" s="209" t="s">
        <v>5774</v>
      </c>
      <c r="B1288" s="209" t="s">
        <v>5775</v>
      </c>
      <c r="C1288" s="209" t="s">
        <v>6071</v>
      </c>
      <c r="D1288" s="209" t="s">
        <v>6072</v>
      </c>
      <c r="E1288" s="210" t="s">
        <v>357</v>
      </c>
      <c r="F1288" s="209" t="s">
        <v>357</v>
      </c>
      <c r="G1288" s="209">
        <v>103792</v>
      </c>
      <c r="H1288" s="209" t="s">
        <v>6698</v>
      </c>
      <c r="I1288" s="209" t="s">
        <v>35</v>
      </c>
      <c r="J1288" s="209" t="s">
        <v>5447</v>
      </c>
      <c r="K1288" s="210">
        <v>0.32</v>
      </c>
      <c r="L1288" s="209" t="s">
        <v>5390</v>
      </c>
    </row>
    <row r="1289" spans="1:12" ht="13.5">
      <c r="A1289" s="209" t="s">
        <v>5774</v>
      </c>
      <c r="B1289" s="209" t="s">
        <v>5775</v>
      </c>
      <c r="C1289" s="209" t="s">
        <v>6071</v>
      </c>
      <c r="D1289" s="209" t="s">
        <v>6072</v>
      </c>
      <c r="E1289" s="210" t="s">
        <v>357</v>
      </c>
      <c r="F1289" s="209" t="s">
        <v>357</v>
      </c>
      <c r="G1289" s="209">
        <v>103937</v>
      </c>
      <c r="H1289" s="209" t="s">
        <v>6699</v>
      </c>
      <c r="I1289" s="209" t="s">
        <v>35</v>
      </c>
      <c r="J1289" s="209" t="s">
        <v>5447</v>
      </c>
      <c r="K1289" s="210">
        <v>1.75</v>
      </c>
      <c r="L1289" s="209" t="s">
        <v>5390</v>
      </c>
    </row>
    <row r="1290" spans="1:12" ht="13.5">
      <c r="A1290" s="209" t="s">
        <v>5774</v>
      </c>
      <c r="B1290" s="209" t="s">
        <v>5775</v>
      </c>
      <c r="C1290" s="209" t="s">
        <v>6071</v>
      </c>
      <c r="D1290" s="209" t="s">
        <v>6072</v>
      </c>
      <c r="E1290" s="210" t="s">
        <v>357</v>
      </c>
      <c r="F1290" s="209" t="s">
        <v>357</v>
      </c>
      <c r="G1290" s="209">
        <v>103943</v>
      </c>
      <c r="H1290" s="209" t="s">
        <v>6700</v>
      </c>
      <c r="I1290" s="209" t="s">
        <v>35</v>
      </c>
      <c r="J1290" s="209" t="s">
        <v>5447</v>
      </c>
      <c r="K1290" s="210">
        <v>1.75</v>
      </c>
      <c r="L1290" s="209" t="s">
        <v>5390</v>
      </c>
    </row>
    <row r="1291" spans="1:12" ht="13.5">
      <c r="A1291" s="209" t="s">
        <v>5774</v>
      </c>
      <c r="B1291" s="209" t="s">
        <v>5775</v>
      </c>
      <c r="C1291" s="209" t="s">
        <v>6071</v>
      </c>
      <c r="D1291" s="209" t="s">
        <v>6072</v>
      </c>
      <c r="E1291" s="210" t="s">
        <v>357</v>
      </c>
      <c r="F1291" s="209" t="s">
        <v>357</v>
      </c>
      <c r="G1291" s="209">
        <v>104087</v>
      </c>
      <c r="H1291" s="209" t="s">
        <v>6701</v>
      </c>
      <c r="I1291" s="209" t="s">
        <v>35</v>
      </c>
      <c r="J1291" s="209" t="s">
        <v>5447</v>
      </c>
      <c r="K1291" s="210">
        <v>0.08</v>
      </c>
      <c r="L1291" s="209" t="s">
        <v>5390</v>
      </c>
    </row>
    <row r="1292" spans="1:12" ht="13.5">
      <c r="A1292" s="209" t="s">
        <v>5774</v>
      </c>
      <c r="B1292" s="209" t="s">
        <v>5775</v>
      </c>
      <c r="C1292" s="209" t="s">
        <v>6071</v>
      </c>
      <c r="D1292" s="209" t="s">
        <v>6072</v>
      </c>
      <c r="E1292" s="210" t="s">
        <v>357</v>
      </c>
      <c r="F1292" s="209" t="s">
        <v>357</v>
      </c>
      <c r="G1292" s="209">
        <v>104088</v>
      </c>
      <c r="H1292" s="209" t="s">
        <v>6702</v>
      </c>
      <c r="I1292" s="209" t="s">
        <v>35</v>
      </c>
      <c r="J1292" s="209" t="s">
        <v>5447</v>
      </c>
      <c r="K1292" s="210">
        <v>0.09</v>
      </c>
      <c r="L1292" s="209" t="s">
        <v>5390</v>
      </c>
    </row>
    <row r="1293" spans="1:12" ht="13.5">
      <c r="A1293" s="209" t="s">
        <v>5774</v>
      </c>
      <c r="B1293" s="209" t="s">
        <v>5775</v>
      </c>
      <c r="C1293" s="209" t="s">
        <v>6071</v>
      </c>
      <c r="D1293" s="209" t="s">
        <v>6072</v>
      </c>
      <c r="E1293" s="210" t="s">
        <v>357</v>
      </c>
      <c r="F1293" s="209" t="s">
        <v>357</v>
      </c>
      <c r="G1293" s="209">
        <v>104089</v>
      </c>
      <c r="H1293" s="209" t="s">
        <v>6703</v>
      </c>
      <c r="I1293" s="209" t="s">
        <v>35</v>
      </c>
      <c r="J1293" s="209" t="s">
        <v>5447</v>
      </c>
      <c r="K1293" s="210">
        <v>0.1</v>
      </c>
      <c r="L1293" s="209" t="s">
        <v>5390</v>
      </c>
    </row>
    <row r="1294" spans="1:12" ht="13.5">
      <c r="A1294" s="209" t="s">
        <v>5774</v>
      </c>
      <c r="B1294" s="209" t="s">
        <v>5775</v>
      </c>
      <c r="C1294" s="209" t="s">
        <v>6071</v>
      </c>
      <c r="D1294" s="209" t="s">
        <v>6072</v>
      </c>
      <c r="E1294" s="210" t="s">
        <v>357</v>
      </c>
      <c r="F1294" s="209" t="s">
        <v>357</v>
      </c>
      <c r="G1294" s="209">
        <v>104090</v>
      </c>
      <c r="H1294" s="209" t="s">
        <v>6704</v>
      </c>
      <c r="I1294" s="209" t="s">
        <v>35</v>
      </c>
      <c r="J1294" s="209" t="s">
        <v>5447</v>
      </c>
      <c r="K1294" s="210">
        <v>0.78</v>
      </c>
      <c r="L1294" s="209" t="s">
        <v>5390</v>
      </c>
    </row>
    <row r="1295" spans="1:12" ht="13.5">
      <c r="A1295" s="209" t="s">
        <v>5774</v>
      </c>
      <c r="B1295" s="209" t="s">
        <v>5775</v>
      </c>
      <c r="C1295" s="209" t="s">
        <v>6071</v>
      </c>
      <c r="D1295" s="209" t="s">
        <v>6072</v>
      </c>
      <c r="E1295" s="210" t="s">
        <v>357</v>
      </c>
      <c r="F1295" s="209" t="s">
        <v>357</v>
      </c>
      <c r="G1295" s="209">
        <v>104093</v>
      </c>
      <c r="H1295" s="209" t="s">
        <v>6705</v>
      </c>
      <c r="I1295" s="209" t="s">
        <v>35</v>
      </c>
      <c r="J1295" s="209" t="s">
        <v>5447</v>
      </c>
      <c r="K1295" s="210">
        <v>0.11</v>
      </c>
      <c r="L1295" s="209" t="s">
        <v>5390</v>
      </c>
    </row>
    <row r="1296" spans="1:12" ht="13.5">
      <c r="A1296" s="209" t="s">
        <v>5774</v>
      </c>
      <c r="B1296" s="209" t="s">
        <v>5775</v>
      </c>
      <c r="C1296" s="209" t="s">
        <v>6071</v>
      </c>
      <c r="D1296" s="209" t="s">
        <v>6072</v>
      </c>
      <c r="E1296" s="210" t="s">
        <v>357</v>
      </c>
      <c r="F1296" s="209" t="s">
        <v>357</v>
      </c>
      <c r="G1296" s="209">
        <v>104094</v>
      </c>
      <c r="H1296" s="209" t="s">
        <v>6706</v>
      </c>
      <c r="I1296" s="209" t="s">
        <v>35</v>
      </c>
      <c r="J1296" s="209" t="s">
        <v>5447</v>
      </c>
      <c r="K1296" s="210">
        <v>0.13</v>
      </c>
      <c r="L1296" s="209" t="s">
        <v>5390</v>
      </c>
    </row>
    <row r="1297" spans="1:12" ht="13.5">
      <c r="A1297" s="209" t="s">
        <v>5774</v>
      </c>
      <c r="B1297" s="209" t="s">
        <v>5775</v>
      </c>
      <c r="C1297" s="209" t="s">
        <v>6071</v>
      </c>
      <c r="D1297" s="209" t="s">
        <v>6072</v>
      </c>
      <c r="E1297" s="210" t="s">
        <v>357</v>
      </c>
      <c r="F1297" s="209" t="s">
        <v>357</v>
      </c>
      <c r="G1297" s="209">
        <v>104095</v>
      </c>
      <c r="H1297" s="209" t="s">
        <v>6707</v>
      </c>
      <c r="I1297" s="209" t="s">
        <v>35</v>
      </c>
      <c r="J1297" s="209" t="s">
        <v>5447</v>
      </c>
      <c r="K1297" s="210">
        <v>0.14000000000000001</v>
      </c>
      <c r="L1297" s="209" t="s">
        <v>5390</v>
      </c>
    </row>
    <row r="1298" spans="1:12" ht="13.5">
      <c r="A1298" s="209" t="s">
        <v>5774</v>
      </c>
      <c r="B1298" s="209" t="s">
        <v>5775</v>
      </c>
      <c r="C1298" s="209" t="s">
        <v>6071</v>
      </c>
      <c r="D1298" s="209" t="s">
        <v>6072</v>
      </c>
      <c r="E1298" s="210" t="s">
        <v>357</v>
      </c>
      <c r="F1298" s="209" t="s">
        <v>357</v>
      </c>
      <c r="G1298" s="209">
        <v>104096</v>
      </c>
      <c r="H1298" s="209" t="s">
        <v>6708</v>
      </c>
      <c r="I1298" s="209" t="s">
        <v>35</v>
      </c>
      <c r="J1298" s="209" t="s">
        <v>5447</v>
      </c>
      <c r="K1298" s="210">
        <v>1.08</v>
      </c>
      <c r="L1298" s="209" t="s">
        <v>5390</v>
      </c>
    </row>
    <row r="1299" spans="1:12" ht="13.5">
      <c r="A1299" s="209" t="s">
        <v>5774</v>
      </c>
      <c r="B1299" s="209" t="s">
        <v>5775</v>
      </c>
      <c r="C1299" s="209" t="s">
        <v>6071</v>
      </c>
      <c r="D1299" s="209" t="s">
        <v>6072</v>
      </c>
      <c r="E1299" s="210" t="s">
        <v>357</v>
      </c>
      <c r="F1299" s="209" t="s">
        <v>357</v>
      </c>
      <c r="G1299" s="209">
        <v>104519</v>
      </c>
      <c r="H1299" s="209" t="s">
        <v>6709</v>
      </c>
      <c r="I1299" s="209" t="s">
        <v>35</v>
      </c>
      <c r="J1299" s="209" t="s">
        <v>5447</v>
      </c>
      <c r="K1299" s="210">
        <v>0.73</v>
      </c>
      <c r="L1299" s="209" t="s">
        <v>5390</v>
      </c>
    </row>
    <row r="1300" spans="1:12" ht="13.5">
      <c r="A1300" s="209" t="s">
        <v>5774</v>
      </c>
      <c r="B1300" s="209" t="s">
        <v>5775</v>
      </c>
      <c r="C1300" s="209" t="s">
        <v>6071</v>
      </c>
      <c r="D1300" s="209" t="s">
        <v>6072</v>
      </c>
      <c r="E1300" s="210" t="s">
        <v>357</v>
      </c>
      <c r="F1300" s="209" t="s">
        <v>357</v>
      </c>
      <c r="G1300" s="209">
        <v>104655</v>
      </c>
      <c r="H1300" s="209" t="s">
        <v>6710</v>
      </c>
      <c r="I1300" s="209" t="s">
        <v>35</v>
      </c>
      <c r="J1300" s="209" t="s">
        <v>5447</v>
      </c>
      <c r="K1300" s="210">
        <v>0.78</v>
      </c>
      <c r="L1300" s="209" t="s">
        <v>5390</v>
      </c>
    </row>
    <row r="1301" spans="1:12" ht="13.5">
      <c r="A1301" s="209" t="s">
        <v>5774</v>
      </c>
      <c r="B1301" s="209" t="s">
        <v>5775</v>
      </c>
      <c r="C1301" s="209" t="s">
        <v>6071</v>
      </c>
      <c r="D1301" s="209" t="s">
        <v>6072</v>
      </c>
      <c r="E1301" s="210" t="s">
        <v>357</v>
      </c>
      <c r="F1301" s="209" t="s">
        <v>357</v>
      </c>
      <c r="G1301" s="209">
        <v>104687</v>
      </c>
      <c r="H1301" s="209" t="s">
        <v>6711</v>
      </c>
      <c r="I1301" s="209" t="s">
        <v>35</v>
      </c>
      <c r="J1301" s="209" t="s">
        <v>5894</v>
      </c>
      <c r="K1301" s="210">
        <v>367.33</v>
      </c>
      <c r="L1301" s="209" t="s">
        <v>5390</v>
      </c>
    </row>
    <row r="1302" spans="1:12" ht="13.5">
      <c r="A1302" s="209" t="s">
        <v>5774</v>
      </c>
      <c r="B1302" s="209" t="s">
        <v>5775</v>
      </c>
      <c r="C1302" s="209" t="s">
        <v>6071</v>
      </c>
      <c r="D1302" s="209" t="s">
        <v>6072</v>
      </c>
      <c r="E1302" s="210" t="s">
        <v>357</v>
      </c>
      <c r="F1302" s="209" t="s">
        <v>357</v>
      </c>
      <c r="G1302" s="209">
        <v>104694</v>
      </c>
      <c r="H1302" s="209" t="s">
        <v>6712</v>
      </c>
      <c r="I1302" s="209" t="s">
        <v>35</v>
      </c>
      <c r="J1302" s="209" t="s">
        <v>5447</v>
      </c>
      <c r="K1302" s="210">
        <v>2.44</v>
      </c>
      <c r="L1302" s="209" t="s">
        <v>5390</v>
      </c>
    </row>
    <row r="1303" spans="1:12" ht="13.5">
      <c r="A1303" s="209" t="s">
        <v>5774</v>
      </c>
      <c r="B1303" s="209" t="s">
        <v>5775</v>
      </c>
      <c r="C1303" s="209" t="s">
        <v>6071</v>
      </c>
      <c r="D1303" s="209" t="s">
        <v>6072</v>
      </c>
      <c r="E1303" s="210" t="s">
        <v>357</v>
      </c>
      <c r="F1303" s="209" t="s">
        <v>357</v>
      </c>
      <c r="G1303" s="209">
        <v>104703</v>
      </c>
      <c r="H1303" s="209" t="s">
        <v>6713</v>
      </c>
      <c r="I1303" s="209" t="s">
        <v>35</v>
      </c>
      <c r="J1303" s="209" t="s">
        <v>5894</v>
      </c>
      <c r="K1303" s="210">
        <v>75.59</v>
      </c>
      <c r="L1303" s="209" t="s">
        <v>5390</v>
      </c>
    </row>
    <row r="1304" spans="1:12" ht="13.5">
      <c r="A1304" s="209" t="s">
        <v>5774</v>
      </c>
      <c r="B1304" s="209" t="s">
        <v>5775</v>
      </c>
      <c r="C1304" s="209" t="s">
        <v>6071</v>
      </c>
      <c r="D1304" s="209" t="s">
        <v>6072</v>
      </c>
      <c r="E1304" s="210" t="s">
        <v>357</v>
      </c>
      <c r="F1304" s="209" t="s">
        <v>357</v>
      </c>
      <c r="G1304" s="209">
        <v>104709</v>
      </c>
      <c r="H1304" s="209" t="s">
        <v>6714</v>
      </c>
      <c r="I1304" s="209" t="s">
        <v>35</v>
      </c>
      <c r="J1304" s="209" t="s">
        <v>5894</v>
      </c>
      <c r="K1304" s="210">
        <v>955.99</v>
      </c>
      <c r="L1304" s="209" t="s">
        <v>5390</v>
      </c>
    </row>
    <row r="1305" spans="1:12" ht="13.5">
      <c r="A1305" s="209" t="s">
        <v>5774</v>
      </c>
      <c r="B1305" s="209" t="s">
        <v>5775</v>
      </c>
      <c r="C1305" s="209" t="s">
        <v>6071</v>
      </c>
      <c r="D1305" s="209" t="s">
        <v>6072</v>
      </c>
      <c r="E1305" s="210" t="s">
        <v>357</v>
      </c>
      <c r="F1305" s="209" t="s">
        <v>357</v>
      </c>
      <c r="G1305" s="209">
        <v>104715</v>
      </c>
      <c r="H1305" s="209" t="s">
        <v>6715</v>
      </c>
      <c r="I1305" s="209" t="s">
        <v>35</v>
      </c>
      <c r="J1305" s="209" t="s">
        <v>5894</v>
      </c>
      <c r="K1305" s="210">
        <v>73.489999999999995</v>
      </c>
      <c r="L1305" s="209" t="s">
        <v>5390</v>
      </c>
    </row>
    <row r="1306" spans="1:12" ht="13.5">
      <c r="A1306" s="209" t="s">
        <v>6716</v>
      </c>
      <c r="B1306" s="209" t="s">
        <v>6717</v>
      </c>
      <c r="C1306" s="209" t="s">
        <v>6718</v>
      </c>
      <c r="D1306" s="209" t="s">
        <v>6719</v>
      </c>
      <c r="E1306" s="210" t="s">
        <v>357</v>
      </c>
      <c r="F1306" s="209" t="s">
        <v>357</v>
      </c>
      <c r="G1306" s="209">
        <v>92259</v>
      </c>
      <c r="H1306" s="209" t="s">
        <v>6720</v>
      </c>
      <c r="I1306" s="209" t="s">
        <v>161</v>
      </c>
      <c r="J1306" s="209" t="s">
        <v>5389</v>
      </c>
      <c r="K1306" s="210">
        <v>413.08</v>
      </c>
      <c r="L1306" s="209" t="s">
        <v>5390</v>
      </c>
    </row>
    <row r="1307" spans="1:12" ht="13.5">
      <c r="A1307" s="209" t="s">
        <v>6716</v>
      </c>
      <c r="B1307" s="209" t="s">
        <v>6717</v>
      </c>
      <c r="C1307" s="209" t="s">
        <v>6718</v>
      </c>
      <c r="D1307" s="209" t="s">
        <v>6719</v>
      </c>
      <c r="E1307" s="210" t="s">
        <v>357</v>
      </c>
      <c r="F1307" s="209" t="s">
        <v>357</v>
      </c>
      <c r="G1307" s="209">
        <v>92260</v>
      </c>
      <c r="H1307" s="209" t="s">
        <v>6721</v>
      </c>
      <c r="I1307" s="209" t="s">
        <v>161</v>
      </c>
      <c r="J1307" s="209" t="s">
        <v>5389</v>
      </c>
      <c r="K1307" s="210">
        <v>464.46</v>
      </c>
      <c r="L1307" s="209" t="s">
        <v>5390</v>
      </c>
    </row>
    <row r="1308" spans="1:12" ht="13.5">
      <c r="A1308" s="209" t="s">
        <v>6716</v>
      </c>
      <c r="B1308" s="209" t="s">
        <v>6717</v>
      </c>
      <c r="C1308" s="209" t="s">
        <v>6718</v>
      </c>
      <c r="D1308" s="209" t="s">
        <v>6719</v>
      </c>
      <c r="E1308" s="210" t="s">
        <v>357</v>
      </c>
      <c r="F1308" s="209" t="s">
        <v>357</v>
      </c>
      <c r="G1308" s="209">
        <v>92261</v>
      </c>
      <c r="H1308" s="209" t="s">
        <v>6722</v>
      </c>
      <c r="I1308" s="209" t="s">
        <v>161</v>
      </c>
      <c r="J1308" s="209" t="s">
        <v>5389</v>
      </c>
      <c r="K1308" s="210">
        <v>514.28</v>
      </c>
      <c r="L1308" s="209" t="s">
        <v>5390</v>
      </c>
    </row>
    <row r="1309" spans="1:12" ht="13.5">
      <c r="A1309" s="209" t="s">
        <v>6716</v>
      </c>
      <c r="B1309" s="209" t="s">
        <v>6717</v>
      </c>
      <c r="C1309" s="209" t="s">
        <v>6718</v>
      </c>
      <c r="D1309" s="209" t="s">
        <v>6719</v>
      </c>
      <c r="E1309" s="210" t="s">
        <v>357</v>
      </c>
      <c r="F1309" s="209" t="s">
        <v>357</v>
      </c>
      <c r="G1309" s="209">
        <v>92262</v>
      </c>
      <c r="H1309" s="209" t="s">
        <v>6723</v>
      </c>
      <c r="I1309" s="209" t="s">
        <v>161</v>
      </c>
      <c r="J1309" s="209" t="s">
        <v>5389</v>
      </c>
      <c r="K1309" s="210">
        <v>594.48</v>
      </c>
      <c r="L1309" s="209" t="s">
        <v>5390</v>
      </c>
    </row>
    <row r="1310" spans="1:12" ht="13.5">
      <c r="A1310" s="209" t="s">
        <v>6716</v>
      </c>
      <c r="B1310" s="209" t="s">
        <v>6717</v>
      </c>
      <c r="C1310" s="209" t="s">
        <v>6718</v>
      </c>
      <c r="D1310" s="209" t="s">
        <v>6719</v>
      </c>
      <c r="E1310" s="210" t="s">
        <v>357</v>
      </c>
      <c r="F1310" s="209" t="s">
        <v>357</v>
      </c>
      <c r="G1310" s="209">
        <v>92539</v>
      </c>
      <c r="H1310" s="209" t="s">
        <v>6724</v>
      </c>
      <c r="I1310" s="209" t="s">
        <v>149</v>
      </c>
      <c r="J1310" s="209" t="s">
        <v>5447</v>
      </c>
      <c r="K1310" s="210">
        <v>67.900000000000006</v>
      </c>
      <c r="L1310" s="209" t="s">
        <v>5390</v>
      </c>
    </row>
    <row r="1311" spans="1:12" ht="13.5">
      <c r="A1311" s="209" t="s">
        <v>6716</v>
      </c>
      <c r="B1311" s="209" t="s">
        <v>6717</v>
      </c>
      <c r="C1311" s="209" t="s">
        <v>6718</v>
      </c>
      <c r="D1311" s="209" t="s">
        <v>6719</v>
      </c>
      <c r="E1311" s="210" t="s">
        <v>357</v>
      </c>
      <c r="F1311" s="209" t="s">
        <v>357</v>
      </c>
      <c r="G1311" s="209">
        <v>92540</v>
      </c>
      <c r="H1311" s="209" t="s">
        <v>6725</v>
      </c>
      <c r="I1311" s="209" t="s">
        <v>149</v>
      </c>
      <c r="J1311" s="209" t="s">
        <v>5447</v>
      </c>
      <c r="K1311" s="210">
        <v>75.59</v>
      </c>
      <c r="L1311" s="209" t="s">
        <v>5390</v>
      </c>
    </row>
    <row r="1312" spans="1:12" ht="13.5">
      <c r="A1312" s="209" t="s">
        <v>6716</v>
      </c>
      <c r="B1312" s="209" t="s">
        <v>6717</v>
      </c>
      <c r="C1312" s="209" t="s">
        <v>6718</v>
      </c>
      <c r="D1312" s="209" t="s">
        <v>6719</v>
      </c>
      <c r="E1312" s="210" t="s">
        <v>357</v>
      </c>
      <c r="F1312" s="209" t="s">
        <v>357</v>
      </c>
      <c r="G1312" s="209">
        <v>92541</v>
      </c>
      <c r="H1312" s="209" t="s">
        <v>6726</v>
      </c>
      <c r="I1312" s="209" t="s">
        <v>149</v>
      </c>
      <c r="J1312" s="209" t="s">
        <v>5447</v>
      </c>
      <c r="K1312" s="210">
        <v>73.22</v>
      </c>
      <c r="L1312" s="209" t="s">
        <v>5390</v>
      </c>
    </row>
    <row r="1313" spans="1:12" ht="13.5">
      <c r="A1313" s="209" t="s">
        <v>6716</v>
      </c>
      <c r="B1313" s="209" t="s">
        <v>6717</v>
      </c>
      <c r="C1313" s="209" t="s">
        <v>6718</v>
      </c>
      <c r="D1313" s="209" t="s">
        <v>6719</v>
      </c>
      <c r="E1313" s="210" t="s">
        <v>357</v>
      </c>
      <c r="F1313" s="209" t="s">
        <v>357</v>
      </c>
      <c r="G1313" s="209">
        <v>92542</v>
      </c>
      <c r="H1313" s="209" t="s">
        <v>6727</v>
      </c>
      <c r="I1313" s="209" t="s">
        <v>149</v>
      </c>
      <c r="J1313" s="209" t="s">
        <v>5447</v>
      </c>
      <c r="K1313" s="210">
        <v>88.28</v>
      </c>
      <c r="L1313" s="209" t="s">
        <v>5390</v>
      </c>
    </row>
    <row r="1314" spans="1:12" ht="13.5">
      <c r="A1314" s="209" t="s">
        <v>6716</v>
      </c>
      <c r="B1314" s="209" t="s">
        <v>6717</v>
      </c>
      <c r="C1314" s="209" t="s">
        <v>6718</v>
      </c>
      <c r="D1314" s="209" t="s">
        <v>6719</v>
      </c>
      <c r="E1314" s="210" t="s">
        <v>357</v>
      </c>
      <c r="F1314" s="209" t="s">
        <v>357</v>
      </c>
      <c r="G1314" s="209">
        <v>92543</v>
      </c>
      <c r="H1314" s="209" t="s">
        <v>6728</v>
      </c>
      <c r="I1314" s="209" t="s">
        <v>149</v>
      </c>
      <c r="J1314" s="209" t="s">
        <v>5447</v>
      </c>
      <c r="K1314" s="210">
        <v>20.48</v>
      </c>
      <c r="L1314" s="209" t="s">
        <v>5390</v>
      </c>
    </row>
    <row r="1315" spans="1:12" ht="13.5">
      <c r="A1315" s="209" t="s">
        <v>6716</v>
      </c>
      <c r="B1315" s="209" t="s">
        <v>6717</v>
      </c>
      <c r="C1315" s="209" t="s">
        <v>6718</v>
      </c>
      <c r="D1315" s="209" t="s">
        <v>6719</v>
      </c>
      <c r="E1315" s="210" t="s">
        <v>357</v>
      </c>
      <c r="F1315" s="209" t="s">
        <v>357</v>
      </c>
      <c r="G1315" s="209">
        <v>92544</v>
      </c>
      <c r="H1315" s="209" t="s">
        <v>6729</v>
      </c>
      <c r="I1315" s="209" t="s">
        <v>149</v>
      </c>
      <c r="J1315" s="209" t="s">
        <v>5447</v>
      </c>
      <c r="K1315" s="210">
        <v>16.260000000000002</v>
      </c>
      <c r="L1315" s="209" t="s">
        <v>5390</v>
      </c>
    </row>
    <row r="1316" spans="1:12" ht="13.5">
      <c r="A1316" s="209" t="s">
        <v>6716</v>
      </c>
      <c r="B1316" s="209" t="s">
        <v>6717</v>
      </c>
      <c r="C1316" s="209" t="s">
        <v>6718</v>
      </c>
      <c r="D1316" s="209" t="s">
        <v>6719</v>
      </c>
      <c r="E1316" s="210" t="s">
        <v>357</v>
      </c>
      <c r="F1316" s="209" t="s">
        <v>357</v>
      </c>
      <c r="G1316" s="209">
        <v>92545</v>
      </c>
      <c r="H1316" s="209" t="s">
        <v>6730</v>
      </c>
      <c r="I1316" s="209" t="s">
        <v>161</v>
      </c>
      <c r="J1316" s="209" t="s">
        <v>5389</v>
      </c>
      <c r="K1316" s="210">
        <v>892.11</v>
      </c>
      <c r="L1316" s="209" t="s">
        <v>5390</v>
      </c>
    </row>
    <row r="1317" spans="1:12" ht="13.5">
      <c r="A1317" s="209" t="s">
        <v>6716</v>
      </c>
      <c r="B1317" s="209" t="s">
        <v>6717</v>
      </c>
      <c r="C1317" s="209" t="s">
        <v>6718</v>
      </c>
      <c r="D1317" s="209" t="s">
        <v>6719</v>
      </c>
      <c r="E1317" s="210" t="s">
        <v>357</v>
      </c>
      <c r="F1317" s="209" t="s">
        <v>357</v>
      </c>
      <c r="G1317" s="209">
        <v>92546</v>
      </c>
      <c r="H1317" s="209" t="s">
        <v>6731</v>
      </c>
      <c r="I1317" s="209" t="s">
        <v>161</v>
      </c>
      <c r="J1317" s="209" t="s">
        <v>5389</v>
      </c>
      <c r="K1317" s="211">
        <v>1092.27</v>
      </c>
      <c r="L1317" s="209" t="s">
        <v>5390</v>
      </c>
    </row>
    <row r="1318" spans="1:12" ht="13.5">
      <c r="A1318" s="209" t="s">
        <v>6716</v>
      </c>
      <c r="B1318" s="209" t="s">
        <v>6717</v>
      </c>
      <c r="C1318" s="209" t="s">
        <v>6718</v>
      </c>
      <c r="D1318" s="209" t="s">
        <v>6719</v>
      </c>
      <c r="E1318" s="210" t="s">
        <v>357</v>
      </c>
      <c r="F1318" s="209" t="s">
        <v>357</v>
      </c>
      <c r="G1318" s="209">
        <v>92547</v>
      </c>
      <c r="H1318" s="209" t="s">
        <v>6732</v>
      </c>
      <c r="I1318" s="209" t="s">
        <v>161</v>
      </c>
      <c r="J1318" s="209" t="s">
        <v>5389</v>
      </c>
      <c r="K1318" s="211">
        <v>1158.56</v>
      </c>
      <c r="L1318" s="209" t="s">
        <v>5390</v>
      </c>
    </row>
    <row r="1319" spans="1:12" ht="13.5">
      <c r="A1319" s="209" t="s">
        <v>6716</v>
      </c>
      <c r="B1319" s="209" t="s">
        <v>6717</v>
      </c>
      <c r="C1319" s="209" t="s">
        <v>6718</v>
      </c>
      <c r="D1319" s="209" t="s">
        <v>6719</v>
      </c>
      <c r="E1319" s="210" t="s">
        <v>357</v>
      </c>
      <c r="F1319" s="209" t="s">
        <v>357</v>
      </c>
      <c r="G1319" s="209">
        <v>92548</v>
      </c>
      <c r="H1319" s="209" t="s">
        <v>6733</v>
      </c>
      <c r="I1319" s="209" t="s">
        <v>161</v>
      </c>
      <c r="J1319" s="209" t="s">
        <v>5389</v>
      </c>
      <c r="K1319" s="211">
        <v>1288.7</v>
      </c>
      <c r="L1319" s="209" t="s">
        <v>5390</v>
      </c>
    </row>
    <row r="1320" spans="1:12" ht="13.5">
      <c r="A1320" s="209" t="s">
        <v>6716</v>
      </c>
      <c r="B1320" s="209" t="s">
        <v>6717</v>
      </c>
      <c r="C1320" s="209" t="s">
        <v>6718</v>
      </c>
      <c r="D1320" s="209" t="s">
        <v>6719</v>
      </c>
      <c r="E1320" s="210" t="s">
        <v>357</v>
      </c>
      <c r="F1320" s="209" t="s">
        <v>357</v>
      </c>
      <c r="G1320" s="209">
        <v>92549</v>
      </c>
      <c r="H1320" s="209" t="s">
        <v>6734</v>
      </c>
      <c r="I1320" s="209" t="s">
        <v>161</v>
      </c>
      <c r="J1320" s="209" t="s">
        <v>5389</v>
      </c>
      <c r="K1320" s="211">
        <v>1600.78</v>
      </c>
      <c r="L1320" s="209" t="s">
        <v>5390</v>
      </c>
    </row>
    <row r="1321" spans="1:12" ht="13.5">
      <c r="A1321" s="209" t="s">
        <v>6716</v>
      </c>
      <c r="B1321" s="209" t="s">
        <v>6717</v>
      </c>
      <c r="C1321" s="209" t="s">
        <v>6718</v>
      </c>
      <c r="D1321" s="209" t="s">
        <v>6719</v>
      </c>
      <c r="E1321" s="210" t="s">
        <v>357</v>
      </c>
      <c r="F1321" s="209" t="s">
        <v>357</v>
      </c>
      <c r="G1321" s="209">
        <v>92550</v>
      </c>
      <c r="H1321" s="209" t="s">
        <v>6735</v>
      </c>
      <c r="I1321" s="209" t="s">
        <v>161</v>
      </c>
      <c r="J1321" s="209" t="s">
        <v>5389</v>
      </c>
      <c r="K1321" s="211">
        <v>2015.08</v>
      </c>
      <c r="L1321" s="209" t="s">
        <v>5390</v>
      </c>
    </row>
    <row r="1322" spans="1:12" ht="13.5">
      <c r="A1322" s="209" t="s">
        <v>6716</v>
      </c>
      <c r="B1322" s="209" t="s">
        <v>6717</v>
      </c>
      <c r="C1322" s="209" t="s">
        <v>6718</v>
      </c>
      <c r="D1322" s="209" t="s">
        <v>6719</v>
      </c>
      <c r="E1322" s="210" t="s">
        <v>357</v>
      </c>
      <c r="F1322" s="209" t="s">
        <v>357</v>
      </c>
      <c r="G1322" s="209">
        <v>92551</v>
      </c>
      <c r="H1322" s="209" t="s">
        <v>6736</v>
      </c>
      <c r="I1322" s="209" t="s">
        <v>161</v>
      </c>
      <c r="J1322" s="209" t="s">
        <v>5389</v>
      </c>
      <c r="K1322" s="211">
        <v>2099.84</v>
      </c>
      <c r="L1322" s="209" t="s">
        <v>5390</v>
      </c>
    </row>
    <row r="1323" spans="1:12" ht="13.5">
      <c r="A1323" s="209" t="s">
        <v>6716</v>
      </c>
      <c r="B1323" s="209" t="s">
        <v>6717</v>
      </c>
      <c r="C1323" s="209" t="s">
        <v>6718</v>
      </c>
      <c r="D1323" s="209" t="s">
        <v>6719</v>
      </c>
      <c r="E1323" s="210" t="s">
        <v>357</v>
      </c>
      <c r="F1323" s="209" t="s">
        <v>357</v>
      </c>
      <c r="G1323" s="209">
        <v>92552</v>
      </c>
      <c r="H1323" s="209" t="s">
        <v>6737</v>
      </c>
      <c r="I1323" s="209" t="s">
        <v>161</v>
      </c>
      <c r="J1323" s="209" t="s">
        <v>5389</v>
      </c>
      <c r="K1323" s="211">
        <v>2277.2800000000002</v>
      </c>
      <c r="L1323" s="209" t="s">
        <v>5390</v>
      </c>
    </row>
    <row r="1324" spans="1:12" ht="13.5">
      <c r="A1324" s="209" t="s">
        <v>6716</v>
      </c>
      <c r="B1324" s="209" t="s">
        <v>6717</v>
      </c>
      <c r="C1324" s="209" t="s">
        <v>6718</v>
      </c>
      <c r="D1324" s="209" t="s">
        <v>6719</v>
      </c>
      <c r="E1324" s="210" t="s">
        <v>357</v>
      </c>
      <c r="F1324" s="209" t="s">
        <v>357</v>
      </c>
      <c r="G1324" s="209">
        <v>92553</v>
      </c>
      <c r="H1324" s="209" t="s">
        <v>6738</v>
      </c>
      <c r="I1324" s="209" t="s">
        <v>161</v>
      </c>
      <c r="J1324" s="209" t="s">
        <v>5389</v>
      </c>
      <c r="K1324" s="211">
        <v>2600.5100000000002</v>
      </c>
      <c r="L1324" s="209" t="s">
        <v>5390</v>
      </c>
    </row>
    <row r="1325" spans="1:12" ht="13.5">
      <c r="A1325" s="209" t="s">
        <v>6716</v>
      </c>
      <c r="B1325" s="209" t="s">
        <v>6717</v>
      </c>
      <c r="C1325" s="209" t="s">
        <v>6718</v>
      </c>
      <c r="D1325" s="209" t="s">
        <v>6719</v>
      </c>
      <c r="E1325" s="210" t="s">
        <v>357</v>
      </c>
      <c r="F1325" s="209" t="s">
        <v>357</v>
      </c>
      <c r="G1325" s="209">
        <v>92554</v>
      </c>
      <c r="H1325" s="209" t="s">
        <v>6739</v>
      </c>
      <c r="I1325" s="209" t="s">
        <v>161</v>
      </c>
      <c r="J1325" s="209" t="s">
        <v>5389</v>
      </c>
      <c r="K1325" s="211">
        <v>2697.52</v>
      </c>
      <c r="L1325" s="209" t="s">
        <v>5390</v>
      </c>
    </row>
    <row r="1326" spans="1:12" ht="13.5">
      <c r="A1326" s="209" t="s">
        <v>6716</v>
      </c>
      <c r="B1326" s="209" t="s">
        <v>6717</v>
      </c>
      <c r="C1326" s="209" t="s">
        <v>6718</v>
      </c>
      <c r="D1326" s="209" t="s">
        <v>6719</v>
      </c>
      <c r="E1326" s="210" t="s">
        <v>357</v>
      </c>
      <c r="F1326" s="209" t="s">
        <v>357</v>
      </c>
      <c r="G1326" s="209">
        <v>92555</v>
      </c>
      <c r="H1326" s="209" t="s">
        <v>6740</v>
      </c>
      <c r="I1326" s="209" t="s">
        <v>161</v>
      </c>
      <c r="J1326" s="209" t="s">
        <v>5389</v>
      </c>
      <c r="K1326" s="210">
        <v>879.63</v>
      </c>
      <c r="L1326" s="209" t="s">
        <v>5390</v>
      </c>
    </row>
    <row r="1327" spans="1:12" ht="13.5">
      <c r="A1327" s="209" t="s">
        <v>6716</v>
      </c>
      <c r="B1327" s="209" t="s">
        <v>6717</v>
      </c>
      <c r="C1327" s="209" t="s">
        <v>6718</v>
      </c>
      <c r="D1327" s="209" t="s">
        <v>6719</v>
      </c>
      <c r="E1327" s="210" t="s">
        <v>357</v>
      </c>
      <c r="F1327" s="209" t="s">
        <v>357</v>
      </c>
      <c r="G1327" s="209">
        <v>92556</v>
      </c>
      <c r="H1327" s="209" t="s">
        <v>6741</v>
      </c>
      <c r="I1327" s="209" t="s">
        <v>161</v>
      </c>
      <c r="J1327" s="209" t="s">
        <v>5389</v>
      </c>
      <c r="K1327" s="211">
        <v>1070.4000000000001</v>
      </c>
      <c r="L1327" s="209" t="s">
        <v>5390</v>
      </c>
    </row>
    <row r="1328" spans="1:12" ht="13.5">
      <c r="A1328" s="209" t="s">
        <v>6716</v>
      </c>
      <c r="B1328" s="209" t="s">
        <v>6717</v>
      </c>
      <c r="C1328" s="209" t="s">
        <v>6718</v>
      </c>
      <c r="D1328" s="209" t="s">
        <v>6719</v>
      </c>
      <c r="E1328" s="210" t="s">
        <v>357</v>
      </c>
      <c r="F1328" s="209" t="s">
        <v>357</v>
      </c>
      <c r="G1328" s="209">
        <v>92557</v>
      </c>
      <c r="H1328" s="209" t="s">
        <v>6742</v>
      </c>
      <c r="I1328" s="209" t="s">
        <v>161</v>
      </c>
      <c r="J1328" s="209" t="s">
        <v>5389</v>
      </c>
      <c r="K1328" s="211">
        <v>1136.69</v>
      </c>
      <c r="L1328" s="209" t="s">
        <v>5390</v>
      </c>
    </row>
    <row r="1329" spans="1:12" ht="13.5">
      <c r="A1329" s="209" t="s">
        <v>6716</v>
      </c>
      <c r="B1329" s="209" t="s">
        <v>6717</v>
      </c>
      <c r="C1329" s="209" t="s">
        <v>6718</v>
      </c>
      <c r="D1329" s="209" t="s">
        <v>6719</v>
      </c>
      <c r="E1329" s="210" t="s">
        <v>357</v>
      </c>
      <c r="F1329" s="209" t="s">
        <v>357</v>
      </c>
      <c r="G1329" s="209">
        <v>92558</v>
      </c>
      <c r="H1329" s="209" t="s">
        <v>6743</v>
      </c>
      <c r="I1329" s="209" t="s">
        <v>161</v>
      </c>
      <c r="J1329" s="209" t="s">
        <v>5389</v>
      </c>
      <c r="K1329" s="211">
        <v>1276.22</v>
      </c>
      <c r="L1329" s="209" t="s">
        <v>5390</v>
      </c>
    </row>
    <row r="1330" spans="1:12" ht="13.5">
      <c r="A1330" s="209" t="s">
        <v>6716</v>
      </c>
      <c r="B1330" s="209" t="s">
        <v>6717</v>
      </c>
      <c r="C1330" s="209" t="s">
        <v>6718</v>
      </c>
      <c r="D1330" s="209" t="s">
        <v>6719</v>
      </c>
      <c r="E1330" s="210" t="s">
        <v>357</v>
      </c>
      <c r="F1330" s="209" t="s">
        <v>357</v>
      </c>
      <c r="G1330" s="209">
        <v>92559</v>
      </c>
      <c r="H1330" s="209" t="s">
        <v>6744</v>
      </c>
      <c r="I1330" s="209" t="s">
        <v>161</v>
      </c>
      <c r="J1330" s="209" t="s">
        <v>5389</v>
      </c>
      <c r="K1330" s="211">
        <v>1577.54</v>
      </c>
      <c r="L1330" s="209" t="s">
        <v>5390</v>
      </c>
    </row>
    <row r="1331" spans="1:12" ht="13.5">
      <c r="A1331" s="209" t="s">
        <v>6716</v>
      </c>
      <c r="B1331" s="209" t="s">
        <v>6717</v>
      </c>
      <c r="C1331" s="209" t="s">
        <v>6718</v>
      </c>
      <c r="D1331" s="209" t="s">
        <v>6719</v>
      </c>
      <c r="E1331" s="210" t="s">
        <v>357</v>
      </c>
      <c r="F1331" s="209" t="s">
        <v>357</v>
      </c>
      <c r="G1331" s="209">
        <v>92560</v>
      </c>
      <c r="H1331" s="209" t="s">
        <v>6745</v>
      </c>
      <c r="I1331" s="209" t="s">
        <v>161</v>
      </c>
      <c r="J1331" s="209" t="s">
        <v>5389</v>
      </c>
      <c r="K1331" s="211">
        <v>1983.43</v>
      </c>
      <c r="L1331" s="209" t="s">
        <v>5390</v>
      </c>
    </row>
    <row r="1332" spans="1:12" ht="13.5">
      <c r="A1332" s="209" t="s">
        <v>6716</v>
      </c>
      <c r="B1332" s="209" t="s">
        <v>6717</v>
      </c>
      <c r="C1332" s="209" t="s">
        <v>6718</v>
      </c>
      <c r="D1332" s="209" t="s">
        <v>6719</v>
      </c>
      <c r="E1332" s="210" t="s">
        <v>357</v>
      </c>
      <c r="F1332" s="209" t="s">
        <v>357</v>
      </c>
      <c r="G1332" s="209">
        <v>92561</v>
      </c>
      <c r="H1332" s="209" t="s">
        <v>6746</v>
      </c>
      <c r="I1332" s="209" t="s">
        <v>161</v>
      </c>
      <c r="J1332" s="209" t="s">
        <v>5389</v>
      </c>
      <c r="K1332" s="211">
        <v>2069.0500000000002</v>
      </c>
      <c r="L1332" s="209" t="s">
        <v>5390</v>
      </c>
    </row>
    <row r="1333" spans="1:12" ht="13.5">
      <c r="A1333" s="209" t="s">
        <v>6716</v>
      </c>
      <c r="B1333" s="209" t="s">
        <v>6717</v>
      </c>
      <c r="C1333" s="209" t="s">
        <v>6718</v>
      </c>
      <c r="D1333" s="209" t="s">
        <v>6719</v>
      </c>
      <c r="E1333" s="210" t="s">
        <v>357</v>
      </c>
      <c r="F1333" s="209" t="s">
        <v>357</v>
      </c>
      <c r="G1333" s="209">
        <v>92562</v>
      </c>
      <c r="H1333" s="209" t="s">
        <v>6747</v>
      </c>
      <c r="I1333" s="209" t="s">
        <v>161</v>
      </c>
      <c r="J1333" s="209" t="s">
        <v>5389</v>
      </c>
      <c r="K1333" s="211">
        <v>2224.62</v>
      </c>
      <c r="L1333" s="209" t="s">
        <v>5390</v>
      </c>
    </row>
    <row r="1334" spans="1:12" ht="13.5">
      <c r="A1334" s="209" t="s">
        <v>6716</v>
      </c>
      <c r="B1334" s="209" t="s">
        <v>6717</v>
      </c>
      <c r="C1334" s="209" t="s">
        <v>6718</v>
      </c>
      <c r="D1334" s="209" t="s">
        <v>6719</v>
      </c>
      <c r="E1334" s="210" t="s">
        <v>357</v>
      </c>
      <c r="F1334" s="209" t="s">
        <v>357</v>
      </c>
      <c r="G1334" s="209">
        <v>92563</v>
      </c>
      <c r="H1334" s="209" t="s">
        <v>6748</v>
      </c>
      <c r="I1334" s="209" t="s">
        <v>161</v>
      </c>
      <c r="J1334" s="209" t="s">
        <v>5389</v>
      </c>
      <c r="K1334" s="211">
        <v>2538.9299999999998</v>
      </c>
      <c r="L1334" s="209" t="s">
        <v>5390</v>
      </c>
    </row>
    <row r="1335" spans="1:12" ht="13.5">
      <c r="A1335" s="209" t="s">
        <v>6716</v>
      </c>
      <c r="B1335" s="209" t="s">
        <v>6717</v>
      </c>
      <c r="C1335" s="209" t="s">
        <v>6718</v>
      </c>
      <c r="D1335" s="209" t="s">
        <v>6719</v>
      </c>
      <c r="E1335" s="210" t="s">
        <v>357</v>
      </c>
      <c r="F1335" s="209" t="s">
        <v>357</v>
      </c>
      <c r="G1335" s="209">
        <v>92564</v>
      </c>
      <c r="H1335" s="209" t="s">
        <v>6749</v>
      </c>
      <c r="I1335" s="209" t="s">
        <v>161</v>
      </c>
      <c r="J1335" s="209" t="s">
        <v>5389</v>
      </c>
      <c r="K1335" s="211">
        <v>2622.09</v>
      </c>
      <c r="L1335" s="209" t="s">
        <v>5390</v>
      </c>
    </row>
    <row r="1336" spans="1:12" ht="13.5">
      <c r="A1336" s="209" t="s">
        <v>6716</v>
      </c>
      <c r="B1336" s="209" t="s">
        <v>6717</v>
      </c>
      <c r="C1336" s="209" t="s">
        <v>6718</v>
      </c>
      <c r="D1336" s="209" t="s">
        <v>6719</v>
      </c>
      <c r="E1336" s="210" t="s">
        <v>357</v>
      </c>
      <c r="F1336" s="209" t="s">
        <v>357</v>
      </c>
      <c r="G1336" s="209">
        <v>100379</v>
      </c>
      <c r="H1336" s="209" t="s">
        <v>6750</v>
      </c>
      <c r="I1336" s="209" t="s">
        <v>149</v>
      </c>
      <c r="J1336" s="209" t="s">
        <v>5447</v>
      </c>
      <c r="K1336" s="210">
        <v>34.76</v>
      </c>
      <c r="L1336" s="209" t="s">
        <v>5390</v>
      </c>
    </row>
    <row r="1337" spans="1:12" ht="13.5">
      <c r="A1337" s="209" t="s">
        <v>6716</v>
      </c>
      <c r="B1337" s="209" t="s">
        <v>6717</v>
      </c>
      <c r="C1337" s="209" t="s">
        <v>6718</v>
      </c>
      <c r="D1337" s="209" t="s">
        <v>6719</v>
      </c>
      <c r="E1337" s="210" t="s">
        <v>357</v>
      </c>
      <c r="F1337" s="209" t="s">
        <v>357</v>
      </c>
      <c r="G1337" s="209">
        <v>100380</v>
      </c>
      <c r="H1337" s="209" t="s">
        <v>6751</v>
      </c>
      <c r="I1337" s="209" t="s">
        <v>149</v>
      </c>
      <c r="J1337" s="209" t="s">
        <v>5389</v>
      </c>
      <c r="K1337" s="210">
        <v>45</v>
      </c>
      <c r="L1337" s="209" t="s">
        <v>5390</v>
      </c>
    </row>
    <row r="1338" spans="1:12" ht="13.5">
      <c r="A1338" s="209" t="s">
        <v>6716</v>
      </c>
      <c r="B1338" s="209" t="s">
        <v>6717</v>
      </c>
      <c r="C1338" s="209" t="s">
        <v>6718</v>
      </c>
      <c r="D1338" s="209" t="s">
        <v>6719</v>
      </c>
      <c r="E1338" s="210" t="s">
        <v>357</v>
      </c>
      <c r="F1338" s="209" t="s">
        <v>357</v>
      </c>
      <c r="G1338" s="209">
        <v>100381</v>
      </c>
      <c r="H1338" s="209" t="s">
        <v>6752</v>
      </c>
      <c r="I1338" s="209" t="s">
        <v>149</v>
      </c>
      <c r="J1338" s="209" t="s">
        <v>5447</v>
      </c>
      <c r="K1338" s="210">
        <v>49.98</v>
      </c>
      <c r="L1338" s="209" t="s">
        <v>5390</v>
      </c>
    </row>
    <row r="1339" spans="1:12" ht="13.5">
      <c r="A1339" s="209" t="s">
        <v>6716</v>
      </c>
      <c r="B1339" s="209" t="s">
        <v>6717</v>
      </c>
      <c r="C1339" s="209" t="s">
        <v>6718</v>
      </c>
      <c r="D1339" s="209" t="s">
        <v>6719</v>
      </c>
      <c r="E1339" s="210" t="s">
        <v>357</v>
      </c>
      <c r="F1339" s="209" t="s">
        <v>357</v>
      </c>
      <c r="G1339" s="209">
        <v>100383</v>
      </c>
      <c r="H1339" s="209" t="s">
        <v>6753</v>
      </c>
      <c r="I1339" s="209" t="s">
        <v>149</v>
      </c>
      <c r="J1339" s="209" t="s">
        <v>5389</v>
      </c>
      <c r="K1339" s="210">
        <v>23.2</v>
      </c>
      <c r="L1339" s="209" t="s">
        <v>5390</v>
      </c>
    </row>
    <row r="1340" spans="1:12" ht="13.5">
      <c r="A1340" s="209" t="s">
        <v>6716</v>
      </c>
      <c r="B1340" s="209" t="s">
        <v>6717</v>
      </c>
      <c r="C1340" s="209" t="s">
        <v>6718</v>
      </c>
      <c r="D1340" s="209" t="s">
        <v>6719</v>
      </c>
      <c r="E1340" s="210" t="s">
        <v>357</v>
      </c>
      <c r="F1340" s="209" t="s">
        <v>357</v>
      </c>
      <c r="G1340" s="209">
        <v>100384</v>
      </c>
      <c r="H1340" s="209" t="s">
        <v>6754</v>
      </c>
      <c r="I1340" s="209" t="s">
        <v>149</v>
      </c>
      <c r="J1340" s="209" t="s">
        <v>5447</v>
      </c>
      <c r="K1340" s="210">
        <v>24.23</v>
      </c>
      <c r="L1340" s="209" t="s">
        <v>5390</v>
      </c>
    </row>
    <row r="1341" spans="1:12" ht="13.5">
      <c r="A1341" s="209" t="s">
        <v>6716</v>
      </c>
      <c r="B1341" s="209" t="s">
        <v>6717</v>
      </c>
      <c r="C1341" s="209" t="s">
        <v>6718</v>
      </c>
      <c r="D1341" s="209" t="s">
        <v>6719</v>
      </c>
      <c r="E1341" s="210" t="s">
        <v>357</v>
      </c>
      <c r="F1341" s="209" t="s">
        <v>357</v>
      </c>
      <c r="G1341" s="209">
        <v>100385</v>
      </c>
      <c r="H1341" s="209" t="s">
        <v>6755</v>
      </c>
      <c r="I1341" s="209" t="s">
        <v>149</v>
      </c>
      <c r="J1341" s="209" t="s">
        <v>5447</v>
      </c>
      <c r="K1341" s="210">
        <v>31.55</v>
      </c>
      <c r="L1341" s="209" t="s">
        <v>5390</v>
      </c>
    </row>
    <row r="1342" spans="1:12" ht="13.5">
      <c r="A1342" s="209" t="s">
        <v>6716</v>
      </c>
      <c r="B1342" s="209" t="s">
        <v>6717</v>
      </c>
      <c r="C1342" s="209" t="s">
        <v>6718</v>
      </c>
      <c r="D1342" s="209" t="s">
        <v>6719</v>
      </c>
      <c r="E1342" s="210" t="s">
        <v>357</v>
      </c>
      <c r="F1342" s="209" t="s">
        <v>357</v>
      </c>
      <c r="G1342" s="209">
        <v>100386</v>
      </c>
      <c r="H1342" s="209" t="s">
        <v>6756</v>
      </c>
      <c r="I1342" s="209" t="s">
        <v>149</v>
      </c>
      <c r="J1342" s="209" t="s">
        <v>5389</v>
      </c>
      <c r="K1342" s="210">
        <v>39.71</v>
      </c>
      <c r="L1342" s="209" t="s">
        <v>5390</v>
      </c>
    </row>
    <row r="1343" spans="1:12" ht="13.5">
      <c r="A1343" s="209" t="s">
        <v>6716</v>
      </c>
      <c r="B1343" s="209" t="s">
        <v>6717</v>
      </c>
      <c r="C1343" s="209" t="s">
        <v>6718</v>
      </c>
      <c r="D1343" s="209" t="s">
        <v>6719</v>
      </c>
      <c r="E1343" s="210" t="s">
        <v>357</v>
      </c>
      <c r="F1343" s="209" t="s">
        <v>357</v>
      </c>
      <c r="G1343" s="209">
        <v>100387</v>
      </c>
      <c r="H1343" s="209" t="s">
        <v>6757</v>
      </c>
      <c r="I1343" s="209" t="s">
        <v>149</v>
      </c>
      <c r="J1343" s="209" t="s">
        <v>5447</v>
      </c>
      <c r="K1343" s="210">
        <v>48.04</v>
      </c>
      <c r="L1343" s="209" t="s">
        <v>5390</v>
      </c>
    </row>
    <row r="1344" spans="1:12" ht="13.5">
      <c r="A1344" s="209" t="s">
        <v>6716</v>
      </c>
      <c r="B1344" s="209" t="s">
        <v>6717</v>
      </c>
      <c r="C1344" s="209" t="s">
        <v>6718</v>
      </c>
      <c r="D1344" s="209" t="s">
        <v>6719</v>
      </c>
      <c r="E1344" s="210" t="s">
        <v>357</v>
      </c>
      <c r="F1344" s="209" t="s">
        <v>357</v>
      </c>
      <c r="G1344" s="209">
        <v>100388</v>
      </c>
      <c r="H1344" s="209" t="s">
        <v>6758</v>
      </c>
      <c r="I1344" s="209" t="s">
        <v>149</v>
      </c>
      <c r="J1344" s="209" t="s">
        <v>5447</v>
      </c>
      <c r="K1344" s="210">
        <v>16.53</v>
      </c>
      <c r="L1344" s="209" t="s">
        <v>5390</v>
      </c>
    </row>
    <row r="1345" spans="1:12" ht="13.5">
      <c r="A1345" s="209" t="s">
        <v>6716</v>
      </c>
      <c r="B1345" s="209" t="s">
        <v>6717</v>
      </c>
      <c r="C1345" s="209" t="s">
        <v>6718</v>
      </c>
      <c r="D1345" s="209" t="s">
        <v>6719</v>
      </c>
      <c r="E1345" s="210" t="s">
        <v>357</v>
      </c>
      <c r="F1345" s="209" t="s">
        <v>357</v>
      </c>
      <c r="G1345" s="209">
        <v>100389</v>
      </c>
      <c r="H1345" s="209" t="s">
        <v>6759</v>
      </c>
      <c r="I1345" s="209" t="s">
        <v>149</v>
      </c>
      <c r="J1345" s="209" t="s">
        <v>5447</v>
      </c>
      <c r="K1345" s="210">
        <v>14.83</v>
      </c>
      <c r="L1345" s="209" t="s">
        <v>5390</v>
      </c>
    </row>
    <row r="1346" spans="1:12" ht="13.5">
      <c r="A1346" s="209" t="s">
        <v>6716</v>
      </c>
      <c r="B1346" s="209" t="s">
        <v>6717</v>
      </c>
      <c r="C1346" s="209" t="s">
        <v>6718</v>
      </c>
      <c r="D1346" s="209" t="s">
        <v>6719</v>
      </c>
      <c r="E1346" s="210" t="s">
        <v>357</v>
      </c>
      <c r="F1346" s="209" t="s">
        <v>357</v>
      </c>
      <c r="G1346" s="209">
        <v>100390</v>
      </c>
      <c r="H1346" s="209" t="s">
        <v>6760</v>
      </c>
      <c r="I1346" s="209" t="s">
        <v>149</v>
      </c>
      <c r="J1346" s="209" t="s">
        <v>5447</v>
      </c>
      <c r="K1346" s="210">
        <v>19.579999999999998</v>
      </c>
      <c r="L1346" s="209" t="s">
        <v>5390</v>
      </c>
    </row>
    <row r="1347" spans="1:12" ht="13.5">
      <c r="A1347" s="209" t="s">
        <v>6716</v>
      </c>
      <c r="B1347" s="209" t="s">
        <v>6717</v>
      </c>
      <c r="C1347" s="209" t="s">
        <v>6718</v>
      </c>
      <c r="D1347" s="209" t="s">
        <v>6719</v>
      </c>
      <c r="E1347" s="210" t="s">
        <v>357</v>
      </c>
      <c r="F1347" s="209" t="s">
        <v>357</v>
      </c>
      <c r="G1347" s="209">
        <v>100391</v>
      </c>
      <c r="H1347" s="209" t="s">
        <v>6761</v>
      </c>
      <c r="I1347" s="209" t="s">
        <v>149</v>
      </c>
      <c r="J1347" s="209" t="s">
        <v>5447</v>
      </c>
      <c r="K1347" s="210">
        <v>16.940000000000001</v>
      </c>
      <c r="L1347" s="209" t="s">
        <v>5390</v>
      </c>
    </row>
    <row r="1348" spans="1:12" ht="13.5">
      <c r="A1348" s="209" t="s">
        <v>6716</v>
      </c>
      <c r="B1348" s="209" t="s">
        <v>6717</v>
      </c>
      <c r="C1348" s="209" t="s">
        <v>6718</v>
      </c>
      <c r="D1348" s="209" t="s">
        <v>6719</v>
      </c>
      <c r="E1348" s="210" t="s">
        <v>357</v>
      </c>
      <c r="F1348" s="209" t="s">
        <v>357</v>
      </c>
      <c r="G1348" s="209">
        <v>100392</v>
      </c>
      <c r="H1348" s="209" t="s">
        <v>6762</v>
      </c>
      <c r="I1348" s="209" t="s">
        <v>149</v>
      </c>
      <c r="J1348" s="209" t="s">
        <v>5447</v>
      </c>
      <c r="K1348" s="210">
        <v>13.1</v>
      </c>
      <c r="L1348" s="209" t="s">
        <v>5390</v>
      </c>
    </row>
    <row r="1349" spans="1:12" ht="13.5">
      <c r="A1349" s="209" t="s">
        <v>6716</v>
      </c>
      <c r="B1349" s="209" t="s">
        <v>6717</v>
      </c>
      <c r="C1349" s="209" t="s">
        <v>6718</v>
      </c>
      <c r="D1349" s="209" t="s">
        <v>6719</v>
      </c>
      <c r="E1349" s="210" t="s">
        <v>357</v>
      </c>
      <c r="F1349" s="209" t="s">
        <v>357</v>
      </c>
      <c r="G1349" s="209">
        <v>100393</v>
      </c>
      <c r="H1349" s="209" t="s">
        <v>6763</v>
      </c>
      <c r="I1349" s="209" t="s">
        <v>149</v>
      </c>
      <c r="J1349" s="209" t="s">
        <v>5447</v>
      </c>
      <c r="K1349" s="210">
        <v>17.04</v>
      </c>
      <c r="L1349" s="209" t="s">
        <v>5390</v>
      </c>
    </row>
    <row r="1350" spans="1:12" ht="13.5">
      <c r="A1350" s="209" t="s">
        <v>6716</v>
      </c>
      <c r="B1350" s="209" t="s">
        <v>6717</v>
      </c>
      <c r="C1350" s="209" t="s">
        <v>6718</v>
      </c>
      <c r="D1350" s="209" t="s">
        <v>6719</v>
      </c>
      <c r="E1350" s="210" t="s">
        <v>357</v>
      </c>
      <c r="F1350" s="209" t="s">
        <v>357</v>
      </c>
      <c r="G1350" s="209">
        <v>100394</v>
      </c>
      <c r="H1350" s="209" t="s">
        <v>6764</v>
      </c>
      <c r="I1350" s="209" t="s">
        <v>149</v>
      </c>
      <c r="J1350" s="209" t="s">
        <v>5447</v>
      </c>
      <c r="K1350" s="210">
        <v>15.47</v>
      </c>
      <c r="L1350" s="209" t="s">
        <v>5390</v>
      </c>
    </row>
    <row r="1351" spans="1:12" ht="13.5">
      <c r="A1351" s="209" t="s">
        <v>6716</v>
      </c>
      <c r="B1351" s="209" t="s">
        <v>6717</v>
      </c>
      <c r="C1351" s="209" t="s">
        <v>6718</v>
      </c>
      <c r="D1351" s="209" t="s">
        <v>6719</v>
      </c>
      <c r="E1351" s="210" t="s">
        <v>357</v>
      </c>
      <c r="F1351" s="209" t="s">
        <v>357</v>
      </c>
      <c r="G1351" s="209">
        <v>100395</v>
      </c>
      <c r="H1351" s="209" t="s">
        <v>6765</v>
      </c>
      <c r="I1351" s="209" t="s">
        <v>149</v>
      </c>
      <c r="J1351" s="209" t="s">
        <v>5447</v>
      </c>
      <c r="K1351" s="210">
        <v>20.079999999999998</v>
      </c>
      <c r="L1351" s="209" t="s">
        <v>5390</v>
      </c>
    </row>
    <row r="1352" spans="1:12" ht="13.5">
      <c r="A1352" s="209" t="s">
        <v>6716</v>
      </c>
      <c r="B1352" s="209" t="s">
        <v>6717</v>
      </c>
      <c r="C1352" s="209" t="s">
        <v>6766</v>
      </c>
      <c r="D1352" s="209" t="s">
        <v>6767</v>
      </c>
      <c r="E1352" s="210" t="s">
        <v>357</v>
      </c>
      <c r="F1352" s="209" t="s">
        <v>357</v>
      </c>
      <c r="G1352" s="209">
        <v>94189</v>
      </c>
      <c r="H1352" s="209" t="s">
        <v>6768</v>
      </c>
      <c r="I1352" s="209" t="s">
        <v>149</v>
      </c>
      <c r="J1352" s="209" t="s">
        <v>5447</v>
      </c>
      <c r="K1352" s="210">
        <v>41.82</v>
      </c>
      <c r="L1352" s="209" t="s">
        <v>5390</v>
      </c>
    </row>
    <row r="1353" spans="1:12" ht="13.5">
      <c r="A1353" s="209" t="s">
        <v>6716</v>
      </c>
      <c r="B1353" s="209" t="s">
        <v>6717</v>
      </c>
      <c r="C1353" s="209" t="s">
        <v>6766</v>
      </c>
      <c r="D1353" s="209" t="s">
        <v>6767</v>
      </c>
      <c r="E1353" s="210" t="s">
        <v>357</v>
      </c>
      <c r="F1353" s="209" t="s">
        <v>357</v>
      </c>
      <c r="G1353" s="209">
        <v>94192</v>
      </c>
      <c r="H1353" s="209" t="s">
        <v>6769</v>
      </c>
      <c r="I1353" s="209" t="s">
        <v>149</v>
      </c>
      <c r="J1353" s="209" t="s">
        <v>5447</v>
      </c>
      <c r="K1353" s="210">
        <v>43.91</v>
      </c>
      <c r="L1353" s="209" t="s">
        <v>5390</v>
      </c>
    </row>
    <row r="1354" spans="1:12" ht="13.5">
      <c r="A1354" s="209" t="s">
        <v>6716</v>
      </c>
      <c r="B1354" s="209" t="s">
        <v>6717</v>
      </c>
      <c r="C1354" s="209" t="s">
        <v>6766</v>
      </c>
      <c r="D1354" s="209" t="s">
        <v>6767</v>
      </c>
      <c r="E1354" s="210" t="s">
        <v>357</v>
      </c>
      <c r="F1354" s="209" t="s">
        <v>357</v>
      </c>
      <c r="G1354" s="209">
        <v>94195</v>
      </c>
      <c r="H1354" s="209" t="s">
        <v>6770</v>
      </c>
      <c r="I1354" s="209" t="s">
        <v>149</v>
      </c>
      <c r="J1354" s="209" t="s">
        <v>5447</v>
      </c>
      <c r="K1354" s="210">
        <v>49.15</v>
      </c>
      <c r="L1354" s="209" t="s">
        <v>5390</v>
      </c>
    </row>
    <row r="1355" spans="1:12" ht="13.5">
      <c r="A1355" s="209" t="s">
        <v>6716</v>
      </c>
      <c r="B1355" s="209" t="s">
        <v>6717</v>
      </c>
      <c r="C1355" s="209" t="s">
        <v>6766</v>
      </c>
      <c r="D1355" s="209" t="s">
        <v>6767</v>
      </c>
      <c r="E1355" s="210" t="s">
        <v>357</v>
      </c>
      <c r="F1355" s="209" t="s">
        <v>357</v>
      </c>
      <c r="G1355" s="209">
        <v>94198</v>
      </c>
      <c r="H1355" s="209" t="s">
        <v>6771</v>
      </c>
      <c r="I1355" s="209" t="s">
        <v>149</v>
      </c>
      <c r="J1355" s="209" t="s">
        <v>5447</v>
      </c>
      <c r="K1355" s="210">
        <v>51.92</v>
      </c>
      <c r="L1355" s="209" t="s">
        <v>5390</v>
      </c>
    </row>
    <row r="1356" spans="1:12" ht="13.5">
      <c r="A1356" s="209" t="s">
        <v>6716</v>
      </c>
      <c r="B1356" s="209" t="s">
        <v>6717</v>
      </c>
      <c r="C1356" s="209" t="s">
        <v>6766</v>
      </c>
      <c r="D1356" s="209" t="s">
        <v>6767</v>
      </c>
      <c r="E1356" s="210" t="s">
        <v>357</v>
      </c>
      <c r="F1356" s="209" t="s">
        <v>357</v>
      </c>
      <c r="G1356" s="209">
        <v>94201</v>
      </c>
      <c r="H1356" s="209" t="s">
        <v>6772</v>
      </c>
      <c r="I1356" s="209" t="s">
        <v>149</v>
      </c>
      <c r="J1356" s="209" t="s">
        <v>5447</v>
      </c>
      <c r="K1356" s="210">
        <v>68.98</v>
      </c>
      <c r="L1356" s="209" t="s">
        <v>5390</v>
      </c>
    </row>
    <row r="1357" spans="1:12" ht="13.5">
      <c r="A1357" s="209" t="s">
        <v>6716</v>
      </c>
      <c r="B1357" s="209" t="s">
        <v>6717</v>
      </c>
      <c r="C1357" s="209" t="s">
        <v>6766</v>
      </c>
      <c r="D1357" s="209" t="s">
        <v>6767</v>
      </c>
      <c r="E1357" s="210" t="s">
        <v>357</v>
      </c>
      <c r="F1357" s="209" t="s">
        <v>357</v>
      </c>
      <c r="G1357" s="209">
        <v>94204</v>
      </c>
      <c r="H1357" s="209" t="s">
        <v>6773</v>
      </c>
      <c r="I1357" s="209" t="s">
        <v>149</v>
      </c>
      <c r="J1357" s="209" t="s">
        <v>5447</v>
      </c>
      <c r="K1357" s="210">
        <v>73.67</v>
      </c>
      <c r="L1357" s="209" t="s">
        <v>5390</v>
      </c>
    </row>
    <row r="1358" spans="1:12" ht="13.5">
      <c r="A1358" s="209" t="s">
        <v>6716</v>
      </c>
      <c r="B1358" s="209" t="s">
        <v>6717</v>
      </c>
      <c r="C1358" s="209" t="s">
        <v>6766</v>
      </c>
      <c r="D1358" s="209" t="s">
        <v>6767</v>
      </c>
      <c r="E1358" s="210" t="s">
        <v>357</v>
      </c>
      <c r="F1358" s="209" t="s">
        <v>357</v>
      </c>
      <c r="G1358" s="209">
        <v>94224</v>
      </c>
      <c r="H1358" s="209" t="s">
        <v>6774</v>
      </c>
      <c r="I1358" s="209" t="s">
        <v>148</v>
      </c>
      <c r="J1358" s="209" t="s">
        <v>5447</v>
      </c>
      <c r="K1358" s="210">
        <v>21.85</v>
      </c>
      <c r="L1358" s="209" t="s">
        <v>5390</v>
      </c>
    </row>
    <row r="1359" spans="1:12" ht="13.5">
      <c r="A1359" s="209" t="s">
        <v>6716</v>
      </c>
      <c r="B1359" s="209" t="s">
        <v>6717</v>
      </c>
      <c r="C1359" s="209" t="s">
        <v>6766</v>
      </c>
      <c r="D1359" s="209" t="s">
        <v>6767</v>
      </c>
      <c r="E1359" s="210" t="s">
        <v>357</v>
      </c>
      <c r="F1359" s="209" t="s">
        <v>357</v>
      </c>
      <c r="G1359" s="209">
        <v>94226</v>
      </c>
      <c r="H1359" s="209" t="s">
        <v>6775</v>
      </c>
      <c r="I1359" s="209" t="s">
        <v>149</v>
      </c>
      <c r="J1359" s="209" t="s">
        <v>5447</v>
      </c>
      <c r="K1359" s="210">
        <v>19.170000000000002</v>
      </c>
      <c r="L1359" s="209" t="s">
        <v>5390</v>
      </c>
    </row>
    <row r="1360" spans="1:12" ht="13.5">
      <c r="A1360" s="209" t="s">
        <v>6716</v>
      </c>
      <c r="B1360" s="209" t="s">
        <v>6717</v>
      </c>
      <c r="C1360" s="209" t="s">
        <v>6766</v>
      </c>
      <c r="D1360" s="209" t="s">
        <v>6767</v>
      </c>
      <c r="E1360" s="210" t="s">
        <v>357</v>
      </c>
      <c r="F1360" s="209" t="s">
        <v>357</v>
      </c>
      <c r="G1360" s="209">
        <v>94232</v>
      </c>
      <c r="H1360" s="209" t="s">
        <v>6776</v>
      </c>
      <c r="I1360" s="209" t="s">
        <v>161</v>
      </c>
      <c r="J1360" s="209" t="s">
        <v>5447</v>
      </c>
      <c r="K1360" s="210">
        <v>2.33</v>
      </c>
      <c r="L1360" s="209" t="s">
        <v>5390</v>
      </c>
    </row>
    <row r="1361" spans="1:12" ht="13.5">
      <c r="A1361" s="209" t="s">
        <v>6716</v>
      </c>
      <c r="B1361" s="209" t="s">
        <v>6717</v>
      </c>
      <c r="C1361" s="209" t="s">
        <v>6766</v>
      </c>
      <c r="D1361" s="209" t="s">
        <v>6767</v>
      </c>
      <c r="E1361" s="210" t="s">
        <v>357</v>
      </c>
      <c r="F1361" s="209" t="s">
        <v>357</v>
      </c>
      <c r="G1361" s="209">
        <v>94440</v>
      </c>
      <c r="H1361" s="209" t="s">
        <v>6777</v>
      </c>
      <c r="I1361" s="209" t="s">
        <v>149</v>
      </c>
      <c r="J1361" s="209" t="s">
        <v>5447</v>
      </c>
      <c r="K1361" s="210">
        <v>49.15</v>
      </c>
      <c r="L1361" s="209" t="s">
        <v>5390</v>
      </c>
    </row>
    <row r="1362" spans="1:12" ht="13.5">
      <c r="A1362" s="209" t="s">
        <v>6716</v>
      </c>
      <c r="B1362" s="209" t="s">
        <v>6717</v>
      </c>
      <c r="C1362" s="209" t="s">
        <v>6766</v>
      </c>
      <c r="D1362" s="209" t="s">
        <v>6767</v>
      </c>
      <c r="E1362" s="210" t="s">
        <v>357</v>
      </c>
      <c r="F1362" s="209" t="s">
        <v>357</v>
      </c>
      <c r="G1362" s="209">
        <v>94441</v>
      </c>
      <c r="H1362" s="209" t="s">
        <v>6778</v>
      </c>
      <c r="I1362" s="209" t="s">
        <v>149</v>
      </c>
      <c r="J1362" s="209" t="s">
        <v>5447</v>
      </c>
      <c r="K1362" s="210">
        <v>51.92</v>
      </c>
      <c r="L1362" s="209" t="s">
        <v>5390</v>
      </c>
    </row>
    <row r="1363" spans="1:12" ht="13.5">
      <c r="A1363" s="209" t="s">
        <v>6716</v>
      </c>
      <c r="B1363" s="209" t="s">
        <v>6717</v>
      </c>
      <c r="C1363" s="209" t="s">
        <v>6766</v>
      </c>
      <c r="D1363" s="209" t="s">
        <v>6767</v>
      </c>
      <c r="E1363" s="210" t="s">
        <v>357</v>
      </c>
      <c r="F1363" s="209" t="s">
        <v>357</v>
      </c>
      <c r="G1363" s="209">
        <v>94442</v>
      </c>
      <c r="H1363" s="209" t="s">
        <v>6779</v>
      </c>
      <c r="I1363" s="209" t="s">
        <v>149</v>
      </c>
      <c r="J1363" s="209" t="s">
        <v>5447</v>
      </c>
      <c r="K1363" s="210">
        <v>49.15</v>
      </c>
      <c r="L1363" s="209" t="s">
        <v>5390</v>
      </c>
    </row>
    <row r="1364" spans="1:12" ht="13.5">
      <c r="A1364" s="209" t="s">
        <v>6716</v>
      </c>
      <c r="B1364" s="209" t="s">
        <v>6717</v>
      </c>
      <c r="C1364" s="209" t="s">
        <v>6766</v>
      </c>
      <c r="D1364" s="209" t="s">
        <v>6767</v>
      </c>
      <c r="E1364" s="210" t="s">
        <v>357</v>
      </c>
      <c r="F1364" s="209" t="s">
        <v>357</v>
      </c>
      <c r="G1364" s="209">
        <v>94443</v>
      </c>
      <c r="H1364" s="209" t="s">
        <v>6780</v>
      </c>
      <c r="I1364" s="209" t="s">
        <v>149</v>
      </c>
      <c r="J1364" s="209" t="s">
        <v>5447</v>
      </c>
      <c r="K1364" s="210">
        <v>51.92</v>
      </c>
      <c r="L1364" s="209" t="s">
        <v>5390</v>
      </c>
    </row>
    <row r="1365" spans="1:12" ht="13.5">
      <c r="A1365" s="209" t="s">
        <v>6716</v>
      </c>
      <c r="B1365" s="209" t="s">
        <v>6717</v>
      </c>
      <c r="C1365" s="209" t="s">
        <v>6766</v>
      </c>
      <c r="D1365" s="209" t="s">
        <v>6767</v>
      </c>
      <c r="E1365" s="210" t="s">
        <v>357</v>
      </c>
      <c r="F1365" s="209" t="s">
        <v>357</v>
      </c>
      <c r="G1365" s="209">
        <v>94445</v>
      </c>
      <c r="H1365" s="209" t="s">
        <v>6781</v>
      </c>
      <c r="I1365" s="209" t="s">
        <v>149</v>
      </c>
      <c r="J1365" s="209" t="s">
        <v>5447</v>
      </c>
      <c r="K1365" s="210">
        <v>68.98</v>
      </c>
      <c r="L1365" s="209" t="s">
        <v>5390</v>
      </c>
    </row>
    <row r="1366" spans="1:12" ht="13.5">
      <c r="A1366" s="209" t="s">
        <v>6716</v>
      </c>
      <c r="B1366" s="209" t="s">
        <v>6717</v>
      </c>
      <c r="C1366" s="209" t="s">
        <v>6766</v>
      </c>
      <c r="D1366" s="209" t="s">
        <v>6767</v>
      </c>
      <c r="E1366" s="210" t="s">
        <v>357</v>
      </c>
      <c r="F1366" s="209" t="s">
        <v>357</v>
      </c>
      <c r="G1366" s="209">
        <v>94446</v>
      </c>
      <c r="H1366" s="209" t="s">
        <v>6782</v>
      </c>
      <c r="I1366" s="209" t="s">
        <v>149</v>
      </c>
      <c r="J1366" s="209" t="s">
        <v>5447</v>
      </c>
      <c r="K1366" s="210">
        <v>73.67</v>
      </c>
      <c r="L1366" s="209" t="s">
        <v>5390</v>
      </c>
    </row>
    <row r="1367" spans="1:12" ht="13.5">
      <c r="A1367" s="209" t="s">
        <v>6716</v>
      </c>
      <c r="B1367" s="209" t="s">
        <v>6717</v>
      </c>
      <c r="C1367" s="209" t="s">
        <v>6766</v>
      </c>
      <c r="D1367" s="209" t="s">
        <v>6767</v>
      </c>
      <c r="E1367" s="210" t="s">
        <v>357</v>
      </c>
      <c r="F1367" s="209" t="s">
        <v>357</v>
      </c>
      <c r="G1367" s="209">
        <v>94447</v>
      </c>
      <c r="H1367" s="209" t="s">
        <v>6783</v>
      </c>
      <c r="I1367" s="209" t="s">
        <v>149</v>
      </c>
      <c r="J1367" s="209" t="s">
        <v>5447</v>
      </c>
      <c r="K1367" s="210">
        <v>68.98</v>
      </c>
      <c r="L1367" s="209" t="s">
        <v>5390</v>
      </c>
    </row>
    <row r="1368" spans="1:12" ht="13.5">
      <c r="A1368" s="209" t="s">
        <v>6716</v>
      </c>
      <c r="B1368" s="209" t="s">
        <v>6717</v>
      </c>
      <c r="C1368" s="209" t="s">
        <v>6766</v>
      </c>
      <c r="D1368" s="209" t="s">
        <v>6767</v>
      </c>
      <c r="E1368" s="210" t="s">
        <v>357</v>
      </c>
      <c r="F1368" s="209" t="s">
        <v>357</v>
      </c>
      <c r="G1368" s="209">
        <v>94448</v>
      </c>
      <c r="H1368" s="209" t="s">
        <v>6784</v>
      </c>
      <c r="I1368" s="209" t="s">
        <v>149</v>
      </c>
      <c r="J1368" s="209" t="s">
        <v>5447</v>
      </c>
      <c r="K1368" s="210">
        <v>73.67</v>
      </c>
      <c r="L1368" s="209" t="s">
        <v>5390</v>
      </c>
    </row>
    <row r="1369" spans="1:12" ht="13.5">
      <c r="A1369" s="209" t="s">
        <v>6716</v>
      </c>
      <c r="B1369" s="209" t="s">
        <v>6717</v>
      </c>
      <c r="C1369" s="209" t="s">
        <v>6785</v>
      </c>
      <c r="D1369" s="209" t="s">
        <v>6786</v>
      </c>
      <c r="E1369" s="210" t="s">
        <v>357</v>
      </c>
      <c r="F1369" s="209" t="s">
        <v>357</v>
      </c>
      <c r="G1369" s="209">
        <v>94207</v>
      </c>
      <c r="H1369" s="209" t="s">
        <v>6787</v>
      </c>
      <c r="I1369" s="209" t="s">
        <v>149</v>
      </c>
      <c r="J1369" s="209" t="s">
        <v>5447</v>
      </c>
      <c r="K1369" s="210">
        <v>51.54</v>
      </c>
      <c r="L1369" s="209" t="s">
        <v>5390</v>
      </c>
    </row>
    <row r="1370" spans="1:12" ht="13.5">
      <c r="A1370" s="209" t="s">
        <v>6716</v>
      </c>
      <c r="B1370" s="209" t="s">
        <v>6717</v>
      </c>
      <c r="C1370" s="209" t="s">
        <v>6785</v>
      </c>
      <c r="D1370" s="209" t="s">
        <v>6786</v>
      </c>
      <c r="E1370" s="210" t="s">
        <v>357</v>
      </c>
      <c r="F1370" s="209" t="s">
        <v>357</v>
      </c>
      <c r="G1370" s="209">
        <v>94210</v>
      </c>
      <c r="H1370" s="209" t="s">
        <v>6788</v>
      </c>
      <c r="I1370" s="209" t="s">
        <v>149</v>
      </c>
      <c r="J1370" s="209" t="s">
        <v>5447</v>
      </c>
      <c r="K1370" s="210">
        <v>54.75</v>
      </c>
      <c r="L1370" s="209" t="s">
        <v>5390</v>
      </c>
    </row>
    <row r="1371" spans="1:12" ht="13.5">
      <c r="A1371" s="209" t="s">
        <v>6716</v>
      </c>
      <c r="B1371" s="209" t="s">
        <v>6717</v>
      </c>
      <c r="C1371" s="209" t="s">
        <v>6785</v>
      </c>
      <c r="D1371" s="209" t="s">
        <v>6786</v>
      </c>
      <c r="E1371" s="210" t="s">
        <v>357</v>
      </c>
      <c r="F1371" s="209" t="s">
        <v>357</v>
      </c>
      <c r="G1371" s="209">
        <v>94218</v>
      </c>
      <c r="H1371" s="209" t="s">
        <v>6789</v>
      </c>
      <c r="I1371" s="209" t="s">
        <v>149</v>
      </c>
      <c r="J1371" s="209" t="s">
        <v>5447</v>
      </c>
      <c r="K1371" s="210">
        <v>139.97999999999999</v>
      </c>
      <c r="L1371" s="209" t="s">
        <v>5390</v>
      </c>
    </row>
    <row r="1372" spans="1:12" ht="13.5">
      <c r="A1372" s="209" t="s">
        <v>6716</v>
      </c>
      <c r="B1372" s="209" t="s">
        <v>6717</v>
      </c>
      <c r="C1372" s="209" t="s">
        <v>6790</v>
      </c>
      <c r="D1372" s="209" t="s">
        <v>6791</v>
      </c>
      <c r="E1372" s="210" t="s">
        <v>357</v>
      </c>
      <c r="F1372" s="209" t="s">
        <v>357</v>
      </c>
      <c r="G1372" s="209">
        <v>94213</v>
      </c>
      <c r="H1372" s="209" t="s">
        <v>6792</v>
      </c>
      <c r="I1372" s="209" t="s">
        <v>149</v>
      </c>
      <c r="J1372" s="209" t="s">
        <v>5447</v>
      </c>
      <c r="K1372" s="210">
        <v>68.510000000000005</v>
      </c>
      <c r="L1372" s="209" t="s">
        <v>5390</v>
      </c>
    </row>
    <row r="1373" spans="1:12" ht="13.5">
      <c r="A1373" s="209" t="s">
        <v>6716</v>
      </c>
      <c r="B1373" s="209" t="s">
        <v>6717</v>
      </c>
      <c r="C1373" s="209" t="s">
        <v>6790</v>
      </c>
      <c r="D1373" s="209" t="s">
        <v>6791</v>
      </c>
      <c r="E1373" s="210" t="s">
        <v>357</v>
      </c>
      <c r="F1373" s="209" t="s">
        <v>357</v>
      </c>
      <c r="G1373" s="209">
        <v>94216</v>
      </c>
      <c r="H1373" s="209" t="s">
        <v>6793</v>
      </c>
      <c r="I1373" s="209" t="s">
        <v>149</v>
      </c>
      <c r="J1373" s="209" t="s">
        <v>5447</v>
      </c>
      <c r="K1373" s="210">
        <v>199.53</v>
      </c>
      <c r="L1373" s="209" t="s">
        <v>5390</v>
      </c>
    </row>
    <row r="1374" spans="1:12" ht="13.5">
      <c r="A1374" s="209" t="s">
        <v>6716</v>
      </c>
      <c r="B1374" s="209" t="s">
        <v>6717</v>
      </c>
      <c r="C1374" s="209" t="s">
        <v>6794</v>
      </c>
      <c r="D1374" s="209" t="s">
        <v>6795</v>
      </c>
      <c r="E1374" s="210" t="s">
        <v>357</v>
      </c>
      <c r="F1374" s="209" t="s">
        <v>357</v>
      </c>
      <c r="G1374" s="209">
        <v>94219</v>
      </c>
      <c r="H1374" s="209" t="s">
        <v>6796</v>
      </c>
      <c r="I1374" s="209" t="s">
        <v>148</v>
      </c>
      <c r="J1374" s="209" t="s">
        <v>5447</v>
      </c>
      <c r="K1374" s="210">
        <v>35.4</v>
      </c>
      <c r="L1374" s="209" t="s">
        <v>5390</v>
      </c>
    </row>
    <row r="1375" spans="1:12" ht="13.5">
      <c r="A1375" s="209" t="s">
        <v>6716</v>
      </c>
      <c r="B1375" s="209" t="s">
        <v>6717</v>
      </c>
      <c r="C1375" s="209" t="s">
        <v>6794</v>
      </c>
      <c r="D1375" s="209" t="s">
        <v>6795</v>
      </c>
      <c r="E1375" s="210" t="s">
        <v>357</v>
      </c>
      <c r="F1375" s="209" t="s">
        <v>357</v>
      </c>
      <c r="G1375" s="209">
        <v>94220</v>
      </c>
      <c r="H1375" s="209" t="s">
        <v>6797</v>
      </c>
      <c r="I1375" s="209" t="s">
        <v>148</v>
      </c>
      <c r="J1375" s="209" t="s">
        <v>5447</v>
      </c>
      <c r="K1375" s="210">
        <v>54.69</v>
      </c>
      <c r="L1375" s="209" t="s">
        <v>5390</v>
      </c>
    </row>
    <row r="1376" spans="1:12" ht="13.5">
      <c r="A1376" s="209" t="s">
        <v>6716</v>
      </c>
      <c r="B1376" s="209" t="s">
        <v>6717</v>
      </c>
      <c r="C1376" s="209" t="s">
        <v>6794</v>
      </c>
      <c r="D1376" s="209" t="s">
        <v>6795</v>
      </c>
      <c r="E1376" s="210" t="s">
        <v>357</v>
      </c>
      <c r="F1376" s="209" t="s">
        <v>357</v>
      </c>
      <c r="G1376" s="209">
        <v>94221</v>
      </c>
      <c r="H1376" s="209" t="s">
        <v>6798</v>
      </c>
      <c r="I1376" s="209" t="s">
        <v>148</v>
      </c>
      <c r="J1376" s="209" t="s">
        <v>5447</v>
      </c>
      <c r="K1376" s="210">
        <v>29.94</v>
      </c>
      <c r="L1376" s="209" t="s">
        <v>5390</v>
      </c>
    </row>
    <row r="1377" spans="1:12" ht="13.5">
      <c r="A1377" s="209" t="s">
        <v>6716</v>
      </c>
      <c r="B1377" s="209" t="s">
        <v>6717</v>
      </c>
      <c r="C1377" s="209" t="s">
        <v>6794</v>
      </c>
      <c r="D1377" s="209" t="s">
        <v>6795</v>
      </c>
      <c r="E1377" s="210" t="s">
        <v>357</v>
      </c>
      <c r="F1377" s="209" t="s">
        <v>357</v>
      </c>
      <c r="G1377" s="209">
        <v>94222</v>
      </c>
      <c r="H1377" s="209" t="s">
        <v>6799</v>
      </c>
      <c r="I1377" s="209" t="s">
        <v>148</v>
      </c>
      <c r="J1377" s="209" t="s">
        <v>5447</v>
      </c>
      <c r="K1377" s="210">
        <v>49.23</v>
      </c>
      <c r="L1377" s="209" t="s">
        <v>5390</v>
      </c>
    </row>
    <row r="1378" spans="1:12" ht="13.5">
      <c r="A1378" s="209" t="s">
        <v>6716</v>
      </c>
      <c r="B1378" s="209" t="s">
        <v>6717</v>
      </c>
      <c r="C1378" s="209" t="s">
        <v>6800</v>
      </c>
      <c r="D1378" s="209" t="s">
        <v>6801</v>
      </c>
      <c r="E1378" s="210" t="s">
        <v>357</v>
      </c>
      <c r="F1378" s="209" t="s">
        <v>357</v>
      </c>
      <c r="G1378" s="209">
        <v>94223</v>
      </c>
      <c r="H1378" s="209" t="s">
        <v>6802</v>
      </c>
      <c r="I1378" s="209" t="s">
        <v>148</v>
      </c>
      <c r="J1378" s="209" t="s">
        <v>5447</v>
      </c>
      <c r="K1378" s="210">
        <v>89.05</v>
      </c>
      <c r="L1378" s="209" t="s">
        <v>5390</v>
      </c>
    </row>
    <row r="1379" spans="1:12" ht="13.5">
      <c r="A1379" s="209" t="s">
        <v>6716</v>
      </c>
      <c r="B1379" s="209" t="s">
        <v>6717</v>
      </c>
      <c r="C1379" s="209" t="s">
        <v>6800</v>
      </c>
      <c r="D1379" s="209" t="s">
        <v>6801</v>
      </c>
      <c r="E1379" s="210" t="s">
        <v>357</v>
      </c>
      <c r="F1379" s="209" t="s">
        <v>357</v>
      </c>
      <c r="G1379" s="209">
        <v>94451</v>
      </c>
      <c r="H1379" s="209" t="s">
        <v>6803</v>
      </c>
      <c r="I1379" s="209" t="s">
        <v>148</v>
      </c>
      <c r="J1379" s="209" t="s">
        <v>5447</v>
      </c>
      <c r="K1379" s="210">
        <v>100.1</v>
      </c>
      <c r="L1379" s="209" t="s">
        <v>5390</v>
      </c>
    </row>
    <row r="1380" spans="1:12" ht="13.5">
      <c r="A1380" s="209" t="s">
        <v>6716</v>
      </c>
      <c r="B1380" s="209" t="s">
        <v>6717</v>
      </c>
      <c r="C1380" s="209" t="s">
        <v>6800</v>
      </c>
      <c r="D1380" s="209" t="s">
        <v>6801</v>
      </c>
      <c r="E1380" s="210" t="s">
        <v>357</v>
      </c>
      <c r="F1380" s="209" t="s">
        <v>357</v>
      </c>
      <c r="G1380" s="209">
        <v>100325</v>
      </c>
      <c r="H1380" s="209" t="s">
        <v>6804</v>
      </c>
      <c r="I1380" s="209" t="s">
        <v>148</v>
      </c>
      <c r="J1380" s="209" t="s">
        <v>5447</v>
      </c>
      <c r="K1380" s="210">
        <v>97.4</v>
      </c>
      <c r="L1380" s="209" t="s">
        <v>5390</v>
      </c>
    </row>
    <row r="1381" spans="1:12" ht="13.5">
      <c r="A1381" s="209" t="s">
        <v>6716</v>
      </c>
      <c r="B1381" s="209" t="s">
        <v>6717</v>
      </c>
      <c r="C1381" s="209" t="s">
        <v>6800</v>
      </c>
      <c r="D1381" s="209" t="s">
        <v>6801</v>
      </c>
      <c r="E1381" s="210" t="s">
        <v>357</v>
      </c>
      <c r="F1381" s="209" t="s">
        <v>357</v>
      </c>
      <c r="G1381" s="209">
        <v>100327</v>
      </c>
      <c r="H1381" s="209" t="s">
        <v>6805</v>
      </c>
      <c r="I1381" s="209" t="s">
        <v>148</v>
      </c>
      <c r="J1381" s="209" t="s">
        <v>5389</v>
      </c>
      <c r="K1381" s="210">
        <v>60.95</v>
      </c>
      <c r="L1381" s="209" t="s">
        <v>5390</v>
      </c>
    </row>
    <row r="1382" spans="1:12" ht="13.5">
      <c r="A1382" s="209" t="s">
        <v>6716</v>
      </c>
      <c r="B1382" s="209" t="s">
        <v>6717</v>
      </c>
      <c r="C1382" s="209" t="s">
        <v>6800</v>
      </c>
      <c r="D1382" s="209" t="s">
        <v>6801</v>
      </c>
      <c r="E1382" s="210" t="s">
        <v>357</v>
      </c>
      <c r="F1382" s="209" t="s">
        <v>357</v>
      </c>
      <c r="G1382" s="209">
        <v>100328</v>
      </c>
      <c r="H1382" s="209" t="s">
        <v>6806</v>
      </c>
      <c r="I1382" s="209" t="s">
        <v>149</v>
      </c>
      <c r="J1382" s="209" t="s">
        <v>5447</v>
      </c>
      <c r="K1382" s="210">
        <v>15.21</v>
      </c>
      <c r="L1382" s="209" t="s">
        <v>5390</v>
      </c>
    </row>
    <row r="1383" spans="1:12" ht="13.5">
      <c r="A1383" s="209" t="s">
        <v>6716</v>
      </c>
      <c r="B1383" s="209" t="s">
        <v>6717</v>
      </c>
      <c r="C1383" s="209" t="s">
        <v>6800</v>
      </c>
      <c r="D1383" s="209" t="s">
        <v>6801</v>
      </c>
      <c r="E1383" s="210" t="s">
        <v>357</v>
      </c>
      <c r="F1383" s="209" t="s">
        <v>357</v>
      </c>
      <c r="G1383" s="209">
        <v>100329</v>
      </c>
      <c r="H1383" s="209" t="s">
        <v>6807</v>
      </c>
      <c r="I1383" s="209" t="s">
        <v>149</v>
      </c>
      <c r="J1383" s="209" t="s">
        <v>5447</v>
      </c>
      <c r="K1383" s="210">
        <v>17.98</v>
      </c>
      <c r="L1383" s="209" t="s">
        <v>5390</v>
      </c>
    </row>
    <row r="1384" spans="1:12" ht="13.5">
      <c r="A1384" s="209" t="s">
        <v>6716</v>
      </c>
      <c r="B1384" s="209" t="s">
        <v>6717</v>
      </c>
      <c r="C1384" s="209" t="s">
        <v>6800</v>
      </c>
      <c r="D1384" s="209" t="s">
        <v>6801</v>
      </c>
      <c r="E1384" s="210" t="s">
        <v>357</v>
      </c>
      <c r="F1384" s="209" t="s">
        <v>357</v>
      </c>
      <c r="G1384" s="209">
        <v>100330</v>
      </c>
      <c r="H1384" s="209" t="s">
        <v>6808</v>
      </c>
      <c r="I1384" s="209" t="s">
        <v>149</v>
      </c>
      <c r="J1384" s="209" t="s">
        <v>5447</v>
      </c>
      <c r="K1384" s="210">
        <v>20.67</v>
      </c>
      <c r="L1384" s="209" t="s">
        <v>5390</v>
      </c>
    </row>
    <row r="1385" spans="1:12" ht="13.5">
      <c r="A1385" s="209" t="s">
        <v>6716</v>
      </c>
      <c r="B1385" s="209" t="s">
        <v>6717</v>
      </c>
      <c r="C1385" s="209" t="s">
        <v>6800</v>
      </c>
      <c r="D1385" s="209" t="s">
        <v>6801</v>
      </c>
      <c r="E1385" s="210" t="s">
        <v>357</v>
      </c>
      <c r="F1385" s="209" t="s">
        <v>357</v>
      </c>
      <c r="G1385" s="209">
        <v>100331</v>
      </c>
      <c r="H1385" s="209" t="s">
        <v>6809</v>
      </c>
      <c r="I1385" s="209" t="s">
        <v>149</v>
      </c>
      <c r="J1385" s="209" t="s">
        <v>5447</v>
      </c>
      <c r="K1385" s="210">
        <v>25.39</v>
      </c>
      <c r="L1385" s="209" t="s">
        <v>5390</v>
      </c>
    </row>
    <row r="1386" spans="1:12" ht="13.5">
      <c r="A1386" s="209" t="s">
        <v>6716</v>
      </c>
      <c r="B1386" s="209" t="s">
        <v>6717</v>
      </c>
      <c r="C1386" s="209" t="s">
        <v>6810</v>
      </c>
      <c r="D1386" s="209" t="s">
        <v>6811</v>
      </c>
      <c r="E1386" s="210" t="s">
        <v>357</v>
      </c>
      <c r="F1386" s="209" t="s">
        <v>357</v>
      </c>
      <c r="G1386" s="209">
        <v>100434</v>
      </c>
      <c r="H1386" s="209" t="s">
        <v>6812</v>
      </c>
      <c r="I1386" s="209" t="s">
        <v>148</v>
      </c>
      <c r="J1386" s="209" t="s">
        <v>5447</v>
      </c>
      <c r="K1386" s="210">
        <v>176.7</v>
      </c>
      <c r="L1386" s="209" t="s">
        <v>5390</v>
      </c>
    </row>
    <row r="1387" spans="1:12" ht="13.5">
      <c r="A1387" s="209" t="s">
        <v>6716</v>
      </c>
      <c r="B1387" s="209" t="s">
        <v>6717</v>
      </c>
      <c r="C1387" s="209" t="s">
        <v>6810</v>
      </c>
      <c r="D1387" s="209" t="s">
        <v>6811</v>
      </c>
      <c r="E1387" s="210" t="s">
        <v>357</v>
      </c>
      <c r="F1387" s="209" t="s">
        <v>357</v>
      </c>
      <c r="G1387" s="209">
        <v>100435</v>
      </c>
      <c r="H1387" s="209" t="s">
        <v>6813</v>
      </c>
      <c r="I1387" s="209" t="s">
        <v>148</v>
      </c>
      <c r="J1387" s="209" t="s">
        <v>5447</v>
      </c>
      <c r="K1387" s="210">
        <v>70.569999999999993</v>
      </c>
      <c r="L1387" s="209" t="s">
        <v>5390</v>
      </c>
    </row>
    <row r="1388" spans="1:12" ht="13.5">
      <c r="A1388" s="209" t="s">
        <v>6716</v>
      </c>
      <c r="B1388" s="209" t="s">
        <v>6717</v>
      </c>
      <c r="C1388" s="209" t="s">
        <v>6814</v>
      </c>
      <c r="D1388" s="209" t="s">
        <v>6815</v>
      </c>
      <c r="E1388" s="210" t="s">
        <v>357</v>
      </c>
      <c r="F1388" s="209" t="s">
        <v>357</v>
      </c>
      <c r="G1388" s="209">
        <v>94227</v>
      </c>
      <c r="H1388" s="209" t="s">
        <v>6816</v>
      </c>
      <c r="I1388" s="209" t="s">
        <v>148</v>
      </c>
      <c r="J1388" s="209" t="s">
        <v>5389</v>
      </c>
      <c r="K1388" s="210">
        <v>66.95</v>
      </c>
      <c r="L1388" s="209" t="s">
        <v>5390</v>
      </c>
    </row>
    <row r="1389" spans="1:12" ht="13.5">
      <c r="A1389" s="209" t="s">
        <v>6716</v>
      </c>
      <c r="B1389" s="209" t="s">
        <v>6717</v>
      </c>
      <c r="C1389" s="209" t="s">
        <v>6814</v>
      </c>
      <c r="D1389" s="209" t="s">
        <v>6815</v>
      </c>
      <c r="E1389" s="210" t="s">
        <v>357</v>
      </c>
      <c r="F1389" s="209" t="s">
        <v>357</v>
      </c>
      <c r="G1389" s="209">
        <v>94228</v>
      </c>
      <c r="H1389" s="209" t="s">
        <v>6817</v>
      </c>
      <c r="I1389" s="209" t="s">
        <v>148</v>
      </c>
      <c r="J1389" s="209" t="s">
        <v>5389</v>
      </c>
      <c r="K1389" s="210">
        <v>90.25</v>
      </c>
      <c r="L1389" s="209" t="s">
        <v>5390</v>
      </c>
    </row>
    <row r="1390" spans="1:12" ht="13.5">
      <c r="A1390" s="209" t="s">
        <v>6716</v>
      </c>
      <c r="B1390" s="209" t="s">
        <v>6717</v>
      </c>
      <c r="C1390" s="209" t="s">
        <v>6814</v>
      </c>
      <c r="D1390" s="209" t="s">
        <v>6815</v>
      </c>
      <c r="E1390" s="210" t="s">
        <v>357</v>
      </c>
      <c r="F1390" s="209" t="s">
        <v>357</v>
      </c>
      <c r="G1390" s="209">
        <v>94229</v>
      </c>
      <c r="H1390" s="209" t="s">
        <v>6818</v>
      </c>
      <c r="I1390" s="209" t="s">
        <v>148</v>
      </c>
      <c r="J1390" s="209" t="s">
        <v>5389</v>
      </c>
      <c r="K1390" s="210">
        <v>175.06</v>
      </c>
      <c r="L1390" s="209" t="s">
        <v>5390</v>
      </c>
    </row>
    <row r="1391" spans="1:12" ht="13.5">
      <c r="A1391" s="209" t="s">
        <v>6716</v>
      </c>
      <c r="B1391" s="209" t="s">
        <v>6717</v>
      </c>
      <c r="C1391" s="209" t="s">
        <v>6819</v>
      </c>
      <c r="D1391" s="209" t="s">
        <v>6820</v>
      </c>
      <c r="E1391" s="210" t="s">
        <v>357</v>
      </c>
      <c r="F1391" s="209" t="s">
        <v>357</v>
      </c>
      <c r="G1391" s="209">
        <v>94231</v>
      </c>
      <c r="H1391" s="209" t="s">
        <v>6821</v>
      </c>
      <c r="I1391" s="209" t="s">
        <v>148</v>
      </c>
      <c r="J1391" s="209" t="s">
        <v>5389</v>
      </c>
      <c r="K1391" s="210">
        <v>54.63</v>
      </c>
      <c r="L1391" s="209" t="s">
        <v>5390</v>
      </c>
    </row>
    <row r="1392" spans="1:12" ht="13.5">
      <c r="A1392" s="209" t="s">
        <v>6716</v>
      </c>
      <c r="B1392" s="209" t="s">
        <v>6717</v>
      </c>
      <c r="C1392" s="209" t="s">
        <v>6822</v>
      </c>
      <c r="D1392" s="209" t="s">
        <v>6823</v>
      </c>
      <c r="E1392" s="210" t="s">
        <v>357</v>
      </c>
      <c r="F1392" s="209" t="s">
        <v>357</v>
      </c>
      <c r="G1392" s="209">
        <v>94449</v>
      </c>
      <c r="H1392" s="209" t="s">
        <v>6824</v>
      </c>
      <c r="I1392" s="209" t="s">
        <v>149</v>
      </c>
      <c r="J1392" s="209" t="s">
        <v>5447</v>
      </c>
      <c r="K1392" s="210">
        <v>80.59</v>
      </c>
      <c r="L1392" s="209" t="s">
        <v>5390</v>
      </c>
    </row>
    <row r="1393" spans="1:12" ht="13.5">
      <c r="A1393" s="209" t="s">
        <v>6716</v>
      </c>
      <c r="B1393" s="209" t="s">
        <v>6717</v>
      </c>
      <c r="C1393" s="209" t="s">
        <v>6825</v>
      </c>
      <c r="D1393" s="209" t="s">
        <v>6826</v>
      </c>
      <c r="E1393" s="210" t="s">
        <v>357</v>
      </c>
      <c r="F1393" s="209" t="s">
        <v>357</v>
      </c>
      <c r="G1393" s="209">
        <v>92255</v>
      </c>
      <c r="H1393" s="209" t="s">
        <v>6827</v>
      </c>
      <c r="I1393" s="209" t="s">
        <v>161</v>
      </c>
      <c r="J1393" s="209" t="s">
        <v>5389</v>
      </c>
      <c r="K1393" s="210">
        <v>154.85</v>
      </c>
      <c r="L1393" s="209" t="s">
        <v>5390</v>
      </c>
    </row>
    <row r="1394" spans="1:12" ht="13.5">
      <c r="A1394" s="209" t="s">
        <v>6716</v>
      </c>
      <c r="B1394" s="209" t="s">
        <v>6717</v>
      </c>
      <c r="C1394" s="209" t="s">
        <v>6825</v>
      </c>
      <c r="D1394" s="209" t="s">
        <v>6826</v>
      </c>
      <c r="E1394" s="210" t="s">
        <v>357</v>
      </c>
      <c r="F1394" s="209" t="s">
        <v>357</v>
      </c>
      <c r="G1394" s="209">
        <v>92256</v>
      </c>
      <c r="H1394" s="209" t="s">
        <v>6828</v>
      </c>
      <c r="I1394" s="209" t="s">
        <v>161</v>
      </c>
      <c r="J1394" s="209" t="s">
        <v>5389</v>
      </c>
      <c r="K1394" s="210">
        <v>184.16</v>
      </c>
      <c r="L1394" s="209" t="s">
        <v>5390</v>
      </c>
    </row>
    <row r="1395" spans="1:12" ht="13.5">
      <c r="A1395" s="209" t="s">
        <v>6716</v>
      </c>
      <c r="B1395" s="209" t="s">
        <v>6717</v>
      </c>
      <c r="C1395" s="209" t="s">
        <v>6825</v>
      </c>
      <c r="D1395" s="209" t="s">
        <v>6826</v>
      </c>
      <c r="E1395" s="210" t="s">
        <v>357</v>
      </c>
      <c r="F1395" s="209" t="s">
        <v>357</v>
      </c>
      <c r="G1395" s="209">
        <v>92257</v>
      </c>
      <c r="H1395" s="209" t="s">
        <v>6829</v>
      </c>
      <c r="I1395" s="209" t="s">
        <v>161</v>
      </c>
      <c r="J1395" s="209" t="s">
        <v>5389</v>
      </c>
      <c r="K1395" s="210">
        <v>213.28</v>
      </c>
      <c r="L1395" s="209" t="s">
        <v>5390</v>
      </c>
    </row>
    <row r="1396" spans="1:12" ht="13.5">
      <c r="A1396" s="209" t="s">
        <v>6716</v>
      </c>
      <c r="B1396" s="209" t="s">
        <v>6717</v>
      </c>
      <c r="C1396" s="209" t="s">
        <v>6825</v>
      </c>
      <c r="D1396" s="209" t="s">
        <v>6826</v>
      </c>
      <c r="E1396" s="210" t="s">
        <v>357</v>
      </c>
      <c r="F1396" s="209" t="s">
        <v>357</v>
      </c>
      <c r="G1396" s="209">
        <v>92258</v>
      </c>
      <c r="H1396" s="209" t="s">
        <v>6830</v>
      </c>
      <c r="I1396" s="209" t="s">
        <v>161</v>
      </c>
      <c r="J1396" s="209" t="s">
        <v>5389</v>
      </c>
      <c r="K1396" s="210">
        <v>260.12</v>
      </c>
      <c r="L1396" s="209" t="s">
        <v>5390</v>
      </c>
    </row>
    <row r="1397" spans="1:12" ht="13.5">
      <c r="A1397" s="209" t="s">
        <v>6716</v>
      </c>
      <c r="B1397" s="209" t="s">
        <v>6717</v>
      </c>
      <c r="C1397" s="209" t="s">
        <v>6825</v>
      </c>
      <c r="D1397" s="209" t="s">
        <v>6826</v>
      </c>
      <c r="E1397" s="210" t="s">
        <v>357</v>
      </c>
      <c r="F1397" s="209" t="s">
        <v>357</v>
      </c>
      <c r="G1397" s="209">
        <v>92568</v>
      </c>
      <c r="H1397" s="209" t="s">
        <v>6831</v>
      </c>
      <c r="I1397" s="209" t="s">
        <v>149</v>
      </c>
      <c r="J1397" s="209" t="s">
        <v>5389</v>
      </c>
      <c r="K1397" s="210">
        <v>151.5</v>
      </c>
      <c r="L1397" s="209" t="s">
        <v>5390</v>
      </c>
    </row>
    <row r="1398" spans="1:12" ht="13.5">
      <c r="A1398" s="209" t="s">
        <v>6716</v>
      </c>
      <c r="B1398" s="209" t="s">
        <v>6717</v>
      </c>
      <c r="C1398" s="209" t="s">
        <v>6825</v>
      </c>
      <c r="D1398" s="209" t="s">
        <v>6826</v>
      </c>
      <c r="E1398" s="210" t="s">
        <v>357</v>
      </c>
      <c r="F1398" s="209" t="s">
        <v>357</v>
      </c>
      <c r="G1398" s="209">
        <v>92569</v>
      </c>
      <c r="H1398" s="209" t="s">
        <v>6832</v>
      </c>
      <c r="I1398" s="209" t="s">
        <v>149</v>
      </c>
      <c r="J1398" s="209" t="s">
        <v>5389</v>
      </c>
      <c r="K1398" s="210">
        <v>85.36</v>
      </c>
      <c r="L1398" s="209" t="s">
        <v>5390</v>
      </c>
    </row>
    <row r="1399" spans="1:12" ht="13.5">
      <c r="A1399" s="209" t="s">
        <v>6716</v>
      </c>
      <c r="B1399" s="209" t="s">
        <v>6717</v>
      </c>
      <c r="C1399" s="209" t="s">
        <v>6825</v>
      </c>
      <c r="D1399" s="209" t="s">
        <v>6826</v>
      </c>
      <c r="E1399" s="210" t="s">
        <v>357</v>
      </c>
      <c r="F1399" s="209" t="s">
        <v>357</v>
      </c>
      <c r="G1399" s="209">
        <v>92570</v>
      </c>
      <c r="H1399" s="209" t="s">
        <v>6833</v>
      </c>
      <c r="I1399" s="209" t="s">
        <v>149</v>
      </c>
      <c r="J1399" s="209" t="s">
        <v>5389</v>
      </c>
      <c r="K1399" s="210">
        <v>54.64</v>
      </c>
      <c r="L1399" s="209" t="s">
        <v>5390</v>
      </c>
    </row>
    <row r="1400" spans="1:12" ht="13.5">
      <c r="A1400" s="209" t="s">
        <v>6716</v>
      </c>
      <c r="B1400" s="209" t="s">
        <v>6717</v>
      </c>
      <c r="C1400" s="209" t="s">
        <v>6825</v>
      </c>
      <c r="D1400" s="209" t="s">
        <v>6826</v>
      </c>
      <c r="E1400" s="210" t="s">
        <v>357</v>
      </c>
      <c r="F1400" s="209" t="s">
        <v>357</v>
      </c>
      <c r="G1400" s="209">
        <v>92571</v>
      </c>
      <c r="H1400" s="209" t="s">
        <v>6834</v>
      </c>
      <c r="I1400" s="209" t="s">
        <v>149</v>
      </c>
      <c r="J1400" s="209" t="s">
        <v>5389</v>
      </c>
      <c r="K1400" s="210">
        <v>157.78</v>
      </c>
      <c r="L1400" s="209" t="s">
        <v>5390</v>
      </c>
    </row>
    <row r="1401" spans="1:12" ht="13.5">
      <c r="A1401" s="209" t="s">
        <v>6716</v>
      </c>
      <c r="B1401" s="209" t="s">
        <v>6717</v>
      </c>
      <c r="C1401" s="209" t="s">
        <v>6825</v>
      </c>
      <c r="D1401" s="209" t="s">
        <v>6826</v>
      </c>
      <c r="E1401" s="210" t="s">
        <v>357</v>
      </c>
      <c r="F1401" s="209" t="s">
        <v>357</v>
      </c>
      <c r="G1401" s="209">
        <v>92572</v>
      </c>
      <c r="H1401" s="209" t="s">
        <v>6835</v>
      </c>
      <c r="I1401" s="209" t="s">
        <v>149</v>
      </c>
      <c r="J1401" s="209" t="s">
        <v>5389</v>
      </c>
      <c r="K1401" s="210">
        <v>95.78</v>
      </c>
      <c r="L1401" s="209" t="s">
        <v>5390</v>
      </c>
    </row>
    <row r="1402" spans="1:12" ht="13.5">
      <c r="A1402" s="209" t="s">
        <v>6716</v>
      </c>
      <c r="B1402" s="209" t="s">
        <v>6717</v>
      </c>
      <c r="C1402" s="209" t="s">
        <v>6825</v>
      </c>
      <c r="D1402" s="209" t="s">
        <v>6826</v>
      </c>
      <c r="E1402" s="210" t="s">
        <v>357</v>
      </c>
      <c r="F1402" s="209" t="s">
        <v>357</v>
      </c>
      <c r="G1402" s="209">
        <v>92573</v>
      </c>
      <c r="H1402" s="209" t="s">
        <v>6836</v>
      </c>
      <c r="I1402" s="209" t="s">
        <v>149</v>
      </c>
      <c r="J1402" s="209" t="s">
        <v>5389</v>
      </c>
      <c r="K1402" s="210">
        <v>57.24</v>
      </c>
      <c r="L1402" s="209" t="s">
        <v>5390</v>
      </c>
    </row>
    <row r="1403" spans="1:12" ht="13.5">
      <c r="A1403" s="209" t="s">
        <v>6716</v>
      </c>
      <c r="B1403" s="209" t="s">
        <v>6717</v>
      </c>
      <c r="C1403" s="209" t="s">
        <v>6825</v>
      </c>
      <c r="D1403" s="209" t="s">
        <v>6826</v>
      </c>
      <c r="E1403" s="210" t="s">
        <v>357</v>
      </c>
      <c r="F1403" s="209" t="s">
        <v>357</v>
      </c>
      <c r="G1403" s="209">
        <v>92574</v>
      </c>
      <c r="H1403" s="209" t="s">
        <v>6837</v>
      </c>
      <c r="I1403" s="209" t="s">
        <v>149</v>
      </c>
      <c r="J1403" s="209" t="s">
        <v>5389</v>
      </c>
      <c r="K1403" s="210">
        <v>153.55000000000001</v>
      </c>
      <c r="L1403" s="209" t="s">
        <v>5390</v>
      </c>
    </row>
    <row r="1404" spans="1:12" ht="13.5">
      <c r="A1404" s="209" t="s">
        <v>6716</v>
      </c>
      <c r="B1404" s="209" t="s">
        <v>6717</v>
      </c>
      <c r="C1404" s="209" t="s">
        <v>6825</v>
      </c>
      <c r="D1404" s="209" t="s">
        <v>6826</v>
      </c>
      <c r="E1404" s="210" t="s">
        <v>357</v>
      </c>
      <c r="F1404" s="209" t="s">
        <v>357</v>
      </c>
      <c r="G1404" s="209">
        <v>92575</v>
      </c>
      <c r="H1404" s="209" t="s">
        <v>6838</v>
      </c>
      <c r="I1404" s="209" t="s">
        <v>149</v>
      </c>
      <c r="J1404" s="209" t="s">
        <v>5389</v>
      </c>
      <c r="K1404" s="210">
        <v>77.88</v>
      </c>
      <c r="L1404" s="209" t="s">
        <v>5390</v>
      </c>
    </row>
    <row r="1405" spans="1:12" ht="13.5">
      <c r="A1405" s="209" t="s">
        <v>6716</v>
      </c>
      <c r="B1405" s="209" t="s">
        <v>6717</v>
      </c>
      <c r="C1405" s="209" t="s">
        <v>6825</v>
      </c>
      <c r="D1405" s="209" t="s">
        <v>6826</v>
      </c>
      <c r="E1405" s="210" t="s">
        <v>357</v>
      </c>
      <c r="F1405" s="209" t="s">
        <v>357</v>
      </c>
      <c r="G1405" s="209">
        <v>92576</v>
      </c>
      <c r="H1405" s="209" t="s">
        <v>6839</v>
      </c>
      <c r="I1405" s="209" t="s">
        <v>149</v>
      </c>
      <c r="J1405" s="209" t="s">
        <v>5389</v>
      </c>
      <c r="K1405" s="210">
        <v>43.14</v>
      </c>
      <c r="L1405" s="209" t="s">
        <v>5390</v>
      </c>
    </row>
    <row r="1406" spans="1:12" ht="13.5">
      <c r="A1406" s="209" t="s">
        <v>6716</v>
      </c>
      <c r="B1406" s="209" t="s">
        <v>6717</v>
      </c>
      <c r="C1406" s="209" t="s">
        <v>6825</v>
      </c>
      <c r="D1406" s="209" t="s">
        <v>6826</v>
      </c>
      <c r="E1406" s="210" t="s">
        <v>357</v>
      </c>
      <c r="F1406" s="209" t="s">
        <v>357</v>
      </c>
      <c r="G1406" s="209">
        <v>92577</v>
      </c>
      <c r="H1406" s="209" t="s">
        <v>6840</v>
      </c>
      <c r="I1406" s="209" t="s">
        <v>149</v>
      </c>
      <c r="J1406" s="209" t="s">
        <v>5389</v>
      </c>
      <c r="K1406" s="210">
        <v>160.44</v>
      </c>
      <c r="L1406" s="209" t="s">
        <v>5390</v>
      </c>
    </row>
    <row r="1407" spans="1:12" ht="13.5">
      <c r="A1407" s="209" t="s">
        <v>6716</v>
      </c>
      <c r="B1407" s="209" t="s">
        <v>6717</v>
      </c>
      <c r="C1407" s="209" t="s">
        <v>6825</v>
      </c>
      <c r="D1407" s="209" t="s">
        <v>6826</v>
      </c>
      <c r="E1407" s="210" t="s">
        <v>357</v>
      </c>
      <c r="F1407" s="209" t="s">
        <v>357</v>
      </c>
      <c r="G1407" s="209">
        <v>92578</v>
      </c>
      <c r="H1407" s="209" t="s">
        <v>6841</v>
      </c>
      <c r="I1407" s="209" t="s">
        <v>149</v>
      </c>
      <c r="J1407" s="209" t="s">
        <v>5389</v>
      </c>
      <c r="K1407" s="210">
        <v>81.650000000000006</v>
      </c>
      <c r="L1407" s="209" t="s">
        <v>5390</v>
      </c>
    </row>
    <row r="1408" spans="1:12" ht="13.5">
      <c r="A1408" s="209" t="s">
        <v>6716</v>
      </c>
      <c r="B1408" s="209" t="s">
        <v>6717</v>
      </c>
      <c r="C1408" s="209" t="s">
        <v>6825</v>
      </c>
      <c r="D1408" s="209" t="s">
        <v>6826</v>
      </c>
      <c r="E1408" s="210" t="s">
        <v>357</v>
      </c>
      <c r="F1408" s="209" t="s">
        <v>357</v>
      </c>
      <c r="G1408" s="209">
        <v>92579</v>
      </c>
      <c r="H1408" s="209" t="s">
        <v>6842</v>
      </c>
      <c r="I1408" s="209" t="s">
        <v>149</v>
      </c>
      <c r="J1408" s="209" t="s">
        <v>5389</v>
      </c>
      <c r="K1408" s="210">
        <v>45.2</v>
      </c>
      <c r="L1408" s="209" t="s">
        <v>5390</v>
      </c>
    </row>
    <row r="1409" spans="1:12" ht="13.5">
      <c r="A1409" s="209" t="s">
        <v>6716</v>
      </c>
      <c r="B1409" s="209" t="s">
        <v>6717</v>
      </c>
      <c r="C1409" s="209" t="s">
        <v>6825</v>
      </c>
      <c r="D1409" s="209" t="s">
        <v>6826</v>
      </c>
      <c r="E1409" s="210" t="s">
        <v>357</v>
      </c>
      <c r="F1409" s="209" t="s">
        <v>357</v>
      </c>
      <c r="G1409" s="209">
        <v>92580</v>
      </c>
      <c r="H1409" s="209" t="s">
        <v>6843</v>
      </c>
      <c r="I1409" s="209" t="s">
        <v>149</v>
      </c>
      <c r="J1409" s="209" t="s">
        <v>5389</v>
      </c>
      <c r="K1409" s="210">
        <v>55.7</v>
      </c>
      <c r="L1409" s="209" t="s">
        <v>5390</v>
      </c>
    </row>
    <row r="1410" spans="1:12" ht="13.5">
      <c r="A1410" s="209" t="s">
        <v>6716</v>
      </c>
      <c r="B1410" s="209" t="s">
        <v>6717</v>
      </c>
      <c r="C1410" s="209" t="s">
        <v>6825</v>
      </c>
      <c r="D1410" s="209" t="s">
        <v>6826</v>
      </c>
      <c r="E1410" s="210" t="s">
        <v>357</v>
      </c>
      <c r="F1410" s="209" t="s">
        <v>357</v>
      </c>
      <c r="G1410" s="209">
        <v>92581</v>
      </c>
      <c r="H1410" s="209" t="s">
        <v>6844</v>
      </c>
      <c r="I1410" s="209" t="s">
        <v>149</v>
      </c>
      <c r="J1410" s="209" t="s">
        <v>5389</v>
      </c>
      <c r="K1410" s="210">
        <v>58.61</v>
      </c>
      <c r="L1410" s="209" t="s">
        <v>5390</v>
      </c>
    </row>
    <row r="1411" spans="1:12" ht="13.5">
      <c r="A1411" s="209" t="s">
        <v>6716</v>
      </c>
      <c r="B1411" s="209" t="s">
        <v>6717</v>
      </c>
      <c r="C1411" s="209" t="s">
        <v>6825</v>
      </c>
      <c r="D1411" s="209" t="s">
        <v>6826</v>
      </c>
      <c r="E1411" s="210" t="s">
        <v>357</v>
      </c>
      <c r="F1411" s="209" t="s">
        <v>357</v>
      </c>
      <c r="G1411" s="209">
        <v>92582</v>
      </c>
      <c r="H1411" s="209" t="s">
        <v>6845</v>
      </c>
      <c r="I1411" s="209" t="s">
        <v>161</v>
      </c>
      <c r="J1411" s="209" t="s">
        <v>5389</v>
      </c>
      <c r="K1411" s="210">
        <v>775.76</v>
      </c>
      <c r="L1411" s="209" t="s">
        <v>5390</v>
      </c>
    </row>
    <row r="1412" spans="1:12" ht="13.5">
      <c r="A1412" s="209" t="s">
        <v>6716</v>
      </c>
      <c r="B1412" s="209" t="s">
        <v>6717</v>
      </c>
      <c r="C1412" s="209" t="s">
        <v>6825</v>
      </c>
      <c r="D1412" s="209" t="s">
        <v>6826</v>
      </c>
      <c r="E1412" s="210" t="s">
        <v>357</v>
      </c>
      <c r="F1412" s="209" t="s">
        <v>357</v>
      </c>
      <c r="G1412" s="209">
        <v>92584</v>
      </c>
      <c r="H1412" s="209" t="s">
        <v>6846</v>
      </c>
      <c r="I1412" s="209" t="s">
        <v>161</v>
      </c>
      <c r="J1412" s="209" t="s">
        <v>5389</v>
      </c>
      <c r="K1412" s="210">
        <v>926.59</v>
      </c>
      <c r="L1412" s="209" t="s">
        <v>5390</v>
      </c>
    </row>
    <row r="1413" spans="1:12" ht="13.5">
      <c r="A1413" s="209" t="s">
        <v>6716</v>
      </c>
      <c r="B1413" s="209" t="s">
        <v>6717</v>
      </c>
      <c r="C1413" s="209" t="s">
        <v>6825</v>
      </c>
      <c r="D1413" s="209" t="s">
        <v>6826</v>
      </c>
      <c r="E1413" s="210" t="s">
        <v>357</v>
      </c>
      <c r="F1413" s="209" t="s">
        <v>357</v>
      </c>
      <c r="G1413" s="209">
        <v>92586</v>
      </c>
      <c r="H1413" s="209" t="s">
        <v>6847</v>
      </c>
      <c r="I1413" s="209" t="s">
        <v>161</v>
      </c>
      <c r="J1413" s="209" t="s">
        <v>5389</v>
      </c>
      <c r="K1413" s="211">
        <v>1077.4100000000001</v>
      </c>
      <c r="L1413" s="209" t="s">
        <v>5390</v>
      </c>
    </row>
    <row r="1414" spans="1:12" ht="13.5">
      <c r="A1414" s="209" t="s">
        <v>6716</v>
      </c>
      <c r="B1414" s="209" t="s">
        <v>6717</v>
      </c>
      <c r="C1414" s="209" t="s">
        <v>6825</v>
      </c>
      <c r="D1414" s="209" t="s">
        <v>6826</v>
      </c>
      <c r="E1414" s="210" t="s">
        <v>357</v>
      </c>
      <c r="F1414" s="209" t="s">
        <v>357</v>
      </c>
      <c r="G1414" s="209">
        <v>92588</v>
      </c>
      <c r="H1414" s="209" t="s">
        <v>6848</v>
      </c>
      <c r="I1414" s="209" t="s">
        <v>161</v>
      </c>
      <c r="J1414" s="209" t="s">
        <v>5389</v>
      </c>
      <c r="K1414" s="211">
        <v>1352.18</v>
      </c>
      <c r="L1414" s="209" t="s">
        <v>5390</v>
      </c>
    </row>
    <row r="1415" spans="1:12" ht="13.5">
      <c r="A1415" s="209" t="s">
        <v>6716</v>
      </c>
      <c r="B1415" s="209" t="s">
        <v>6717</v>
      </c>
      <c r="C1415" s="209" t="s">
        <v>6825</v>
      </c>
      <c r="D1415" s="209" t="s">
        <v>6826</v>
      </c>
      <c r="E1415" s="210" t="s">
        <v>357</v>
      </c>
      <c r="F1415" s="209" t="s">
        <v>357</v>
      </c>
      <c r="G1415" s="209">
        <v>92590</v>
      </c>
      <c r="H1415" s="209" t="s">
        <v>6849</v>
      </c>
      <c r="I1415" s="209" t="s">
        <v>161</v>
      </c>
      <c r="J1415" s="209" t="s">
        <v>5389</v>
      </c>
      <c r="K1415" s="211">
        <v>1503</v>
      </c>
      <c r="L1415" s="209" t="s">
        <v>5390</v>
      </c>
    </row>
    <row r="1416" spans="1:12" ht="13.5">
      <c r="A1416" s="209" t="s">
        <v>6716</v>
      </c>
      <c r="B1416" s="209" t="s">
        <v>6717</v>
      </c>
      <c r="C1416" s="209" t="s">
        <v>6825</v>
      </c>
      <c r="D1416" s="209" t="s">
        <v>6826</v>
      </c>
      <c r="E1416" s="210" t="s">
        <v>357</v>
      </c>
      <c r="F1416" s="209" t="s">
        <v>357</v>
      </c>
      <c r="G1416" s="209">
        <v>92592</v>
      </c>
      <c r="H1416" s="209" t="s">
        <v>6850</v>
      </c>
      <c r="I1416" s="209" t="s">
        <v>161</v>
      </c>
      <c r="J1416" s="209" t="s">
        <v>5389</v>
      </c>
      <c r="K1416" s="211">
        <v>1682.95</v>
      </c>
      <c r="L1416" s="209" t="s">
        <v>5390</v>
      </c>
    </row>
    <row r="1417" spans="1:12" ht="13.5">
      <c r="A1417" s="209" t="s">
        <v>6716</v>
      </c>
      <c r="B1417" s="209" t="s">
        <v>6717</v>
      </c>
      <c r="C1417" s="209" t="s">
        <v>6825</v>
      </c>
      <c r="D1417" s="209" t="s">
        <v>6826</v>
      </c>
      <c r="E1417" s="210" t="s">
        <v>357</v>
      </c>
      <c r="F1417" s="209" t="s">
        <v>357</v>
      </c>
      <c r="G1417" s="209">
        <v>92594</v>
      </c>
      <c r="H1417" s="209" t="s">
        <v>6851</v>
      </c>
      <c r="I1417" s="209" t="s">
        <v>161</v>
      </c>
      <c r="J1417" s="209" t="s">
        <v>5389</v>
      </c>
      <c r="K1417" s="211">
        <v>1966.55</v>
      </c>
      <c r="L1417" s="209" t="s">
        <v>5390</v>
      </c>
    </row>
    <row r="1418" spans="1:12" ht="13.5">
      <c r="A1418" s="209" t="s">
        <v>6716</v>
      </c>
      <c r="B1418" s="209" t="s">
        <v>6717</v>
      </c>
      <c r="C1418" s="209" t="s">
        <v>6825</v>
      </c>
      <c r="D1418" s="209" t="s">
        <v>6826</v>
      </c>
      <c r="E1418" s="210" t="s">
        <v>357</v>
      </c>
      <c r="F1418" s="209" t="s">
        <v>357</v>
      </c>
      <c r="G1418" s="209">
        <v>92596</v>
      </c>
      <c r="H1418" s="209" t="s">
        <v>6852</v>
      </c>
      <c r="I1418" s="209" t="s">
        <v>161</v>
      </c>
      <c r="J1418" s="209" t="s">
        <v>5389</v>
      </c>
      <c r="K1418" s="211">
        <v>2170.69</v>
      </c>
      <c r="L1418" s="209" t="s">
        <v>5390</v>
      </c>
    </row>
    <row r="1419" spans="1:12" ht="13.5">
      <c r="A1419" s="209" t="s">
        <v>6716</v>
      </c>
      <c r="B1419" s="209" t="s">
        <v>6717</v>
      </c>
      <c r="C1419" s="209" t="s">
        <v>6825</v>
      </c>
      <c r="D1419" s="209" t="s">
        <v>6826</v>
      </c>
      <c r="E1419" s="210" t="s">
        <v>357</v>
      </c>
      <c r="F1419" s="209" t="s">
        <v>357</v>
      </c>
      <c r="G1419" s="209">
        <v>92598</v>
      </c>
      <c r="H1419" s="209" t="s">
        <v>6853</v>
      </c>
      <c r="I1419" s="209" t="s">
        <v>161</v>
      </c>
      <c r="J1419" s="209" t="s">
        <v>5389</v>
      </c>
      <c r="K1419" s="211">
        <v>2321.5100000000002</v>
      </c>
      <c r="L1419" s="209" t="s">
        <v>5390</v>
      </c>
    </row>
    <row r="1420" spans="1:12" ht="13.5">
      <c r="A1420" s="209" t="s">
        <v>6716</v>
      </c>
      <c r="B1420" s="209" t="s">
        <v>6717</v>
      </c>
      <c r="C1420" s="209" t="s">
        <v>6825</v>
      </c>
      <c r="D1420" s="209" t="s">
        <v>6826</v>
      </c>
      <c r="E1420" s="210" t="s">
        <v>357</v>
      </c>
      <c r="F1420" s="209" t="s">
        <v>357</v>
      </c>
      <c r="G1420" s="209">
        <v>92600</v>
      </c>
      <c r="H1420" s="209" t="s">
        <v>6854</v>
      </c>
      <c r="I1420" s="209" t="s">
        <v>161</v>
      </c>
      <c r="J1420" s="209" t="s">
        <v>5389</v>
      </c>
      <c r="K1420" s="211">
        <v>2510.52</v>
      </c>
      <c r="L1420" s="209" t="s">
        <v>5390</v>
      </c>
    </row>
    <row r="1421" spans="1:12" ht="13.5">
      <c r="A1421" s="209" t="s">
        <v>6716</v>
      </c>
      <c r="B1421" s="209" t="s">
        <v>6717</v>
      </c>
      <c r="C1421" s="209" t="s">
        <v>6825</v>
      </c>
      <c r="D1421" s="209" t="s">
        <v>6826</v>
      </c>
      <c r="E1421" s="210" t="s">
        <v>357</v>
      </c>
      <c r="F1421" s="209" t="s">
        <v>357</v>
      </c>
      <c r="G1421" s="209">
        <v>92602</v>
      </c>
      <c r="H1421" s="209" t="s">
        <v>6855</v>
      </c>
      <c r="I1421" s="209" t="s">
        <v>161</v>
      </c>
      <c r="J1421" s="209" t="s">
        <v>5389</v>
      </c>
      <c r="K1421" s="210">
        <v>775.76</v>
      </c>
      <c r="L1421" s="209" t="s">
        <v>5390</v>
      </c>
    </row>
    <row r="1422" spans="1:12" ht="13.5">
      <c r="A1422" s="209" t="s">
        <v>6716</v>
      </c>
      <c r="B1422" s="209" t="s">
        <v>6717</v>
      </c>
      <c r="C1422" s="209" t="s">
        <v>6825</v>
      </c>
      <c r="D1422" s="209" t="s">
        <v>6826</v>
      </c>
      <c r="E1422" s="210" t="s">
        <v>357</v>
      </c>
      <c r="F1422" s="209" t="s">
        <v>357</v>
      </c>
      <c r="G1422" s="209">
        <v>92604</v>
      </c>
      <c r="H1422" s="209" t="s">
        <v>6856</v>
      </c>
      <c r="I1422" s="209" t="s">
        <v>161</v>
      </c>
      <c r="J1422" s="209" t="s">
        <v>5389</v>
      </c>
      <c r="K1422" s="210">
        <v>888.42</v>
      </c>
      <c r="L1422" s="209" t="s">
        <v>5390</v>
      </c>
    </row>
    <row r="1423" spans="1:12" ht="13.5">
      <c r="A1423" s="209" t="s">
        <v>6716</v>
      </c>
      <c r="B1423" s="209" t="s">
        <v>6717</v>
      </c>
      <c r="C1423" s="209" t="s">
        <v>6825</v>
      </c>
      <c r="D1423" s="209" t="s">
        <v>6826</v>
      </c>
      <c r="E1423" s="210" t="s">
        <v>357</v>
      </c>
      <c r="F1423" s="209" t="s">
        <v>357</v>
      </c>
      <c r="G1423" s="209">
        <v>92606</v>
      </c>
      <c r="H1423" s="209" t="s">
        <v>6857</v>
      </c>
      <c r="I1423" s="209" t="s">
        <v>161</v>
      </c>
      <c r="J1423" s="209" t="s">
        <v>5389</v>
      </c>
      <c r="K1423" s="211">
        <v>1039.24</v>
      </c>
      <c r="L1423" s="209" t="s">
        <v>5390</v>
      </c>
    </row>
    <row r="1424" spans="1:12" ht="13.5">
      <c r="A1424" s="209" t="s">
        <v>6716</v>
      </c>
      <c r="B1424" s="209" t="s">
        <v>6717</v>
      </c>
      <c r="C1424" s="209" t="s">
        <v>6825</v>
      </c>
      <c r="D1424" s="209" t="s">
        <v>6826</v>
      </c>
      <c r="E1424" s="210" t="s">
        <v>357</v>
      </c>
      <c r="F1424" s="209" t="s">
        <v>357</v>
      </c>
      <c r="G1424" s="209">
        <v>92608</v>
      </c>
      <c r="H1424" s="209" t="s">
        <v>6858</v>
      </c>
      <c r="I1424" s="209" t="s">
        <v>161</v>
      </c>
      <c r="J1424" s="209" t="s">
        <v>5389</v>
      </c>
      <c r="K1424" s="211">
        <v>1275.83</v>
      </c>
      <c r="L1424" s="209" t="s">
        <v>5390</v>
      </c>
    </row>
    <row r="1425" spans="1:12" ht="13.5">
      <c r="A1425" s="209" t="s">
        <v>6716</v>
      </c>
      <c r="B1425" s="209" t="s">
        <v>6717</v>
      </c>
      <c r="C1425" s="209" t="s">
        <v>6825</v>
      </c>
      <c r="D1425" s="209" t="s">
        <v>6826</v>
      </c>
      <c r="E1425" s="210" t="s">
        <v>357</v>
      </c>
      <c r="F1425" s="209" t="s">
        <v>357</v>
      </c>
      <c r="G1425" s="209">
        <v>92610</v>
      </c>
      <c r="H1425" s="209" t="s">
        <v>6859</v>
      </c>
      <c r="I1425" s="209" t="s">
        <v>161</v>
      </c>
      <c r="J1425" s="209" t="s">
        <v>5389</v>
      </c>
      <c r="K1425" s="211">
        <v>1426.65</v>
      </c>
      <c r="L1425" s="209" t="s">
        <v>5390</v>
      </c>
    </row>
    <row r="1426" spans="1:12" ht="13.5">
      <c r="A1426" s="209" t="s">
        <v>6716</v>
      </c>
      <c r="B1426" s="209" t="s">
        <v>6717</v>
      </c>
      <c r="C1426" s="209" t="s">
        <v>6825</v>
      </c>
      <c r="D1426" s="209" t="s">
        <v>6826</v>
      </c>
      <c r="E1426" s="210" t="s">
        <v>357</v>
      </c>
      <c r="F1426" s="209" t="s">
        <v>357</v>
      </c>
      <c r="G1426" s="209">
        <v>92612</v>
      </c>
      <c r="H1426" s="209" t="s">
        <v>6860</v>
      </c>
      <c r="I1426" s="209" t="s">
        <v>161</v>
      </c>
      <c r="J1426" s="209" t="s">
        <v>5389</v>
      </c>
      <c r="K1426" s="211">
        <v>1606.61</v>
      </c>
      <c r="L1426" s="209" t="s">
        <v>5390</v>
      </c>
    </row>
    <row r="1427" spans="1:12" ht="13.5">
      <c r="A1427" s="209" t="s">
        <v>6716</v>
      </c>
      <c r="B1427" s="209" t="s">
        <v>6717</v>
      </c>
      <c r="C1427" s="209" t="s">
        <v>6825</v>
      </c>
      <c r="D1427" s="209" t="s">
        <v>6826</v>
      </c>
      <c r="E1427" s="210" t="s">
        <v>357</v>
      </c>
      <c r="F1427" s="209" t="s">
        <v>357</v>
      </c>
      <c r="G1427" s="209">
        <v>92614</v>
      </c>
      <c r="H1427" s="209" t="s">
        <v>6861</v>
      </c>
      <c r="I1427" s="209" t="s">
        <v>161</v>
      </c>
      <c r="J1427" s="209" t="s">
        <v>5389</v>
      </c>
      <c r="K1427" s="211">
        <v>1813.85</v>
      </c>
      <c r="L1427" s="209" t="s">
        <v>5390</v>
      </c>
    </row>
    <row r="1428" spans="1:12" ht="13.5">
      <c r="A1428" s="209" t="s">
        <v>6716</v>
      </c>
      <c r="B1428" s="209" t="s">
        <v>6717</v>
      </c>
      <c r="C1428" s="209" t="s">
        <v>6825</v>
      </c>
      <c r="D1428" s="209" t="s">
        <v>6826</v>
      </c>
      <c r="E1428" s="210" t="s">
        <v>357</v>
      </c>
      <c r="F1428" s="209" t="s">
        <v>357</v>
      </c>
      <c r="G1428" s="209">
        <v>92616</v>
      </c>
      <c r="H1428" s="209" t="s">
        <v>6862</v>
      </c>
      <c r="I1428" s="209" t="s">
        <v>161</v>
      </c>
      <c r="J1428" s="209" t="s">
        <v>5389</v>
      </c>
      <c r="K1428" s="211">
        <v>2056.17</v>
      </c>
      <c r="L1428" s="209" t="s">
        <v>5390</v>
      </c>
    </row>
    <row r="1429" spans="1:12" ht="13.5">
      <c r="A1429" s="209" t="s">
        <v>6716</v>
      </c>
      <c r="B1429" s="209" t="s">
        <v>6717</v>
      </c>
      <c r="C1429" s="209" t="s">
        <v>6825</v>
      </c>
      <c r="D1429" s="209" t="s">
        <v>6826</v>
      </c>
      <c r="E1429" s="210" t="s">
        <v>357</v>
      </c>
      <c r="F1429" s="209" t="s">
        <v>357</v>
      </c>
      <c r="G1429" s="209">
        <v>92618</v>
      </c>
      <c r="H1429" s="209" t="s">
        <v>6863</v>
      </c>
      <c r="I1429" s="209" t="s">
        <v>161</v>
      </c>
      <c r="J1429" s="209" t="s">
        <v>5389</v>
      </c>
      <c r="K1429" s="211">
        <v>2206.9899999999998</v>
      </c>
      <c r="L1429" s="209" t="s">
        <v>5390</v>
      </c>
    </row>
    <row r="1430" spans="1:12" ht="13.5">
      <c r="A1430" s="209" t="s">
        <v>6716</v>
      </c>
      <c r="B1430" s="209" t="s">
        <v>6717</v>
      </c>
      <c r="C1430" s="209" t="s">
        <v>6825</v>
      </c>
      <c r="D1430" s="209" t="s">
        <v>6826</v>
      </c>
      <c r="E1430" s="210" t="s">
        <v>357</v>
      </c>
      <c r="F1430" s="209" t="s">
        <v>357</v>
      </c>
      <c r="G1430" s="209">
        <v>92620</v>
      </c>
      <c r="H1430" s="209" t="s">
        <v>6864</v>
      </c>
      <c r="I1430" s="209" t="s">
        <v>161</v>
      </c>
      <c r="J1430" s="209" t="s">
        <v>5389</v>
      </c>
      <c r="K1430" s="211">
        <v>2357.8200000000002</v>
      </c>
      <c r="L1430" s="209" t="s">
        <v>5390</v>
      </c>
    </row>
    <row r="1431" spans="1:12" ht="13.5">
      <c r="A1431" s="209" t="s">
        <v>6716</v>
      </c>
      <c r="B1431" s="209" t="s">
        <v>6717</v>
      </c>
      <c r="C1431" s="209" t="s">
        <v>6825</v>
      </c>
      <c r="D1431" s="209" t="s">
        <v>6826</v>
      </c>
      <c r="E1431" s="210" t="s">
        <v>357</v>
      </c>
      <c r="F1431" s="209" t="s">
        <v>357</v>
      </c>
      <c r="G1431" s="209">
        <v>100357</v>
      </c>
      <c r="H1431" s="209" t="s">
        <v>6865</v>
      </c>
      <c r="I1431" s="209" t="s">
        <v>161</v>
      </c>
      <c r="J1431" s="209" t="s">
        <v>5389</v>
      </c>
      <c r="K1431" s="210">
        <v>925.86</v>
      </c>
      <c r="L1431" s="209" t="s">
        <v>5390</v>
      </c>
    </row>
    <row r="1432" spans="1:12" ht="13.5">
      <c r="A1432" s="209" t="s">
        <v>6716</v>
      </c>
      <c r="B1432" s="209" t="s">
        <v>6717</v>
      </c>
      <c r="C1432" s="209" t="s">
        <v>6825</v>
      </c>
      <c r="D1432" s="209" t="s">
        <v>6826</v>
      </c>
      <c r="E1432" s="210" t="s">
        <v>357</v>
      </c>
      <c r="F1432" s="209" t="s">
        <v>357</v>
      </c>
      <c r="G1432" s="209">
        <v>100358</v>
      </c>
      <c r="H1432" s="209" t="s">
        <v>6866</v>
      </c>
      <c r="I1432" s="209" t="s">
        <v>161</v>
      </c>
      <c r="J1432" s="209" t="s">
        <v>5389</v>
      </c>
      <c r="K1432" s="211">
        <v>1242.02</v>
      </c>
      <c r="L1432" s="209" t="s">
        <v>5390</v>
      </c>
    </row>
    <row r="1433" spans="1:12" ht="13.5">
      <c r="A1433" s="209" t="s">
        <v>6716</v>
      </c>
      <c r="B1433" s="209" t="s">
        <v>6717</v>
      </c>
      <c r="C1433" s="209" t="s">
        <v>6825</v>
      </c>
      <c r="D1433" s="209" t="s">
        <v>6826</v>
      </c>
      <c r="E1433" s="210" t="s">
        <v>357</v>
      </c>
      <c r="F1433" s="209" t="s">
        <v>357</v>
      </c>
      <c r="G1433" s="209">
        <v>100359</v>
      </c>
      <c r="H1433" s="209" t="s">
        <v>6867</v>
      </c>
      <c r="I1433" s="209" t="s">
        <v>161</v>
      </c>
      <c r="J1433" s="209" t="s">
        <v>5389</v>
      </c>
      <c r="K1433" s="211">
        <v>1309.27</v>
      </c>
      <c r="L1433" s="209" t="s">
        <v>5390</v>
      </c>
    </row>
    <row r="1434" spans="1:12" ht="13.5">
      <c r="A1434" s="209" t="s">
        <v>6716</v>
      </c>
      <c r="B1434" s="209" t="s">
        <v>6717</v>
      </c>
      <c r="C1434" s="209" t="s">
        <v>6825</v>
      </c>
      <c r="D1434" s="209" t="s">
        <v>6826</v>
      </c>
      <c r="E1434" s="210" t="s">
        <v>357</v>
      </c>
      <c r="F1434" s="209" t="s">
        <v>357</v>
      </c>
      <c r="G1434" s="209">
        <v>100360</v>
      </c>
      <c r="H1434" s="209" t="s">
        <v>6868</v>
      </c>
      <c r="I1434" s="209" t="s">
        <v>161</v>
      </c>
      <c r="J1434" s="209" t="s">
        <v>5389</v>
      </c>
      <c r="K1434" s="211">
        <v>1451.99</v>
      </c>
      <c r="L1434" s="209" t="s">
        <v>5390</v>
      </c>
    </row>
    <row r="1435" spans="1:12" ht="13.5">
      <c r="A1435" s="209" t="s">
        <v>6716</v>
      </c>
      <c r="B1435" s="209" t="s">
        <v>6717</v>
      </c>
      <c r="C1435" s="209" t="s">
        <v>6825</v>
      </c>
      <c r="D1435" s="209" t="s">
        <v>6826</v>
      </c>
      <c r="E1435" s="210" t="s">
        <v>357</v>
      </c>
      <c r="F1435" s="209" t="s">
        <v>357</v>
      </c>
      <c r="G1435" s="209">
        <v>100361</v>
      </c>
      <c r="H1435" s="209" t="s">
        <v>6869</v>
      </c>
      <c r="I1435" s="209" t="s">
        <v>161</v>
      </c>
      <c r="J1435" s="209" t="s">
        <v>5389</v>
      </c>
      <c r="K1435" s="211">
        <v>1795.83</v>
      </c>
      <c r="L1435" s="209" t="s">
        <v>5390</v>
      </c>
    </row>
    <row r="1436" spans="1:12" ht="13.5">
      <c r="A1436" s="209" t="s">
        <v>6716</v>
      </c>
      <c r="B1436" s="209" t="s">
        <v>6717</v>
      </c>
      <c r="C1436" s="209" t="s">
        <v>6825</v>
      </c>
      <c r="D1436" s="209" t="s">
        <v>6826</v>
      </c>
      <c r="E1436" s="210" t="s">
        <v>357</v>
      </c>
      <c r="F1436" s="209" t="s">
        <v>357</v>
      </c>
      <c r="G1436" s="209">
        <v>100362</v>
      </c>
      <c r="H1436" s="209" t="s">
        <v>6870</v>
      </c>
      <c r="I1436" s="209" t="s">
        <v>161</v>
      </c>
      <c r="J1436" s="209" t="s">
        <v>5389</v>
      </c>
      <c r="K1436" s="211">
        <v>2482.8000000000002</v>
      </c>
      <c r="L1436" s="209" t="s">
        <v>5390</v>
      </c>
    </row>
    <row r="1437" spans="1:12" ht="13.5">
      <c r="A1437" s="209" t="s">
        <v>6716</v>
      </c>
      <c r="B1437" s="209" t="s">
        <v>6717</v>
      </c>
      <c r="C1437" s="209" t="s">
        <v>6825</v>
      </c>
      <c r="D1437" s="209" t="s">
        <v>6826</v>
      </c>
      <c r="E1437" s="210" t="s">
        <v>357</v>
      </c>
      <c r="F1437" s="209" t="s">
        <v>357</v>
      </c>
      <c r="G1437" s="209">
        <v>100363</v>
      </c>
      <c r="H1437" s="209" t="s">
        <v>6871</v>
      </c>
      <c r="I1437" s="209" t="s">
        <v>161</v>
      </c>
      <c r="J1437" s="209" t="s">
        <v>5389</v>
      </c>
      <c r="K1437" s="211">
        <v>2567.14</v>
      </c>
      <c r="L1437" s="209" t="s">
        <v>5390</v>
      </c>
    </row>
    <row r="1438" spans="1:12" ht="13.5">
      <c r="A1438" s="209" t="s">
        <v>6716</v>
      </c>
      <c r="B1438" s="209" t="s">
        <v>6717</v>
      </c>
      <c r="C1438" s="209" t="s">
        <v>6825</v>
      </c>
      <c r="D1438" s="209" t="s">
        <v>6826</v>
      </c>
      <c r="E1438" s="210" t="s">
        <v>357</v>
      </c>
      <c r="F1438" s="209" t="s">
        <v>357</v>
      </c>
      <c r="G1438" s="209">
        <v>100364</v>
      </c>
      <c r="H1438" s="209" t="s">
        <v>6872</v>
      </c>
      <c r="I1438" s="209" t="s">
        <v>161</v>
      </c>
      <c r="J1438" s="209" t="s">
        <v>5389</v>
      </c>
      <c r="K1438" s="211">
        <v>2780.5</v>
      </c>
      <c r="L1438" s="209" t="s">
        <v>5390</v>
      </c>
    </row>
    <row r="1439" spans="1:12" ht="13.5">
      <c r="A1439" s="209" t="s">
        <v>6716</v>
      </c>
      <c r="B1439" s="209" t="s">
        <v>6717</v>
      </c>
      <c r="C1439" s="209" t="s">
        <v>6825</v>
      </c>
      <c r="D1439" s="209" t="s">
        <v>6826</v>
      </c>
      <c r="E1439" s="210" t="s">
        <v>357</v>
      </c>
      <c r="F1439" s="209" t="s">
        <v>357</v>
      </c>
      <c r="G1439" s="209">
        <v>100365</v>
      </c>
      <c r="H1439" s="209" t="s">
        <v>6873</v>
      </c>
      <c r="I1439" s="209" t="s">
        <v>161</v>
      </c>
      <c r="J1439" s="209" t="s">
        <v>5389</v>
      </c>
      <c r="K1439" s="211">
        <v>3175.72</v>
      </c>
      <c r="L1439" s="209" t="s">
        <v>5390</v>
      </c>
    </row>
    <row r="1440" spans="1:12" ht="13.5">
      <c r="A1440" s="209" t="s">
        <v>6716</v>
      </c>
      <c r="B1440" s="209" t="s">
        <v>6717</v>
      </c>
      <c r="C1440" s="209" t="s">
        <v>6825</v>
      </c>
      <c r="D1440" s="209" t="s">
        <v>6826</v>
      </c>
      <c r="E1440" s="210" t="s">
        <v>357</v>
      </c>
      <c r="F1440" s="209" t="s">
        <v>357</v>
      </c>
      <c r="G1440" s="209">
        <v>100366</v>
      </c>
      <c r="H1440" s="209" t="s">
        <v>6874</v>
      </c>
      <c r="I1440" s="209" t="s">
        <v>161</v>
      </c>
      <c r="J1440" s="209" t="s">
        <v>5389</v>
      </c>
      <c r="K1440" s="211">
        <v>3394.89</v>
      </c>
      <c r="L1440" s="209" t="s">
        <v>5390</v>
      </c>
    </row>
    <row r="1441" spans="1:12" ht="13.5">
      <c r="A1441" s="209" t="s">
        <v>6716</v>
      </c>
      <c r="B1441" s="209" t="s">
        <v>6717</v>
      </c>
      <c r="C1441" s="209" t="s">
        <v>6825</v>
      </c>
      <c r="D1441" s="209" t="s">
        <v>6826</v>
      </c>
      <c r="E1441" s="210" t="s">
        <v>357</v>
      </c>
      <c r="F1441" s="209" t="s">
        <v>357</v>
      </c>
      <c r="G1441" s="209">
        <v>100367</v>
      </c>
      <c r="H1441" s="209" t="s">
        <v>6875</v>
      </c>
      <c r="I1441" s="209" t="s">
        <v>161</v>
      </c>
      <c r="J1441" s="209" t="s">
        <v>5389</v>
      </c>
      <c r="K1441" s="210">
        <v>900.9</v>
      </c>
      <c r="L1441" s="209" t="s">
        <v>5390</v>
      </c>
    </row>
    <row r="1442" spans="1:12" ht="13.5">
      <c r="A1442" s="209" t="s">
        <v>6716</v>
      </c>
      <c r="B1442" s="209" t="s">
        <v>6717</v>
      </c>
      <c r="C1442" s="209" t="s">
        <v>6825</v>
      </c>
      <c r="D1442" s="209" t="s">
        <v>6826</v>
      </c>
      <c r="E1442" s="210" t="s">
        <v>357</v>
      </c>
      <c r="F1442" s="209" t="s">
        <v>357</v>
      </c>
      <c r="G1442" s="209">
        <v>100368</v>
      </c>
      <c r="H1442" s="209" t="s">
        <v>6876</v>
      </c>
      <c r="I1442" s="209" t="s">
        <v>161</v>
      </c>
      <c r="J1442" s="209" t="s">
        <v>5389</v>
      </c>
      <c r="K1442" s="211">
        <v>1211.23</v>
      </c>
      <c r="L1442" s="209" t="s">
        <v>5390</v>
      </c>
    </row>
    <row r="1443" spans="1:12" ht="13.5">
      <c r="A1443" s="209" t="s">
        <v>6716</v>
      </c>
      <c r="B1443" s="209" t="s">
        <v>6717</v>
      </c>
      <c r="C1443" s="209" t="s">
        <v>6825</v>
      </c>
      <c r="D1443" s="209" t="s">
        <v>6826</v>
      </c>
      <c r="E1443" s="210" t="s">
        <v>357</v>
      </c>
      <c r="F1443" s="209" t="s">
        <v>357</v>
      </c>
      <c r="G1443" s="209">
        <v>100369</v>
      </c>
      <c r="H1443" s="209" t="s">
        <v>6877</v>
      </c>
      <c r="I1443" s="209" t="s">
        <v>161</v>
      </c>
      <c r="J1443" s="209" t="s">
        <v>5389</v>
      </c>
      <c r="K1443" s="211">
        <v>1278.48</v>
      </c>
      <c r="L1443" s="209" t="s">
        <v>5390</v>
      </c>
    </row>
    <row r="1444" spans="1:12" ht="13.5">
      <c r="A1444" s="209" t="s">
        <v>6716</v>
      </c>
      <c r="B1444" s="209" t="s">
        <v>6717</v>
      </c>
      <c r="C1444" s="209" t="s">
        <v>6825</v>
      </c>
      <c r="D1444" s="209" t="s">
        <v>6826</v>
      </c>
      <c r="E1444" s="210" t="s">
        <v>357</v>
      </c>
      <c r="F1444" s="209" t="s">
        <v>357</v>
      </c>
      <c r="G1444" s="209">
        <v>100370</v>
      </c>
      <c r="H1444" s="209" t="s">
        <v>6878</v>
      </c>
      <c r="I1444" s="209" t="s">
        <v>161</v>
      </c>
      <c r="J1444" s="209" t="s">
        <v>5389</v>
      </c>
      <c r="K1444" s="211">
        <v>1516.58</v>
      </c>
      <c r="L1444" s="209" t="s">
        <v>5390</v>
      </c>
    </row>
    <row r="1445" spans="1:12" ht="13.5">
      <c r="A1445" s="209" t="s">
        <v>6716</v>
      </c>
      <c r="B1445" s="209" t="s">
        <v>6717</v>
      </c>
      <c r="C1445" s="209" t="s">
        <v>6825</v>
      </c>
      <c r="D1445" s="209" t="s">
        <v>6826</v>
      </c>
      <c r="E1445" s="210" t="s">
        <v>357</v>
      </c>
      <c r="F1445" s="209" t="s">
        <v>357</v>
      </c>
      <c r="G1445" s="209">
        <v>100371</v>
      </c>
      <c r="H1445" s="209" t="s">
        <v>6879</v>
      </c>
      <c r="I1445" s="209" t="s">
        <v>161</v>
      </c>
      <c r="J1445" s="209" t="s">
        <v>5389</v>
      </c>
      <c r="K1445" s="211">
        <v>1713.71</v>
      </c>
      <c r="L1445" s="209" t="s">
        <v>5390</v>
      </c>
    </row>
    <row r="1446" spans="1:12" ht="13.5">
      <c r="A1446" s="209" t="s">
        <v>6716</v>
      </c>
      <c r="B1446" s="209" t="s">
        <v>6717</v>
      </c>
      <c r="C1446" s="209" t="s">
        <v>6825</v>
      </c>
      <c r="D1446" s="209" t="s">
        <v>6826</v>
      </c>
      <c r="E1446" s="210" t="s">
        <v>357</v>
      </c>
      <c r="F1446" s="209" t="s">
        <v>357</v>
      </c>
      <c r="G1446" s="209">
        <v>100372</v>
      </c>
      <c r="H1446" s="209" t="s">
        <v>6880</v>
      </c>
      <c r="I1446" s="209" t="s">
        <v>161</v>
      </c>
      <c r="J1446" s="209" t="s">
        <v>5389</v>
      </c>
      <c r="K1446" s="211">
        <v>2342.11</v>
      </c>
      <c r="L1446" s="209" t="s">
        <v>5390</v>
      </c>
    </row>
    <row r="1447" spans="1:12" ht="13.5">
      <c r="A1447" s="209" t="s">
        <v>6716</v>
      </c>
      <c r="B1447" s="209" t="s">
        <v>6717</v>
      </c>
      <c r="C1447" s="209" t="s">
        <v>6825</v>
      </c>
      <c r="D1447" s="209" t="s">
        <v>6826</v>
      </c>
      <c r="E1447" s="210" t="s">
        <v>357</v>
      </c>
      <c r="F1447" s="209" t="s">
        <v>357</v>
      </c>
      <c r="G1447" s="209">
        <v>100373</v>
      </c>
      <c r="H1447" s="209" t="s">
        <v>6881</v>
      </c>
      <c r="I1447" s="209" t="s">
        <v>161</v>
      </c>
      <c r="J1447" s="209" t="s">
        <v>5389</v>
      </c>
      <c r="K1447" s="211">
        <v>2423.37</v>
      </c>
      <c r="L1447" s="209" t="s">
        <v>5390</v>
      </c>
    </row>
    <row r="1448" spans="1:12" ht="13.5">
      <c r="A1448" s="209" t="s">
        <v>6716</v>
      </c>
      <c r="B1448" s="209" t="s">
        <v>6717</v>
      </c>
      <c r="C1448" s="209" t="s">
        <v>6825</v>
      </c>
      <c r="D1448" s="209" t="s">
        <v>6826</v>
      </c>
      <c r="E1448" s="210" t="s">
        <v>357</v>
      </c>
      <c r="F1448" s="209" t="s">
        <v>357</v>
      </c>
      <c r="G1448" s="209">
        <v>100374</v>
      </c>
      <c r="H1448" s="209" t="s">
        <v>6882</v>
      </c>
      <c r="I1448" s="209" t="s">
        <v>161</v>
      </c>
      <c r="J1448" s="209" t="s">
        <v>5389</v>
      </c>
      <c r="K1448" s="211">
        <v>2589.29</v>
      </c>
      <c r="L1448" s="209" t="s">
        <v>5390</v>
      </c>
    </row>
    <row r="1449" spans="1:12" ht="13.5">
      <c r="A1449" s="209" t="s">
        <v>6716</v>
      </c>
      <c r="B1449" s="209" t="s">
        <v>6717</v>
      </c>
      <c r="C1449" s="209" t="s">
        <v>6825</v>
      </c>
      <c r="D1449" s="209" t="s">
        <v>6826</v>
      </c>
      <c r="E1449" s="210" t="s">
        <v>357</v>
      </c>
      <c r="F1449" s="209" t="s">
        <v>357</v>
      </c>
      <c r="G1449" s="209">
        <v>100375</v>
      </c>
      <c r="H1449" s="209" t="s">
        <v>6883</v>
      </c>
      <c r="I1449" s="209" t="s">
        <v>161</v>
      </c>
      <c r="J1449" s="209" t="s">
        <v>5389</v>
      </c>
      <c r="K1449" s="211">
        <v>2892.93</v>
      </c>
      <c r="L1449" s="209" t="s">
        <v>5390</v>
      </c>
    </row>
    <row r="1450" spans="1:12" ht="13.5">
      <c r="A1450" s="209" t="s">
        <v>6716</v>
      </c>
      <c r="B1450" s="209" t="s">
        <v>6717</v>
      </c>
      <c r="C1450" s="209" t="s">
        <v>6825</v>
      </c>
      <c r="D1450" s="209" t="s">
        <v>6826</v>
      </c>
      <c r="E1450" s="210" t="s">
        <v>357</v>
      </c>
      <c r="F1450" s="209" t="s">
        <v>357</v>
      </c>
      <c r="G1450" s="209">
        <v>100376</v>
      </c>
      <c r="H1450" s="209" t="s">
        <v>6884</v>
      </c>
      <c r="I1450" s="209" t="s">
        <v>161</v>
      </c>
      <c r="J1450" s="209" t="s">
        <v>5389</v>
      </c>
      <c r="K1450" s="211">
        <v>2834.97</v>
      </c>
      <c r="L1450" s="209" t="s">
        <v>5390</v>
      </c>
    </row>
    <row r="1451" spans="1:12" ht="13.5">
      <c r="A1451" s="209" t="s">
        <v>6716</v>
      </c>
      <c r="B1451" s="209" t="s">
        <v>6717</v>
      </c>
      <c r="C1451" s="209" t="s">
        <v>6825</v>
      </c>
      <c r="D1451" s="209" t="s">
        <v>6826</v>
      </c>
      <c r="E1451" s="210" t="s">
        <v>357</v>
      </c>
      <c r="F1451" s="209" t="s">
        <v>357</v>
      </c>
      <c r="G1451" s="209">
        <v>100377</v>
      </c>
      <c r="H1451" s="209" t="s">
        <v>6885</v>
      </c>
      <c r="I1451" s="209" t="s">
        <v>150</v>
      </c>
      <c r="J1451" s="209" t="s">
        <v>5389</v>
      </c>
      <c r="K1451" s="210">
        <v>13.29</v>
      </c>
      <c r="L1451" s="209" t="s">
        <v>5390</v>
      </c>
    </row>
    <row r="1452" spans="1:12" ht="13.5">
      <c r="A1452" s="209" t="s">
        <v>6716</v>
      </c>
      <c r="B1452" s="209" t="s">
        <v>6717</v>
      </c>
      <c r="C1452" s="209" t="s">
        <v>6825</v>
      </c>
      <c r="D1452" s="209" t="s">
        <v>6826</v>
      </c>
      <c r="E1452" s="210" t="s">
        <v>357</v>
      </c>
      <c r="F1452" s="209" t="s">
        <v>357</v>
      </c>
      <c r="G1452" s="209">
        <v>100378</v>
      </c>
      <c r="H1452" s="209" t="s">
        <v>6886</v>
      </c>
      <c r="I1452" s="209" t="s">
        <v>150</v>
      </c>
      <c r="J1452" s="209" t="s">
        <v>5389</v>
      </c>
      <c r="K1452" s="210">
        <v>12.48</v>
      </c>
      <c r="L1452" s="209" t="s">
        <v>5390</v>
      </c>
    </row>
    <row r="1453" spans="1:12" ht="13.5">
      <c r="A1453" s="209" t="s">
        <v>6716</v>
      </c>
      <c r="B1453" s="209" t="s">
        <v>6717</v>
      </c>
      <c r="C1453" s="209" t="s">
        <v>6825</v>
      </c>
      <c r="D1453" s="209" t="s">
        <v>6826</v>
      </c>
      <c r="E1453" s="210" t="s">
        <v>357</v>
      </c>
      <c r="F1453" s="209" t="s">
        <v>357</v>
      </c>
      <c r="G1453" s="209">
        <v>100382</v>
      </c>
      <c r="H1453" s="209" t="s">
        <v>6887</v>
      </c>
      <c r="I1453" s="209" t="s">
        <v>149</v>
      </c>
      <c r="J1453" s="209" t="s">
        <v>5447</v>
      </c>
      <c r="K1453" s="210">
        <v>21.5</v>
      </c>
      <c r="L1453" s="209" t="s">
        <v>5390</v>
      </c>
    </row>
    <row r="1454" spans="1:12" ht="13.5">
      <c r="A1454" s="209" t="s">
        <v>6716</v>
      </c>
      <c r="B1454" s="209" t="s">
        <v>6717</v>
      </c>
      <c r="C1454" s="209" t="s">
        <v>6825</v>
      </c>
      <c r="D1454" s="209" t="s">
        <v>6826</v>
      </c>
      <c r="E1454" s="210" t="s">
        <v>357</v>
      </c>
      <c r="F1454" s="209" t="s">
        <v>357</v>
      </c>
      <c r="G1454" s="209">
        <v>104314</v>
      </c>
      <c r="H1454" s="209" t="s">
        <v>6888</v>
      </c>
      <c r="I1454" s="209" t="s">
        <v>150</v>
      </c>
      <c r="J1454" s="209" t="s">
        <v>5389</v>
      </c>
      <c r="K1454" s="210">
        <v>12.83</v>
      </c>
      <c r="L1454" s="209" t="s">
        <v>5390</v>
      </c>
    </row>
    <row r="1455" spans="1:12" ht="13.5">
      <c r="A1455" s="209" t="s">
        <v>6716</v>
      </c>
      <c r="B1455" s="209" t="s">
        <v>6717</v>
      </c>
      <c r="C1455" s="209" t="s">
        <v>6889</v>
      </c>
      <c r="D1455" s="209" t="s">
        <v>6890</v>
      </c>
      <c r="E1455" s="210" t="s">
        <v>357</v>
      </c>
      <c r="F1455" s="209" t="s">
        <v>357</v>
      </c>
      <c r="G1455" s="209">
        <v>94444</v>
      </c>
      <c r="H1455" s="209" t="s">
        <v>6891</v>
      </c>
      <c r="I1455" s="209" t="s">
        <v>149</v>
      </c>
      <c r="J1455" s="209" t="s">
        <v>5447</v>
      </c>
      <c r="K1455" s="210">
        <v>842.53</v>
      </c>
      <c r="L1455" s="209" t="s">
        <v>5390</v>
      </c>
    </row>
    <row r="1456" spans="1:12" ht="13.5">
      <c r="A1456" s="209" t="s">
        <v>6892</v>
      </c>
      <c r="B1456" s="209" t="s">
        <v>6893</v>
      </c>
      <c r="C1456" s="209" t="s">
        <v>6894</v>
      </c>
      <c r="D1456" s="209" t="s">
        <v>6895</v>
      </c>
      <c r="E1456" s="210" t="s">
        <v>357</v>
      </c>
      <c r="F1456" s="209" t="s">
        <v>357</v>
      </c>
      <c r="G1456" s="209">
        <v>104482</v>
      </c>
      <c r="H1456" s="209" t="s">
        <v>6896</v>
      </c>
      <c r="I1456" s="209" t="s">
        <v>35</v>
      </c>
      <c r="J1456" s="209" t="s">
        <v>5447</v>
      </c>
      <c r="K1456" s="210">
        <v>23.62</v>
      </c>
      <c r="L1456" s="209" t="s">
        <v>5390</v>
      </c>
    </row>
    <row r="1457" spans="1:12" ht="13.5">
      <c r="A1457" s="209" t="s">
        <v>6892</v>
      </c>
      <c r="B1457" s="209" t="s">
        <v>6893</v>
      </c>
      <c r="C1457" s="209" t="s">
        <v>6897</v>
      </c>
      <c r="D1457" s="209" t="s">
        <v>6898</v>
      </c>
      <c r="E1457" s="210" t="s">
        <v>357</v>
      </c>
      <c r="F1457" s="209" t="s">
        <v>357</v>
      </c>
      <c r="G1457" s="209">
        <v>104184</v>
      </c>
      <c r="H1457" s="209" t="s">
        <v>6899</v>
      </c>
      <c r="I1457" s="209" t="s">
        <v>161</v>
      </c>
      <c r="J1457" s="209" t="s">
        <v>5447</v>
      </c>
      <c r="K1457" s="210">
        <v>27.39</v>
      </c>
      <c r="L1457" s="209" t="s">
        <v>5390</v>
      </c>
    </row>
    <row r="1458" spans="1:12" ht="13.5">
      <c r="A1458" s="209" t="s">
        <v>6892</v>
      </c>
      <c r="B1458" s="209" t="s">
        <v>6893</v>
      </c>
      <c r="C1458" s="209" t="s">
        <v>6897</v>
      </c>
      <c r="D1458" s="209" t="s">
        <v>6898</v>
      </c>
      <c r="E1458" s="210" t="s">
        <v>357</v>
      </c>
      <c r="F1458" s="209" t="s">
        <v>357</v>
      </c>
      <c r="G1458" s="209">
        <v>104185</v>
      </c>
      <c r="H1458" s="209" t="s">
        <v>6900</v>
      </c>
      <c r="I1458" s="209" t="s">
        <v>161</v>
      </c>
      <c r="J1458" s="209" t="s">
        <v>5447</v>
      </c>
      <c r="K1458" s="210">
        <v>19.809999999999999</v>
      </c>
      <c r="L1458" s="209" t="s">
        <v>5390</v>
      </c>
    </row>
    <row r="1459" spans="1:12" ht="13.5">
      <c r="A1459" s="209" t="s">
        <v>6892</v>
      </c>
      <c r="B1459" s="209" t="s">
        <v>6893</v>
      </c>
      <c r="C1459" s="209" t="s">
        <v>6897</v>
      </c>
      <c r="D1459" s="209" t="s">
        <v>6898</v>
      </c>
      <c r="E1459" s="210" t="s">
        <v>357</v>
      </c>
      <c r="F1459" s="209" t="s">
        <v>357</v>
      </c>
      <c r="G1459" s="209">
        <v>104189</v>
      </c>
      <c r="H1459" s="209" t="s">
        <v>6901</v>
      </c>
      <c r="I1459" s="209" t="s">
        <v>152</v>
      </c>
      <c r="J1459" s="209" t="s">
        <v>5447</v>
      </c>
      <c r="K1459" s="210">
        <v>170.71</v>
      </c>
      <c r="L1459" s="209" t="s">
        <v>5390</v>
      </c>
    </row>
    <row r="1460" spans="1:12" ht="13.5">
      <c r="A1460" s="209" t="s">
        <v>6892</v>
      </c>
      <c r="B1460" s="209" t="s">
        <v>6893</v>
      </c>
      <c r="C1460" s="209" t="s">
        <v>6897</v>
      </c>
      <c r="D1460" s="209" t="s">
        <v>6898</v>
      </c>
      <c r="E1460" s="210" t="s">
        <v>357</v>
      </c>
      <c r="F1460" s="209" t="s">
        <v>357</v>
      </c>
      <c r="G1460" s="209">
        <v>104190</v>
      </c>
      <c r="H1460" s="209" t="s">
        <v>6902</v>
      </c>
      <c r="I1460" s="209" t="s">
        <v>161</v>
      </c>
      <c r="J1460" s="209" t="s">
        <v>5447</v>
      </c>
      <c r="K1460" s="210">
        <v>533.58000000000004</v>
      </c>
      <c r="L1460" s="209" t="s">
        <v>5390</v>
      </c>
    </row>
    <row r="1461" spans="1:12" ht="13.5">
      <c r="A1461" s="209" t="s">
        <v>6892</v>
      </c>
      <c r="B1461" s="209" t="s">
        <v>6893</v>
      </c>
      <c r="C1461" s="209" t="s">
        <v>6903</v>
      </c>
      <c r="D1461" s="209" t="s">
        <v>6904</v>
      </c>
      <c r="E1461" s="210" t="s">
        <v>357</v>
      </c>
      <c r="F1461" s="209" t="s">
        <v>357</v>
      </c>
      <c r="G1461" s="209">
        <v>102661</v>
      </c>
      <c r="H1461" s="209" t="s">
        <v>6905</v>
      </c>
      <c r="I1461" s="209" t="s">
        <v>148</v>
      </c>
      <c r="J1461" s="209" t="s">
        <v>5389</v>
      </c>
      <c r="K1461" s="210">
        <v>39.01</v>
      </c>
      <c r="L1461" s="209" t="s">
        <v>5390</v>
      </c>
    </row>
    <row r="1462" spans="1:12" ht="13.5">
      <c r="A1462" s="209" t="s">
        <v>6892</v>
      </c>
      <c r="B1462" s="209" t="s">
        <v>6893</v>
      </c>
      <c r="C1462" s="209" t="s">
        <v>6903</v>
      </c>
      <c r="D1462" s="209" t="s">
        <v>6904</v>
      </c>
      <c r="E1462" s="210" t="s">
        <v>357</v>
      </c>
      <c r="F1462" s="209" t="s">
        <v>357</v>
      </c>
      <c r="G1462" s="209">
        <v>102662</v>
      </c>
      <c r="H1462" s="209" t="s">
        <v>6906</v>
      </c>
      <c r="I1462" s="209" t="s">
        <v>148</v>
      </c>
      <c r="J1462" s="209" t="s">
        <v>5389</v>
      </c>
      <c r="K1462" s="210">
        <v>98.87</v>
      </c>
      <c r="L1462" s="209" t="s">
        <v>5390</v>
      </c>
    </row>
    <row r="1463" spans="1:12" ht="13.5">
      <c r="A1463" s="209" t="s">
        <v>6892</v>
      </c>
      <c r="B1463" s="209" t="s">
        <v>6893</v>
      </c>
      <c r="C1463" s="209" t="s">
        <v>6903</v>
      </c>
      <c r="D1463" s="209" t="s">
        <v>6904</v>
      </c>
      <c r="E1463" s="210" t="s">
        <v>357</v>
      </c>
      <c r="F1463" s="209" t="s">
        <v>357</v>
      </c>
      <c r="G1463" s="209">
        <v>102663</v>
      </c>
      <c r="H1463" s="209" t="s">
        <v>6907</v>
      </c>
      <c r="I1463" s="209" t="s">
        <v>148</v>
      </c>
      <c r="J1463" s="209" t="s">
        <v>5389</v>
      </c>
      <c r="K1463" s="210">
        <v>65.48</v>
      </c>
      <c r="L1463" s="209" t="s">
        <v>5390</v>
      </c>
    </row>
    <row r="1464" spans="1:12" ht="13.5">
      <c r="A1464" s="209" t="s">
        <v>6892</v>
      </c>
      <c r="B1464" s="209" t="s">
        <v>6893</v>
      </c>
      <c r="C1464" s="209" t="s">
        <v>6903</v>
      </c>
      <c r="D1464" s="209" t="s">
        <v>6904</v>
      </c>
      <c r="E1464" s="210" t="s">
        <v>357</v>
      </c>
      <c r="F1464" s="209" t="s">
        <v>357</v>
      </c>
      <c r="G1464" s="209">
        <v>102664</v>
      </c>
      <c r="H1464" s="209" t="s">
        <v>6908</v>
      </c>
      <c r="I1464" s="209" t="s">
        <v>148</v>
      </c>
      <c r="J1464" s="209" t="s">
        <v>5389</v>
      </c>
      <c r="K1464" s="210">
        <v>54.31</v>
      </c>
      <c r="L1464" s="209" t="s">
        <v>5390</v>
      </c>
    </row>
    <row r="1465" spans="1:12" ht="13.5">
      <c r="A1465" s="209" t="s">
        <v>6892</v>
      </c>
      <c r="B1465" s="209" t="s">
        <v>6893</v>
      </c>
      <c r="C1465" s="209" t="s">
        <v>6903</v>
      </c>
      <c r="D1465" s="209" t="s">
        <v>6904</v>
      </c>
      <c r="E1465" s="210" t="s">
        <v>357</v>
      </c>
      <c r="F1465" s="209" t="s">
        <v>357</v>
      </c>
      <c r="G1465" s="209">
        <v>102665</v>
      </c>
      <c r="H1465" s="209" t="s">
        <v>6909</v>
      </c>
      <c r="I1465" s="209" t="s">
        <v>148</v>
      </c>
      <c r="J1465" s="209" t="s">
        <v>5389</v>
      </c>
      <c r="K1465" s="210">
        <v>29.1</v>
      </c>
      <c r="L1465" s="209" t="s">
        <v>5390</v>
      </c>
    </row>
    <row r="1466" spans="1:12" ht="13.5">
      <c r="A1466" s="209" t="s">
        <v>6892</v>
      </c>
      <c r="B1466" s="209" t="s">
        <v>6893</v>
      </c>
      <c r="C1466" s="209" t="s">
        <v>6903</v>
      </c>
      <c r="D1466" s="209" t="s">
        <v>6904</v>
      </c>
      <c r="E1466" s="210" t="s">
        <v>357</v>
      </c>
      <c r="F1466" s="209" t="s">
        <v>357</v>
      </c>
      <c r="G1466" s="209">
        <v>102666</v>
      </c>
      <c r="H1466" s="209" t="s">
        <v>6910</v>
      </c>
      <c r="I1466" s="209" t="s">
        <v>148</v>
      </c>
      <c r="J1466" s="209" t="s">
        <v>5389</v>
      </c>
      <c r="K1466" s="210">
        <v>65.45</v>
      </c>
      <c r="L1466" s="209" t="s">
        <v>5390</v>
      </c>
    </row>
    <row r="1467" spans="1:12" ht="13.5">
      <c r="A1467" s="209" t="s">
        <v>6892</v>
      </c>
      <c r="B1467" s="209" t="s">
        <v>6893</v>
      </c>
      <c r="C1467" s="209" t="s">
        <v>6903</v>
      </c>
      <c r="D1467" s="209" t="s">
        <v>6904</v>
      </c>
      <c r="E1467" s="210" t="s">
        <v>357</v>
      </c>
      <c r="F1467" s="209" t="s">
        <v>357</v>
      </c>
      <c r="G1467" s="209">
        <v>102668</v>
      </c>
      <c r="H1467" s="209" t="s">
        <v>6911</v>
      </c>
      <c r="I1467" s="209" t="s">
        <v>148</v>
      </c>
      <c r="J1467" s="209" t="s">
        <v>5389</v>
      </c>
      <c r="K1467" s="210">
        <v>125.31</v>
      </c>
      <c r="L1467" s="209" t="s">
        <v>5390</v>
      </c>
    </row>
    <row r="1468" spans="1:12" ht="13.5">
      <c r="A1468" s="209" t="s">
        <v>6892</v>
      </c>
      <c r="B1468" s="209" t="s">
        <v>6893</v>
      </c>
      <c r="C1468" s="209" t="s">
        <v>6903</v>
      </c>
      <c r="D1468" s="209" t="s">
        <v>6904</v>
      </c>
      <c r="E1468" s="210" t="s">
        <v>357</v>
      </c>
      <c r="F1468" s="209" t="s">
        <v>357</v>
      </c>
      <c r="G1468" s="209">
        <v>102669</v>
      </c>
      <c r="H1468" s="209" t="s">
        <v>6912</v>
      </c>
      <c r="I1468" s="209" t="s">
        <v>148</v>
      </c>
      <c r="J1468" s="209" t="s">
        <v>5389</v>
      </c>
      <c r="K1468" s="210">
        <v>91.73</v>
      </c>
      <c r="L1468" s="209" t="s">
        <v>5390</v>
      </c>
    </row>
    <row r="1469" spans="1:12" ht="13.5">
      <c r="A1469" s="209" t="s">
        <v>6892</v>
      </c>
      <c r="B1469" s="209" t="s">
        <v>6893</v>
      </c>
      <c r="C1469" s="209" t="s">
        <v>6903</v>
      </c>
      <c r="D1469" s="209" t="s">
        <v>6904</v>
      </c>
      <c r="E1469" s="210" t="s">
        <v>357</v>
      </c>
      <c r="F1469" s="209" t="s">
        <v>357</v>
      </c>
      <c r="G1469" s="209">
        <v>102670</v>
      </c>
      <c r="H1469" s="209" t="s">
        <v>6913</v>
      </c>
      <c r="I1469" s="209" t="s">
        <v>148</v>
      </c>
      <c r="J1469" s="209" t="s">
        <v>5389</v>
      </c>
      <c r="K1469" s="210">
        <v>121.71</v>
      </c>
      <c r="L1469" s="209" t="s">
        <v>5390</v>
      </c>
    </row>
    <row r="1470" spans="1:12" ht="13.5">
      <c r="A1470" s="209" t="s">
        <v>6892</v>
      </c>
      <c r="B1470" s="209" t="s">
        <v>6893</v>
      </c>
      <c r="C1470" s="209" t="s">
        <v>6903</v>
      </c>
      <c r="D1470" s="209" t="s">
        <v>6904</v>
      </c>
      <c r="E1470" s="210" t="s">
        <v>357</v>
      </c>
      <c r="F1470" s="209" t="s">
        <v>357</v>
      </c>
      <c r="G1470" s="209">
        <v>102672</v>
      </c>
      <c r="H1470" s="209" t="s">
        <v>6914</v>
      </c>
      <c r="I1470" s="209" t="s">
        <v>148</v>
      </c>
      <c r="J1470" s="209" t="s">
        <v>5389</v>
      </c>
      <c r="K1470" s="210">
        <v>192.55</v>
      </c>
      <c r="L1470" s="209" t="s">
        <v>5390</v>
      </c>
    </row>
    <row r="1471" spans="1:12" ht="13.5">
      <c r="A1471" s="209" t="s">
        <v>6892</v>
      </c>
      <c r="B1471" s="209" t="s">
        <v>6893</v>
      </c>
      <c r="C1471" s="209" t="s">
        <v>6903</v>
      </c>
      <c r="D1471" s="209" t="s">
        <v>6904</v>
      </c>
      <c r="E1471" s="210" t="s">
        <v>357</v>
      </c>
      <c r="F1471" s="209" t="s">
        <v>357</v>
      </c>
      <c r="G1471" s="209">
        <v>102673</v>
      </c>
      <c r="H1471" s="209" t="s">
        <v>6915</v>
      </c>
      <c r="I1471" s="209" t="s">
        <v>148</v>
      </c>
      <c r="J1471" s="209" t="s">
        <v>5389</v>
      </c>
      <c r="K1471" s="210">
        <v>169.4</v>
      </c>
      <c r="L1471" s="209" t="s">
        <v>5390</v>
      </c>
    </row>
    <row r="1472" spans="1:12" ht="13.5">
      <c r="A1472" s="209" t="s">
        <v>6892</v>
      </c>
      <c r="B1472" s="209" t="s">
        <v>6893</v>
      </c>
      <c r="C1472" s="209" t="s">
        <v>6903</v>
      </c>
      <c r="D1472" s="209" t="s">
        <v>6904</v>
      </c>
      <c r="E1472" s="210" t="s">
        <v>357</v>
      </c>
      <c r="F1472" s="209" t="s">
        <v>357</v>
      </c>
      <c r="G1472" s="209">
        <v>102674</v>
      </c>
      <c r="H1472" s="209" t="s">
        <v>6916</v>
      </c>
      <c r="I1472" s="209" t="s">
        <v>148</v>
      </c>
      <c r="J1472" s="209" t="s">
        <v>5389</v>
      </c>
      <c r="K1472" s="210">
        <v>133.06</v>
      </c>
      <c r="L1472" s="209" t="s">
        <v>5390</v>
      </c>
    </row>
    <row r="1473" spans="1:12" ht="13.5">
      <c r="A1473" s="209" t="s">
        <v>6892</v>
      </c>
      <c r="B1473" s="209" t="s">
        <v>6893</v>
      </c>
      <c r="C1473" s="209" t="s">
        <v>6903</v>
      </c>
      <c r="D1473" s="209" t="s">
        <v>6904</v>
      </c>
      <c r="E1473" s="210" t="s">
        <v>357</v>
      </c>
      <c r="F1473" s="209" t="s">
        <v>357</v>
      </c>
      <c r="G1473" s="209">
        <v>102676</v>
      </c>
      <c r="H1473" s="209" t="s">
        <v>6917</v>
      </c>
      <c r="I1473" s="209" t="s">
        <v>148</v>
      </c>
      <c r="J1473" s="209" t="s">
        <v>5389</v>
      </c>
      <c r="K1473" s="210">
        <v>195.62</v>
      </c>
      <c r="L1473" s="209" t="s">
        <v>5390</v>
      </c>
    </row>
    <row r="1474" spans="1:12" ht="13.5">
      <c r="A1474" s="209" t="s">
        <v>6892</v>
      </c>
      <c r="B1474" s="209" t="s">
        <v>6893</v>
      </c>
      <c r="C1474" s="209" t="s">
        <v>6903</v>
      </c>
      <c r="D1474" s="209" t="s">
        <v>6904</v>
      </c>
      <c r="E1474" s="210" t="s">
        <v>357</v>
      </c>
      <c r="F1474" s="209" t="s">
        <v>357</v>
      </c>
      <c r="G1474" s="209">
        <v>102677</v>
      </c>
      <c r="H1474" s="209" t="s">
        <v>6918</v>
      </c>
      <c r="I1474" s="209" t="s">
        <v>148</v>
      </c>
      <c r="J1474" s="209" t="s">
        <v>5389</v>
      </c>
      <c r="K1474" s="210">
        <v>164.18</v>
      </c>
      <c r="L1474" s="209" t="s">
        <v>5390</v>
      </c>
    </row>
    <row r="1475" spans="1:12" ht="13.5">
      <c r="A1475" s="209" t="s">
        <v>6892</v>
      </c>
      <c r="B1475" s="209" t="s">
        <v>6893</v>
      </c>
      <c r="C1475" s="209" t="s">
        <v>6903</v>
      </c>
      <c r="D1475" s="209" t="s">
        <v>6904</v>
      </c>
      <c r="E1475" s="210" t="s">
        <v>357</v>
      </c>
      <c r="F1475" s="209" t="s">
        <v>357</v>
      </c>
      <c r="G1475" s="209">
        <v>102678</v>
      </c>
      <c r="H1475" s="209" t="s">
        <v>6919</v>
      </c>
      <c r="I1475" s="209" t="s">
        <v>148</v>
      </c>
      <c r="J1475" s="209" t="s">
        <v>5389</v>
      </c>
      <c r="K1475" s="210">
        <v>162.28</v>
      </c>
      <c r="L1475" s="209" t="s">
        <v>5390</v>
      </c>
    </row>
    <row r="1476" spans="1:12" ht="13.5">
      <c r="A1476" s="209" t="s">
        <v>6892</v>
      </c>
      <c r="B1476" s="209" t="s">
        <v>6893</v>
      </c>
      <c r="C1476" s="209" t="s">
        <v>6903</v>
      </c>
      <c r="D1476" s="209" t="s">
        <v>6904</v>
      </c>
      <c r="E1476" s="210" t="s">
        <v>357</v>
      </c>
      <c r="F1476" s="209" t="s">
        <v>357</v>
      </c>
      <c r="G1476" s="209">
        <v>102679</v>
      </c>
      <c r="H1476" s="209" t="s">
        <v>6920</v>
      </c>
      <c r="I1476" s="209" t="s">
        <v>148</v>
      </c>
      <c r="J1476" s="209" t="s">
        <v>5389</v>
      </c>
      <c r="K1476" s="210">
        <v>177.49</v>
      </c>
      <c r="L1476" s="209" t="s">
        <v>5390</v>
      </c>
    </row>
    <row r="1477" spans="1:12" ht="13.5">
      <c r="A1477" s="209" t="s">
        <v>6892</v>
      </c>
      <c r="B1477" s="209" t="s">
        <v>6893</v>
      </c>
      <c r="C1477" s="209" t="s">
        <v>6903</v>
      </c>
      <c r="D1477" s="209" t="s">
        <v>6904</v>
      </c>
      <c r="E1477" s="210" t="s">
        <v>357</v>
      </c>
      <c r="F1477" s="209" t="s">
        <v>357</v>
      </c>
      <c r="G1477" s="209">
        <v>102680</v>
      </c>
      <c r="H1477" s="209" t="s">
        <v>6921</v>
      </c>
      <c r="I1477" s="209" t="s">
        <v>148</v>
      </c>
      <c r="J1477" s="209" t="s">
        <v>5389</v>
      </c>
      <c r="K1477" s="210">
        <v>174.39</v>
      </c>
      <c r="L1477" s="209" t="s">
        <v>5390</v>
      </c>
    </row>
    <row r="1478" spans="1:12" ht="13.5">
      <c r="A1478" s="209" t="s">
        <v>6892</v>
      </c>
      <c r="B1478" s="209" t="s">
        <v>6893</v>
      </c>
      <c r="C1478" s="209" t="s">
        <v>6903</v>
      </c>
      <c r="D1478" s="209" t="s">
        <v>6904</v>
      </c>
      <c r="E1478" s="210" t="s">
        <v>357</v>
      </c>
      <c r="F1478" s="209" t="s">
        <v>357</v>
      </c>
      <c r="G1478" s="209">
        <v>102681</v>
      </c>
      <c r="H1478" s="209" t="s">
        <v>6922</v>
      </c>
      <c r="I1478" s="209" t="s">
        <v>148</v>
      </c>
      <c r="J1478" s="209" t="s">
        <v>5389</v>
      </c>
      <c r="K1478" s="210">
        <v>236.95</v>
      </c>
      <c r="L1478" s="209" t="s">
        <v>5390</v>
      </c>
    </row>
    <row r="1479" spans="1:12" ht="13.5">
      <c r="A1479" s="209" t="s">
        <v>6892</v>
      </c>
      <c r="B1479" s="209" t="s">
        <v>6893</v>
      </c>
      <c r="C1479" s="209" t="s">
        <v>6903</v>
      </c>
      <c r="D1479" s="209" t="s">
        <v>6904</v>
      </c>
      <c r="E1479" s="210" t="s">
        <v>357</v>
      </c>
      <c r="F1479" s="209" t="s">
        <v>357</v>
      </c>
      <c r="G1479" s="209">
        <v>102683</v>
      </c>
      <c r="H1479" s="209" t="s">
        <v>6923</v>
      </c>
      <c r="I1479" s="209" t="s">
        <v>148</v>
      </c>
      <c r="J1479" s="209" t="s">
        <v>5389</v>
      </c>
      <c r="K1479" s="210">
        <v>210.37</v>
      </c>
      <c r="L1479" s="209" t="s">
        <v>5390</v>
      </c>
    </row>
    <row r="1480" spans="1:12" ht="13.5">
      <c r="A1480" s="209" t="s">
        <v>6892</v>
      </c>
      <c r="B1480" s="209" t="s">
        <v>6893</v>
      </c>
      <c r="C1480" s="209" t="s">
        <v>6903</v>
      </c>
      <c r="D1480" s="209" t="s">
        <v>6904</v>
      </c>
      <c r="E1480" s="210" t="s">
        <v>357</v>
      </c>
      <c r="F1480" s="209" t="s">
        <v>357</v>
      </c>
      <c r="G1480" s="209">
        <v>102684</v>
      </c>
      <c r="H1480" s="209" t="s">
        <v>6924</v>
      </c>
      <c r="I1480" s="209" t="s">
        <v>148</v>
      </c>
      <c r="J1480" s="209" t="s">
        <v>5389</v>
      </c>
      <c r="K1480" s="210">
        <v>189.6</v>
      </c>
      <c r="L1480" s="209" t="s">
        <v>5390</v>
      </c>
    </row>
    <row r="1481" spans="1:12" ht="13.5">
      <c r="A1481" s="209" t="s">
        <v>6892</v>
      </c>
      <c r="B1481" s="209" t="s">
        <v>6893</v>
      </c>
      <c r="C1481" s="209" t="s">
        <v>6903</v>
      </c>
      <c r="D1481" s="209" t="s">
        <v>6904</v>
      </c>
      <c r="E1481" s="210" t="s">
        <v>357</v>
      </c>
      <c r="F1481" s="209" t="s">
        <v>357</v>
      </c>
      <c r="G1481" s="209">
        <v>102685</v>
      </c>
      <c r="H1481" s="209" t="s">
        <v>6925</v>
      </c>
      <c r="I1481" s="209" t="s">
        <v>148</v>
      </c>
      <c r="J1481" s="209" t="s">
        <v>5389</v>
      </c>
      <c r="K1481" s="210">
        <v>252.16</v>
      </c>
      <c r="L1481" s="209" t="s">
        <v>5390</v>
      </c>
    </row>
    <row r="1482" spans="1:12" ht="13.5">
      <c r="A1482" s="209" t="s">
        <v>6892</v>
      </c>
      <c r="B1482" s="209" t="s">
        <v>6893</v>
      </c>
      <c r="C1482" s="209" t="s">
        <v>6903</v>
      </c>
      <c r="D1482" s="209" t="s">
        <v>6904</v>
      </c>
      <c r="E1482" s="210" t="s">
        <v>357</v>
      </c>
      <c r="F1482" s="209" t="s">
        <v>357</v>
      </c>
      <c r="G1482" s="209">
        <v>102687</v>
      </c>
      <c r="H1482" s="209" t="s">
        <v>6926</v>
      </c>
      <c r="I1482" s="209" t="s">
        <v>148</v>
      </c>
      <c r="J1482" s="209" t="s">
        <v>5389</v>
      </c>
      <c r="K1482" s="210">
        <v>220.52</v>
      </c>
      <c r="L1482" s="209" t="s">
        <v>5390</v>
      </c>
    </row>
    <row r="1483" spans="1:12" ht="13.5">
      <c r="A1483" s="209" t="s">
        <v>6892</v>
      </c>
      <c r="B1483" s="209" t="s">
        <v>6893</v>
      </c>
      <c r="C1483" s="209" t="s">
        <v>6903</v>
      </c>
      <c r="D1483" s="209" t="s">
        <v>6904</v>
      </c>
      <c r="E1483" s="210" t="s">
        <v>357</v>
      </c>
      <c r="F1483" s="209" t="s">
        <v>357</v>
      </c>
      <c r="G1483" s="209">
        <v>102688</v>
      </c>
      <c r="H1483" s="209" t="s">
        <v>6927</v>
      </c>
      <c r="I1483" s="209" t="s">
        <v>148</v>
      </c>
      <c r="J1483" s="209" t="s">
        <v>5389</v>
      </c>
      <c r="K1483" s="210">
        <v>44.63</v>
      </c>
      <c r="L1483" s="209" t="s">
        <v>5390</v>
      </c>
    </row>
    <row r="1484" spans="1:12" ht="13.5">
      <c r="A1484" s="209" t="s">
        <v>6892</v>
      </c>
      <c r="B1484" s="209" t="s">
        <v>6893</v>
      </c>
      <c r="C1484" s="209" t="s">
        <v>6903</v>
      </c>
      <c r="D1484" s="209" t="s">
        <v>6904</v>
      </c>
      <c r="E1484" s="210" t="s">
        <v>357</v>
      </c>
      <c r="F1484" s="209" t="s">
        <v>357</v>
      </c>
      <c r="G1484" s="209">
        <v>102689</v>
      </c>
      <c r="H1484" s="209" t="s">
        <v>6928</v>
      </c>
      <c r="I1484" s="209" t="s">
        <v>148</v>
      </c>
      <c r="J1484" s="209" t="s">
        <v>5389</v>
      </c>
      <c r="K1484" s="210">
        <v>103.44</v>
      </c>
      <c r="L1484" s="209" t="s">
        <v>5390</v>
      </c>
    </row>
    <row r="1485" spans="1:12" ht="13.5">
      <c r="A1485" s="209" t="s">
        <v>6892</v>
      </c>
      <c r="B1485" s="209" t="s">
        <v>6893</v>
      </c>
      <c r="C1485" s="209" t="s">
        <v>6903</v>
      </c>
      <c r="D1485" s="209" t="s">
        <v>6904</v>
      </c>
      <c r="E1485" s="210" t="s">
        <v>357</v>
      </c>
      <c r="F1485" s="209" t="s">
        <v>357</v>
      </c>
      <c r="G1485" s="209">
        <v>102690</v>
      </c>
      <c r="H1485" s="209" t="s">
        <v>6929</v>
      </c>
      <c r="I1485" s="209" t="s">
        <v>148</v>
      </c>
      <c r="J1485" s="209" t="s">
        <v>5389</v>
      </c>
      <c r="K1485" s="210">
        <v>71.069999999999993</v>
      </c>
      <c r="L1485" s="209" t="s">
        <v>5390</v>
      </c>
    </row>
    <row r="1486" spans="1:12" ht="13.5">
      <c r="A1486" s="209" t="s">
        <v>6892</v>
      </c>
      <c r="B1486" s="209" t="s">
        <v>6893</v>
      </c>
      <c r="C1486" s="209" t="s">
        <v>6903</v>
      </c>
      <c r="D1486" s="209" t="s">
        <v>6904</v>
      </c>
      <c r="E1486" s="210" t="s">
        <v>357</v>
      </c>
      <c r="F1486" s="209" t="s">
        <v>357</v>
      </c>
      <c r="G1486" s="209">
        <v>102693</v>
      </c>
      <c r="H1486" s="209" t="s">
        <v>6930</v>
      </c>
      <c r="I1486" s="209" t="s">
        <v>148</v>
      </c>
      <c r="J1486" s="209" t="s">
        <v>5389</v>
      </c>
      <c r="K1486" s="210">
        <v>128.65</v>
      </c>
      <c r="L1486" s="209" t="s">
        <v>5390</v>
      </c>
    </row>
    <row r="1487" spans="1:12" ht="13.5">
      <c r="A1487" s="209" t="s">
        <v>6892</v>
      </c>
      <c r="B1487" s="209" t="s">
        <v>6893</v>
      </c>
      <c r="C1487" s="209" t="s">
        <v>6903</v>
      </c>
      <c r="D1487" s="209" t="s">
        <v>6904</v>
      </c>
      <c r="E1487" s="210" t="s">
        <v>357</v>
      </c>
      <c r="F1487" s="209" t="s">
        <v>357</v>
      </c>
      <c r="G1487" s="209">
        <v>102694</v>
      </c>
      <c r="H1487" s="209" t="s">
        <v>6931</v>
      </c>
      <c r="I1487" s="209" t="s">
        <v>148</v>
      </c>
      <c r="J1487" s="209" t="s">
        <v>5389</v>
      </c>
      <c r="K1487" s="210">
        <v>85.82</v>
      </c>
      <c r="L1487" s="209" t="s">
        <v>5390</v>
      </c>
    </row>
    <row r="1488" spans="1:12" ht="13.5">
      <c r="A1488" s="209" t="s">
        <v>6892</v>
      </c>
      <c r="B1488" s="209" t="s">
        <v>6893</v>
      </c>
      <c r="C1488" s="209" t="s">
        <v>6903</v>
      </c>
      <c r="D1488" s="209" t="s">
        <v>6904</v>
      </c>
      <c r="E1488" s="210" t="s">
        <v>357</v>
      </c>
      <c r="F1488" s="209" t="s">
        <v>357</v>
      </c>
      <c r="G1488" s="209">
        <v>102696</v>
      </c>
      <c r="H1488" s="209" t="s">
        <v>6932</v>
      </c>
      <c r="I1488" s="209" t="s">
        <v>148</v>
      </c>
      <c r="J1488" s="209" t="s">
        <v>5389</v>
      </c>
      <c r="K1488" s="210">
        <v>142.97999999999999</v>
      </c>
      <c r="L1488" s="209" t="s">
        <v>5390</v>
      </c>
    </row>
    <row r="1489" spans="1:12" ht="13.5">
      <c r="A1489" s="209" t="s">
        <v>6892</v>
      </c>
      <c r="B1489" s="209" t="s">
        <v>6893</v>
      </c>
      <c r="C1489" s="209" t="s">
        <v>6903</v>
      </c>
      <c r="D1489" s="209" t="s">
        <v>6904</v>
      </c>
      <c r="E1489" s="210" t="s">
        <v>357</v>
      </c>
      <c r="F1489" s="209" t="s">
        <v>357</v>
      </c>
      <c r="G1489" s="209">
        <v>102697</v>
      </c>
      <c r="H1489" s="209" t="s">
        <v>6933</v>
      </c>
      <c r="I1489" s="209" t="s">
        <v>148</v>
      </c>
      <c r="J1489" s="209" t="s">
        <v>5389</v>
      </c>
      <c r="K1489" s="210">
        <v>123.43</v>
      </c>
      <c r="L1489" s="209" t="s">
        <v>5390</v>
      </c>
    </row>
    <row r="1490" spans="1:12" ht="13.5">
      <c r="A1490" s="209" t="s">
        <v>6892</v>
      </c>
      <c r="B1490" s="209" t="s">
        <v>6893</v>
      </c>
      <c r="C1490" s="209" t="s">
        <v>6903</v>
      </c>
      <c r="D1490" s="209" t="s">
        <v>6904</v>
      </c>
      <c r="E1490" s="210" t="s">
        <v>357</v>
      </c>
      <c r="F1490" s="209" t="s">
        <v>357</v>
      </c>
      <c r="G1490" s="209">
        <v>102703</v>
      </c>
      <c r="H1490" s="209" t="s">
        <v>6934</v>
      </c>
      <c r="I1490" s="209" t="s">
        <v>148</v>
      </c>
      <c r="J1490" s="209" t="s">
        <v>5389</v>
      </c>
      <c r="K1490" s="210">
        <v>180.57</v>
      </c>
      <c r="L1490" s="209" t="s">
        <v>5390</v>
      </c>
    </row>
    <row r="1491" spans="1:12" ht="13.5">
      <c r="A1491" s="209" t="s">
        <v>6892</v>
      </c>
      <c r="B1491" s="209" t="s">
        <v>6893</v>
      </c>
      <c r="C1491" s="209" t="s">
        <v>6903</v>
      </c>
      <c r="D1491" s="209" t="s">
        <v>6904</v>
      </c>
      <c r="E1491" s="210" t="s">
        <v>357</v>
      </c>
      <c r="F1491" s="209" t="s">
        <v>357</v>
      </c>
      <c r="G1491" s="209">
        <v>102704</v>
      </c>
      <c r="H1491" s="209" t="s">
        <v>6935</v>
      </c>
      <c r="I1491" s="209" t="s">
        <v>148</v>
      </c>
      <c r="J1491" s="209" t="s">
        <v>5389</v>
      </c>
      <c r="K1491" s="210">
        <v>12.23</v>
      </c>
      <c r="L1491" s="209" t="s">
        <v>5390</v>
      </c>
    </row>
    <row r="1492" spans="1:12" ht="13.5">
      <c r="A1492" s="209" t="s">
        <v>6892</v>
      </c>
      <c r="B1492" s="209" t="s">
        <v>6893</v>
      </c>
      <c r="C1492" s="209" t="s">
        <v>6903</v>
      </c>
      <c r="D1492" s="209" t="s">
        <v>6904</v>
      </c>
      <c r="E1492" s="210" t="s">
        <v>357</v>
      </c>
      <c r="F1492" s="209" t="s">
        <v>357</v>
      </c>
      <c r="G1492" s="209">
        <v>102705</v>
      </c>
      <c r="H1492" s="209" t="s">
        <v>6936</v>
      </c>
      <c r="I1492" s="209" t="s">
        <v>148</v>
      </c>
      <c r="J1492" s="209" t="s">
        <v>5447</v>
      </c>
      <c r="K1492" s="210">
        <v>68.790000000000006</v>
      </c>
      <c r="L1492" s="209" t="s">
        <v>5390</v>
      </c>
    </row>
    <row r="1493" spans="1:12" ht="13.5">
      <c r="A1493" s="209" t="s">
        <v>6892</v>
      </c>
      <c r="B1493" s="209" t="s">
        <v>6893</v>
      </c>
      <c r="C1493" s="209" t="s">
        <v>6903</v>
      </c>
      <c r="D1493" s="209" t="s">
        <v>6904</v>
      </c>
      <c r="E1493" s="210" t="s">
        <v>357</v>
      </c>
      <c r="F1493" s="209" t="s">
        <v>357</v>
      </c>
      <c r="G1493" s="209">
        <v>102707</v>
      </c>
      <c r="H1493" s="209" t="s">
        <v>6937</v>
      </c>
      <c r="I1493" s="209" t="s">
        <v>148</v>
      </c>
      <c r="J1493" s="209" t="s">
        <v>5389</v>
      </c>
      <c r="K1493" s="210">
        <v>42.96</v>
      </c>
      <c r="L1493" s="209" t="s">
        <v>5390</v>
      </c>
    </row>
    <row r="1494" spans="1:12" ht="13.5">
      <c r="A1494" s="209" t="s">
        <v>6892</v>
      </c>
      <c r="B1494" s="209" t="s">
        <v>6893</v>
      </c>
      <c r="C1494" s="209" t="s">
        <v>6903</v>
      </c>
      <c r="D1494" s="209" t="s">
        <v>6904</v>
      </c>
      <c r="E1494" s="210" t="s">
        <v>357</v>
      </c>
      <c r="F1494" s="209" t="s">
        <v>357</v>
      </c>
      <c r="G1494" s="209">
        <v>102708</v>
      </c>
      <c r="H1494" s="209" t="s">
        <v>6938</v>
      </c>
      <c r="I1494" s="209" t="s">
        <v>161</v>
      </c>
      <c r="J1494" s="209" t="s">
        <v>5447</v>
      </c>
      <c r="K1494" s="210">
        <v>21.47</v>
      </c>
      <c r="L1494" s="209" t="s">
        <v>5390</v>
      </c>
    </row>
    <row r="1495" spans="1:12" ht="13.5">
      <c r="A1495" s="209" t="s">
        <v>6892</v>
      </c>
      <c r="B1495" s="209" t="s">
        <v>6893</v>
      </c>
      <c r="C1495" s="209" t="s">
        <v>6903</v>
      </c>
      <c r="D1495" s="209" t="s">
        <v>6904</v>
      </c>
      <c r="E1495" s="210" t="s">
        <v>357</v>
      </c>
      <c r="F1495" s="209" t="s">
        <v>357</v>
      </c>
      <c r="G1495" s="209">
        <v>102710</v>
      </c>
      <c r="H1495" s="209" t="s">
        <v>6939</v>
      </c>
      <c r="I1495" s="209" t="s">
        <v>161</v>
      </c>
      <c r="J1495" s="209" t="s">
        <v>5447</v>
      </c>
      <c r="K1495" s="210">
        <v>55.15</v>
      </c>
      <c r="L1495" s="209" t="s">
        <v>5390</v>
      </c>
    </row>
    <row r="1496" spans="1:12" ht="13.5">
      <c r="A1496" s="209" t="s">
        <v>6892</v>
      </c>
      <c r="B1496" s="209" t="s">
        <v>6893</v>
      </c>
      <c r="C1496" s="209" t="s">
        <v>6903</v>
      </c>
      <c r="D1496" s="209" t="s">
        <v>6904</v>
      </c>
      <c r="E1496" s="210" t="s">
        <v>357</v>
      </c>
      <c r="F1496" s="209" t="s">
        <v>357</v>
      </c>
      <c r="G1496" s="209">
        <v>102711</v>
      </c>
      <c r="H1496" s="209" t="s">
        <v>6940</v>
      </c>
      <c r="I1496" s="209" t="s">
        <v>161</v>
      </c>
      <c r="J1496" s="209" t="s">
        <v>5447</v>
      </c>
      <c r="K1496" s="210">
        <v>75.099999999999994</v>
      </c>
      <c r="L1496" s="209" t="s">
        <v>5390</v>
      </c>
    </row>
    <row r="1497" spans="1:12" ht="13.5">
      <c r="A1497" s="209" t="s">
        <v>6892</v>
      </c>
      <c r="B1497" s="209" t="s">
        <v>6893</v>
      </c>
      <c r="C1497" s="209" t="s">
        <v>6903</v>
      </c>
      <c r="D1497" s="209" t="s">
        <v>6904</v>
      </c>
      <c r="E1497" s="210" t="s">
        <v>357</v>
      </c>
      <c r="F1497" s="209" t="s">
        <v>357</v>
      </c>
      <c r="G1497" s="209">
        <v>102712</v>
      </c>
      <c r="H1497" s="209" t="s">
        <v>6941</v>
      </c>
      <c r="I1497" s="209" t="s">
        <v>149</v>
      </c>
      <c r="J1497" s="209" t="s">
        <v>5389</v>
      </c>
      <c r="K1497" s="210">
        <v>9.73</v>
      </c>
      <c r="L1497" s="209" t="s">
        <v>5390</v>
      </c>
    </row>
    <row r="1498" spans="1:12" ht="13.5">
      <c r="A1498" s="209" t="s">
        <v>6892</v>
      </c>
      <c r="B1498" s="209" t="s">
        <v>6893</v>
      </c>
      <c r="C1498" s="209" t="s">
        <v>6903</v>
      </c>
      <c r="D1498" s="209" t="s">
        <v>6904</v>
      </c>
      <c r="E1498" s="210" t="s">
        <v>357</v>
      </c>
      <c r="F1498" s="209" t="s">
        <v>357</v>
      </c>
      <c r="G1498" s="209">
        <v>102713</v>
      </c>
      <c r="H1498" s="209" t="s">
        <v>6942</v>
      </c>
      <c r="I1498" s="209" t="s">
        <v>149</v>
      </c>
      <c r="J1498" s="209" t="s">
        <v>5389</v>
      </c>
      <c r="K1498" s="210">
        <v>13.42</v>
      </c>
      <c r="L1498" s="209" t="s">
        <v>5390</v>
      </c>
    </row>
    <row r="1499" spans="1:12" ht="13.5">
      <c r="A1499" s="209" t="s">
        <v>6892</v>
      </c>
      <c r="B1499" s="209" t="s">
        <v>6893</v>
      </c>
      <c r="C1499" s="209" t="s">
        <v>6903</v>
      </c>
      <c r="D1499" s="209" t="s">
        <v>6904</v>
      </c>
      <c r="E1499" s="210" t="s">
        <v>357</v>
      </c>
      <c r="F1499" s="209" t="s">
        <v>357</v>
      </c>
      <c r="G1499" s="209">
        <v>102715</v>
      </c>
      <c r="H1499" s="209" t="s">
        <v>6943</v>
      </c>
      <c r="I1499" s="209" t="s">
        <v>149</v>
      </c>
      <c r="J1499" s="209" t="s">
        <v>5389</v>
      </c>
      <c r="K1499" s="210">
        <v>26.67</v>
      </c>
      <c r="L1499" s="209" t="s">
        <v>5390</v>
      </c>
    </row>
    <row r="1500" spans="1:12" ht="13.5">
      <c r="A1500" s="209" t="s">
        <v>6892</v>
      </c>
      <c r="B1500" s="209" t="s">
        <v>6893</v>
      </c>
      <c r="C1500" s="209" t="s">
        <v>6903</v>
      </c>
      <c r="D1500" s="209" t="s">
        <v>6904</v>
      </c>
      <c r="E1500" s="210" t="s">
        <v>357</v>
      </c>
      <c r="F1500" s="209" t="s">
        <v>357</v>
      </c>
      <c r="G1500" s="209">
        <v>102716</v>
      </c>
      <c r="H1500" s="209" t="s">
        <v>6944</v>
      </c>
      <c r="I1500" s="209" t="s">
        <v>152</v>
      </c>
      <c r="J1500" s="209" t="s">
        <v>5389</v>
      </c>
      <c r="K1500" s="210">
        <v>159.88</v>
      </c>
      <c r="L1500" s="209" t="s">
        <v>5390</v>
      </c>
    </row>
    <row r="1501" spans="1:12" ht="13.5">
      <c r="A1501" s="209" t="s">
        <v>6892</v>
      </c>
      <c r="B1501" s="209" t="s">
        <v>6893</v>
      </c>
      <c r="C1501" s="209" t="s">
        <v>6903</v>
      </c>
      <c r="D1501" s="209" t="s">
        <v>6904</v>
      </c>
      <c r="E1501" s="210" t="s">
        <v>357</v>
      </c>
      <c r="F1501" s="209" t="s">
        <v>357</v>
      </c>
      <c r="G1501" s="209">
        <v>102717</v>
      </c>
      <c r="H1501" s="209" t="s">
        <v>6945</v>
      </c>
      <c r="I1501" s="209" t="s">
        <v>152</v>
      </c>
      <c r="J1501" s="209" t="s">
        <v>5389</v>
      </c>
      <c r="K1501" s="210">
        <v>167.98</v>
      </c>
      <c r="L1501" s="209" t="s">
        <v>5390</v>
      </c>
    </row>
    <row r="1502" spans="1:12" ht="13.5">
      <c r="A1502" s="209" t="s">
        <v>6892</v>
      </c>
      <c r="B1502" s="209" t="s">
        <v>6893</v>
      </c>
      <c r="C1502" s="209" t="s">
        <v>6903</v>
      </c>
      <c r="D1502" s="209" t="s">
        <v>6904</v>
      </c>
      <c r="E1502" s="210" t="s">
        <v>357</v>
      </c>
      <c r="F1502" s="209" t="s">
        <v>357</v>
      </c>
      <c r="G1502" s="209">
        <v>102718</v>
      </c>
      <c r="H1502" s="209" t="s">
        <v>6946</v>
      </c>
      <c r="I1502" s="209" t="s">
        <v>152</v>
      </c>
      <c r="J1502" s="209" t="s">
        <v>5447</v>
      </c>
      <c r="K1502" s="210">
        <v>167.89</v>
      </c>
      <c r="L1502" s="209" t="s">
        <v>5390</v>
      </c>
    </row>
    <row r="1503" spans="1:12" ht="13.5">
      <c r="A1503" s="209" t="s">
        <v>6892</v>
      </c>
      <c r="B1503" s="209" t="s">
        <v>6893</v>
      </c>
      <c r="C1503" s="209" t="s">
        <v>6903</v>
      </c>
      <c r="D1503" s="209" t="s">
        <v>6904</v>
      </c>
      <c r="E1503" s="210" t="s">
        <v>357</v>
      </c>
      <c r="F1503" s="209" t="s">
        <v>357</v>
      </c>
      <c r="G1503" s="209">
        <v>102719</v>
      </c>
      <c r="H1503" s="209" t="s">
        <v>6947</v>
      </c>
      <c r="I1503" s="209" t="s">
        <v>152</v>
      </c>
      <c r="J1503" s="209" t="s">
        <v>5894</v>
      </c>
      <c r="K1503" s="210">
        <v>175.99</v>
      </c>
      <c r="L1503" s="209" t="s">
        <v>5390</v>
      </c>
    </row>
    <row r="1504" spans="1:12" ht="13.5">
      <c r="A1504" s="209" t="s">
        <v>6892</v>
      </c>
      <c r="B1504" s="209" t="s">
        <v>6893</v>
      </c>
      <c r="C1504" s="209" t="s">
        <v>6903</v>
      </c>
      <c r="D1504" s="209" t="s">
        <v>6904</v>
      </c>
      <c r="E1504" s="210" t="s">
        <v>357</v>
      </c>
      <c r="F1504" s="209" t="s">
        <v>357</v>
      </c>
      <c r="G1504" s="209">
        <v>102722</v>
      </c>
      <c r="H1504" s="209" t="s">
        <v>6948</v>
      </c>
      <c r="I1504" s="209" t="s">
        <v>148</v>
      </c>
      <c r="J1504" s="209" t="s">
        <v>5389</v>
      </c>
      <c r="K1504" s="210">
        <v>56.98</v>
      </c>
      <c r="L1504" s="209" t="s">
        <v>5390</v>
      </c>
    </row>
    <row r="1505" spans="1:12" ht="13.5">
      <c r="A1505" s="209" t="s">
        <v>6892</v>
      </c>
      <c r="B1505" s="209" t="s">
        <v>6893</v>
      </c>
      <c r="C1505" s="209" t="s">
        <v>6903</v>
      </c>
      <c r="D1505" s="209" t="s">
        <v>6904</v>
      </c>
      <c r="E1505" s="210" t="s">
        <v>357</v>
      </c>
      <c r="F1505" s="209" t="s">
        <v>357</v>
      </c>
      <c r="G1505" s="209">
        <v>102723</v>
      </c>
      <c r="H1505" s="209" t="s">
        <v>6949</v>
      </c>
      <c r="I1505" s="209" t="s">
        <v>148</v>
      </c>
      <c r="J1505" s="209" t="s">
        <v>5389</v>
      </c>
      <c r="K1505" s="210">
        <v>57.54</v>
      </c>
      <c r="L1505" s="209" t="s">
        <v>5390</v>
      </c>
    </row>
    <row r="1506" spans="1:12" ht="13.5">
      <c r="A1506" s="209" t="s">
        <v>6892</v>
      </c>
      <c r="B1506" s="209" t="s">
        <v>6893</v>
      </c>
      <c r="C1506" s="209" t="s">
        <v>6903</v>
      </c>
      <c r="D1506" s="209" t="s">
        <v>6904</v>
      </c>
      <c r="E1506" s="210" t="s">
        <v>357</v>
      </c>
      <c r="F1506" s="209" t="s">
        <v>357</v>
      </c>
      <c r="G1506" s="209">
        <v>102724</v>
      </c>
      <c r="H1506" s="209" t="s">
        <v>6950</v>
      </c>
      <c r="I1506" s="209" t="s">
        <v>161</v>
      </c>
      <c r="J1506" s="209" t="s">
        <v>5389</v>
      </c>
      <c r="K1506" s="210">
        <v>29.98</v>
      </c>
      <c r="L1506" s="209" t="s">
        <v>5390</v>
      </c>
    </row>
    <row r="1507" spans="1:12" ht="13.5">
      <c r="A1507" s="209" t="s">
        <v>6892</v>
      </c>
      <c r="B1507" s="209" t="s">
        <v>6893</v>
      </c>
      <c r="C1507" s="209" t="s">
        <v>6903</v>
      </c>
      <c r="D1507" s="209" t="s">
        <v>6904</v>
      </c>
      <c r="E1507" s="210" t="s">
        <v>357</v>
      </c>
      <c r="F1507" s="209" t="s">
        <v>357</v>
      </c>
      <c r="G1507" s="209">
        <v>102725</v>
      </c>
      <c r="H1507" s="209" t="s">
        <v>6951</v>
      </c>
      <c r="I1507" s="209" t="s">
        <v>161</v>
      </c>
      <c r="J1507" s="209" t="s">
        <v>5389</v>
      </c>
      <c r="K1507" s="210">
        <v>29.3</v>
      </c>
      <c r="L1507" s="209" t="s">
        <v>5390</v>
      </c>
    </row>
    <row r="1508" spans="1:12" ht="13.5">
      <c r="A1508" s="209" t="s">
        <v>6892</v>
      </c>
      <c r="B1508" s="209" t="s">
        <v>6893</v>
      </c>
      <c r="C1508" s="209" t="s">
        <v>6903</v>
      </c>
      <c r="D1508" s="209" t="s">
        <v>6904</v>
      </c>
      <c r="E1508" s="210" t="s">
        <v>357</v>
      </c>
      <c r="F1508" s="209" t="s">
        <v>357</v>
      </c>
      <c r="G1508" s="209">
        <v>102726</v>
      </c>
      <c r="H1508" s="209" t="s">
        <v>6952</v>
      </c>
      <c r="I1508" s="209" t="s">
        <v>161</v>
      </c>
      <c r="J1508" s="209" t="s">
        <v>5389</v>
      </c>
      <c r="K1508" s="210">
        <v>27.17</v>
      </c>
      <c r="L1508" s="209" t="s">
        <v>5390</v>
      </c>
    </row>
    <row r="1509" spans="1:12" ht="13.5">
      <c r="A1509" s="209" t="s">
        <v>6892</v>
      </c>
      <c r="B1509" s="209" t="s">
        <v>6893</v>
      </c>
      <c r="C1509" s="209" t="s">
        <v>6903</v>
      </c>
      <c r="D1509" s="209" t="s">
        <v>6904</v>
      </c>
      <c r="E1509" s="210" t="s">
        <v>357</v>
      </c>
      <c r="F1509" s="209" t="s">
        <v>357</v>
      </c>
      <c r="G1509" s="209">
        <v>103653</v>
      </c>
      <c r="H1509" s="209" t="s">
        <v>6953</v>
      </c>
      <c r="I1509" s="209" t="s">
        <v>149</v>
      </c>
      <c r="J1509" s="209" t="s">
        <v>5389</v>
      </c>
      <c r="K1509" s="210">
        <v>31.88</v>
      </c>
      <c r="L1509" s="209" t="s">
        <v>5390</v>
      </c>
    </row>
    <row r="1510" spans="1:12" ht="13.5">
      <c r="A1510" s="209" t="s">
        <v>6892</v>
      </c>
      <c r="B1510" s="209" t="s">
        <v>6893</v>
      </c>
      <c r="C1510" s="209" t="s">
        <v>6954</v>
      </c>
      <c r="D1510" s="209" t="s">
        <v>6955</v>
      </c>
      <c r="E1510" s="210" t="s">
        <v>357</v>
      </c>
      <c r="F1510" s="209" t="s">
        <v>357</v>
      </c>
      <c r="G1510" s="209">
        <v>92743</v>
      </c>
      <c r="H1510" s="209" t="s">
        <v>6956</v>
      </c>
      <c r="I1510" s="209" t="s">
        <v>152</v>
      </c>
      <c r="J1510" s="209" t="s">
        <v>5389</v>
      </c>
      <c r="K1510" s="210">
        <v>668.81</v>
      </c>
      <c r="L1510" s="209" t="s">
        <v>5390</v>
      </c>
    </row>
    <row r="1511" spans="1:12" ht="13.5">
      <c r="A1511" s="209" t="s">
        <v>6892</v>
      </c>
      <c r="B1511" s="209" t="s">
        <v>6893</v>
      </c>
      <c r="C1511" s="209" t="s">
        <v>6954</v>
      </c>
      <c r="D1511" s="209" t="s">
        <v>6955</v>
      </c>
      <c r="E1511" s="210" t="s">
        <v>357</v>
      </c>
      <c r="F1511" s="209" t="s">
        <v>357</v>
      </c>
      <c r="G1511" s="209">
        <v>92744</v>
      </c>
      <c r="H1511" s="209" t="s">
        <v>6957</v>
      </c>
      <c r="I1511" s="209" t="s">
        <v>152</v>
      </c>
      <c r="J1511" s="209" t="s">
        <v>5389</v>
      </c>
      <c r="K1511" s="210">
        <v>653.33000000000004</v>
      </c>
      <c r="L1511" s="209" t="s">
        <v>5390</v>
      </c>
    </row>
    <row r="1512" spans="1:12" ht="13.5">
      <c r="A1512" s="209" t="s">
        <v>6892</v>
      </c>
      <c r="B1512" s="209" t="s">
        <v>6893</v>
      </c>
      <c r="C1512" s="209" t="s">
        <v>6954</v>
      </c>
      <c r="D1512" s="209" t="s">
        <v>6955</v>
      </c>
      <c r="E1512" s="210" t="s">
        <v>357</v>
      </c>
      <c r="F1512" s="209" t="s">
        <v>357</v>
      </c>
      <c r="G1512" s="209">
        <v>92745</v>
      </c>
      <c r="H1512" s="209" t="s">
        <v>6958</v>
      </c>
      <c r="I1512" s="209" t="s">
        <v>152</v>
      </c>
      <c r="J1512" s="209" t="s">
        <v>5389</v>
      </c>
      <c r="K1512" s="210">
        <v>819.25</v>
      </c>
      <c r="L1512" s="209" t="s">
        <v>5390</v>
      </c>
    </row>
    <row r="1513" spans="1:12" ht="13.5">
      <c r="A1513" s="209" t="s">
        <v>6892</v>
      </c>
      <c r="B1513" s="209" t="s">
        <v>6893</v>
      </c>
      <c r="C1513" s="209" t="s">
        <v>6954</v>
      </c>
      <c r="D1513" s="209" t="s">
        <v>6955</v>
      </c>
      <c r="E1513" s="210" t="s">
        <v>357</v>
      </c>
      <c r="F1513" s="209" t="s">
        <v>357</v>
      </c>
      <c r="G1513" s="209">
        <v>92746</v>
      </c>
      <c r="H1513" s="209" t="s">
        <v>6959</v>
      </c>
      <c r="I1513" s="209" t="s">
        <v>152</v>
      </c>
      <c r="J1513" s="209" t="s">
        <v>5389</v>
      </c>
      <c r="K1513" s="210">
        <v>763.57</v>
      </c>
      <c r="L1513" s="209" t="s">
        <v>5390</v>
      </c>
    </row>
    <row r="1514" spans="1:12" ht="13.5">
      <c r="A1514" s="209" t="s">
        <v>6892</v>
      </c>
      <c r="B1514" s="209" t="s">
        <v>6893</v>
      </c>
      <c r="C1514" s="209" t="s">
        <v>6954</v>
      </c>
      <c r="D1514" s="209" t="s">
        <v>6955</v>
      </c>
      <c r="E1514" s="210" t="s">
        <v>357</v>
      </c>
      <c r="F1514" s="209" t="s">
        <v>357</v>
      </c>
      <c r="G1514" s="209">
        <v>92747</v>
      </c>
      <c r="H1514" s="209" t="s">
        <v>6960</v>
      </c>
      <c r="I1514" s="209" t="s">
        <v>152</v>
      </c>
      <c r="J1514" s="209" t="s">
        <v>5389</v>
      </c>
      <c r="K1514" s="210">
        <v>904.67</v>
      </c>
      <c r="L1514" s="209" t="s">
        <v>5390</v>
      </c>
    </row>
    <row r="1515" spans="1:12" ht="13.5">
      <c r="A1515" s="209" t="s">
        <v>6892</v>
      </c>
      <c r="B1515" s="209" t="s">
        <v>6893</v>
      </c>
      <c r="C1515" s="209" t="s">
        <v>6954</v>
      </c>
      <c r="D1515" s="209" t="s">
        <v>6955</v>
      </c>
      <c r="E1515" s="210" t="s">
        <v>357</v>
      </c>
      <c r="F1515" s="209" t="s">
        <v>357</v>
      </c>
      <c r="G1515" s="209">
        <v>92748</v>
      </c>
      <c r="H1515" s="209" t="s">
        <v>6961</v>
      </c>
      <c r="I1515" s="209" t="s">
        <v>152</v>
      </c>
      <c r="J1515" s="209" t="s">
        <v>5389</v>
      </c>
      <c r="K1515" s="210">
        <v>826.45</v>
      </c>
      <c r="L1515" s="209" t="s">
        <v>5390</v>
      </c>
    </row>
    <row r="1516" spans="1:12" ht="13.5">
      <c r="A1516" s="209" t="s">
        <v>6892</v>
      </c>
      <c r="B1516" s="209" t="s">
        <v>6893</v>
      </c>
      <c r="C1516" s="209" t="s">
        <v>6954</v>
      </c>
      <c r="D1516" s="209" t="s">
        <v>6955</v>
      </c>
      <c r="E1516" s="210" t="s">
        <v>357</v>
      </c>
      <c r="F1516" s="209" t="s">
        <v>357</v>
      </c>
      <c r="G1516" s="209">
        <v>92749</v>
      </c>
      <c r="H1516" s="209" t="s">
        <v>6962</v>
      </c>
      <c r="I1516" s="209" t="s">
        <v>152</v>
      </c>
      <c r="J1516" s="209" t="s">
        <v>5389</v>
      </c>
      <c r="K1516" s="210">
        <v>946.04</v>
      </c>
      <c r="L1516" s="209" t="s">
        <v>5390</v>
      </c>
    </row>
    <row r="1517" spans="1:12" ht="13.5">
      <c r="A1517" s="209" t="s">
        <v>6892</v>
      </c>
      <c r="B1517" s="209" t="s">
        <v>6893</v>
      </c>
      <c r="C1517" s="209" t="s">
        <v>6954</v>
      </c>
      <c r="D1517" s="209" t="s">
        <v>6955</v>
      </c>
      <c r="E1517" s="210" t="s">
        <v>357</v>
      </c>
      <c r="F1517" s="209" t="s">
        <v>357</v>
      </c>
      <c r="G1517" s="209">
        <v>92750</v>
      </c>
      <c r="H1517" s="209" t="s">
        <v>6963</v>
      </c>
      <c r="I1517" s="209" t="s">
        <v>152</v>
      </c>
      <c r="J1517" s="209" t="s">
        <v>5389</v>
      </c>
      <c r="K1517" s="211">
        <v>1600.47</v>
      </c>
      <c r="L1517" s="209" t="s">
        <v>5390</v>
      </c>
    </row>
    <row r="1518" spans="1:12" ht="13.5">
      <c r="A1518" s="209" t="s">
        <v>6892</v>
      </c>
      <c r="B1518" s="209" t="s">
        <v>6893</v>
      </c>
      <c r="C1518" s="209" t="s">
        <v>6954</v>
      </c>
      <c r="D1518" s="209" t="s">
        <v>6955</v>
      </c>
      <c r="E1518" s="210" t="s">
        <v>357</v>
      </c>
      <c r="F1518" s="209" t="s">
        <v>357</v>
      </c>
      <c r="G1518" s="209">
        <v>92751</v>
      </c>
      <c r="H1518" s="209" t="s">
        <v>6964</v>
      </c>
      <c r="I1518" s="209" t="s">
        <v>152</v>
      </c>
      <c r="J1518" s="209" t="s">
        <v>5389</v>
      </c>
      <c r="K1518" s="211">
        <v>1980.79</v>
      </c>
      <c r="L1518" s="209" t="s">
        <v>5390</v>
      </c>
    </row>
    <row r="1519" spans="1:12" ht="13.5">
      <c r="A1519" s="209" t="s">
        <v>6892</v>
      </c>
      <c r="B1519" s="209" t="s">
        <v>6893</v>
      </c>
      <c r="C1519" s="209" t="s">
        <v>6954</v>
      </c>
      <c r="D1519" s="209" t="s">
        <v>6955</v>
      </c>
      <c r="E1519" s="210" t="s">
        <v>357</v>
      </c>
      <c r="F1519" s="209" t="s">
        <v>357</v>
      </c>
      <c r="G1519" s="209">
        <v>92752</v>
      </c>
      <c r="H1519" s="209" t="s">
        <v>6965</v>
      </c>
      <c r="I1519" s="209" t="s">
        <v>152</v>
      </c>
      <c r="J1519" s="209" t="s">
        <v>5389</v>
      </c>
      <c r="K1519" s="211">
        <v>2359.77</v>
      </c>
      <c r="L1519" s="209" t="s">
        <v>5390</v>
      </c>
    </row>
    <row r="1520" spans="1:12" ht="13.5">
      <c r="A1520" s="209" t="s">
        <v>6892</v>
      </c>
      <c r="B1520" s="209" t="s">
        <v>6893</v>
      </c>
      <c r="C1520" s="209" t="s">
        <v>6954</v>
      </c>
      <c r="D1520" s="209" t="s">
        <v>6955</v>
      </c>
      <c r="E1520" s="210" t="s">
        <v>357</v>
      </c>
      <c r="F1520" s="209" t="s">
        <v>357</v>
      </c>
      <c r="G1520" s="209">
        <v>92753</v>
      </c>
      <c r="H1520" s="209" t="s">
        <v>6966</v>
      </c>
      <c r="I1520" s="209" t="s">
        <v>152</v>
      </c>
      <c r="J1520" s="209" t="s">
        <v>5389</v>
      </c>
      <c r="K1520" s="210">
        <v>597.58000000000004</v>
      </c>
      <c r="L1520" s="209" t="s">
        <v>5390</v>
      </c>
    </row>
    <row r="1521" spans="1:12" ht="13.5">
      <c r="A1521" s="209" t="s">
        <v>6892</v>
      </c>
      <c r="B1521" s="209" t="s">
        <v>6893</v>
      </c>
      <c r="C1521" s="209" t="s">
        <v>6954</v>
      </c>
      <c r="D1521" s="209" t="s">
        <v>6955</v>
      </c>
      <c r="E1521" s="210" t="s">
        <v>357</v>
      </c>
      <c r="F1521" s="209" t="s">
        <v>357</v>
      </c>
      <c r="G1521" s="209">
        <v>92754</v>
      </c>
      <c r="H1521" s="209" t="s">
        <v>6967</v>
      </c>
      <c r="I1521" s="209" t="s">
        <v>152</v>
      </c>
      <c r="J1521" s="209" t="s">
        <v>5389</v>
      </c>
      <c r="K1521" s="210">
        <v>546.05999999999995</v>
      </c>
      <c r="L1521" s="209" t="s">
        <v>5390</v>
      </c>
    </row>
    <row r="1522" spans="1:12" ht="13.5">
      <c r="A1522" s="209" t="s">
        <v>6892</v>
      </c>
      <c r="B1522" s="209" t="s">
        <v>6893</v>
      </c>
      <c r="C1522" s="209" t="s">
        <v>6954</v>
      </c>
      <c r="D1522" s="209" t="s">
        <v>6955</v>
      </c>
      <c r="E1522" s="210" t="s">
        <v>357</v>
      </c>
      <c r="F1522" s="209" t="s">
        <v>357</v>
      </c>
      <c r="G1522" s="209">
        <v>92755</v>
      </c>
      <c r="H1522" s="209" t="s">
        <v>6968</v>
      </c>
      <c r="I1522" s="209" t="s">
        <v>149</v>
      </c>
      <c r="J1522" s="209" t="s">
        <v>5389</v>
      </c>
      <c r="K1522" s="210">
        <v>237.69</v>
      </c>
      <c r="L1522" s="209" t="s">
        <v>5390</v>
      </c>
    </row>
    <row r="1523" spans="1:12" ht="13.5">
      <c r="A1523" s="209" t="s">
        <v>6892</v>
      </c>
      <c r="B1523" s="209" t="s">
        <v>6893</v>
      </c>
      <c r="C1523" s="209" t="s">
        <v>6954</v>
      </c>
      <c r="D1523" s="209" t="s">
        <v>6955</v>
      </c>
      <c r="E1523" s="210" t="s">
        <v>357</v>
      </c>
      <c r="F1523" s="209" t="s">
        <v>357</v>
      </c>
      <c r="G1523" s="209">
        <v>92756</v>
      </c>
      <c r="H1523" s="209" t="s">
        <v>6969</v>
      </c>
      <c r="I1523" s="209" t="s">
        <v>149</v>
      </c>
      <c r="J1523" s="209" t="s">
        <v>5389</v>
      </c>
      <c r="K1523" s="210">
        <v>270.93</v>
      </c>
      <c r="L1523" s="209" t="s">
        <v>5390</v>
      </c>
    </row>
    <row r="1524" spans="1:12" ht="13.5">
      <c r="A1524" s="209" t="s">
        <v>6892</v>
      </c>
      <c r="B1524" s="209" t="s">
        <v>6893</v>
      </c>
      <c r="C1524" s="209" t="s">
        <v>6954</v>
      </c>
      <c r="D1524" s="209" t="s">
        <v>6955</v>
      </c>
      <c r="E1524" s="210" t="s">
        <v>357</v>
      </c>
      <c r="F1524" s="209" t="s">
        <v>357</v>
      </c>
      <c r="G1524" s="209">
        <v>92757</v>
      </c>
      <c r="H1524" s="209" t="s">
        <v>6970</v>
      </c>
      <c r="I1524" s="209" t="s">
        <v>149</v>
      </c>
      <c r="J1524" s="209" t="s">
        <v>5389</v>
      </c>
      <c r="K1524" s="210">
        <v>311.20999999999998</v>
      </c>
      <c r="L1524" s="209" t="s">
        <v>5390</v>
      </c>
    </row>
    <row r="1525" spans="1:12" ht="13.5">
      <c r="A1525" s="209" t="s">
        <v>6892</v>
      </c>
      <c r="B1525" s="209" t="s">
        <v>6893</v>
      </c>
      <c r="C1525" s="209" t="s">
        <v>6954</v>
      </c>
      <c r="D1525" s="209" t="s">
        <v>6955</v>
      </c>
      <c r="E1525" s="210" t="s">
        <v>357</v>
      </c>
      <c r="F1525" s="209" t="s">
        <v>357</v>
      </c>
      <c r="G1525" s="209">
        <v>92758</v>
      </c>
      <c r="H1525" s="209" t="s">
        <v>6971</v>
      </c>
      <c r="I1525" s="209" t="s">
        <v>152</v>
      </c>
      <c r="J1525" s="209" t="s">
        <v>5447</v>
      </c>
      <c r="K1525" s="210">
        <v>758.98</v>
      </c>
      <c r="L1525" s="209" t="s">
        <v>5390</v>
      </c>
    </row>
    <row r="1526" spans="1:12" ht="13.5">
      <c r="A1526" s="209" t="s">
        <v>6892</v>
      </c>
      <c r="B1526" s="209" t="s">
        <v>6893</v>
      </c>
      <c r="C1526" s="209" t="s">
        <v>6972</v>
      </c>
      <c r="D1526" s="209" t="s">
        <v>6973</v>
      </c>
      <c r="E1526" s="210" t="s">
        <v>357</v>
      </c>
      <c r="F1526" s="209" t="s">
        <v>357</v>
      </c>
      <c r="G1526" s="209">
        <v>91069</v>
      </c>
      <c r="H1526" s="209" t="s">
        <v>6974</v>
      </c>
      <c r="I1526" s="209" t="s">
        <v>149</v>
      </c>
      <c r="J1526" s="209" t="s">
        <v>5389</v>
      </c>
      <c r="K1526" s="210">
        <v>119.01</v>
      </c>
      <c r="L1526" s="209" t="s">
        <v>5390</v>
      </c>
    </row>
    <row r="1527" spans="1:12" ht="13.5">
      <c r="A1527" s="209" t="s">
        <v>6892</v>
      </c>
      <c r="B1527" s="209" t="s">
        <v>6893</v>
      </c>
      <c r="C1527" s="209" t="s">
        <v>6972</v>
      </c>
      <c r="D1527" s="209" t="s">
        <v>6973</v>
      </c>
      <c r="E1527" s="210" t="s">
        <v>357</v>
      </c>
      <c r="F1527" s="209" t="s">
        <v>357</v>
      </c>
      <c r="G1527" s="209">
        <v>91070</v>
      </c>
      <c r="H1527" s="209" t="s">
        <v>6975</v>
      </c>
      <c r="I1527" s="209" t="s">
        <v>149</v>
      </c>
      <c r="J1527" s="209" t="s">
        <v>5389</v>
      </c>
      <c r="K1527" s="210">
        <v>133.76</v>
      </c>
      <c r="L1527" s="209" t="s">
        <v>5390</v>
      </c>
    </row>
    <row r="1528" spans="1:12" ht="13.5">
      <c r="A1528" s="209" t="s">
        <v>6892</v>
      </c>
      <c r="B1528" s="209" t="s">
        <v>6893</v>
      </c>
      <c r="C1528" s="209" t="s">
        <v>6972</v>
      </c>
      <c r="D1528" s="209" t="s">
        <v>6973</v>
      </c>
      <c r="E1528" s="210" t="s">
        <v>357</v>
      </c>
      <c r="F1528" s="209" t="s">
        <v>357</v>
      </c>
      <c r="G1528" s="209">
        <v>91071</v>
      </c>
      <c r="H1528" s="209" t="s">
        <v>6976</v>
      </c>
      <c r="I1528" s="209" t="s">
        <v>149</v>
      </c>
      <c r="J1528" s="209" t="s">
        <v>5389</v>
      </c>
      <c r="K1528" s="210">
        <v>154.77000000000001</v>
      </c>
      <c r="L1528" s="209" t="s">
        <v>5390</v>
      </c>
    </row>
    <row r="1529" spans="1:12" ht="13.5">
      <c r="A1529" s="209" t="s">
        <v>6892</v>
      </c>
      <c r="B1529" s="209" t="s">
        <v>6893</v>
      </c>
      <c r="C1529" s="209" t="s">
        <v>6972</v>
      </c>
      <c r="D1529" s="209" t="s">
        <v>6973</v>
      </c>
      <c r="E1529" s="210" t="s">
        <v>357</v>
      </c>
      <c r="F1529" s="209" t="s">
        <v>357</v>
      </c>
      <c r="G1529" s="209">
        <v>91072</v>
      </c>
      <c r="H1529" s="209" t="s">
        <v>6977</v>
      </c>
      <c r="I1529" s="209" t="s">
        <v>149</v>
      </c>
      <c r="J1529" s="209" t="s">
        <v>5389</v>
      </c>
      <c r="K1529" s="210">
        <v>169.45</v>
      </c>
      <c r="L1529" s="209" t="s">
        <v>5390</v>
      </c>
    </row>
    <row r="1530" spans="1:12" ht="13.5">
      <c r="A1530" s="209" t="s">
        <v>6892</v>
      </c>
      <c r="B1530" s="209" t="s">
        <v>6893</v>
      </c>
      <c r="C1530" s="209" t="s">
        <v>6972</v>
      </c>
      <c r="D1530" s="209" t="s">
        <v>6973</v>
      </c>
      <c r="E1530" s="210" t="s">
        <v>357</v>
      </c>
      <c r="F1530" s="209" t="s">
        <v>357</v>
      </c>
      <c r="G1530" s="209">
        <v>91073</v>
      </c>
      <c r="H1530" s="209" t="s">
        <v>6978</v>
      </c>
      <c r="I1530" s="209" t="s">
        <v>149</v>
      </c>
      <c r="J1530" s="209" t="s">
        <v>5389</v>
      </c>
      <c r="K1530" s="210">
        <v>130.51</v>
      </c>
      <c r="L1530" s="209" t="s">
        <v>5390</v>
      </c>
    </row>
    <row r="1531" spans="1:12" ht="13.5">
      <c r="A1531" s="209" t="s">
        <v>6892</v>
      </c>
      <c r="B1531" s="209" t="s">
        <v>6893</v>
      </c>
      <c r="C1531" s="209" t="s">
        <v>6972</v>
      </c>
      <c r="D1531" s="209" t="s">
        <v>6973</v>
      </c>
      <c r="E1531" s="210" t="s">
        <v>357</v>
      </c>
      <c r="F1531" s="209" t="s">
        <v>357</v>
      </c>
      <c r="G1531" s="209">
        <v>91074</v>
      </c>
      <c r="H1531" s="209" t="s">
        <v>6979</v>
      </c>
      <c r="I1531" s="209" t="s">
        <v>149</v>
      </c>
      <c r="J1531" s="209" t="s">
        <v>5389</v>
      </c>
      <c r="K1531" s="210">
        <v>146.47999999999999</v>
      </c>
      <c r="L1531" s="209" t="s">
        <v>5390</v>
      </c>
    </row>
    <row r="1532" spans="1:12" ht="13.5">
      <c r="A1532" s="209" t="s">
        <v>6892</v>
      </c>
      <c r="B1532" s="209" t="s">
        <v>6893</v>
      </c>
      <c r="C1532" s="209" t="s">
        <v>6972</v>
      </c>
      <c r="D1532" s="209" t="s">
        <v>6973</v>
      </c>
      <c r="E1532" s="210" t="s">
        <v>357</v>
      </c>
      <c r="F1532" s="209" t="s">
        <v>357</v>
      </c>
      <c r="G1532" s="209">
        <v>91075</v>
      </c>
      <c r="H1532" s="209" t="s">
        <v>6980</v>
      </c>
      <c r="I1532" s="209" t="s">
        <v>149</v>
      </c>
      <c r="J1532" s="209" t="s">
        <v>5389</v>
      </c>
      <c r="K1532" s="210">
        <v>167.65</v>
      </c>
      <c r="L1532" s="209" t="s">
        <v>5390</v>
      </c>
    </row>
    <row r="1533" spans="1:12" ht="13.5">
      <c r="A1533" s="209" t="s">
        <v>6892</v>
      </c>
      <c r="B1533" s="209" t="s">
        <v>6893</v>
      </c>
      <c r="C1533" s="209" t="s">
        <v>6972</v>
      </c>
      <c r="D1533" s="209" t="s">
        <v>6973</v>
      </c>
      <c r="E1533" s="210" t="s">
        <v>357</v>
      </c>
      <c r="F1533" s="209" t="s">
        <v>357</v>
      </c>
      <c r="G1533" s="209">
        <v>91076</v>
      </c>
      <c r="H1533" s="209" t="s">
        <v>6981</v>
      </c>
      <c r="I1533" s="209" t="s">
        <v>149</v>
      </c>
      <c r="J1533" s="209" t="s">
        <v>5389</v>
      </c>
      <c r="K1533" s="210">
        <v>183.61</v>
      </c>
      <c r="L1533" s="209" t="s">
        <v>5390</v>
      </c>
    </row>
    <row r="1534" spans="1:12" ht="13.5">
      <c r="A1534" s="209" t="s">
        <v>6892</v>
      </c>
      <c r="B1534" s="209" t="s">
        <v>6893</v>
      </c>
      <c r="C1534" s="209" t="s">
        <v>6972</v>
      </c>
      <c r="D1534" s="209" t="s">
        <v>6973</v>
      </c>
      <c r="E1534" s="210" t="s">
        <v>357</v>
      </c>
      <c r="F1534" s="209" t="s">
        <v>357</v>
      </c>
      <c r="G1534" s="209">
        <v>91077</v>
      </c>
      <c r="H1534" s="209" t="s">
        <v>6982</v>
      </c>
      <c r="I1534" s="209" t="s">
        <v>149</v>
      </c>
      <c r="J1534" s="209" t="s">
        <v>5389</v>
      </c>
      <c r="K1534" s="210">
        <v>156.01</v>
      </c>
      <c r="L1534" s="209" t="s">
        <v>5390</v>
      </c>
    </row>
    <row r="1535" spans="1:12" ht="13.5">
      <c r="A1535" s="209" t="s">
        <v>6892</v>
      </c>
      <c r="B1535" s="209" t="s">
        <v>6893</v>
      </c>
      <c r="C1535" s="209" t="s">
        <v>6972</v>
      </c>
      <c r="D1535" s="209" t="s">
        <v>6973</v>
      </c>
      <c r="E1535" s="210" t="s">
        <v>357</v>
      </c>
      <c r="F1535" s="209" t="s">
        <v>357</v>
      </c>
      <c r="G1535" s="209">
        <v>91078</v>
      </c>
      <c r="H1535" s="209" t="s">
        <v>6983</v>
      </c>
      <c r="I1535" s="209" t="s">
        <v>149</v>
      </c>
      <c r="J1535" s="209" t="s">
        <v>5389</v>
      </c>
      <c r="K1535" s="210">
        <v>184.66</v>
      </c>
      <c r="L1535" s="209" t="s">
        <v>5390</v>
      </c>
    </row>
    <row r="1536" spans="1:12" ht="13.5">
      <c r="A1536" s="209" t="s">
        <v>6892</v>
      </c>
      <c r="B1536" s="209" t="s">
        <v>6893</v>
      </c>
      <c r="C1536" s="209" t="s">
        <v>6972</v>
      </c>
      <c r="D1536" s="209" t="s">
        <v>6973</v>
      </c>
      <c r="E1536" s="210" t="s">
        <v>357</v>
      </c>
      <c r="F1536" s="209" t="s">
        <v>357</v>
      </c>
      <c r="G1536" s="209">
        <v>91079</v>
      </c>
      <c r="H1536" s="209" t="s">
        <v>6984</v>
      </c>
      <c r="I1536" s="209" t="s">
        <v>149</v>
      </c>
      <c r="J1536" s="209" t="s">
        <v>5389</v>
      </c>
      <c r="K1536" s="210">
        <v>161.21</v>
      </c>
      <c r="L1536" s="209" t="s">
        <v>5390</v>
      </c>
    </row>
    <row r="1537" spans="1:12" ht="13.5">
      <c r="A1537" s="209" t="s">
        <v>6892</v>
      </c>
      <c r="B1537" s="209" t="s">
        <v>6893</v>
      </c>
      <c r="C1537" s="209" t="s">
        <v>6972</v>
      </c>
      <c r="D1537" s="209" t="s">
        <v>6973</v>
      </c>
      <c r="E1537" s="210" t="s">
        <v>357</v>
      </c>
      <c r="F1537" s="209" t="s">
        <v>357</v>
      </c>
      <c r="G1537" s="209">
        <v>91080</v>
      </c>
      <c r="H1537" s="209" t="s">
        <v>6985</v>
      </c>
      <c r="I1537" s="209" t="s">
        <v>149</v>
      </c>
      <c r="J1537" s="209" t="s">
        <v>5389</v>
      </c>
      <c r="K1537" s="210">
        <v>189.67</v>
      </c>
      <c r="L1537" s="209" t="s">
        <v>5390</v>
      </c>
    </row>
    <row r="1538" spans="1:12" ht="13.5">
      <c r="A1538" s="209" t="s">
        <v>6892</v>
      </c>
      <c r="B1538" s="209" t="s">
        <v>6893</v>
      </c>
      <c r="C1538" s="209" t="s">
        <v>6972</v>
      </c>
      <c r="D1538" s="209" t="s">
        <v>6973</v>
      </c>
      <c r="E1538" s="210" t="s">
        <v>357</v>
      </c>
      <c r="F1538" s="209" t="s">
        <v>357</v>
      </c>
      <c r="G1538" s="209">
        <v>91081</v>
      </c>
      <c r="H1538" s="209" t="s">
        <v>6986</v>
      </c>
      <c r="I1538" s="209" t="s">
        <v>149</v>
      </c>
      <c r="J1538" s="209" t="s">
        <v>5389</v>
      </c>
      <c r="K1538" s="210">
        <v>169.21</v>
      </c>
      <c r="L1538" s="209" t="s">
        <v>5390</v>
      </c>
    </row>
    <row r="1539" spans="1:12" ht="13.5">
      <c r="A1539" s="209" t="s">
        <v>6892</v>
      </c>
      <c r="B1539" s="209" t="s">
        <v>6893</v>
      </c>
      <c r="C1539" s="209" t="s">
        <v>6972</v>
      </c>
      <c r="D1539" s="209" t="s">
        <v>6973</v>
      </c>
      <c r="E1539" s="210" t="s">
        <v>357</v>
      </c>
      <c r="F1539" s="209" t="s">
        <v>357</v>
      </c>
      <c r="G1539" s="209">
        <v>91082</v>
      </c>
      <c r="H1539" s="209" t="s">
        <v>6987</v>
      </c>
      <c r="I1539" s="209" t="s">
        <v>149</v>
      </c>
      <c r="J1539" s="209" t="s">
        <v>5389</v>
      </c>
      <c r="K1539" s="210">
        <v>198.92</v>
      </c>
      <c r="L1539" s="209" t="s">
        <v>5390</v>
      </c>
    </row>
    <row r="1540" spans="1:12" ht="13.5">
      <c r="A1540" s="209" t="s">
        <v>6892</v>
      </c>
      <c r="B1540" s="209" t="s">
        <v>6893</v>
      </c>
      <c r="C1540" s="209" t="s">
        <v>6972</v>
      </c>
      <c r="D1540" s="209" t="s">
        <v>6973</v>
      </c>
      <c r="E1540" s="210" t="s">
        <v>357</v>
      </c>
      <c r="F1540" s="209" t="s">
        <v>357</v>
      </c>
      <c r="G1540" s="209">
        <v>91083</v>
      </c>
      <c r="H1540" s="209" t="s">
        <v>6988</v>
      </c>
      <c r="I1540" s="209" t="s">
        <v>149</v>
      </c>
      <c r="J1540" s="209" t="s">
        <v>5389</v>
      </c>
      <c r="K1540" s="210">
        <v>178.23</v>
      </c>
      <c r="L1540" s="209" t="s">
        <v>5390</v>
      </c>
    </row>
    <row r="1541" spans="1:12" ht="13.5">
      <c r="A1541" s="209" t="s">
        <v>6892</v>
      </c>
      <c r="B1541" s="209" t="s">
        <v>6893</v>
      </c>
      <c r="C1541" s="209" t="s">
        <v>6972</v>
      </c>
      <c r="D1541" s="209" t="s">
        <v>6973</v>
      </c>
      <c r="E1541" s="210" t="s">
        <v>357</v>
      </c>
      <c r="F1541" s="209" t="s">
        <v>357</v>
      </c>
      <c r="G1541" s="209">
        <v>91084</v>
      </c>
      <c r="H1541" s="209" t="s">
        <v>6989</v>
      </c>
      <c r="I1541" s="209" t="s">
        <v>149</v>
      </c>
      <c r="J1541" s="209" t="s">
        <v>5389</v>
      </c>
      <c r="K1541" s="210">
        <v>207.72</v>
      </c>
      <c r="L1541" s="209" t="s">
        <v>5390</v>
      </c>
    </row>
    <row r="1542" spans="1:12" ht="13.5">
      <c r="A1542" s="209" t="s">
        <v>6892</v>
      </c>
      <c r="B1542" s="209" t="s">
        <v>6893</v>
      </c>
      <c r="C1542" s="209" t="s">
        <v>6972</v>
      </c>
      <c r="D1542" s="209" t="s">
        <v>6973</v>
      </c>
      <c r="E1542" s="210" t="s">
        <v>357</v>
      </c>
      <c r="F1542" s="209" t="s">
        <v>357</v>
      </c>
      <c r="G1542" s="209">
        <v>91086</v>
      </c>
      <c r="H1542" s="209" t="s">
        <v>6990</v>
      </c>
      <c r="I1542" s="209" t="s">
        <v>149</v>
      </c>
      <c r="J1542" s="209" t="s">
        <v>5389</v>
      </c>
      <c r="K1542" s="210">
        <v>128.24</v>
      </c>
      <c r="L1542" s="209" t="s">
        <v>5390</v>
      </c>
    </row>
    <row r="1543" spans="1:12" ht="13.5">
      <c r="A1543" s="209" t="s">
        <v>6892</v>
      </c>
      <c r="B1543" s="209" t="s">
        <v>6893</v>
      </c>
      <c r="C1543" s="209" t="s">
        <v>6972</v>
      </c>
      <c r="D1543" s="209" t="s">
        <v>6973</v>
      </c>
      <c r="E1543" s="210" t="s">
        <v>357</v>
      </c>
      <c r="F1543" s="209" t="s">
        <v>357</v>
      </c>
      <c r="G1543" s="209">
        <v>91087</v>
      </c>
      <c r="H1543" s="209" t="s">
        <v>6991</v>
      </c>
      <c r="I1543" s="209" t="s">
        <v>149</v>
      </c>
      <c r="J1543" s="209" t="s">
        <v>5389</v>
      </c>
      <c r="K1543" s="210">
        <v>143.28</v>
      </c>
      <c r="L1543" s="209" t="s">
        <v>5390</v>
      </c>
    </row>
    <row r="1544" spans="1:12" ht="13.5">
      <c r="A1544" s="209" t="s">
        <v>6892</v>
      </c>
      <c r="B1544" s="209" t="s">
        <v>6893</v>
      </c>
      <c r="C1544" s="209" t="s">
        <v>6972</v>
      </c>
      <c r="D1544" s="209" t="s">
        <v>6973</v>
      </c>
      <c r="E1544" s="210" t="s">
        <v>357</v>
      </c>
      <c r="F1544" s="209" t="s">
        <v>357</v>
      </c>
      <c r="G1544" s="209">
        <v>91088</v>
      </c>
      <c r="H1544" s="209" t="s">
        <v>6992</v>
      </c>
      <c r="I1544" s="209" t="s">
        <v>149</v>
      </c>
      <c r="J1544" s="209" t="s">
        <v>5389</v>
      </c>
      <c r="K1544" s="210">
        <v>165.25</v>
      </c>
      <c r="L1544" s="209" t="s">
        <v>5390</v>
      </c>
    </row>
    <row r="1545" spans="1:12" ht="13.5">
      <c r="A1545" s="209" t="s">
        <v>6892</v>
      </c>
      <c r="B1545" s="209" t="s">
        <v>6893</v>
      </c>
      <c r="C1545" s="209" t="s">
        <v>6972</v>
      </c>
      <c r="D1545" s="209" t="s">
        <v>6973</v>
      </c>
      <c r="E1545" s="210" t="s">
        <v>357</v>
      </c>
      <c r="F1545" s="209" t="s">
        <v>357</v>
      </c>
      <c r="G1545" s="209">
        <v>91089</v>
      </c>
      <c r="H1545" s="209" t="s">
        <v>6993</v>
      </c>
      <c r="I1545" s="209" t="s">
        <v>149</v>
      </c>
      <c r="J1545" s="209" t="s">
        <v>5389</v>
      </c>
      <c r="K1545" s="210">
        <v>180.4</v>
      </c>
      <c r="L1545" s="209" t="s">
        <v>5390</v>
      </c>
    </row>
    <row r="1546" spans="1:12" ht="13.5">
      <c r="A1546" s="209" t="s">
        <v>6892</v>
      </c>
      <c r="B1546" s="209" t="s">
        <v>6893</v>
      </c>
      <c r="C1546" s="209" t="s">
        <v>6972</v>
      </c>
      <c r="D1546" s="209" t="s">
        <v>6973</v>
      </c>
      <c r="E1546" s="210" t="s">
        <v>357</v>
      </c>
      <c r="F1546" s="209" t="s">
        <v>357</v>
      </c>
      <c r="G1546" s="209">
        <v>91090</v>
      </c>
      <c r="H1546" s="209" t="s">
        <v>6994</v>
      </c>
      <c r="I1546" s="209" t="s">
        <v>149</v>
      </c>
      <c r="J1546" s="209" t="s">
        <v>5389</v>
      </c>
      <c r="K1546" s="210">
        <v>137.75</v>
      </c>
      <c r="L1546" s="209" t="s">
        <v>5390</v>
      </c>
    </row>
    <row r="1547" spans="1:12" ht="13.5">
      <c r="A1547" s="209" t="s">
        <v>6892</v>
      </c>
      <c r="B1547" s="209" t="s">
        <v>6893</v>
      </c>
      <c r="C1547" s="209" t="s">
        <v>6972</v>
      </c>
      <c r="D1547" s="209" t="s">
        <v>6973</v>
      </c>
      <c r="E1547" s="210" t="s">
        <v>357</v>
      </c>
      <c r="F1547" s="209" t="s">
        <v>357</v>
      </c>
      <c r="G1547" s="209">
        <v>91091</v>
      </c>
      <c r="H1547" s="209" t="s">
        <v>6995</v>
      </c>
      <c r="I1547" s="209" t="s">
        <v>149</v>
      </c>
      <c r="J1547" s="209" t="s">
        <v>5389</v>
      </c>
      <c r="K1547" s="210">
        <v>154.16999999999999</v>
      </c>
      <c r="L1547" s="209" t="s">
        <v>5390</v>
      </c>
    </row>
    <row r="1548" spans="1:12" ht="13.5">
      <c r="A1548" s="209" t="s">
        <v>6892</v>
      </c>
      <c r="B1548" s="209" t="s">
        <v>6893</v>
      </c>
      <c r="C1548" s="209" t="s">
        <v>6972</v>
      </c>
      <c r="D1548" s="209" t="s">
        <v>6973</v>
      </c>
      <c r="E1548" s="210" t="s">
        <v>357</v>
      </c>
      <c r="F1548" s="209" t="s">
        <v>357</v>
      </c>
      <c r="G1548" s="209">
        <v>91092</v>
      </c>
      <c r="H1548" s="209" t="s">
        <v>6996</v>
      </c>
      <c r="I1548" s="209" t="s">
        <v>149</v>
      </c>
      <c r="J1548" s="209" t="s">
        <v>5389</v>
      </c>
      <c r="K1548" s="210">
        <v>175.69</v>
      </c>
      <c r="L1548" s="209" t="s">
        <v>5390</v>
      </c>
    </row>
    <row r="1549" spans="1:12" ht="13.5">
      <c r="A1549" s="209" t="s">
        <v>6892</v>
      </c>
      <c r="B1549" s="209" t="s">
        <v>6893</v>
      </c>
      <c r="C1549" s="209" t="s">
        <v>6972</v>
      </c>
      <c r="D1549" s="209" t="s">
        <v>6973</v>
      </c>
      <c r="E1549" s="210" t="s">
        <v>357</v>
      </c>
      <c r="F1549" s="209" t="s">
        <v>357</v>
      </c>
      <c r="G1549" s="209">
        <v>91093</v>
      </c>
      <c r="H1549" s="209" t="s">
        <v>6997</v>
      </c>
      <c r="I1549" s="209" t="s">
        <v>149</v>
      </c>
      <c r="J1549" s="209" t="s">
        <v>5389</v>
      </c>
      <c r="K1549" s="210">
        <v>192.41</v>
      </c>
      <c r="L1549" s="209" t="s">
        <v>5390</v>
      </c>
    </row>
    <row r="1550" spans="1:12" ht="13.5">
      <c r="A1550" s="209" t="s">
        <v>6892</v>
      </c>
      <c r="B1550" s="209" t="s">
        <v>6893</v>
      </c>
      <c r="C1550" s="209" t="s">
        <v>6972</v>
      </c>
      <c r="D1550" s="209" t="s">
        <v>6973</v>
      </c>
      <c r="E1550" s="210" t="s">
        <v>357</v>
      </c>
      <c r="F1550" s="209" t="s">
        <v>357</v>
      </c>
      <c r="G1550" s="209">
        <v>91094</v>
      </c>
      <c r="H1550" s="209" t="s">
        <v>6998</v>
      </c>
      <c r="I1550" s="209" t="s">
        <v>149</v>
      </c>
      <c r="J1550" s="209" t="s">
        <v>5389</v>
      </c>
      <c r="K1550" s="210">
        <v>161.49</v>
      </c>
      <c r="L1550" s="209" t="s">
        <v>5390</v>
      </c>
    </row>
    <row r="1551" spans="1:12" ht="13.5">
      <c r="A1551" s="209" t="s">
        <v>6892</v>
      </c>
      <c r="B1551" s="209" t="s">
        <v>6893</v>
      </c>
      <c r="C1551" s="209" t="s">
        <v>6972</v>
      </c>
      <c r="D1551" s="209" t="s">
        <v>6973</v>
      </c>
      <c r="E1551" s="210" t="s">
        <v>357</v>
      </c>
      <c r="F1551" s="209" t="s">
        <v>357</v>
      </c>
      <c r="G1551" s="209">
        <v>91095</v>
      </c>
      <c r="H1551" s="209" t="s">
        <v>6999</v>
      </c>
      <c r="I1551" s="209" t="s">
        <v>149</v>
      </c>
      <c r="J1551" s="209" t="s">
        <v>5389</v>
      </c>
      <c r="K1551" s="210">
        <v>190.49</v>
      </c>
      <c r="L1551" s="209" t="s">
        <v>5390</v>
      </c>
    </row>
    <row r="1552" spans="1:12" ht="13.5">
      <c r="A1552" s="209" t="s">
        <v>6892</v>
      </c>
      <c r="B1552" s="209" t="s">
        <v>6893</v>
      </c>
      <c r="C1552" s="209" t="s">
        <v>6972</v>
      </c>
      <c r="D1552" s="209" t="s">
        <v>6973</v>
      </c>
      <c r="E1552" s="210" t="s">
        <v>357</v>
      </c>
      <c r="F1552" s="209" t="s">
        <v>357</v>
      </c>
      <c r="G1552" s="209">
        <v>91096</v>
      </c>
      <c r="H1552" s="209" t="s">
        <v>7000</v>
      </c>
      <c r="I1552" s="209" t="s">
        <v>149</v>
      </c>
      <c r="J1552" s="209" t="s">
        <v>5389</v>
      </c>
      <c r="K1552" s="210">
        <v>164.1</v>
      </c>
      <c r="L1552" s="209" t="s">
        <v>5390</v>
      </c>
    </row>
    <row r="1553" spans="1:12" ht="13.5">
      <c r="A1553" s="209" t="s">
        <v>6892</v>
      </c>
      <c r="B1553" s="209" t="s">
        <v>6893</v>
      </c>
      <c r="C1553" s="209" t="s">
        <v>6972</v>
      </c>
      <c r="D1553" s="209" t="s">
        <v>6973</v>
      </c>
      <c r="E1553" s="210" t="s">
        <v>357</v>
      </c>
      <c r="F1553" s="209" t="s">
        <v>357</v>
      </c>
      <c r="G1553" s="209">
        <v>91097</v>
      </c>
      <c r="H1553" s="209" t="s">
        <v>7001</v>
      </c>
      <c r="I1553" s="209" t="s">
        <v>149</v>
      </c>
      <c r="J1553" s="209" t="s">
        <v>5389</v>
      </c>
      <c r="K1553" s="210">
        <v>192.97</v>
      </c>
      <c r="L1553" s="209" t="s">
        <v>5390</v>
      </c>
    </row>
    <row r="1554" spans="1:12" ht="13.5">
      <c r="A1554" s="209" t="s">
        <v>6892</v>
      </c>
      <c r="B1554" s="209" t="s">
        <v>6893</v>
      </c>
      <c r="C1554" s="209" t="s">
        <v>6972</v>
      </c>
      <c r="D1554" s="209" t="s">
        <v>6973</v>
      </c>
      <c r="E1554" s="210" t="s">
        <v>357</v>
      </c>
      <c r="F1554" s="209" t="s">
        <v>357</v>
      </c>
      <c r="G1554" s="209">
        <v>91098</v>
      </c>
      <c r="H1554" s="209" t="s">
        <v>7002</v>
      </c>
      <c r="I1554" s="209" t="s">
        <v>149</v>
      </c>
      <c r="J1554" s="209" t="s">
        <v>5389</v>
      </c>
      <c r="K1554" s="210">
        <v>174.29</v>
      </c>
      <c r="L1554" s="209" t="s">
        <v>5390</v>
      </c>
    </row>
    <row r="1555" spans="1:12" ht="13.5">
      <c r="A1555" s="209" t="s">
        <v>6892</v>
      </c>
      <c r="B1555" s="209" t="s">
        <v>6893</v>
      </c>
      <c r="C1555" s="209" t="s">
        <v>6972</v>
      </c>
      <c r="D1555" s="209" t="s">
        <v>6973</v>
      </c>
      <c r="E1555" s="210" t="s">
        <v>357</v>
      </c>
      <c r="F1555" s="209" t="s">
        <v>357</v>
      </c>
      <c r="G1555" s="209">
        <v>91099</v>
      </c>
      <c r="H1555" s="209" t="s">
        <v>7003</v>
      </c>
      <c r="I1555" s="209" t="s">
        <v>149</v>
      </c>
      <c r="J1555" s="209" t="s">
        <v>5389</v>
      </c>
      <c r="K1555" s="210">
        <v>204.49</v>
      </c>
      <c r="L1555" s="209" t="s">
        <v>5390</v>
      </c>
    </row>
    <row r="1556" spans="1:12" ht="13.5">
      <c r="A1556" s="209" t="s">
        <v>6892</v>
      </c>
      <c r="B1556" s="209" t="s">
        <v>6893</v>
      </c>
      <c r="C1556" s="209" t="s">
        <v>6972</v>
      </c>
      <c r="D1556" s="209" t="s">
        <v>6973</v>
      </c>
      <c r="E1556" s="210" t="s">
        <v>357</v>
      </c>
      <c r="F1556" s="209" t="s">
        <v>357</v>
      </c>
      <c r="G1556" s="209">
        <v>91100</v>
      </c>
      <c r="H1556" s="209" t="s">
        <v>7004</v>
      </c>
      <c r="I1556" s="209" t="s">
        <v>149</v>
      </c>
      <c r="J1556" s="209" t="s">
        <v>5389</v>
      </c>
      <c r="K1556" s="210">
        <v>181.49</v>
      </c>
      <c r="L1556" s="209" t="s">
        <v>5390</v>
      </c>
    </row>
    <row r="1557" spans="1:12" ht="13.5">
      <c r="A1557" s="209" t="s">
        <v>6892</v>
      </c>
      <c r="B1557" s="209" t="s">
        <v>6893</v>
      </c>
      <c r="C1557" s="209" t="s">
        <v>6972</v>
      </c>
      <c r="D1557" s="209" t="s">
        <v>6973</v>
      </c>
      <c r="E1557" s="210" t="s">
        <v>357</v>
      </c>
      <c r="F1557" s="209" t="s">
        <v>357</v>
      </c>
      <c r="G1557" s="209">
        <v>91101</v>
      </c>
      <c r="H1557" s="209" t="s">
        <v>7005</v>
      </c>
      <c r="I1557" s="209" t="s">
        <v>149</v>
      </c>
      <c r="J1557" s="209" t="s">
        <v>5389</v>
      </c>
      <c r="K1557" s="210">
        <v>211.59</v>
      </c>
      <c r="L1557" s="209" t="s">
        <v>5390</v>
      </c>
    </row>
    <row r="1558" spans="1:12" ht="13.5">
      <c r="A1558" s="209" t="s">
        <v>6892</v>
      </c>
      <c r="B1558" s="209" t="s">
        <v>6893</v>
      </c>
      <c r="C1558" s="209" t="s">
        <v>6972</v>
      </c>
      <c r="D1558" s="209" t="s">
        <v>6973</v>
      </c>
      <c r="E1558" s="210" t="s">
        <v>357</v>
      </c>
      <c r="F1558" s="209" t="s">
        <v>357</v>
      </c>
      <c r="G1558" s="209">
        <v>93952</v>
      </c>
      <c r="H1558" s="209" t="s">
        <v>7006</v>
      </c>
      <c r="I1558" s="209" t="s">
        <v>148</v>
      </c>
      <c r="J1558" s="209" t="s">
        <v>5389</v>
      </c>
      <c r="K1558" s="210">
        <v>216.2</v>
      </c>
      <c r="L1558" s="209" t="s">
        <v>5390</v>
      </c>
    </row>
    <row r="1559" spans="1:12" ht="13.5">
      <c r="A1559" s="209" t="s">
        <v>6892</v>
      </c>
      <c r="B1559" s="209" t="s">
        <v>6893</v>
      </c>
      <c r="C1559" s="209" t="s">
        <v>6972</v>
      </c>
      <c r="D1559" s="209" t="s">
        <v>6973</v>
      </c>
      <c r="E1559" s="210" t="s">
        <v>357</v>
      </c>
      <c r="F1559" s="209" t="s">
        <v>357</v>
      </c>
      <c r="G1559" s="209">
        <v>93953</v>
      </c>
      <c r="H1559" s="209" t="s">
        <v>7007</v>
      </c>
      <c r="I1559" s="209" t="s">
        <v>148</v>
      </c>
      <c r="J1559" s="209" t="s">
        <v>5389</v>
      </c>
      <c r="K1559" s="210">
        <v>202.5</v>
      </c>
      <c r="L1559" s="209" t="s">
        <v>5390</v>
      </c>
    </row>
    <row r="1560" spans="1:12" ht="13.5">
      <c r="A1560" s="209" t="s">
        <v>6892</v>
      </c>
      <c r="B1560" s="209" t="s">
        <v>6893</v>
      </c>
      <c r="C1560" s="209" t="s">
        <v>6972</v>
      </c>
      <c r="D1560" s="209" t="s">
        <v>6973</v>
      </c>
      <c r="E1560" s="210" t="s">
        <v>357</v>
      </c>
      <c r="F1560" s="209" t="s">
        <v>357</v>
      </c>
      <c r="G1560" s="209">
        <v>93954</v>
      </c>
      <c r="H1560" s="209" t="s">
        <v>7008</v>
      </c>
      <c r="I1560" s="209" t="s">
        <v>148</v>
      </c>
      <c r="J1560" s="209" t="s">
        <v>5389</v>
      </c>
      <c r="K1560" s="210">
        <v>194.26</v>
      </c>
      <c r="L1560" s="209" t="s">
        <v>5390</v>
      </c>
    </row>
    <row r="1561" spans="1:12" ht="13.5">
      <c r="A1561" s="209" t="s">
        <v>6892</v>
      </c>
      <c r="B1561" s="209" t="s">
        <v>6893</v>
      </c>
      <c r="C1561" s="209" t="s">
        <v>6972</v>
      </c>
      <c r="D1561" s="209" t="s">
        <v>6973</v>
      </c>
      <c r="E1561" s="210" t="s">
        <v>357</v>
      </c>
      <c r="F1561" s="209" t="s">
        <v>357</v>
      </c>
      <c r="G1561" s="209">
        <v>93955</v>
      </c>
      <c r="H1561" s="209" t="s">
        <v>7009</v>
      </c>
      <c r="I1561" s="209" t="s">
        <v>148</v>
      </c>
      <c r="J1561" s="209" t="s">
        <v>5389</v>
      </c>
      <c r="K1561" s="210">
        <v>188.42</v>
      </c>
      <c r="L1561" s="209" t="s">
        <v>5390</v>
      </c>
    </row>
    <row r="1562" spans="1:12" ht="13.5">
      <c r="A1562" s="209" t="s">
        <v>6892</v>
      </c>
      <c r="B1562" s="209" t="s">
        <v>6893</v>
      </c>
      <c r="C1562" s="209" t="s">
        <v>6972</v>
      </c>
      <c r="D1562" s="209" t="s">
        <v>6973</v>
      </c>
      <c r="E1562" s="210" t="s">
        <v>357</v>
      </c>
      <c r="F1562" s="209" t="s">
        <v>357</v>
      </c>
      <c r="G1562" s="209">
        <v>93956</v>
      </c>
      <c r="H1562" s="209" t="s">
        <v>7010</v>
      </c>
      <c r="I1562" s="209" t="s">
        <v>148</v>
      </c>
      <c r="J1562" s="209" t="s">
        <v>5389</v>
      </c>
      <c r="K1562" s="210">
        <v>183.81</v>
      </c>
      <c r="L1562" s="209" t="s">
        <v>5390</v>
      </c>
    </row>
    <row r="1563" spans="1:12" ht="13.5">
      <c r="A1563" s="209" t="s">
        <v>6892</v>
      </c>
      <c r="B1563" s="209" t="s">
        <v>6893</v>
      </c>
      <c r="C1563" s="209" t="s">
        <v>6972</v>
      </c>
      <c r="D1563" s="209" t="s">
        <v>6973</v>
      </c>
      <c r="E1563" s="210" t="s">
        <v>357</v>
      </c>
      <c r="F1563" s="209" t="s">
        <v>357</v>
      </c>
      <c r="G1563" s="209">
        <v>93957</v>
      </c>
      <c r="H1563" s="209" t="s">
        <v>7011</v>
      </c>
      <c r="I1563" s="209" t="s">
        <v>148</v>
      </c>
      <c r="J1563" s="209" t="s">
        <v>5389</v>
      </c>
      <c r="K1563" s="210">
        <v>231.64</v>
      </c>
      <c r="L1563" s="209" t="s">
        <v>5390</v>
      </c>
    </row>
    <row r="1564" spans="1:12" ht="13.5">
      <c r="A1564" s="209" t="s">
        <v>6892</v>
      </c>
      <c r="B1564" s="209" t="s">
        <v>6893</v>
      </c>
      <c r="C1564" s="209" t="s">
        <v>6972</v>
      </c>
      <c r="D1564" s="209" t="s">
        <v>6973</v>
      </c>
      <c r="E1564" s="210" t="s">
        <v>357</v>
      </c>
      <c r="F1564" s="209" t="s">
        <v>357</v>
      </c>
      <c r="G1564" s="209">
        <v>93958</v>
      </c>
      <c r="H1564" s="209" t="s">
        <v>7012</v>
      </c>
      <c r="I1564" s="209" t="s">
        <v>148</v>
      </c>
      <c r="J1564" s="209" t="s">
        <v>5389</v>
      </c>
      <c r="K1564" s="210">
        <v>217.1</v>
      </c>
      <c r="L1564" s="209" t="s">
        <v>5390</v>
      </c>
    </row>
    <row r="1565" spans="1:12" ht="13.5">
      <c r="A1565" s="209" t="s">
        <v>6892</v>
      </c>
      <c r="B1565" s="209" t="s">
        <v>6893</v>
      </c>
      <c r="C1565" s="209" t="s">
        <v>6972</v>
      </c>
      <c r="D1565" s="209" t="s">
        <v>6973</v>
      </c>
      <c r="E1565" s="210" t="s">
        <v>357</v>
      </c>
      <c r="F1565" s="209" t="s">
        <v>357</v>
      </c>
      <c r="G1565" s="209">
        <v>93959</v>
      </c>
      <c r="H1565" s="209" t="s">
        <v>7013</v>
      </c>
      <c r="I1565" s="209" t="s">
        <v>148</v>
      </c>
      <c r="J1565" s="209" t="s">
        <v>5389</v>
      </c>
      <c r="K1565" s="210">
        <v>208.43</v>
      </c>
      <c r="L1565" s="209" t="s">
        <v>5390</v>
      </c>
    </row>
    <row r="1566" spans="1:12" ht="13.5">
      <c r="A1566" s="209" t="s">
        <v>6892</v>
      </c>
      <c r="B1566" s="209" t="s">
        <v>6893</v>
      </c>
      <c r="C1566" s="209" t="s">
        <v>6972</v>
      </c>
      <c r="D1566" s="209" t="s">
        <v>6973</v>
      </c>
      <c r="E1566" s="210" t="s">
        <v>357</v>
      </c>
      <c r="F1566" s="209" t="s">
        <v>357</v>
      </c>
      <c r="G1566" s="209">
        <v>93960</v>
      </c>
      <c r="H1566" s="209" t="s">
        <v>7014</v>
      </c>
      <c r="I1566" s="209" t="s">
        <v>148</v>
      </c>
      <c r="J1566" s="209" t="s">
        <v>5389</v>
      </c>
      <c r="K1566" s="210">
        <v>202.32</v>
      </c>
      <c r="L1566" s="209" t="s">
        <v>5390</v>
      </c>
    </row>
    <row r="1567" spans="1:12" ht="13.5">
      <c r="A1567" s="209" t="s">
        <v>6892</v>
      </c>
      <c r="B1567" s="209" t="s">
        <v>6893</v>
      </c>
      <c r="C1567" s="209" t="s">
        <v>6972</v>
      </c>
      <c r="D1567" s="209" t="s">
        <v>6973</v>
      </c>
      <c r="E1567" s="210" t="s">
        <v>357</v>
      </c>
      <c r="F1567" s="209" t="s">
        <v>357</v>
      </c>
      <c r="G1567" s="209">
        <v>93961</v>
      </c>
      <c r="H1567" s="209" t="s">
        <v>7015</v>
      </c>
      <c r="I1567" s="209" t="s">
        <v>148</v>
      </c>
      <c r="J1567" s="209" t="s">
        <v>5389</v>
      </c>
      <c r="K1567" s="210">
        <v>197.5</v>
      </c>
      <c r="L1567" s="209" t="s">
        <v>5390</v>
      </c>
    </row>
    <row r="1568" spans="1:12" ht="13.5">
      <c r="A1568" s="209" t="s">
        <v>6892</v>
      </c>
      <c r="B1568" s="209" t="s">
        <v>6893</v>
      </c>
      <c r="C1568" s="209" t="s">
        <v>6972</v>
      </c>
      <c r="D1568" s="209" t="s">
        <v>6973</v>
      </c>
      <c r="E1568" s="210" t="s">
        <v>357</v>
      </c>
      <c r="F1568" s="209" t="s">
        <v>357</v>
      </c>
      <c r="G1568" s="209">
        <v>93962</v>
      </c>
      <c r="H1568" s="209" t="s">
        <v>7016</v>
      </c>
      <c r="I1568" s="209" t="s">
        <v>148</v>
      </c>
      <c r="J1568" s="209" t="s">
        <v>5389</v>
      </c>
      <c r="K1568" s="210">
        <v>201.87</v>
      </c>
      <c r="L1568" s="209" t="s">
        <v>5390</v>
      </c>
    </row>
    <row r="1569" spans="1:12" ht="13.5">
      <c r="A1569" s="209" t="s">
        <v>6892</v>
      </c>
      <c r="B1569" s="209" t="s">
        <v>6893</v>
      </c>
      <c r="C1569" s="209" t="s">
        <v>6972</v>
      </c>
      <c r="D1569" s="209" t="s">
        <v>6973</v>
      </c>
      <c r="E1569" s="210" t="s">
        <v>357</v>
      </c>
      <c r="F1569" s="209" t="s">
        <v>357</v>
      </c>
      <c r="G1569" s="209">
        <v>93963</v>
      </c>
      <c r="H1569" s="209" t="s">
        <v>7017</v>
      </c>
      <c r="I1569" s="209" t="s">
        <v>148</v>
      </c>
      <c r="J1569" s="209" t="s">
        <v>5389</v>
      </c>
      <c r="K1569" s="210">
        <v>188.18</v>
      </c>
      <c r="L1569" s="209" t="s">
        <v>5390</v>
      </c>
    </row>
    <row r="1570" spans="1:12" ht="13.5">
      <c r="A1570" s="209" t="s">
        <v>6892</v>
      </c>
      <c r="B1570" s="209" t="s">
        <v>6893</v>
      </c>
      <c r="C1570" s="209" t="s">
        <v>6972</v>
      </c>
      <c r="D1570" s="209" t="s">
        <v>6973</v>
      </c>
      <c r="E1570" s="210" t="s">
        <v>357</v>
      </c>
      <c r="F1570" s="209" t="s">
        <v>357</v>
      </c>
      <c r="G1570" s="209">
        <v>93964</v>
      </c>
      <c r="H1570" s="209" t="s">
        <v>7018</v>
      </c>
      <c r="I1570" s="209" t="s">
        <v>148</v>
      </c>
      <c r="J1570" s="209" t="s">
        <v>5389</v>
      </c>
      <c r="K1570" s="210">
        <v>179.99</v>
      </c>
      <c r="L1570" s="209" t="s">
        <v>5390</v>
      </c>
    </row>
    <row r="1571" spans="1:12" ht="13.5">
      <c r="A1571" s="209" t="s">
        <v>6892</v>
      </c>
      <c r="B1571" s="209" t="s">
        <v>6893</v>
      </c>
      <c r="C1571" s="209" t="s">
        <v>6972</v>
      </c>
      <c r="D1571" s="209" t="s">
        <v>6973</v>
      </c>
      <c r="E1571" s="210" t="s">
        <v>357</v>
      </c>
      <c r="F1571" s="209" t="s">
        <v>357</v>
      </c>
      <c r="G1571" s="209">
        <v>93965</v>
      </c>
      <c r="H1571" s="209" t="s">
        <v>7019</v>
      </c>
      <c r="I1571" s="209" t="s">
        <v>148</v>
      </c>
      <c r="J1571" s="209" t="s">
        <v>5389</v>
      </c>
      <c r="K1571" s="210">
        <v>172.54</v>
      </c>
      <c r="L1571" s="209" t="s">
        <v>5390</v>
      </c>
    </row>
    <row r="1572" spans="1:12" ht="13.5">
      <c r="A1572" s="209" t="s">
        <v>6892</v>
      </c>
      <c r="B1572" s="209" t="s">
        <v>6893</v>
      </c>
      <c r="C1572" s="209" t="s">
        <v>6972</v>
      </c>
      <c r="D1572" s="209" t="s">
        <v>6973</v>
      </c>
      <c r="E1572" s="210" t="s">
        <v>357</v>
      </c>
      <c r="F1572" s="209" t="s">
        <v>357</v>
      </c>
      <c r="G1572" s="209">
        <v>93966</v>
      </c>
      <c r="H1572" s="209" t="s">
        <v>7020</v>
      </c>
      <c r="I1572" s="209" t="s">
        <v>148</v>
      </c>
      <c r="J1572" s="209" t="s">
        <v>5389</v>
      </c>
      <c r="K1572" s="210">
        <v>169.6</v>
      </c>
      <c r="L1572" s="209" t="s">
        <v>5390</v>
      </c>
    </row>
    <row r="1573" spans="1:12" ht="13.5">
      <c r="A1573" s="209" t="s">
        <v>6892</v>
      </c>
      <c r="B1573" s="209" t="s">
        <v>6893</v>
      </c>
      <c r="C1573" s="209" t="s">
        <v>6972</v>
      </c>
      <c r="D1573" s="209" t="s">
        <v>6973</v>
      </c>
      <c r="E1573" s="210" t="s">
        <v>357</v>
      </c>
      <c r="F1573" s="209" t="s">
        <v>357</v>
      </c>
      <c r="G1573" s="209">
        <v>93967</v>
      </c>
      <c r="H1573" s="209" t="s">
        <v>7021</v>
      </c>
      <c r="I1573" s="209" t="s">
        <v>148</v>
      </c>
      <c r="J1573" s="209" t="s">
        <v>5389</v>
      </c>
      <c r="K1573" s="210">
        <v>217.27</v>
      </c>
      <c r="L1573" s="209" t="s">
        <v>5390</v>
      </c>
    </row>
    <row r="1574" spans="1:12" ht="13.5">
      <c r="A1574" s="209" t="s">
        <v>6892</v>
      </c>
      <c r="B1574" s="209" t="s">
        <v>6893</v>
      </c>
      <c r="C1574" s="209" t="s">
        <v>6972</v>
      </c>
      <c r="D1574" s="209" t="s">
        <v>6973</v>
      </c>
      <c r="E1574" s="210" t="s">
        <v>357</v>
      </c>
      <c r="F1574" s="209" t="s">
        <v>357</v>
      </c>
      <c r="G1574" s="209">
        <v>93968</v>
      </c>
      <c r="H1574" s="209" t="s">
        <v>7022</v>
      </c>
      <c r="I1574" s="209" t="s">
        <v>148</v>
      </c>
      <c r="J1574" s="209" t="s">
        <v>5389</v>
      </c>
      <c r="K1574" s="210">
        <v>202.76</v>
      </c>
      <c r="L1574" s="209" t="s">
        <v>5390</v>
      </c>
    </row>
    <row r="1575" spans="1:12" ht="13.5">
      <c r="A1575" s="209" t="s">
        <v>6892</v>
      </c>
      <c r="B1575" s="209" t="s">
        <v>6893</v>
      </c>
      <c r="C1575" s="209" t="s">
        <v>6972</v>
      </c>
      <c r="D1575" s="209" t="s">
        <v>6973</v>
      </c>
      <c r="E1575" s="210" t="s">
        <v>357</v>
      </c>
      <c r="F1575" s="209" t="s">
        <v>357</v>
      </c>
      <c r="G1575" s="209">
        <v>93969</v>
      </c>
      <c r="H1575" s="209" t="s">
        <v>7023</v>
      </c>
      <c r="I1575" s="209" t="s">
        <v>148</v>
      </c>
      <c r="J1575" s="209" t="s">
        <v>5389</v>
      </c>
      <c r="K1575" s="210">
        <v>194.13</v>
      </c>
      <c r="L1575" s="209" t="s">
        <v>5390</v>
      </c>
    </row>
    <row r="1576" spans="1:12" ht="13.5">
      <c r="A1576" s="209" t="s">
        <v>6892</v>
      </c>
      <c r="B1576" s="209" t="s">
        <v>6893</v>
      </c>
      <c r="C1576" s="209" t="s">
        <v>6972</v>
      </c>
      <c r="D1576" s="209" t="s">
        <v>6973</v>
      </c>
      <c r="E1576" s="210" t="s">
        <v>357</v>
      </c>
      <c r="F1576" s="209" t="s">
        <v>357</v>
      </c>
      <c r="G1576" s="209">
        <v>93970</v>
      </c>
      <c r="H1576" s="209" t="s">
        <v>7024</v>
      </c>
      <c r="I1576" s="209" t="s">
        <v>148</v>
      </c>
      <c r="J1576" s="209" t="s">
        <v>5389</v>
      </c>
      <c r="K1576" s="210">
        <v>188.09</v>
      </c>
      <c r="L1576" s="209" t="s">
        <v>5390</v>
      </c>
    </row>
    <row r="1577" spans="1:12" ht="13.5">
      <c r="A1577" s="209" t="s">
        <v>6892</v>
      </c>
      <c r="B1577" s="209" t="s">
        <v>6893</v>
      </c>
      <c r="C1577" s="209" t="s">
        <v>6972</v>
      </c>
      <c r="D1577" s="209" t="s">
        <v>6973</v>
      </c>
      <c r="E1577" s="210" t="s">
        <v>357</v>
      </c>
      <c r="F1577" s="209" t="s">
        <v>357</v>
      </c>
      <c r="G1577" s="209">
        <v>93971</v>
      </c>
      <c r="H1577" s="209" t="s">
        <v>7025</v>
      </c>
      <c r="I1577" s="209" t="s">
        <v>148</v>
      </c>
      <c r="J1577" s="209" t="s">
        <v>5389</v>
      </c>
      <c r="K1577" s="210">
        <v>177.9</v>
      </c>
      <c r="L1577" s="209" t="s">
        <v>5390</v>
      </c>
    </row>
    <row r="1578" spans="1:12" ht="13.5">
      <c r="A1578" s="209" t="s">
        <v>6892</v>
      </c>
      <c r="B1578" s="209" t="s">
        <v>6893</v>
      </c>
      <c r="C1578" s="209" t="s">
        <v>6972</v>
      </c>
      <c r="D1578" s="209" t="s">
        <v>6973</v>
      </c>
      <c r="E1578" s="210" t="s">
        <v>357</v>
      </c>
      <c r="F1578" s="209" t="s">
        <v>357</v>
      </c>
      <c r="G1578" s="209">
        <v>95108</v>
      </c>
      <c r="H1578" s="209" t="s">
        <v>7026</v>
      </c>
      <c r="I1578" s="209" t="s">
        <v>161</v>
      </c>
      <c r="J1578" s="209" t="s">
        <v>5447</v>
      </c>
      <c r="K1578" s="210">
        <v>28.38</v>
      </c>
      <c r="L1578" s="209" t="s">
        <v>5390</v>
      </c>
    </row>
    <row r="1579" spans="1:12" ht="13.5">
      <c r="A1579" s="209" t="s">
        <v>6892</v>
      </c>
      <c r="B1579" s="209" t="s">
        <v>6893</v>
      </c>
      <c r="C1579" s="209" t="s">
        <v>6972</v>
      </c>
      <c r="D1579" s="209" t="s">
        <v>6973</v>
      </c>
      <c r="E1579" s="210" t="s">
        <v>357</v>
      </c>
      <c r="F1579" s="209" t="s">
        <v>357</v>
      </c>
      <c r="G1579" s="209">
        <v>100332</v>
      </c>
      <c r="H1579" s="209" t="s">
        <v>7027</v>
      </c>
      <c r="I1579" s="209" t="s">
        <v>149</v>
      </c>
      <c r="J1579" s="209" t="s">
        <v>5389</v>
      </c>
      <c r="K1579" s="211">
        <v>1025.99</v>
      </c>
      <c r="L1579" s="209" t="s">
        <v>5390</v>
      </c>
    </row>
    <row r="1580" spans="1:12" ht="13.5">
      <c r="A1580" s="209" t="s">
        <v>6892</v>
      </c>
      <c r="B1580" s="209" t="s">
        <v>6893</v>
      </c>
      <c r="C1580" s="209" t="s">
        <v>6972</v>
      </c>
      <c r="D1580" s="209" t="s">
        <v>6973</v>
      </c>
      <c r="E1580" s="210" t="s">
        <v>357</v>
      </c>
      <c r="F1580" s="209" t="s">
        <v>357</v>
      </c>
      <c r="G1580" s="209">
        <v>100333</v>
      </c>
      <c r="H1580" s="209" t="s">
        <v>7028</v>
      </c>
      <c r="I1580" s="209" t="s">
        <v>149</v>
      </c>
      <c r="J1580" s="209" t="s">
        <v>5389</v>
      </c>
      <c r="K1580" s="210">
        <v>632.28</v>
      </c>
      <c r="L1580" s="209" t="s">
        <v>5390</v>
      </c>
    </row>
    <row r="1581" spans="1:12" ht="13.5">
      <c r="A1581" s="209" t="s">
        <v>6892</v>
      </c>
      <c r="B1581" s="209" t="s">
        <v>6893</v>
      </c>
      <c r="C1581" s="209" t="s">
        <v>6972</v>
      </c>
      <c r="D1581" s="209" t="s">
        <v>6973</v>
      </c>
      <c r="E1581" s="210" t="s">
        <v>357</v>
      </c>
      <c r="F1581" s="209" t="s">
        <v>357</v>
      </c>
      <c r="G1581" s="209">
        <v>100334</v>
      </c>
      <c r="H1581" s="209" t="s">
        <v>7029</v>
      </c>
      <c r="I1581" s="209" t="s">
        <v>149</v>
      </c>
      <c r="J1581" s="209" t="s">
        <v>5389</v>
      </c>
      <c r="K1581" s="210">
        <v>813.17</v>
      </c>
      <c r="L1581" s="209" t="s">
        <v>5390</v>
      </c>
    </row>
    <row r="1582" spans="1:12" ht="13.5">
      <c r="A1582" s="209" t="s">
        <v>6892</v>
      </c>
      <c r="B1582" s="209" t="s">
        <v>6893</v>
      </c>
      <c r="C1582" s="209" t="s">
        <v>6972</v>
      </c>
      <c r="D1582" s="209" t="s">
        <v>6973</v>
      </c>
      <c r="E1582" s="210" t="s">
        <v>357</v>
      </c>
      <c r="F1582" s="209" t="s">
        <v>357</v>
      </c>
      <c r="G1582" s="209">
        <v>100335</v>
      </c>
      <c r="H1582" s="209" t="s">
        <v>7030</v>
      </c>
      <c r="I1582" s="209" t="s">
        <v>149</v>
      </c>
      <c r="J1582" s="209" t="s">
        <v>5389</v>
      </c>
      <c r="K1582" s="210">
        <v>517.89</v>
      </c>
      <c r="L1582" s="209" t="s">
        <v>5390</v>
      </c>
    </row>
    <row r="1583" spans="1:12" ht="13.5">
      <c r="A1583" s="209" t="s">
        <v>6892</v>
      </c>
      <c r="B1583" s="209" t="s">
        <v>6893</v>
      </c>
      <c r="C1583" s="209" t="s">
        <v>6972</v>
      </c>
      <c r="D1583" s="209" t="s">
        <v>6973</v>
      </c>
      <c r="E1583" s="210" t="s">
        <v>357</v>
      </c>
      <c r="F1583" s="209" t="s">
        <v>357</v>
      </c>
      <c r="G1583" s="209">
        <v>100341</v>
      </c>
      <c r="H1583" s="209" t="s">
        <v>7031</v>
      </c>
      <c r="I1583" s="209" t="s">
        <v>149</v>
      </c>
      <c r="J1583" s="209" t="s">
        <v>5447</v>
      </c>
      <c r="K1583" s="210">
        <v>40.81</v>
      </c>
      <c r="L1583" s="209" t="s">
        <v>5390</v>
      </c>
    </row>
    <row r="1584" spans="1:12" ht="13.5">
      <c r="A1584" s="209" t="s">
        <v>6892</v>
      </c>
      <c r="B1584" s="209" t="s">
        <v>6893</v>
      </c>
      <c r="C1584" s="209" t="s">
        <v>6972</v>
      </c>
      <c r="D1584" s="209" t="s">
        <v>6973</v>
      </c>
      <c r="E1584" s="210" t="s">
        <v>357</v>
      </c>
      <c r="F1584" s="209" t="s">
        <v>357</v>
      </c>
      <c r="G1584" s="209">
        <v>100342</v>
      </c>
      <c r="H1584" s="209" t="s">
        <v>7032</v>
      </c>
      <c r="I1584" s="209" t="s">
        <v>150</v>
      </c>
      <c r="J1584" s="209" t="s">
        <v>5389</v>
      </c>
      <c r="K1584" s="210">
        <v>15.89</v>
      </c>
      <c r="L1584" s="209" t="s">
        <v>5390</v>
      </c>
    </row>
    <row r="1585" spans="1:12" ht="13.5">
      <c r="A1585" s="209" t="s">
        <v>6892</v>
      </c>
      <c r="B1585" s="209" t="s">
        <v>6893</v>
      </c>
      <c r="C1585" s="209" t="s">
        <v>6972</v>
      </c>
      <c r="D1585" s="209" t="s">
        <v>6973</v>
      </c>
      <c r="E1585" s="210" t="s">
        <v>357</v>
      </c>
      <c r="F1585" s="209" t="s">
        <v>357</v>
      </c>
      <c r="G1585" s="209">
        <v>100343</v>
      </c>
      <c r="H1585" s="209" t="s">
        <v>7033</v>
      </c>
      <c r="I1585" s="209" t="s">
        <v>150</v>
      </c>
      <c r="J1585" s="209" t="s">
        <v>5389</v>
      </c>
      <c r="K1585" s="210">
        <v>15.33</v>
      </c>
      <c r="L1585" s="209" t="s">
        <v>5390</v>
      </c>
    </row>
    <row r="1586" spans="1:12" ht="13.5">
      <c r="A1586" s="209" t="s">
        <v>6892</v>
      </c>
      <c r="B1586" s="209" t="s">
        <v>6893</v>
      </c>
      <c r="C1586" s="209" t="s">
        <v>6972</v>
      </c>
      <c r="D1586" s="209" t="s">
        <v>6973</v>
      </c>
      <c r="E1586" s="210" t="s">
        <v>357</v>
      </c>
      <c r="F1586" s="209" t="s">
        <v>357</v>
      </c>
      <c r="G1586" s="209">
        <v>100344</v>
      </c>
      <c r="H1586" s="209" t="s">
        <v>7034</v>
      </c>
      <c r="I1586" s="209" t="s">
        <v>150</v>
      </c>
      <c r="J1586" s="209" t="s">
        <v>5389</v>
      </c>
      <c r="K1586" s="210">
        <v>13.89</v>
      </c>
      <c r="L1586" s="209" t="s">
        <v>5390</v>
      </c>
    </row>
    <row r="1587" spans="1:12" ht="13.5">
      <c r="A1587" s="209" t="s">
        <v>6892</v>
      </c>
      <c r="B1587" s="209" t="s">
        <v>6893</v>
      </c>
      <c r="C1587" s="209" t="s">
        <v>6972</v>
      </c>
      <c r="D1587" s="209" t="s">
        <v>6973</v>
      </c>
      <c r="E1587" s="210" t="s">
        <v>357</v>
      </c>
      <c r="F1587" s="209" t="s">
        <v>357</v>
      </c>
      <c r="G1587" s="209">
        <v>100345</v>
      </c>
      <c r="H1587" s="209" t="s">
        <v>7035</v>
      </c>
      <c r="I1587" s="209" t="s">
        <v>150</v>
      </c>
      <c r="J1587" s="209" t="s">
        <v>5389</v>
      </c>
      <c r="K1587" s="210">
        <v>11.85</v>
      </c>
      <c r="L1587" s="209" t="s">
        <v>5390</v>
      </c>
    </row>
    <row r="1588" spans="1:12" ht="13.5">
      <c r="A1588" s="209" t="s">
        <v>6892</v>
      </c>
      <c r="B1588" s="209" t="s">
        <v>6893</v>
      </c>
      <c r="C1588" s="209" t="s">
        <v>6972</v>
      </c>
      <c r="D1588" s="209" t="s">
        <v>6973</v>
      </c>
      <c r="E1588" s="210" t="s">
        <v>357</v>
      </c>
      <c r="F1588" s="209" t="s">
        <v>357</v>
      </c>
      <c r="G1588" s="209">
        <v>100346</v>
      </c>
      <c r="H1588" s="209" t="s">
        <v>7036</v>
      </c>
      <c r="I1588" s="209" t="s">
        <v>150</v>
      </c>
      <c r="J1588" s="209" t="s">
        <v>5389</v>
      </c>
      <c r="K1588" s="210">
        <v>11.39</v>
      </c>
      <c r="L1588" s="209" t="s">
        <v>5390</v>
      </c>
    </row>
    <row r="1589" spans="1:12" ht="13.5">
      <c r="A1589" s="209" t="s">
        <v>6892</v>
      </c>
      <c r="B1589" s="209" t="s">
        <v>6893</v>
      </c>
      <c r="C1589" s="209" t="s">
        <v>6972</v>
      </c>
      <c r="D1589" s="209" t="s">
        <v>6973</v>
      </c>
      <c r="E1589" s="210" t="s">
        <v>357</v>
      </c>
      <c r="F1589" s="209" t="s">
        <v>357</v>
      </c>
      <c r="G1589" s="209">
        <v>100347</v>
      </c>
      <c r="H1589" s="209" t="s">
        <v>7037</v>
      </c>
      <c r="I1589" s="209" t="s">
        <v>150</v>
      </c>
      <c r="J1589" s="209" t="s">
        <v>5389</v>
      </c>
      <c r="K1589" s="210">
        <v>12.92</v>
      </c>
      <c r="L1589" s="209" t="s">
        <v>5390</v>
      </c>
    </row>
    <row r="1590" spans="1:12" ht="13.5">
      <c r="A1590" s="209" t="s">
        <v>6892</v>
      </c>
      <c r="B1590" s="209" t="s">
        <v>6893</v>
      </c>
      <c r="C1590" s="209" t="s">
        <v>6972</v>
      </c>
      <c r="D1590" s="209" t="s">
        <v>6973</v>
      </c>
      <c r="E1590" s="210" t="s">
        <v>357</v>
      </c>
      <c r="F1590" s="209" t="s">
        <v>357</v>
      </c>
      <c r="G1590" s="209">
        <v>100348</v>
      </c>
      <c r="H1590" s="209" t="s">
        <v>7038</v>
      </c>
      <c r="I1590" s="209" t="s">
        <v>150</v>
      </c>
      <c r="J1590" s="209" t="s">
        <v>5389</v>
      </c>
      <c r="K1590" s="210">
        <v>12.72</v>
      </c>
      <c r="L1590" s="209" t="s">
        <v>5390</v>
      </c>
    </row>
    <row r="1591" spans="1:12" ht="13.5">
      <c r="A1591" s="209" t="s">
        <v>6892</v>
      </c>
      <c r="B1591" s="209" t="s">
        <v>6893</v>
      </c>
      <c r="C1591" s="209" t="s">
        <v>6972</v>
      </c>
      <c r="D1591" s="209" t="s">
        <v>6973</v>
      </c>
      <c r="E1591" s="210" t="s">
        <v>357</v>
      </c>
      <c r="F1591" s="209" t="s">
        <v>357</v>
      </c>
      <c r="G1591" s="209">
        <v>100349</v>
      </c>
      <c r="H1591" s="209" t="s">
        <v>7039</v>
      </c>
      <c r="I1591" s="209" t="s">
        <v>152</v>
      </c>
      <c r="J1591" s="209" t="s">
        <v>5389</v>
      </c>
      <c r="K1591" s="210">
        <v>849.57</v>
      </c>
      <c r="L1591" s="209" t="s">
        <v>5390</v>
      </c>
    </row>
    <row r="1592" spans="1:12" ht="13.5">
      <c r="A1592" s="209" t="s">
        <v>6892</v>
      </c>
      <c r="B1592" s="209" t="s">
        <v>6893</v>
      </c>
      <c r="C1592" s="209" t="s">
        <v>7040</v>
      </c>
      <c r="D1592" s="209" t="s">
        <v>7041</v>
      </c>
      <c r="E1592" s="210" t="s">
        <v>357</v>
      </c>
      <c r="F1592" s="209" t="s">
        <v>357</v>
      </c>
      <c r="G1592" s="209">
        <v>102989</v>
      </c>
      <c r="H1592" s="209" t="s">
        <v>7042</v>
      </c>
      <c r="I1592" s="209" t="s">
        <v>148</v>
      </c>
      <c r="J1592" s="209" t="s">
        <v>5389</v>
      </c>
      <c r="K1592" s="210">
        <v>35.32</v>
      </c>
      <c r="L1592" s="209" t="s">
        <v>5390</v>
      </c>
    </row>
    <row r="1593" spans="1:12" ht="13.5">
      <c r="A1593" s="209" t="s">
        <v>6892</v>
      </c>
      <c r="B1593" s="209" t="s">
        <v>6893</v>
      </c>
      <c r="C1593" s="209" t="s">
        <v>7040</v>
      </c>
      <c r="D1593" s="209" t="s">
        <v>7041</v>
      </c>
      <c r="E1593" s="210" t="s">
        <v>357</v>
      </c>
      <c r="F1593" s="209" t="s">
        <v>357</v>
      </c>
      <c r="G1593" s="209">
        <v>102990</v>
      </c>
      <c r="H1593" s="209" t="s">
        <v>7043</v>
      </c>
      <c r="I1593" s="209" t="s">
        <v>148</v>
      </c>
      <c r="J1593" s="209" t="s">
        <v>5389</v>
      </c>
      <c r="K1593" s="210">
        <v>43.02</v>
      </c>
      <c r="L1593" s="209" t="s">
        <v>5390</v>
      </c>
    </row>
    <row r="1594" spans="1:12" ht="13.5">
      <c r="A1594" s="209" t="s">
        <v>6892</v>
      </c>
      <c r="B1594" s="209" t="s">
        <v>6893</v>
      </c>
      <c r="C1594" s="209" t="s">
        <v>7040</v>
      </c>
      <c r="D1594" s="209" t="s">
        <v>7041</v>
      </c>
      <c r="E1594" s="210" t="s">
        <v>357</v>
      </c>
      <c r="F1594" s="209" t="s">
        <v>357</v>
      </c>
      <c r="G1594" s="209">
        <v>102991</v>
      </c>
      <c r="H1594" s="209" t="s">
        <v>7044</v>
      </c>
      <c r="I1594" s="209" t="s">
        <v>148</v>
      </c>
      <c r="J1594" s="209" t="s">
        <v>5389</v>
      </c>
      <c r="K1594" s="210">
        <v>55.81</v>
      </c>
      <c r="L1594" s="209" t="s">
        <v>5390</v>
      </c>
    </row>
    <row r="1595" spans="1:12" ht="13.5">
      <c r="A1595" s="209" t="s">
        <v>6892</v>
      </c>
      <c r="B1595" s="209" t="s">
        <v>6893</v>
      </c>
      <c r="C1595" s="209" t="s">
        <v>7040</v>
      </c>
      <c r="D1595" s="209" t="s">
        <v>7041</v>
      </c>
      <c r="E1595" s="210" t="s">
        <v>357</v>
      </c>
      <c r="F1595" s="209" t="s">
        <v>357</v>
      </c>
      <c r="G1595" s="209">
        <v>102992</v>
      </c>
      <c r="H1595" s="209" t="s">
        <v>7045</v>
      </c>
      <c r="I1595" s="209" t="s">
        <v>148</v>
      </c>
      <c r="J1595" s="209" t="s">
        <v>5389</v>
      </c>
      <c r="K1595" s="210">
        <v>83.05</v>
      </c>
      <c r="L1595" s="209" t="s">
        <v>5390</v>
      </c>
    </row>
    <row r="1596" spans="1:12" ht="13.5">
      <c r="A1596" s="209" t="s">
        <v>6892</v>
      </c>
      <c r="B1596" s="209" t="s">
        <v>6893</v>
      </c>
      <c r="C1596" s="209" t="s">
        <v>7040</v>
      </c>
      <c r="D1596" s="209" t="s">
        <v>7041</v>
      </c>
      <c r="E1596" s="210" t="s">
        <v>357</v>
      </c>
      <c r="F1596" s="209" t="s">
        <v>357</v>
      </c>
      <c r="G1596" s="209">
        <v>102993</v>
      </c>
      <c r="H1596" s="209" t="s">
        <v>7046</v>
      </c>
      <c r="I1596" s="209" t="s">
        <v>148</v>
      </c>
      <c r="J1596" s="209" t="s">
        <v>5389</v>
      </c>
      <c r="K1596" s="210">
        <v>108.01</v>
      </c>
      <c r="L1596" s="209" t="s">
        <v>5390</v>
      </c>
    </row>
    <row r="1597" spans="1:12" ht="13.5">
      <c r="A1597" s="209" t="s">
        <v>6892</v>
      </c>
      <c r="B1597" s="209" t="s">
        <v>6893</v>
      </c>
      <c r="C1597" s="209" t="s">
        <v>7040</v>
      </c>
      <c r="D1597" s="209" t="s">
        <v>7041</v>
      </c>
      <c r="E1597" s="210" t="s">
        <v>357</v>
      </c>
      <c r="F1597" s="209" t="s">
        <v>357</v>
      </c>
      <c r="G1597" s="209">
        <v>102994</v>
      </c>
      <c r="H1597" s="209" t="s">
        <v>7047</v>
      </c>
      <c r="I1597" s="209" t="s">
        <v>148</v>
      </c>
      <c r="J1597" s="209" t="s">
        <v>5389</v>
      </c>
      <c r="K1597" s="210">
        <v>186.39</v>
      </c>
      <c r="L1597" s="209" t="s">
        <v>5390</v>
      </c>
    </row>
    <row r="1598" spans="1:12" ht="13.5">
      <c r="A1598" s="209" t="s">
        <v>6892</v>
      </c>
      <c r="B1598" s="209" t="s">
        <v>6893</v>
      </c>
      <c r="C1598" s="209" t="s">
        <v>7040</v>
      </c>
      <c r="D1598" s="209" t="s">
        <v>7041</v>
      </c>
      <c r="E1598" s="210" t="s">
        <v>357</v>
      </c>
      <c r="F1598" s="209" t="s">
        <v>357</v>
      </c>
      <c r="G1598" s="209">
        <v>102995</v>
      </c>
      <c r="H1598" s="209" t="s">
        <v>7048</v>
      </c>
      <c r="I1598" s="209" t="s">
        <v>148</v>
      </c>
      <c r="J1598" s="209" t="s">
        <v>5447</v>
      </c>
      <c r="K1598" s="210">
        <v>53.95</v>
      </c>
      <c r="L1598" s="209" t="s">
        <v>5390</v>
      </c>
    </row>
    <row r="1599" spans="1:12" ht="13.5">
      <c r="A1599" s="209" t="s">
        <v>6892</v>
      </c>
      <c r="B1599" s="209" t="s">
        <v>6893</v>
      </c>
      <c r="C1599" s="209" t="s">
        <v>7040</v>
      </c>
      <c r="D1599" s="209" t="s">
        <v>7041</v>
      </c>
      <c r="E1599" s="210" t="s">
        <v>357</v>
      </c>
      <c r="F1599" s="209" t="s">
        <v>357</v>
      </c>
      <c r="G1599" s="209">
        <v>102996</v>
      </c>
      <c r="H1599" s="209" t="s">
        <v>7049</v>
      </c>
      <c r="I1599" s="209" t="s">
        <v>148</v>
      </c>
      <c r="J1599" s="209" t="s">
        <v>5447</v>
      </c>
      <c r="K1599" s="210">
        <v>76.430000000000007</v>
      </c>
      <c r="L1599" s="209" t="s">
        <v>5390</v>
      </c>
    </row>
    <row r="1600" spans="1:12" ht="13.5">
      <c r="A1600" s="209" t="s">
        <v>6892</v>
      </c>
      <c r="B1600" s="209" t="s">
        <v>6893</v>
      </c>
      <c r="C1600" s="209" t="s">
        <v>7040</v>
      </c>
      <c r="D1600" s="209" t="s">
        <v>7041</v>
      </c>
      <c r="E1600" s="210" t="s">
        <v>357</v>
      </c>
      <c r="F1600" s="209" t="s">
        <v>357</v>
      </c>
      <c r="G1600" s="209">
        <v>102997</v>
      </c>
      <c r="H1600" s="209" t="s">
        <v>7050</v>
      </c>
      <c r="I1600" s="209" t="s">
        <v>148</v>
      </c>
      <c r="J1600" s="209" t="s">
        <v>5447</v>
      </c>
      <c r="K1600" s="210">
        <v>103.32</v>
      </c>
      <c r="L1600" s="209" t="s">
        <v>5390</v>
      </c>
    </row>
    <row r="1601" spans="1:12" ht="13.5">
      <c r="A1601" s="209" t="s">
        <v>6892</v>
      </c>
      <c r="B1601" s="209" t="s">
        <v>6893</v>
      </c>
      <c r="C1601" s="209" t="s">
        <v>7040</v>
      </c>
      <c r="D1601" s="209" t="s">
        <v>7041</v>
      </c>
      <c r="E1601" s="210" t="s">
        <v>357</v>
      </c>
      <c r="F1601" s="209" t="s">
        <v>357</v>
      </c>
      <c r="G1601" s="209">
        <v>102998</v>
      </c>
      <c r="H1601" s="209" t="s">
        <v>7051</v>
      </c>
      <c r="I1601" s="209" t="s">
        <v>148</v>
      </c>
      <c r="J1601" s="209" t="s">
        <v>5447</v>
      </c>
      <c r="K1601" s="210">
        <v>98.39</v>
      </c>
      <c r="L1601" s="209" t="s">
        <v>5390</v>
      </c>
    </row>
    <row r="1602" spans="1:12" ht="13.5">
      <c r="A1602" s="209" t="s">
        <v>6892</v>
      </c>
      <c r="B1602" s="209" t="s">
        <v>6893</v>
      </c>
      <c r="C1602" s="209" t="s">
        <v>7040</v>
      </c>
      <c r="D1602" s="209" t="s">
        <v>7041</v>
      </c>
      <c r="E1602" s="210" t="s">
        <v>357</v>
      </c>
      <c r="F1602" s="209" t="s">
        <v>357</v>
      </c>
      <c r="G1602" s="209">
        <v>102999</v>
      </c>
      <c r="H1602" s="209" t="s">
        <v>7052</v>
      </c>
      <c r="I1602" s="209" t="s">
        <v>148</v>
      </c>
      <c r="J1602" s="209" t="s">
        <v>5447</v>
      </c>
      <c r="K1602" s="210">
        <v>124.6</v>
      </c>
      <c r="L1602" s="209" t="s">
        <v>5390</v>
      </c>
    </row>
    <row r="1603" spans="1:12" ht="13.5">
      <c r="A1603" s="209" t="s">
        <v>6892</v>
      </c>
      <c r="B1603" s="209" t="s">
        <v>6893</v>
      </c>
      <c r="C1603" s="209" t="s">
        <v>7040</v>
      </c>
      <c r="D1603" s="209" t="s">
        <v>7041</v>
      </c>
      <c r="E1603" s="210" t="s">
        <v>357</v>
      </c>
      <c r="F1603" s="209" t="s">
        <v>357</v>
      </c>
      <c r="G1603" s="209">
        <v>103000</v>
      </c>
      <c r="H1603" s="209" t="s">
        <v>7053</v>
      </c>
      <c r="I1603" s="209" t="s">
        <v>148</v>
      </c>
      <c r="J1603" s="209" t="s">
        <v>5447</v>
      </c>
      <c r="K1603" s="210">
        <v>125.11</v>
      </c>
      <c r="L1603" s="209" t="s">
        <v>5390</v>
      </c>
    </row>
    <row r="1604" spans="1:12" ht="13.5">
      <c r="A1604" s="209" t="s">
        <v>6892</v>
      </c>
      <c r="B1604" s="209" t="s">
        <v>6893</v>
      </c>
      <c r="C1604" s="209" t="s">
        <v>7040</v>
      </c>
      <c r="D1604" s="209" t="s">
        <v>7041</v>
      </c>
      <c r="E1604" s="210" t="s">
        <v>357</v>
      </c>
      <c r="F1604" s="209" t="s">
        <v>357</v>
      </c>
      <c r="G1604" s="209">
        <v>103001</v>
      </c>
      <c r="H1604" s="209" t="s">
        <v>7054</v>
      </c>
      <c r="I1604" s="209" t="s">
        <v>161</v>
      </c>
      <c r="J1604" s="209" t="s">
        <v>5389</v>
      </c>
      <c r="K1604" s="210">
        <v>234.19</v>
      </c>
      <c r="L1604" s="209" t="s">
        <v>5390</v>
      </c>
    </row>
    <row r="1605" spans="1:12" ht="13.5">
      <c r="A1605" s="209" t="s">
        <v>6892</v>
      </c>
      <c r="B1605" s="209" t="s">
        <v>6893</v>
      </c>
      <c r="C1605" s="209" t="s">
        <v>7040</v>
      </c>
      <c r="D1605" s="209" t="s">
        <v>7041</v>
      </c>
      <c r="E1605" s="210" t="s">
        <v>357</v>
      </c>
      <c r="F1605" s="209" t="s">
        <v>357</v>
      </c>
      <c r="G1605" s="209">
        <v>103002</v>
      </c>
      <c r="H1605" s="209" t="s">
        <v>7055</v>
      </c>
      <c r="I1605" s="209" t="s">
        <v>161</v>
      </c>
      <c r="J1605" s="209" t="s">
        <v>5389</v>
      </c>
      <c r="K1605" s="210">
        <v>292.68</v>
      </c>
      <c r="L1605" s="209" t="s">
        <v>5390</v>
      </c>
    </row>
    <row r="1606" spans="1:12" ht="13.5">
      <c r="A1606" s="209" t="s">
        <v>6892</v>
      </c>
      <c r="B1606" s="209" t="s">
        <v>6893</v>
      </c>
      <c r="C1606" s="209" t="s">
        <v>7040</v>
      </c>
      <c r="D1606" s="209" t="s">
        <v>7041</v>
      </c>
      <c r="E1606" s="210" t="s">
        <v>357</v>
      </c>
      <c r="F1606" s="209" t="s">
        <v>357</v>
      </c>
      <c r="G1606" s="209">
        <v>103003</v>
      </c>
      <c r="H1606" s="209" t="s">
        <v>7056</v>
      </c>
      <c r="I1606" s="209" t="s">
        <v>161</v>
      </c>
      <c r="J1606" s="209" t="s">
        <v>5389</v>
      </c>
      <c r="K1606" s="210">
        <v>409.73</v>
      </c>
      <c r="L1606" s="209" t="s">
        <v>5390</v>
      </c>
    </row>
    <row r="1607" spans="1:12" ht="13.5">
      <c r="A1607" s="209" t="s">
        <v>6892</v>
      </c>
      <c r="B1607" s="209" t="s">
        <v>6893</v>
      </c>
      <c r="C1607" s="209" t="s">
        <v>7040</v>
      </c>
      <c r="D1607" s="209" t="s">
        <v>7041</v>
      </c>
      <c r="E1607" s="210" t="s">
        <v>357</v>
      </c>
      <c r="F1607" s="209" t="s">
        <v>357</v>
      </c>
      <c r="G1607" s="209">
        <v>103005</v>
      </c>
      <c r="H1607" s="209" t="s">
        <v>7057</v>
      </c>
      <c r="I1607" s="209" t="s">
        <v>161</v>
      </c>
      <c r="J1607" s="209" t="s">
        <v>5389</v>
      </c>
      <c r="K1607" s="210">
        <v>596.02</v>
      </c>
      <c r="L1607" s="209" t="s">
        <v>5390</v>
      </c>
    </row>
    <row r="1608" spans="1:12" ht="13.5">
      <c r="A1608" s="209" t="s">
        <v>6892</v>
      </c>
      <c r="B1608" s="209" t="s">
        <v>6893</v>
      </c>
      <c r="C1608" s="209" t="s">
        <v>7040</v>
      </c>
      <c r="D1608" s="209" t="s">
        <v>7041</v>
      </c>
      <c r="E1608" s="210" t="s">
        <v>357</v>
      </c>
      <c r="F1608" s="209" t="s">
        <v>357</v>
      </c>
      <c r="G1608" s="209">
        <v>103006</v>
      </c>
      <c r="H1608" s="209" t="s">
        <v>7058</v>
      </c>
      <c r="I1608" s="209" t="s">
        <v>161</v>
      </c>
      <c r="J1608" s="209" t="s">
        <v>5389</v>
      </c>
      <c r="K1608" s="210">
        <v>814.9</v>
      </c>
      <c r="L1608" s="209" t="s">
        <v>5390</v>
      </c>
    </row>
    <row r="1609" spans="1:12" ht="13.5">
      <c r="A1609" s="209" t="s">
        <v>6892</v>
      </c>
      <c r="B1609" s="209" t="s">
        <v>6893</v>
      </c>
      <c r="C1609" s="209" t="s">
        <v>7040</v>
      </c>
      <c r="D1609" s="209" t="s">
        <v>7041</v>
      </c>
      <c r="E1609" s="210" t="s">
        <v>357</v>
      </c>
      <c r="F1609" s="209" t="s">
        <v>357</v>
      </c>
      <c r="G1609" s="209">
        <v>103007</v>
      </c>
      <c r="H1609" s="209" t="s">
        <v>7059</v>
      </c>
      <c r="I1609" s="209" t="s">
        <v>161</v>
      </c>
      <c r="J1609" s="209" t="s">
        <v>5389</v>
      </c>
      <c r="K1609" s="211">
        <v>1080.99</v>
      </c>
      <c r="L1609" s="209" t="s">
        <v>5390</v>
      </c>
    </row>
    <row r="1610" spans="1:12" ht="13.5">
      <c r="A1610" s="209" t="s">
        <v>6892</v>
      </c>
      <c r="B1610" s="209" t="s">
        <v>6893</v>
      </c>
      <c r="C1610" s="209" t="s">
        <v>7060</v>
      </c>
      <c r="D1610" s="209" t="s">
        <v>7061</v>
      </c>
      <c r="E1610" s="210" t="s">
        <v>357</v>
      </c>
      <c r="F1610" s="209" t="s">
        <v>357</v>
      </c>
      <c r="G1610" s="209">
        <v>97933</v>
      </c>
      <c r="H1610" s="209" t="s">
        <v>7062</v>
      </c>
      <c r="I1610" s="209" t="s">
        <v>161</v>
      </c>
      <c r="J1610" s="209" t="s">
        <v>5389</v>
      </c>
      <c r="K1610" s="211">
        <v>1072.3900000000001</v>
      </c>
      <c r="L1610" s="209" t="s">
        <v>5390</v>
      </c>
    </row>
    <row r="1611" spans="1:12" ht="13.5">
      <c r="A1611" s="209" t="s">
        <v>6892</v>
      </c>
      <c r="B1611" s="209" t="s">
        <v>6893</v>
      </c>
      <c r="C1611" s="209" t="s">
        <v>7060</v>
      </c>
      <c r="D1611" s="209" t="s">
        <v>7061</v>
      </c>
      <c r="E1611" s="210" t="s">
        <v>357</v>
      </c>
      <c r="F1611" s="209" t="s">
        <v>357</v>
      </c>
      <c r="G1611" s="209">
        <v>97934</v>
      </c>
      <c r="H1611" s="209" t="s">
        <v>7063</v>
      </c>
      <c r="I1611" s="209" t="s">
        <v>161</v>
      </c>
      <c r="J1611" s="209" t="s">
        <v>5389</v>
      </c>
      <c r="K1611" s="211">
        <v>2402.37</v>
      </c>
      <c r="L1611" s="209" t="s">
        <v>5390</v>
      </c>
    </row>
    <row r="1612" spans="1:12" ht="13.5">
      <c r="A1612" s="209" t="s">
        <v>6892</v>
      </c>
      <c r="B1612" s="209" t="s">
        <v>6893</v>
      </c>
      <c r="C1612" s="209" t="s">
        <v>7060</v>
      </c>
      <c r="D1612" s="209" t="s">
        <v>7061</v>
      </c>
      <c r="E1612" s="210" t="s">
        <v>357</v>
      </c>
      <c r="F1612" s="209" t="s">
        <v>357</v>
      </c>
      <c r="G1612" s="209">
        <v>97935</v>
      </c>
      <c r="H1612" s="209" t="s">
        <v>7064</v>
      </c>
      <c r="I1612" s="209" t="s">
        <v>161</v>
      </c>
      <c r="J1612" s="209" t="s">
        <v>5389</v>
      </c>
      <c r="K1612" s="210">
        <v>862.62</v>
      </c>
      <c r="L1612" s="209" t="s">
        <v>5390</v>
      </c>
    </row>
    <row r="1613" spans="1:12" ht="13.5">
      <c r="A1613" s="209" t="s">
        <v>6892</v>
      </c>
      <c r="B1613" s="209" t="s">
        <v>6893</v>
      </c>
      <c r="C1613" s="209" t="s">
        <v>7060</v>
      </c>
      <c r="D1613" s="209" t="s">
        <v>7061</v>
      </c>
      <c r="E1613" s="210" t="s">
        <v>357</v>
      </c>
      <c r="F1613" s="209" t="s">
        <v>357</v>
      </c>
      <c r="G1613" s="209">
        <v>97936</v>
      </c>
      <c r="H1613" s="209" t="s">
        <v>7065</v>
      </c>
      <c r="I1613" s="209" t="s">
        <v>161</v>
      </c>
      <c r="J1613" s="209" t="s">
        <v>5389</v>
      </c>
      <c r="K1613" s="211">
        <v>2008.99</v>
      </c>
      <c r="L1613" s="209" t="s">
        <v>5390</v>
      </c>
    </row>
    <row r="1614" spans="1:12" ht="13.5">
      <c r="A1614" s="209" t="s">
        <v>6892</v>
      </c>
      <c r="B1614" s="209" t="s">
        <v>6893</v>
      </c>
      <c r="C1614" s="209" t="s">
        <v>7060</v>
      </c>
      <c r="D1614" s="209" t="s">
        <v>7061</v>
      </c>
      <c r="E1614" s="210" t="s">
        <v>357</v>
      </c>
      <c r="F1614" s="209" t="s">
        <v>357</v>
      </c>
      <c r="G1614" s="209">
        <v>97947</v>
      </c>
      <c r="H1614" s="209" t="s">
        <v>7066</v>
      </c>
      <c r="I1614" s="209" t="s">
        <v>161</v>
      </c>
      <c r="J1614" s="209" t="s">
        <v>5389</v>
      </c>
      <c r="K1614" s="211">
        <v>1800.35</v>
      </c>
      <c r="L1614" s="209" t="s">
        <v>5390</v>
      </c>
    </row>
    <row r="1615" spans="1:12" ht="13.5">
      <c r="A1615" s="209" t="s">
        <v>6892</v>
      </c>
      <c r="B1615" s="209" t="s">
        <v>6893</v>
      </c>
      <c r="C1615" s="209" t="s">
        <v>7060</v>
      </c>
      <c r="D1615" s="209" t="s">
        <v>7061</v>
      </c>
      <c r="E1615" s="210" t="s">
        <v>357</v>
      </c>
      <c r="F1615" s="209" t="s">
        <v>357</v>
      </c>
      <c r="G1615" s="209">
        <v>97948</v>
      </c>
      <c r="H1615" s="209" t="s">
        <v>7067</v>
      </c>
      <c r="I1615" s="209" t="s">
        <v>161</v>
      </c>
      <c r="J1615" s="209" t="s">
        <v>5389</v>
      </c>
      <c r="K1615" s="211">
        <v>3305.18</v>
      </c>
      <c r="L1615" s="209" t="s">
        <v>5390</v>
      </c>
    </row>
    <row r="1616" spans="1:12" ht="13.5">
      <c r="A1616" s="209" t="s">
        <v>6892</v>
      </c>
      <c r="B1616" s="209" t="s">
        <v>6893</v>
      </c>
      <c r="C1616" s="209" t="s">
        <v>7060</v>
      </c>
      <c r="D1616" s="209" t="s">
        <v>7061</v>
      </c>
      <c r="E1616" s="210" t="s">
        <v>357</v>
      </c>
      <c r="F1616" s="209" t="s">
        <v>357</v>
      </c>
      <c r="G1616" s="209">
        <v>97949</v>
      </c>
      <c r="H1616" s="209" t="s">
        <v>7068</v>
      </c>
      <c r="I1616" s="209" t="s">
        <v>161</v>
      </c>
      <c r="J1616" s="209" t="s">
        <v>5389</v>
      </c>
      <c r="K1616" s="211">
        <v>1792.72</v>
      </c>
      <c r="L1616" s="209" t="s">
        <v>5390</v>
      </c>
    </row>
    <row r="1617" spans="1:12" ht="13.5">
      <c r="A1617" s="209" t="s">
        <v>6892</v>
      </c>
      <c r="B1617" s="209" t="s">
        <v>6893</v>
      </c>
      <c r="C1617" s="209" t="s">
        <v>7060</v>
      </c>
      <c r="D1617" s="209" t="s">
        <v>7061</v>
      </c>
      <c r="E1617" s="210" t="s">
        <v>357</v>
      </c>
      <c r="F1617" s="209" t="s">
        <v>357</v>
      </c>
      <c r="G1617" s="209">
        <v>97950</v>
      </c>
      <c r="H1617" s="209" t="s">
        <v>7069</v>
      </c>
      <c r="I1617" s="209" t="s">
        <v>161</v>
      </c>
      <c r="J1617" s="209" t="s">
        <v>5389</v>
      </c>
      <c r="K1617" s="211">
        <v>3138.3</v>
      </c>
      <c r="L1617" s="209" t="s">
        <v>5390</v>
      </c>
    </row>
    <row r="1618" spans="1:12" ht="13.5">
      <c r="A1618" s="209" t="s">
        <v>6892</v>
      </c>
      <c r="B1618" s="209" t="s">
        <v>6893</v>
      </c>
      <c r="C1618" s="209" t="s">
        <v>7060</v>
      </c>
      <c r="D1618" s="209" t="s">
        <v>7061</v>
      </c>
      <c r="E1618" s="210" t="s">
        <v>357</v>
      </c>
      <c r="F1618" s="209" t="s">
        <v>357</v>
      </c>
      <c r="G1618" s="209">
        <v>97951</v>
      </c>
      <c r="H1618" s="209" t="s">
        <v>7070</v>
      </c>
      <c r="I1618" s="209" t="s">
        <v>161</v>
      </c>
      <c r="J1618" s="209" t="s">
        <v>5389</v>
      </c>
      <c r="K1618" s="211">
        <v>2877.84</v>
      </c>
      <c r="L1618" s="209" t="s">
        <v>5390</v>
      </c>
    </row>
    <row r="1619" spans="1:12" ht="13.5">
      <c r="A1619" s="209" t="s">
        <v>6892</v>
      </c>
      <c r="B1619" s="209" t="s">
        <v>6893</v>
      </c>
      <c r="C1619" s="209" t="s">
        <v>7060</v>
      </c>
      <c r="D1619" s="209" t="s">
        <v>7061</v>
      </c>
      <c r="E1619" s="210" t="s">
        <v>357</v>
      </c>
      <c r="F1619" s="209" t="s">
        <v>357</v>
      </c>
      <c r="G1619" s="209">
        <v>97952</v>
      </c>
      <c r="H1619" s="209" t="s">
        <v>7071</v>
      </c>
      <c r="I1619" s="209" t="s">
        <v>161</v>
      </c>
      <c r="J1619" s="209" t="s">
        <v>5389</v>
      </c>
      <c r="K1619" s="211">
        <v>4953.34</v>
      </c>
      <c r="L1619" s="209" t="s">
        <v>5390</v>
      </c>
    </row>
    <row r="1620" spans="1:12" ht="13.5">
      <c r="A1620" s="209" t="s">
        <v>6892</v>
      </c>
      <c r="B1620" s="209" t="s">
        <v>6893</v>
      </c>
      <c r="C1620" s="209" t="s">
        <v>7060</v>
      </c>
      <c r="D1620" s="209" t="s">
        <v>7061</v>
      </c>
      <c r="E1620" s="210" t="s">
        <v>357</v>
      </c>
      <c r="F1620" s="209" t="s">
        <v>357</v>
      </c>
      <c r="G1620" s="209">
        <v>97953</v>
      </c>
      <c r="H1620" s="209" t="s">
        <v>7072</v>
      </c>
      <c r="I1620" s="209" t="s">
        <v>161</v>
      </c>
      <c r="J1620" s="209" t="s">
        <v>5389</v>
      </c>
      <c r="K1620" s="211">
        <v>1341.8</v>
      </c>
      <c r="L1620" s="209" t="s">
        <v>5390</v>
      </c>
    </row>
    <row r="1621" spans="1:12" ht="13.5">
      <c r="A1621" s="209" t="s">
        <v>6892</v>
      </c>
      <c r="B1621" s="209" t="s">
        <v>6893</v>
      </c>
      <c r="C1621" s="209" t="s">
        <v>7060</v>
      </c>
      <c r="D1621" s="209" t="s">
        <v>7061</v>
      </c>
      <c r="E1621" s="210" t="s">
        <v>357</v>
      </c>
      <c r="F1621" s="209" t="s">
        <v>357</v>
      </c>
      <c r="G1621" s="209">
        <v>97955</v>
      </c>
      <c r="H1621" s="209" t="s">
        <v>7073</v>
      </c>
      <c r="I1621" s="209" t="s">
        <v>161</v>
      </c>
      <c r="J1621" s="209" t="s">
        <v>5389</v>
      </c>
      <c r="K1621" s="211">
        <v>2938.53</v>
      </c>
      <c r="L1621" s="209" t="s">
        <v>5390</v>
      </c>
    </row>
    <row r="1622" spans="1:12" ht="13.5">
      <c r="A1622" s="209" t="s">
        <v>6892</v>
      </c>
      <c r="B1622" s="209" t="s">
        <v>6893</v>
      </c>
      <c r="C1622" s="209" t="s">
        <v>7060</v>
      </c>
      <c r="D1622" s="209" t="s">
        <v>7061</v>
      </c>
      <c r="E1622" s="210" t="s">
        <v>357</v>
      </c>
      <c r="F1622" s="209" t="s">
        <v>357</v>
      </c>
      <c r="G1622" s="209">
        <v>97956</v>
      </c>
      <c r="H1622" s="209" t="s">
        <v>7074</v>
      </c>
      <c r="I1622" s="209" t="s">
        <v>161</v>
      </c>
      <c r="J1622" s="209" t="s">
        <v>5389</v>
      </c>
      <c r="K1622" s="211">
        <v>1428.51</v>
      </c>
      <c r="L1622" s="209" t="s">
        <v>5390</v>
      </c>
    </row>
    <row r="1623" spans="1:12" ht="13.5">
      <c r="A1623" s="209" t="s">
        <v>6892</v>
      </c>
      <c r="B1623" s="209" t="s">
        <v>6893</v>
      </c>
      <c r="C1623" s="209" t="s">
        <v>7060</v>
      </c>
      <c r="D1623" s="209" t="s">
        <v>7061</v>
      </c>
      <c r="E1623" s="210" t="s">
        <v>357</v>
      </c>
      <c r="F1623" s="209" t="s">
        <v>357</v>
      </c>
      <c r="G1623" s="209">
        <v>97957</v>
      </c>
      <c r="H1623" s="209" t="s">
        <v>7075</v>
      </c>
      <c r="I1623" s="209" t="s">
        <v>161</v>
      </c>
      <c r="J1623" s="209" t="s">
        <v>5389</v>
      </c>
      <c r="K1623" s="211">
        <v>2545.9299999999998</v>
      </c>
      <c r="L1623" s="209" t="s">
        <v>5390</v>
      </c>
    </row>
    <row r="1624" spans="1:12" ht="13.5">
      <c r="A1624" s="209" t="s">
        <v>6892</v>
      </c>
      <c r="B1624" s="209" t="s">
        <v>6893</v>
      </c>
      <c r="C1624" s="209" t="s">
        <v>7060</v>
      </c>
      <c r="D1624" s="209" t="s">
        <v>7061</v>
      </c>
      <c r="E1624" s="210" t="s">
        <v>357</v>
      </c>
      <c r="F1624" s="209" t="s">
        <v>357</v>
      </c>
      <c r="G1624" s="209">
        <v>97961</v>
      </c>
      <c r="H1624" s="209" t="s">
        <v>7076</v>
      </c>
      <c r="I1624" s="209" t="s">
        <v>161</v>
      </c>
      <c r="J1624" s="209" t="s">
        <v>5389</v>
      </c>
      <c r="K1624" s="211">
        <v>2338.4299999999998</v>
      </c>
      <c r="L1624" s="209" t="s">
        <v>5390</v>
      </c>
    </row>
    <row r="1625" spans="1:12" ht="13.5">
      <c r="A1625" s="209" t="s">
        <v>6892</v>
      </c>
      <c r="B1625" s="209" t="s">
        <v>6893</v>
      </c>
      <c r="C1625" s="209" t="s">
        <v>7060</v>
      </c>
      <c r="D1625" s="209" t="s">
        <v>7061</v>
      </c>
      <c r="E1625" s="210" t="s">
        <v>357</v>
      </c>
      <c r="F1625" s="209" t="s">
        <v>357</v>
      </c>
      <c r="G1625" s="209">
        <v>97973</v>
      </c>
      <c r="H1625" s="209" t="s">
        <v>7077</v>
      </c>
      <c r="I1625" s="209" t="s">
        <v>161</v>
      </c>
      <c r="J1625" s="209" t="s">
        <v>5389</v>
      </c>
      <c r="K1625" s="211">
        <v>4392.18</v>
      </c>
      <c r="L1625" s="209" t="s">
        <v>5390</v>
      </c>
    </row>
    <row r="1626" spans="1:12" ht="13.5">
      <c r="A1626" s="209" t="s">
        <v>6892</v>
      </c>
      <c r="B1626" s="209" t="s">
        <v>6893</v>
      </c>
      <c r="C1626" s="209" t="s">
        <v>7060</v>
      </c>
      <c r="D1626" s="209" t="s">
        <v>7061</v>
      </c>
      <c r="E1626" s="210" t="s">
        <v>357</v>
      </c>
      <c r="F1626" s="209" t="s">
        <v>357</v>
      </c>
      <c r="G1626" s="209">
        <v>97974</v>
      </c>
      <c r="H1626" s="209" t="s">
        <v>7078</v>
      </c>
      <c r="I1626" s="209" t="s">
        <v>161</v>
      </c>
      <c r="J1626" s="209" t="s">
        <v>5389</v>
      </c>
      <c r="K1626" s="210">
        <v>500.32</v>
      </c>
      <c r="L1626" s="209" t="s">
        <v>5390</v>
      </c>
    </row>
    <row r="1627" spans="1:12" ht="13.5">
      <c r="A1627" s="209" t="s">
        <v>6892</v>
      </c>
      <c r="B1627" s="209" t="s">
        <v>6893</v>
      </c>
      <c r="C1627" s="209" t="s">
        <v>7060</v>
      </c>
      <c r="D1627" s="209" t="s">
        <v>7061</v>
      </c>
      <c r="E1627" s="210" t="s">
        <v>357</v>
      </c>
      <c r="F1627" s="209" t="s">
        <v>357</v>
      </c>
      <c r="G1627" s="209">
        <v>97975</v>
      </c>
      <c r="H1627" s="209" t="s">
        <v>7079</v>
      </c>
      <c r="I1627" s="209" t="s">
        <v>161</v>
      </c>
      <c r="J1627" s="209" t="s">
        <v>5389</v>
      </c>
      <c r="K1627" s="210">
        <v>644.67999999999995</v>
      </c>
      <c r="L1627" s="209" t="s">
        <v>5390</v>
      </c>
    </row>
    <row r="1628" spans="1:12" ht="13.5">
      <c r="A1628" s="209" t="s">
        <v>6892</v>
      </c>
      <c r="B1628" s="209" t="s">
        <v>6893</v>
      </c>
      <c r="C1628" s="209" t="s">
        <v>7060</v>
      </c>
      <c r="D1628" s="209" t="s">
        <v>7061</v>
      </c>
      <c r="E1628" s="210" t="s">
        <v>357</v>
      </c>
      <c r="F1628" s="209" t="s">
        <v>357</v>
      </c>
      <c r="G1628" s="209">
        <v>97976</v>
      </c>
      <c r="H1628" s="209" t="s">
        <v>7080</v>
      </c>
      <c r="I1628" s="209" t="s">
        <v>161</v>
      </c>
      <c r="J1628" s="209" t="s">
        <v>5389</v>
      </c>
      <c r="K1628" s="211">
        <v>1142.26</v>
      </c>
      <c r="L1628" s="209" t="s">
        <v>5390</v>
      </c>
    </row>
    <row r="1629" spans="1:12" ht="13.5">
      <c r="A1629" s="209" t="s">
        <v>6892</v>
      </c>
      <c r="B1629" s="209" t="s">
        <v>6893</v>
      </c>
      <c r="C1629" s="209" t="s">
        <v>7060</v>
      </c>
      <c r="D1629" s="209" t="s">
        <v>7061</v>
      </c>
      <c r="E1629" s="210" t="s">
        <v>357</v>
      </c>
      <c r="F1629" s="209" t="s">
        <v>357</v>
      </c>
      <c r="G1629" s="209">
        <v>97977</v>
      </c>
      <c r="H1629" s="209" t="s">
        <v>7081</v>
      </c>
      <c r="I1629" s="209" t="s">
        <v>161</v>
      </c>
      <c r="J1629" s="209" t="s">
        <v>5389</v>
      </c>
      <c r="K1629" s="211">
        <v>1621.17</v>
      </c>
      <c r="L1629" s="209" t="s">
        <v>5390</v>
      </c>
    </row>
    <row r="1630" spans="1:12" ht="13.5">
      <c r="A1630" s="209" t="s">
        <v>6892</v>
      </c>
      <c r="B1630" s="209" t="s">
        <v>6893</v>
      </c>
      <c r="C1630" s="209" t="s">
        <v>7060</v>
      </c>
      <c r="D1630" s="209" t="s">
        <v>7061</v>
      </c>
      <c r="E1630" s="210" t="s">
        <v>357</v>
      </c>
      <c r="F1630" s="209" t="s">
        <v>357</v>
      </c>
      <c r="G1630" s="209">
        <v>97978</v>
      </c>
      <c r="H1630" s="209" t="s">
        <v>7082</v>
      </c>
      <c r="I1630" s="209" t="s">
        <v>161</v>
      </c>
      <c r="J1630" s="209" t="s">
        <v>5389</v>
      </c>
      <c r="K1630" s="210">
        <v>963.03</v>
      </c>
      <c r="L1630" s="209" t="s">
        <v>5390</v>
      </c>
    </row>
    <row r="1631" spans="1:12" ht="13.5">
      <c r="A1631" s="209" t="s">
        <v>6892</v>
      </c>
      <c r="B1631" s="209" t="s">
        <v>6893</v>
      </c>
      <c r="C1631" s="209" t="s">
        <v>7060</v>
      </c>
      <c r="D1631" s="209" t="s">
        <v>7061</v>
      </c>
      <c r="E1631" s="210" t="s">
        <v>357</v>
      </c>
      <c r="F1631" s="209" t="s">
        <v>357</v>
      </c>
      <c r="G1631" s="209">
        <v>97980</v>
      </c>
      <c r="H1631" s="209" t="s">
        <v>7083</v>
      </c>
      <c r="I1631" s="209" t="s">
        <v>161</v>
      </c>
      <c r="J1631" s="209" t="s">
        <v>5389</v>
      </c>
      <c r="K1631" s="211">
        <v>2099.0100000000002</v>
      </c>
      <c r="L1631" s="209" t="s">
        <v>5390</v>
      </c>
    </row>
    <row r="1632" spans="1:12" ht="13.5">
      <c r="A1632" s="209" t="s">
        <v>6892</v>
      </c>
      <c r="B1632" s="209" t="s">
        <v>6893</v>
      </c>
      <c r="C1632" s="209" t="s">
        <v>7060</v>
      </c>
      <c r="D1632" s="209" t="s">
        <v>7061</v>
      </c>
      <c r="E1632" s="210" t="s">
        <v>357</v>
      </c>
      <c r="F1632" s="209" t="s">
        <v>357</v>
      </c>
      <c r="G1632" s="209">
        <v>97981</v>
      </c>
      <c r="H1632" s="209" t="s">
        <v>7084</v>
      </c>
      <c r="I1632" s="209" t="s">
        <v>148</v>
      </c>
      <c r="J1632" s="209" t="s">
        <v>5447</v>
      </c>
      <c r="K1632" s="211">
        <v>1176.4100000000001</v>
      </c>
      <c r="L1632" s="209" t="s">
        <v>5390</v>
      </c>
    </row>
    <row r="1633" spans="1:12" ht="13.5">
      <c r="A1633" s="209" t="s">
        <v>6892</v>
      </c>
      <c r="B1633" s="209" t="s">
        <v>6893</v>
      </c>
      <c r="C1633" s="209" t="s">
        <v>7060</v>
      </c>
      <c r="D1633" s="209" t="s">
        <v>7061</v>
      </c>
      <c r="E1633" s="210" t="s">
        <v>357</v>
      </c>
      <c r="F1633" s="209" t="s">
        <v>357</v>
      </c>
      <c r="G1633" s="209">
        <v>97983</v>
      </c>
      <c r="H1633" s="209" t="s">
        <v>7085</v>
      </c>
      <c r="I1633" s="209" t="s">
        <v>148</v>
      </c>
      <c r="J1633" s="209" t="s">
        <v>5389</v>
      </c>
      <c r="K1633" s="210">
        <v>508.91</v>
      </c>
      <c r="L1633" s="209" t="s">
        <v>5390</v>
      </c>
    </row>
    <row r="1634" spans="1:12" ht="13.5">
      <c r="A1634" s="209" t="s">
        <v>6892</v>
      </c>
      <c r="B1634" s="209" t="s">
        <v>6893</v>
      </c>
      <c r="C1634" s="209" t="s">
        <v>7060</v>
      </c>
      <c r="D1634" s="209" t="s">
        <v>7061</v>
      </c>
      <c r="E1634" s="210" t="s">
        <v>357</v>
      </c>
      <c r="F1634" s="209" t="s">
        <v>357</v>
      </c>
      <c r="G1634" s="209">
        <v>97985</v>
      </c>
      <c r="H1634" s="209" t="s">
        <v>7086</v>
      </c>
      <c r="I1634" s="209" t="s">
        <v>148</v>
      </c>
      <c r="J1634" s="209" t="s">
        <v>5447</v>
      </c>
      <c r="K1634" s="211">
        <v>1415.37</v>
      </c>
      <c r="L1634" s="209" t="s">
        <v>5390</v>
      </c>
    </row>
    <row r="1635" spans="1:12" ht="13.5">
      <c r="A1635" s="209" t="s">
        <v>6892</v>
      </c>
      <c r="B1635" s="209" t="s">
        <v>6893</v>
      </c>
      <c r="C1635" s="209" t="s">
        <v>7060</v>
      </c>
      <c r="D1635" s="209" t="s">
        <v>7061</v>
      </c>
      <c r="E1635" s="210" t="s">
        <v>357</v>
      </c>
      <c r="F1635" s="209" t="s">
        <v>357</v>
      </c>
      <c r="G1635" s="209">
        <v>97987</v>
      </c>
      <c r="H1635" s="209" t="s">
        <v>7087</v>
      </c>
      <c r="I1635" s="209" t="s">
        <v>148</v>
      </c>
      <c r="J1635" s="209" t="s">
        <v>5389</v>
      </c>
      <c r="K1635" s="210">
        <v>679.32</v>
      </c>
      <c r="L1635" s="209" t="s">
        <v>5390</v>
      </c>
    </row>
    <row r="1636" spans="1:12" ht="13.5">
      <c r="A1636" s="209" t="s">
        <v>6892</v>
      </c>
      <c r="B1636" s="209" t="s">
        <v>6893</v>
      </c>
      <c r="C1636" s="209" t="s">
        <v>7060</v>
      </c>
      <c r="D1636" s="209" t="s">
        <v>7061</v>
      </c>
      <c r="E1636" s="210" t="s">
        <v>357</v>
      </c>
      <c r="F1636" s="209" t="s">
        <v>357</v>
      </c>
      <c r="G1636" s="209">
        <v>97988</v>
      </c>
      <c r="H1636" s="209" t="s">
        <v>7088</v>
      </c>
      <c r="I1636" s="209" t="s">
        <v>161</v>
      </c>
      <c r="J1636" s="209" t="s">
        <v>5389</v>
      </c>
      <c r="K1636" s="211">
        <v>3098.37</v>
      </c>
      <c r="L1636" s="209" t="s">
        <v>5390</v>
      </c>
    </row>
    <row r="1637" spans="1:12" ht="13.5">
      <c r="A1637" s="209" t="s">
        <v>6892</v>
      </c>
      <c r="B1637" s="209" t="s">
        <v>6893</v>
      </c>
      <c r="C1637" s="209" t="s">
        <v>7060</v>
      </c>
      <c r="D1637" s="209" t="s">
        <v>7061</v>
      </c>
      <c r="E1637" s="210" t="s">
        <v>357</v>
      </c>
      <c r="F1637" s="209" t="s">
        <v>357</v>
      </c>
      <c r="G1637" s="209">
        <v>97989</v>
      </c>
      <c r="H1637" s="209" t="s">
        <v>7089</v>
      </c>
      <c r="I1637" s="209" t="s">
        <v>148</v>
      </c>
      <c r="J1637" s="209" t="s">
        <v>5447</v>
      </c>
      <c r="K1637" s="211">
        <v>1654.29</v>
      </c>
      <c r="L1637" s="209" t="s">
        <v>5390</v>
      </c>
    </row>
    <row r="1638" spans="1:12" ht="13.5">
      <c r="A1638" s="209" t="s">
        <v>6892</v>
      </c>
      <c r="B1638" s="209" t="s">
        <v>6893</v>
      </c>
      <c r="C1638" s="209" t="s">
        <v>7060</v>
      </c>
      <c r="D1638" s="209" t="s">
        <v>7061</v>
      </c>
      <c r="E1638" s="210" t="s">
        <v>357</v>
      </c>
      <c r="F1638" s="209" t="s">
        <v>357</v>
      </c>
      <c r="G1638" s="209">
        <v>97991</v>
      </c>
      <c r="H1638" s="209" t="s">
        <v>7090</v>
      </c>
      <c r="I1638" s="209" t="s">
        <v>148</v>
      </c>
      <c r="J1638" s="209" t="s">
        <v>5389</v>
      </c>
      <c r="K1638" s="210">
        <v>932.66</v>
      </c>
      <c r="L1638" s="209" t="s">
        <v>5390</v>
      </c>
    </row>
    <row r="1639" spans="1:12" ht="13.5">
      <c r="A1639" s="209" t="s">
        <v>6892</v>
      </c>
      <c r="B1639" s="209" t="s">
        <v>6893</v>
      </c>
      <c r="C1639" s="209" t="s">
        <v>7060</v>
      </c>
      <c r="D1639" s="209" t="s">
        <v>7061</v>
      </c>
      <c r="E1639" s="210" t="s">
        <v>357</v>
      </c>
      <c r="F1639" s="209" t="s">
        <v>357</v>
      </c>
      <c r="G1639" s="209">
        <v>97992</v>
      </c>
      <c r="H1639" s="209" t="s">
        <v>7091</v>
      </c>
      <c r="I1639" s="209" t="s">
        <v>161</v>
      </c>
      <c r="J1639" s="209" t="s">
        <v>5389</v>
      </c>
      <c r="K1639" s="211">
        <v>3993.65</v>
      </c>
      <c r="L1639" s="209" t="s">
        <v>5390</v>
      </c>
    </row>
    <row r="1640" spans="1:12" ht="13.5">
      <c r="A1640" s="209" t="s">
        <v>6892</v>
      </c>
      <c r="B1640" s="209" t="s">
        <v>6893</v>
      </c>
      <c r="C1640" s="209" t="s">
        <v>7060</v>
      </c>
      <c r="D1640" s="209" t="s">
        <v>7061</v>
      </c>
      <c r="E1640" s="210" t="s">
        <v>357</v>
      </c>
      <c r="F1640" s="209" t="s">
        <v>357</v>
      </c>
      <c r="G1640" s="209">
        <v>97993</v>
      </c>
      <c r="H1640" s="209" t="s">
        <v>7092</v>
      </c>
      <c r="I1640" s="209" t="s">
        <v>148</v>
      </c>
      <c r="J1640" s="209" t="s">
        <v>5447</v>
      </c>
      <c r="K1640" s="211">
        <v>2012.77</v>
      </c>
      <c r="L1640" s="209" t="s">
        <v>5390</v>
      </c>
    </row>
    <row r="1641" spans="1:12" ht="13.5">
      <c r="A1641" s="209" t="s">
        <v>6892</v>
      </c>
      <c r="B1641" s="209" t="s">
        <v>6893</v>
      </c>
      <c r="C1641" s="209" t="s">
        <v>7060</v>
      </c>
      <c r="D1641" s="209" t="s">
        <v>7061</v>
      </c>
      <c r="E1641" s="210" t="s">
        <v>357</v>
      </c>
      <c r="F1641" s="209" t="s">
        <v>357</v>
      </c>
      <c r="G1641" s="209">
        <v>97994</v>
      </c>
      <c r="H1641" s="209" t="s">
        <v>7093</v>
      </c>
      <c r="I1641" s="209" t="s">
        <v>161</v>
      </c>
      <c r="J1641" s="209" t="s">
        <v>5389</v>
      </c>
      <c r="K1641" s="211">
        <v>2609.36</v>
      </c>
      <c r="L1641" s="209" t="s">
        <v>5390</v>
      </c>
    </row>
    <row r="1642" spans="1:12" ht="13.5">
      <c r="A1642" s="209" t="s">
        <v>6892</v>
      </c>
      <c r="B1642" s="209" t="s">
        <v>6893</v>
      </c>
      <c r="C1642" s="209" t="s">
        <v>7060</v>
      </c>
      <c r="D1642" s="209" t="s">
        <v>7061</v>
      </c>
      <c r="E1642" s="210" t="s">
        <v>357</v>
      </c>
      <c r="F1642" s="209" t="s">
        <v>357</v>
      </c>
      <c r="G1642" s="209">
        <v>97995</v>
      </c>
      <c r="H1642" s="209" t="s">
        <v>7094</v>
      </c>
      <c r="I1642" s="209" t="s">
        <v>148</v>
      </c>
      <c r="J1642" s="209" t="s">
        <v>5447</v>
      </c>
      <c r="K1642" s="211">
        <v>1254.0999999999999</v>
      </c>
      <c r="L1642" s="209" t="s">
        <v>5390</v>
      </c>
    </row>
    <row r="1643" spans="1:12" ht="13.5">
      <c r="A1643" s="209" t="s">
        <v>6892</v>
      </c>
      <c r="B1643" s="209" t="s">
        <v>6893</v>
      </c>
      <c r="C1643" s="209" t="s">
        <v>7060</v>
      </c>
      <c r="D1643" s="209" t="s">
        <v>7061</v>
      </c>
      <c r="E1643" s="210" t="s">
        <v>357</v>
      </c>
      <c r="F1643" s="209" t="s">
        <v>357</v>
      </c>
      <c r="G1643" s="209">
        <v>97996</v>
      </c>
      <c r="H1643" s="209" t="s">
        <v>7095</v>
      </c>
      <c r="I1643" s="209" t="s">
        <v>161</v>
      </c>
      <c r="J1643" s="209" t="s">
        <v>5389</v>
      </c>
      <c r="K1643" s="211">
        <v>3304.73</v>
      </c>
      <c r="L1643" s="209" t="s">
        <v>5390</v>
      </c>
    </row>
    <row r="1644" spans="1:12" ht="13.5">
      <c r="A1644" s="209" t="s">
        <v>6892</v>
      </c>
      <c r="B1644" s="209" t="s">
        <v>6893</v>
      </c>
      <c r="C1644" s="209" t="s">
        <v>7060</v>
      </c>
      <c r="D1644" s="209" t="s">
        <v>7061</v>
      </c>
      <c r="E1644" s="210" t="s">
        <v>357</v>
      </c>
      <c r="F1644" s="209" t="s">
        <v>357</v>
      </c>
      <c r="G1644" s="209">
        <v>97997</v>
      </c>
      <c r="H1644" s="209" t="s">
        <v>7096</v>
      </c>
      <c r="I1644" s="209" t="s">
        <v>148</v>
      </c>
      <c r="J1644" s="209" t="s">
        <v>5447</v>
      </c>
      <c r="K1644" s="211">
        <v>1497.5</v>
      </c>
      <c r="L1644" s="209" t="s">
        <v>5390</v>
      </c>
    </row>
    <row r="1645" spans="1:12" ht="13.5">
      <c r="A1645" s="209" t="s">
        <v>6892</v>
      </c>
      <c r="B1645" s="209" t="s">
        <v>6893</v>
      </c>
      <c r="C1645" s="209" t="s">
        <v>7060</v>
      </c>
      <c r="D1645" s="209" t="s">
        <v>7061</v>
      </c>
      <c r="E1645" s="210" t="s">
        <v>357</v>
      </c>
      <c r="F1645" s="209" t="s">
        <v>357</v>
      </c>
      <c r="G1645" s="209">
        <v>97999</v>
      </c>
      <c r="H1645" s="209" t="s">
        <v>7097</v>
      </c>
      <c r="I1645" s="209" t="s">
        <v>148</v>
      </c>
      <c r="J1645" s="209" t="s">
        <v>5447</v>
      </c>
      <c r="K1645" s="211">
        <v>1740.95</v>
      </c>
      <c r="L1645" s="209" t="s">
        <v>5390</v>
      </c>
    </row>
    <row r="1646" spans="1:12" ht="13.5">
      <c r="A1646" s="209" t="s">
        <v>6892</v>
      </c>
      <c r="B1646" s="209" t="s">
        <v>6893</v>
      </c>
      <c r="C1646" s="209" t="s">
        <v>7060</v>
      </c>
      <c r="D1646" s="209" t="s">
        <v>7061</v>
      </c>
      <c r="E1646" s="210" t="s">
        <v>357</v>
      </c>
      <c r="F1646" s="209" t="s">
        <v>357</v>
      </c>
      <c r="G1646" s="209">
        <v>98001</v>
      </c>
      <c r="H1646" s="209" t="s">
        <v>7098</v>
      </c>
      <c r="I1646" s="209" t="s">
        <v>148</v>
      </c>
      <c r="J1646" s="209" t="s">
        <v>5447</v>
      </c>
      <c r="K1646" s="211">
        <v>1984.33</v>
      </c>
      <c r="L1646" s="209" t="s">
        <v>5390</v>
      </c>
    </row>
    <row r="1647" spans="1:12" ht="13.5">
      <c r="A1647" s="209" t="s">
        <v>6892</v>
      </c>
      <c r="B1647" s="209" t="s">
        <v>6893</v>
      </c>
      <c r="C1647" s="209" t="s">
        <v>7060</v>
      </c>
      <c r="D1647" s="209" t="s">
        <v>7061</v>
      </c>
      <c r="E1647" s="210" t="s">
        <v>357</v>
      </c>
      <c r="F1647" s="209" t="s">
        <v>357</v>
      </c>
      <c r="G1647" s="209">
        <v>98002</v>
      </c>
      <c r="H1647" s="209" t="s">
        <v>7099</v>
      </c>
      <c r="I1647" s="209" t="s">
        <v>161</v>
      </c>
      <c r="J1647" s="209" t="s">
        <v>5389</v>
      </c>
      <c r="K1647" s="211">
        <v>5422.41</v>
      </c>
      <c r="L1647" s="209" t="s">
        <v>5390</v>
      </c>
    </row>
    <row r="1648" spans="1:12" ht="13.5">
      <c r="A1648" s="209" t="s">
        <v>6892</v>
      </c>
      <c r="B1648" s="209" t="s">
        <v>6893</v>
      </c>
      <c r="C1648" s="209" t="s">
        <v>7060</v>
      </c>
      <c r="D1648" s="209" t="s">
        <v>7061</v>
      </c>
      <c r="E1648" s="210" t="s">
        <v>357</v>
      </c>
      <c r="F1648" s="209" t="s">
        <v>357</v>
      </c>
      <c r="G1648" s="209">
        <v>98003</v>
      </c>
      <c r="H1648" s="209" t="s">
        <v>7100</v>
      </c>
      <c r="I1648" s="209" t="s">
        <v>148</v>
      </c>
      <c r="J1648" s="209" t="s">
        <v>5447</v>
      </c>
      <c r="K1648" s="211">
        <v>2227.81</v>
      </c>
      <c r="L1648" s="209" t="s">
        <v>5390</v>
      </c>
    </row>
    <row r="1649" spans="1:12" ht="13.5">
      <c r="A1649" s="209" t="s">
        <v>6892</v>
      </c>
      <c r="B1649" s="209" t="s">
        <v>6893</v>
      </c>
      <c r="C1649" s="209" t="s">
        <v>7060</v>
      </c>
      <c r="D1649" s="209" t="s">
        <v>7061</v>
      </c>
      <c r="E1649" s="210" t="s">
        <v>357</v>
      </c>
      <c r="F1649" s="209" t="s">
        <v>357</v>
      </c>
      <c r="G1649" s="209">
        <v>98005</v>
      </c>
      <c r="H1649" s="209" t="s">
        <v>7101</v>
      </c>
      <c r="I1649" s="209" t="s">
        <v>148</v>
      </c>
      <c r="J1649" s="209" t="s">
        <v>5447</v>
      </c>
      <c r="K1649" s="211">
        <v>2471.29</v>
      </c>
      <c r="L1649" s="209" t="s">
        <v>5390</v>
      </c>
    </row>
    <row r="1650" spans="1:12" ht="13.5">
      <c r="A1650" s="209" t="s">
        <v>6892</v>
      </c>
      <c r="B1650" s="209" t="s">
        <v>6893</v>
      </c>
      <c r="C1650" s="209" t="s">
        <v>7060</v>
      </c>
      <c r="D1650" s="209" t="s">
        <v>7061</v>
      </c>
      <c r="E1650" s="210" t="s">
        <v>357</v>
      </c>
      <c r="F1650" s="209" t="s">
        <v>357</v>
      </c>
      <c r="G1650" s="209">
        <v>98006</v>
      </c>
      <c r="H1650" s="209" t="s">
        <v>7102</v>
      </c>
      <c r="I1650" s="209" t="s">
        <v>161</v>
      </c>
      <c r="J1650" s="209" t="s">
        <v>5389</v>
      </c>
      <c r="K1650" s="211">
        <v>6821.08</v>
      </c>
      <c r="L1650" s="209" t="s">
        <v>5390</v>
      </c>
    </row>
    <row r="1651" spans="1:12" ht="13.5">
      <c r="A1651" s="209" t="s">
        <v>6892</v>
      </c>
      <c r="B1651" s="209" t="s">
        <v>6893</v>
      </c>
      <c r="C1651" s="209" t="s">
        <v>7060</v>
      </c>
      <c r="D1651" s="209" t="s">
        <v>7061</v>
      </c>
      <c r="E1651" s="210" t="s">
        <v>357</v>
      </c>
      <c r="F1651" s="209" t="s">
        <v>357</v>
      </c>
      <c r="G1651" s="209">
        <v>98007</v>
      </c>
      <c r="H1651" s="209" t="s">
        <v>7103</v>
      </c>
      <c r="I1651" s="209" t="s">
        <v>148</v>
      </c>
      <c r="J1651" s="209" t="s">
        <v>5447</v>
      </c>
      <c r="K1651" s="211">
        <v>2714.67</v>
      </c>
      <c r="L1651" s="209" t="s">
        <v>5390</v>
      </c>
    </row>
    <row r="1652" spans="1:12" ht="13.5">
      <c r="A1652" s="209" t="s">
        <v>6892</v>
      </c>
      <c r="B1652" s="209" t="s">
        <v>6893</v>
      </c>
      <c r="C1652" s="209" t="s">
        <v>7060</v>
      </c>
      <c r="D1652" s="209" t="s">
        <v>7061</v>
      </c>
      <c r="E1652" s="210" t="s">
        <v>357</v>
      </c>
      <c r="F1652" s="209" t="s">
        <v>357</v>
      </c>
      <c r="G1652" s="209">
        <v>98008</v>
      </c>
      <c r="H1652" s="209" t="s">
        <v>7104</v>
      </c>
      <c r="I1652" s="209" t="s">
        <v>161</v>
      </c>
      <c r="J1652" s="209" t="s">
        <v>5389</v>
      </c>
      <c r="K1652" s="211">
        <v>4113.07</v>
      </c>
      <c r="L1652" s="209" t="s">
        <v>5390</v>
      </c>
    </row>
    <row r="1653" spans="1:12" ht="13.5">
      <c r="A1653" s="209" t="s">
        <v>6892</v>
      </c>
      <c r="B1653" s="209" t="s">
        <v>6893</v>
      </c>
      <c r="C1653" s="209" t="s">
        <v>7060</v>
      </c>
      <c r="D1653" s="209" t="s">
        <v>7061</v>
      </c>
      <c r="E1653" s="210" t="s">
        <v>357</v>
      </c>
      <c r="F1653" s="209" t="s">
        <v>357</v>
      </c>
      <c r="G1653" s="209">
        <v>98009</v>
      </c>
      <c r="H1653" s="209" t="s">
        <v>7105</v>
      </c>
      <c r="I1653" s="209" t="s">
        <v>148</v>
      </c>
      <c r="J1653" s="209" t="s">
        <v>5447</v>
      </c>
      <c r="K1653" s="211">
        <v>1740.95</v>
      </c>
      <c r="L1653" s="209" t="s">
        <v>5390</v>
      </c>
    </row>
    <row r="1654" spans="1:12" ht="13.5">
      <c r="A1654" s="209" t="s">
        <v>6892</v>
      </c>
      <c r="B1654" s="209" t="s">
        <v>6893</v>
      </c>
      <c r="C1654" s="209" t="s">
        <v>7060</v>
      </c>
      <c r="D1654" s="209" t="s">
        <v>7061</v>
      </c>
      <c r="E1654" s="210" t="s">
        <v>357</v>
      </c>
      <c r="F1654" s="209" t="s">
        <v>357</v>
      </c>
      <c r="G1654" s="209">
        <v>98010</v>
      </c>
      <c r="H1654" s="209" t="s">
        <v>7106</v>
      </c>
      <c r="I1654" s="209" t="s">
        <v>161</v>
      </c>
      <c r="J1654" s="209" t="s">
        <v>5389</v>
      </c>
      <c r="K1654" s="211">
        <v>5024.1400000000003</v>
      </c>
      <c r="L1654" s="209" t="s">
        <v>5390</v>
      </c>
    </row>
    <row r="1655" spans="1:12" ht="13.5">
      <c r="A1655" s="209" t="s">
        <v>6892</v>
      </c>
      <c r="B1655" s="209" t="s">
        <v>6893</v>
      </c>
      <c r="C1655" s="209" t="s">
        <v>7060</v>
      </c>
      <c r="D1655" s="209" t="s">
        <v>7061</v>
      </c>
      <c r="E1655" s="210" t="s">
        <v>357</v>
      </c>
      <c r="F1655" s="209" t="s">
        <v>357</v>
      </c>
      <c r="G1655" s="209">
        <v>98011</v>
      </c>
      <c r="H1655" s="209" t="s">
        <v>7107</v>
      </c>
      <c r="I1655" s="209" t="s">
        <v>148</v>
      </c>
      <c r="J1655" s="209" t="s">
        <v>5447</v>
      </c>
      <c r="K1655" s="211">
        <v>1984.33</v>
      </c>
      <c r="L1655" s="209" t="s">
        <v>5390</v>
      </c>
    </row>
    <row r="1656" spans="1:12" ht="13.5">
      <c r="A1656" s="209" t="s">
        <v>6892</v>
      </c>
      <c r="B1656" s="209" t="s">
        <v>6893</v>
      </c>
      <c r="C1656" s="209" t="s">
        <v>7060</v>
      </c>
      <c r="D1656" s="209" t="s">
        <v>7061</v>
      </c>
      <c r="E1656" s="210" t="s">
        <v>357</v>
      </c>
      <c r="F1656" s="209" t="s">
        <v>357</v>
      </c>
      <c r="G1656" s="209">
        <v>98012</v>
      </c>
      <c r="H1656" s="209" t="s">
        <v>7108</v>
      </c>
      <c r="I1656" s="209" t="s">
        <v>161</v>
      </c>
      <c r="J1656" s="209" t="s">
        <v>5389</v>
      </c>
      <c r="K1656" s="211">
        <v>5910.02</v>
      </c>
      <c r="L1656" s="209" t="s">
        <v>5390</v>
      </c>
    </row>
    <row r="1657" spans="1:12" ht="13.5">
      <c r="A1657" s="209" t="s">
        <v>6892</v>
      </c>
      <c r="B1657" s="209" t="s">
        <v>6893</v>
      </c>
      <c r="C1657" s="209" t="s">
        <v>7060</v>
      </c>
      <c r="D1657" s="209" t="s">
        <v>7061</v>
      </c>
      <c r="E1657" s="210" t="s">
        <v>357</v>
      </c>
      <c r="F1657" s="209" t="s">
        <v>357</v>
      </c>
      <c r="G1657" s="209">
        <v>98013</v>
      </c>
      <c r="H1657" s="209" t="s">
        <v>7109</v>
      </c>
      <c r="I1657" s="209" t="s">
        <v>148</v>
      </c>
      <c r="J1657" s="209" t="s">
        <v>5447</v>
      </c>
      <c r="K1657" s="211">
        <v>2227.81</v>
      </c>
      <c r="L1657" s="209" t="s">
        <v>5390</v>
      </c>
    </row>
    <row r="1658" spans="1:12" ht="13.5">
      <c r="A1658" s="209" t="s">
        <v>6892</v>
      </c>
      <c r="B1658" s="209" t="s">
        <v>6893</v>
      </c>
      <c r="C1658" s="209" t="s">
        <v>7060</v>
      </c>
      <c r="D1658" s="209" t="s">
        <v>7061</v>
      </c>
      <c r="E1658" s="210" t="s">
        <v>357</v>
      </c>
      <c r="F1658" s="209" t="s">
        <v>357</v>
      </c>
      <c r="G1658" s="209">
        <v>98014</v>
      </c>
      <c r="H1658" s="209" t="s">
        <v>7110</v>
      </c>
      <c r="I1658" s="209" t="s">
        <v>161</v>
      </c>
      <c r="J1658" s="209" t="s">
        <v>5389</v>
      </c>
      <c r="K1658" s="211">
        <v>6795.87</v>
      </c>
      <c r="L1658" s="209" t="s">
        <v>5390</v>
      </c>
    </row>
    <row r="1659" spans="1:12" ht="13.5">
      <c r="A1659" s="209" t="s">
        <v>6892</v>
      </c>
      <c r="B1659" s="209" t="s">
        <v>6893</v>
      </c>
      <c r="C1659" s="209" t="s">
        <v>7060</v>
      </c>
      <c r="D1659" s="209" t="s">
        <v>7061</v>
      </c>
      <c r="E1659" s="210" t="s">
        <v>357</v>
      </c>
      <c r="F1659" s="209" t="s">
        <v>357</v>
      </c>
      <c r="G1659" s="209">
        <v>98015</v>
      </c>
      <c r="H1659" s="209" t="s">
        <v>7111</v>
      </c>
      <c r="I1659" s="209" t="s">
        <v>148</v>
      </c>
      <c r="J1659" s="209" t="s">
        <v>5447</v>
      </c>
      <c r="K1659" s="211">
        <v>2471.29</v>
      </c>
      <c r="L1659" s="209" t="s">
        <v>5390</v>
      </c>
    </row>
    <row r="1660" spans="1:12" ht="13.5">
      <c r="A1660" s="209" t="s">
        <v>6892</v>
      </c>
      <c r="B1660" s="209" t="s">
        <v>6893</v>
      </c>
      <c r="C1660" s="209" t="s">
        <v>7060</v>
      </c>
      <c r="D1660" s="209" t="s">
        <v>7061</v>
      </c>
      <c r="E1660" s="210" t="s">
        <v>357</v>
      </c>
      <c r="F1660" s="209" t="s">
        <v>357</v>
      </c>
      <c r="G1660" s="209">
        <v>98016</v>
      </c>
      <c r="H1660" s="209" t="s">
        <v>7112</v>
      </c>
      <c r="I1660" s="209" t="s">
        <v>161</v>
      </c>
      <c r="J1660" s="209" t="s">
        <v>5389</v>
      </c>
      <c r="K1660" s="211">
        <v>7681.83</v>
      </c>
      <c r="L1660" s="209" t="s">
        <v>5390</v>
      </c>
    </row>
    <row r="1661" spans="1:12" ht="13.5">
      <c r="A1661" s="209" t="s">
        <v>6892</v>
      </c>
      <c r="B1661" s="209" t="s">
        <v>6893</v>
      </c>
      <c r="C1661" s="209" t="s">
        <v>7060</v>
      </c>
      <c r="D1661" s="209" t="s">
        <v>7061</v>
      </c>
      <c r="E1661" s="210" t="s">
        <v>357</v>
      </c>
      <c r="F1661" s="209" t="s">
        <v>357</v>
      </c>
      <c r="G1661" s="209">
        <v>98017</v>
      </c>
      <c r="H1661" s="209" t="s">
        <v>7113</v>
      </c>
      <c r="I1661" s="209" t="s">
        <v>148</v>
      </c>
      <c r="J1661" s="209" t="s">
        <v>5447</v>
      </c>
      <c r="K1661" s="211">
        <v>2714.67</v>
      </c>
      <c r="L1661" s="209" t="s">
        <v>5390</v>
      </c>
    </row>
    <row r="1662" spans="1:12" ht="13.5">
      <c r="A1662" s="209" t="s">
        <v>6892</v>
      </c>
      <c r="B1662" s="209" t="s">
        <v>6893</v>
      </c>
      <c r="C1662" s="209" t="s">
        <v>7060</v>
      </c>
      <c r="D1662" s="209" t="s">
        <v>7061</v>
      </c>
      <c r="E1662" s="210" t="s">
        <v>357</v>
      </c>
      <c r="F1662" s="209" t="s">
        <v>357</v>
      </c>
      <c r="G1662" s="209">
        <v>98018</v>
      </c>
      <c r="H1662" s="209" t="s">
        <v>7114</v>
      </c>
      <c r="I1662" s="209" t="s">
        <v>161</v>
      </c>
      <c r="J1662" s="209" t="s">
        <v>5389</v>
      </c>
      <c r="K1662" s="211">
        <v>8567.67</v>
      </c>
      <c r="L1662" s="209" t="s">
        <v>5390</v>
      </c>
    </row>
    <row r="1663" spans="1:12" ht="13.5">
      <c r="A1663" s="209" t="s">
        <v>6892</v>
      </c>
      <c r="B1663" s="209" t="s">
        <v>6893</v>
      </c>
      <c r="C1663" s="209" t="s">
        <v>7060</v>
      </c>
      <c r="D1663" s="209" t="s">
        <v>7061</v>
      </c>
      <c r="E1663" s="210" t="s">
        <v>357</v>
      </c>
      <c r="F1663" s="209" t="s">
        <v>357</v>
      </c>
      <c r="G1663" s="209">
        <v>98019</v>
      </c>
      <c r="H1663" s="209" t="s">
        <v>7115</v>
      </c>
      <c r="I1663" s="209" t="s">
        <v>148</v>
      </c>
      <c r="J1663" s="209" t="s">
        <v>5447</v>
      </c>
      <c r="K1663" s="211">
        <v>2981.35</v>
      </c>
      <c r="L1663" s="209" t="s">
        <v>5390</v>
      </c>
    </row>
    <row r="1664" spans="1:12" ht="13.5">
      <c r="A1664" s="209" t="s">
        <v>6892</v>
      </c>
      <c r="B1664" s="209" t="s">
        <v>6893</v>
      </c>
      <c r="C1664" s="209" t="s">
        <v>7060</v>
      </c>
      <c r="D1664" s="209" t="s">
        <v>7061</v>
      </c>
      <c r="E1664" s="210" t="s">
        <v>357</v>
      </c>
      <c r="F1664" s="209" t="s">
        <v>357</v>
      </c>
      <c r="G1664" s="209">
        <v>98020</v>
      </c>
      <c r="H1664" s="209" t="s">
        <v>7116</v>
      </c>
      <c r="I1664" s="209" t="s">
        <v>161</v>
      </c>
      <c r="J1664" s="209" t="s">
        <v>5389</v>
      </c>
      <c r="K1664" s="211">
        <v>6086.76</v>
      </c>
      <c r="L1664" s="209" t="s">
        <v>5390</v>
      </c>
    </row>
    <row r="1665" spans="1:12" ht="13.5">
      <c r="A1665" s="209" t="s">
        <v>6892</v>
      </c>
      <c r="B1665" s="209" t="s">
        <v>6893</v>
      </c>
      <c r="C1665" s="209" t="s">
        <v>7060</v>
      </c>
      <c r="D1665" s="209" t="s">
        <v>7061</v>
      </c>
      <c r="E1665" s="210" t="s">
        <v>357</v>
      </c>
      <c r="F1665" s="209" t="s">
        <v>357</v>
      </c>
      <c r="G1665" s="209">
        <v>98021</v>
      </c>
      <c r="H1665" s="209" t="s">
        <v>7117</v>
      </c>
      <c r="I1665" s="209" t="s">
        <v>148</v>
      </c>
      <c r="J1665" s="209" t="s">
        <v>5447</v>
      </c>
      <c r="K1665" s="211">
        <v>2251.09</v>
      </c>
      <c r="L1665" s="209" t="s">
        <v>5390</v>
      </c>
    </row>
    <row r="1666" spans="1:12" ht="13.5">
      <c r="A1666" s="209" t="s">
        <v>6892</v>
      </c>
      <c r="B1666" s="209" t="s">
        <v>6893</v>
      </c>
      <c r="C1666" s="209" t="s">
        <v>7060</v>
      </c>
      <c r="D1666" s="209" t="s">
        <v>7061</v>
      </c>
      <c r="E1666" s="210" t="s">
        <v>357</v>
      </c>
      <c r="F1666" s="209" t="s">
        <v>357</v>
      </c>
      <c r="G1666" s="209">
        <v>98022</v>
      </c>
      <c r="H1666" s="209" t="s">
        <v>7118</v>
      </c>
      <c r="I1666" s="209" t="s">
        <v>161</v>
      </c>
      <c r="J1666" s="209" t="s">
        <v>5389</v>
      </c>
      <c r="K1666" s="211">
        <v>7146.29</v>
      </c>
      <c r="L1666" s="209" t="s">
        <v>5390</v>
      </c>
    </row>
    <row r="1667" spans="1:12" ht="13.5">
      <c r="A1667" s="209" t="s">
        <v>6892</v>
      </c>
      <c r="B1667" s="209" t="s">
        <v>6893</v>
      </c>
      <c r="C1667" s="209" t="s">
        <v>7060</v>
      </c>
      <c r="D1667" s="209" t="s">
        <v>7061</v>
      </c>
      <c r="E1667" s="210" t="s">
        <v>357</v>
      </c>
      <c r="F1667" s="209" t="s">
        <v>357</v>
      </c>
      <c r="G1667" s="209">
        <v>98023</v>
      </c>
      <c r="H1667" s="209" t="s">
        <v>7119</v>
      </c>
      <c r="I1667" s="209" t="s">
        <v>148</v>
      </c>
      <c r="J1667" s="209" t="s">
        <v>5447</v>
      </c>
      <c r="K1667" s="211">
        <v>2494.4899999999998</v>
      </c>
      <c r="L1667" s="209" t="s">
        <v>5390</v>
      </c>
    </row>
    <row r="1668" spans="1:12" ht="13.5">
      <c r="A1668" s="209" t="s">
        <v>6892</v>
      </c>
      <c r="B1668" s="209" t="s">
        <v>6893</v>
      </c>
      <c r="C1668" s="209" t="s">
        <v>7060</v>
      </c>
      <c r="D1668" s="209" t="s">
        <v>7061</v>
      </c>
      <c r="E1668" s="210" t="s">
        <v>357</v>
      </c>
      <c r="F1668" s="209" t="s">
        <v>357</v>
      </c>
      <c r="G1668" s="209">
        <v>98024</v>
      </c>
      <c r="H1668" s="209" t="s">
        <v>7120</v>
      </c>
      <c r="I1668" s="209" t="s">
        <v>161</v>
      </c>
      <c r="J1668" s="209" t="s">
        <v>5389</v>
      </c>
      <c r="K1668" s="211">
        <v>8261.56</v>
      </c>
      <c r="L1668" s="209" t="s">
        <v>5390</v>
      </c>
    </row>
    <row r="1669" spans="1:12" ht="13.5">
      <c r="A1669" s="209" t="s">
        <v>6892</v>
      </c>
      <c r="B1669" s="209" t="s">
        <v>6893</v>
      </c>
      <c r="C1669" s="209" t="s">
        <v>7060</v>
      </c>
      <c r="D1669" s="209" t="s">
        <v>7061</v>
      </c>
      <c r="E1669" s="210" t="s">
        <v>357</v>
      </c>
      <c r="F1669" s="209" t="s">
        <v>357</v>
      </c>
      <c r="G1669" s="209">
        <v>98025</v>
      </c>
      <c r="H1669" s="209" t="s">
        <v>7121</v>
      </c>
      <c r="I1669" s="209" t="s">
        <v>148</v>
      </c>
      <c r="J1669" s="209" t="s">
        <v>5447</v>
      </c>
      <c r="K1669" s="211">
        <v>2737.95</v>
      </c>
      <c r="L1669" s="209" t="s">
        <v>5390</v>
      </c>
    </row>
    <row r="1670" spans="1:12" ht="13.5">
      <c r="A1670" s="209" t="s">
        <v>6892</v>
      </c>
      <c r="B1670" s="209" t="s">
        <v>6893</v>
      </c>
      <c r="C1670" s="209" t="s">
        <v>7060</v>
      </c>
      <c r="D1670" s="209" t="s">
        <v>7061</v>
      </c>
      <c r="E1670" s="210" t="s">
        <v>357</v>
      </c>
      <c r="F1670" s="209" t="s">
        <v>357</v>
      </c>
      <c r="G1670" s="209">
        <v>98026</v>
      </c>
      <c r="H1670" s="209" t="s">
        <v>7122</v>
      </c>
      <c r="I1670" s="209" t="s">
        <v>161</v>
      </c>
      <c r="J1670" s="209" t="s">
        <v>5389</v>
      </c>
      <c r="K1670" s="211">
        <v>9328.17</v>
      </c>
      <c r="L1670" s="209" t="s">
        <v>5390</v>
      </c>
    </row>
    <row r="1671" spans="1:12" ht="13.5">
      <c r="A1671" s="209" t="s">
        <v>6892</v>
      </c>
      <c r="B1671" s="209" t="s">
        <v>6893</v>
      </c>
      <c r="C1671" s="209" t="s">
        <v>7060</v>
      </c>
      <c r="D1671" s="209" t="s">
        <v>7061</v>
      </c>
      <c r="E1671" s="210" t="s">
        <v>357</v>
      </c>
      <c r="F1671" s="209" t="s">
        <v>357</v>
      </c>
      <c r="G1671" s="209">
        <v>98027</v>
      </c>
      <c r="H1671" s="209" t="s">
        <v>7123</v>
      </c>
      <c r="I1671" s="209" t="s">
        <v>148</v>
      </c>
      <c r="J1671" s="209" t="s">
        <v>5447</v>
      </c>
      <c r="K1671" s="211">
        <v>2981.35</v>
      </c>
      <c r="L1671" s="209" t="s">
        <v>5390</v>
      </c>
    </row>
    <row r="1672" spans="1:12" ht="13.5">
      <c r="A1672" s="209" t="s">
        <v>6892</v>
      </c>
      <c r="B1672" s="209" t="s">
        <v>6893</v>
      </c>
      <c r="C1672" s="209" t="s">
        <v>7060</v>
      </c>
      <c r="D1672" s="209" t="s">
        <v>7061</v>
      </c>
      <c r="E1672" s="210" t="s">
        <v>357</v>
      </c>
      <c r="F1672" s="209" t="s">
        <v>357</v>
      </c>
      <c r="G1672" s="209">
        <v>98028</v>
      </c>
      <c r="H1672" s="209" t="s">
        <v>7124</v>
      </c>
      <c r="I1672" s="209" t="s">
        <v>161</v>
      </c>
      <c r="J1672" s="209" t="s">
        <v>5389</v>
      </c>
      <c r="K1672" s="211">
        <v>10394.77</v>
      </c>
      <c r="L1672" s="209" t="s">
        <v>5390</v>
      </c>
    </row>
    <row r="1673" spans="1:12" ht="13.5">
      <c r="A1673" s="209" t="s">
        <v>6892</v>
      </c>
      <c r="B1673" s="209" t="s">
        <v>6893</v>
      </c>
      <c r="C1673" s="209" t="s">
        <v>7060</v>
      </c>
      <c r="D1673" s="209" t="s">
        <v>7061</v>
      </c>
      <c r="E1673" s="210" t="s">
        <v>357</v>
      </c>
      <c r="F1673" s="209" t="s">
        <v>357</v>
      </c>
      <c r="G1673" s="209">
        <v>98029</v>
      </c>
      <c r="H1673" s="209" t="s">
        <v>7125</v>
      </c>
      <c r="I1673" s="209" t="s">
        <v>148</v>
      </c>
      <c r="J1673" s="209" t="s">
        <v>5447</v>
      </c>
      <c r="K1673" s="211">
        <v>3229.58</v>
      </c>
      <c r="L1673" s="209" t="s">
        <v>5390</v>
      </c>
    </row>
    <row r="1674" spans="1:12" ht="13.5">
      <c r="A1674" s="209" t="s">
        <v>6892</v>
      </c>
      <c r="B1674" s="209" t="s">
        <v>6893</v>
      </c>
      <c r="C1674" s="209" t="s">
        <v>7060</v>
      </c>
      <c r="D1674" s="209" t="s">
        <v>7061</v>
      </c>
      <c r="E1674" s="210" t="s">
        <v>357</v>
      </c>
      <c r="F1674" s="209" t="s">
        <v>357</v>
      </c>
      <c r="G1674" s="209">
        <v>98030</v>
      </c>
      <c r="H1674" s="209" t="s">
        <v>7126</v>
      </c>
      <c r="I1674" s="209" t="s">
        <v>161</v>
      </c>
      <c r="J1674" s="209" t="s">
        <v>5389</v>
      </c>
      <c r="K1674" s="211">
        <v>8490.4599999999991</v>
      </c>
      <c r="L1674" s="209" t="s">
        <v>5390</v>
      </c>
    </row>
    <row r="1675" spans="1:12" ht="13.5">
      <c r="A1675" s="209" t="s">
        <v>6892</v>
      </c>
      <c r="B1675" s="209" t="s">
        <v>6893</v>
      </c>
      <c r="C1675" s="209" t="s">
        <v>7060</v>
      </c>
      <c r="D1675" s="209" t="s">
        <v>7061</v>
      </c>
      <c r="E1675" s="210" t="s">
        <v>357</v>
      </c>
      <c r="F1675" s="209" t="s">
        <v>357</v>
      </c>
      <c r="G1675" s="209">
        <v>98031</v>
      </c>
      <c r="H1675" s="209" t="s">
        <v>7127</v>
      </c>
      <c r="I1675" s="209" t="s">
        <v>148</v>
      </c>
      <c r="J1675" s="209" t="s">
        <v>5447</v>
      </c>
      <c r="K1675" s="211">
        <v>2742.8</v>
      </c>
      <c r="L1675" s="209" t="s">
        <v>5390</v>
      </c>
    </row>
    <row r="1676" spans="1:12" ht="13.5">
      <c r="A1676" s="209" t="s">
        <v>6892</v>
      </c>
      <c r="B1676" s="209" t="s">
        <v>6893</v>
      </c>
      <c r="C1676" s="209" t="s">
        <v>7060</v>
      </c>
      <c r="D1676" s="209" t="s">
        <v>7061</v>
      </c>
      <c r="E1676" s="210" t="s">
        <v>357</v>
      </c>
      <c r="F1676" s="209" t="s">
        <v>357</v>
      </c>
      <c r="G1676" s="209">
        <v>98032</v>
      </c>
      <c r="H1676" s="209" t="s">
        <v>7128</v>
      </c>
      <c r="I1676" s="209" t="s">
        <v>161</v>
      </c>
      <c r="J1676" s="209" t="s">
        <v>5389</v>
      </c>
      <c r="K1676" s="211">
        <v>9784.66</v>
      </c>
      <c r="L1676" s="209" t="s">
        <v>5390</v>
      </c>
    </row>
    <row r="1677" spans="1:12" ht="13.5">
      <c r="A1677" s="209" t="s">
        <v>6892</v>
      </c>
      <c r="B1677" s="209" t="s">
        <v>6893</v>
      </c>
      <c r="C1677" s="209" t="s">
        <v>7060</v>
      </c>
      <c r="D1677" s="209" t="s">
        <v>7061</v>
      </c>
      <c r="E1677" s="210" t="s">
        <v>357</v>
      </c>
      <c r="F1677" s="209" t="s">
        <v>357</v>
      </c>
      <c r="G1677" s="209">
        <v>98033</v>
      </c>
      <c r="H1677" s="209" t="s">
        <v>7129</v>
      </c>
      <c r="I1677" s="209" t="s">
        <v>148</v>
      </c>
      <c r="J1677" s="209" t="s">
        <v>5447</v>
      </c>
      <c r="K1677" s="211">
        <v>2986.19</v>
      </c>
      <c r="L1677" s="209" t="s">
        <v>5390</v>
      </c>
    </row>
    <row r="1678" spans="1:12" ht="13.5">
      <c r="A1678" s="209" t="s">
        <v>6892</v>
      </c>
      <c r="B1678" s="209" t="s">
        <v>6893</v>
      </c>
      <c r="C1678" s="209" t="s">
        <v>7060</v>
      </c>
      <c r="D1678" s="209" t="s">
        <v>7061</v>
      </c>
      <c r="E1678" s="210" t="s">
        <v>357</v>
      </c>
      <c r="F1678" s="209" t="s">
        <v>357</v>
      </c>
      <c r="G1678" s="209">
        <v>98034</v>
      </c>
      <c r="H1678" s="209" t="s">
        <v>7130</v>
      </c>
      <c r="I1678" s="209" t="s">
        <v>161</v>
      </c>
      <c r="J1678" s="209" t="s">
        <v>5389</v>
      </c>
      <c r="K1678" s="211">
        <v>11078.85</v>
      </c>
      <c r="L1678" s="209" t="s">
        <v>5390</v>
      </c>
    </row>
    <row r="1679" spans="1:12" ht="13.5">
      <c r="A1679" s="209" t="s">
        <v>6892</v>
      </c>
      <c r="B1679" s="209" t="s">
        <v>6893</v>
      </c>
      <c r="C1679" s="209" t="s">
        <v>7060</v>
      </c>
      <c r="D1679" s="209" t="s">
        <v>7061</v>
      </c>
      <c r="E1679" s="210" t="s">
        <v>357</v>
      </c>
      <c r="F1679" s="209" t="s">
        <v>357</v>
      </c>
      <c r="G1679" s="209">
        <v>98035</v>
      </c>
      <c r="H1679" s="209" t="s">
        <v>7131</v>
      </c>
      <c r="I1679" s="209" t="s">
        <v>148</v>
      </c>
      <c r="J1679" s="209" t="s">
        <v>5447</v>
      </c>
      <c r="K1679" s="211">
        <v>3229.58</v>
      </c>
      <c r="L1679" s="209" t="s">
        <v>5390</v>
      </c>
    </row>
    <row r="1680" spans="1:12" ht="13.5">
      <c r="A1680" s="209" t="s">
        <v>6892</v>
      </c>
      <c r="B1680" s="209" t="s">
        <v>6893</v>
      </c>
      <c r="C1680" s="209" t="s">
        <v>7060</v>
      </c>
      <c r="D1680" s="209" t="s">
        <v>7061</v>
      </c>
      <c r="E1680" s="210" t="s">
        <v>357</v>
      </c>
      <c r="F1680" s="209" t="s">
        <v>357</v>
      </c>
      <c r="G1680" s="209">
        <v>98036</v>
      </c>
      <c r="H1680" s="209" t="s">
        <v>7132</v>
      </c>
      <c r="I1680" s="209" t="s">
        <v>161</v>
      </c>
      <c r="J1680" s="209" t="s">
        <v>5389</v>
      </c>
      <c r="K1680" s="211">
        <v>12373.03</v>
      </c>
      <c r="L1680" s="209" t="s">
        <v>5390</v>
      </c>
    </row>
    <row r="1681" spans="1:12" ht="13.5">
      <c r="A1681" s="209" t="s">
        <v>6892</v>
      </c>
      <c r="B1681" s="209" t="s">
        <v>6893</v>
      </c>
      <c r="C1681" s="209" t="s">
        <v>7060</v>
      </c>
      <c r="D1681" s="209" t="s">
        <v>7061</v>
      </c>
      <c r="E1681" s="210" t="s">
        <v>357</v>
      </c>
      <c r="F1681" s="209" t="s">
        <v>357</v>
      </c>
      <c r="G1681" s="209">
        <v>98037</v>
      </c>
      <c r="H1681" s="209" t="s">
        <v>7133</v>
      </c>
      <c r="I1681" s="209" t="s">
        <v>148</v>
      </c>
      <c r="J1681" s="209" t="s">
        <v>5447</v>
      </c>
      <c r="K1681" s="211">
        <v>3477.82</v>
      </c>
      <c r="L1681" s="209" t="s">
        <v>5390</v>
      </c>
    </row>
    <row r="1682" spans="1:12" ht="13.5">
      <c r="A1682" s="209" t="s">
        <v>6892</v>
      </c>
      <c r="B1682" s="209" t="s">
        <v>6893</v>
      </c>
      <c r="C1682" s="209" t="s">
        <v>7060</v>
      </c>
      <c r="D1682" s="209" t="s">
        <v>7061</v>
      </c>
      <c r="E1682" s="210" t="s">
        <v>357</v>
      </c>
      <c r="F1682" s="209" t="s">
        <v>357</v>
      </c>
      <c r="G1682" s="209">
        <v>98038</v>
      </c>
      <c r="H1682" s="209" t="s">
        <v>7134</v>
      </c>
      <c r="I1682" s="209" t="s">
        <v>161</v>
      </c>
      <c r="J1682" s="209" t="s">
        <v>5389</v>
      </c>
      <c r="K1682" s="211">
        <v>11324.29</v>
      </c>
      <c r="L1682" s="209" t="s">
        <v>5390</v>
      </c>
    </row>
    <row r="1683" spans="1:12" ht="13.5">
      <c r="A1683" s="209" t="s">
        <v>6892</v>
      </c>
      <c r="B1683" s="209" t="s">
        <v>6893</v>
      </c>
      <c r="C1683" s="209" t="s">
        <v>7060</v>
      </c>
      <c r="D1683" s="209" t="s">
        <v>7061</v>
      </c>
      <c r="E1683" s="210" t="s">
        <v>357</v>
      </c>
      <c r="F1683" s="209" t="s">
        <v>357</v>
      </c>
      <c r="G1683" s="209">
        <v>98039</v>
      </c>
      <c r="H1683" s="209" t="s">
        <v>7135</v>
      </c>
      <c r="I1683" s="209" t="s">
        <v>148</v>
      </c>
      <c r="J1683" s="209" t="s">
        <v>5447</v>
      </c>
      <c r="K1683" s="211">
        <v>3234.43</v>
      </c>
      <c r="L1683" s="209" t="s">
        <v>5390</v>
      </c>
    </row>
    <row r="1684" spans="1:12" ht="13.5">
      <c r="A1684" s="209" t="s">
        <v>6892</v>
      </c>
      <c r="B1684" s="209" t="s">
        <v>6893</v>
      </c>
      <c r="C1684" s="209" t="s">
        <v>7060</v>
      </c>
      <c r="D1684" s="209" t="s">
        <v>7061</v>
      </c>
      <c r="E1684" s="210" t="s">
        <v>357</v>
      </c>
      <c r="F1684" s="209" t="s">
        <v>357</v>
      </c>
      <c r="G1684" s="209">
        <v>98040</v>
      </c>
      <c r="H1684" s="209" t="s">
        <v>7136</v>
      </c>
      <c r="I1684" s="209" t="s">
        <v>161</v>
      </c>
      <c r="J1684" s="209" t="s">
        <v>5389</v>
      </c>
      <c r="K1684" s="211">
        <v>12816.92</v>
      </c>
      <c r="L1684" s="209" t="s">
        <v>5390</v>
      </c>
    </row>
    <row r="1685" spans="1:12" ht="13.5">
      <c r="A1685" s="209" t="s">
        <v>6892</v>
      </c>
      <c r="B1685" s="209" t="s">
        <v>6893</v>
      </c>
      <c r="C1685" s="209" t="s">
        <v>7060</v>
      </c>
      <c r="D1685" s="209" t="s">
        <v>7061</v>
      </c>
      <c r="E1685" s="210" t="s">
        <v>357</v>
      </c>
      <c r="F1685" s="209" t="s">
        <v>357</v>
      </c>
      <c r="G1685" s="209">
        <v>98041</v>
      </c>
      <c r="H1685" s="209" t="s">
        <v>7137</v>
      </c>
      <c r="I1685" s="209" t="s">
        <v>148</v>
      </c>
      <c r="J1685" s="209" t="s">
        <v>5447</v>
      </c>
      <c r="K1685" s="211">
        <v>3477.82</v>
      </c>
      <c r="L1685" s="209" t="s">
        <v>5390</v>
      </c>
    </row>
    <row r="1686" spans="1:12" ht="13.5">
      <c r="A1686" s="209" t="s">
        <v>6892</v>
      </c>
      <c r="B1686" s="209" t="s">
        <v>6893</v>
      </c>
      <c r="C1686" s="209" t="s">
        <v>7060</v>
      </c>
      <c r="D1686" s="209" t="s">
        <v>7061</v>
      </c>
      <c r="E1686" s="210" t="s">
        <v>357</v>
      </c>
      <c r="F1686" s="209" t="s">
        <v>357</v>
      </c>
      <c r="G1686" s="209">
        <v>98042</v>
      </c>
      <c r="H1686" s="209" t="s">
        <v>7138</v>
      </c>
      <c r="I1686" s="209" t="s">
        <v>161</v>
      </c>
      <c r="J1686" s="209" t="s">
        <v>5389</v>
      </c>
      <c r="K1686" s="211">
        <v>14309.6</v>
      </c>
      <c r="L1686" s="209" t="s">
        <v>5390</v>
      </c>
    </row>
    <row r="1687" spans="1:12" ht="13.5">
      <c r="A1687" s="209" t="s">
        <v>6892</v>
      </c>
      <c r="B1687" s="209" t="s">
        <v>6893</v>
      </c>
      <c r="C1687" s="209" t="s">
        <v>7060</v>
      </c>
      <c r="D1687" s="209" t="s">
        <v>7061</v>
      </c>
      <c r="E1687" s="210" t="s">
        <v>357</v>
      </c>
      <c r="F1687" s="209" t="s">
        <v>357</v>
      </c>
      <c r="G1687" s="209">
        <v>98043</v>
      </c>
      <c r="H1687" s="209" t="s">
        <v>7139</v>
      </c>
      <c r="I1687" s="209" t="s">
        <v>148</v>
      </c>
      <c r="J1687" s="209" t="s">
        <v>5447</v>
      </c>
      <c r="K1687" s="211">
        <v>3726.13</v>
      </c>
      <c r="L1687" s="209" t="s">
        <v>5390</v>
      </c>
    </row>
    <row r="1688" spans="1:12" ht="13.5">
      <c r="A1688" s="209" t="s">
        <v>6892</v>
      </c>
      <c r="B1688" s="209" t="s">
        <v>6893</v>
      </c>
      <c r="C1688" s="209" t="s">
        <v>7060</v>
      </c>
      <c r="D1688" s="209" t="s">
        <v>7061</v>
      </c>
      <c r="E1688" s="210" t="s">
        <v>357</v>
      </c>
      <c r="F1688" s="209" t="s">
        <v>357</v>
      </c>
      <c r="G1688" s="209">
        <v>98044</v>
      </c>
      <c r="H1688" s="209" t="s">
        <v>7140</v>
      </c>
      <c r="I1688" s="209" t="s">
        <v>161</v>
      </c>
      <c r="J1688" s="209" t="s">
        <v>5389</v>
      </c>
      <c r="K1688" s="211">
        <v>14555.13</v>
      </c>
      <c r="L1688" s="209" t="s">
        <v>5390</v>
      </c>
    </row>
    <row r="1689" spans="1:12" ht="13.5">
      <c r="A1689" s="209" t="s">
        <v>6892</v>
      </c>
      <c r="B1689" s="209" t="s">
        <v>6893</v>
      </c>
      <c r="C1689" s="209" t="s">
        <v>7060</v>
      </c>
      <c r="D1689" s="209" t="s">
        <v>7061</v>
      </c>
      <c r="E1689" s="210" t="s">
        <v>357</v>
      </c>
      <c r="F1689" s="209" t="s">
        <v>357</v>
      </c>
      <c r="G1689" s="209">
        <v>98045</v>
      </c>
      <c r="H1689" s="209" t="s">
        <v>7141</v>
      </c>
      <c r="I1689" s="209" t="s">
        <v>148</v>
      </c>
      <c r="J1689" s="209" t="s">
        <v>5447</v>
      </c>
      <c r="K1689" s="211">
        <v>3726.13</v>
      </c>
      <c r="L1689" s="209" t="s">
        <v>5390</v>
      </c>
    </row>
    <row r="1690" spans="1:12" ht="13.5">
      <c r="A1690" s="209" t="s">
        <v>6892</v>
      </c>
      <c r="B1690" s="209" t="s">
        <v>6893</v>
      </c>
      <c r="C1690" s="209" t="s">
        <v>7060</v>
      </c>
      <c r="D1690" s="209" t="s">
        <v>7061</v>
      </c>
      <c r="E1690" s="210" t="s">
        <v>357</v>
      </c>
      <c r="F1690" s="209" t="s">
        <v>357</v>
      </c>
      <c r="G1690" s="209">
        <v>98046</v>
      </c>
      <c r="H1690" s="209" t="s">
        <v>7142</v>
      </c>
      <c r="I1690" s="209" t="s">
        <v>161</v>
      </c>
      <c r="J1690" s="209" t="s">
        <v>5389</v>
      </c>
      <c r="K1690" s="211">
        <v>16246.02</v>
      </c>
      <c r="L1690" s="209" t="s">
        <v>5390</v>
      </c>
    </row>
    <row r="1691" spans="1:12" ht="13.5">
      <c r="A1691" s="209" t="s">
        <v>6892</v>
      </c>
      <c r="B1691" s="209" t="s">
        <v>6893</v>
      </c>
      <c r="C1691" s="209" t="s">
        <v>7060</v>
      </c>
      <c r="D1691" s="209" t="s">
        <v>7061</v>
      </c>
      <c r="E1691" s="210" t="s">
        <v>357</v>
      </c>
      <c r="F1691" s="209" t="s">
        <v>357</v>
      </c>
      <c r="G1691" s="209">
        <v>98047</v>
      </c>
      <c r="H1691" s="209" t="s">
        <v>7143</v>
      </c>
      <c r="I1691" s="209" t="s">
        <v>148</v>
      </c>
      <c r="J1691" s="209" t="s">
        <v>5447</v>
      </c>
      <c r="K1691" s="211">
        <v>3974.38</v>
      </c>
      <c r="L1691" s="209" t="s">
        <v>5390</v>
      </c>
    </row>
    <row r="1692" spans="1:12" ht="13.5">
      <c r="A1692" s="209" t="s">
        <v>6892</v>
      </c>
      <c r="B1692" s="209" t="s">
        <v>6893</v>
      </c>
      <c r="C1692" s="209" t="s">
        <v>7060</v>
      </c>
      <c r="D1692" s="209" t="s">
        <v>7061</v>
      </c>
      <c r="E1692" s="210" t="s">
        <v>357</v>
      </c>
      <c r="F1692" s="209" t="s">
        <v>357</v>
      </c>
      <c r="G1692" s="209">
        <v>98048</v>
      </c>
      <c r="H1692" s="209" t="s">
        <v>7144</v>
      </c>
      <c r="I1692" s="209" t="s">
        <v>161</v>
      </c>
      <c r="J1692" s="209" t="s">
        <v>5389</v>
      </c>
      <c r="K1692" s="211">
        <v>18182.560000000001</v>
      </c>
      <c r="L1692" s="209" t="s">
        <v>5390</v>
      </c>
    </row>
    <row r="1693" spans="1:12" ht="13.5">
      <c r="A1693" s="209" t="s">
        <v>6892</v>
      </c>
      <c r="B1693" s="209" t="s">
        <v>6893</v>
      </c>
      <c r="C1693" s="209" t="s">
        <v>7060</v>
      </c>
      <c r="D1693" s="209" t="s">
        <v>7061</v>
      </c>
      <c r="E1693" s="210" t="s">
        <v>357</v>
      </c>
      <c r="F1693" s="209" t="s">
        <v>357</v>
      </c>
      <c r="G1693" s="209">
        <v>98049</v>
      </c>
      <c r="H1693" s="209" t="s">
        <v>7145</v>
      </c>
      <c r="I1693" s="209" t="s">
        <v>148</v>
      </c>
      <c r="J1693" s="209" t="s">
        <v>5447</v>
      </c>
      <c r="K1693" s="211">
        <v>4175.24</v>
      </c>
      <c r="L1693" s="209" t="s">
        <v>5390</v>
      </c>
    </row>
    <row r="1694" spans="1:12" ht="13.5">
      <c r="A1694" s="209" t="s">
        <v>6892</v>
      </c>
      <c r="B1694" s="209" t="s">
        <v>6893</v>
      </c>
      <c r="C1694" s="209" t="s">
        <v>7060</v>
      </c>
      <c r="D1694" s="209" t="s">
        <v>7061</v>
      </c>
      <c r="E1694" s="210" t="s">
        <v>357</v>
      </c>
      <c r="F1694" s="209" t="s">
        <v>357</v>
      </c>
      <c r="G1694" s="209">
        <v>98050</v>
      </c>
      <c r="H1694" s="209" t="s">
        <v>7146</v>
      </c>
      <c r="I1694" s="209" t="s">
        <v>148</v>
      </c>
      <c r="J1694" s="209" t="s">
        <v>5389</v>
      </c>
      <c r="K1694" s="210">
        <v>282.01</v>
      </c>
      <c r="L1694" s="209" t="s">
        <v>5390</v>
      </c>
    </row>
    <row r="1695" spans="1:12" ht="13.5">
      <c r="A1695" s="209" t="s">
        <v>6892</v>
      </c>
      <c r="B1695" s="209" t="s">
        <v>6893</v>
      </c>
      <c r="C1695" s="209" t="s">
        <v>7060</v>
      </c>
      <c r="D1695" s="209" t="s">
        <v>7061</v>
      </c>
      <c r="E1695" s="210" t="s">
        <v>357</v>
      </c>
      <c r="F1695" s="209" t="s">
        <v>357</v>
      </c>
      <c r="G1695" s="209">
        <v>98051</v>
      </c>
      <c r="H1695" s="209" t="s">
        <v>7147</v>
      </c>
      <c r="I1695" s="209" t="s">
        <v>148</v>
      </c>
      <c r="J1695" s="209" t="s">
        <v>5447</v>
      </c>
      <c r="K1695" s="210">
        <v>942.51</v>
      </c>
      <c r="L1695" s="209" t="s">
        <v>5390</v>
      </c>
    </row>
    <row r="1696" spans="1:12" ht="13.5">
      <c r="A1696" s="209" t="s">
        <v>6892</v>
      </c>
      <c r="B1696" s="209" t="s">
        <v>6893</v>
      </c>
      <c r="C1696" s="209" t="s">
        <v>7060</v>
      </c>
      <c r="D1696" s="209" t="s">
        <v>7061</v>
      </c>
      <c r="E1696" s="210" t="s">
        <v>357</v>
      </c>
      <c r="F1696" s="209" t="s">
        <v>357</v>
      </c>
      <c r="G1696" s="209">
        <v>98405</v>
      </c>
      <c r="H1696" s="209" t="s">
        <v>7148</v>
      </c>
      <c r="I1696" s="209" t="s">
        <v>161</v>
      </c>
      <c r="J1696" s="209" t="s">
        <v>5389</v>
      </c>
      <c r="K1696" s="211">
        <v>2596.14</v>
      </c>
      <c r="L1696" s="209" t="s">
        <v>5390</v>
      </c>
    </row>
    <row r="1697" spans="1:12" ht="13.5">
      <c r="A1697" s="209" t="s">
        <v>6892</v>
      </c>
      <c r="B1697" s="209" t="s">
        <v>6893</v>
      </c>
      <c r="C1697" s="209" t="s">
        <v>7060</v>
      </c>
      <c r="D1697" s="209" t="s">
        <v>7061</v>
      </c>
      <c r="E1697" s="210" t="s">
        <v>357</v>
      </c>
      <c r="F1697" s="209" t="s">
        <v>357</v>
      </c>
      <c r="G1697" s="209">
        <v>98406</v>
      </c>
      <c r="H1697" s="209" t="s">
        <v>7149</v>
      </c>
      <c r="I1697" s="209" t="s">
        <v>161</v>
      </c>
      <c r="J1697" s="209" t="s">
        <v>5389</v>
      </c>
      <c r="K1697" s="211">
        <v>6121.69</v>
      </c>
      <c r="L1697" s="209" t="s">
        <v>5390</v>
      </c>
    </row>
    <row r="1698" spans="1:12" ht="13.5">
      <c r="A1698" s="209" t="s">
        <v>6892</v>
      </c>
      <c r="B1698" s="209" t="s">
        <v>6893</v>
      </c>
      <c r="C1698" s="209" t="s">
        <v>7060</v>
      </c>
      <c r="D1698" s="209" t="s">
        <v>7061</v>
      </c>
      <c r="E1698" s="210" t="s">
        <v>357</v>
      </c>
      <c r="F1698" s="209" t="s">
        <v>357</v>
      </c>
      <c r="G1698" s="209">
        <v>98407</v>
      </c>
      <c r="H1698" s="209" t="s">
        <v>7150</v>
      </c>
      <c r="I1698" s="209" t="s">
        <v>161</v>
      </c>
      <c r="J1698" s="209" t="s">
        <v>5389</v>
      </c>
      <c r="K1698" s="211">
        <v>3999.98</v>
      </c>
      <c r="L1698" s="209" t="s">
        <v>5390</v>
      </c>
    </row>
    <row r="1699" spans="1:12" ht="13.5">
      <c r="A1699" s="209" t="s">
        <v>6892</v>
      </c>
      <c r="B1699" s="209" t="s">
        <v>6893</v>
      </c>
      <c r="C1699" s="209" t="s">
        <v>7060</v>
      </c>
      <c r="D1699" s="209" t="s">
        <v>7061</v>
      </c>
      <c r="E1699" s="210" t="s">
        <v>357</v>
      </c>
      <c r="F1699" s="209" t="s">
        <v>357</v>
      </c>
      <c r="G1699" s="209">
        <v>98408</v>
      </c>
      <c r="H1699" s="209" t="s">
        <v>7151</v>
      </c>
      <c r="I1699" s="209" t="s">
        <v>161</v>
      </c>
      <c r="J1699" s="209" t="s">
        <v>5389</v>
      </c>
      <c r="K1699" s="211">
        <v>4695.34</v>
      </c>
      <c r="L1699" s="209" t="s">
        <v>5390</v>
      </c>
    </row>
    <row r="1700" spans="1:12" ht="13.5">
      <c r="A1700" s="209" t="s">
        <v>6892</v>
      </c>
      <c r="B1700" s="209" t="s">
        <v>6893</v>
      </c>
      <c r="C1700" s="209" t="s">
        <v>7060</v>
      </c>
      <c r="D1700" s="209" t="s">
        <v>7061</v>
      </c>
      <c r="E1700" s="210" t="s">
        <v>357</v>
      </c>
      <c r="F1700" s="209" t="s">
        <v>357</v>
      </c>
      <c r="G1700" s="209">
        <v>98409</v>
      </c>
      <c r="H1700" s="209" t="s">
        <v>7152</v>
      </c>
      <c r="I1700" s="209" t="s">
        <v>148</v>
      </c>
      <c r="J1700" s="209" t="s">
        <v>5389</v>
      </c>
      <c r="K1700" s="210">
        <v>384.26</v>
      </c>
      <c r="L1700" s="209" t="s">
        <v>5390</v>
      </c>
    </row>
    <row r="1701" spans="1:12" ht="13.5">
      <c r="A1701" s="209" t="s">
        <v>6892</v>
      </c>
      <c r="B1701" s="209" t="s">
        <v>6893</v>
      </c>
      <c r="C1701" s="209" t="s">
        <v>7060</v>
      </c>
      <c r="D1701" s="209" t="s">
        <v>7061</v>
      </c>
      <c r="E1701" s="210" t="s">
        <v>357</v>
      </c>
      <c r="F1701" s="209" t="s">
        <v>357</v>
      </c>
      <c r="G1701" s="209">
        <v>98410</v>
      </c>
      <c r="H1701" s="209" t="s">
        <v>7153</v>
      </c>
      <c r="I1701" s="209" t="s">
        <v>161</v>
      </c>
      <c r="J1701" s="209" t="s">
        <v>5389</v>
      </c>
      <c r="K1701" s="211">
        <v>1269.44</v>
      </c>
      <c r="L1701" s="209" t="s">
        <v>5390</v>
      </c>
    </row>
    <row r="1702" spans="1:12" ht="13.5">
      <c r="A1702" s="209" t="s">
        <v>6892</v>
      </c>
      <c r="B1702" s="209" t="s">
        <v>6893</v>
      </c>
      <c r="C1702" s="209" t="s">
        <v>7060</v>
      </c>
      <c r="D1702" s="209" t="s">
        <v>7061</v>
      </c>
      <c r="E1702" s="210" t="s">
        <v>357</v>
      </c>
      <c r="F1702" s="209" t="s">
        <v>357</v>
      </c>
      <c r="G1702" s="209">
        <v>99240</v>
      </c>
      <c r="H1702" s="209" t="s">
        <v>7154</v>
      </c>
      <c r="I1702" s="209" t="s">
        <v>148</v>
      </c>
      <c r="J1702" s="209" t="s">
        <v>5389</v>
      </c>
      <c r="K1702" s="210">
        <v>675.55</v>
      </c>
      <c r="L1702" s="209" t="s">
        <v>5390</v>
      </c>
    </row>
    <row r="1703" spans="1:12" ht="13.5">
      <c r="A1703" s="209" t="s">
        <v>6892</v>
      </c>
      <c r="B1703" s="209" t="s">
        <v>6893</v>
      </c>
      <c r="C1703" s="209" t="s">
        <v>7060</v>
      </c>
      <c r="D1703" s="209" t="s">
        <v>7061</v>
      </c>
      <c r="E1703" s="210" t="s">
        <v>357</v>
      </c>
      <c r="F1703" s="209" t="s">
        <v>357</v>
      </c>
      <c r="G1703" s="209">
        <v>99241</v>
      </c>
      <c r="H1703" s="209" t="s">
        <v>7155</v>
      </c>
      <c r="I1703" s="209" t="s">
        <v>148</v>
      </c>
      <c r="J1703" s="209" t="s">
        <v>5447</v>
      </c>
      <c r="K1703" s="211">
        <v>1661.7</v>
      </c>
      <c r="L1703" s="209" t="s">
        <v>5390</v>
      </c>
    </row>
    <row r="1704" spans="1:12" ht="13.5">
      <c r="A1704" s="209" t="s">
        <v>6892</v>
      </c>
      <c r="B1704" s="209" t="s">
        <v>6893</v>
      </c>
      <c r="C1704" s="209" t="s">
        <v>7060</v>
      </c>
      <c r="D1704" s="209" t="s">
        <v>7061</v>
      </c>
      <c r="E1704" s="210" t="s">
        <v>357</v>
      </c>
      <c r="F1704" s="209" t="s">
        <v>357</v>
      </c>
      <c r="G1704" s="209">
        <v>99242</v>
      </c>
      <c r="H1704" s="209" t="s">
        <v>7156</v>
      </c>
      <c r="I1704" s="209" t="s">
        <v>161</v>
      </c>
      <c r="J1704" s="209" t="s">
        <v>5389</v>
      </c>
      <c r="K1704" s="211">
        <v>2990.6</v>
      </c>
      <c r="L1704" s="209" t="s">
        <v>5390</v>
      </c>
    </row>
    <row r="1705" spans="1:12" ht="13.5">
      <c r="A1705" s="209" t="s">
        <v>6892</v>
      </c>
      <c r="B1705" s="209" t="s">
        <v>6893</v>
      </c>
      <c r="C1705" s="209" t="s">
        <v>7060</v>
      </c>
      <c r="D1705" s="209" t="s">
        <v>7061</v>
      </c>
      <c r="E1705" s="210" t="s">
        <v>357</v>
      </c>
      <c r="F1705" s="209" t="s">
        <v>357</v>
      </c>
      <c r="G1705" s="209">
        <v>99243</v>
      </c>
      <c r="H1705" s="209" t="s">
        <v>7157</v>
      </c>
      <c r="I1705" s="209" t="s">
        <v>148</v>
      </c>
      <c r="J1705" s="209" t="s">
        <v>5447</v>
      </c>
      <c r="K1705" s="211">
        <v>1552.22</v>
      </c>
      <c r="L1705" s="209" t="s">
        <v>5390</v>
      </c>
    </row>
    <row r="1706" spans="1:12" ht="13.5">
      <c r="A1706" s="209" t="s">
        <v>6892</v>
      </c>
      <c r="B1706" s="209" t="s">
        <v>6893</v>
      </c>
      <c r="C1706" s="209" t="s">
        <v>7060</v>
      </c>
      <c r="D1706" s="209" t="s">
        <v>7061</v>
      </c>
      <c r="E1706" s="210" t="s">
        <v>357</v>
      </c>
      <c r="F1706" s="209" t="s">
        <v>357</v>
      </c>
      <c r="G1706" s="209">
        <v>99244</v>
      </c>
      <c r="H1706" s="209" t="s">
        <v>7158</v>
      </c>
      <c r="I1706" s="209" t="s">
        <v>161</v>
      </c>
      <c r="J1706" s="209" t="s">
        <v>5389</v>
      </c>
      <c r="K1706" s="211">
        <v>4894.66</v>
      </c>
      <c r="L1706" s="209" t="s">
        <v>5390</v>
      </c>
    </row>
    <row r="1707" spans="1:12" ht="13.5">
      <c r="A1707" s="209" t="s">
        <v>6892</v>
      </c>
      <c r="B1707" s="209" t="s">
        <v>6893</v>
      </c>
      <c r="C1707" s="209" t="s">
        <v>7060</v>
      </c>
      <c r="D1707" s="209" t="s">
        <v>7061</v>
      </c>
      <c r="E1707" s="210" t="s">
        <v>357</v>
      </c>
      <c r="F1707" s="209" t="s">
        <v>357</v>
      </c>
      <c r="G1707" s="209">
        <v>99246</v>
      </c>
      <c r="H1707" s="209" t="s">
        <v>7159</v>
      </c>
      <c r="I1707" s="209" t="s">
        <v>148</v>
      </c>
      <c r="J1707" s="209" t="s">
        <v>5389</v>
      </c>
      <c r="K1707" s="210">
        <v>927.5</v>
      </c>
      <c r="L1707" s="209" t="s">
        <v>5390</v>
      </c>
    </row>
    <row r="1708" spans="1:12" ht="13.5">
      <c r="A1708" s="209" t="s">
        <v>6892</v>
      </c>
      <c r="B1708" s="209" t="s">
        <v>6893</v>
      </c>
      <c r="C1708" s="209" t="s">
        <v>7060</v>
      </c>
      <c r="D1708" s="209" t="s">
        <v>7061</v>
      </c>
      <c r="E1708" s="210" t="s">
        <v>357</v>
      </c>
      <c r="F1708" s="209" t="s">
        <v>357</v>
      </c>
      <c r="G1708" s="209">
        <v>99247</v>
      </c>
      <c r="H1708" s="209" t="s">
        <v>7160</v>
      </c>
      <c r="I1708" s="209" t="s">
        <v>148</v>
      </c>
      <c r="J1708" s="209" t="s">
        <v>5447</v>
      </c>
      <c r="K1708" s="211">
        <v>1893.43</v>
      </c>
      <c r="L1708" s="209" t="s">
        <v>5390</v>
      </c>
    </row>
    <row r="1709" spans="1:12" ht="13.5">
      <c r="A1709" s="209" t="s">
        <v>6892</v>
      </c>
      <c r="B1709" s="209" t="s">
        <v>6893</v>
      </c>
      <c r="C1709" s="209" t="s">
        <v>7060</v>
      </c>
      <c r="D1709" s="209" t="s">
        <v>7061</v>
      </c>
      <c r="E1709" s="210" t="s">
        <v>357</v>
      </c>
      <c r="F1709" s="209" t="s">
        <v>357</v>
      </c>
      <c r="G1709" s="209">
        <v>99248</v>
      </c>
      <c r="H1709" s="209" t="s">
        <v>7161</v>
      </c>
      <c r="I1709" s="209" t="s">
        <v>161</v>
      </c>
      <c r="J1709" s="209" t="s">
        <v>5389</v>
      </c>
      <c r="K1709" s="211">
        <v>3863.59</v>
      </c>
      <c r="L1709" s="209" t="s">
        <v>5390</v>
      </c>
    </row>
    <row r="1710" spans="1:12" ht="13.5">
      <c r="A1710" s="209" t="s">
        <v>6892</v>
      </c>
      <c r="B1710" s="209" t="s">
        <v>6893</v>
      </c>
      <c r="C1710" s="209" t="s">
        <v>7060</v>
      </c>
      <c r="D1710" s="209" t="s">
        <v>7061</v>
      </c>
      <c r="E1710" s="210" t="s">
        <v>357</v>
      </c>
      <c r="F1710" s="209" t="s">
        <v>357</v>
      </c>
      <c r="G1710" s="209">
        <v>99249</v>
      </c>
      <c r="H1710" s="209" t="s">
        <v>7162</v>
      </c>
      <c r="I1710" s="209" t="s">
        <v>148</v>
      </c>
      <c r="J1710" s="209" t="s">
        <v>5447</v>
      </c>
      <c r="K1710" s="211">
        <v>1894.82</v>
      </c>
      <c r="L1710" s="209" t="s">
        <v>5390</v>
      </c>
    </row>
    <row r="1711" spans="1:12" ht="13.5">
      <c r="A1711" s="209" t="s">
        <v>6892</v>
      </c>
      <c r="B1711" s="209" t="s">
        <v>6893</v>
      </c>
      <c r="C1711" s="209" t="s">
        <v>7060</v>
      </c>
      <c r="D1711" s="209" t="s">
        <v>7061</v>
      </c>
      <c r="E1711" s="210" t="s">
        <v>357</v>
      </c>
      <c r="F1711" s="209" t="s">
        <v>357</v>
      </c>
      <c r="G1711" s="209">
        <v>99252</v>
      </c>
      <c r="H1711" s="209" t="s">
        <v>7163</v>
      </c>
      <c r="I1711" s="209" t="s">
        <v>161</v>
      </c>
      <c r="J1711" s="209" t="s">
        <v>5389</v>
      </c>
      <c r="K1711" s="211">
        <v>2541.87</v>
      </c>
      <c r="L1711" s="209" t="s">
        <v>5390</v>
      </c>
    </row>
    <row r="1712" spans="1:12" ht="13.5">
      <c r="A1712" s="209" t="s">
        <v>6892</v>
      </c>
      <c r="B1712" s="209" t="s">
        <v>6893</v>
      </c>
      <c r="C1712" s="209" t="s">
        <v>7060</v>
      </c>
      <c r="D1712" s="209" t="s">
        <v>7061</v>
      </c>
      <c r="E1712" s="210" t="s">
        <v>357</v>
      </c>
      <c r="F1712" s="209" t="s">
        <v>357</v>
      </c>
      <c r="G1712" s="209">
        <v>99254</v>
      </c>
      <c r="H1712" s="209" t="s">
        <v>7164</v>
      </c>
      <c r="I1712" s="209" t="s">
        <v>148</v>
      </c>
      <c r="J1712" s="209" t="s">
        <v>5447</v>
      </c>
      <c r="K1712" s="211">
        <v>1198.1500000000001</v>
      </c>
      <c r="L1712" s="209" t="s">
        <v>5390</v>
      </c>
    </row>
    <row r="1713" spans="1:12" ht="13.5">
      <c r="A1713" s="209" t="s">
        <v>6892</v>
      </c>
      <c r="B1713" s="209" t="s">
        <v>6893</v>
      </c>
      <c r="C1713" s="209" t="s">
        <v>7060</v>
      </c>
      <c r="D1713" s="209" t="s">
        <v>7061</v>
      </c>
      <c r="E1713" s="210" t="s">
        <v>357</v>
      </c>
      <c r="F1713" s="209" t="s">
        <v>357</v>
      </c>
      <c r="G1713" s="209">
        <v>99256</v>
      </c>
      <c r="H1713" s="209" t="s">
        <v>7165</v>
      </c>
      <c r="I1713" s="209" t="s">
        <v>161</v>
      </c>
      <c r="J1713" s="209" t="s">
        <v>5389</v>
      </c>
      <c r="K1713" s="211">
        <v>5757.21</v>
      </c>
      <c r="L1713" s="209" t="s">
        <v>5390</v>
      </c>
    </row>
    <row r="1714" spans="1:12" ht="13.5">
      <c r="A1714" s="209" t="s">
        <v>6892</v>
      </c>
      <c r="B1714" s="209" t="s">
        <v>6893</v>
      </c>
      <c r="C1714" s="209" t="s">
        <v>7060</v>
      </c>
      <c r="D1714" s="209" t="s">
        <v>7061</v>
      </c>
      <c r="E1714" s="210" t="s">
        <v>357</v>
      </c>
      <c r="F1714" s="209" t="s">
        <v>357</v>
      </c>
      <c r="G1714" s="209">
        <v>99259</v>
      </c>
      <c r="H1714" s="209" t="s">
        <v>7166</v>
      </c>
      <c r="I1714" s="209" t="s">
        <v>161</v>
      </c>
      <c r="J1714" s="209" t="s">
        <v>5389</v>
      </c>
      <c r="K1714" s="211">
        <v>3218.6</v>
      </c>
      <c r="L1714" s="209" t="s">
        <v>5390</v>
      </c>
    </row>
    <row r="1715" spans="1:12" ht="13.5">
      <c r="A1715" s="209" t="s">
        <v>6892</v>
      </c>
      <c r="B1715" s="209" t="s">
        <v>6893</v>
      </c>
      <c r="C1715" s="209" t="s">
        <v>7060</v>
      </c>
      <c r="D1715" s="209" t="s">
        <v>7061</v>
      </c>
      <c r="E1715" s="210" t="s">
        <v>357</v>
      </c>
      <c r="F1715" s="209" t="s">
        <v>357</v>
      </c>
      <c r="G1715" s="209">
        <v>99261</v>
      </c>
      <c r="H1715" s="209" t="s">
        <v>7167</v>
      </c>
      <c r="I1715" s="209" t="s">
        <v>148</v>
      </c>
      <c r="J1715" s="209" t="s">
        <v>5447</v>
      </c>
      <c r="K1715" s="211">
        <v>1429.91</v>
      </c>
      <c r="L1715" s="209" t="s">
        <v>5390</v>
      </c>
    </row>
    <row r="1716" spans="1:12" ht="13.5">
      <c r="A1716" s="209" t="s">
        <v>6892</v>
      </c>
      <c r="B1716" s="209" t="s">
        <v>6893</v>
      </c>
      <c r="C1716" s="209" t="s">
        <v>7060</v>
      </c>
      <c r="D1716" s="209" t="s">
        <v>7061</v>
      </c>
      <c r="E1716" s="210" t="s">
        <v>357</v>
      </c>
      <c r="F1716" s="209" t="s">
        <v>357</v>
      </c>
      <c r="G1716" s="209">
        <v>99263</v>
      </c>
      <c r="H1716" s="209" t="s">
        <v>7168</v>
      </c>
      <c r="I1716" s="209" t="s">
        <v>148</v>
      </c>
      <c r="J1716" s="209" t="s">
        <v>5447</v>
      </c>
      <c r="K1716" s="211">
        <v>2125.25</v>
      </c>
      <c r="L1716" s="209" t="s">
        <v>5390</v>
      </c>
    </row>
    <row r="1717" spans="1:12" ht="13.5">
      <c r="A1717" s="209" t="s">
        <v>6892</v>
      </c>
      <c r="B1717" s="209" t="s">
        <v>6893</v>
      </c>
      <c r="C1717" s="209" t="s">
        <v>7060</v>
      </c>
      <c r="D1717" s="209" t="s">
        <v>7061</v>
      </c>
      <c r="E1717" s="210" t="s">
        <v>357</v>
      </c>
      <c r="F1717" s="209" t="s">
        <v>357</v>
      </c>
      <c r="G1717" s="209">
        <v>99265</v>
      </c>
      <c r="H1717" s="209" t="s">
        <v>7169</v>
      </c>
      <c r="I1717" s="209" t="s">
        <v>161</v>
      </c>
      <c r="J1717" s="209" t="s">
        <v>5389</v>
      </c>
      <c r="K1717" s="211">
        <v>3895.24</v>
      </c>
      <c r="L1717" s="209" t="s">
        <v>5390</v>
      </c>
    </row>
    <row r="1718" spans="1:12" ht="13.5">
      <c r="A1718" s="209" t="s">
        <v>6892</v>
      </c>
      <c r="B1718" s="209" t="s">
        <v>6893</v>
      </c>
      <c r="C1718" s="209" t="s">
        <v>7060</v>
      </c>
      <c r="D1718" s="209" t="s">
        <v>7061</v>
      </c>
      <c r="E1718" s="210" t="s">
        <v>357</v>
      </c>
      <c r="F1718" s="209" t="s">
        <v>357</v>
      </c>
      <c r="G1718" s="209">
        <v>99266</v>
      </c>
      <c r="H1718" s="209" t="s">
        <v>7170</v>
      </c>
      <c r="I1718" s="209" t="s">
        <v>148</v>
      </c>
      <c r="J1718" s="209" t="s">
        <v>5447</v>
      </c>
      <c r="K1718" s="211">
        <v>1661.7</v>
      </c>
      <c r="L1718" s="209" t="s">
        <v>5390</v>
      </c>
    </row>
    <row r="1719" spans="1:12" ht="13.5">
      <c r="A1719" s="209" t="s">
        <v>6892</v>
      </c>
      <c r="B1719" s="209" t="s">
        <v>6893</v>
      </c>
      <c r="C1719" s="209" t="s">
        <v>7060</v>
      </c>
      <c r="D1719" s="209" t="s">
        <v>7061</v>
      </c>
      <c r="E1719" s="210" t="s">
        <v>357</v>
      </c>
      <c r="F1719" s="209" t="s">
        <v>357</v>
      </c>
      <c r="G1719" s="209">
        <v>99267</v>
      </c>
      <c r="H1719" s="209" t="s">
        <v>7171</v>
      </c>
      <c r="I1719" s="209" t="s">
        <v>161</v>
      </c>
      <c r="J1719" s="209" t="s">
        <v>5389</v>
      </c>
      <c r="K1719" s="211">
        <v>4571.97</v>
      </c>
      <c r="L1719" s="209" t="s">
        <v>5390</v>
      </c>
    </row>
    <row r="1720" spans="1:12" ht="13.5">
      <c r="A1720" s="209" t="s">
        <v>6892</v>
      </c>
      <c r="B1720" s="209" t="s">
        <v>6893</v>
      </c>
      <c r="C1720" s="209" t="s">
        <v>7060</v>
      </c>
      <c r="D1720" s="209" t="s">
        <v>7061</v>
      </c>
      <c r="E1720" s="210" t="s">
        <v>357</v>
      </c>
      <c r="F1720" s="209" t="s">
        <v>357</v>
      </c>
      <c r="G1720" s="209">
        <v>99268</v>
      </c>
      <c r="H1720" s="209" t="s">
        <v>7172</v>
      </c>
      <c r="I1720" s="209" t="s">
        <v>161</v>
      </c>
      <c r="J1720" s="209" t="s">
        <v>5389</v>
      </c>
      <c r="K1720" s="210">
        <v>495.5</v>
      </c>
      <c r="L1720" s="209" t="s">
        <v>5390</v>
      </c>
    </row>
    <row r="1721" spans="1:12" ht="13.5">
      <c r="A1721" s="209" t="s">
        <v>6892</v>
      </c>
      <c r="B1721" s="209" t="s">
        <v>6893</v>
      </c>
      <c r="C1721" s="209" t="s">
        <v>7060</v>
      </c>
      <c r="D1721" s="209" t="s">
        <v>7061</v>
      </c>
      <c r="E1721" s="210" t="s">
        <v>357</v>
      </c>
      <c r="F1721" s="209" t="s">
        <v>357</v>
      </c>
      <c r="G1721" s="209">
        <v>99269</v>
      </c>
      <c r="H1721" s="209" t="s">
        <v>7173</v>
      </c>
      <c r="I1721" s="209" t="s">
        <v>148</v>
      </c>
      <c r="J1721" s="209" t="s">
        <v>5447</v>
      </c>
      <c r="K1721" s="211">
        <v>1893.43</v>
      </c>
      <c r="L1721" s="209" t="s">
        <v>5390</v>
      </c>
    </row>
    <row r="1722" spans="1:12" ht="13.5">
      <c r="A1722" s="209" t="s">
        <v>6892</v>
      </c>
      <c r="B1722" s="209" t="s">
        <v>6893</v>
      </c>
      <c r="C1722" s="209" t="s">
        <v>7060</v>
      </c>
      <c r="D1722" s="209" t="s">
        <v>7061</v>
      </c>
      <c r="E1722" s="210" t="s">
        <v>357</v>
      </c>
      <c r="F1722" s="209" t="s">
        <v>357</v>
      </c>
      <c r="G1722" s="209">
        <v>99270</v>
      </c>
      <c r="H1722" s="209" t="s">
        <v>7174</v>
      </c>
      <c r="I1722" s="209" t="s">
        <v>161</v>
      </c>
      <c r="J1722" s="209" t="s">
        <v>5389</v>
      </c>
      <c r="K1722" s="210">
        <v>639.04</v>
      </c>
      <c r="L1722" s="209" t="s">
        <v>5390</v>
      </c>
    </row>
    <row r="1723" spans="1:12" ht="13.5">
      <c r="A1723" s="209" t="s">
        <v>6892</v>
      </c>
      <c r="B1723" s="209" t="s">
        <v>6893</v>
      </c>
      <c r="C1723" s="209" t="s">
        <v>7060</v>
      </c>
      <c r="D1723" s="209" t="s">
        <v>7061</v>
      </c>
      <c r="E1723" s="210" t="s">
        <v>357</v>
      </c>
      <c r="F1723" s="209" t="s">
        <v>357</v>
      </c>
      <c r="G1723" s="209">
        <v>99271</v>
      </c>
      <c r="H1723" s="209" t="s">
        <v>7175</v>
      </c>
      <c r="I1723" s="209" t="s">
        <v>161</v>
      </c>
      <c r="J1723" s="209" t="s">
        <v>5389</v>
      </c>
      <c r="K1723" s="211">
        <v>6619.69</v>
      </c>
      <c r="L1723" s="209" t="s">
        <v>5390</v>
      </c>
    </row>
    <row r="1724" spans="1:12" ht="13.5">
      <c r="A1724" s="209" t="s">
        <v>6892</v>
      </c>
      <c r="B1724" s="209" t="s">
        <v>6893</v>
      </c>
      <c r="C1724" s="209" t="s">
        <v>7060</v>
      </c>
      <c r="D1724" s="209" t="s">
        <v>7061</v>
      </c>
      <c r="E1724" s="210" t="s">
        <v>357</v>
      </c>
      <c r="F1724" s="209" t="s">
        <v>357</v>
      </c>
      <c r="G1724" s="209">
        <v>99272</v>
      </c>
      <c r="H1724" s="209" t="s">
        <v>7176</v>
      </c>
      <c r="I1724" s="209" t="s">
        <v>161</v>
      </c>
      <c r="J1724" s="209" t="s">
        <v>5389</v>
      </c>
      <c r="K1724" s="211">
        <v>1093.75</v>
      </c>
      <c r="L1724" s="209" t="s">
        <v>5390</v>
      </c>
    </row>
    <row r="1725" spans="1:12" ht="13.5">
      <c r="A1725" s="209" t="s">
        <v>6892</v>
      </c>
      <c r="B1725" s="209" t="s">
        <v>6893</v>
      </c>
      <c r="C1725" s="209" t="s">
        <v>7060</v>
      </c>
      <c r="D1725" s="209" t="s">
        <v>7061</v>
      </c>
      <c r="E1725" s="210" t="s">
        <v>357</v>
      </c>
      <c r="F1725" s="209" t="s">
        <v>357</v>
      </c>
      <c r="G1725" s="209">
        <v>99273</v>
      </c>
      <c r="H1725" s="209" t="s">
        <v>7177</v>
      </c>
      <c r="I1725" s="209" t="s">
        <v>161</v>
      </c>
      <c r="J1725" s="209" t="s">
        <v>5389</v>
      </c>
      <c r="K1725" s="211">
        <v>1535.18</v>
      </c>
      <c r="L1725" s="209" t="s">
        <v>5390</v>
      </c>
    </row>
    <row r="1726" spans="1:12" ht="13.5">
      <c r="A1726" s="209" t="s">
        <v>6892</v>
      </c>
      <c r="B1726" s="209" t="s">
        <v>6893</v>
      </c>
      <c r="C1726" s="209" t="s">
        <v>7060</v>
      </c>
      <c r="D1726" s="209" t="s">
        <v>7061</v>
      </c>
      <c r="E1726" s="210" t="s">
        <v>357</v>
      </c>
      <c r="F1726" s="209" t="s">
        <v>357</v>
      </c>
      <c r="G1726" s="209">
        <v>99274</v>
      </c>
      <c r="H1726" s="209" t="s">
        <v>7178</v>
      </c>
      <c r="I1726" s="209" t="s">
        <v>161</v>
      </c>
      <c r="J1726" s="209" t="s">
        <v>5389</v>
      </c>
      <c r="K1726" s="211">
        <v>5280.42</v>
      </c>
      <c r="L1726" s="209" t="s">
        <v>5390</v>
      </c>
    </row>
    <row r="1727" spans="1:12" ht="13.5">
      <c r="A1727" s="209" t="s">
        <v>6892</v>
      </c>
      <c r="B1727" s="209" t="s">
        <v>6893</v>
      </c>
      <c r="C1727" s="209" t="s">
        <v>7060</v>
      </c>
      <c r="D1727" s="209" t="s">
        <v>7061</v>
      </c>
      <c r="E1727" s="210" t="s">
        <v>357</v>
      </c>
      <c r="F1727" s="209" t="s">
        <v>357</v>
      </c>
      <c r="G1727" s="209">
        <v>99275</v>
      </c>
      <c r="H1727" s="209" t="s">
        <v>7179</v>
      </c>
      <c r="I1727" s="209" t="s">
        <v>161</v>
      </c>
      <c r="J1727" s="209" t="s">
        <v>5389</v>
      </c>
      <c r="K1727" s="210">
        <v>953.57</v>
      </c>
      <c r="L1727" s="209" t="s">
        <v>5390</v>
      </c>
    </row>
    <row r="1728" spans="1:12" ht="13.5">
      <c r="A1728" s="209" t="s">
        <v>6892</v>
      </c>
      <c r="B1728" s="209" t="s">
        <v>6893</v>
      </c>
      <c r="C1728" s="209" t="s">
        <v>7060</v>
      </c>
      <c r="D1728" s="209" t="s">
        <v>7061</v>
      </c>
      <c r="E1728" s="210" t="s">
        <v>357</v>
      </c>
      <c r="F1728" s="209" t="s">
        <v>357</v>
      </c>
      <c r="G1728" s="209">
        <v>99276</v>
      </c>
      <c r="H1728" s="209" t="s">
        <v>7180</v>
      </c>
      <c r="I1728" s="209" t="s">
        <v>148</v>
      </c>
      <c r="J1728" s="209" t="s">
        <v>5447</v>
      </c>
      <c r="K1728" s="211">
        <v>2357.0700000000002</v>
      </c>
      <c r="L1728" s="209" t="s">
        <v>5390</v>
      </c>
    </row>
    <row r="1729" spans="1:12" ht="13.5">
      <c r="A1729" s="209" t="s">
        <v>6892</v>
      </c>
      <c r="B1729" s="209" t="s">
        <v>6893</v>
      </c>
      <c r="C1729" s="209" t="s">
        <v>7060</v>
      </c>
      <c r="D1729" s="209" t="s">
        <v>7061</v>
      </c>
      <c r="E1729" s="210" t="s">
        <v>357</v>
      </c>
      <c r="F1729" s="209" t="s">
        <v>357</v>
      </c>
      <c r="G1729" s="209">
        <v>99277</v>
      </c>
      <c r="H1729" s="209" t="s">
        <v>7181</v>
      </c>
      <c r="I1729" s="209" t="s">
        <v>148</v>
      </c>
      <c r="J1729" s="209" t="s">
        <v>5447</v>
      </c>
      <c r="K1729" s="211">
        <v>2125.25</v>
      </c>
      <c r="L1729" s="209" t="s">
        <v>5390</v>
      </c>
    </row>
    <row r="1730" spans="1:12" ht="13.5">
      <c r="A1730" s="209" t="s">
        <v>6892</v>
      </c>
      <c r="B1730" s="209" t="s">
        <v>6893</v>
      </c>
      <c r="C1730" s="209" t="s">
        <v>7060</v>
      </c>
      <c r="D1730" s="209" t="s">
        <v>7061</v>
      </c>
      <c r="E1730" s="210" t="s">
        <v>357</v>
      </c>
      <c r="F1730" s="209" t="s">
        <v>357</v>
      </c>
      <c r="G1730" s="209">
        <v>99278</v>
      </c>
      <c r="H1730" s="209" t="s">
        <v>7182</v>
      </c>
      <c r="I1730" s="209" t="s">
        <v>148</v>
      </c>
      <c r="J1730" s="209" t="s">
        <v>5389</v>
      </c>
      <c r="K1730" s="210">
        <v>381.96</v>
      </c>
      <c r="L1730" s="209" t="s">
        <v>5390</v>
      </c>
    </row>
    <row r="1731" spans="1:12" ht="13.5">
      <c r="A1731" s="209" t="s">
        <v>6892</v>
      </c>
      <c r="B1731" s="209" t="s">
        <v>6893</v>
      </c>
      <c r="C1731" s="209" t="s">
        <v>7060</v>
      </c>
      <c r="D1731" s="209" t="s">
        <v>7061</v>
      </c>
      <c r="E1731" s="210" t="s">
        <v>357</v>
      </c>
      <c r="F1731" s="209" t="s">
        <v>357</v>
      </c>
      <c r="G1731" s="209">
        <v>99279</v>
      </c>
      <c r="H1731" s="209" t="s">
        <v>7183</v>
      </c>
      <c r="I1731" s="209" t="s">
        <v>161</v>
      </c>
      <c r="J1731" s="209" t="s">
        <v>5389</v>
      </c>
      <c r="K1731" s="211">
        <v>5961.07</v>
      </c>
      <c r="L1731" s="209" t="s">
        <v>5390</v>
      </c>
    </row>
    <row r="1732" spans="1:12" ht="13.5">
      <c r="A1732" s="209" t="s">
        <v>6892</v>
      </c>
      <c r="B1732" s="209" t="s">
        <v>6893</v>
      </c>
      <c r="C1732" s="209" t="s">
        <v>7060</v>
      </c>
      <c r="D1732" s="209" t="s">
        <v>7061</v>
      </c>
      <c r="E1732" s="210" t="s">
        <v>357</v>
      </c>
      <c r="F1732" s="209" t="s">
        <v>357</v>
      </c>
      <c r="G1732" s="209">
        <v>99280</v>
      </c>
      <c r="H1732" s="209" t="s">
        <v>7184</v>
      </c>
      <c r="I1732" s="209" t="s">
        <v>161</v>
      </c>
      <c r="J1732" s="209" t="s">
        <v>5389</v>
      </c>
      <c r="K1732" s="211">
        <v>2014.01</v>
      </c>
      <c r="L1732" s="209" t="s">
        <v>5390</v>
      </c>
    </row>
    <row r="1733" spans="1:12" ht="13.5">
      <c r="A1733" s="209" t="s">
        <v>6892</v>
      </c>
      <c r="B1733" s="209" t="s">
        <v>6893</v>
      </c>
      <c r="C1733" s="209" t="s">
        <v>7060</v>
      </c>
      <c r="D1733" s="209" t="s">
        <v>7061</v>
      </c>
      <c r="E1733" s="210" t="s">
        <v>357</v>
      </c>
      <c r="F1733" s="209" t="s">
        <v>357</v>
      </c>
      <c r="G1733" s="209">
        <v>99281</v>
      </c>
      <c r="H1733" s="209" t="s">
        <v>7185</v>
      </c>
      <c r="I1733" s="209" t="s">
        <v>148</v>
      </c>
      <c r="J1733" s="209" t="s">
        <v>5447</v>
      </c>
      <c r="K1733" s="211">
        <v>2357.0700000000002</v>
      </c>
      <c r="L1733" s="209" t="s">
        <v>5390</v>
      </c>
    </row>
    <row r="1734" spans="1:12" ht="13.5">
      <c r="A1734" s="209" t="s">
        <v>6892</v>
      </c>
      <c r="B1734" s="209" t="s">
        <v>6893</v>
      </c>
      <c r="C1734" s="209" t="s">
        <v>7060</v>
      </c>
      <c r="D1734" s="209" t="s">
        <v>7061</v>
      </c>
      <c r="E1734" s="210" t="s">
        <v>357</v>
      </c>
      <c r="F1734" s="209" t="s">
        <v>357</v>
      </c>
      <c r="G1734" s="209">
        <v>99282</v>
      </c>
      <c r="H1734" s="209" t="s">
        <v>7186</v>
      </c>
      <c r="I1734" s="209" t="s">
        <v>148</v>
      </c>
      <c r="J1734" s="209" t="s">
        <v>5447</v>
      </c>
      <c r="K1734" s="211">
        <v>2612.69</v>
      </c>
      <c r="L1734" s="209" t="s">
        <v>5390</v>
      </c>
    </row>
    <row r="1735" spans="1:12" ht="13.5">
      <c r="A1735" s="209" t="s">
        <v>6892</v>
      </c>
      <c r="B1735" s="209" t="s">
        <v>6893</v>
      </c>
      <c r="C1735" s="209" t="s">
        <v>7060</v>
      </c>
      <c r="D1735" s="209" t="s">
        <v>7061</v>
      </c>
      <c r="E1735" s="210" t="s">
        <v>357</v>
      </c>
      <c r="F1735" s="209" t="s">
        <v>357</v>
      </c>
      <c r="G1735" s="209">
        <v>99283</v>
      </c>
      <c r="H1735" s="209" t="s">
        <v>7187</v>
      </c>
      <c r="I1735" s="209" t="s">
        <v>148</v>
      </c>
      <c r="J1735" s="209" t="s">
        <v>5447</v>
      </c>
      <c r="K1735" s="211">
        <v>1095.51</v>
      </c>
      <c r="L1735" s="209" t="s">
        <v>5390</v>
      </c>
    </row>
    <row r="1736" spans="1:12" ht="13.5">
      <c r="A1736" s="209" t="s">
        <v>6892</v>
      </c>
      <c r="B1736" s="209" t="s">
        <v>6893</v>
      </c>
      <c r="C1736" s="209" t="s">
        <v>7060</v>
      </c>
      <c r="D1736" s="209" t="s">
        <v>7061</v>
      </c>
      <c r="E1736" s="210" t="s">
        <v>357</v>
      </c>
      <c r="F1736" s="209" t="s">
        <v>357</v>
      </c>
      <c r="G1736" s="209">
        <v>99284</v>
      </c>
      <c r="H1736" s="209" t="s">
        <v>7188</v>
      </c>
      <c r="I1736" s="209" t="s">
        <v>161</v>
      </c>
      <c r="J1736" s="209" t="s">
        <v>5389</v>
      </c>
      <c r="K1736" s="211">
        <v>7482.3</v>
      </c>
      <c r="L1736" s="209" t="s">
        <v>5390</v>
      </c>
    </row>
    <row r="1737" spans="1:12" ht="13.5">
      <c r="A1737" s="209" t="s">
        <v>6892</v>
      </c>
      <c r="B1737" s="209" t="s">
        <v>6893</v>
      </c>
      <c r="C1737" s="209" t="s">
        <v>7060</v>
      </c>
      <c r="D1737" s="209" t="s">
        <v>7061</v>
      </c>
      <c r="E1737" s="210" t="s">
        <v>357</v>
      </c>
      <c r="F1737" s="209" t="s">
        <v>357</v>
      </c>
      <c r="G1737" s="209">
        <v>99285</v>
      </c>
      <c r="H1737" s="209" t="s">
        <v>7189</v>
      </c>
      <c r="I1737" s="209" t="s">
        <v>161</v>
      </c>
      <c r="J1737" s="209" t="s">
        <v>5389</v>
      </c>
      <c r="K1737" s="211">
        <v>1315.8</v>
      </c>
      <c r="L1737" s="209" t="s">
        <v>5390</v>
      </c>
    </row>
    <row r="1738" spans="1:12" ht="13.5">
      <c r="A1738" s="209" t="s">
        <v>6892</v>
      </c>
      <c r="B1738" s="209" t="s">
        <v>6893</v>
      </c>
      <c r="C1738" s="209" t="s">
        <v>7060</v>
      </c>
      <c r="D1738" s="209" t="s">
        <v>7061</v>
      </c>
      <c r="E1738" s="210" t="s">
        <v>357</v>
      </c>
      <c r="F1738" s="209" t="s">
        <v>357</v>
      </c>
      <c r="G1738" s="209">
        <v>99286</v>
      </c>
      <c r="H1738" s="209" t="s">
        <v>7190</v>
      </c>
      <c r="I1738" s="209" t="s">
        <v>161</v>
      </c>
      <c r="J1738" s="209" t="s">
        <v>5389</v>
      </c>
      <c r="K1738" s="211">
        <v>6641.84</v>
      </c>
      <c r="L1738" s="209" t="s">
        <v>5390</v>
      </c>
    </row>
    <row r="1739" spans="1:12" ht="13.5">
      <c r="A1739" s="209" t="s">
        <v>6892</v>
      </c>
      <c r="B1739" s="209" t="s">
        <v>6893</v>
      </c>
      <c r="C1739" s="209" t="s">
        <v>7060</v>
      </c>
      <c r="D1739" s="209" t="s">
        <v>7061</v>
      </c>
      <c r="E1739" s="210" t="s">
        <v>357</v>
      </c>
      <c r="F1739" s="209" t="s">
        <v>357</v>
      </c>
      <c r="G1739" s="209">
        <v>99287</v>
      </c>
      <c r="H1739" s="209" t="s">
        <v>7191</v>
      </c>
      <c r="I1739" s="209" t="s">
        <v>161</v>
      </c>
      <c r="J1739" s="209" t="s">
        <v>5389</v>
      </c>
      <c r="K1739" s="211">
        <v>9530.7099999999991</v>
      </c>
      <c r="L1739" s="209" t="s">
        <v>5390</v>
      </c>
    </row>
    <row r="1740" spans="1:12" ht="13.5">
      <c r="A1740" s="209" t="s">
        <v>6892</v>
      </c>
      <c r="B1740" s="209" t="s">
        <v>6893</v>
      </c>
      <c r="C1740" s="209" t="s">
        <v>7060</v>
      </c>
      <c r="D1740" s="209" t="s">
        <v>7061</v>
      </c>
      <c r="E1740" s="210" t="s">
        <v>357</v>
      </c>
      <c r="F1740" s="209" t="s">
        <v>357</v>
      </c>
      <c r="G1740" s="209">
        <v>99288</v>
      </c>
      <c r="H1740" s="209" t="s">
        <v>7192</v>
      </c>
      <c r="I1740" s="209" t="s">
        <v>148</v>
      </c>
      <c r="J1740" s="209" t="s">
        <v>5389</v>
      </c>
      <c r="K1740" s="210">
        <v>505.9</v>
      </c>
      <c r="L1740" s="209" t="s">
        <v>5390</v>
      </c>
    </row>
    <row r="1741" spans="1:12" ht="13.5">
      <c r="A1741" s="209" t="s">
        <v>6892</v>
      </c>
      <c r="B1741" s="209" t="s">
        <v>6893</v>
      </c>
      <c r="C1741" s="209" t="s">
        <v>7060</v>
      </c>
      <c r="D1741" s="209" t="s">
        <v>7061</v>
      </c>
      <c r="E1741" s="210" t="s">
        <v>357</v>
      </c>
      <c r="F1741" s="209" t="s">
        <v>357</v>
      </c>
      <c r="G1741" s="209">
        <v>99289</v>
      </c>
      <c r="H1741" s="209" t="s">
        <v>7193</v>
      </c>
      <c r="I1741" s="209" t="s">
        <v>148</v>
      </c>
      <c r="J1741" s="209" t="s">
        <v>5447</v>
      </c>
      <c r="K1741" s="211">
        <v>2588.8000000000002</v>
      </c>
      <c r="L1741" s="209" t="s">
        <v>5390</v>
      </c>
    </row>
    <row r="1742" spans="1:12" ht="13.5">
      <c r="A1742" s="209" t="s">
        <v>6892</v>
      </c>
      <c r="B1742" s="209" t="s">
        <v>6893</v>
      </c>
      <c r="C1742" s="209" t="s">
        <v>7060</v>
      </c>
      <c r="D1742" s="209" t="s">
        <v>7061</v>
      </c>
      <c r="E1742" s="210" t="s">
        <v>357</v>
      </c>
      <c r="F1742" s="209" t="s">
        <v>357</v>
      </c>
      <c r="G1742" s="209">
        <v>99290</v>
      </c>
      <c r="H1742" s="209" t="s">
        <v>7194</v>
      </c>
      <c r="I1742" s="209" t="s">
        <v>161</v>
      </c>
      <c r="J1742" s="209" t="s">
        <v>5389</v>
      </c>
      <c r="K1742" s="211">
        <v>4006.95</v>
      </c>
      <c r="L1742" s="209" t="s">
        <v>5390</v>
      </c>
    </row>
    <row r="1743" spans="1:12" ht="13.5">
      <c r="A1743" s="209" t="s">
        <v>6892</v>
      </c>
      <c r="B1743" s="209" t="s">
        <v>6893</v>
      </c>
      <c r="C1743" s="209" t="s">
        <v>7060</v>
      </c>
      <c r="D1743" s="209" t="s">
        <v>7061</v>
      </c>
      <c r="E1743" s="210" t="s">
        <v>357</v>
      </c>
      <c r="F1743" s="209" t="s">
        <v>357</v>
      </c>
      <c r="G1743" s="209">
        <v>99291</v>
      </c>
      <c r="H1743" s="209" t="s">
        <v>7195</v>
      </c>
      <c r="I1743" s="209" t="s">
        <v>148</v>
      </c>
      <c r="J1743" s="209" t="s">
        <v>5447</v>
      </c>
      <c r="K1743" s="211">
        <v>2588.8000000000002</v>
      </c>
      <c r="L1743" s="209" t="s">
        <v>5390</v>
      </c>
    </row>
    <row r="1744" spans="1:12" ht="13.5">
      <c r="A1744" s="209" t="s">
        <v>6892</v>
      </c>
      <c r="B1744" s="209" t="s">
        <v>6893</v>
      </c>
      <c r="C1744" s="209" t="s">
        <v>7060</v>
      </c>
      <c r="D1744" s="209" t="s">
        <v>7061</v>
      </c>
      <c r="E1744" s="210" t="s">
        <v>357</v>
      </c>
      <c r="F1744" s="209" t="s">
        <v>357</v>
      </c>
      <c r="G1744" s="209">
        <v>99292</v>
      </c>
      <c r="H1744" s="209" t="s">
        <v>7196</v>
      </c>
      <c r="I1744" s="209" t="s">
        <v>161</v>
      </c>
      <c r="J1744" s="209" t="s">
        <v>5389</v>
      </c>
      <c r="K1744" s="211">
        <v>2499.2399999999998</v>
      </c>
      <c r="L1744" s="209" t="s">
        <v>5390</v>
      </c>
    </row>
    <row r="1745" spans="1:12" ht="13.5">
      <c r="A1745" s="209" t="s">
        <v>6892</v>
      </c>
      <c r="B1745" s="209" t="s">
        <v>6893</v>
      </c>
      <c r="C1745" s="209" t="s">
        <v>7060</v>
      </c>
      <c r="D1745" s="209" t="s">
        <v>7061</v>
      </c>
      <c r="E1745" s="210" t="s">
        <v>357</v>
      </c>
      <c r="F1745" s="209" t="s">
        <v>357</v>
      </c>
      <c r="G1745" s="209">
        <v>99293</v>
      </c>
      <c r="H1745" s="209" t="s">
        <v>7197</v>
      </c>
      <c r="I1745" s="209" t="s">
        <v>148</v>
      </c>
      <c r="J1745" s="209" t="s">
        <v>5447</v>
      </c>
      <c r="K1745" s="211">
        <v>1323.89</v>
      </c>
      <c r="L1745" s="209" t="s">
        <v>5390</v>
      </c>
    </row>
    <row r="1746" spans="1:12" ht="13.5">
      <c r="A1746" s="209" t="s">
        <v>6892</v>
      </c>
      <c r="B1746" s="209" t="s">
        <v>6893</v>
      </c>
      <c r="C1746" s="209" t="s">
        <v>7060</v>
      </c>
      <c r="D1746" s="209" t="s">
        <v>7061</v>
      </c>
      <c r="E1746" s="210" t="s">
        <v>357</v>
      </c>
      <c r="F1746" s="209" t="s">
        <v>357</v>
      </c>
      <c r="G1746" s="209">
        <v>99294</v>
      </c>
      <c r="H1746" s="209" t="s">
        <v>7198</v>
      </c>
      <c r="I1746" s="209" t="s">
        <v>161</v>
      </c>
      <c r="J1746" s="209" t="s">
        <v>5389</v>
      </c>
      <c r="K1746" s="211">
        <v>8344.7999999999993</v>
      </c>
      <c r="L1746" s="209" t="s">
        <v>5390</v>
      </c>
    </row>
    <row r="1747" spans="1:12" ht="13.5">
      <c r="A1747" s="209" t="s">
        <v>6892</v>
      </c>
      <c r="B1747" s="209" t="s">
        <v>6893</v>
      </c>
      <c r="C1747" s="209" t="s">
        <v>7060</v>
      </c>
      <c r="D1747" s="209" t="s">
        <v>7061</v>
      </c>
      <c r="E1747" s="210" t="s">
        <v>357</v>
      </c>
      <c r="F1747" s="209" t="s">
        <v>357</v>
      </c>
      <c r="G1747" s="209">
        <v>99296</v>
      </c>
      <c r="H1747" s="209" t="s">
        <v>7199</v>
      </c>
      <c r="I1747" s="209" t="s">
        <v>148</v>
      </c>
      <c r="J1747" s="209" t="s">
        <v>5447</v>
      </c>
      <c r="K1747" s="211">
        <v>2844.44</v>
      </c>
      <c r="L1747" s="209" t="s">
        <v>5390</v>
      </c>
    </row>
    <row r="1748" spans="1:12" ht="13.5">
      <c r="A1748" s="209" t="s">
        <v>6892</v>
      </c>
      <c r="B1748" s="209" t="s">
        <v>6893</v>
      </c>
      <c r="C1748" s="209" t="s">
        <v>7060</v>
      </c>
      <c r="D1748" s="209" t="s">
        <v>7061</v>
      </c>
      <c r="E1748" s="210" t="s">
        <v>357</v>
      </c>
      <c r="F1748" s="209" t="s">
        <v>357</v>
      </c>
      <c r="G1748" s="209">
        <v>99297</v>
      </c>
      <c r="H1748" s="209" t="s">
        <v>7200</v>
      </c>
      <c r="I1748" s="209" t="s">
        <v>148</v>
      </c>
      <c r="J1748" s="209" t="s">
        <v>5447</v>
      </c>
      <c r="K1748" s="211">
        <v>2840.33</v>
      </c>
      <c r="L1748" s="209" t="s">
        <v>5390</v>
      </c>
    </row>
    <row r="1749" spans="1:12" ht="13.5">
      <c r="A1749" s="209" t="s">
        <v>6892</v>
      </c>
      <c r="B1749" s="209" t="s">
        <v>6893</v>
      </c>
      <c r="C1749" s="209" t="s">
        <v>7060</v>
      </c>
      <c r="D1749" s="209" t="s">
        <v>7061</v>
      </c>
      <c r="E1749" s="210" t="s">
        <v>357</v>
      </c>
      <c r="F1749" s="209" t="s">
        <v>357</v>
      </c>
      <c r="G1749" s="209">
        <v>99298</v>
      </c>
      <c r="H1749" s="209" t="s">
        <v>7201</v>
      </c>
      <c r="I1749" s="209" t="s">
        <v>161</v>
      </c>
      <c r="J1749" s="209" t="s">
        <v>5389</v>
      </c>
      <c r="K1749" s="211">
        <v>10790.78</v>
      </c>
      <c r="L1749" s="209" t="s">
        <v>5390</v>
      </c>
    </row>
    <row r="1750" spans="1:12" ht="13.5">
      <c r="A1750" s="209" t="s">
        <v>6892</v>
      </c>
      <c r="B1750" s="209" t="s">
        <v>6893</v>
      </c>
      <c r="C1750" s="209" t="s">
        <v>7060</v>
      </c>
      <c r="D1750" s="209" t="s">
        <v>7061</v>
      </c>
      <c r="E1750" s="210" t="s">
        <v>357</v>
      </c>
      <c r="F1750" s="209" t="s">
        <v>357</v>
      </c>
      <c r="G1750" s="209">
        <v>99299</v>
      </c>
      <c r="H1750" s="209" t="s">
        <v>7202</v>
      </c>
      <c r="I1750" s="209" t="s">
        <v>148</v>
      </c>
      <c r="J1750" s="209" t="s">
        <v>5447</v>
      </c>
      <c r="K1750" s="211">
        <v>3076.16</v>
      </c>
      <c r="L1750" s="209" t="s">
        <v>5390</v>
      </c>
    </row>
    <row r="1751" spans="1:12" ht="13.5">
      <c r="A1751" s="209" t="s">
        <v>6892</v>
      </c>
      <c r="B1751" s="209" t="s">
        <v>6893</v>
      </c>
      <c r="C1751" s="209" t="s">
        <v>7060</v>
      </c>
      <c r="D1751" s="209" t="s">
        <v>7061</v>
      </c>
      <c r="E1751" s="210" t="s">
        <v>357</v>
      </c>
      <c r="F1751" s="209" t="s">
        <v>357</v>
      </c>
      <c r="G1751" s="209">
        <v>99300</v>
      </c>
      <c r="H1751" s="209" t="s">
        <v>7203</v>
      </c>
      <c r="I1751" s="209" t="s">
        <v>161</v>
      </c>
      <c r="J1751" s="209" t="s">
        <v>5389</v>
      </c>
      <c r="K1751" s="211">
        <v>12050.84</v>
      </c>
      <c r="L1751" s="209" t="s">
        <v>5390</v>
      </c>
    </row>
    <row r="1752" spans="1:12" ht="13.5">
      <c r="A1752" s="209" t="s">
        <v>6892</v>
      </c>
      <c r="B1752" s="209" t="s">
        <v>6893</v>
      </c>
      <c r="C1752" s="209" t="s">
        <v>7060</v>
      </c>
      <c r="D1752" s="209" t="s">
        <v>7061</v>
      </c>
      <c r="E1752" s="210" t="s">
        <v>357</v>
      </c>
      <c r="F1752" s="209" t="s">
        <v>357</v>
      </c>
      <c r="G1752" s="209">
        <v>99301</v>
      </c>
      <c r="H1752" s="209" t="s">
        <v>7204</v>
      </c>
      <c r="I1752" s="209" t="s">
        <v>161</v>
      </c>
      <c r="J1752" s="209" t="s">
        <v>5389</v>
      </c>
      <c r="K1752" s="211">
        <v>5929.03</v>
      </c>
      <c r="L1752" s="209" t="s">
        <v>5390</v>
      </c>
    </row>
    <row r="1753" spans="1:12" ht="13.5">
      <c r="A1753" s="209" t="s">
        <v>6892</v>
      </c>
      <c r="B1753" s="209" t="s">
        <v>6893</v>
      </c>
      <c r="C1753" s="209" t="s">
        <v>7060</v>
      </c>
      <c r="D1753" s="209" t="s">
        <v>7061</v>
      </c>
      <c r="E1753" s="210" t="s">
        <v>357</v>
      </c>
      <c r="F1753" s="209" t="s">
        <v>357</v>
      </c>
      <c r="G1753" s="209">
        <v>99302</v>
      </c>
      <c r="H1753" s="209" t="s">
        <v>7205</v>
      </c>
      <c r="I1753" s="209" t="s">
        <v>148</v>
      </c>
      <c r="J1753" s="209" t="s">
        <v>5447</v>
      </c>
      <c r="K1753" s="211">
        <v>3312.03</v>
      </c>
      <c r="L1753" s="209" t="s">
        <v>5390</v>
      </c>
    </row>
    <row r="1754" spans="1:12" ht="13.5">
      <c r="A1754" s="209" t="s">
        <v>6892</v>
      </c>
      <c r="B1754" s="209" t="s">
        <v>6893</v>
      </c>
      <c r="C1754" s="209" t="s">
        <v>7060</v>
      </c>
      <c r="D1754" s="209" t="s">
        <v>7061</v>
      </c>
      <c r="E1754" s="210" t="s">
        <v>357</v>
      </c>
      <c r="F1754" s="209" t="s">
        <v>357</v>
      </c>
      <c r="G1754" s="209">
        <v>99303</v>
      </c>
      <c r="H1754" s="209" t="s">
        <v>7206</v>
      </c>
      <c r="I1754" s="209" t="s">
        <v>161</v>
      </c>
      <c r="J1754" s="209" t="s">
        <v>5389</v>
      </c>
      <c r="K1754" s="211">
        <v>11029.7</v>
      </c>
      <c r="L1754" s="209" t="s">
        <v>5390</v>
      </c>
    </row>
    <row r="1755" spans="1:12" ht="13.5">
      <c r="A1755" s="209" t="s">
        <v>6892</v>
      </c>
      <c r="B1755" s="209" t="s">
        <v>6893</v>
      </c>
      <c r="C1755" s="209" t="s">
        <v>7060</v>
      </c>
      <c r="D1755" s="209" t="s">
        <v>7061</v>
      </c>
      <c r="E1755" s="210" t="s">
        <v>357</v>
      </c>
      <c r="F1755" s="209" t="s">
        <v>357</v>
      </c>
      <c r="G1755" s="209">
        <v>99304</v>
      </c>
      <c r="H1755" s="209" t="s">
        <v>7207</v>
      </c>
      <c r="I1755" s="209" t="s">
        <v>148</v>
      </c>
      <c r="J1755" s="209" t="s">
        <v>5447</v>
      </c>
      <c r="K1755" s="211">
        <v>3080.28</v>
      </c>
      <c r="L1755" s="209" t="s">
        <v>5390</v>
      </c>
    </row>
    <row r="1756" spans="1:12" ht="13.5">
      <c r="A1756" s="209" t="s">
        <v>6892</v>
      </c>
      <c r="B1756" s="209" t="s">
        <v>6893</v>
      </c>
      <c r="C1756" s="209" t="s">
        <v>7060</v>
      </c>
      <c r="D1756" s="209" t="s">
        <v>7061</v>
      </c>
      <c r="E1756" s="210" t="s">
        <v>357</v>
      </c>
      <c r="F1756" s="209" t="s">
        <v>357</v>
      </c>
      <c r="G1756" s="209">
        <v>99305</v>
      </c>
      <c r="H1756" s="209" t="s">
        <v>7208</v>
      </c>
      <c r="I1756" s="209" t="s">
        <v>161</v>
      </c>
      <c r="J1756" s="209" t="s">
        <v>5389</v>
      </c>
      <c r="K1756" s="211">
        <v>12483.24</v>
      </c>
      <c r="L1756" s="209" t="s">
        <v>5390</v>
      </c>
    </row>
    <row r="1757" spans="1:12" ht="13.5">
      <c r="A1757" s="209" t="s">
        <v>6892</v>
      </c>
      <c r="B1757" s="209" t="s">
        <v>6893</v>
      </c>
      <c r="C1757" s="209" t="s">
        <v>7060</v>
      </c>
      <c r="D1757" s="209" t="s">
        <v>7061</v>
      </c>
      <c r="E1757" s="210" t="s">
        <v>357</v>
      </c>
      <c r="F1757" s="209" t="s">
        <v>357</v>
      </c>
      <c r="G1757" s="209">
        <v>99306</v>
      </c>
      <c r="H1757" s="209" t="s">
        <v>7209</v>
      </c>
      <c r="I1757" s="209" t="s">
        <v>148</v>
      </c>
      <c r="J1757" s="209" t="s">
        <v>5447</v>
      </c>
      <c r="K1757" s="211">
        <v>3312.03</v>
      </c>
      <c r="L1757" s="209" t="s">
        <v>5390</v>
      </c>
    </row>
    <row r="1758" spans="1:12" ht="13.5">
      <c r="A1758" s="209" t="s">
        <v>6892</v>
      </c>
      <c r="B1758" s="209" t="s">
        <v>6893</v>
      </c>
      <c r="C1758" s="209" t="s">
        <v>7060</v>
      </c>
      <c r="D1758" s="209" t="s">
        <v>7061</v>
      </c>
      <c r="E1758" s="210" t="s">
        <v>357</v>
      </c>
      <c r="F1758" s="209" t="s">
        <v>357</v>
      </c>
      <c r="G1758" s="209">
        <v>99307</v>
      </c>
      <c r="H1758" s="209" t="s">
        <v>7210</v>
      </c>
      <c r="I1758" s="209" t="s">
        <v>148</v>
      </c>
      <c r="J1758" s="209" t="s">
        <v>5447</v>
      </c>
      <c r="K1758" s="211">
        <v>2145.02</v>
      </c>
      <c r="L1758" s="209" t="s">
        <v>5390</v>
      </c>
    </row>
    <row r="1759" spans="1:12" ht="13.5">
      <c r="A1759" s="209" t="s">
        <v>6892</v>
      </c>
      <c r="B1759" s="209" t="s">
        <v>6893</v>
      </c>
      <c r="C1759" s="209" t="s">
        <v>7060</v>
      </c>
      <c r="D1759" s="209" t="s">
        <v>7061</v>
      </c>
      <c r="E1759" s="210" t="s">
        <v>357</v>
      </c>
      <c r="F1759" s="209" t="s">
        <v>357</v>
      </c>
      <c r="G1759" s="209">
        <v>99308</v>
      </c>
      <c r="H1759" s="209" t="s">
        <v>7211</v>
      </c>
      <c r="I1759" s="209" t="s">
        <v>161</v>
      </c>
      <c r="J1759" s="209" t="s">
        <v>5389</v>
      </c>
      <c r="K1759" s="211">
        <v>13936.82</v>
      </c>
      <c r="L1759" s="209" t="s">
        <v>5390</v>
      </c>
    </row>
    <row r="1760" spans="1:12" ht="13.5">
      <c r="A1760" s="209" t="s">
        <v>6892</v>
      </c>
      <c r="B1760" s="209" t="s">
        <v>6893</v>
      </c>
      <c r="C1760" s="209" t="s">
        <v>7060</v>
      </c>
      <c r="D1760" s="209" t="s">
        <v>7061</v>
      </c>
      <c r="E1760" s="210" t="s">
        <v>357</v>
      </c>
      <c r="F1760" s="209" t="s">
        <v>357</v>
      </c>
      <c r="G1760" s="209">
        <v>99309</v>
      </c>
      <c r="H1760" s="209" t="s">
        <v>7212</v>
      </c>
      <c r="I1760" s="209" t="s">
        <v>148</v>
      </c>
      <c r="J1760" s="209" t="s">
        <v>5447</v>
      </c>
      <c r="K1760" s="211">
        <v>3547.95</v>
      </c>
      <c r="L1760" s="209" t="s">
        <v>5390</v>
      </c>
    </row>
    <row r="1761" spans="1:12" ht="13.5">
      <c r="A1761" s="209" t="s">
        <v>6892</v>
      </c>
      <c r="B1761" s="209" t="s">
        <v>6893</v>
      </c>
      <c r="C1761" s="209" t="s">
        <v>7060</v>
      </c>
      <c r="D1761" s="209" t="s">
        <v>7061</v>
      </c>
      <c r="E1761" s="210" t="s">
        <v>357</v>
      </c>
      <c r="F1761" s="209" t="s">
        <v>357</v>
      </c>
      <c r="G1761" s="209">
        <v>99310</v>
      </c>
      <c r="H1761" s="209" t="s">
        <v>7213</v>
      </c>
      <c r="I1761" s="209" t="s">
        <v>161</v>
      </c>
      <c r="J1761" s="209" t="s">
        <v>5389</v>
      </c>
      <c r="K1761" s="211">
        <v>14175.82</v>
      </c>
      <c r="L1761" s="209" t="s">
        <v>5390</v>
      </c>
    </row>
    <row r="1762" spans="1:12" ht="13.5">
      <c r="A1762" s="209" t="s">
        <v>6892</v>
      </c>
      <c r="B1762" s="209" t="s">
        <v>6893</v>
      </c>
      <c r="C1762" s="209" t="s">
        <v>7060</v>
      </c>
      <c r="D1762" s="209" t="s">
        <v>7061</v>
      </c>
      <c r="E1762" s="210" t="s">
        <v>357</v>
      </c>
      <c r="F1762" s="209" t="s">
        <v>357</v>
      </c>
      <c r="G1762" s="209">
        <v>99311</v>
      </c>
      <c r="H1762" s="209" t="s">
        <v>7214</v>
      </c>
      <c r="I1762" s="209" t="s">
        <v>148</v>
      </c>
      <c r="J1762" s="209" t="s">
        <v>5447</v>
      </c>
      <c r="K1762" s="211">
        <v>3547.95</v>
      </c>
      <c r="L1762" s="209" t="s">
        <v>5390</v>
      </c>
    </row>
    <row r="1763" spans="1:12" ht="13.5">
      <c r="A1763" s="209" t="s">
        <v>6892</v>
      </c>
      <c r="B1763" s="209" t="s">
        <v>6893</v>
      </c>
      <c r="C1763" s="209" t="s">
        <v>7060</v>
      </c>
      <c r="D1763" s="209" t="s">
        <v>7061</v>
      </c>
      <c r="E1763" s="210" t="s">
        <v>357</v>
      </c>
      <c r="F1763" s="209" t="s">
        <v>357</v>
      </c>
      <c r="G1763" s="209">
        <v>99312</v>
      </c>
      <c r="H1763" s="209" t="s">
        <v>7215</v>
      </c>
      <c r="I1763" s="209" t="s">
        <v>161</v>
      </c>
      <c r="J1763" s="209" t="s">
        <v>5389</v>
      </c>
      <c r="K1763" s="211">
        <v>6961.07</v>
      </c>
      <c r="L1763" s="209" t="s">
        <v>5390</v>
      </c>
    </row>
    <row r="1764" spans="1:12" ht="13.5">
      <c r="A1764" s="209" t="s">
        <v>6892</v>
      </c>
      <c r="B1764" s="209" t="s">
        <v>6893</v>
      </c>
      <c r="C1764" s="209" t="s">
        <v>7060</v>
      </c>
      <c r="D1764" s="209" t="s">
        <v>7061</v>
      </c>
      <c r="E1764" s="210" t="s">
        <v>357</v>
      </c>
      <c r="F1764" s="209" t="s">
        <v>357</v>
      </c>
      <c r="G1764" s="209">
        <v>99313</v>
      </c>
      <c r="H1764" s="209" t="s">
        <v>7216</v>
      </c>
      <c r="I1764" s="209" t="s">
        <v>161</v>
      </c>
      <c r="J1764" s="209" t="s">
        <v>5389</v>
      </c>
      <c r="K1764" s="211">
        <v>15822.65</v>
      </c>
      <c r="L1764" s="209" t="s">
        <v>5390</v>
      </c>
    </row>
    <row r="1765" spans="1:12" ht="13.5">
      <c r="A1765" s="209" t="s">
        <v>6892</v>
      </c>
      <c r="B1765" s="209" t="s">
        <v>6893</v>
      </c>
      <c r="C1765" s="209" t="s">
        <v>7060</v>
      </c>
      <c r="D1765" s="209" t="s">
        <v>7061</v>
      </c>
      <c r="E1765" s="210" t="s">
        <v>357</v>
      </c>
      <c r="F1765" s="209" t="s">
        <v>357</v>
      </c>
      <c r="G1765" s="209">
        <v>99314</v>
      </c>
      <c r="H1765" s="209" t="s">
        <v>7217</v>
      </c>
      <c r="I1765" s="209" t="s">
        <v>148</v>
      </c>
      <c r="J1765" s="209" t="s">
        <v>5447</v>
      </c>
      <c r="K1765" s="211">
        <v>3783.81</v>
      </c>
      <c r="L1765" s="209" t="s">
        <v>5390</v>
      </c>
    </row>
    <row r="1766" spans="1:12" ht="13.5">
      <c r="A1766" s="209" t="s">
        <v>6892</v>
      </c>
      <c r="B1766" s="209" t="s">
        <v>6893</v>
      </c>
      <c r="C1766" s="209" t="s">
        <v>7060</v>
      </c>
      <c r="D1766" s="209" t="s">
        <v>7061</v>
      </c>
      <c r="E1766" s="210" t="s">
        <v>357</v>
      </c>
      <c r="F1766" s="209" t="s">
        <v>357</v>
      </c>
      <c r="G1766" s="209">
        <v>99315</v>
      </c>
      <c r="H1766" s="209" t="s">
        <v>7218</v>
      </c>
      <c r="I1766" s="209" t="s">
        <v>161</v>
      </c>
      <c r="J1766" s="209" t="s">
        <v>5389</v>
      </c>
      <c r="K1766" s="211">
        <v>17708.599999999999</v>
      </c>
      <c r="L1766" s="209" t="s">
        <v>5390</v>
      </c>
    </row>
    <row r="1767" spans="1:12" ht="13.5">
      <c r="A1767" s="209" t="s">
        <v>6892</v>
      </c>
      <c r="B1767" s="209" t="s">
        <v>6893</v>
      </c>
      <c r="C1767" s="209" t="s">
        <v>7060</v>
      </c>
      <c r="D1767" s="209" t="s">
        <v>7061</v>
      </c>
      <c r="E1767" s="210" t="s">
        <v>357</v>
      </c>
      <c r="F1767" s="209" t="s">
        <v>357</v>
      </c>
      <c r="G1767" s="209">
        <v>99317</v>
      </c>
      <c r="H1767" s="209" t="s">
        <v>7219</v>
      </c>
      <c r="I1767" s="209" t="s">
        <v>148</v>
      </c>
      <c r="J1767" s="209" t="s">
        <v>5447</v>
      </c>
      <c r="K1767" s="211">
        <v>2376.77</v>
      </c>
      <c r="L1767" s="209" t="s">
        <v>5390</v>
      </c>
    </row>
    <row r="1768" spans="1:12" ht="13.5">
      <c r="A1768" s="209" t="s">
        <v>6892</v>
      </c>
      <c r="B1768" s="209" t="s">
        <v>6893</v>
      </c>
      <c r="C1768" s="209" t="s">
        <v>7060</v>
      </c>
      <c r="D1768" s="209" t="s">
        <v>7061</v>
      </c>
      <c r="E1768" s="210" t="s">
        <v>357</v>
      </c>
      <c r="F1768" s="209" t="s">
        <v>357</v>
      </c>
      <c r="G1768" s="209">
        <v>99318</v>
      </c>
      <c r="H1768" s="209" t="s">
        <v>7220</v>
      </c>
      <c r="I1768" s="209" t="s">
        <v>148</v>
      </c>
      <c r="J1768" s="209" t="s">
        <v>5389</v>
      </c>
      <c r="K1768" s="210">
        <v>280.98</v>
      </c>
      <c r="L1768" s="209" t="s">
        <v>5390</v>
      </c>
    </row>
    <row r="1769" spans="1:12" ht="13.5">
      <c r="A1769" s="209" t="s">
        <v>6892</v>
      </c>
      <c r="B1769" s="209" t="s">
        <v>6893</v>
      </c>
      <c r="C1769" s="209" t="s">
        <v>7060</v>
      </c>
      <c r="D1769" s="209" t="s">
        <v>7061</v>
      </c>
      <c r="E1769" s="210" t="s">
        <v>357</v>
      </c>
      <c r="F1769" s="209" t="s">
        <v>357</v>
      </c>
      <c r="G1769" s="209">
        <v>99319</v>
      </c>
      <c r="H1769" s="209" t="s">
        <v>7221</v>
      </c>
      <c r="I1769" s="209" t="s">
        <v>148</v>
      </c>
      <c r="J1769" s="209" t="s">
        <v>5447</v>
      </c>
      <c r="K1769" s="210">
        <v>874.83</v>
      </c>
      <c r="L1769" s="209" t="s">
        <v>5390</v>
      </c>
    </row>
    <row r="1770" spans="1:12" ht="13.5">
      <c r="A1770" s="209" t="s">
        <v>6892</v>
      </c>
      <c r="B1770" s="209" t="s">
        <v>6893</v>
      </c>
      <c r="C1770" s="209" t="s">
        <v>7060</v>
      </c>
      <c r="D1770" s="209" t="s">
        <v>7061</v>
      </c>
      <c r="E1770" s="210" t="s">
        <v>357</v>
      </c>
      <c r="F1770" s="209" t="s">
        <v>357</v>
      </c>
      <c r="G1770" s="209">
        <v>99320</v>
      </c>
      <c r="H1770" s="209" t="s">
        <v>7222</v>
      </c>
      <c r="I1770" s="209" t="s">
        <v>161</v>
      </c>
      <c r="J1770" s="209" t="s">
        <v>5389</v>
      </c>
      <c r="K1770" s="211">
        <v>8048.82</v>
      </c>
      <c r="L1770" s="209" t="s">
        <v>5390</v>
      </c>
    </row>
    <row r="1771" spans="1:12" ht="13.5">
      <c r="A1771" s="209" t="s">
        <v>6892</v>
      </c>
      <c r="B1771" s="209" t="s">
        <v>6893</v>
      </c>
      <c r="C1771" s="209" t="s">
        <v>7060</v>
      </c>
      <c r="D1771" s="209" t="s">
        <v>7061</v>
      </c>
      <c r="E1771" s="210" t="s">
        <v>357</v>
      </c>
      <c r="F1771" s="209" t="s">
        <v>357</v>
      </c>
      <c r="G1771" s="209">
        <v>99321</v>
      </c>
      <c r="H1771" s="209" t="s">
        <v>7223</v>
      </c>
      <c r="I1771" s="209" t="s">
        <v>148</v>
      </c>
      <c r="J1771" s="209" t="s">
        <v>5447</v>
      </c>
      <c r="K1771" s="211">
        <v>2608.5700000000002</v>
      </c>
      <c r="L1771" s="209" t="s">
        <v>5390</v>
      </c>
    </row>
    <row r="1772" spans="1:12" ht="13.5">
      <c r="A1772" s="209" t="s">
        <v>6892</v>
      </c>
      <c r="B1772" s="209" t="s">
        <v>6893</v>
      </c>
      <c r="C1772" s="209" t="s">
        <v>7060</v>
      </c>
      <c r="D1772" s="209" t="s">
        <v>7061</v>
      </c>
      <c r="E1772" s="210" t="s">
        <v>357</v>
      </c>
      <c r="F1772" s="209" t="s">
        <v>357</v>
      </c>
      <c r="G1772" s="209">
        <v>99322</v>
      </c>
      <c r="H1772" s="209" t="s">
        <v>7224</v>
      </c>
      <c r="I1772" s="209" t="s">
        <v>161</v>
      </c>
      <c r="J1772" s="209" t="s">
        <v>5389</v>
      </c>
      <c r="K1772" s="211">
        <v>9087.92</v>
      </c>
      <c r="L1772" s="209" t="s">
        <v>5390</v>
      </c>
    </row>
    <row r="1773" spans="1:12" ht="13.5">
      <c r="A1773" s="209" t="s">
        <v>6892</v>
      </c>
      <c r="B1773" s="209" t="s">
        <v>6893</v>
      </c>
      <c r="C1773" s="209" t="s">
        <v>7060</v>
      </c>
      <c r="D1773" s="209" t="s">
        <v>7061</v>
      </c>
      <c r="E1773" s="210" t="s">
        <v>357</v>
      </c>
      <c r="F1773" s="209" t="s">
        <v>357</v>
      </c>
      <c r="G1773" s="209">
        <v>99323</v>
      </c>
      <c r="H1773" s="209" t="s">
        <v>7225</v>
      </c>
      <c r="I1773" s="209" t="s">
        <v>148</v>
      </c>
      <c r="J1773" s="209" t="s">
        <v>5447</v>
      </c>
      <c r="K1773" s="211">
        <v>2840.33</v>
      </c>
      <c r="L1773" s="209" t="s">
        <v>5390</v>
      </c>
    </row>
    <row r="1774" spans="1:12" ht="13.5">
      <c r="A1774" s="209" t="s">
        <v>6892</v>
      </c>
      <c r="B1774" s="209" t="s">
        <v>6893</v>
      </c>
      <c r="C1774" s="209" t="s">
        <v>7060</v>
      </c>
      <c r="D1774" s="209" t="s">
        <v>7061</v>
      </c>
      <c r="E1774" s="210" t="s">
        <v>357</v>
      </c>
      <c r="F1774" s="209" t="s">
        <v>357</v>
      </c>
      <c r="G1774" s="209">
        <v>99324</v>
      </c>
      <c r="H1774" s="209" t="s">
        <v>7226</v>
      </c>
      <c r="I1774" s="209" t="s">
        <v>161</v>
      </c>
      <c r="J1774" s="209" t="s">
        <v>5389</v>
      </c>
      <c r="K1774" s="211">
        <v>10127.01</v>
      </c>
      <c r="L1774" s="209" t="s">
        <v>5390</v>
      </c>
    </row>
    <row r="1775" spans="1:12" ht="13.5">
      <c r="A1775" s="209" t="s">
        <v>6892</v>
      </c>
      <c r="B1775" s="209" t="s">
        <v>6893</v>
      </c>
      <c r="C1775" s="209" t="s">
        <v>7060</v>
      </c>
      <c r="D1775" s="209" t="s">
        <v>7061</v>
      </c>
      <c r="E1775" s="210" t="s">
        <v>357</v>
      </c>
      <c r="F1775" s="209" t="s">
        <v>357</v>
      </c>
      <c r="G1775" s="209">
        <v>99325</v>
      </c>
      <c r="H1775" s="209" t="s">
        <v>7227</v>
      </c>
      <c r="I1775" s="209" t="s">
        <v>148</v>
      </c>
      <c r="J1775" s="209" t="s">
        <v>5447</v>
      </c>
      <c r="K1775" s="211">
        <v>3076.16</v>
      </c>
      <c r="L1775" s="209" t="s">
        <v>5390</v>
      </c>
    </row>
    <row r="1776" spans="1:12" ht="13.5">
      <c r="A1776" s="209" t="s">
        <v>6892</v>
      </c>
      <c r="B1776" s="209" t="s">
        <v>6893</v>
      </c>
      <c r="C1776" s="209" t="s">
        <v>7060</v>
      </c>
      <c r="D1776" s="209" t="s">
        <v>7061</v>
      </c>
      <c r="E1776" s="210" t="s">
        <v>357</v>
      </c>
      <c r="F1776" s="209" t="s">
        <v>357</v>
      </c>
      <c r="G1776" s="209">
        <v>99326</v>
      </c>
      <c r="H1776" s="209" t="s">
        <v>7228</v>
      </c>
      <c r="I1776" s="209" t="s">
        <v>161</v>
      </c>
      <c r="J1776" s="209" t="s">
        <v>5389</v>
      </c>
      <c r="K1776" s="211">
        <v>8270.6299999999992</v>
      </c>
      <c r="L1776" s="209" t="s">
        <v>5390</v>
      </c>
    </row>
    <row r="1777" spans="1:12" ht="13.5">
      <c r="A1777" s="209" t="s">
        <v>6892</v>
      </c>
      <c r="B1777" s="209" t="s">
        <v>6893</v>
      </c>
      <c r="C1777" s="209" t="s">
        <v>7060</v>
      </c>
      <c r="D1777" s="209" t="s">
        <v>7061</v>
      </c>
      <c r="E1777" s="210" t="s">
        <v>357</v>
      </c>
      <c r="F1777" s="209" t="s">
        <v>357</v>
      </c>
      <c r="G1777" s="209">
        <v>99327</v>
      </c>
      <c r="H1777" s="209" t="s">
        <v>7229</v>
      </c>
      <c r="I1777" s="209" t="s">
        <v>148</v>
      </c>
      <c r="J1777" s="209" t="s">
        <v>5447</v>
      </c>
      <c r="K1777" s="211">
        <v>3979.43</v>
      </c>
      <c r="L1777" s="209" t="s">
        <v>5390</v>
      </c>
    </row>
    <row r="1778" spans="1:12" ht="13.5">
      <c r="A1778" s="209" t="s">
        <v>6892</v>
      </c>
      <c r="B1778" s="209" t="s">
        <v>6893</v>
      </c>
      <c r="C1778" s="209" t="s">
        <v>7060</v>
      </c>
      <c r="D1778" s="209" t="s">
        <v>7061</v>
      </c>
      <c r="E1778" s="210" t="s">
        <v>357</v>
      </c>
      <c r="F1778" s="209" t="s">
        <v>357</v>
      </c>
      <c r="G1778" s="209">
        <v>101800</v>
      </c>
      <c r="H1778" s="209" t="s">
        <v>7230</v>
      </c>
      <c r="I1778" s="209" t="s">
        <v>161</v>
      </c>
      <c r="J1778" s="209" t="s">
        <v>5389</v>
      </c>
      <c r="K1778" s="211">
        <v>1512.03</v>
      </c>
      <c r="L1778" s="209" t="s">
        <v>5390</v>
      </c>
    </row>
    <row r="1779" spans="1:12" ht="13.5">
      <c r="A1779" s="209" t="s">
        <v>6892</v>
      </c>
      <c r="B1779" s="209" t="s">
        <v>6893</v>
      </c>
      <c r="C1779" s="209" t="s">
        <v>7060</v>
      </c>
      <c r="D1779" s="209" t="s">
        <v>7061</v>
      </c>
      <c r="E1779" s="210" t="s">
        <v>357</v>
      </c>
      <c r="F1779" s="209" t="s">
        <v>357</v>
      </c>
      <c r="G1779" s="209">
        <v>101801</v>
      </c>
      <c r="H1779" s="209" t="s">
        <v>7231</v>
      </c>
      <c r="I1779" s="209" t="s">
        <v>161</v>
      </c>
      <c r="J1779" s="209" t="s">
        <v>5389</v>
      </c>
      <c r="K1779" s="211">
        <v>1051.67</v>
      </c>
      <c r="L1779" s="209" t="s">
        <v>5390</v>
      </c>
    </row>
    <row r="1780" spans="1:12" ht="13.5">
      <c r="A1780" s="209" t="s">
        <v>6892</v>
      </c>
      <c r="B1780" s="209" t="s">
        <v>6893</v>
      </c>
      <c r="C1780" s="209" t="s">
        <v>7060</v>
      </c>
      <c r="D1780" s="209" t="s">
        <v>7061</v>
      </c>
      <c r="E1780" s="210" t="s">
        <v>357</v>
      </c>
      <c r="F1780" s="209" t="s">
        <v>357</v>
      </c>
      <c r="G1780" s="209">
        <v>101806</v>
      </c>
      <c r="H1780" s="209" t="s">
        <v>7232</v>
      </c>
      <c r="I1780" s="209" t="s">
        <v>161</v>
      </c>
      <c r="J1780" s="209" t="s">
        <v>5389</v>
      </c>
      <c r="K1780" s="210">
        <v>513.15</v>
      </c>
      <c r="L1780" s="209" t="s">
        <v>5390</v>
      </c>
    </row>
    <row r="1781" spans="1:12" ht="13.5">
      <c r="A1781" s="209" t="s">
        <v>6892</v>
      </c>
      <c r="B1781" s="209" t="s">
        <v>6893</v>
      </c>
      <c r="C1781" s="209" t="s">
        <v>7060</v>
      </c>
      <c r="D1781" s="209" t="s">
        <v>7061</v>
      </c>
      <c r="E1781" s="210" t="s">
        <v>357</v>
      </c>
      <c r="F1781" s="209" t="s">
        <v>357</v>
      </c>
      <c r="G1781" s="209">
        <v>101807</v>
      </c>
      <c r="H1781" s="209" t="s">
        <v>7233</v>
      </c>
      <c r="I1781" s="209" t="s">
        <v>161</v>
      </c>
      <c r="J1781" s="209" t="s">
        <v>5389</v>
      </c>
      <c r="K1781" s="210">
        <v>457.66</v>
      </c>
      <c r="L1781" s="209" t="s">
        <v>5390</v>
      </c>
    </row>
    <row r="1782" spans="1:12" ht="13.5">
      <c r="A1782" s="209" t="s">
        <v>6892</v>
      </c>
      <c r="B1782" s="209" t="s">
        <v>6893</v>
      </c>
      <c r="C1782" s="209" t="s">
        <v>7060</v>
      </c>
      <c r="D1782" s="209" t="s">
        <v>7061</v>
      </c>
      <c r="E1782" s="210" t="s">
        <v>357</v>
      </c>
      <c r="F1782" s="209" t="s">
        <v>357</v>
      </c>
      <c r="G1782" s="209">
        <v>101808</v>
      </c>
      <c r="H1782" s="209" t="s">
        <v>7234</v>
      </c>
      <c r="I1782" s="209" t="s">
        <v>161</v>
      </c>
      <c r="J1782" s="209" t="s">
        <v>5389</v>
      </c>
      <c r="K1782" s="210">
        <v>530.16999999999996</v>
      </c>
      <c r="L1782" s="209" t="s">
        <v>5390</v>
      </c>
    </row>
    <row r="1783" spans="1:12" ht="13.5">
      <c r="A1783" s="209" t="s">
        <v>6892</v>
      </c>
      <c r="B1783" s="209" t="s">
        <v>6893</v>
      </c>
      <c r="C1783" s="209" t="s">
        <v>7060</v>
      </c>
      <c r="D1783" s="209" t="s">
        <v>7061</v>
      </c>
      <c r="E1783" s="210" t="s">
        <v>357</v>
      </c>
      <c r="F1783" s="209" t="s">
        <v>357</v>
      </c>
      <c r="G1783" s="209">
        <v>101809</v>
      </c>
      <c r="H1783" s="209" t="s">
        <v>7235</v>
      </c>
      <c r="I1783" s="209" t="s">
        <v>161</v>
      </c>
      <c r="J1783" s="209" t="s">
        <v>5389</v>
      </c>
      <c r="K1783" s="211">
        <v>2958.03</v>
      </c>
      <c r="L1783" s="209" t="s">
        <v>5390</v>
      </c>
    </row>
    <row r="1784" spans="1:12" ht="13.5">
      <c r="A1784" s="209" t="s">
        <v>6892</v>
      </c>
      <c r="B1784" s="209" t="s">
        <v>6893</v>
      </c>
      <c r="C1784" s="209" t="s">
        <v>7060</v>
      </c>
      <c r="D1784" s="209" t="s">
        <v>7061</v>
      </c>
      <c r="E1784" s="210" t="s">
        <v>357</v>
      </c>
      <c r="F1784" s="209" t="s">
        <v>357</v>
      </c>
      <c r="G1784" s="209">
        <v>102139</v>
      </c>
      <c r="H1784" s="209" t="s">
        <v>7236</v>
      </c>
      <c r="I1784" s="209" t="s">
        <v>161</v>
      </c>
      <c r="J1784" s="209" t="s">
        <v>5389</v>
      </c>
      <c r="K1784" s="211">
        <v>1753.68</v>
      </c>
      <c r="L1784" s="209" t="s">
        <v>5390</v>
      </c>
    </row>
    <row r="1785" spans="1:12" ht="13.5">
      <c r="A1785" s="209" t="s">
        <v>6892</v>
      </c>
      <c r="B1785" s="209" t="s">
        <v>6893</v>
      </c>
      <c r="C1785" s="209" t="s">
        <v>7060</v>
      </c>
      <c r="D1785" s="209" t="s">
        <v>7061</v>
      </c>
      <c r="E1785" s="210" t="s">
        <v>357</v>
      </c>
      <c r="F1785" s="209" t="s">
        <v>357</v>
      </c>
      <c r="G1785" s="209">
        <v>102141</v>
      </c>
      <c r="H1785" s="209" t="s">
        <v>7237</v>
      </c>
      <c r="I1785" s="209" t="s">
        <v>161</v>
      </c>
      <c r="J1785" s="209" t="s">
        <v>5389</v>
      </c>
      <c r="K1785" s="211">
        <v>2720.57</v>
      </c>
      <c r="L1785" s="209" t="s">
        <v>5390</v>
      </c>
    </row>
    <row r="1786" spans="1:12" ht="13.5">
      <c r="A1786" s="209" t="s">
        <v>6892</v>
      </c>
      <c r="B1786" s="209" t="s">
        <v>6893</v>
      </c>
      <c r="C1786" s="209" t="s">
        <v>7060</v>
      </c>
      <c r="D1786" s="209" t="s">
        <v>7061</v>
      </c>
      <c r="E1786" s="210" t="s">
        <v>357</v>
      </c>
      <c r="F1786" s="209" t="s">
        <v>357</v>
      </c>
      <c r="G1786" s="209">
        <v>102142</v>
      </c>
      <c r="H1786" s="209" t="s">
        <v>7238</v>
      </c>
      <c r="I1786" s="209" t="s">
        <v>161</v>
      </c>
      <c r="J1786" s="209" t="s">
        <v>5389</v>
      </c>
      <c r="K1786" s="211">
        <v>2677.81</v>
      </c>
      <c r="L1786" s="209" t="s">
        <v>5390</v>
      </c>
    </row>
    <row r="1787" spans="1:12" ht="13.5">
      <c r="A1787" s="209" t="s">
        <v>6892</v>
      </c>
      <c r="B1787" s="209" t="s">
        <v>6893</v>
      </c>
      <c r="C1787" s="209" t="s">
        <v>7060</v>
      </c>
      <c r="D1787" s="209" t="s">
        <v>7061</v>
      </c>
      <c r="E1787" s="210" t="s">
        <v>357</v>
      </c>
      <c r="F1787" s="209" t="s">
        <v>357</v>
      </c>
      <c r="G1787" s="209">
        <v>102457</v>
      </c>
      <c r="H1787" s="209" t="s">
        <v>7239</v>
      </c>
      <c r="I1787" s="209" t="s">
        <v>161</v>
      </c>
      <c r="J1787" s="209" t="s">
        <v>5389</v>
      </c>
      <c r="K1787" s="211">
        <v>1688.26</v>
      </c>
      <c r="L1787" s="209" t="s">
        <v>5390</v>
      </c>
    </row>
    <row r="1788" spans="1:12" ht="13.5">
      <c r="A1788" s="209" t="s">
        <v>6892</v>
      </c>
      <c r="B1788" s="209" t="s">
        <v>6893</v>
      </c>
      <c r="C1788" s="209" t="s">
        <v>7240</v>
      </c>
      <c r="D1788" s="209" t="s">
        <v>7241</v>
      </c>
      <c r="E1788" s="210" t="s">
        <v>357</v>
      </c>
      <c r="F1788" s="209" t="s">
        <v>357</v>
      </c>
      <c r="G1788" s="209">
        <v>94263</v>
      </c>
      <c r="H1788" s="209" t="s">
        <v>7242</v>
      </c>
      <c r="I1788" s="209" t="s">
        <v>148</v>
      </c>
      <c r="J1788" s="209" t="s">
        <v>5389</v>
      </c>
      <c r="K1788" s="210">
        <v>36.369999999999997</v>
      </c>
      <c r="L1788" s="209" t="s">
        <v>5390</v>
      </c>
    </row>
    <row r="1789" spans="1:12" ht="13.5">
      <c r="A1789" s="209" t="s">
        <v>6892</v>
      </c>
      <c r="B1789" s="209" t="s">
        <v>6893</v>
      </c>
      <c r="C1789" s="209" t="s">
        <v>7240</v>
      </c>
      <c r="D1789" s="209" t="s">
        <v>7241</v>
      </c>
      <c r="E1789" s="210" t="s">
        <v>357</v>
      </c>
      <c r="F1789" s="209" t="s">
        <v>357</v>
      </c>
      <c r="G1789" s="209">
        <v>94264</v>
      </c>
      <c r="H1789" s="209" t="s">
        <v>7243</v>
      </c>
      <c r="I1789" s="209" t="s">
        <v>148</v>
      </c>
      <c r="J1789" s="209" t="s">
        <v>5389</v>
      </c>
      <c r="K1789" s="210">
        <v>39.409999999999997</v>
      </c>
      <c r="L1789" s="209" t="s">
        <v>5390</v>
      </c>
    </row>
    <row r="1790" spans="1:12" ht="13.5">
      <c r="A1790" s="209" t="s">
        <v>6892</v>
      </c>
      <c r="B1790" s="209" t="s">
        <v>6893</v>
      </c>
      <c r="C1790" s="209" t="s">
        <v>7240</v>
      </c>
      <c r="D1790" s="209" t="s">
        <v>7241</v>
      </c>
      <c r="E1790" s="210" t="s">
        <v>357</v>
      </c>
      <c r="F1790" s="209" t="s">
        <v>357</v>
      </c>
      <c r="G1790" s="209">
        <v>94265</v>
      </c>
      <c r="H1790" s="209" t="s">
        <v>7244</v>
      </c>
      <c r="I1790" s="209" t="s">
        <v>148</v>
      </c>
      <c r="J1790" s="209" t="s">
        <v>5389</v>
      </c>
      <c r="K1790" s="210">
        <v>50.45</v>
      </c>
      <c r="L1790" s="209" t="s">
        <v>5390</v>
      </c>
    </row>
    <row r="1791" spans="1:12" ht="13.5">
      <c r="A1791" s="209" t="s">
        <v>6892</v>
      </c>
      <c r="B1791" s="209" t="s">
        <v>6893</v>
      </c>
      <c r="C1791" s="209" t="s">
        <v>7240</v>
      </c>
      <c r="D1791" s="209" t="s">
        <v>7241</v>
      </c>
      <c r="E1791" s="210" t="s">
        <v>357</v>
      </c>
      <c r="F1791" s="209" t="s">
        <v>357</v>
      </c>
      <c r="G1791" s="209">
        <v>94266</v>
      </c>
      <c r="H1791" s="209" t="s">
        <v>7245</v>
      </c>
      <c r="I1791" s="209" t="s">
        <v>148</v>
      </c>
      <c r="J1791" s="209" t="s">
        <v>5389</v>
      </c>
      <c r="K1791" s="210">
        <v>53.92</v>
      </c>
      <c r="L1791" s="209" t="s">
        <v>5390</v>
      </c>
    </row>
    <row r="1792" spans="1:12" ht="13.5">
      <c r="A1792" s="209" t="s">
        <v>6892</v>
      </c>
      <c r="B1792" s="209" t="s">
        <v>6893</v>
      </c>
      <c r="C1792" s="209" t="s">
        <v>7240</v>
      </c>
      <c r="D1792" s="209" t="s">
        <v>7241</v>
      </c>
      <c r="E1792" s="210" t="s">
        <v>357</v>
      </c>
      <c r="F1792" s="209" t="s">
        <v>357</v>
      </c>
      <c r="G1792" s="209">
        <v>94267</v>
      </c>
      <c r="H1792" s="209" t="s">
        <v>7246</v>
      </c>
      <c r="I1792" s="209" t="s">
        <v>148</v>
      </c>
      <c r="J1792" s="209" t="s">
        <v>5389</v>
      </c>
      <c r="K1792" s="210">
        <v>61.37</v>
      </c>
      <c r="L1792" s="209" t="s">
        <v>5390</v>
      </c>
    </row>
    <row r="1793" spans="1:12" ht="13.5">
      <c r="A1793" s="209" t="s">
        <v>6892</v>
      </c>
      <c r="B1793" s="209" t="s">
        <v>6893</v>
      </c>
      <c r="C1793" s="209" t="s">
        <v>7240</v>
      </c>
      <c r="D1793" s="209" t="s">
        <v>7241</v>
      </c>
      <c r="E1793" s="210" t="s">
        <v>357</v>
      </c>
      <c r="F1793" s="209" t="s">
        <v>357</v>
      </c>
      <c r="G1793" s="209">
        <v>94268</v>
      </c>
      <c r="H1793" s="209" t="s">
        <v>7247</v>
      </c>
      <c r="I1793" s="209" t="s">
        <v>148</v>
      </c>
      <c r="J1793" s="209" t="s">
        <v>5389</v>
      </c>
      <c r="K1793" s="210">
        <v>65.2</v>
      </c>
      <c r="L1793" s="209" t="s">
        <v>5390</v>
      </c>
    </row>
    <row r="1794" spans="1:12" ht="13.5">
      <c r="A1794" s="209" t="s">
        <v>6892</v>
      </c>
      <c r="B1794" s="209" t="s">
        <v>6893</v>
      </c>
      <c r="C1794" s="209" t="s">
        <v>7240</v>
      </c>
      <c r="D1794" s="209" t="s">
        <v>7241</v>
      </c>
      <c r="E1794" s="210" t="s">
        <v>357</v>
      </c>
      <c r="F1794" s="209" t="s">
        <v>357</v>
      </c>
      <c r="G1794" s="209">
        <v>94269</v>
      </c>
      <c r="H1794" s="209" t="s">
        <v>7248</v>
      </c>
      <c r="I1794" s="209" t="s">
        <v>148</v>
      </c>
      <c r="J1794" s="209" t="s">
        <v>5389</v>
      </c>
      <c r="K1794" s="210">
        <v>90.26</v>
      </c>
      <c r="L1794" s="209" t="s">
        <v>5390</v>
      </c>
    </row>
    <row r="1795" spans="1:12" ht="13.5">
      <c r="A1795" s="209" t="s">
        <v>6892</v>
      </c>
      <c r="B1795" s="209" t="s">
        <v>6893</v>
      </c>
      <c r="C1795" s="209" t="s">
        <v>7240</v>
      </c>
      <c r="D1795" s="209" t="s">
        <v>7241</v>
      </c>
      <c r="E1795" s="210" t="s">
        <v>357</v>
      </c>
      <c r="F1795" s="209" t="s">
        <v>357</v>
      </c>
      <c r="G1795" s="209">
        <v>94270</v>
      </c>
      <c r="H1795" s="209" t="s">
        <v>7249</v>
      </c>
      <c r="I1795" s="209" t="s">
        <v>148</v>
      </c>
      <c r="J1795" s="209" t="s">
        <v>5389</v>
      </c>
      <c r="K1795" s="210">
        <v>95.59</v>
      </c>
      <c r="L1795" s="209" t="s">
        <v>5390</v>
      </c>
    </row>
    <row r="1796" spans="1:12" ht="13.5">
      <c r="A1796" s="209" t="s">
        <v>6892</v>
      </c>
      <c r="B1796" s="209" t="s">
        <v>6893</v>
      </c>
      <c r="C1796" s="209" t="s">
        <v>7240</v>
      </c>
      <c r="D1796" s="209" t="s">
        <v>7241</v>
      </c>
      <c r="E1796" s="210" t="s">
        <v>357</v>
      </c>
      <c r="F1796" s="209" t="s">
        <v>357</v>
      </c>
      <c r="G1796" s="209">
        <v>94271</v>
      </c>
      <c r="H1796" s="209" t="s">
        <v>7250</v>
      </c>
      <c r="I1796" s="209" t="s">
        <v>148</v>
      </c>
      <c r="J1796" s="209" t="s">
        <v>5389</v>
      </c>
      <c r="K1796" s="210">
        <v>110.16</v>
      </c>
      <c r="L1796" s="209" t="s">
        <v>5390</v>
      </c>
    </row>
    <row r="1797" spans="1:12" ht="13.5">
      <c r="A1797" s="209" t="s">
        <v>6892</v>
      </c>
      <c r="B1797" s="209" t="s">
        <v>6893</v>
      </c>
      <c r="C1797" s="209" t="s">
        <v>7240</v>
      </c>
      <c r="D1797" s="209" t="s">
        <v>7241</v>
      </c>
      <c r="E1797" s="210" t="s">
        <v>357</v>
      </c>
      <c r="F1797" s="209" t="s">
        <v>357</v>
      </c>
      <c r="G1797" s="209">
        <v>94272</v>
      </c>
      <c r="H1797" s="209" t="s">
        <v>7251</v>
      </c>
      <c r="I1797" s="209" t="s">
        <v>148</v>
      </c>
      <c r="J1797" s="209" t="s">
        <v>5389</v>
      </c>
      <c r="K1797" s="210">
        <v>117.28</v>
      </c>
      <c r="L1797" s="209" t="s">
        <v>5390</v>
      </c>
    </row>
    <row r="1798" spans="1:12" ht="13.5">
      <c r="A1798" s="209" t="s">
        <v>6892</v>
      </c>
      <c r="B1798" s="209" t="s">
        <v>6893</v>
      </c>
      <c r="C1798" s="209" t="s">
        <v>7240</v>
      </c>
      <c r="D1798" s="209" t="s">
        <v>7241</v>
      </c>
      <c r="E1798" s="210" t="s">
        <v>357</v>
      </c>
      <c r="F1798" s="209" t="s">
        <v>357</v>
      </c>
      <c r="G1798" s="209">
        <v>94273</v>
      </c>
      <c r="H1798" s="209" t="s">
        <v>7252</v>
      </c>
      <c r="I1798" s="209" t="s">
        <v>148</v>
      </c>
      <c r="J1798" s="209" t="s">
        <v>5447</v>
      </c>
      <c r="K1798" s="210">
        <v>56.24</v>
      </c>
      <c r="L1798" s="209" t="s">
        <v>5390</v>
      </c>
    </row>
    <row r="1799" spans="1:12" ht="13.5">
      <c r="A1799" s="209" t="s">
        <v>6892</v>
      </c>
      <c r="B1799" s="209" t="s">
        <v>6893</v>
      </c>
      <c r="C1799" s="209" t="s">
        <v>7240</v>
      </c>
      <c r="D1799" s="209" t="s">
        <v>7241</v>
      </c>
      <c r="E1799" s="210" t="s">
        <v>357</v>
      </c>
      <c r="F1799" s="209" t="s">
        <v>357</v>
      </c>
      <c r="G1799" s="209">
        <v>94274</v>
      </c>
      <c r="H1799" s="209" t="s">
        <v>7253</v>
      </c>
      <c r="I1799" s="209" t="s">
        <v>148</v>
      </c>
      <c r="J1799" s="209" t="s">
        <v>5447</v>
      </c>
      <c r="K1799" s="210">
        <v>59.73</v>
      </c>
      <c r="L1799" s="209" t="s">
        <v>5390</v>
      </c>
    </row>
    <row r="1800" spans="1:12" ht="13.5">
      <c r="A1800" s="209" t="s">
        <v>6892</v>
      </c>
      <c r="B1800" s="209" t="s">
        <v>6893</v>
      </c>
      <c r="C1800" s="209" t="s">
        <v>7240</v>
      </c>
      <c r="D1800" s="209" t="s">
        <v>7241</v>
      </c>
      <c r="E1800" s="210" t="s">
        <v>357</v>
      </c>
      <c r="F1800" s="209" t="s">
        <v>357</v>
      </c>
      <c r="G1800" s="209">
        <v>94275</v>
      </c>
      <c r="H1800" s="209" t="s">
        <v>7254</v>
      </c>
      <c r="I1800" s="209" t="s">
        <v>148</v>
      </c>
      <c r="J1800" s="209" t="s">
        <v>5447</v>
      </c>
      <c r="K1800" s="210">
        <v>50.55</v>
      </c>
      <c r="L1800" s="209" t="s">
        <v>5390</v>
      </c>
    </row>
    <row r="1801" spans="1:12" ht="13.5">
      <c r="A1801" s="209" t="s">
        <v>6892</v>
      </c>
      <c r="B1801" s="209" t="s">
        <v>6893</v>
      </c>
      <c r="C1801" s="209" t="s">
        <v>7240</v>
      </c>
      <c r="D1801" s="209" t="s">
        <v>7241</v>
      </c>
      <c r="E1801" s="210" t="s">
        <v>357</v>
      </c>
      <c r="F1801" s="209" t="s">
        <v>357</v>
      </c>
      <c r="G1801" s="209">
        <v>94276</v>
      </c>
      <c r="H1801" s="209" t="s">
        <v>7255</v>
      </c>
      <c r="I1801" s="209" t="s">
        <v>148</v>
      </c>
      <c r="J1801" s="209" t="s">
        <v>5447</v>
      </c>
      <c r="K1801" s="210">
        <v>54.05</v>
      </c>
      <c r="L1801" s="209" t="s">
        <v>5390</v>
      </c>
    </row>
    <row r="1802" spans="1:12" ht="13.5">
      <c r="A1802" s="209" t="s">
        <v>6892</v>
      </c>
      <c r="B1802" s="209" t="s">
        <v>6893</v>
      </c>
      <c r="C1802" s="209" t="s">
        <v>7240</v>
      </c>
      <c r="D1802" s="209" t="s">
        <v>7241</v>
      </c>
      <c r="E1802" s="210" t="s">
        <v>357</v>
      </c>
      <c r="F1802" s="209" t="s">
        <v>357</v>
      </c>
      <c r="G1802" s="209">
        <v>94277</v>
      </c>
      <c r="H1802" s="209" t="s">
        <v>7256</v>
      </c>
      <c r="I1802" s="209" t="s">
        <v>148</v>
      </c>
      <c r="J1802" s="209" t="s">
        <v>5447</v>
      </c>
      <c r="K1802" s="210">
        <v>44.4</v>
      </c>
      <c r="L1802" s="209" t="s">
        <v>5390</v>
      </c>
    </row>
    <row r="1803" spans="1:12" ht="13.5">
      <c r="A1803" s="209" t="s">
        <v>6892</v>
      </c>
      <c r="B1803" s="209" t="s">
        <v>6893</v>
      </c>
      <c r="C1803" s="209" t="s">
        <v>7240</v>
      </c>
      <c r="D1803" s="209" t="s">
        <v>7241</v>
      </c>
      <c r="E1803" s="210" t="s">
        <v>357</v>
      </c>
      <c r="F1803" s="209" t="s">
        <v>357</v>
      </c>
      <c r="G1803" s="209">
        <v>94278</v>
      </c>
      <c r="H1803" s="209" t="s">
        <v>7257</v>
      </c>
      <c r="I1803" s="209" t="s">
        <v>148</v>
      </c>
      <c r="J1803" s="209" t="s">
        <v>5447</v>
      </c>
      <c r="K1803" s="210">
        <v>47.9</v>
      </c>
      <c r="L1803" s="209" t="s">
        <v>5390</v>
      </c>
    </row>
    <row r="1804" spans="1:12" ht="13.5">
      <c r="A1804" s="209" t="s">
        <v>6892</v>
      </c>
      <c r="B1804" s="209" t="s">
        <v>6893</v>
      </c>
      <c r="C1804" s="209" t="s">
        <v>7240</v>
      </c>
      <c r="D1804" s="209" t="s">
        <v>7241</v>
      </c>
      <c r="E1804" s="210" t="s">
        <v>357</v>
      </c>
      <c r="F1804" s="209" t="s">
        <v>357</v>
      </c>
      <c r="G1804" s="209">
        <v>94279</v>
      </c>
      <c r="H1804" s="209" t="s">
        <v>7258</v>
      </c>
      <c r="I1804" s="209" t="s">
        <v>148</v>
      </c>
      <c r="J1804" s="209" t="s">
        <v>5447</v>
      </c>
      <c r="K1804" s="210">
        <v>52.64</v>
      </c>
      <c r="L1804" s="209" t="s">
        <v>5390</v>
      </c>
    </row>
    <row r="1805" spans="1:12" ht="13.5">
      <c r="A1805" s="209" t="s">
        <v>6892</v>
      </c>
      <c r="B1805" s="209" t="s">
        <v>6893</v>
      </c>
      <c r="C1805" s="209" t="s">
        <v>7240</v>
      </c>
      <c r="D1805" s="209" t="s">
        <v>7241</v>
      </c>
      <c r="E1805" s="210" t="s">
        <v>357</v>
      </c>
      <c r="F1805" s="209" t="s">
        <v>357</v>
      </c>
      <c r="G1805" s="209">
        <v>94280</v>
      </c>
      <c r="H1805" s="209" t="s">
        <v>7259</v>
      </c>
      <c r="I1805" s="209" t="s">
        <v>148</v>
      </c>
      <c r="J1805" s="209" t="s">
        <v>5447</v>
      </c>
      <c r="K1805" s="210">
        <v>56.14</v>
      </c>
      <c r="L1805" s="209" t="s">
        <v>5390</v>
      </c>
    </row>
    <row r="1806" spans="1:12" ht="13.5">
      <c r="A1806" s="209" t="s">
        <v>6892</v>
      </c>
      <c r="B1806" s="209" t="s">
        <v>6893</v>
      </c>
      <c r="C1806" s="209" t="s">
        <v>7240</v>
      </c>
      <c r="D1806" s="209" t="s">
        <v>7241</v>
      </c>
      <c r="E1806" s="210" t="s">
        <v>357</v>
      </c>
      <c r="F1806" s="209" t="s">
        <v>357</v>
      </c>
      <c r="G1806" s="209">
        <v>94281</v>
      </c>
      <c r="H1806" s="209" t="s">
        <v>7260</v>
      </c>
      <c r="I1806" s="209" t="s">
        <v>148</v>
      </c>
      <c r="J1806" s="209" t="s">
        <v>5447</v>
      </c>
      <c r="K1806" s="210">
        <v>61.13</v>
      </c>
      <c r="L1806" s="209" t="s">
        <v>5390</v>
      </c>
    </row>
    <row r="1807" spans="1:12" ht="13.5">
      <c r="A1807" s="209" t="s">
        <v>6892</v>
      </c>
      <c r="B1807" s="209" t="s">
        <v>6893</v>
      </c>
      <c r="C1807" s="209" t="s">
        <v>7240</v>
      </c>
      <c r="D1807" s="209" t="s">
        <v>7241</v>
      </c>
      <c r="E1807" s="210" t="s">
        <v>357</v>
      </c>
      <c r="F1807" s="209" t="s">
        <v>357</v>
      </c>
      <c r="G1807" s="209">
        <v>94282</v>
      </c>
      <c r="H1807" s="209" t="s">
        <v>7261</v>
      </c>
      <c r="I1807" s="209" t="s">
        <v>148</v>
      </c>
      <c r="J1807" s="209" t="s">
        <v>5447</v>
      </c>
      <c r="K1807" s="210">
        <v>71.760000000000005</v>
      </c>
      <c r="L1807" s="209" t="s">
        <v>5390</v>
      </c>
    </row>
    <row r="1808" spans="1:12" ht="13.5">
      <c r="A1808" s="209" t="s">
        <v>6892</v>
      </c>
      <c r="B1808" s="209" t="s">
        <v>6893</v>
      </c>
      <c r="C1808" s="209" t="s">
        <v>7240</v>
      </c>
      <c r="D1808" s="209" t="s">
        <v>7241</v>
      </c>
      <c r="E1808" s="210" t="s">
        <v>357</v>
      </c>
      <c r="F1808" s="209" t="s">
        <v>357</v>
      </c>
      <c r="G1808" s="209">
        <v>94283</v>
      </c>
      <c r="H1808" s="209" t="s">
        <v>7262</v>
      </c>
      <c r="I1808" s="209" t="s">
        <v>148</v>
      </c>
      <c r="J1808" s="209" t="s">
        <v>5447</v>
      </c>
      <c r="K1808" s="210">
        <v>81.77</v>
      </c>
      <c r="L1808" s="209" t="s">
        <v>5390</v>
      </c>
    </row>
    <row r="1809" spans="1:12" ht="13.5">
      <c r="A1809" s="209" t="s">
        <v>6892</v>
      </c>
      <c r="B1809" s="209" t="s">
        <v>6893</v>
      </c>
      <c r="C1809" s="209" t="s">
        <v>7240</v>
      </c>
      <c r="D1809" s="209" t="s">
        <v>7241</v>
      </c>
      <c r="E1809" s="210" t="s">
        <v>357</v>
      </c>
      <c r="F1809" s="209" t="s">
        <v>357</v>
      </c>
      <c r="G1809" s="209">
        <v>94284</v>
      </c>
      <c r="H1809" s="209" t="s">
        <v>7263</v>
      </c>
      <c r="I1809" s="209" t="s">
        <v>148</v>
      </c>
      <c r="J1809" s="209" t="s">
        <v>5447</v>
      </c>
      <c r="K1809" s="210">
        <v>92.4</v>
      </c>
      <c r="L1809" s="209" t="s">
        <v>5390</v>
      </c>
    </row>
    <row r="1810" spans="1:12" ht="13.5">
      <c r="A1810" s="209" t="s">
        <v>6892</v>
      </c>
      <c r="B1810" s="209" t="s">
        <v>6893</v>
      </c>
      <c r="C1810" s="209" t="s">
        <v>7240</v>
      </c>
      <c r="D1810" s="209" t="s">
        <v>7241</v>
      </c>
      <c r="E1810" s="210" t="s">
        <v>357</v>
      </c>
      <c r="F1810" s="209" t="s">
        <v>357</v>
      </c>
      <c r="G1810" s="209">
        <v>94285</v>
      </c>
      <c r="H1810" s="209" t="s">
        <v>7264</v>
      </c>
      <c r="I1810" s="209" t="s">
        <v>148</v>
      </c>
      <c r="J1810" s="209" t="s">
        <v>5447</v>
      </c>
      <c r="K1810" s="210">
        <v>101.92</v>
      </c>
      <c r="L1810" s="209" t="s">
        <v>5390</v>
      </c>
    </row>
    <row r="1811" spans="1:12" ht="13.5">
      <c r="A1811" s="209" t="s">
        <v>6892</v>
      </c>
      <c r="B1811" s="209" t="s">
        <v>6893</v>
      </c>
      <c r="C1811" s="209" t="s">
        <v>7240</v>
      </c>
      <c r="D1811" s="209" t="s">
        <v>7241</v>
      </c>
      <c r="E1811" s="210" t="s">
        <v>357</v>
      </c>
      <c r="F1811" s="209" t="s">
        <v>357</v>
      </c>
      <c r="G1811" s="209">
        <v>94286</v>
      </c>
      <c r="H1811" s="209" t="s">
        <v>7265</v>
      </c>
      <c r="I1811" s="209" t="s">
        <v>148</v>
      </c>
      <c r="J1811" s="209" t="s">
        <v>5447</v>
      </c>
      <c r="K1811" s="210">
        <v>112.55</v>
      </c>
      <c r="L1811" s="209" t="s">
        <v>5390</v>
      </c>
    </row>
    <row r="1812" spans="1:12" ht="13.5">
      <c r="A1812" s="209" t="s">
        <v>6892</v>
      </c>
      <c r="B1812" s="209" t="s">
        <v>6893</v>
      </c>
      <c r="C1812" s="209" t="s">
        <v>7240</v>
      </c>
      <c r="D1812" s="209" t="s">
        <v>7241</v>
      </c>
      <c r="E1812" s="210" t="s">
        <v>357</v>
      </c>
      <c r="F1812" s="209" t="s">
        <v>357</v>
      </c>
      <c r="G1812" s="209">
        <v>94287</v>
      </c>
      <c r="H1812" s="209" t="s">
        <v>7266</v>
      </c>
      <c r="I1812" s="209" t="s">
        <v>148</v>
      </c>
      <c r="J1812" s="209" t="s">
        <v>5447</v>
      </c>
      <c r="K1812" s="210">
        <v>45.98</v>
      </c>
      <c r="L1812" s="209" t="s">
        <v>5390</v>
      </c>
    </row>
    <row r="1813" spans="1:12" ht="13.5">
      <c r="A1813" s="209" t="s">
        <v>6892</v>
      </c>
      <c r="B1813" s="209" t="s">
        <v>6893</v>
      </c>
      <c r="C1813" s="209" t="s">
        <v>7240</v>
      </c>
      <c r="D1813" s="209" t="s">
        <v>7241</v>
      </c>
      <c r="E1813" s="210" t="s">
        <v>357</v>
      </c>
      <c r="F1813" s="209" t="s">
        <v>357</v>
      </c>
      <c r="G1813" s="209">
        <v>94288</v>
      </c>
      <c r="H1813" s="209" t="s">
        <v>7267</v>
      </c>
      <c r="I1813" s="209" t="s">
        <v>148</v>
      </c>
      <c r="J1813" s="209" t="s">
        <v>5447</v>
      </c>
      <c r="K1813" s="210">
        <v>55.28</v>
      </c>
      <c r="L1813" s="209" t="s">
        <v>5390</v>
      </c>
    </row>
    <row r="1814" spans="1:12" ht="13.5">
      <c r="A1814" s="209" t="s">
        <v>6892</v>
      </c>
      <c r="B1814" s="209" t="s">
        <v>6893</v>
      </c>
      <c r="C1814" s="209" t="s">
        <v>7240</v>
      </c>
      <c r="D1814" s="209" t="s">
        <v>7241</v>
      </c>
      <c r="E1814" s="210" t="s">
        <v>357</v>
      </c>
      <c r="F1814" s="209" t="s">
        <v>357</v>
      </c>
      <c r="G1814" s="209">
        <v>94289</v>
      </c>
      <c r="H1814" s="209" t="s">
        <v>7268</v>
      </c>
      <c r="I1814" s="209" t="s">
        <v>148</v>
      </c>
      <c r="J1814" s="209" t="s">
        <v>5447</v>
      </c>
      <c r="K1814" s="210">
        <v>60.57</v>
      </c>
      <c r="L1814" s="209" t="s">
        <v>5390</v>
      </c>
    </row>
    <row r="1815" spans="1:12" ht="13.5">
      <c r="A1815" s="209" t="s">
        <v>6892</v>
      </c>
      <c r="B1815" s="209" t="s">
        <v>6893</v>
      </c>
      <c r="C1815" s="209" t="s">
        <v>7240</v>
      </c>
      <c r="D1815" s="209" t="s">
        <v>7241</v>
      </c>
      <c r="E1815" s="210" t="s">
        <v>357</v>
      </c>
      <c r="F1815" s="209" t="s">
        <v>357</v>
      </c>
      <c r="G1815" s="209">
        <v>94290</v>
      </c>
      <c r="H1815" s="209" t="s">
        <v>7269</v>
      </c>
      <c r="I1815" s="209" t="s">
        <v>148</v>
      </c>
      <c r="J1815" s="209" t="s">
        <v>5447</v>
      </c>
      <c r="K1815" s="210">
        <v>69.87</v>
      </c>
      <c r="L1815" s="209" t="s">
        <v>5390</v>
      </c>
    </row>
    <row r="1816" spans="1:12" ht="13.5">
      <c r="A1816" s="209" t="s">
        <v>6892</v>
      </c>
      <c r="B1816" s="209" t="s">
        <v>6893</v>
      </c>
      <c r="C1816" s="209" t="s">
        <v>7240</v>
      </c>
      <c r="D1816" s="209" t="s">
        <v>7241</v>
      </c>
      <c r="E1816" s="210" t="s">
        <v>357</v>
      </c>
      <c r="F1816" s="209" t="s">
        <v>357</v>
      </c>
      <c r="G1816" s="209">
        <v>94291</v>
      </c>
      <c r="H1816" s="209" t="s">
        <v>7270</v>
      </c>
      <c r="I1816" s="209" t="s">
        <v>148</v>
      </c>
      <c r="J1816" s="209" t="s">
        <v>5447</v>
      </c>
      <c r="K1816" s="210">
        <v>74.69</v>
      </c>
      <c r="L1816" s="209" t="s">
        <v>5390</v>
      </c>
    </row>
    <row r="1817" spans="1:12" ht="13.5">
      <c r="A1817" s="209" t="s">
        <v>6892</v>
      </c>
      <c r="B1817" s="209" t="s">
        <v>6893</v>
      </c>
      <c r="C1817" s="209" t="s">
        <v>7240</v>
      </c>
      <c r="D1817" s="209" t="s">
        <v>7241</v>
      </c>
      <c r="E1817" s="210" t="s">
        <v>357</v>
      </c>
      <c r="F1817" s="209" t="s">
        <v>357</v>
      </c>
      <c r="G1817" s="209">
        <v>94292</v>
      </c>
      <c r="H1817" s="209" t="s">
        <v>7271</v>
      </c>
      <c r="I1817" s="209" t="s">
        <v>148</v>
      </c>
      <c r="J1817" s="209" t="s">
        <v>5447</v>
      </c>
      <c r="K1817" s="210">
        <v>83.99</v>
      </c>
      <c r="L1817" s="209" t="s">
        <v>5390</v>
      </c>
    </row>
    <row r="1818" spans="1:12" ht="13.5">
      <c r="A1818" s="209" t="s">
        <v>6892</v>
      </c>
      <c r="B1818" s="209" t="s">
        <v>6893</v>
      </c>
      <c r="C1818" s="209" t="s">
        <v>7240</v>
      </c>
      <c r="D1818" s="209" t="s">
        <v>7241</v>
      </c>
      <c r="E1818" s="210" t="s">
        <v>357</v>
      </c>
      <c r="F1818" s="209" t="s">
        <v>357</v>
      </c>
      <c r="G1818" s="209">
        <v>94293</v>
      </c>
      <c r="H1818" s="209" t="s">
        <v>7272</v>
      </c>
      <c r="I1818" s="209" t="s">
        <v>148</v>
      </c>
      <c r="J1818" s="209" t="s">
        <v>5447</v>
      </c>
      <c r="K1818" s="210">
        <v>209.17</v>
      </c>
      <c r="L1818" s="209" t="s">
        <v>5390</v>
      </c>
    </row>
    <row r="1819" spans="1:12" ht="13.5">
      <c r="A1819" s="209" t="s">
        <v>6892</v>
      </c>
      <c r="B1819" s="209" t="s">
        <v>6893</v>
      </c>
      <c r="C1819" s="209" t="s">
        <v>7240</v>
      </c>
      <c r="D1819" s="209" t="s">
        <v>7241</v>
      </c>
      <c r="E1819" s="210" t="s">
        <v>357</v>
      </c>
      <c r="F1819" s="209" t="s">
        <v>357</v>
      </c>
      <c r="G1819" s="209">
        <v>94294</v>
      </c>
      <c r="H1819" s="209" t="s">
        <v>7273</v>
      </c>
      <c r="I1819" s="209" t="s">
        <v>148</v>
      </c>
      <c r="J1819" s="209" t="s">
        <v>5447</v>
      </c>
      <c r="K1819" s="210">
        <v>9.49</v>
      </c>
      <c r="L1819" s="209" t="s">
        <v>5390</v>
      </c>
    </row>
    <row r="1820" spans="1:12" ht="13.5">
      <c r="A1820" s="209" t="s">
        <v>6892</v>
      </c>
      <c r="B1820" s="209" t="s">
        <v>6893</v>
      </c>
      <c r="C1820" s="209" t="s">
        <v>7274</v>
      </c>
      <c r="D1820" s="209" t="s">
        <v>7275</v>
      </c>
      <c r="E1820" s="210" t="s">
        <v>357</v>
      </c>
      <c r="F1820" s="209" t="s">
        <v>357</v>
      </c>
      <c r="G1820" s="209">
        <v>104491</v>
      </c>
      <c r="H1820" s="209" t="s">
        <v>7276</v>
      </c>
      <c r="I1820" s="209" t="s">
        <v>148</v>
      </c>
      <c r="J1820" s="209" t="s">
        <v>5389</v>
      </c>
      <c r="K1820" s="211">
        <v>3930.52</v>
      </c>
      <c r="L1820" s="209" t="s">
        <v>5390</v>
      </c>
    </row>
    <row r="1821" spans="1:12" ht="13.5">
      <c r="A1821" s="209" t="s">
        <v>6892</v>
      </c>
      <c r="B1821" s="209" t="s">
        <v>6893</v>
      </c>
      <c r="C1821" s="209" t="s">
        <v>7274</v>
      </c>
      <c r="D1821" s="209" t="s">
        <v>7275</v>
      </c>
      <c r="E1821" s="210" t="s">
        <v>357</v>
      </c>
      <c r="F1821" s="209" t="s">
        <v>357</v>
      </c>
      <c r="G1821" s="209">
        <v>104492</v>
      </c>
      <c r="H1821" s="209" t="s">
        <v>7277</v>
      </c>
      <c r="I1821" s="209" t="s">
        <v>148</v>
      </c>
      <c r="J1821" s="209" t="s">
        <v>5389</v>
      </c>
      <c r="K1821" s="211">
        <v>4915.97</v>
      </c>
      <c r="L1821" s="209" t="s">
        <v>5390</v>
      </c>
    </row>
    <row r="1822" spans="1:12" ht="13.5">
      <c r="A1822" s="209" t="s">
        <v>6892</v>
      </c>
      <c r="B1822" s="209" t="s">
        <v>6893</v>
      </c>
      <c r="C1822" s="209" t="s">
        <v>7274</v>
      </c>
      <c r="D1822" s="209" t="s">
        <v>7275</v>
      </c>
      <c r="E1822" s="210" t="s">
        <v>357</v>
      </c>
      <c r="F1822" s="209" t="s">
        <v>357</v>
      </c>
      <c r="G1822" s="209">
        <v>104494</v>
      </c>
      <c r="H1822" s="209" t="s">
        <v>7278</v>
      </c>
      <c r="I1822" s="209" t="s">
        <v>148</v>
      </c>
      <c r="J1822" s="209" t="s">
        <v>5389</v>
      </c>
      <c r="K1822" s="211">
        <v>6642.59</v>
      </c>
      <c r="L1822" s="209" t="s">
        <v>5390</v>
      </c>
    </row>
    <row r="1823" spans="1:12" ht="13.5">
      <c r="A1823" s="209" t="s">
        <v>6892</v>
      </c>
      <c r="B1823" s="209" t="s">
        <v>6893</v>
      </c>
      <c r="C1823" s="209" t="s">
        <v>7274</v>
      </c>
      <c r="D1823" s="209" t="s">
        <v>7275</v>
      </c>
      <c r="E1823" s="210" t="s">
        <v>357</v>
      </c>
      <c r="F1823" s="209" t="s">
        <v>357</v>
      </c>
      <c r="G1823" s="209">
        <v>104497</v>
      </c>
      <c r="H1823" s="209" t="s">
        <v>7279</v>
      </c>
      <c r="I1823" s="209" t="s">
        <v>148</v>
      </c>
      <c r="J1823" s="209" t="s">
        <v>5389</v>
      </c>
      <c r="K1823" s="211">
        <v>7949.22</v>
      </c>
      <c r="L1823" s="209" t="s">
        <v>5390</v>
      </c>
    </row>
    <row r="1824" spans="1:12" ht="13.5">
      <c r="A1824" s="209" t="s">
        <v>6892</v>
      </c>
      <c r="B1824" s="209" t="s">
        <v>6893</v>
      </c>
      <c r="C1824" s="209" t="s">
        <v>7274</v>
      </c>
      <c r="D1824" s="209" t="s">
        <v>7275</v>
      </c>
      <c r="E1824" s="210" t="s">
        <v>357</v>
      </c>
      <c r="F1824" s="209" t="s">
        <v>357</v>
      </c>
      <c r="G1824" s="209">
        <v>104515</v>
      </c>
      <c r="H1824" s="209" t="s">
        <v>7280</v>
      </c>
      <c r="I1824" s="209" t="s">
        <v>149</v>
      </c>
      <c r="J1824" s="209" t="s">
        <v>5389</v>
      </c>
      <c r="K1824" s="210">
        <v>27.53</v>
      </c>
      <c r="L1824" s="209" t="s">
        <v>5390</v>
      </c>
    </row>
    <row r="1825" spans="1:12" ht="13.5">
      <c r="A1825" s="209" t="s">
        <v>6892</v>
      </c>
      <c r="B1825" s="209" t="s">
        <v>6893</v>
      </c>
      <c r="C1825" s="209" t="s">
        <v>7281</v>
      </c>
      <c r="D1825" s="209" t="s">
        <v>7282</v>
      </c>
      <c r="E1825" s="210" t="s">
        <v>357</v>
      </c>
      <c r="F1825" s="209" t="s">
        <v>357</v>
      </c>
      <c r="G1825" s="209">
        <v>102727</v>
      </c>
      <c r="H1825" s="209" t="s">
        <v>7283</v>
      </c>
      <c r="I1825" s="209" t="s">
        <v>149</v>
      </c>
      <c r="J1825" s="209" t="s">
        <v>5447</v>
      </c>
      <c r="K1825" s="210">
        <v>101.31</v>
      </c>
      <c r="L1825" s="209" t="s">
        <v>5390</v>
      </c>
    </row>
    <row r="1826" spans="1:12" ht="13.5">
      <c r="A1826" s="209" t="s">
        <v>6892</v>
      </c>
      <c r="B1826" s="209" t="s">
        <v>6893</v>
      </c>
      <c r="C1826" s="209" t="s">
        <v>7281</v>
      </c>
      <c r="D1826" s="209" t="s">
        <v>7282</v>
      </c>
      <c r="E1826" s="210" t="s">
        <v>357</v>
      </c>
      <c r="F1826" s="209" t="s">
        <v>357</v>
      </c>
      <c r="G1826" s="209">
        <v>102728</v>
      </c>
      <c r="H1826" s="209" t="s">
        <v>7284</v>
      </c>
      <c r="I1826" s="209" t="s">
        <v>150</v>
      </c>
      <c r="J1826" s="209" t="s">
        <v>5389</v>
      </c>
      <c r="K1826" s="210">
        <v>16.22</v>
      </c>
      <c r="L1826" s="209" t="s">
        <v>5390</v>
      </c>
    </row>
    <row r="1827" spans="1:12" ht="13.5">
      <c r="A1827" s="209" t="s">
        <v>6892</v>
      </c>
      <c r="B1827" s="209" t="s">
        <v>6893</v>
      </c>
      <c r="C1827" s="209" t="s">
        <v>7281</v>
      </c>
      <c r="D1827" s="209" t="s">
        <v>7282</v>
      </c>
      <c r="E1827" s="210" t="s">
        <v>357</v>
      </c>
      <c r="F1827" s="209" t="s">
        <v>357</v>
      </c>
      <c r="G1827" s="209">
        <v>102729</v>
      </c>
      <c r="H1827" s="209" t="s">
        <v>7285</v>
      </c>
      <c r="I1827" s="209" t="s">
        <v>150</v>
      </c>
      <c r="J1827" s="209" t="s">
        <v>5389</v>
      </c>
      <c r="K1827" s="210">
        <v>15.56</v>
      </c>
      <c r="L1827" s="209" t="s">
        <v>5390</v>
      </c>
    </row>
    <row r="1828" spans="1:12" ht="13.5">
      <c r="A1828" s="209" t="s">
        <v>6892</v>
      </c>
      <c r="B1828" s="209" t="s">
        <v>6893</v>
      </c>
      <c r="C1828" s="209" t="s">
        <v>7281</v>
      </c>
      <c r="D1828" s="209" t="s">
        <v>7282</v>
      </c>
      <c r="E1828" s="210" t="s">
        <v>357</v>
      </c>
      <c r="F1828" s="209" t="s">
        <v>357</v>
      </c>
      <c r="G1828" s="209">
        <v>102730</v>
      </c>
      <c r="H1828" s="209" t="s">
        <v>7286</v>
      </c>
      <c r="I1828" s="209" t="s">
        <v>150</v>
      </c>
      <c r="J1828" s="209" t="s">
        <v>5389</v>
      </c>
      <c r="K1828" s="210">
        <v>14.07</v>
      </c>
      <c r="L1828" s="209" t="s">
        <v>5390</v>
      </c>
    </row>
    <row r="1829" spans="1:12" ht="13.5">
      <c r="A1829" s="209" t="s">
        <v>6892</v>
      </c>
      <c r="B1829" s="209" t="s">
        <v>6893</v>
      </c>
      <c r="C1829" s="209" t="s">
        <v>7281</v>
      </c>
      <c r="D1829" s="209" t="s">
        <v>7282</v>
      </c>
      <c r="E1829" s="210" t="s">
        <v>357</v>
      </c>
      <c r="F1829" s="209" t="s">
        <v>357</v>
      </c>
      <c r="G1829" s="209">
        <v>102731</v>
      </c>
      <c r="H1829" s="209" t="s">
        <v>7287</v>
      </c>
      <c r="I1829" s="209" t="s">
        <v>150</v>
      </c>
      <c r="J1829" s="209" t="s">
        <v>5389</v>
      </c>
      <c r="K1829" s="210">
        <v>11.96</v>
      </c>
      <c r="L1829" s="209" t="s">
        <v>5390</v>
      </c>
    </row>
    <row r="1830" spans="1:12" ht="13.5">
      <c r="A1830" s="209" t="s">
        <v>6892</v>
      </c>
      <c r="B1830" s="209" t="s">
        <v>6893</v>
      </c>
      <c r="C1830" s="209" t="s">
        <v>7281</v>
      </c>
      <c r="D1830" s="209" t="s">
        <v>7282</v>
      </c>
      <c r="E1830" s="210" t="s">
        <v>357</v>
      </c>
      <c r="F1830" s="209" t="s">
        <v>357</v>
      </c>
      <c r="G1830" s="209">
        <v>102732</v>
      </c>
      <c r="H1830" s="209" t="s">
        <v>7288</v>
      </c>
      <c r="I1830" s="209" t="s">
        <v>150</v>
      </c>
      <c r="J1830" s="209" t="s">
        <v>5389</v>
      </c>
      <c r="K1830" s="210">
        <v>11.48</v>
      </c>
      <c r="L1830" s="209" t="s">
        <v>5390</v>
      </c>
    </row>
    <row r="1831" spans="1:12" ht="13.5">
      <c r="A1831" s="209" t="s">
        <v>6892</v>
      </c>
      <c r="B1831" s="209" t="s">
        <v>6893</v>
      </c>
      <c r="C1831" s="209" t="s">
        <v>7281</v>
      </c>
      <c r="D1831" s="209" t="s">
        <v>7282</v>
      </c>
      <c r="E1831" s="210" t="s">
        <v>357</v>
      </c>
      <c r="F1831" s="209" t="s">
        <v>357</v>
      </c>
      <c r="G1831" s="209">
        <v>102733</v>
      </c>
      <c r="H1831" s="209" t="s">
        <v>7289</v>
      </c>
      <c r="I1831" s="209" t="s">
        <v>150</v>
      </c>
      <c r="J1831" s="209" t="s">
        <v>5389</v>
      </c>
      <c r="K1831" s="210">
        <v>12.98</v>
      </c>
      <c r="L1831" s="209" t="s">
        <v>5390</v>
      </c>
    </row>
    <row r="1832" spans="1:12" ht="13.5">
      <c r="A1832" s="209" t="s">
        <v>6892</v>
      </c>
      <c r="B1832" s="209" t="s">
        <v>6893</v>
      </c>
      <c r="C1832" s="209" t="s">
        <v>7281</v>
      </c>
      <c r="D1832" s="209" t="s">
        <v>7282</v>
      </c>
      <c r="E1832" s="210" t="s">
        <v>357</v>
      </c>
      <c r="F1832" s="209" t="s">
        <v>357</v>
      </c>
      <c r="G1832" s="209">
        <v>102734</v>
      </c>
      <c r="H1832" s="209" t="s">
        <v>7290</v>
      </c>
      <c r="I1832" s="209" t="s">
        <v>150</v>
      </c>
      <c r="J1832" s="209" t="s">
        <v>5389</v>
      </c>
      <c r="K1832" s="210">
        <v>15.54</v>
      </c>
      <c r="L1832" s="209" t="s">
        <v>5390</v>
      </c>
    </row>
    <row r="1833" spans="1:12" ht="13.5">
      <c r="A1833" s="209" t="s">
        <v>6892</v>
      </c>
      <c r="B1833" s="209" t="s">
        <v>6893</v>
      </c>
      <c r="C1833" s="209" t="s">
        <v>7281</v>
      </c>
      <c r="D1833" s="209" t="s">
        <v>7282</v>
      </c>
      <c r="E1833" s="210" t="s">
        <v>357</v>
      </c>
      <c r="F1833" s="209" t="s">
        <v>357</v>
      </c>
      <c r="G1833" s="209">
        <v>102735</v>
      </c>
      <c r="H1833" s="209" t="s">
        <v>7291</v>
      </c>
      <c r="I1833" s="209" t="s">
        <v>150</v>
      </c>
      <c r="J1833" s="209" t="s">
        <v>5389</v>
      </c>
      <c r="K1833" s="210">
        <v>14.95</v>
      </c>
      <c r="L1833" s="209" t="s">
        <v>5390</v>
      </c>
    </row>
    <row r="1834" spans="1:12" ht="13.5">
      <c r="A1834" s="209" t="s">
        <v>6892</v>
      </c>
      <c r="B1834" s="209" t="s">
        <v>6893</v>
      </c>
      <c r="C1834" s="209" t="s">
        <v>7281</v>
      </c>
      <c r="D1834" s="209" t="s">
        <v>7282</v>
      </c>
      <c r="E1834" s="210" t="s">
        <v>357</v>
      </c>
      <c r="F1834" s="209" t="s">
        <v>357</v>
      </c>
      <c r="G1834" s="209">
        <v>102736</v>
      </c>
      <c r="H1834" s="209" t="s">
        <v>7292</v>
      </c>
      <c r="I1834" s="209" t="s">
        <v>152</v>
      </c>
      <c r="J1834" s="209" t="s">
        <v>5389</v>
      </c>
      <c r="K1834" s="210">
        <v>813.22</v>
      </c>
      <c r="L1834" s="209" t="s">
        <v>5390</v>
      </c>
    </row>
    <row r="1835" spans="1:12" ht="13.5">
      <c r="A1835" s="209" t="s">
        <v>6892</v>
      </c>
      <c r="B1835" s="209" t="s">
        <v>6893</v>
      </c>
      <c r="C1835" s="209" t="s">
        <v>7281</v>
      </c>
      <c r="D1835" s="209" t="s">
        <v>7282</v>
      </c>
      <c r="E1835" s="210" t="s">
        <v>357</v>
      </c>
      <c r="F1835" s="209" t="s">
        <v>357</v>
      </c>
      <c r="G1835" s="209">
        <v>102737</v>
      </c>
      <c r="H1835" s="209" t="s">
        <v>7293</v>
      </c>
      <c r="I1835" s="209" t="s">
        <v>161</v>
      </c>
      <c r="J1835" s="209" t="s">
        <v>5389</v>
      </c>
      <c r="K1835" s="211">
        <v>1210.8</v>
      </c>
      <c r="L1835" s="209" t="s">
        <v>5390</v>
      </c>
    </row>
    <row r="1836" spans="1:12" ht="13.5">
      <c r="A1836" s="209" t="s">
        <v>6892</v>
      </c>
      <c r="B1836" s="209" t="s">
        <v>6893</v>
      </c>
      <c r="C1836" s="209" t="s">
        <v>7281</v>
      </c>
      <c r="D1836" s="209" t="s">
        <v>7282</v>
      </c>
      <c r="E1836" s="210" t="s">
        <v>357</v>
      </c>
      <c r="F1836" s="209" t="s">
        <v>357</v>
      </c>
      <c r="G1836" s="209">
        <v>102738</v>
      </c>
      <c r="H1836" s="209" t="s">
        <v>7294</v>
      </c>
      <c r="I1836" s="209" t="s">
        <v>161</v>
      </c>
      <c r="J1836" s="209" t="s">
        <v>5389</v>
      </c>
      <c r="K1836" s="211">
        <v>2495.2399999999998</v>
      </c>
      <c r="L1836" s="209" t="s">
        <v>5390</v>
      </c>
    </row>
    <row r="1837" spans="1:12" ht="13.5">
      <c r="A1837" s="209" t="s">
        <v>6892</v>
      </c>
      <c r="B1837" s="209" t="s">
        <v>6893</v>
      </c>
      <c r="C1837" s="209" t="s">
        <v>7281</v>
      </c>
      <c r="D1837" s="209" t="s">
        <v>7282</v>
      </c>
      <c r="E1837" s="210" t="s">
        <v>357</v>
      </c>
      <c r="F1837" s="209" t="s">
        <v>357</v>
      </c>
      <c r="G1837" s="209">
        <v>102739</v>
      </c>
      <c r="H1837" s="209" t="s">
        <v>7295</v>
      </c>
      <c r="I1837" s="209" t="s">
        <v>161</v>
      </c>
      <c r="J1837" s="209" t="s">
        <v>5389</v>
      </c>
      <c r="K1837" s="211">
        <v>4195.34</v>
      </c>
      <c r="L1837" s="209" t="s">
        <v>5390</v>
      </c>
    </row>
    <row r="1838" spans="1:12" ht="13.5">
      <c r="A1838" s="209" t="s">
        <v>6892</v>
      </c>
      <c r="B1838" s="209" t="s">
        <v>6893</v>
      </c>
      <c r="C1838" s="209" t="s">
        <v>7281</v>
      </c>
      <c r="D1838" s="209" t="s">
        <v>7282</v>
      </c>
      <c r="E1838" s="210" t="s">
        <v>357</v>
      </c>
      <c r="F1838" s="209" t="s">
        <v>357</v>
      </c>
      <c r="G1838" s="209">
        <v>102740</v>
      </c>
      <c r="H1838" s="209" t="s">
        <v>7296</v>
      </c>
      <c r="I1838" s="209" t="s">
        <v>161</v>
      </c>
      <c r="J1838" s="209" t="s">
        <v>5389</v>
      </c>
      <c r="K1838" s="211">
        <v>6310.04</v>
      </c>
      <c r="L1838" s="209" t="s">
        <v>5390</v>
      </c>
    </row>
    <row r="1839" spans="1:12" ht="13.5">
      <c r="A1839" s="209" t="s">
        <v>6892</v>
      </c>
      <c r="B1839" s="209" t="s">
        <v>6893</v>
      </c>
      <c r="C1839" s="209" t="s">
        <v>7281</v>
      </c>
      <c r="D1839" s="209" t="s">
        <v>7282</v>
      </c>
      <c r="E1839" s="210" t="s">
        <v>357</v>
      </c>
      <c r="F1839" s="209" t="s">
        <v>357</v>
      </c>
      <c r="G1839" s="209">
        <v>102741</v>
      </c>
      <c r="H1839" s="209" t="s">
        <v>7297</v>
      </c>
      <c r="I1839" s="209" t="s">
        <v>161</v>
      </c>
      <c r="J1839" s="209" t="s">
        <v>5389</v>
      </c>
      <c r="K1839" s="211">
        <v>8884.0499999999993</v>
      </c>
      <c r="L1839" s="209" t="s">
        <v>5390</v>
      </c>
    </row>
    <row r="1840" spans="1:12" ht="13.5">
      <c r="A1840" s="209" t="s">
        <v>6892</v>
      </c>
      <c r="B1840" s="209" t="s">
        <v>6893</v>
      </c>
      <c r="C1840" s="209" t="s">
        <v>7281</v>
      </c>
      <c r="D1840" s="209" t="s">
        <v>7282</v>
      </c>
      <c r="E1840" s="210" t="s">
        <v>357</v>
      </c>
      <c r="F1840" s="209" t="s">
        <v>357</v>
      </c>
      <c r="G1840" s="209">
        <v>102742</v>
      </c>
      <c r="H1840" s="209" t="s">
        <v>7298</v>
      </c>
      <c r="I1840" s="209" t="s">
        <v>161</v>
      </c>
      <c r="J1840" s="209" t="s">
        <v>5389</v>
      </c>
      <c r="K1840" s="211">
        <v>15430.2</v>
      </c>
      <c r="L1840" s="209" t="s">
        <v>5390</v>
      </c>
    </row>
    <row r="1841" spans="1:12" ht="13.5">
      <c r="A1841" s="209" t="s">
        <v>6892</v>
      </c>
      <c r="B1841" s="209" t="s">
        <v>6893</v>
      </c>
      <c r="C1841" s="209" t="s">
        <v>7281</v>
      </c>
      <c r="D1841" s="209" t="s">
        <v>7282</v>
      </c>
      <c r="E1841" s="210" t="s">
        <v>357</v>
      </c>
      <c r="F1841" s="209" t="s">
        <v>357</v>
      </c>
      <c r="G1841" s="209">
        <v>102743</v>
      </c>
      <c r="H1841" s="209" t="s">
        <v>7299</v>
      </c>
      <c r="I1841" s="209" t="s">
        <v>161</v>
      </c>
      <c r="J1841" s="209" t="s">
        <v>5389</v>
      </c>
      <c r="K1841" s="211">
        <v>5079.2700000000004</v>
      </c>
      <c r="L1841" s="209" t="s">
        <v>5390</v>
      </c>
    </row>
    <row r="1842" spans="1:12" ht="13.5">
      <c r="A1842" s="209" t="s">
        <v>6892</v>
      </c>
      <c r="B1842" s="209" t="s">
        <v>6893</v>
      </c>
      <c r="C1842" s="209" t="s">
        <v>7281</v>
      </c>
      <c r="D1842" s="209" t="s">
        <v>7282</v>
      </c>
      <c r="E1842" s="210" t="s">
        <v>357</v>
      </c>
      <c r="F1842" s="209" t="s">
        <v>357</v>
      </c>
      <c r="G1842" s="209">
        <v>102744</v>
      </c>
      <c r="H1842" s="209" t="s">
        <v>7300</v>
      </c>
      <c r="I1842" s="209" t="s">
        <v>161</v>
      </c>
      <c r="J1842" s="209" t="s">
        <v>5389</v>
      </c>
      <c r="K1842" s="211">
        <v>7637.24</v>
      </c>
      <c r="L1842" s="209" t="s">
        <v>5390</v>
      </c>
    </row>
    <row r="1843" spans="1:12" ht="13.5">
      <c r="A1843" s="209" t="s">
        <v>6892</v>
      </c>
      <c r="B1843" s="209" t="s">
        <v>6893</v>
      </c>
      <c r="C1843" s="209" t="s">
        <v>7281</v>
      </c>
      <c r="D1843" s="209" t="s">
        <v>7282</v>
      </c>
      <c r="E1843" s="210" t="s">
        <v>357</v>
      </c>
      <c r="F1843" s="209" t="s">
        <v>357</v>
      </c>
      <c r="G1843" s="209">
        <v>102745</v>
      </c>
      <c r="H1843" s="209" t="s">
        <v>7301</v>
      </c>
      <c r="I1843" s="209" t="s">
        <v>161</v>
      </c>
      <c r="J1843" s="209" t="s">
        <v>5389</v>
      </c>
      <c r="K1843" s="211">
        <v>10769.8</v>
      </c>
      <c r="L1843" s="209" t="s">
        <v>5390</v>
      </c>
    </row>
    <row r="1844" spans="1:12" ht="13.5">
      <c r="A1844" s="209" t="s">
        <v>6892</v>
      </c>
      <c r="B1844" s="209" t="s">
        <v>6893</v>
      </c>
      <c r="C1844" s="209" t="s">
        <v>7281</v>
      </c>
      <c r="D1844" s="209" t="s">
        <v>7282</v>
      </c>
      <c r="E1844" s="210" t="s">
        <v>357</v>
      </c>
      <c r="F1844" s="209" t="s">
        <v>357</v>
      </c>
      <c r="G1844" s="209">
        <v>102746</v>
      </c>
      <c r="H1844" s="209" t="s">
        <v>7302</v>
      </c>
      <c r="I1844" s="209" t="s">
        <v>161</v>
      </c>
      <c r="J1844" s="209" t="s">
        <v>5389</v>
      </c>
      <c r="K1844" s="211">
        <v>18731.39</v>
      </c>
      <c r="L1844" s="209" t="s">
        <v>5390</v>
      </c>
    </row>
    <row r="1845" spans="1:12" ht="13.5">
      <c r="A1845" s="209" t="s">
        <v>6892</v>
      </c>
      <c r="B1845" s="209" t="s">
        <v>6893</v>
      </c>
      <c r="C1845" s="209" t="s">
        <v>7281</v>
      </c>
      <c r="D1845" s="209" t="s">
        <v>7282</v>
      </c>
      <c r="E1845" s="210" t="s">
        <v>357</v>
      </c>
      <c r="F1845" s="209" t="s">
        <v>357</v>
      </c>
      <c r="G1845" s="209">
        <v>102747</v>
      </c>
      <c r="H1845" s="209" t="s">
        <v>7303</v>
      </c>
      <c r="I1845" s="209" t="s">
        <v>161</v>
      </c>
      <c r="J1845" s="209" t="s">
        <v>5389</v>
      </c>
      <c r="K1845" s="211">
        <v>9490.4</v>
      </c>
      <c r="L1845" s="209" t="s">
        <v>5390</v>
      </c>
    </row>
    <row r="1846" spans="1:12" ht="13.5">
      <c r="A1846" s="209" t="s">
        <v>6892</v>
      </c>
      <c r="B1846" s="209" t="s">
        <v>6893</v>
      </c>
      <c r="C1846" s="209" t="s">
        <v>7281</v>
      </c>
      <c r="D1846" s="209" t="s">
        <v>7282</v>
      </c>
      <c r="E1846" s="210" t="s">
        <v>357</v>
      </c>
      <c r="F1846" s="209" t="s">
        <v>357</v>
      </c>
      <c r="G1846" s="209">
        <v>102748</v>
      </c>
      <c r="H1846" s="209" t="s">
        <v>7304</v>
      </c>
      <c r="I1846" s="209" t="s">
        <v>161</v>
      </c>
      <c r="J1846" s="209" t="s">
        <v>5389</v>
      </c>
      <c r="K1846" s="211">
        <v>13323.35</v>
      </c>
      <c r="L1846" s="209" t="s">
        <v>5390</v>
      </c>
    </row>
    <row r="1847" spans="1:12" ht="13.5">
      <c r="A1847" s="209" t="s">
        <v>6892</v>
      </c>
      <c r="B1847" s="209" t="s">
        <v>6893</v>
      </c>
      <c r="C1847" s="209" t="s">
        <v>7281</v>
      </c>
      <c r="D1847" s="209" t="s">
        <v>7282</v>
      </c>
      <c r="E1847" s="210" t="s">
        <v>357</v>
      </c>
      <c r="F1847" s="209" t="s">
        <v>357</v>
      </c>
      <c r="G1847" s="209">
        <v>102749</v>
      </c>
      <c r="H1847" s="209" t="s">
        <v>7305</v>
      </c>
      <c r="I1847" s="209" t="s">
        <v>161</v>
      </c>
      <c r="J1847" s="209" t="s">
        <v>5389</v>
      </c>
      <c r="K1847" s="211">
        <v>22947.72</v>
      </c>
      <c r="L1847" s="209" t="s">
        <v>5390</v>
      </c>
    </row>
    <row r="1848" spans="1:12" ht="13.5">
      <c r="A1848" s="209" t="s">
        <v>6892</v>
      </c>
      <c r="B1848" s="209" t="s">
        <v>6893</v>
      </c>
      <c r="C1848" s="209" t="s">
        <v>7281</v>
      </c>
      <c r="D1848" s="209" t="s">
        <v>7282</v>
      </c>
      <c r="E1848" s="210" t="s">
        <v>357</v>
      </c>
      <c r="F1848" s="209" t="s">
        <v>357</v>
      </c>
      <c r="G1848" s="209">
        <v>102750</v>
      </c>
      <c r="H1848" s="209" t="s">
        <v>7306</v>
      </c>
      <c r="I1848" s="209" t="s">
        <v>161</v>
      </c>
      <c r="J1848" s="209" t="s">
        <v>5389</v>
      </c>
      <c r="K1848" s="211">
        <v>3049.89</v>
      </c>
      <c r="L1848" s="209" t="s">
        <v>5390</v>
      </c>
    </row>
    <row r="1849" spans="1:12" ht="13.5">
      <c r="A1849" s="209" t="s">
        <v>6892</v>
      </c>
      <c r="B1849" s="209" t="s">
        <v>6893</v>
      </c>
      <c r="C1849" s="209" t="s">
        <v>7281</v>
      </c>
      <c r="D1849" s="209" t="s">
        <v>7282</v>
      </c>
      <c r="E1849" s="210" t="s">
        <v>357</v>
      </c>
      <c r="F1849" s="209" t="s">
        <v>357</v>
      </c>
      <c r="G1849" s="209">
        <v>102751</v>
      </c>
      <c r="H1849" s="209" t="s">
        <v>7307</v>
      </c>
      <c r="I1849" s="209" t="s">
        <v>161</v>
      </c>
      <c r="J1849" s="209" t="s">
        <v>5389</v>
      </c>
      <c r="K1849" s="211">
        <v>5335.38</v>
      </c>
      <c r="L1849" s="209" t="s">
        <v>5390</v>
      </c>
    </row>
    <row r="1850" spans="1:12" ht="13.5">
      <c r="A1850" s="209" t="s">
        <v>6892</v>
      </c>
      <c r="B1850" s="209" t="s">
        <v>6893</v>
      </c>
      <c r="C1850" s="209" t="s">
        <v>7281</v>
      </c>
      <c r="D1850" s="209" t="s">
        <v>7282</v>
      </c>
      <c r="E1850" s="210" t="s">
        <v>357</v>
      </c>
      <c r="F1850" s="209" t="s">
        <v>357</v>
      </c>
      <c r="G1850" s="209">
        <v>102752</v>
      </c>
      <c r="H1850" s="209" t="s">
        <v>7308</v>
      </c>
      <c r="I1850" s="209" t="s">
        <v>161</v>
      </c>
      <c r="J1850" s="209" t="s">
        <v>5389</v>
      </c>
      <c r="K1850" s="211">
        <v>8542.24</v>
      </c>
      <c r="L1850" s="209" t="s">
        <v>5390</v>
      </c>
    </row>
    <row r="1851" spans="1:12" ht="13.5">
      <c r="A1851" s="209" t="s">
        <v>6892</v>
      </c>
      <c r="B1851" s="209" t="s">
        <v>6893</v>
      </c>
      <c r="C1851" s="209" t="s">
        <v>7281</v>
      </c>
      <c r="D1851" s="209" t="s">
        <v>7282</v>
      </c>
      <c r="E1851" s="210" t="s">
        <v>357</v>
      </c>
      <c r="F1851" s="209" t="s">
        <v>357</v>
      </c>
      <c r="G1851" s="209">
        <v>102753</v>
      </c>
      <c r="H1851" s="209" t="s">
        <v>7309</v>
      </c>
      <c r="I1851" s="209" t="s">
        <v>161</v>
      </c>
      <c r="J1851" s="209" t="s">
        <v>5389</v>
      </c>
      <c r="K1851" s="211">
        <v>12699.54</v>
      </c>
      <c r="L1851" s="209" t="s">
        <v>5390</v>
      </c>
    </row>
    <row r="1852" spans="1:12" ht="13.5">
      <c r="A1852" s="209" t="s">
        <v>6892</v>
      </c>
      <c r="B1852" s="209" t="s">
        <v>6893</v>
      </c>
      <c r="C1852" s="209" t="s">
        <v>7281</v>
      </c>
      <c r="D1852" s="209" t="s">
        <v>7282</v>
      </c>
      <c r="E1852" s="210" t="s">
        <v>357</v>
      </c>
      <c r="F1852" s="209" t="s">
        <v>357</v>
      </c>
      <c r="G1852" s="209">
        <v>102754</v>
      </c>
      <c r="H1852" s="209" t="s">
        <v>7310</v>
      </c>
      <c r="I1852" s="209" t="s">
        <v>161</v>
      </c>
      <c r="J1852" s="209" t="s">
        <v>5389</v>
      </c>
      <c r="K1852" s="211">
        <v>24224.49</v>
      </c>
      <c r="L1852" s="209" t="s">
        <v>5390</v>
      </c>
    </row>
    <row r="1853" spans="1:12" ht="13.5">
      <c r="A1853" s="209" t="s">
        <v>6892</v>
      </c>
      <c r="B1853" s="209" t="s">
        <v>6893</v>
      </c>
      <c r="C1853" s="209" t="s">
        <v>7281</v>
      </c>
      <c r="D1853" s="209" t="s">
        <v>7282</v>
      </c>
      <c r="E1853" s="210" t="s">
        <v>357</v>
      </c>
      <c r="F1853" s="209" t="s">
        <v>357</v>
      </c>
      <c r="G1853" s="209">
        <v>102755</v>
      </c>
      <c r="H1853" s="209" t="s">
        <v>7311</v>
      </c>
      <c r="I1853" s="209" t="s">
        <v>161</v>
      </c>
      <c r="J1853" s="209" t="s">
        <v>5389</v>
      </c>
      <c r="K1853" s="211">
        <v>11964.25</v>
      </c>
      <c r="L1853" s="209" t="s">
        <v>5390</v>
      </c>
    </row>
    <row r="1854" spans="1:12" ht="13.5">
      <c r="A1854" s="209" t="s">
        <v>6892</v>
      </c>
      <c r="B1854" s="209" t="s">
        <v>6893</v>
      </c>
      <c r="C1854" s="209" t="s">
        <v>7281</v>
      </c>
      <c r="D1854" s="209" t="s">
        <v>7282</v>
      </c>
      <c r="E1854" s="210" t="s">
        <v>357</v>
      </c>
      <c r="F1854" s="209" t="s">
        <v>357</v>
      </c>
      <c r="G1854" s="209">
        <v>102756</v>
      </c>
      <c r="H1854" s="209" t="s">
        <v>7312</v>
      </c>
      <c r="I1854" s="209" t="s">
        <v>161</v>
      </c>
      <c r="J1854" s="209" t="s">
        <v>5389</v>
      </c>
      <c r="K1854" s="211">
        <v>17845.05</v>
      </c>
      <c r="L1854" s="209" t="s">
        <v>5390</v>
      </c>
    </row>
    <row r="1855" spans="1:12" ht="13.5">
      <c r="A1855" s="209" t="s">
        <v>6892</v>
      </c>
      <c r="B1855" s="209" t="s">
        <v>6893</v>
      </c>
      <c r="C1855" s="209" t="s">
        <v>7281</v>
      </c>
      <c r="D1855" s="209" t="s">
        <v>7282</v>
      </c>
      <c r="E1855" s="210" t="s">
        <v>357</v>
      </c>
      <c r="F1855" s="209" t="s">
        <v>357</v>
      </c>
      <c r="G1855" s="209">
        <v>102757</v>
      </c>
      <c r="H1855" s="209" t="s">
        <v>7313</v>
      </c>
      <c r="I1855" s="209" t="s">
        <v>161</v>
      </c>
      <c r="J1855" s="209" t="s">
        <v>5389</v>
      </c>
      <c r="K1855" s="211">
        <v>33308.5</v>
      </c>
      <c r="L1855" s="209" t="s">
        <v>5390</v>
      </c>
    </row>
    <row r="1856" spans="1:12" ht="13.5">
      <c r="A1856" s="209" t="s">
        <v>6892</v>
      </c>
      <c r="B1856" s="209" t="s">
        <v>6893</v>
      </c>
      <c r="C1856" s="209" t="s">
        <v>7281</v>
      </c>
      <c r="D1856" s="209" t="s">
        <v>7282</v>
      </c>
      <c r="E1856" s="210" t="s">
        <v>357</v>
      </c>
      <c r="F1856" s="209" t="s">
        <v>357</v>
      </c>
      <c r="G1856" s="209">
        <v>102758</v>
      </c>
      <c r="H1856" s="209" t="s">
        <v>7314</v>
      </c>
      <c r="I1856" s="209" t="s">
        <v>161</v>
      </c>
      <c r="J1856" s="209" t="s">
        <v>5389</v>
      </c>
      <c r="K1856" s="211">
        <v>15401.03</v>
      </c>
      <c r="L1856" s="209" t="s">
        <v>5390</v>
      </c>
    </row>
    <row r="1857" spans="1:12" ht="13.5">
      <c r="A1857" s="209" t="s">
        <v>6892</v>
      </c>
      <c r="B1857" s="209" t="s">
        <v>6893</v>
      </c>
      <c r="C1857" s="209" t="s">
        <v>7281</v>
      </c>
      <c r="D1857" s="209" t="s">
        <v>7282</v>
      </c>
      <c r="E1857" s="210" t="s">
        <v>357</v>
      </c>
      <c r="F1857" s="209" t="s">
        <v>357</v>
      </c>
      <c r="G1857" s="209">
        <v>102759</v>
      </c>
      <c r="H1857" s="209" t="s">
        <v>7315</v>
      </c>
      <c r="I1857" s="209" t="s">
        <v>161</v>
      </c>
      <c r="J1857" s="209" t="s">
        <v>5389</v>
      </c>
      <c r="K1857" s="211">
        <v>23013.040000000001</v>
      </c>
      <c r="L1857" s="209" t="s">
        <v>5390</v>
      </c>
    </row>
    <row r="1858" spans="1:12" ht="13.5">
      <c r="A1858" s="209" t="s">
        <v>6892</v>
      </c>
      <c r="B1858" s="209" t="s">
        <v>6893</v>
      </c>
      <c r="C1858" s="209" t="s">
        <v>7281</v>
      </c>
      <c r="D1858" s="209" t="s">
        <v>7282</v>
      </c>
      <c r="E1858" s="210" t="s">
        <v>357</v>
      </c>
      <c r="F1858" s="209" t="s">
        <v>357</v>
      </c>
      <c r="G1858" s="209">
        <v>102760</v>
      </c>
      <c r="H1858" s="209" t="s">
        <v>7316</v>
      </c>
      <c r="I1858" s="209" t="s">
        <v>161</v>
      </c>
      <c r="J1858" s="209" t="s">
        <v>5389</v>
      </c>
      <c r="K1858" s="211">
        <v>42557.26</v>
      </c>
      <c r="L1858" s="209" t="s">
        <v>5390</v>
      </c>
    </row>
    <row r="1859" spans="1:12" ht="13.5">
      <c r="A1859" s="209" t="s">
        <v>6892</v>
      </c>
      <c r="B1859" s="209" t="s">
        <v>6893</v>
      </c>
      <c r="C1859" s="209" t="s">
        <v>7281</v>
      </c>
      <c r="D1859" s="209" t="s">
        <v>7282</v>
      </c>
      <c r="E1859" s="210" t="s">
        <v>357</v>
      </c>
      <c r="F1859" s="209" t="s">
        <v>357</v>
      </c>
      <c r="G1859" s="209">
        <v>102761</v>
      </c>
      <c r="H1859" s="209" t="s">
        <v>7317</v>
      </c>
      <c r="I1859" s="209" t="s">
        <v>161</v>
      </c>
      <c r="J1859" s="209" t="s">
        <v>5389</v>
      </c>
      <c r="K1859" s="211">
        <v>14445.44</v>
      </c>
      <c r="L1859" s="209" t="s">
        <v>5390</v>
      </c>
    </row>
    <row r="1860" spans="1:12" ht="13.5">
      <c r="A1860" s="209" t="s">
        <v>6892</v>
      </c>
      <c r="B1860" s="209" t="s">
        <v>6893</v>
      </c>
      <c r="C1860" s="209" t="s">
        <v>7281</v>
      </c>
      <c r="D1860" s="209" t="s">
        <v>7282</v>
      </c>
      <c r="E1860" s="210" t="s">
        <v>357</v>
      </c>
      <c r="F1860" s="209" t="s">
        <v>357</v>
      </c>
      <c r="G1860" s="209">
        <v>102762</v>
      </c>
      <c r="H1860" s="209" t="s">
        <v>7318</v>
      </c>
      <c r="I1860" s="209" t="s">
        <v>161</v>
      </c>
      <c r="J1860" s="209" t="s">
        <v>5389</v>
      </c>
      <c r="K1860" s="211">
        <v>22531.95</v>
      </c>
      <c r="L1860" s="209" t="s">
        <v>5390</v>
      </c>
    </row>
    <row r="1861" spans="1:12" ht="13.5">
      <c r="A1861" s="209" t="s">
        <v>6892</v>
      </c>
      <c r="B1861" s="209" t="s">
        <v>6893</v>
      </c>
      <c r="C1861" s="209" t="s">
        <v>7281</v>
      </c>
      <c r="D1861" s="209" t="s">
        <v>7282</v>
      </c>
      <c r="E1861" s="210" t="s">
        <v>357</v>
      </c>
      <c r="F1861" s="209" t="s">
        <v>357</v>
      </c>
      <c r="G1861" s="209">
        <v>102763</v>
      </c>
      <c r="H1861" s="209" t="s">
        <v>7319</v>
      </c>
      <c r="I1861" s="209" t="s">
        <v>161</v>
      </c>
      <c r="J1861" s="209" t="s">
        <v>5389</v>
      </c>
      <c r="K1861" s="211">
        <v>31398.49</v>
      </c>
      <c r="L1861" s="209" t="s">
        <v>5390</v>
      </c>
    </row>
    <row r="1862" spans="1:12" ht="13.5">
      <c r="A1862" s="209" t="s">
        <v>6892</v>
      </c>
      <c r="B1862" s="209" t="s">
        <v>6893</v>
      </c>
      <c r="C1862" s="209" t="s">
        <v>7281</v>
      </c>
      <c r="D1862" s="209" t="s">
        <v>7282</v>
      </c>
      <c r="E1862" s="210" t="s">
        <v>357</v>
      </c>
      <c r="F1862" s="209" t="s">
        <v>357</v>
      </c>
      <c r="G1862" s="209">
        <v>102764</v>
      </c>
      <c r="H1862" s="209" t="s">
        <v>7320</v>
      </c>
      <c r="I1862" s="209" t="s">
        <v>161</v>
      </c>
      <c r="J1862" s="209" t="s">
        <v>5389</v>
      </c>
      <c r="K1862" s="211">
        <v>44687.33</v>
      </c>
      <c r="L1862" s="209" t="s">
        <v>5390</v>
      </c>
    </row>
    <row r="1863" spans="1:12" ht="13.5">
      <c r="A1863" s="209" t="s">
        <v>6892</v>
      </c>
      <c r="B1863" s="209" t="s">
        <v>6893</v>
      </c>
      <c r="C1863" s="209" t="s">
        <v>7281</v>
      </c>
      <c r="D1863" s="209" t="s">
        <v>7282</v>
      </c>
      <c r="E1863" s="210" t="s">
        <v>357</v>
      </c>
      <c r="F1863" s="209" t="s">
        <v>357</v>
      </c>
      <c r="G1863" s="209">
        <v>102765</v>
      </c>
      <c r="H1863" s="209" t="s">
        <v>7321</v>
      </c>
      <c r="I1863" s="209" t="s">
        <v>161</v>
      </c>
      <c r="J1863" s="209" t="s">
        <v>5389</v>
      </c>
      <c r="K1863" s="211">
        <v>17996.990000000002</v>
      </c>
      <c r="L1863" s="209" t="s">
        <v>5390</v>
      </c>
    </row>
    <row r="1864" spans="1:12" ht="13.5">
      <c r="A1864" s="209" t="s">
        <v>6892</v>
      </c>
      <c r="B1864" s="209" t="s">
        <v>6893</v>
      </c>
      <c r="C1864" s="209" t="s">
        <v>7281</v>
      </c>
      <c r="D1864" s="209" t="s">
        <v>7282</v>
      </c>
      <c r="E1864" s="210" t="s">
        <v>357</v>
      </c>
      <c r="F1864" s="209" t="s">
        <v>357</v>
      </c>
      <c r="G1864" s="209">
        <v>102766</v>
      </c>
      <c r="H1864" s="209" t="s">
        <v>7322</v>
      </c>
      <c r="I1864" s="209" t="s">
        <v>161</v>
      </c>
      <c r="J1864" s="209" t="s">
        <v>5389</v>
      </c>
      <c r="K1864" s="211">
        <v>27361.439999999999</v>
      </c>
      <c r="L1864" s="209" t="s">
        <v>5390</v>
      </c>
    </row>
    <row r="1865" spans="1:12" ht="13.5">
      <c r="A1865" s="209" t="s">
        <v>6892</v>
      </c>
      <c r="B1865" s="209" t="s">
        <v>6893</v>
      </c>
      <c r="C1865" s="209" t="s">
        <v>7281</v>
      </c>
      <c r="D1865" s="209" t="s">
        <v>7282</v>
      </c>
      <c r="E1865" s="210" t="s">
        <v>357</v>
      </c>
      <c r="F1865" s="209" t="s">
        <v>357</v>
      </c>
      <c r="G1865" s="209">
        <v>102767</v>
      </c>
      <c r="H1865" s="209" t="s">
        <v>7323</v>
      </c>
      <c r="I1865" s="209" t="s">
        <v>161</v>
      </c>
      <c r="J1865" s="209" t="s">
        <v>5389</v>
      </c>
      <c r="K1865" s="211">
        <v>38360.54</v>
      </c>
      <c r="L1865" s="209" t="s">
        <v>5390</v>
      </c>
    </row>
    <row r="1866" spans="1:12" ht="13.5">
      <c r="A1866" s="209" t="s">
        <v>6892</v>
      </c>
      <c r="B1866" s="209" t="s">
        <v>6893</v>
      </c>
      <c r="C1866" s="209" t="s">
        <v>7281</v>
      </c>
      <c r="D1866" s="209" t="s">
        <v>7282</v>
      </c>
      <c r="E1866" s="210" t="s">
        <v>357</v>
      </c>
      <c r="F1866" s="209" t="s">
        <v>357</v>
      </c>
      <c r="G1866" s="209">
        <v>102768</v>
      </c>
      <c r="H1866" s="209" t="s">
        <v>7324</v>
      </c>
      <c r="I1866" s="209" t="s">
        <v>161</v>
      </c>
      <c r="J1866" s="209" t="s">
        <v>5389</v>
      </c>
      <c r="K1866" s="211">
        <v>54099.42</v>
      </c>
      <c r="L1866" s="209" t="s">
        <v>5390</v>
      </c>
    </row>
    <row r="1867" spans="1:12" ht="13.5">
      <c r="A1867" s="209" t="s">
        <v>6892</v>
      </c>
      <c r="B1867" s="209" t="s">
        <v>6893</v>
      </c>
      <c r="C1867" s="209" t="s">
        <v>7281</v>
      </c>
      <c r="D1867" s="209" t="s">
        <v>7282</v>
      </c>
      <c r="E1867" s="210" t="s">
        <v>357</v>
      </c>
      <c r="F1867" s="209" t="s">
        <v>357</v>
      </c>
      <c r="G1867" s="209">
        <v>102769</v>
      </c>
      <c r="H1867" s="209" t="s">
        <v>7325</v>
      </c>
      <c r="I1867" s="209" t="s">
        <v>161</v>
      </c>
      <c r="J1867" s="209" t="s">
        <v>5389</v>
      </c>
      <c r="K1867" s="211">
        <v>20880.75</v>
      </c>
      <c r="L1867" s="209" t="s">
        <v>5390</v>
      </c>
    </row>
    <row r="1868" spans="1:12" ht="13.5">
      <c r="A1868" s="209" t="s">
        <v>6892</v>
      </c>
      <c r="B1868" s="209" t="s">
        <v>6893</v>
      </c>
      <c r="C1868" s="209" t="s">
        <v>7281</v>
      </c>
      <c r="D1868" s="209" t="s">
        <v>7282</v>
      </c>
      <c r="E1868" s="210" t="s">
        <v>357</v>
      </c>
      <c r="F1868" s="209" t="s">
        <v>357</v>
      </c>
      <c r="G1868" s="209">
        <v>102770</v>
      </c>
      <c r="H1868" s="209" t="s">
        <v>7326</v>
      </c>
      <c r="I1868" s="209" t="s">
        <v>161</v>
      </c>
      <c r="J1868" s="209" t="s">
        <v>5389</v>
      </c>
      <c r="K1868" s="211">
        <v>32254.59</v>
      </c>
      <c r="L1868" s="209" t="s">
        <v>5390</v>
      </c>
    </row>
    <row r="1869" spans="1:12" ht="13.5">
      <c r="A1869" s="209" t="s">
        <v>6892</v>
      </c>
      <c r="B1869" s="209" t="s">
        <v>6893</v>
      </c>
      <c r="C1869" s="209" t="s">
        <v>7281</v>
      </c>
      <c r="D1869" s="209" t="s">
        <v>7282</v>
      </c>
      <c r="E1869" s="210" t="s">
        <v>357</v>
      </c>
      <c r="F1869" s="209" t="s">
        <v>357</v>
      </c>
      <c r="G1869" s="209">
        <v>102771</v>
      </c>
      <c r="H1869" s="209" t="s">
        <v>7327</v>
      </c>
      <c r="I1869" s="209" t="s">
        <v>161</v>
      </c>
      <c r="J1869" s="209" t="s">
        <v>5389</v>
      </c>
      <c r="K1869" s="211">
        <v>45197.78</v>
      </c>
      <c r="L1869" s="209" t="s">
        <v>5390</v>
      </c>
    </row>
    <row r="1870" spans="1:12" ht="13.5">
      <c r="A1870" s="209" t="s">
        <v>6892</v>
      </c>
      <c r="B1870" s="209" t="s">
        <v>6893</v>
      </c>
      <c r="C1870" s="209" t="s">
        <v>7281</v>
      </c>
      <c r="D1870" s="209" t="s">
        <v>7282</v>
      </c>
      <c r="E1870" s="210" t="s">
        <v>357</v>
      </c>
      <c r="F1870" s="209" t="s">
        <v>357</v>
      </c>
      <c r="G1870" s="209">
        <v>102772</v>
      </c>
      <c r="H1870" s="209" t="s">
        <v>7328</v>
      </c>
      <c r="I1870" s="209" t="s">
        <v>161</v>
      </c>
      <c r="J1870" s="209" t="s">
        <v>5389</v>
      </c>
      <c r="K1870" s="211">
        <v>64180.11</v>
      </c>
      <c r="L1870" s="209" t="s">
        <v>5390</v>
      </c>
    </row>
    <row r="1871" spans="1:12" ht="13.5">
      <c r="A1871" s="209" t="s">
        <v>6892</v>
      </c>
      <c r="B1871" s="209" t="s">
        <v>6893</v>
      </c>
      <c r="C1871" s="209" t="s">
        <v>7281</v>
      </c>
      <c r="D1871" s="209" t="s">
        <v>7282</v>
      </c>
      <c r="E1871" s="210" t="s">
        <v>357</v>
      </c>
      <c r="F1871" s="209" t="s">
        <v>357</v>
      </c>
      <c r="G1871" s="209">
        <v>102773</v>
      </c>
      <c r="H1871" s="209" t="s">
        <v>7329</v>
      </c>
      <c r="I1871" s="209" t="s">
        <v>161</v>
      </c>
      <c r="J1871" s="209" t="s">
        <v>5389</v>
      </c>
      <c r="K1871" s="211">
        <v>8059.78</v>
      </c>
      <c r="L1871" s="209" t="s">
        <v>5390</v>
      </c>
    </row>
    <row r="1872" spans="1:12" ht="13.5">
      <c r="A1872" s="209" t="s">
        <v>6892</v>
      </c>
      <c r="B1872" s="209" t="s">
        <v>6893</v>
      </c>
      <c r="C1872" s="209" t="s">
        <v>7281</v>
      </c>
      <c r="D1872" s="209" t="s">
        <v>7282</v>
      </c>
      <c r="E1872" s="210" t="s">
        <v>357</v>
      </c>
      <c r="F1872" s="209" t="s">
        <v>357</v>
      </c>
      <c r="G1872" s="209">
        <v>102774</v>
      </c>
      <c r="H1872" s="209" t="s">
        <v>7330</v>
      </c>
      <c r="I1872" s="209" t="s">
        <v>161</v>
      </c>
      <c r="J1872" s="209" t="s">
        <v>5389</v>
      </c>
      <c r="K1872" s="211">
        <v>8059.78</v>
      </c>
      <c r="L1872" s="209" t="s">
        <v>5390</v>
      </c>
    </row>
    <row r="1873" spans="1:12" ht="13.5">
      <c r="A1873" s="209" t="s">
        <v>6892</v>
      </c>
      <c r="B1873" s="209" t="s">
        <v>6893</v>
      </c>
      <c r="C1873" s="209" t="s">
        <v>7281</v>
      </c>
      <c r="D1873" s="209" t="s">
        <v>7282</v>
      </c>
      <c r="E1873" s="210" t="s">
        <v>357</v>
      </c>
      <c r="F1873" s="209" t="s">
        <v>357</v>
      </c>
      <c r="G1873" s="209">
        <v>102775</v>
      </c>
      <c r="H1873" s="209" t="s">
        <v>7331</v>
      </c>
      <c r="I1873" s="209" t="s">
        <v>161</v>
      </c>
      <c r="J1873" s="209" t="s">
        <v>5389</v>
      </c>
      <c r="K1873" s="211">
        <v>12072.64</v>
      </c>
      <c r="L1873" s="209" t="s">
        <v>5390</v>
      </c>
    </row>
    <row r="1874" spans="1:12" ht="13.5">
      <c r="A1874" s="209" t="s">
        <v>6892</v>
      </c>
      <c r="B1874" s="209" t="s">
        <v>6893</v>
      </c>
      <c r="C1874" s="209" t="s">
        <v>7281</v>
      </c>
      <c r="D1874" s="209" t="s">
        <v>7282</v>
      </c>
      <c r="E1874" s="210" t="s">
        <v>357</v>
      </c>
      <c r="F1874" s="209" t="s">
        <v>357</v>
      </c>
      <c r="G1874" s="209">
        <v>102776</v>
      </c>
      <c r="H1874" s="209" t="s">
        <v>7332</v>
      </c>
      <c r="I1874" s="209" t="s">
        <v>161</v>
      </c>
      <c r="J1874" s="209" t="s">
        <v>5389</v>
      </c>
      <c r="K1874" s="211">
        <v>12072.64</v>
      </c>
      <c r="L1874" s="209" t="s">
        <v>5390</v>
      </c>
    </row>
    <row r="1875" spans="1:12" ht="13.5">
      <c r="A1875" s="209" t="s">
        <v>6892</v>
      </c>
      <c r="B1875" s="209" t="s">
        <v>6893</v>
      </c>
      <c r="C1875" s="209" t="s">
        <v>7281</v>
      </c>
      <c r="D1875" s="209" t="s">
        <v>7282</v>
      </c>
      <c r="E1875" s="210" t="s">
        <v>357</v>
      </c>
      <c r="F1875" s="209" t="s">
        <v>357</v>
      </c>
      <c r="G1875" s="209">
        <v>102777</v>
      </c>
      <c r="H1875" s="209" t="s">
        <v>7333</v>
      </c>
      <c r="I1875" s="209" t="s">
        <v>161</v>
      </c>
      <c r="J1875" s="209" t="s">
        <v>5389</v>
      </c>
      <c r="K1875" s="211">
        <v>18299.38</v>
      </c>
      <c r="L1875" s="209" t="s">
        <v>5390</v>
      </c>
    </row>
    <row r="1876" spans="1:12" ht="13.5">
      <c r="A1876" s="209" t="s">
        <v>6892</v>
      </c>
      <c r="B1876" s="209" t="s">
        <v>6893</v>
      </c>
      <c r="C1876" s="209" t="s">
        <v>7281</v>
      </c>
      <c r="D1876" s="209" t="s">
        <v>7282</v>
      </c>
      <c r="E1876" s="210" t="s">
        <v>357</v>
      </c>
      <c r="F1876" s="209" t="s">
        <v>357</v>
      </c>
      <c r="G1876" s="209">
        <v>102778</v>
      </c>
      <c r="H1876" s="209" t="s">
        <v>7334</v>
      </c>
      <c r="I1876" s="209" t="s">
        <v>161</v>
      </c>
      <c r="J1876" s="209" t="s">
        <v>5389</v>
      </c>
      <c r="K1876" s="211">
        <v>27851.64</v>
      </c>
      <c r="L1876" s="209" t="s">
        <v>5390</v>
      </c>
    </row>
    <row r="1877" spans="1:12" ht="13.5">
      <c r="A1877" s="209" t="s">
        <v>6892</v>
      </c>
      <c r="B1877" s="209" t="s">
        <v>6893</v>
      </c>
      <c r="C1877" s="209" t="s">
        <v>7281</v>
      </c>
      <c r="D1877" s="209" t="s">
        <v>7282</v>
      </c>
      <c r="E1877" s="210" t="s">
        <v>357</v>
      </c>
      <c r="F1877" s="209" t="s">
        <v>357</v>
      </c>
      <c r="G1877" s="209">
        <v>102779</v>
      </c>
      <c r="H1877" s="209" t="s">
        <v>7335</v>
      </c>
      <c r="I1877" s="209" t="s">
        <v>161</v>
      </c>
      <c r="J1877" s="209" t="s">
        <v>5389</v>
      </c>
      <c r="K1877" s="211">
        <v>8059.78</v>
      </c>
      <c r="L1877" s="209" t="s">
        <v>5390</v>
      </c>
    </row>
    <row r="1878" spans="1:12" ht="13.5">
      <c r="A1878" s="209" t="s">
        <v>6892</v>
      </c>
      <c r="B1878" s="209" t="s">
        <v>6893</v>
      </c>
      <c r="C1878" s="209" t="s">
        <v>7281</v>
      </c>
      <c r="D1878" s="209" t="s">
        <v>7282</v>
      </c>
      <c r="E1878" s="210" t="s">
        <v>357</v>
      </c>
      <c r="F1878" s="209" t="s">
        <v>357</v>
      </c>
      <c r="G1878" s="209">
        <v>102780</v>
      </c>
      <c r="H1878" s="209" t="s">
        <v>7336</v>
      </c>
      <c r="I1878" s="209" t="s">
        <v>161</v>
      </c>
      <c r="J1878" s="209" t="s">
        <v>5389</v>
      </c>
      <c r="K1878" s="211">
        <v>9270.4500000000007</v>
      </c>
      <c r="L1878" s="209" t="s">
        <v>5390</v>
      </c>
    </row>
    <row r="1879" spans="1:12" ht="13.5">
      <c r="A1879" s="209" t="s">
        <v>6892</v>
      </c>
      <c r="B1879" s="209" t="s">
        <v>6893</v>
      </c>
      <c r="C1879" s="209" t="s">
        <v>7281</v>
      </c>
      <c r="D1879" s="209" t="s">
        <v>7282</v>
      </c>
      <c r="E1879" s="210" t="s">
        <v>357</v>
      </c>
      <c r="F1879" s="209" t="s">
        <v>357</v>
      </c>
      <c r="G1879" s="209">
        <v>102781</v>
      </c>
      <c r="H1879" s="209" t="s">
        <v>7337</v>
      </c>
      <c r="I1879" s="209" t="s">
        <v>161</v>
      </c>
      <c r="J1879" s="209" t="s">
        <v>5389</v>
      </c>
      <c r="K1879" s="211">
        <v>13784.91</v>
      </c>
      <c r="L1879" s="209" t="s">
        <v>5390</v>
      </c>
    </row>
    <row r="1880" spans="1:12" ht="13.5">
      <c r="A1880" s="209" t="s">
        <v>6892</v>
      </c>
      <c r="B1880" s="209" t="s">
        <v>6893</v>
      </c>
      <c r="C1880" s="209" t="s">
        <v>7281</v>
      </c>
      <c r="D1880" s="209" t="s">
        <v>7282</v>
      </c>
      <c r="E1880" s="210" t="s">
        <v>357</v>
      </c>
      <c r="F1880" s="209" t="s">
        <v>357</v>
      </c>
      <c r="G1880" s="209">
        <v>102782</v>
      </c>
      <c r="H1880" s="209" t="s">
        <v>7338</v>
      </c>
      <c r="I1880" s="209" t="s">
        <v>161</v>
      </c>
      <c r="J1880" s="209" t="s">
        <v>5389</v>
      </c>
      <c r="K1880" s="211">
        <v>15435.27</v>
      </c>
      <c r="L1880" s="209" t="s">
        <v>5390</v>
      </c>
    </row>
    <row r="1881" spans="1:12" ht="13.5">
      <c r="A1881" s="209" t="s">
        <v>6892</v>
      </c>
      <c r="B1881" s="209" t="s">
        <v>6893</v>
      </c>
      <c r="C1881" s="209" t="s">
        <v>7281</v>
      </c>
      <c r="D1881" s="209" t="s">
        <v>7282</v>
      </c>
      <c r="E1881" s="210" t="s">
        <v>357</v>
      </c>
      <c r="F1881" s="209" t="s">
        <v>357</v>
      </c>
      <c r="G1881" s="209">
        <v>102783</v>
      </c>
      <c r="H1881" s="209" t="s">
        <v>7339</v>
      </c>
      <c r="I1881" s="209" t="s">
        <v>161</v>
      </c>
      <c r="J1881" s="209" t="s">
        <v>5389</v>
      </c>
      <c r="K1881" s="211">
        <v>20451.349999999999</v>
      </c>
      <c r="L1881" s="209" t="s">
        <v>5390</v>
      </c>
    </row>
    <row r="1882" spans="1:12" ht="13.5">
      <c r="A1882" s="209" t="s">
        <v>6892</v>
      </c>
      <c r="B1882" s="209" t="s">
        <v>6893</v>
      </c>
      <c r="C1882" s="209" t="s">
        <v>7281</v>
      </c>
      <c r="D1882" s="209" t="s">
        <v>7282</v>
      </c>
      <c r="E1882" s="210" t="s">
        <v>357</v>
      </c>
      <c r="F1882" s="209" t="s">
        <v>357</v>
      </c>
      <c r="G1882" s="209">
        <v>102784</v>
      </c>
      <c r="H1882" s="209" t="s">
        <v>7340</v>
      </c>
      <c r="I1882" s="209" t="s">
        <v>161</v>
      </c>
      <c r="J1882" s="209" t="s">
        <v>5389</v>
      </c>
      <c r="K1882" s="211">
        <v>32627.77</v>
      </c>
      <c r="L1882" s="209" t="s">
        <v>5390</v>
      </c>
    </row>
    <row r="1883" spans="1:12" ht="13.5">
      <c r="A1883" s="209" t="s">
        <v>6892</v>
      </c>
      <c r="B1883" s="209" t="s">
        <v>6893</v>
      </c>
      <c r="C1883" s="209" t="s">
        <v>7281</v>
      </c>
      <c r="D1883" s="209" t="s">
        <v>7282</v>
      </c>
      <c r="E1883" s="210" t="s">
        <v>357</v>
      </c>
      <c r="F1883" s="209" t="s">
        <v>357</v>
      </c>
      <c r="G1883" s="209">
        <v>102785</v>
      </c>
      <c r="H1883" s="209" t="s">
        <v>7341</v>
      </c>
      <c r="I1883" s="209" t="s">
        <v>161</v>
      </c>
      <c r="J1883" s="209" t="s">
        <v>5389</v>
      </c>
      <c r="K1883" s="211">
        <v>9270.4500000000007</v>
      </c>
      <c r="L1883" s="209" t="s">
        <v>5390</v>
      </c>
    </row>
    <row r="1884" spans="1:12" ht="13.5">
      <c r="A1884" s="209" t="s">
        <v>6892</v>
      </c>
      <c r="B1884" s="209" t="s">
        <v>6893</v>
      </c>
      <c r="C1884" s="209" t="s">
        <v>7281</v>
      </c>
      <c r="D1884" s="209" t="s">
        <v>7282</v>
      </c>
      <c r="E1884" s="210" t="s">
        <v>357</v>
      </c>
      <c r="F1884" s="209" t="s">
        <v>357</v>
      </c>
      <c r="G1884" s="209">
        <v>102786</v>
      </c>
      <c r="H1884" s="209" t="s">
        <v>7342</v>
      </c>
      <c r="I1884" s="209" t="s">
        <v>161</v>
      </c>
      <c r="J1884" s="209" t="s">
        <v>5389</v>
      </c>
      <c r="K1884" s="211">
        <v>10419.200000000001</v>
      </c>
      <c r="L1884" s="209" t="s">
        <v>5390</v>
      </c>
    </row>
    <row r="1885" spans="1:12" ht="13.5">
      <c r="A1885" s="209" t="s">
        <v>6892</v>
      </c>
      <c r="B1885" s="209" t="s">
        <v>6893</v>
      </c>
      <c r="C1885" s="209" t="s">
        <v>7281</v>
      </c>
      <c r="D1885" s="209" t="s">
        <v>7282</v>
      </c>
      <c r="E1885" s="210" t="s">
        <v>357</v>
      </c>
      <c r="F1885" s="209" t="s">
        <v>357</v>
      </c>
      <c r="G1885" s="209">
        <v>102787</v>
      </c>
      <c r="H1885" s="209" t="s">
        <v>7343</v>
      </c>
      <c r="I1885" s="209" t="s">
        <v>161</v>
      </c>
      <c r="J1885" s="209" t="s">
        <v>5389</v>
      </c>
      <c r="K1885" s="211">
        <v>15435.27</v>
      </c>
      <c r="L1885" s="209" t="s">
        <v>5390</v>
      </c>
    </row>
    <row r="1886" spans="1:12" ht="13.5">
      <c r="A1886" s="209" t="s">
        <v>6892</v>
      </c>
      <c r="B1886" s="209" t="s">
        <v>6893</v>
      </c>
      <c r="C1886" s="209" t="s">
        <v>7281</v>
      </c>
      <c r="D1886" s="209" t="s">
        <v>7282</v>
      </c>
      <c r="E1886" s="210" t="s">
        <v>357</v>
      </c>
      <c r="F1886" s="209" t="s">
        <v>357</v>
      </c>
      <c r="G1886" s="209">
        <v>102788</v>
      </c>
      <c r="H1886" s="209" t="s">
        <v>7344</v>
      </c>
      <c r="I1886" s="209" t="s">
        <v>161</v>
      </c>
      <c r="J1886" s="209" t="s">
        <v>5389</v>
      </c>
      <c r="K1886" s="211">
        <v>17074.009999999998</v>
      </c>
      <c r="L1886" s="209" t="s">
        <v>5390</v>
      </c>
    </row>
    <row r="1887" spans="1:12" ht="13.5">
      <c r="A1887" s="209" t="s">
        <v>6892</v>
      </c>
      <c r="B1887" s="209" t="s">
        <v>6893</v>
      </c>
      <c r="C1887" s="209" t="s">
        <v>7281</v>
      </c>
      <c r="D1887" s="209" t="s">
        <v>7282</v>
      </c>
      <c r="E1887" s="210" t="s">
        <v>357</v>
      </c>
      <c r="F1887" s="209" t="s">
        <v>357</v>
      </c>
      <c r="G1887" s="209">
        <v>102789</v>
      </c>
      <c r="H1887" s="209" t="s">
        <v>7345</v>
      </c>
      <c r="I1887" s="209" t="s">
        <v>161</v>
      </c>
      <c r="J1887" s="209" t="s">
        <v>5389</v>
      </c>
      <c r="K1887" s="211">
        <v>22533.65</v>
      </c>
      <c r="L1887" s="209" t="s">
        <v>5390</v>
      </c>
    </row>
    <row r="1888" spans="1:12" ht="13.5">
      <c r="A1888" s="209" t="s">
        <v>6892</v>
      </c>
      <c r="B1888" s="209" t="s">
        <v>6893</v>
      </c>
      <c r="C1888" s="209" t="s">
        <v>7281</v>
      </c>
      <c r="D1888" s="209" t="s">
        <v>7282</v>
      </c>
      <c r="E1888" s="210" t="s">
        <v>357</v>
      </c>
      <c r="F1888" s="209" t="s">
        <v>357</v>
      </c>
      <c r="G1888" s="209">
        <v>102790</v>
      </c>
      <c r="H1888" s="209" t="s">
        <v>7346</v>
      </c>
      <c r="I1888" s="209" t="s">
        <v>161</v>
      </c>
      <c r="J1888" s="209" t="s">
        <v>5389</v>
      </c>
      <c r="K1888" s="211">
        <v>37597.4</v>
      </c>
      <c r="L1888" s="209" t="s">
        <v>5390</v>
      </c>
    </row>
    <row r="1889" spans="1:12" ht="13.5">
      <c r="A1889" s="209" t="s">
        <v>6892</v>
      </c>
      <c r="B1889" s="209" t="s">
        <v>6893</v>
      </c>
      <c r="C1889" s="209" t="s">
        <v>7281</v>
      </c>
      <c r="D1889" s="209" t="s">
        <v>7282</v>
      </c>
      <c r="E1889" s="210" t="s">
        <v>357</v>
      </c>
      <c r="F1889" s="209" t="s">
        <v>357</v>
      </c>
      <c r="G1889" s="209">
        <v>102791</v>
      </c>
      <c r="H1889" s="209" t="s">
        <v>7347</v>
      </c>
      <c r="I1889" s="209" t="s">
        <v>161</v>
      </c>
      <c r="J1889" s="209" t="s">
        <v>5389</v>
      </c>
      <c r="K1889" s="211">
        <v>29755.87</v>
      </c>
      <c r="L1889" s="209" t="s">
        <v>5390</v>
      </c>
    </row>
    <row r="1890" spans="1:12" ht="13.5">
      <c r="A1890" s="209" t="s">
        <v>6892</v>
      </c>
      <c r="B1890" s="209" t="s">
        <v>6893</v>
      </c>
      <c r="C1890" s="209" t="s">
        <v>7281</v>
      </c>
      <c r="D1890" s="209" t="s">
        <v>7282</v>
      </c>
      <c r="E1890" s="210" t="s">
        <v>357</v>
      </c>
      <c r="F1890" s="209" t="s">
        <v>357</v>
      </c>
      <c r="G1890" s="209">
        <v>102792</v>
      </c>
      <c r="H1890" s="209" t="s">
        <v>7348</v>
      </c>
      <c r="I1890" s="209" t="s">
        <v>161</v>
      </c>
      <c r="J1890" s="209" t="s">
        <v>5389</v>
      </c>
      <c r="K1890" s="211">
        <v>48659.06</v>
      </c>
      <c r="L1890" s="209" t="s">
        <v>5390</v>
      </c>
    </row>
    <row r="1891" spans="1:12" ht="13.5">
      <c r="A1891" s="209" t="s">
        <v>6892</v>
      </c>
      <c r="B1891" s="209" t="s">
        <v>6893</v>
      </c>
      <c r="C1891" s="209" t="s">
        <v>7281</v>
      </c>
      <c r="D1891" s="209" t="s">
        <v>7282</v>
      </c>
      <c r="E1891" s="210" t="s">
        <v>357</v>
      </c>
      <c r="F1891" s="209" t="s">
        <v>357</v>
      </c>
      <c r="G1891" s="209">
        <v>102793</v>
      </c>
      <c r="H1891" s="209" t="s">
        <v>7349</v>
      </c>
      <c r="I1891" s="209" t="s">
        <v>161</v>
      </c>
      <c r="J1891" s="209" t="s">
        <v>5389</v>
      </c>
      <c r="K1891" s="211">
        <v>65854.64</v>
      </c>
      <c r="L1891" s="209" t="s">
        <v>5390</v>
      </c>
    </row>
    <row r="1892" spans="1:12" ht="13.5">
      <c r="A1892" s="209" t="s">
        <v>6892</v>
      </c>
      <c r="B1892" s="209" t="s">
        <v>6893</v>
      </c>
      <c r="C1892" s="209" t="s">
        <v>7281</v>
      </c>
      <c r="D1892" s="209" t="s">
        <v>7282</v>
      </c>
      <c r="E1892" s="210" t="s">
        <v>357</v>
      </c>
      <c r="F1892" s="209" t="s">
        <v>357</v>
      </c>
      <c r="G1892" s="209">
        <v>102794</v>
      </c>
      <c r="H1892" s="209" t="s">
        <v>7350</v>
      </c>
      <c r="I1892" s="209" t="s">
        <v>161</v>
      </c>
      <c r="J1892" s="209" t="s">
        <v>5389</v>
      </c>
      <c r="K1892" s="211">
        <v>94650.67</v>
      </c>
      <c r="L1892" s="209" t="s">
        <v>5390</v>
      </c>
    </row>
    <row r="1893" spans="1:12" ht="13.5">
      <c r="A1893" s="209" t="s">
        <v>6892</v>
      </c>
      <c r="B1893" s="209" t="s">
        <v>6893</v>
      </c>
      <c r="C1893" s="209" t="s">
        <v>7281</v>
      </c>
      <c r="D1893" s="209" t="s">
        <v>7282</v>
      </c>
      <c r="E1893" s="210" t="s">
        <v>357</v>
      </c>
      <c r="F1893" s="209" t="s">
        <v>357</v>
      </c>
      <c r="G1893" s="209">
        <v>102795</v>
      </c>
      <c r="H1893" s="209" t="s">
        <v>7351</v>
      </c>
      <c r="I1893" s="209" t="s">
        <v>161</v>
      </c>
      <c r="J1893" s="209" t="s">
        <v>5389</v>
      </c>
      <c r="K1893" s="211">
        <v>31708.11</v>
      </c>
      <c r="L1893" s="209" t="s">
        <v>5390</v>
      </c>
    </row>
    <row r="1894" spans="1:12" ht="13.5">
      <c r="A1894" s="209" t="s">
        <v>6892</v>
      </c>
      <c r="B1894" s="209" t="s">
        <v>6893</v>
      </c>
      <c r="C1894" s="209" t="s">
        <v>7281</v>
      </c>
      <c r="D1894" s="209" t="s">
        <v>7282</v>
      </c>
      <c r="E1894" s="210" t="s">
        <v>357</v>
      </c>
      <c r="F1894" s="209" t="s">
        <v>357</v>
      </c>
      <c r="G1894" s="209">
        <v>102796</v>
      </c>
      <c r="H1894" s="209" t="s">
        <v>7352</v>
      </c>
      <c r="I1894" s="209" t="s">
        <v>161</v>
      </c>
      <c r="J1894" s="209" t="s">
        <v>5389</v>
      </c>
      <c r="K1894" s="211">
        <v>51456.61</v>
      </c>
      <c r="L1894" s="209" t="s">
        <v>5390</v>
      </c>
    </row>
    <row r="1895" spans="1:12" ht="13.5">
      <c r="A1895" s="209" t="s">
        <v>6892</v>
      </c>
      <c r="B1895" s="209" t="s">
        <v>6893</v>
      </c>
      <c r="C1895" s="209" t="s">
        <v>7281</v>
      </c>
      <c r="D1895" s="209" t="s">
        <v>7282</v>
      </c>
      <c r="E1895" s="210" t="s">
        <v>357</v>
      </c>
      <c r="F1895" s="209" t="s">
        <v>357</v>
      </c>
      <c r="G1895" s="209">
        <v>102797</v>
      </c>
      <c r="H1895" s="209" t="s">
        <v>7353</v>
      </c>
      <c r="I1895" s="209" t="s">
        <v>161</v>
      </c>
      <c r="J1895" s="209" t="s">
        <v>5389</v>
      </c>
      <c r="K1895" s="211">
        <v>73070.66</v>
      </c>
      <c r="L1895" s="209" t="s">
        <v>5390</v>
      </c>
    </row>
    <row r="1896" spans="1:12" ht="13.5">
      <c r="A1896" s="209" t="s">
        <v>6892</v>
      </c>
      <c r="B1896" s="209" t="s">
        <v>6893</v>
      </c>
      <c r="C1896" s="209" t="s">
        <v>7281</v>
      </c>
      <c r="D1896" s="209" t="s">
        <v>7282</v>
      </c>
      <c r="E1896" s="210" t="s">
        <v>357</v>
      </c>
      <c r="F1896" s="209" t="s">
        <v>357</v>
      </c>
      <c r="G1896" s="209">
        <v>102798</v>
      </c>
      <c r="H1896" s="209" t="s">
        <v>7354</v>
      </c>
      <c r="I1896" s="209" t="s">
        <v>161</v>
      </c>
      <c r="J1896" s="209" t="s">
        <v>5389</v>
      </c>
      <c r="K1896" s="211">
        <v>89646.95</v>
      </c>
      <c r="L1896" s="209" t="s">
        <v>5390</v>
      </c>
    </row>
    <row r="1897" spans="1:12" ht="13.5">
      <c r="A1897" s="209" t="s">
        <v>6892</v>
      </c>
      <c r="B1897" s="209" t="s">
        <v>6893</v>
      </c>
      <c r="C1897" s="209" t="s">
        <v>7281</v>
      </c>
      <c r="D1897" s="209" t="s">
        <v>7282</v>
      </c>
      <c r="E1897" s="210" t="s">
        <v>357</v>
      </c>
      <c r="F1897" s="209" t="s">
        <v>357</v>
      </c>
      <c r="G1897" s="209">
        <v>102799</v>
      </c>
      <c r="H1897" s="209" t="s">
        <v>7355</v>
      </c>
      <c r="I1897" s="209" t="s">
        <v>161</v>
      </c>
      <c r="J1897" s="209" t="s">
        <v>5389</v>
      </c>
      <c r="K1897" s="211">
        <v>32376.92</v>
      </c>
      <c r="L1897" s="209" t="s">
        <v>5390</v>
      </c>
    </row>
    <row r="1898" spans="1:12" ht="13.5">
      <c r="A1898" s="209" t="s">
        <v>6892</v>
      </c>
      <c r="B1898" s="209" t="s">
        <v>6893</v>
      </c>
      <c r="C1898" s="209" t="s">
        <v>7281</v>
      </c>
      <c r="D1898" s="209" t="s">
        <v>7282</v>
      </c>
      <c r="E1898" s="210" t="s">
        <v>357</v>
      </c>
      <c r="F1898" s="209" t="s">
        <v>357</v>
      </c>
      <c r="G1898" s="209">
        <v>102800</v>
      </c>
      <c r="H1898" s="209" t="s">
        <v>7356</v>
      </c>
      <c r="I1898" s="209" t="s">
        <v>161</v>
      </c>
      <c r="J1898" s="209" t="s">
        <v>5389</v>
      </c>
      <c r="K1898" s="211">
        <v>56435.53</v>
      </c>
      <c r="L1898" s="209" t="s">
        <v>5390</v>
      </c>
    </row>
    <row r="1899" spans="1:12" ht="13.5">
      <c r="A1899" s="209" t="s">
        <v>6892</v>
      </c>
      <c r="B1899" s="209" t="s">
        <v>6893</v>
      </c>
      <c r="C1899" s="209" t="s">
        <v>7281</v>
      </c>
      <c r="D1899" s="209" t="s">
        <v>7282</v>
      </c>
      <c r="E1899" s="210" t="s">
        <v>357</v>
      </c>
      <c r="F1899" s="209" t="s">
        <v>357</v>
      </c>
      <c r="G1899" s="209">
        <v>102801</v>
      </c>
      <c r="H1899" s="209" t="s">
        <v>7357</v>
      </c>
      <c r="I1899" s="209" t="s">
        <v>161</v>
      </c>
      <c r="J1899" s="209" t="s">
        <v>5389</v>
      </c>
      <c r="K1899" s="211">
        <v>79213.820000000007</v>
      </c>
      <c r="L1899" s="209" t="s">
        <v>5390</v>
      </c>
    </row>
    <row r="1900" spans="1:12" ht="13.5">
      <c r="A1900" s="209" t="s">
        <v>6892</v>
      </c>
      <c r="B1900" s="209" t="s">
        <v>6893</v>
      </c>
      <c r="C1900" s="209" t="s">
        <v>7281</v>
      </c>
      <c r="D1900" s="209" t="s">
        <v>7282</v>
      </c>
      <c r="E1900" s="210" t="s">
        <v>357</v>
      </c>
      <c r="F1900" s="209" t="s">
        <v>357</v>
      </c>
      <c r="G1900" s="209">
        <v>102802</v>
      </c>
      <c r="H1900" s="209" t="s">
        <v>7358</v>
      </c>
      <c r="I1900" s="209" t="s">
        <v>161</v>
      </c>
      <c r="J1900" s="209" t="s">
        <v>5389</v>
      </c>
      <c r="K1900" s="211">
        <v>95105.81</v>
      </c>
      <c r="L1900" s="209" t="s">
        <v>5390</v>
      </c>
    </row>
    <row r="1901" spans="1:12" ht="13.5">
      <c r="A1901" s="209" t="s">
        <v>7359</v>
      </c>
      <c r="B1901" s="209" t="s">
        <v>7360</v>
      </c>
      <c r="C1901" s="209" t="s">
        <v>7361</v>
      </c>
      <c r="D1901" s="209" t="s">
        <v>7362</v>
      </c>
      <c r="E1901" s="210" t="s">
        <v>357</v>
      </c>
      <c r="F1901" s="209" t="s">
        <v>357</v>
      </c>
      <c r="G1901" s="209">
        <v>101570</v>
      </c>
      <c r="H1901" s="209" t="s">
        <v>7363</v>
      </c>
      <c r="I1901" s="209" t="s">
        <v>149</v>
      </c>
      <c r="J1901" s="209" t="s">
        <v>5447</v>
      </c>
      <c r="K1901" s="210">
        <v>19.47</v>
      </c>
      <c r="L1901" s="209" t="s">
        <v>5390</v>
      </c>
    </row>
    <row r="1902" spans="1:12" ht="13.5">
      <c r="A1902" s="209" t="s">
        <v>7359</v>
      </c>
      <c r="B1902" s="209" t="s">
        <v>7360</v>
      </c>
      <c r="C1902" s="209" t="s">
        <v>7361</v>
      </c>
      <c r="D1902" s="209" t="s">
        <v>7362</v>
      </c>
      <c r="E1902" s="210" t="s">
        <v>357</v>
      </c>
      <c r="F1902" s="209" t="s">
        <v>357</v>
      </c>
      <c r="G1902" s="209">
        <v>101571</v>
      </c>
      <c r="H1902" s="209" t="s">
        <v>7364</v>
      </c>
      <c r="I1902" s="209" t="s">
        <v>149</v>
      </c>
      <c r="J1902" s="209" t="s">
        <v>5447</v>
      </c>
      <c r="K1902" s="210">
        <v>26.54</v>
      </c>
      <c r="L1902" s="209" t="s">
        <v>5390</v>
      </c>
    </row>
    <row r="1903" spans="1:12" ht="13.5">
      <c r="A1903" s="209" t="s">
        <v>7359</v>
      </c>
      <c r="B1903" s="209" t="s">
        <v>7360</v>
      </c>
      <c r="C1903" s="209" t="s">
        <v>7361</v>
      </c>
      <c r="D1903" s="209" t="s">
        <v>7362</v>
      </c>
      <c r="E1903" s="210" t="s">
        <v>357</v>
      </c>
      <c r="F1903" s="209" t="s">
        <v>357</v>
      </c>
      <c r="G1903" s="209">
        <v>101572</v>
      </c>
      <c r="H1903" s="209" t="s">
        <v>7365</v>
      </c>
      <c r="I1903" s="209" t="s">
        <v>149</v>
      </c>
      <c r="J1903" s="209" t="s">
        <v>5447</v>
      </c>
      <c r="K1903" s="210">
        <v>15.39</v>
      </c>
      <c r="L1903" s="209" t="s">
        <v>5390</v>
      </c>
    </row>
    <row r="1904" spans="1:12" ht="13.5">
      <c r="A1904" s="209" t="s">
        <v>7359</v>
      </c>
      <c r="B1904" s="209" t="s">
        <v>7360</v>
      </c>
      <c r="C1904" s="209" t="s">
        <v>7361</v>
      </c>
      <c r="D1904" s="209" t="s">
        <v>7362</v>
      </c>
      <c r="E1904" s="210" t="s">
        <v>357</v>
      </c>
      <c r="F1904" s="209" t="s">
        <v>357</v>
      </c>
      <c r="G1904" s="209">
        <v>101573</v>
      </c>
      <c r="H1904" s="209" t="s">
        <v>7366</v>
      </c>
      <c r="I1904" s="209" t="s">
        <v>149</v>
      </c>
      <c r="J1904" s="209" t="s">
        <v>5447</v>
      </c>
      <c r="K1904" s="210">
        <v>22.46</v>
      </c>
      <c r="L1904" s="209" t="s">
        <v>5390</v>
      </c>
    </row>
    <row r="1905" spans="1:12" ht="13.5">
      <c r="A1905" s="209" t="s">
        <v>7359</v>
      </c>
      <c r="B1905" s="209" t="s">
        <v>7360</v>
      </c>
      <c r="C1905" s="209" t="s">
        <v>7361</v>
      </c>
      <c r="D1905" s="209" t="s">
        <v>7362</v>
      </c>
      <c r="E1905" s="210" t="s">
        <v>357</v>
      </c>
      <c r="F1905" s="209" t="s">
        <v>357</v>
      </c>
      <c r="G1905" s="209">
        <v>101574</v>
      </c>
      <c r="H1905" s="209" t="s">
        <v>7367</v>
      </c>
      <c r="I1905" s="209" t="s">
        <v>149</v>
      </c>
      <c r="J1905" s="209" t="s">
        <v>5447</v>
      </c>
      <c r="K1905" s="210">
        <v>12.06</v>
      </c>
      <c r="L1905" s="209" t="s">
        <v>5390</v>
      </c>
    </row>
    <row r="1906" spans="1:12" ht="13.5">
      <c r="A1906" s="209" t="s">
        <v>7359</v>
      </c>
      <c r="B1906" s="209" t="s">
        <v>7360</v>
      </c>
      <c r="C1906" s="209" t="s">
        <v>7361</v>
      </c>
      <c r="D1906" s="209" t="s">
        <v>7362</v>
      </c>
      <c r="E1906" s="210" t="s">
        <v>357</v>
      </c>
      <c r="F1906" s="209" t="s">
        <v>357</v>
      </c>
      <c r="G1906" s="209">
        <v>101575</v>
      </c>
      <c r="H1906" s="209" t="s">
        <v>7368</v>
      </c>
      <c r="I1906" s="209" t="s">
        <v>149</v>
      </c>
      <c r="J1906" s="209" t="s">
        <v>5447</v>
      </c>
      <c r="K1906" s="210">
        <v>19.350000000000001</v>
      </c>
      <c r="L1906" s="209" t="s">
        <v>5390</v>
      </c>
    </row>
    <row r="1907" spans="1:12" ht="13.5">
      <c r="A1907" s="209" t="s">
        <v>7359</v>
      </c>
      <c r="B1907" s="209" t="s">
        <v>7360</v>
      </c>
      <c r="C1907" s="209" t="s">
        <v>7361</v>
      </c>
      <c r="D1907" s="209" t="s">
        <v>7362</v>
      </c>
      <c r="E1907" s="210" t="s">
        <v>357</v>
      </c>
      <c r="F1907" s="209" t="s">
        <v>357</v>
      </c>
      <c r="G1907" s="209">
        <v>101576</v>
      </c>
      <c r="H1907" s="209" t="s">
        <v>7369</v>
      </c>
      <c r="I1907" s="209" t="s">
        <v>149</v>
      </c>
      <c r="J1907" s="209" t="s">
        <v>5447</v>
      </c>
      <c r="K1907" s="210">
        <v>35.01</v>
      </c>
      <c r="L1907" s="209" t="s">
        <v>5390</v>
      </c>
    </row>
    <row r="1908" spans="1:12" ht="13.5">
      <c r="A1908" s="209" t="s">
        <v>7359</v>
      </c>
      <c r="B1908" s="209" t="s">
        <v>7360</v>
      </c>
      <c r="C1908" s="209" t="s">
        <v>7361</v>
      </c>
      <c r="D1908" s="209" t="s">
        <v>7362</v>
      </c>
      <c r="E1908" s="210" t="s">
        <v>357</v>
      </c>
      <c r="F1908" s="209" t="s">
        <v>357</v>
      </c>
      <c r="G1908" s="209">
        <v>101577</v>
      </c>
      <c r="H1908" s="209" t="s">
        <v>7370</v>
      </c>
      <c r="I1908" s="209" t="s">
        <v>149</v>
      </c>
      <c r="J1908" s="209" t="s">
        <v>5447</v>
      </c>
      <c r="K1908" s="210">
        <v>43.97</v>
      </c>
      <c r="L1908" s="209" t="s">
        <v>5390</v>
      </c>
    </row>
    <row r="1909" spans="1:12" ht="13.5">
      <c r="A1909" s="209" t="s">
        <v>7359</v>
      </c>
      <c r="B1909" s="209" t="s">
        <v>7360</v>
      </c>
      <c r="C1909" s="209" t="s">
        <v>7361</v>
      </c>
      <c r="D1909" s="209" t="s">
        <v>7362</v>
      </c>
      <c r="E1909" s="210" t="s">
        <v>357</v>
      </c>
      <c r="F1909" s="209" t="s">
        <v>357</v>
      </c>
      <c r="G1909" s="209">
        <v>101578</v>
      </c>
      <c r="H1909" s="209" t="s">
        <v>7371</v>
      </c>
      <c r="I1909" s="209" t="s">
        <v>149</v>
      </c>
      <c r="J1909" s="209" t="s">
        <v>5447</v>
      </c>
      <c r="K1909" s="210">
        <v>29.09</v>
      </c>
      <c r="L1909" s="209" t="s">
        <v>5390</v>
      </c>
    </row>
    <row r="1910" spans="1:12" ht="13.5">
      <c r="A1910" s="209" t="s">
        <v>7359</v>
      </c>
      <c r="B1910" s="209" t="s">
        <v>7360</v>
      </c>
      <c r="C1910" s="209" t="s">
        <v>7361</v>
      </c>
      <c r="D1910" s="209" t="s">
        <v>7362</v>
      </c>
      <c r="E1910" s="210" t="s">
        <v>357</v>
      </c>
      <c r="F1910" s="209" t="s">
        <v>357</v>
      </c>
      <c r="G1910" s="209">
        <v>101579</v>
      </c>
      <c r="H1910" s="209" t="s">
        <v>7372</v>
      </c>
      <c r="I1910" s="209" t="s">
        <v>149</v>
      </c>
      <c r="J1910" s="209" t="s">
        <v>5447</v>
      </c>
      <c r="K1910" s="210">
        <v>38.04</v>
      </c>
      <c r="L1910" s="209" t="s">
        <v>5390</v>
      </c>
    </row>
    <row r="1911" spans="1:12" ht="13.5">
      <c r="A1911" s="209" t="s">
        <v>7359</v>
      </c>
      <c r="B1911" s="209" t="s">
        <v>7360</v>
      </c>
      <c r="C1911" s="209" t="s">
        <v>7361</v>
      </c>
      <c r="D1911" s="209" t="s">
        <v>7362</v>
      </c>
      <c r="E1911" s="210" t="s">
        <v>357</v>
      </c>
      <c r="F1911" s="209" t="s">
        <v>357</v>
      </c>
      <c r="G1911" s="209">
        <v>101580</v>
      </c>
      <c r="H1911" s="209" t="s">
        <v>7373</v>
      </c>
      <c r="I1911" s="209" t="s">
        <v>149</v>
      </c>
      <c r="J1911" s="209" t="s">
        <v>5447</v>
      </c>
      <c r="K1911" s="210">
        <v>26.11</v>
      </c>
      <c r="L1911" s="209" t="s">
        <v>5390</v>
      </c>
    </row>
    <row r="1912" spans="1:12" ht="13.5">
      <c r="A1912" s="209" t="s">
        <v>7359</v>
      </c>
      <c r="B1912" s="209" t="s">
        <v>7360</v>
      </c>
      <c r="C1912" s="209" t="s">
        <v>7361</v>
      </c>
      <c r="D1912" s="209" t="s">
        <v>7362</v>
      </c>
      <c r="E1912" s="210" t="s">
        <v>357</v>
      </c>
      <c r="F1912" s="209" t="s">
        <v>357</v>
      </c>
      <c r="G1912" s="209">
        <v>101581</v>
      </c>
      <c r="H1912" s="209" t="s">
        <v>7374</v>
      </c>
      <c r="I1912" s="209" t="s">
        <v>149</v>
      </c>
      <c r="J1912" s="209" t="s">
        <v>5447</v>
      </c>
      <c r="K1912" s="210">
        <v>35.31</v>
      </c>
      <c r="L1912" s="209" t="s">
        <v>5390</v>
      </c>
    </row>
    <row r="1913" spans="1:12" ht="13.5">
      <c r="A1913" s="209" t="s">
        <v>7359</v>
      </c>
      <c r="B1913" s="209" t="s">
        <v>7360</v>
      </c>
      <c r="C1913" s="209" t="s">
        <v>7361</v>
      </c>
      <c r="D1913" s="209" t="s">
        <v>7362</v>
      </c>
      <c r="E1913" s="210" t="s">
        <v>357</v>
      </c>
      <c r="F1913" s="209" t="s">
        <v>357</v>
      </c>
      <c r="G1913" s="209">
        <v>101582</v>
      </c>
      <c r="H1913" s="209" t="s">
        <v>7375</v>
      </c>
      <c r="I1913" s="209" t="s">
        <v>149</v>
      </c>
      <c r="J1913" s="209" t="s">
        <v>5447</v>
      </c>
      <c r="K1913" s="210">
        <v>57.35</v>
      </c>
      <c r="L1913" s="209" t="s">
        <v>5390</v>
      </c>
    </row>
    <row r="1914" spans="1:12" ht="13.5">
      <c r="A1914" s="209" t="s">
        <v>7359</v>
      </c>
      <c r="B1914" s="209" t="s">
        <v>7360</v>
      </c>
      <c r="C1914" s="209" t="s">
        <v>7361</v>
      </c>
      <c r="D1914" s="209" t="s">
        <v>7362</v>
      </c>
      <c r="E1914" s="210" t="s">
        <v>357</v>
      </c>
      <c r="F1914" s="209" t="s">
        <v>357</v>
      </c>
      <c r="G1914" s="209">
        <v>101583</v>
      </c>
      <c r="H1914" s="209" t="s">
        <v>7376</v>
      </c>
      <c r="I1914" s="209" t="s">
        <v>149</v>
      </c>
      <c r="J1914" s="209" t="s">
        <v>5447</v>
      </c>
      <c r="K1914" s="210">
        <v>71.14</v>
      </c>
      <c r="L1914" s="209" t="s">
        <v>5390</v>
      </c>
    </row>
    <row r="1915" spans="1:12" ht="13.5">
      <c r="A1915" s="209" t="s">
        <v>7359</v>
      </c>
      <c r="B1915" s="209" t="s">
        <v>7360</v>
      </c>
      <c r="C1915" s="209" t="s">
        <v>7361</v>
      </c>
      <c r="D1915" s="209" t="s">
        <v>7362</v>
      </c>
      <c r="E1915" s="210" t="s">
        <v>357</v>
      </c>
      <c r="F1915" s="209" t="s">
        <v>357</v>
      </c>
      <c r="G1915" s="209">
        <v>101584</v>
      </c>
      <c r="H1915" s="209" t="s">
        <v>7377</v>
      </c>
      <c r="I1915" s="209" t="s">
        <v>149</v>
      </c>
      <c r="J1915" s="209" t="s">
        <v>5447</v>
      </c>
      <c r="K1915" s="210">
        <v>47.36</v>
      </c>
      <c r="L1915" s="209" t="s">
        <v>5390</v>
      </c>
    </row>
    <row r="1916" spans="1:12" ht="13.5">
      <c r="A1916" s="209" t="s">
        <v>7359</v>
      </c>
      <c r="B1916" s="209" t="s">
        <v>7360</v>
      </c>
      <c r="C1916" s="209" t="s">
        <v>7361</v>
      </c>
      <c r="D1916" s="209" t="s">
        <v>7362</v>
      </c>
      <c r="E1916" s="210" t="s">
        <v>357</v>
      </c>
      <c r="F1916" s="209" t="s">
        <v>357</v>
      </c>
      <c r="G1916" s="209">
        <v>101585</v>
      </c>
      <c r="H1916" s="209" t="s">
        <v>7378</v>
      </c>
      <c r="I1916" s="209" t="s">
        <v>149</v>
      </c>
      <c r="J1916" s="209" t="s">
        <v>5447</v>
      </c>
      <c r="K1916" s="210">
        <v>61.14</v>
      </c>
      <c r="L1916" s="209" t="s">
        <v>5390</v>
      </c>
    </row>
    <row r="1917" spans="1:12" ht="13.5">
      <c r="A1917" s="209" t="s">
        <v>7359</v>
      </c>
      <c r="B1917" s="209" t="s">
        <v>7360</v>
      </c>
      <c r="C1917" s="209" t="s">
        <v>7361</v>
      </c>
      <c r="D1917" s="209" t="s">
        <v>7362</v>
      </c>
      <c r="E1917" s="210" t="s">
        <v>357</v>
      </c>
      <c r="F1917" s="209" t="s">
        <v>357</v>
      </c>
      <c r="G1917" s="209">
        <v>101586</v>
      </c>
      <c r="H1917" s="209" t="s">
        <v>7379</v>
      </c>
      <c r="I1917" s="209" t="s">
        <v>149</v>
      </c>
      <c r="J1917" s="209" t="s">
        <v>5447</v>
      </c>
      <c r="K1917" s="210">
        <v>41.45</v>
      </c>
      <c r="L1917" s="209" t="s">
        <v>5390</v>
      </c>
    </row>
    <row r="1918" spans="1:12" ht="13.5">
      <c r="A1918" s="209" t="s">
        <v>7359</v>
      </c>
      <c r="B1918" s="209" t="s">
        <v>7360</v>
      </c>
      <c r="C1918" s="209" t="s">
        <v>7361</v>
      </c>
      <c r="D1918" s="209" t="s">
        <v>7362</v>
      </c>
      <c r="E1918" s="210" t="s">
        <v>357</v>
      </c>
      <c r="F1918" s="209" t="s">
        <v>357</v>
      </c>
      <c r="G1918" s="209">
        <v>101587</v>
      </c>
      <c r="H1918" s="209" t="s">
        <v>7380</v>
      </c>
      <c r="I1918" s="209" t="s">
        <v>149</v>
      </c>
      <c r="J1918" s="209" t="s">
        <v>5447</v>
      </c>
      <c r="K1918" s="210">
        <v>55.47</v>
      </c>
      <c r="L1918" s="209" t="s">
        <v>5390</v>
      </c>
    </row>
    <row r="1919" spans="1:12" ht="13.5">
      <c r="A1919" s="209" t="s">
        <v>7359</v>
      </c>
      <c r="B1919" s="209" t="s">
        <v>7360</v>
      </c>
      <c r="C1919" s="209" t="s">
        <v>7381</v>
      </c>
      <c r="D1919" s="209" t="s">
        <v>7382</v>
      </c>
      <c r="E1919" s="210" t="s">
        <v>357</v>
      </c>
      <c r="F1919" s="209" t="s">
        <v>357</v>
      </c>
      <c r="G1919" s="209">
        <v>101588</v>
      </c>
      <c r="H1919" s="209" t="s">
        <v>7383</v>
      </c>
      <c r="I1919" s="209" t="s">
        <v>149</v>
      </c>
      <c r="J1919" s="209" t="s">
        <v>5389</v>
      </c>
      <c r="K1919" s="210">
        <v>78.290000000000006</v>
      </c>
      <c r="L1919" s="209" t="s">
        <v>5390</v>
      </c>
    </row>
    <row r="1920" spans="1:12" ht="13.5">
      <c r="A1920" s="209" t="s">
        <v>7359</v>
      </c>
      <c r="B1920" s="209" t="s">
        <v>7360</v>
      </c>
      <c r="C1920" s="209" t="s">
        <v>7381</v>
      </c>
      <c r="D1920" s="209" t="s">
        <v>7382</v>
      </c>
      <c r="E1920" s="210" t="s">
        <v>357</v>
      </c>
      <c r="F1920" s="209" t="s">
        <v>357</v>
      </c>
      <c r="G1920" s="209">
        <v>101589</v>
      </c>
      <c r="H1920" s="209" t="s">
        <v>7384</v>
      </c>
      <c r="I1920" s="209" t="s">
        <v>149</v>
      </c>
      <c r="J1920" s="209" t="s">
        <v>5389</v>
      </c>
      <c r="K1920" s="210">
        <v>114.06</v>
      </c>
      <c r="L1920" s="209" t="s">
        <v>5390</v>
      </c>
    </row>
    <row r="1921" spans="1:12" ht="13.5">
      <c r="A1921" s="209" t="s">
        <v>7359</v>
      </c>
      <c r="B1921" s="209" t="s">
        <v>7360</v>
      </c>
      <c r="C1921" s="209" t="s">
        <v>7381</v>
      </c>
      <c r="D1921" s="209" t="s">
        <v>7382</v>
      </c>
      <c r="E1921" s="210" t="s">
        <v>357</v>
      </c>
      <c r="F1921" s="209" t="s">
        <v>357</v>
      </c>
      <c r="G1921" s="209">
        <v>101590</v>
      </c>
      <c r="H1921" s="209" t="s">
        <v>7385</v>
      </c>
      <c r="I1921" s="209" t="s">
        <v>149</v>
      </c>
      <c r="J1921" s="209" t="s">
        <v>5389</v>
      </c>
      <c r="K1921" s="210">
        <v>59.42</v>
      </c>
      <c r="L1921" s="209" t="s">
        <v>5390</v>
      </c>
    </row>
    <row r="1922" spans="1:12" ht="13.5">
      <c r="A1922" s="209" t="s">
        <v>7359</v>
      </c>
      <c r="B1922" s="209" t="s">
        <v>7360</v>
      </c>
      <c r="C1922" s="209" t="s">
        <v>7381</v>
      </c>
      <c r="D1922" s="209" t="s">
        <v>7382</v>
      </c>
      <c r="E1922" s="210" t="s">
        <v>357</v>
      </c>
      <c r="F1922" s="209" t="s">
        <v>357</v>
      </c>
      <c r="G1922" s="209">
        <v>101591</v>
      </c>
      <c r="H1922" s="209" t="s">
        <v>7386</v>
      </c>
      <c r="I1922" s="209" t="s">
        <v>149</v>
      </c>
      <c r="J1922" s="209" t="s">
        <v>5389</v>
      </c>
      <c r="K1922" s="210">
        <v>95.18</v>
      </c>
      <c r="L1922" s="209" t="s">
        <v>5390</v>
      </c>
    </row>
    <row r="1923" spans="1:12" ht="13.5">
      <c r="A1923" s="209" t="s">
        <v>7359</v>
      </c>
      <c r="B1923" s="209" t="s">
        <v>7360</v>
      </c>
      <c r="C1923" s="209" t="s">
        <v>7381</v>
      </c>
      <c r="D1923" s="209" t="s">
        <v>7382</v>
      </c>
      <c r="E1923" s="210" t="s">
        <v>357</v>
      </c>
      <c r="F1923" s="209" t="s">
        <v>357</v>
      </c>
      <c r="G1923" s="209">
        <v>101592</v>
      </c>
      <c r="H1923" s="209" t="s">
        <v>7387</v>
      </c>
      <c r="I1923" s="209" t="s">
        <v>149</v>
      </c>
      <c r="J1923" s="209" t="s">
        <v>5389</v>
      </c>
      <c r="K1923" s="210">
        <v>42.1</v>
      </c>
      <c r="L1923" s="209" t="s">
        <v>5390</v>
      </c>
    </row>
    <row r="1924" spans="1:12" ht="13.5">
      <c r="A1924" s="209" t="s">
        <v>7359</v>
      </c>
      <c r="B1924" s="209" t="s">
        <v>7360</v>
      </c>
      <c r="C1924" s="209" t="s">
        <v>7381</v>
      </c>
      <c r="D1924" s="209" t="s">
        <v>7382</v>
      </c>
      <c r="E1924" s="210" t="s">
        <v>357</v>
      </c>
      <c r="F1924" s="209" t="s">
        <v>357</v>
      </c>
      <c r="G1924" s="209">
        <v>101593</v>
      </c>
      <c r="H1924" s="209" t="s">
        <v>7388</v>
      </c>
      <c r="I1924" s="209" t="s">
        <v>149</v>
      </c>
      <c r="J1924" s="209" t="s">
        <v>5389</v>
      </c>
      <c r="K1924" s="210">
        <v>78.069999999999993</v>
      </c>
      <c r="L1924" s="209" t="s">
        <v>5390</v>
      </c>
    </row>
    <row r="1925" spans="1:12" ht="13.5">
      <c r="A1925" s="209" t="s">
        <v>7359</v>
      </c>
      <c r="B1925" s="209" t="s">
        <v>7360</v>
      </c>
      <c r="C1925" s="209" t="s">
        <v>7381</v>
      </c>
      <c r="D1925" s="209" t="s">
        <v>7382</v>
      </c>
      <c r="E1925" s="210" t="s">
        <v>357</v>
      </c>
      <c r="F1925" s="209" t="s">
        <v>357</v>
      </c>
      <c r="G1925" s="209">
        <v>101600</v>
      </c>
      <c r="H1925" s="209" t="s">
        <v>7389</v>
      </c>
      <c r="I1925" s="209" t="s">
        <v>149</v>
      </c>
      <c r="J1925" s="209" t="s">
        <v>5389</v>
      </c>
      <c r="K1925" s="210">
        <v>14.54</v>
      </c>
      <c r="L1925" s="209" t="s">
        <v>5390</v>
      </c>
    </row>
    <row r="1926" spans="1:12" ht="13.5">
      <c r="A1926" s="209" t="s">
        <v>7359</v>
      </c>
      <c r="B1926" s="209" t="s">
        <v>7360</v>
      </c>
      <c r="C1926" s="209" t="s">
        <v>7381</v>
      </c>
      <c r="D1926" s="209" t="s">
        <v>7382</v>
      </c>
      <c r="E1926" s="210" t="s">
        <v>357</v>
      </c>
      <c r="F1926" s="209" t="s">
        <v>357</v>
      </c>
      <c r="G1926" s="209">
        <v>101601</v>
      </c>
      <c r="H1926" s="209" t="s">
        <v>7390</v>
      </c>
      <c r="I1926" s="209" t="s">
        <v>149</v>
      </c>
      <c r="J1926" s="209" t="s">
        <v>5389</v>
      </c>
      <c r="K1926" s="210">
        <v>21.53</v>
      </c>
      <c r="L1926" s="209" t="s">
        <v>5390</v>
      </c>
    </row>
    <row r="1927" spans="1:12" ht="13.5">
      <c r="A1927" s="209" t="s">
        <v>7359</v>
      </c>
      <c r="B1927" s="209" t="s">
        <v>7360</v>
      </c>
      <c r="C1927" s="209" t="s">
        <v>7381</v>
      </c>
      <c r="D1927" s="209" t="s">
        <v>7382</v>
      </c>
      <c r="E1927" s="210" t="s">
        <v>357</v>
      </c>
      <c r="F1927" s="209" t="s">
        <v>357</v>
      </c>
      <c r="G1927" s="209">
        <v>101602</v>
      </c>
      <c r="H1927" s="209" t="s">
        <v>7391</v>
      </c>
      <c r="I1927" s="209" t="s">
        <v>149</v>
      </c>
      <c r="J1927" s="209" t="s">
        <v>5389</v>
      </c>
      <c r="K1927" s="210">
        <v>10.78</v>
      </c>
      <c r="L1927" s="209" t="s">
        <v>5390</v>
      </c>
    </row>
    <row r="1928" spans="1:12" ht="13.5">
      <c r="A1928" s="209" t="s">
        <v>7359</v>
      </c>
      <c r="B1928" s="209" t="s">
        <v>7360</v>
      </c>
      <c r="C1928" s="209" t="s">
        <v>7381</v>
      </c>
      <c r="D1928" s="209" t="s">
        <v>7382</v>
      </c>
      <c r="E1928" s="210" t="s">
        <v>357</v>
      </c>
      <c r="F1928" s="209" t="s">
        <v>357</v>
      </c>
      <c r="G1928" s="209">
        <v>101603</v>
      </c>
      <c r="H1928" s="209" t="s">
        <v>7392</v>
      </c>
      <c r="I1928" s="209" t="s">
        <v>149</v>
      </c>
      <c r="J1928" s="209" t="s">
        <v>5389</v>
      </c>
      <c r="K1928" s="210">
        <v>17.77</v>
      </c>
      <c r="L1928" s="209" t="s">
        <v>5390</v>
      </c>
    </row>
    <row r="1929" spans="1:12" ht="13.5">
      <c r="A1929" s="209" t="s">
        <v>7359</v>
      </c>
      <c r="B1929" s="209" t="s">
        <v>7360</v>
      </c>
      <c r="C1929" s="209" t="s">
        <v>7381</v>
      </c>
      <c r="D1929" s="209" t="s">
        <v>7382</v>
      </c>
      <c r="E1929" s="210" t="s">
        <v>357</v>
      </c>
      <c r="F1929" s="209" t="s">
        <v>357</v>
      </c>
      <c r="G1929" s="209">
        <v>101604</v>
      </c>
      <c r="H1929" s="209" t="s">
        <v>7393</v>
      </c>
      <c r="I1929" s="209" t="s">
        <v>149</v>
      </c>
      <c r="J1929" s="209" t="s">
        <v>5389</v>
      </c>
      <c r="K1929" s="210">
        <v>7.05</v>
      </c>
      <c r="L1929" s="209" t="s">
        <v>5390</v>
      </c>
    </row>
    <row r="1930" spans="1:12" ht="13.5">
      <c r="A1930" s="209" t="s">
        <v>7359</v>
      </c>
      <c r="B1930" s="209" t="s">
        <v>7360</v>
      </c>
      <c r="C1930" s="209" t="s">
        <v>7381</v>
      </c>
      <c r="D1930" s="209" t="s">
        <v>7382</v>
      </c>
      <c r="E1930" s="210" t="s">
        <v>357</v>
      </c>
      <c r="F1930" s="209" t="s">
        <v>357</v>
      </c>
      <c r="G1930" s="209">
        <v>101605</v>
      </c>
      <c r="H1930" s="209" t="s">
        <v>7394</v>
      </c>
      <c r="I1930" s="209" t="s">
        <v>149</v>
      </c>
      <c r="J1930" s="209" t="s">
        <v>5389</v>
      </c>
      <c r="K1930" s="210">
        <v>14.03</v>
      </c>
      <c r="L1930" s="209" t="s">
        <v>5390</v>
      </c>
    </row>
    <row r="1931" spans="1:12" ht="13.5">
      <c r="A1931" s="209" t="s">
        <v>7395</v>
      </c>
      <c r="B1931" s="209" t="s">
        <v>7396</v>
      </c>
      <c r="C1931" s="209" t="s">
        <v>7397</v>
      </c>
      <c r="D1931" s="209" t="s">
        <v>7398</v>
      </c>
      <c r="E1931" s="210" t="s">
        <v>357</v>
      </c>
      <c r="F1931" s="209" t="s">
        <v>357</v>
      </c>
      <c r="G1931" s="209">
        <v>90788</v>
      </c>
      <c r="H1931" s="209" t="s">
        <v>7399</v>
      </c>
      <c r="I1931" s="209" t="s">
        <v>161</v>
      </c>
      <c r="J1931" s="209" t="s">
        <v>5447</v>
      </c>
      <c r="K1931" s="211">
        <v>1082.24</v>
      </c>
      <c r="L1931" s="209" t="s">
        <v>5390</v>
      </c>
    </row>
    <row r="1932" spans="1:12" ht="13.5">
      <c r="A1932" s="209" t="s">
        <v>7395</v>
      </c>
      <c r="B1932" s="209" t="s">
        <v>7396</v>
      </c>
      <c r="C1932" s="209" t="s">
        <v>7397</v>
      </c>
      <c r="D1932" s="209" t="s">
        <v>7398</v>
      </c>
      <c r="E1932" s="210" t="s">
        <v>357</v>
      </c>
      <c r="F1932" s="209" t="s">
        <v>357</v>
      </c>
      <c r="G1932" s="209">
        <v>90789</v>
      </c>
      <c r="H1932" s="209" t="s">
        <v>7400</v>
      </c>
      <c r="I1932" s="209" t="s">
        <v>161</v>
      </c>
      <c r="J1932" s="209" t="s">
        <v>5447</v>
      </c>
      <c r="K1932" s="211">
        <v>1083.6500000000001</v>
      </c>
      <c r="L1932" s="209" t="s">
        <v>5390</v>
      </c>
    </row>
    <row r="1933" spans="1:12" ht="13.5">
      <c r="A1933" s="209" t="s">
        <v>7395</v>
      </c>
      <c r="B1933" s="209" t="s">
        <v>7396</v>
      </c>
      <c r="C1933" s="209" t="s">
        <v>7397</v>
      </c>
      <c r="D1933" s="209" t="s">
        <v>7398</v>
      </c>
      <c r="E1933" s="210" t="s">
        <v>357</v>
      </c>
      <c r="F1933" s="209" t="s">
        <v>357</v>
      </c>
      <c r="G1933" s="209">
        <v>90790</v>
      </c>
      <c r="H1933" s="209" t="s">
        <v>7401</v>
      </c>
      <c r="I1933" s="209" t="s">
        <v>161</v>
      </c>
      <c r="J1933" s="209" t="s">
        <v>5447</v>
      </c>
      <c r="K1933" s="211">
        <v>1117.0899999999999</v>
      </c>
      <c r="L1933" s="209" t="s">
        <v>5390</v>
      </c>
    </row>
    <row r="1934" spans="1:12" ht="13.5">
      <c r="A1934" s="209" t="s">
        <v>7395</v>
      </c>
      <c r="B1934" s="209" t="s">
        <v>7396</v>
      </c>
      <c r="C1934" s="209" t="s">
        <v>7397</v>
      </c>
      <c r="D1934" s="209" t="s">
        <v>7398</v>
      </c>
      <c r="E1934" s="210" t="s">
        <v>357</v>
      </c>
      <c r="F1934" s="209" t="s">
        <v>357</v>
      </c>
      <c r="G1934" s="209">
        <v>90791</v>
      </c>
      <c r="H1934" s="209" t="s">
        <v>7402</v>
      </c>
      <c r="I1934" s="209" t="s">
        <v>161</v>
      </c>
      <c r="J1934" s="209" t="s">
        <v>5447</v>
      </c>
      <c r="K1934" s="211">
        <v>1307.26</v>
      </c>
      <c r="L1934" s="209" t="s">
        <v>5390</v>
      </c>
    </row>
    <row r="1935" spans="1:12" ht="13.5">
      <c r="A1935" s="209" t="s">
        <v>7395</v>
      </c>
      <c r="B1935" s="209" t="s">
        <v>7396</v>
      </c>
      <c r="C1935" s="209" t="s">
        <v>7397</v>
      </c>
      <c r="D1935" s="209" t="s">
        <v>7398</v>
      </c>
      <c r="E1935" s="210" t="s">
        <v>357</v>
      </c>
      <c r="F1935" s="209" t="s">
        <v>357</v>
      </c>
      <c r="G1935" s="209">
        <v>90793</v>
      </c>
      <c r="H1935" s="209" t="s">
        <v>7403</v>
      </c>
      <c r="I1935" s="209" t="s">
        <v>161</v>
      </c>
      <c r="J1935" s="209" t="s">
        <v>5447</v>
      </c>
      <c r="K1935" s="211">
        <v>1382.5</v>
      </c>
      <c r="L1935" s="209" t="s">
        <v>5390</v>
      </c>
    </row>
    <row r="1936" spans="1:12" ht="13.5">
      <c r="A1936" s="209" t="s">
        <v>7395</v>
      </c>
      <c r="B1936" s="209" t="s">
        <v>7396</v>
      </c>
      <c r="C1936" s="209" t="s">
        <v>7397</v>
      </c>
      <c r="D1936" s="209" t="s">
        <v>7398</v>
      </c>
      <c r="E1936" s="210" t="s">
        <v>357</v>
      </c>
      <c r="F1936" s="209" t="s">
        <v>357</v>
      </c>
      <c r="G1936" s="209">
        <v>90794</v>
      </c>
      <c r="H1936" s="209" t="s">
        <v>7404</v>
      </c>
      <c r="I1936" s="209" t="s">
        <v>161</v>
      </c>
      <c r="J1936" s="209" t="s">
        <v>5447</v>
      </c>
      <c r="K1936" s="210">
        <v>905.37</v>
      </c>
      <c r="L1936" s="209" t="s">
        <v>5390</v>
      </c>
    </row>
    <row r="1937" spans="1:12" ht="13.5">
      <c r="A1937" s="209" t="s">
        <v>7395</v>
      </c>
      <c r="B1937" s="209" t="s">
        <v>7396</v>
      </c>
      <c r="C1937" s="209" t="s">
        <v>7397</v>
      </c>
      <c r="D1937" s="209" t="s">
        <v>7398</v>
      </c>
      <c r="E1937" s="210" t="s">
        <v>357</v>
      </c>
      <c r="F1937" s="209" t="s">
        <v>357</v>
      </c>
      <c r="G1937" s="209">
        <v>90795</v>
      </c>
      <c r="H1937" s="209" t="s">
        <v>7405</v>
      </c>
      <c r="I1937" s="209" t="s">
        <v>161</v>
      </c>
      <c r="J1937" s="209" t="s">
        <v>5447</v>
      </c>
      <c r="K1937" s="210">
        <v>911.43</v>
      </c>
      <c r="L1937" s="209" t="s">
        <v>5390</v>
      </c>
    </row>
    <row r="1938" spans="1:12" ht="13.5">
      <c r="A1938" s="209" t="s">
        <v>7395</v>
      </c>
      <c r="B1938" s="209" t="s">
        <v>7396</v>
      </c>
      <c r="C1938" s="209" t="s">
        <v>7397</v>
      </c>
      <c r="D1938" s="209" t="s">
        <v>7398</v>
      </c>
      <c r="E1938" s="210" t="s">
        <v>357</v>
      </c>
      <c r="F1938" s="209" t="s">
        <v>357</v>
      </c>
      <c r="G1938" s="209">
        <v>90796</v>
      </c>
      <c r="H1938" s="209" t="s">
        <v>7406</v>
      </c>
      <c r="I1938" s="209" t="s">
        <v>161</v>
      </c>
      <c r="J1938" s="209" t="s">
        <v>5447</v>
      </c>
      <c r="K1938" s="210">
        <v>917.48</v>
      </c>
      <c r="L1938" s="209" t="s">
        <v>5390</v>
      </c>
    </row>
    <row r="1939" spans="1:12" ht="13.5">
      <c r="A1939" s="209" t="s">
        <v>7395</v>
      </c>
      <c r="B1939" s="209" t="s">
        <v>7396</v>
      </c>
      <c r="C1939" s="209" t="s">
        <v>7397</v>
      </c>
      <c r="D1939" s="209" t="s">
        <v>7398</v>
      </c>
      <c r="E1939" s="210" t="s">
        <v>357</v>
      </c>
      <c r="F1939" s="209" t="s">
        <v>357</v>
      </c>
      <c r="G1939" s="209">
        <v>90797</v>
      </c>
      <c r="H1939" s="209" t="s">
        <v>7407</v>
      </c>
      <c r="I1939" s="209" t="s">
        <v>161</v>
      </c>
      <c r="J1939" s="209" t="s">
        <v>5447</v>
      </c>
      <c r="K1939" s="210">
        <v>923.53</v>
      </c>
      <c r="L1939" s="209" t="s">
        <v>5390</v>
      </c>
    </row>
    <row r="1940" spans="1:12" ht="13.5">
      <c r="A1940" s="209" t="s">
        <v>7395</v>
      </c>
      <c r="B1940" s="209" t="s">
        <v>7396</v>
      </c>
      <c r="C1940" s="209" t="s">
        <v>7397</v>
      </c>
      <c r="D1940" s="209" t="s">
        <v>7398</v>
      </c>
      <c r="E1940" s="210" t="s">
        <v>357</v>
      </c>
      <c r="F1940" s="209" t="s">
        <v>357</v>
      </c>
      <c r="G1940" s="209">
        <v>90798</v>
      </c>
      <c r="H1940" s="209" t="s">
        <v>7408</v>
      </c>
      <c r="I1940" s="209" t="s">
        <v>161</v>
      </c>
      <c r="J1940" s="209" t="s">
        <v>5447</v>
      </c>
      <c r="K1940" s="211">
        <v>1357.5</v>
      </c>
      <c r="L1940" s="209" t="s">
        <v>5390</v>
      </c>
    </row>
    <row r="1941" spans="1:12" ht="13.5">
      <c r="A1941" s="209" t="s">
        <v>7395</v>
      </c>
      <c r="B1941" s="209" t="s">
        <v>7396</v>
      </c>
      <c r="C1941" s="209" t="s">
        <v>7397</v>
      </c>
      <c r="D1941" s="209" t="s">
        <v>7398</v>
      </c>
      <c r="E1941" s="210" t="s">
        <v>357</v>
      </c>
      <c r="F1941" s="209" t="s">
        <v>357</v>
      </c>
      <c r="G1941" s="209">
        <v>90799</v>
      </c>
      <c r="H1941" s="209" t="s">
        <v>7409</v>
      </c>
      <c r="I1941" s="209" t="s">
        <v>161</v>
      </c>
      <c r="J1941" s="209" t="s">
        <v>5447</v>
      </c>
      <c r="K1941" s="211">
        <v>1398.61</v>
      </c>
      <c r="L1941" s="209" t="s">
        <v>5390</v>
      </c>
    </row>
    <row r="1942" spans="1:12" ht="13.5">
      <c r="A1942" s="209" t="s">
        <v>7395</v>
      </c>
      <c r="B1942" s="209" t="s">
        <v>7396</v>
      </c>
      <c r="C1942" s="209" t="s">
        <v>7397</v>
      </c>
      <c r="D1942" s="209" t="s">
        <v>7398</v>
      </c>
      <c r="E1942" s="210" t="s">
        <v>357</v>
      </c>
      <c r="F1942" s="209" t="s">
        <v>357</v>
      </c>
      <c r="G1942" s="209">
        <v>90801</v>
      </c>
      <c r="H1942" s="209" t="s">
        <v>7410</v>
      </c>
      <c r="I1942" s="209" t="s">
        <v>161</v>
      </c>
      <c r="J1942" s="209" t="s">
        <v>5447</v>
      </c>
      <c r="K1942" s="210">
        <v>301.85000000000002</v>
      </c>
      <c r="L1942" s="209" t="s">
        <v>5390</v>
      </c>
    </row>
    <row r="1943" spans="1:12" ht="13.5">
      <c r="A1943" s="209" t="s">
        <v>7395</v>
      </c>
      <c r="B1943" s="209" t="s">
        <v>7396</v>
      </c>
      <c r="C1943" s="209" t="s">
        <v>7397</v>
      </c>
      <c r="D1943" s="209" t="s">
        <v>7398</v>
      </c>
      <c r="E1943" s="210" t="s">
        <v>357</v>
      </c>
      <c r="F1943" s="209" t="s">
        <v>357</v>
      </c>
      <c r="G1943" s="209">
        <v>90806</v>
      </c>
      <c r="H1943" s="209" t="s">
        <v>7411</v>
      </c>
      <c r="I1943" s="209" t="s">
        <v>161</v>
      </c>
      <c r="J1943" s="209" t="s">
        <v>5447</v>
      </c>
      <c r="K1943" s="210">
        <v>384.11</v>
      </c>
      <c r="L1943" s="209" t="s">
        <v>5390</v>
      </c>
    </row>
    <row r="1944" spans="1:12" ht="13.5">
      <c r="A1944" s="209" t="s">
        <v>7395</v>
      </c>
      <c r="B1944" s="209" t="s">
        <v>7396</v>
      </c>
      <c r="C1944" s="209" t="s">
        <v>7397</v>
      </c>
      <c r="D1944" s="209" t="s">
        <v>7398</v>
      </c>
      <c r="E1944" s="210" t="s">
        <v>357</v>
      </c>
      <c r="F1944" s="209" t="s">
        <v>357</v>
      </c>
      <c r="G1944" s="209">
        <v>90820</v>
      </c>
      <c r="H1944" s="209" t="s">
        <v>7412</v>
      </c>
      <c r="I1944" s="209" t="s">
        <v>161</v>
      </c>
      <c r="J1944" s="209" t="s">
        <v>5447</v>
      </c>
      <c r="K1944" s="210">
        <v>381.52</v>
      </c>
      <c r="L1944" s="209" t="s">
        <v>5390</v>
      </c>
    </row>
    <row r="1945" spans="1:12" ht="13.5">
      <c r="A1945" s="209" t="s">
        <v>7395</v>
      </c>
      <c r="B1945" s="209" t="s">
        <v>7396</v>
      </c>
      <c r="C1945" s="209" t="s">
        <v>7397</v>
      </c>
      <c r="D1945" s="209" t="s">
        <v>7398</v>
      </c>
      <c r="E1945" s="210" t="s">
        <v>357</v>
      </c>
      <c r="F1945" s="209" t="s">
        <v>357</v>
      </c>
      <c r="G1945" s="209">
        <v>90821</v>
      </c>
      <c r="H1945" s="209" t="s">
        <v>7413</v>
      </c>
      <c r="I1945" s="209" t="s">
        <v>161</v>
      </c>
      <c r="J1945" s="209" t="s">
        <v>5447</v>
      </c>
      <c r="K1945" s="210">
        <v>387.81</v>
      </c>
      <c r="L1945" s="209" t="s">
        <v>5390</v>
      </c>
    </row>
    <row r="1946" spans="1:12" ht="13.5">
      <c r="A1946" s="209" t="s">
        <v>7395</v>
      </c>
      <c r="B1946" s="209" t="s">
        <v>7396</v>
      </c>
      <c r="C1946" s="209" t="s">
        <v>7397</v>
      </c>
      <c r="D1946" s="209" t="s">
        <v>7398</v>
      </c>
      <c r="E1946" s="210" t="s">
        <v>357</v>
      </c>
      <c r="F1946" s="209" t="s">
        <v>357</v>
      </c>
      <c r="G1946" s="209">
        <v>90822</v>
      </c>
      <c r="H1946" s="209" t="s">
        <v>7414</v>
      </c>
      <c r="I1946" s="209" t="s">
        <v>161</v>
      </c>
      <c r="J1946" s="209" t="s">
        <v>5447</v>
      </c>
      <c r="K1946" s="210">
        <v>416.61</v>
      </c>
      <c r="L1946" s="209" t="s">
        <v>5390</v>
      </c>
    </row>
    <row r="1947" spans="1:12" ht="13.5">
      <c r="A1947" s="209" t="s">
        <v>7395</v>
      </c>
      <c r="B1947" s="209" t="s">
        <v>7396</v>
      </c>
      <c r="C1947" s="209" t="s">
        <v>7397</v>
      </c>
      <c r="D1947" s="209" t="s">
        <v>7398</v>
      </c>
      <c r="E1947" s="210" t="s">
        <v>357</v>
      </c>
      <c r="F1947" s="209" t="s">
        <v>357</v>
      </c>
      <c r="G1947" s="209">
        <v>90823</v>
      </c>
      <c r="H1947" s="209" t="s">
        <v>7415</v>
      </c>
      <c r="I1947" s="209" t="s">
        <v>161</v>
      </c>
      <c r="J1947" s="209" t="s">
        <v>5447</v>
      </c>
      <c r="K1947" s="210">
        <v>519.48</v>
      </c>
      <c r="L1947" s="209" t="s">
        <v>5390</v>
      </c>
    </row>
    <row r="1948" spans="1:12" ht="13.5">
      <c r="A1948" s="209" t="s">
        <v>7395</v>
      </c>
      <c r="B1948" s="209" t="s">
        <v>7396</v>
      </c>
      <c r="C1948" s="209" t="s">
        <v>7397</v>
      </c>
      <c r="D1948" s="209" t="s">
        <v>7398</v>
      </c>
      <c r="E1948" s="210" t="s">
        <v>357</v>
      </c>
      <c r="F1948" s="209" t="s">
        <v>357</v>
      </c>
      <c r="G1948" s="209">
        <v>90824</v>
      </c>
      <c r="H1948" s="209" t="s">
        <v>7416</v>
      </c>
      <c r="I1948" s="209" t="s">
        <v>161</v>
      </c>
      <c r="J1948" s="209" t="s">
        <v>5447</v>
      </c>
      <c r="K1948" s="210">
        <v>753.98</v>
      </c>
      <c r="L1948" s="209" t="s">
        <v>5390</v>
      </c>
    </row>
    <row r="1949" spans="1:12" ht="13.5">
      <c r="A1949" s="209" t="s">
        <v>7395</v>
      </c>
      <c r="B1949" s="209" t="s">
        <v>7396</v>
      </c>
      <c r="C1949" s="209" t="s">
        <v>7397</v>
      </c>
      <c r="D1949" s="209" t="s">
        <v>7398</v>
      </c>
      <c r="E1949" s="210" t="s">
        <v>357</v>
      </c>
      <c r="F1949" s="209" t="s">
        <v>357</v>
      </c>
      <c r="G1949" s="209">
        <v>90825</v>
      </c>
      <c r="H1949" s="209" t="s">
        <v>7417</v>
      </c>
      <c r="I1949" s="209" t="s">
        <v>161</v>
      </c>
      <c r="J1949" s="209" t="s">
        <v>5447</v>
      </c>
      <c r="K1949" s="210">
        <v>842.55</v>
      </c>
      <c r="L1949" s="209" t="s">
        <v>5390</v>
      </c>
    </row>
    <row r="1950" spans="1:12" ht="13.5">
      <c r="A1950" s="209" t="s">
        <v>7395</v>
      </c>
      <c r="B1950" s="209" t="s">
        <v>7396</v>
      </c>
      <c r="C1950" s="209" t="s">
        <v>7397</v>
      </c>
      <c r="D1950" s="209" t="s">
        <v>7398</v>
      </c>
      <c r="E1950" s="210" t="s">
        <v>357</v>
      </c>
      <c r="F1950" s="209" t="s">
        <v>357</v>
      </c>
      <c r="G1950" s="209">
        <v>90830</v>
      </c>
      <c r="H1950" s="209" t="s">
        <v>7418</v>
      </c>
      <c r="I1950" s="209" t="s">
        <v>161</v>
      </c>
      <c r="J1950" s="209" t="s">
        <v>5447</v>
      </c>
      <c r="K1950" s="210">
        <v>186.39</v>
      </c>
      <c r="L1950" s="209" t="s">
        <v>5390</v>
      </c>
    </row>
    <row r="1951" spans="1:12" ht="13.5">
      <c r="A1951" s="209" t="s">
        <v>7395</v>
      </c>
      <c r="B1951" s="209" t="s">
        <v>7396</v>
      </c>
      <c r="C1951" s="209" t="s">
        <v>7397</v>
      </c>
      <c r="D1951" s="209" t="s">
        <v>7398</v>
      </c>
      <c r="E1951" s="210" t="s">
        <v>357</v>
      </c>
      <c r="F1951" s="209" t="s">
        <v>357</v>
      </c>
      <c r="G1951" s="209">
        <v>90831</v>
      </c>
      <c r="H1951" s="209" t="s">
        <v>7419</v>
      </c>
      <c r="I1951" s="209" t="s">
        <v>161</v>
      </c>
      <c r="J1951" s="209" t="s">
        <v>5447</v>
      </c>
      <c r="K1951" s="210">
        <v>164.77</v>
      </c>
      <c r="L1951" s="209" t="s">
        <v>5390</v>
      </c>
    </row>
    <row r="1952" spans="1:12" ht="13.5">
      <c r="A1952" s="209" t="s">
        <v>7395</v>
      </c>
      <c r="B1952" s="209" t="s">
        <v>7396</v>
      </c>
      <c r="C1952" s="209" t="s">
        <v>7397</v>
      </c>
      <c r="D1952" s="209" t="s">
        <v>7398</v>
      </c>
      <c r="E1952" s="210" t="s">
        <v>357</v>
      </c>
      <c r="F1952" s="209" t="s">
        <v>357</v>
      </c>
      <c r="G1952" s="209">
        <v>90841</v>
      </c>
      <c r="H1952" s="209" t="s">
        <v>7420</v>
      </c>
      <c r="I1952" s="209" t="s">
        <v>161</v>
      </c>
      <c r="J1952" s="209" t="s">
        <v>5447</v>
      </c>
      <c r="K1952" s="211">
        <v>1040.5999999999999</v>
      </c>
      <c r="L1952" s="209" t="s">
        <v>5390</v>
      </c>
    </row>
    <row r="1953" spans="1:12" ht="13.5">
      <c r="A1953" s="209" t="s">
        <v>7395</v>
      </c>
      <c r="B1953" s="209" t="s">
        <v>7396</v>
      </c>
      <c r="C1953" s="209" t="s">
        <v>7397</v>
      </c>
      <c r="D1953" s="209" t="s">
        <v>7398</v>
      </c>
      <c r="E1953" s="210" t="s">
        <v>357</v>
      </c>
      <c r="F1953" s="209" t="s">
        <v>357</v>
      </c>
      <c r="G1953" s="209">
        <v>90842</v>
      </c>
      <c r="H1953" s="209" t="s">
        <v>7421</v>
      </c>
      <c r="I1953" s="209" t="s">
        <v>161</v>
      </c>
      <c r="J1953" s="209" t="s">
        <v>5447</v>
      </c>
      <c r="K1953" s="211">
        <v>1049.19</v>
      </c>
      <c r="L1953" s="209" t="s">
        <v>5390</v>
      </c>
    </row>
    <row r="1954" spans="1:12" ht="13.5">
      <c r="A1954" s="209" t="s">
        <v>7395</v>
      </c>
      <c r="B1954" s="209" t="s">
        <v>7396</v>
      </c>
      <c r="C1954" s="209" t="s">
        <v>7397</v>
      </c>
      <c r="D1954" s="209" t="s">
        <v>7398</v>
      </c>
      <c r="E1954" s="210" t="s">
        <v>357</v>
      </c>
      <c r="F1954" s="209" t="s">
        <v>357</v>
      </c>
      <c r="G1954" s="209">
        <v>90843</v>
      </c>
      <c r="H1954" s="209" t="s">
        <v>7422</v>
      </c>
      <c r="I1954" s="209" t="s">
        <v>161</v>
      </c>
      <c r="J1954" s="209" t="s">
        <v>5447</v>
      </c>
      <c r="K1954" s="211">
        <v>1101.9100000000001</v>
      </c>
      <c r="L1954" s="209" t="s">
        <v>5390</v>
      </c>
    </row>
    <row r="1955" spans="1:12" ht="13.5">
      <c r="A1955" s="209" t="s">
        <v>7395</v>
      </c>
      <c r="B1955" s="209" t="s">
        <v>7396</v>
      </c>
      <c r="C1955" s="209" t="s">
        <v>7397</v>
      </c>
      <c r="D1955" s="209" t="s">
        <v>7398</v>
      </c>
      <c r="E1955" s="210" t="s">
        <v>357</v>
      </c>
      <c r="F1955" s="209" t="s">
        <v>357</v>
      </c>
      <c r="G1955" s="209">
        <v>90844</v>
      </c>
      <c r="H1955" s="209" t="s">
        <v>7423</v>
      </c>
      <c r="I1955" s="209" t="s">
        <v>161</v>
      </c>
      <c r="J1955" s="209" t="s">
        <v>5447</v>
      </c>
      <c r="K1955" s="211">
        <v>1207.07</v>
      </c>
      <c r="L1955" s="209" t="s">
        <v>5390</v>
      </c>
    </row>
    <row r="1956" spans="1:12" ht="13.5">
      <c r="A1956" s="209" t="s">
        <v>7395</v>
      </c>
      <c r="B1956" s="209" t="s">
        <v>7396</v>
      </c>
      <c r="C1956" s="209" t="s">
        <v>7397</v>
      </c>
      <c r="D1956" s="209" t="s">
        <v>7398</v>
      </c>
      <c r="E1956" s="210" t="s">
        <v>357</v>
      </c>
      <c r="F1956" s="209" t="s">
        <v>357</v>
      </c>
      <c r="G1956" s="209">
        <v>90845</v>
      </c>
      <c r="H1956" s="209" t="s">
        <v>7424</v>
      </c>
      <c r="I1956" s="209" t="s">
        <v>161</v>
      </c>
      <c r="J1956" s="209" t="s">
        <v>5447</v>
      </c>
      <c r="K1956" s="211">
        <v>1439.28</v>
      </c>
      <c r="L1956" s="209" t="s">
        <v>5390</v>
      </c>
    </row>
    <row r="1957" spans="1:12" ht="13.5">
      <c r="A1957" s="209" t="s">
        <v>7395</v>
      </c>
      <c r="B1957" s="209" t="s">
        <v>7396</v>
      </c>
      <c r="C1957" s="209" t="s">
        <v>7397</v>
      </c>
      <c r="D1957" s="209" t="s">
        <v>7398</v>
      </c>
      <c r="E1957" s="210" t="s">
        <v>357</v>
      </c>
      <c r="F1957" s="209" t="s">
        <v>357</v>
      </c>
      <c r="G1957" s="209">
        <v>90846</v>
      </c>
      <c r="H1957" s="209" t="s">
        <v>7425</v>
      </c>
      <c r="I1957" s="209" t="s">
        <v>161</v>
      </c>
      <c r="J1957" s="209" t="s">
        <v>5447</v>
      </c>
      <c r="K1957" s="211">
        <v>1530.14</v>
      </c>
      <c r="L1957" s="209" t="s">
        <v>5390</v>
      </c>
    </row>
    <row r="1958" spans="1:12" ht="13.5">
      <c r="A1958" s="209" t="s">
        <v>7395</v>
      </c>
      <c r="B1958" s="209" t="s">
        <v>7396</v>
      </c>
      <c r="C1958" s="209" t="s">
        <v>7397</v>
      </c>
      <c r="D1958" s="209" t="s">
        <v>7398</v>
      </c>
      <c r="E1958" s="210" t="s">
        <v>357</v>
      </c>
      <c r="F1958" s="209" t="s">
        <v>357</v>
      </c>
      <c r="G1958" s="209">
        <v>90847</v>
      </c>
      <c r="H1958" s="209" t="s">
        <v>7426</v>
      </c>
      <c r="I1958" s="209" t="s">
        <v>161</v>
      </c>
      <c r="J1958" s="209" t="s">
        <v>5447</v>
      </c>
      <c r="K1958" s="210">
        <v>875.83</v>
      </c>
      <c r="L1958" s="209" t="s">
        <v>5390</v>
      </c>
    </row>
    <row r="1959" spans="1:12" ht="13.5">
      <c r="A1959" s="209" t="s">
        <v>7395</v>
      </c>
      <c r="B1959" s="209" t="s">
        <v>7396</v>
      </c>
      <c r="C1959" s="209" t="s">
        <v>7397</v>
      </c>
      <c r="D1959" s="209" t="s">
        <v>7398</v>
      </c>
      <c r="E1959" s="210" t="s">
        <v>357</v>
      </c>
      <c r="F1959" s="209" t="s">
        <v>357</v>
      </c>
      <c r="G1959" s="209">
        <v>90848</v>
      </c>
      <c r="H1959" s="209" t="s">
        <v>7427</v>
      </c>
      <c r="I1959" s="209" t="s">
        <v>161</v>
      </c>
      <c r="J1959" s="209" t="s">
        <v>5447</v>
      </c>
      <c r="K1959" s="210">
        <v>884.42</v>
      </c>
      <c r="L1959" s="209" t="s">
        <v>5390</v>
      </c>
    </row>
    <row r="1960" spans="1:12" ht="13.5">
      <c r="A1960" s="209" t="s">
        <v>7395</v>
      </c>
      <c r="B1960" s="209" t="s">
        <v>7396</v>
      </c>
      <c r="C1960" s="209" t="s">
        <v>7397</v>
      </c>
      <c r="D1960" s="209" t="s">
        <v>7398</v>
      </c>
      <c r="E1960" s="210" t="s">
        <v>357</v>
      </c>
      <c r="F1960" s="209" t="s">
        <v>357</v>
      </c>
      <c r="G1960" s="209">
        <v>90849</v>
      </c>
      <c r="H1960" s="209" t="s">
        <v>7428</v>
      </c>
      <c r="I1960" s="209" t="s">
        <v>161</v>
      </c>
      <c r="J1960" s="209" t="s">
        <v>5447</v>
      </c>
      <c r="K1960" s="210">
        <v>915.52</v>
      </c>
      <c r="L1960" s="209" t="s">
        <v>5390</v>
      </c>
    </row>
    <row r="1961" spans="1:12" ht="13.5">
      <c r="A1961" s="209" t="s">
        <v>7395</v>
      </c>
      <c r="B1961" s="209" t="s">
        <v>7396</v>
      </c>
      <c r="C1961" s="209" t="s">
        <v>7397</v>
      </c>
      <c r="D1961" s="209" t="s">
        <v>7398</v>
      </c>
      <c r="E1961" s="210" t="s">
        <v>357</v>
      </c>
      <c r="F1961" s="209" t="s">
        <v>357</v>
      </c>
      <c r="G1961" s="209">
        <v>90850</v>
      </c>
      <c r="H1961" s="209" t="s">
        <v>7429</v>
      </c>
      <c r="I1961" s="209" t="s">
        <v>161</v>
      </c>
      <c r="J1961" s="209" t="s">
        <v>5447</v>
      </c>
      <c r="K1961" s="211">
        <v>1020.68</v>
      </c>
      <c r="L1961" s="209" t="s">
        <v>5390</v>
      </c>
    </row>
    <row r="1962" spans="1:12" ht="13.5">
      <c r="A1962" s="209" t="s">
        <v>7395</v>
      </c>
      <c r="B1962" s="209" t="s">
        <v>7396</v>
      </c>
      <c r="C1962" s="209" t="s">
        <v>7397</v>
      </c>
      <c r="D1962" s="209" t="s">
        <v>7398</v>
      </c>
      <c r="E1962" s="210" t="s">
        <v>357</v>
      </c>
      <c r="F1962" s="209" t="s">
        <v>357</v>
      </c>
      <c r="G1962" s="209">
        <v>90851</v>
      </c>
      <c r="H1962" s="209" t="s">
        <v>7430</v>
      </c>
      <c r="I1962" s="209" t="s">
        <v>161</v>
      </c>
      <c r="J1962" s="209" t="s">
        <v>5447</v>
      </c>
      <c r="K1962" s="211">
        <v>1252.8900000000001</v>
      </c>
      <c r="L1962" s="209" t="s">
        <v>5390</v>
      </c>
    </row>
    <row r="1963" spans="1:12" ht="13.5">
      <c r="A1963" s="209" t="s">
        <v>7395</v>
      </c>
      <c r="B1963" s="209" t="s">
        <v>7396</v>
      </c>
      <c r="C1963" s="209" t="s">
        <v>7397</v>
      </c>
      <c r="D1963" s="209" t="s">
        <v>7398</v>
      </c>
      <c r="E1963" s="210" t="s">
        <v>357</v>
      </c>
      <c r="F1963" s="209" t="s">
        <v>357</v>
      </c>
      <c r="G1963" s="209">
        <v>90852</v>
      </c>
      <c r="H1963" s="209" t="s">
        <v>7431</v>
      </c>
      <c r="I1963" s="209" t="s">
        <v>161</v>
      </c>
      <c r="J1963" s="209" t="s">
        <v>5447</v>
      </c>
      <c r="K1963" s="211">
        <v>1343.75</v>
      </c>
      <c r="L1963" s="209" t="s">
        <v>5390</v>
      </c>
    </row>
    <row r="1964" spans="1:12" ht="13.5">
      <c r="A1964" s="209" t="s">
        <v>7395</v>
      </c>
      <c r="B1964" s="209" t="s">
        <v>7396</v>
      </c>
      <c r="C1964" s="209" t="s">
        <v>7397</v>
      </c>
      <c r="D1964" s="209" t="s">
        <v>7398</v>
      </c>
      <c r="E1964" s="210" t="s">
        <v>357</v>
      </c>
      <c r="F1964" s="209" t="s">
        <v>357</v>
      </c>
      <c r="G1964" s="209">
        <v>91009</v>
      </c>
      <c r="H1964" s="209" t="s">
        <v>7432</v>
      </c>
      <c r="I1964" s="209" t="s">
        <v>161</v>
      </c>
      <c r="J1964" s="209" t="s">
        <v>5447</v>
      </c>
      <c r="K1964" s="210">
        <v>396.35</v>
      </c>
      <c r="L1964" s="209" t="s">
        <v>5390</v>
      </c>
    </row>
    <row r="1965" spans="1:12" ht="13.5">
      <c r="A1965" s="209" t="s">
        <v>7395</v>
      </c>
      <c r="B1965" s="209" t="s">
        <v>7396</v>
      </c>
      <c r="C1965" s="209" t="s">
        <v>7397</v>
      </c>
      <c r="D1965" s="209" t="s">
        <v>7398</v>
      </c>
      <c r="E1965" s="210" t="s">
        <v>357</v>
      </c>
      <c r="F1965" s="209" t="s">
        <v>357</v>
      </c>
      <c r="G1965" s="209">
        <v>91010</v>
      </c>
      <c r="H1965" s="209" t="s">
        <v>7433</v>
      </c>
      <c r="I1965" s="209" t="s">
        <v>161</v>
      </c>
      <c r="J1965" s="209" t="s">
        <v>5447</v>
      </c>
      <c r="K1965" s="210">
        <v>403.34</v>
      </c>
      <c r="L1965" s="209" t="s">
        <v>5390</v>
      </c>
    </row>
    <row r="1966" spans="1:12" ht="13.5">
      <c r="A1966" s="209" t="s">
        <v>7395</v>
      </c>
      <c r="B1966" s="209" t="s">
        <v>7396</v>
      </c>
      <c r="C1966" s="209" t="s">
        <v>7397</v>
      </c>
      <c r="D1966" s="209" t="s">
        <v>7398</v>
      </c>
      <c r="E1966" s="210" t="s">
        <v>357</v>
      </c>
      <c r="F1966" s="209" t="s">
        <v>357</v>
      </c>
      <c r="G1966" s="209">
        <v>91011</v>
      </c>
      <c r="H1966" s="209" t="s">
        <v>7434</v>
      </c>
      <c r="I1966" s="209" t="s">
        <v>161</v>
      </c>
      <c r="J1966" s="209" t="s">
        <v>5447</v>
      </c>
      <c r="K1966" s="210">
        <v>476.81</v>
      </c>
      <c r="L1966" s="209" t="s">
        <v>5390</v>
      </c>
    </row>
    <row r="1967" spans="1:12" ht="13.5">
      <c r="A1967" s="209" t="s">
        <v>7395</v>
      </c>
      <c r="B1967" s="209" t="s">
        <v>7396</v>
      </c>
      <c r="C1967" s="209" t="s">
        <v>7397</v>
      </c>
      <c r="D1967" s="209" t="s">
        <v>7398</v>
      </c>
      <c r="E1967" s="210" t="s">
        <v>357</v>
      </c>
      <c r="F1967" s="209" t="s">
        <v>357</v>
      </c>
      <c r="G1967" s="209">
        <v>91012</v>
      </c>
      <c r="H1967" s="209" t="s">
        <v>7435</v>
      </c>
      <c r="I1967" s="209" t="s">
        <v>161</v>
      </c>
      <c r="J1967" s="209" t="s">
        <v>5447</v>
      </c>
      <c r="K1967" s="210">
        <v>532.63</v>
      </c>
      <c r="L1967" s="209" t="s">
        <v>5390</v>
      </c>
    </row>
    <row r="1968" spans="1:12" ht="13.5">
      <c r="A1968" s="209" t="s">
        <v>7395</v>
      </c>
      <c r="B1968" s="209" t="s">
        <v>7396</v>
      </c>
      <c r="C1968" s="209" t="s">
        <v>7397</v>
      </c>
      <c r="D1968" s="209" t="s">
        <v>7398</v>
      </c>
      <c r="E1968" s="210" t="s">
        <v>357</v>
      </c>
      <c r="F1968" s="209" t="s">
        <v>357</v>
      </c>
      <c r="G1968" s="209">
        <v>91013</v>
      </c>
      <c r="H1968" s="209" t="s">
        <v>7436</v>
      </c>
      <c r="I1968" s="209" t="s">
        <v>161</v>
      </c>
      <c r="J1968" s="209" t="s">
        <v>5447</v>
      </c>
      <c r="K1968" s="210">
        <v>890.66</v>
      </c>
      <c r="L1968" s="209" t="s">
        <v>5390</v>
      </c>
    </row>
    <row r="1969" spans="1:12" ht="13.5">
      <c r="A1969" s="209" t="s">
        <v>7395</v>
      </c>
      <c r="B1969" s="209" t="s">
        <v>7396</v>
      </c>
      <c r="C1969" s="209" t="s">
        <v>7397</v>
      </c>
      <c r="D1969" s="209" t="s">
        <v>7398</v>
      </c>
      <c r="E1969" s="210" t="s">
        <v>357</v>
      </c>
      <c r="F1969" s="209" t="s">
        <v>357</v>
      </c>
      <c r="G1969" s="209">
        <v>91014</v>
      </c>
      <c r="H1969" s="209" t="s">
        <v>7437</v>
      </c>
      <c r="I1969" s="209" t="s">
        <v>161</v>
      </c>
      <c r="J1969" s="209" t="s">
        <v>5447</v>
      </c>
      <c r="K1969" s="210">
        <v>899.95</v>
      </c>
      <c r="L1969" s="209" t="s">
        <v>5390</v>
      </c>
    </row>
    <row r="1970" spans="1:12" ht="13.5">
      <c r="A1970" s="209" t="s">
        <v>7395</v>
      </c>
      <c r="B1970" s="209" t="s">
        <v>7396</v>
      </c>
      <c r="C1970" s="209" t="s">
        <v>7397</v>
      </c>
      <c r="D1970" s="209" t="s">
        <v>7398</v>
      </c>
      <c r="E1970" s="210" t="s">
        <v>357</v>
      </c>
      <c r="F1970" s="209" t="s">
        <v>357</v>
      </c>
      <c r="G1970" s="209">
        <v>91015</v>
      </c>
      <c r="H1970" s="209" t="s">
        <v>7438</v>
      </c>
      <c r="I1970" s="209" t="s">
        <v>161</v>
      </c>
      <c r="J1970" s="209" t="s">
        <v>5447</v>
      </c>
      <c r="K1970" s="210">
        <v>975.72</v>
      </c>
      <c r="L1970" s="209" t="s">
        <v>5390</v>
      </c>
    </row>
    <row r="1971" spans="1:12" ht="13.5">
      <c r="A1971" s="209" t="s">
        <v>7395</v>
      </c>
      <c r="B1971" s="209" t="s">
        <v>7396</v>
      </c>
      <c r="C1971" s="209" t="s">
        <v>7397</v>
      </c>
      <c r="D1971" s="209" t="s">
        <v>7398</v>
      </c>
      <c r="E1971" s="210" t="s">
        <v>357</v>
      </c>
      <c r="F1971" s="209" t="s">
        <v>357</v>
      </c>
      <c r="G1971" s="209">
        <v>91016</v>
      </c>
      <c r="H1971" s="209" t="s">
        <v>7439</v>
      </c>
      <c r="I1971" s="209" t="s">
        <v>161</v>
      </c>
      <c r="J1971" s="209" t="s">
        <v>5447</v>
      </c>
      <c r="K1971" s="211">
        <v>1033.83</v>
      </c>
      <c r="L1971" s="209" t="s">
        <v>5390</v>
      </c>
    </row>
    <row r="1972" spans="1:12" ht="13.5">
      <c r="A1972" s="209" t="s">
        <v>7395</v>
      </c>
      <c r="B1972" s="209" t="s">
        <v>7396</v>
      </c>
      <c r="C1972" s="209" t="s">
        <v>7397</v>
      </c>
      <c r="D1972" s="209" t="s">
        <v>7398</v>
      </c>
      <c r="E1972" s="210" t="s">
        <v>357</v>
      </c>
      <c r="F1972" s="209" t="s">
        <v>357</v>
      </c>
      <c r="G1972" s="209">
        <v>91287</v>
      </c>
      <c r="H1972" s="209" t="s">
        <v>7440</v>
      </c>
      <c r="I1972" s="209" t="s">
        <v>161</v>
      </c>
      <c r="J1972" s="209" t="s">
        <v>5447</v>
      </c>
      <c r="K1972" s="210">
        <v>218.08</v>
      </c>
      <c r="L1972" s="209" t="s">
        <v>5390</v>
      </c>
    </row>
    <row r="1973" spans="1:12" ht="13.5">
      <c r="A1973" s="209" t="s">
        <v>7395</v>
      </c>
      <c r="B1973" s="209" t="s">
        <v>7396</v>
      </c>
      <c r="C1973" s="209" t="s">
        <v>7397</v>
      </c>
      <c r="D1973" s="209" t="s">
        <v>7398</v>
      </c>
      <c r="E1973" s="210" t="s">
        <v>357</v>
      </c>
      <c r="F1973" s="209" t="s">
        <v>357</v>
      </c>
      <c r="G1973" s="209">
        <v>91292</v>
      </c>
      <c r="H1973" s="209" t="s">
        <v>7441</v>
      </c>
      <c r="I1973" s="209" t="s">
        <v>161</v>
      </c>
      <c r="J1973" s="209" t="s">
        <v>5447</v>
      </c>
      <c r="K1973" s="210">
        <v>300.33999999999997</v>
      </c>
      <c r="L1973" s="209" t="s">
        <v>5390</v>
      </c>
    </row>
    <row r="1974" spans="1:12" ht="13.5">
      <c r="A1974" s="209" t="s">
        <v>7395</v>
      </c>
      <c r="B1974" s="209" t="s">
        <v>7396</v>
      </c>
      <c r="C1974" s="209" t="s">
        <v>7397</v>
      </c>
      <c r="D1974" s="209" t="s">
        <v>7398</v>
      </c>
      <c r="E1974" s="210" t="s">
        <v>357</v>
      </c>
      <c r="F1974" s="209" t="s">
        <v>357</v>
      </c>
      <c r="G1974" s="209">
        <v>91295</v>
      </c>
      <c r="H1974" s="209" t="s">
        <v>7442</v>
      </c>
      <c r="I1974" s="209" t="s">
        <v>161</v>
      </c>
      <c r="J1974" s="209" t="s">
        <v>5447</v>
      </c>
      <c r="K1974" s="210">
        <v>409.18</v>
      </c>
      <c r="L1974" s="209" t="s">
        <v>5390</v>
      </c>
    </row>
    <row r="1975" spans="1:12" ht="13.5">
      <c r="A1975" s="209" t="s">
        <v>7395</v>
      </c>
      <c r="B1975" s="209" t="s">
        <v>7396</v>
      </c>
      <c r="C1975" s="209" t="s">
        <v>7397</v>
      </c>
      <c r="D1975" s="209" t="s">
        <v>7398</v>
      </c>
      <c r="E1975" s="210" t="s">
        <v>357</v>
      </c>
      <c r="F1975" s="209" t="s">
        <v>357</v>
      </c>
      <c r="G1975" s="209">
        <v>91296</v>
      </c>
      <c r="H1975" s="209" t="s">
        <v>7443</v>
      </c>
      <c r="I1975" s="209" t="s">
        <v>161</v>
      </c>
      <c r="J1975" s="209" t="s">
        <v>5447</v>
      </c>
      <c r="K1975" s="210">
        <v>439.21</v>
      </c>
      <c r="L1975" s="209" t="s">
        <v>5390</v>
      </c>
    </row>
    <row r="1976" spans="1:12" ht="13.5">
      <c r="A1976" s="209" t="s">
        <v>7395</v>
      </c>
      <c r="B1976" s="209" t="s">
        <v>7396</v>
      </c>
      <c r="C1976" s="209" t="s">
        <v>7397</v>
      </c>
      <c r="D1976" s="209" t="s">
        <v>7398</v>
      </c>
      <c r="E1976" s="210" t="s">
        <v>357</v>
      </c>
      <c r="F1976" s="209" t="s">
        <v>357</v>
      </c>
      <c r="G1976" s="209">
        <v>91297</v>
      </c>
      <c r="H1976" s="209" t="s">
        <v>7444</v>
      </c>
      <c r="I1976" s="209" t="s">
        <v>161</v>
      </c>
      <c r="J1976" s="209" t="s">
        <v>5447</v>
      </c>
      <c r="K1976" s="210">
        <v>485.37</v>
      </c>
      <c r="L1976" s="209" t="s">
        <v>5390</v>
      </c>
    </row>
    <row r="1977" spans="1:12" ht="13.5">
      <c r="A1977" s="209" t="s">
        <v>7395</v>
      </c>
      <c r="B1977" s="209" t="s">
        <v>7396</v>
      </c>
      <c r="C1977" s="209" t="s">
        <v>7397</v>
      </c>
      <c r="D1977" s="209" t="s">
        <v>7398</v>
      </c>
      <c r="E1977" s="210" t="s">
        <v>357</v>
      </c>
      <c r="F1977" s="209" t="s">
        <v>357</v>
      </c>
      <c r="G1977" s="209">
        <v>91298</v>
      </c>
      <c r="H1977" s="209" t="s">
        <v>7445</v>
      </c>
      <c r="I1977" s="209" t="s">
        <v>161</v>
      </c>
      <c r="J1977" s="209" t="s">
        <v>5389</v>
      </c>
      <c r="K1977" s="210">
        <v>881.94</v>
      </c>
      <c r="L1977" s="209" t="s">
        <v>5390</v>
      </c>
    </row>
    <row r="1978" spans="1:12" ht="13.5">
      <c r="A1978" s="209" t="s">
        <v>7395</v>
      </c>
      <c r="B1978" s="209" t="s">
        <v>7396</v>
      </c>
      <c r="C1978" s="209" t="s">
        <v>7397</v>
      </c>
      <c r="D1978" s="209" t="s">
        <v>7398</v>
      </c>
      <c r="E1978" s="210" t="s">
        <v>357</v>
      </c>
      <c r="F1978" s="209" t="s">
        <v>357</v>
      </c>
      <c r="G1978" s="209">
        <v>91299</v>
      </c>
      <c r="H1978" s="209" t="s">
        <v>7446</v>
      </c>
      <c r="I1978" s="209" t="s">
        <v>161</v>
      </c>
      <c r="J1978" s="209" t="s">
        <v>5389</v>
      </c>
      <c r="K1978" s="211">
        <v>1234.01</v>
      </c>
      <c r="L1978" s="209" t="s">
        <v>5390</v>
      </c>
    </row>
    <row r="1979" spans="1:12" ht="13.5">
      <c r="A1979" s="209" t="s">
        <v>7395</v>
      </c>
      <c r="B1979" s="209" t="s">
        <v>7396</v>
      </c>
      <c r="C1979" s="209" t="s">
        <v>7397</v>
      </c>
      <c r="D1979" s="209" t="s">
        <v>7398</v>
      </c>
      <c r="E1979" s="210" t="s">
        <v>357</v>
      </c>
      <c r="F1979" s="209" t="s">
        <v>357</v>
      </c>
      <c r="G1979" s="209">
        <v>91304</v>
      </c>
      <c r="H1979" s="209" t="s">
        <v>7447</v>
      </c>
      <c r="I1979" s="209" t="s">
        <v>161</v>
      </c>
      <c r="J1979" s="209" t="s">
        <v>5447</v>
      </c>
      <c r="K1979" s="210">
        <v>108.71</v>
      </c>
      <c r="L1979" s="209" t="s">
        <v>5390</v>
      </c>
    </row>
    <row r="1980" spans="1:12" ht="13.5">
      <c r="A1980" s="209" t="s">
        <v>7395</v>
      </c>
      <c r="B1980" s="209" t="s">
        <v>7396</v>
      </c>
      <c r="C1980" s="209" t="s">
        <v>7397</v>
      </c>
      <c r="D1980" s="209" t="s">
        <v>7398</v>
      </c>
      <c r="E1980" s="210" t="s">
        <v>357</v>
      </c>
      <c r="F1980" s="209" t="s">
        <v>357</v>
      </c>
      <c r="G1980" s="209">
        <v>91305</v>
      </c>
      <c r="H1980" s="209" t="s">
        <v>7448</v>
      </c>
      <c r="I1980" s="209" t="s">
        <v>161</v>
      </c>
      <c r="J1980" s="209" t="s">
        <v>5447</v>
      </c>
      <c r="K1980" s="210">
        <v>111.33</v>
      </c>
      <c r="L1980" s="209" t="s">
        <v>5390</v>
      </c>
    </row>
    <row r="1981" spans="1:12" ht="13.5">
      <c r="A1981" s="209" t="s">
        <v>7395</v>
      </c>
      <c r="B1981" s="209" t="s">
        <v>7396</v>
      </c>
      <c r="C1981" s="209" t="s">
        <v>7397</v>
      </c>
      <c r="D1981" s="209" t="s">
        <v>7398</v>
      </c>
      <c r="E1981" s="210" t="s">
        <v>357</v>
      </c>
      <c r="F1981" s="209" t="s">
        <v>357</v>
      </c>
      <c r="G1981" s="209">
        <v>91306</v>
      </c>
      <c r="H1981" s="209" t="s">
        <v>7449</v>
      </c>
      <c r="I1981" s="209" t="s">
        <v>161</v>
      </c>
      <c r="J1981" s="209" t="s">
        <v>5447</v>
      </c>
      <c r="K1981" s="210">
        <v>164.77</v>
      </c>
      <c r="L1981" s="209" t="s">
        <v>5390</v>
      </c>
    </row>
    <row r="1982" spans="1:12" ht="13.5">
      <c r="A1982" s="209" t="s">
        <v>7395</v>
      </c>
      <c r="B1982" s="209" t="s">
        <v>7396</v>
      </c>
      <c r="C1982" s="209" t="s">
        <v>7397</v>
      </c>
      <c r="D1982" s="209" t="s">
        <v>7398</v>
      </c>
      <c r="E1982" s="210" t="s">
        <v>357</v>
      </c>
      <c r="F1982" s="209" t="s">
        <v>357</v>
      </c>
      <c r="G1982" s="209">
        <v>91307</v>
      </c>
      <c r="H1982" s="209" t="s">
        <v>7450</v>
      </c>
      <c r="I1982" s="209" t="s">
        <v>161</v>
      </c>
      <c r="J1982" s="209" t="s">
        <v>5447</v>
      </c>
      <c r="K1982" s="210">
        <v>93.3</v>
      </c>
      <c r="L1982" s="209" t="s">
        <v>5390</v>
      </c>
    </row>
    <row r="1983" spans="1:12" ht="13.5">
      <c r="A1983" s="209" t="s">
        <v>7395</v>
      </c>
      <c r="B1983" s="209" t="s">
        <v>7396</v>
      </c>
      <c r="C1983" s="209" t="s">
        <v>7397</v>
      </c>
      <c r="D1983" s="209" t="s">
        <v>7398</v>
      </c>
      <c r="E1983" s="210" t="s">
        <v>357</v>
      </c>
      <c r="F1983" s="209" t="s">
        <v>357</v>
      </c>
      <c r="G1983" s="209">
        <v>91312</v>
      </c>
      <c r="H1983" s="209" t="s">
        <v>7451</v>
      </c>
      <c r="I1983" s="209" t="s">
        <v>161</v>
      </c>
      <c r="J1983" s="209" t="s">
        <v>5447</v>
      </c>
      <c r="K1983" s="210">
        <v>867.3</v>
      </c>
      <c r="L1983" s="209" t="s">
        <v>5390</v>
      </c>
    </row>
    <row r="1984" spans="1:12" ht="13.5">
      <c r="A1984" s="209" t="s">
        <v>7395</v>
      </c>
      <c r="B1984" s="209" t="s">
        <v>7396</v>
      </c>
      <c r="C1984" s="209" t="s">
        <v>7397</v>
      </c>
      <c r="D1984" s="209" t="s">
        <v>7398</v>
      </c>
      <c r="E1984" s="210" t="s">
        <v>357</v>
      </c>
      <c r="F1984" s="209" t="s">
        <v>357</v>
      </c>
      <c r="G1984" s="209">
        <v>91313</v>
      </c>
      <c r="H1984" s="209" t="s">
        <v>7452</v>
      </c>
      <c r="I1984" s="209" t="s">
        <v>161</v>
      </c>
      <c r="J1984" s="209" t="s">
        <v>5447</v>
      </c>
      <c r="K1984" s="210">
        <v>857.1</v>
      </c>
      <c r="L1984" s="209" t="s">
        <v>5390</v>
      </c>
    </row>
    <row r="1985" spans="1:12" ht="13.5">
      <c r="A1985" s="209" t="s">
        <v>7395</v>
      </c>
      <c r="B1985" s="209" t="s">
        <v>7396</v>
      </c>
      <c r="C1985" s="209" t="s">
        <v>7397</v>
      </c>
      <c r="D1985" s="209" t="s">
        <v>7398</v>
      </c>
      <c r="E1985" s="210" t="s">
        <v>357</v>
      </c>
      <c r="F1985" s="209" t="s">
        <v>357</v>
      </c>
      <c r="G1985" s="209">
        <v>91314</v>
      </c>
      <c r="H1985" s="209" t="s">
        <v>7453</v>
      </c>
      <c r="I1985" s="209" t="s">
        <v>161</v>
      </c>
      <c r="J1985" s="209" t="s">
        <v>5447</v>
      </c>
      <c r="K1985" s="210">
        <v>902.86</v>
      </c>
      <c r="L1985" s="209" t="s">
        <v>5390</v>
      </c>
    </row>
    <row r="1986" spans="1:12" ht="13.5">
      <c r="A1986" s="209" t="s">
        <v>7395</v>
      </c>
      <c r="B1986" s="209" t="s">
        <v>7396</v>
      </c>
      <c r="C1986" s="209" t="s">
        <v>7397</v>
      </c>
      <c r="D1986" s="209" t="s">
        <v>7398</v>
      </c>
      <c r="E1986" s="210" t="s">
        <v>357</v>
      </c>
      <c r="F1986" s="209" t="s">
        <v>357</v>
      </c>
      <c r="G1986" s="209">
        <v>91315</v>
      </c>
      <c r="H1986" s="209" t="s">
        <v>7454</v>
      </c>
      <c r="I1986" s="209" t="s">
        <v>161</v>
      </c>
      <c r="J1986" s="209" t="s">
        <v>5447</v>
      </c>
      <c r="K1986" s="211">
        <v>1007.27</v>
      </c>
      <c r="L1986" s="209" t="s">
        <v>5390</v>
      </c>
    </row>
    <row r="1987" spans="1:12" ht="13.5">
      <c r="A1987" s="209" t="s">
        <v>7395</v>
      </c>
      <c r="B1987" s="209" t="s">
        <v>7396</v>
      </c>
      <c r="C1987" s="209" t="s">
        <v>7397</v>
      </c>
      <c r="D1987" s="209" t="s">
        <v>7398</v>
      </c>
      <c r="E1987" s="210" t="s">
        <v>357</v>
      </c>
      <c r="F1987" s="209" t="s">
        <v>357</v>
      </c>
      <c r="G1987" s="209">
        <v>91316</v>
      </c>
      <c r="H1987" s="209" t="s">
        <v>7455</v>
      </c>
      <c r="I1987" s="209" t="s">
        <v>161</v>
      </c>
      <c r="J1987" s="209" t="s">
        <v>5447</v>
      </c>
      <c r="K1987" s="211">
        <v>1240.23</v>
      </c>
      <c r="L1987" s="209" t="s">
        <v>5390</v>
      </c>
    </row>
    <row r="1988" spans="1:12" ht="13.5">
      <c r="A1988" s="209" t="s">
        <v>7395</v>
      </c>
      <c r="B1988" s="209" t="s">
        <v>7396</v>
      </c>
      <c r="C1988" s="209" t="s">
        <v>7397</v>
      </c>
      <c r="D1988" s="209" t="s">
        <v>7398</v>
      </c>
      <c r="E1988" s="210" t="s">
        <v>357</v>
      </c>
      <c r="F1988" s="209" t="s">
        <v>357</v>
      </c>
      <c r="G1988" s="209">
        <v>91317</v>
      </c>
      <c r="H1988" s="209" t="s">
        <v>7456</v>
      </c>
      <c r="I1988" s="209" t="s">
        <v>161</v>
      </c>
      <c r="J1988" s="209" t="s">
        <v>5447</v>
      </c>
      <c r="K1988" s="211">
        <v>1330.34</v>
      </c>
      <c r="L1988" s="209" t="s">
        <v>5390</v>
      </c>
    </row>
    <row r="1989" spans="1:12" ht="13.5">
      <c r="A1989" s="209" t="s">
        <v>7395</v>
      </c>
      <c r="B1989" s="209" t="s">
        <v>7396</v>
      </c>
      <c r="C1989" s="209" t="s">
        <v>7397</v>
      </c>
      <c r="D1989" s="209" t="s">
        <v>7398</v>
      </c>
      <c r="E1989" s="210" t="s">
        <v>357</v>
      </c>
      <c r="F1989" s="209" t="s">
        <v>357</v>
      </c>
      <c r="G1989" s="209">
        <v>91318</v>
      </c>
      <c r="H1989" s="209" t="s">
        <v>7457</v>
      </c>
      <c r="I1989" s="209" t="s">
        <v>161</v>
      </c>
      <c r="J1989" s="209" t="s">
        <v>5447</v>
      </c>
      <c r="K1989" s="210">
        <v>755.97</v>
      </c>
      <c r="L1989" s="209" t="s">
        <v>5390</v>
      </c>
    </row>
    <row r="1990" spans="1:12" ht="13.5">
      <c r="A1990" s="209" t="s">
        <v>7395</v>
      </c>
      <c r="B1990" s="209" t="s">
        <v>7396</v>
      </c>
      <c r="C1990" s="209" t="s">
        <v>7397</v>
      </c>
      <c r="D1990" s="209" t="s">
        <v>7398</v>
      </c>
      <c r="E1990" s="210" t="s">
        <v>357</v>
      </c>
      <c r="F1990" s="209" t="s">
        <v>357</v>
      </c>
      <c r="G1990" s="209">
        <v>91319</v>
      </c>
      <c r="H1990" s="209" t="s">
        <v>7458</v>
      </c>
      <c r="I1990" s="209" t="s">
        <v>161</v>
      </c>
      <c r="J1990" s="209" t="s">
        <v>5447</v>
      </c>
      <c r="K1990" s="210">
        <v>763.8</v>
      </c>
      <c r="L1990" s="209" t="s">
        <v>5390</v>
      </c>
    </row>
    <row r="1991" spans="1:12" ht="13.5">
      <c r="A1991" s="209" t="s">
        <v>7395</v>
      </c>
      <c r="B1991" s="209" t="s">
        <v>7396</v>
      </c>
      <c r="C1991" s="209" t="s">
        <v>7397</v>
      </c>
      <c r="D1991" s="209" t="s">
        <v>7398</v>
      </c>
      <c r="E1991" s="210" t="s">
        <v>357</v>
      </c>
      <c r="F1991" s="209" t="s">
        <v>357</v>
      </c>
      <c r="G1991" s="209">
        <v>91320</v>
      </c>
      <c r="H1991" s="209" t="s">
        <v>7459</v>
      </c>
      <c r="I1991" s="209" t="s">
        <v>161</v>
      </c>
      <c r="J1991" s="209" t="s">
        <v>5447</v>
      </c>
      <c r="K1991" s="210">
        <v>794.15</v>
      </c>
      <c r="L1991" s="209" t="s">
        <v>5390</v>
      </c>
    </row>
    <row r="1992" spans="1:12" ht="13.5">
      <c r="A1992" s="209" t="s">
        <v>7395</v>
      </c>
      <c r="B1992" s="209" t="s">
        <v>7396</v>
      </c>
      <c r="C1992" s="209" t="s">
        <v>7397</v>
      </c>
      <c r="D1992" s="209" t="s">
        <v>7398</v>
      </c>
      <c r="E1992" s="210" t="s">
        <v>357</v>
      </c>
      <c r="F1992" s="209" t="s">
        <v>357</v>
      </c>
      <c r="G1992" s="209">
        <v>91321</v>
      </c>
      <c r="H1992" s="209" t="s">
        <v>7460</v>
      </c>
      <c r="I1992" s="209" t="s">
        <v>161</v>
      </c>
      <c r="J1992" s="209" t="s">
        <v>5447</v>
      </c>
      <c r="K1992" s="210">
        <v>898.56</v>
      </c>
      <c r="L1992" s="209" t="s">
        <v>5390</v>
      </c>
    </row>
    <row r="1993" spans="1:12" ht="13.5">
      <c r="A1993" s="209" t="s">
        <v>7395</v>
      </c>
      <c r="B1993" s="209" t="s">
        <v>7396</v>
      </c>
      <c r="C1993" s="209" t="s">
        <v>7397</v>
      </c>
      <c r="D1993" s="209" t="s">
        <v>7398</v>
      </c>
      <c r="E1993" s="210" t="s">
        <v>357</v>
      </c>
      <c r="F1993" s="209" t="s">
        <v>357</v>
      </c>
      <c r="G1993" s="209">
        <v>91322</v>
      </c>
      <c r="H1993" s="209" t="s">
        <v>7461</v>
      </c>
      <c r="I1993" s="209" t="s">
        <v>161</v>
      </c>
      <c r="J1993" s="209" t="s">
        <v>5447</v>
      </c>
      <c r="K1993" s="211">
        <v>1131.52</v>
      </c>
      <c r="L1993" s="209" t="s">
        <v>5390</v>
      </c>
    </row>
    <row r="1994" spans="1:12" ht="13.5">
      <c r="A1994" s="209" t="s">
        <v>7395</v>
      </c>
      <c r="B1994" s="209" t="s">
        <v>7396</v>
      </c>
      <c r="C1994" s="209" t="s">
        <v>7397</v>
      </c>
      <c r="D1994" s="209" t="s">
        <v>7398</v>
      </c>
      <c r="E1994" s="210" t="s">
        <v>357</v>
      </c>
      <c r="F1994" s="209" t="s">
        <v>357</v>
      </c>
      <c r="G1994" s="209">
        <v>91323</v>
      </c>
      <c r="H1994" s="209" t="s">
        <v>7462</v>
      </c>
      <c r="I1994" s="209" t="s">
        <v>161</v>
      </c>
      <c r="J1994" s="209" t="s">
        <v>5447</v>
      </c>
      <c r="K1994" s="211">
        <v>1221.6300000000001</v>
      </c>
      <c r="L1994" s="209" t="s">
        <v>5390</v>
      </c>
    </row>
    <row r="1995" spans="1:12" ht="13.5">
      <c r="A1995" s="209" t="s">
        <v>7395</v>
      </c>
      <c r="B1995" s="209" t="s">
        <v>7396</v>
      </c>
      <c r="C1995" s="209" t="s">
        <v>7397</v>
      </c>
      <c r="D1995" s="209" t="s">
        <v>7398</v>
      </c>
      <c r="E1995" s="210" t="s">
        <v>357</v>
      </c>
      <c r="F1995" s="209" t="s">
        <v>357</v>
      </c>
      <c r="G1995" s="209">
        <v>91324</v>
      </c>
      <c r="H1995" s="209" t="s">
        <v>7463</v>
      </c>
      <c r="I1995" s="209" t="s">
        <v>161</v>
      </c>
      <c r="J1995" s="209" t="s">
        <v>5447</v>
      </c>
      <c r="K1995" s="210">
        <v>770.8</v>
      </c>
      <c r="L1995" s="209" t="s">
        <v>5390</v>
      </c>
    </row>
    <row r="1996" spans="1:12" ht="13.5">
      <c r="A1996" s="209" t="s">
        <v>7395</v>
      </c>
      <c r="B1996" s="209" t="s">
        <v>7396</v>
      </c>
      <c r="C1996" s="209" t="s">
        <v>7397</v>
      </c>
      <c r="D1996" s="209" t="s">
        <v>7398</v>
      </c>
      <c r="E1996" s="210" t="s">
        <v>357</v>
      </c>
      <c r="F1996" s="209" t="s">
        <v>357</v>
      </c>
      <c r="G1996" s="209">
        <v>91325</v>
      </c>
      <c r="H1996" s="209" t="s">
        <v>7464</v>
      </c>
      <c r="I1996" s="209" t="s">
        <v>161</v>
      </c>
      <c r="J1996" s="209" t="s">
        <v>5447</v>
      </c>
      <c r="K1996" s="210">
        <v>779.33</v>
      </c>
      <c r="L1996" s="209" t="s">
        <v>5390</v>
      </c>
    </row>
    <row r="1997" spans="1:12" ht="13.5">
      <c r="A1997" s="209" t="s">
        <v>7395</v>
      </c>
      <c r="B1997" s="209" t="s">
        <v>7396</v>
      </c>
      <c r="C1997" s="209" t="s">
        <v>7397</v>
      </c>
      <c r="D1997" s="209" t="s">
        <v>7398</v>
      </c>
      <c r="E1997" s="210" t="s">
        <v>357</v>
      </c>
      <c r="F1997" s="209" t="s">
        <v>357</v>
      </c>
      <c r="G1997" s="209">
        <v>91326</v>
      </c>
      <c r="H1997" s="209" t="s">
        <v>7465</v>
      </c>
      <c r="I1997" s="209" t="s">
        <v>161</v>
      </c>
      <c r="J1997" s="209" t="s">
        <v>5447</v>
      </c>
      <c r="K1997" s="210">
        <v>854.35</v>
      </c>
      <c r="L1997" s="209" t="s">
        <v>5390</v>
      </c>
    </row>
    <row r="1998" spans="1:12" ht="13.5">
      <c r="A1998" s="209" t="s">
        <v>7395</v>
      </c>
      <c r="B1998" s="209" t="s">
        <v>7396</v>
      </c>
      <c r="C1998" s="209" t="s">
        <v>7397</v>
      </c>
      <c r="D1998" s="209" t="s">
        <v>7398</v>
      </c>
      <c r="E1998" s="210" t="s">
        <v>357</v>
      </c>
      <c r="F1998" s="209" t="s">
        <v>357</v>
      </c>
      <c r="G1998" s="209">
        <v>91327</v>
      </c>
      <c r="H1998" s="209" t="s">
        <v>7466</v>
      </c>
      <c r="I1998" s="209" t="s">
        <v>161</v>
      </c>
      <c r="J1998" s="209" t="s">
        <v>5447</v>
      </c>
      <c r="K1998" s="210">
        <v>911.71</v>
      </c>
      <c r="L1998" s="209" t="s">
        <v>5390</v>
      </c>
    </row>
    <row r="1999" spans="1:12" ht="13.5">
      <c r="A1999" s="209" t="s">
        <v>7395</v>
      </c>
      <c r="B1999" s="209" t="s">
        <v>7396</v>
      </c>
      <c r="C1999" s="209" t="s">
        <v>7397</v>
      </c>
      <c r="D1999" s="209" t="s">
        <v>7398</v>
      </c>
      <c r="E1999" s="210" t="s">
        <v>357</v>
      </c>
      <c r="F1999" s="209" t="s">
        <v>357</v>
      </c>
      <c r="G1999" s="209">
        <v>91328</v>
      </c>
      <c r="H1999" s="209" t="s">
        <v>7467</v>
      </c>
      <c r="I1999" s="209" t="s">
        <v>161</v>
      </c>
      <c r="J1999" s="209" t="s">
        <v>5447</v>
      </c>
      <c r="K1999" s="210">
        <v>903.49</v>
      </c>
      <c r="L1999" s="209" t="s">
        <v>5390</v>
      </c>
    </row>
    <row r="2000" spans="1:12" ht="13.5">
      <c r="A2000" s="209" t="s">
        <v>7395</v>
      </c>
      <c r="B2000" s="209" t="s">
        <v>7396</v>
      </c>
      <c r="C2000" s="209" t="s">
        <v>7397</v>
      </c>
      <c r="D2000" s="209" t="s">
        <v>7398</v>
      </c>
      <c r="E2000" s="210" t="s">
        <v>357</v>
      </c>
      <c r="F2000" s="209" t="s">
        <v>357</v>
      </c>
      <c r="G2000" s="209">
        <v>91329</v>
      </c>
      <c r="H2000" s="209" t="s">
        <v>7468</v>
      </c>
      <c r="I2000" s="209" t="s">
        <v>161</v>
      </c>
      <c r="J2000" s="209" t="s">
        <v>5447</v>
      </c>
      <c r="K2000" s="210">
        <v>783.63</v>
      </c>
      <c r="L2000" s="209" t="s">
        <v>5390</v>
      </c>
    </row>
    <row r="2001" spans="1:12" ht="13.5">
      <c r="A2001" s="209" t="s">
        <v>7395</v>
      </c>
      <c r="B2001" s="209" t="s">
        <v>7396</v>
      </c>
      <c r="C2001" s="209" t="s">
        <v>7397</v>
      </c>
      <c r="D2001" s="209" t="s">
        <v>7398</v>
      </c>
      <c r="E2001" s="210" t="s">
        <v>357</v>
      </c>
      <c r="F2001" s="209" t="s">
        <v>357</v>
      </c>
      <c r="G2001" s="209">
        <v>91330</v>
      </c>
      <c r="H2001" s="209" t="s">
        <v>7469</v>
      </c>
      <c r="I2001" s="209" t="s">
        <v>161</v>
      </c>
      <c r="J2001" s="209" t="s">
        <v>5447</v>
      </c>
      <c r="K2001" s="210">
        <v>935.82</v>
      </c>
      <c r="L2001" s="209" t="s">
        <v>5390</v>
      </c>
    </row>
    <row r="2002" spans="1:12" ht="13.5">
      <c r="A2002" s="209" t="s">
        <v>7395</v>
      </c>
      <c r="B2002" s="209" t="s">
        <v>7396</v>
      </c>
      <c r="C2002" s="209" t="s">
        <v>7397</v>
      </c>
      <c r="D2002" s="209" t="s">
        <v>7398</v>
      </c>
      <c r="E2002" s="210" t="s">
        <v>357</v>
      </c>
      <c r="F2002" s="209" t="s">
        <v>357</v>
      </c>
      <c r="G2002" s="209">
        <v>91331</v>
      </c>
      <c r="H2002" s="209" t="s">
        <v>7470</v>
      </c>
      <c r="I2002" s="209" t="s">
        <v>161</v>
      </c>
      <c r="J2002" s="209" t="s">
        <v>5447</v>
      </c>
      <c r="K2002" s="210">
        <v>815.2</v>
      </c>
      <c r="L2002" s="209" t="s">
        <v>5390</v>
      </c>
    </row>
    <row r="2003" spans="1:12" ht="13.5">
      <c r="A2003" s="209" t="s">
        <v>7395</v>
      </c>
      <c r="B2003" s="209" t="s">
        <v>7396</v>
      </c>
      <c r="C2003" s="209" t="s">
        <v>7397</v>
      </c>
      <c r="D2003" s="209" t="s">
        <v>7398</v>
      </c>
      <c r="E2003" s="210" t="s">
        <v>357</v>
      </c>
      <c r="F2003" s="209" t="s">
        <v>357</v>
      </c>
      <c r="G2003" s="209">
        <v>91332</v>
      </c>
      <c r="H2003" s="209" t="s">
        <v>7471</v>
      </c>
      <c r="I2003" s="209" t="s">
        <v>161</v>
      </c>
      <c r="J2003" s="209" t="s">
        <v>5447</v>
      </c>
      <c r="K2003" s="210">
        <v>984.28</v>
      </c>
      <c r="L2003" s="209" t="s">
        <v>5390</v>
      </c>
    </row>
    <row r="2004" spans="1:12" ht="13.5">
      <c r="A2004" s="209" t="s">
        <v>7395</v>
      </c>
      <c r="B2004" s="209" t="s">
        <v>7396</v>
      </c>
      <c r="C2004" s="209" t="s">
        <v>7397</v>
      </c>
      <c r="D2004" s="209" t="s">
        <v>7398</v>
      </c>
      <c r="E2004" s="210" t="s">
        <v>357</v>
      </c>
      <c r="F2004" s="209" t="s">
        <v>357</v>
      </c>
      <c r="G2004" s="209">
        <v>91333</v>
      </c>
      <c r="H2004" s="209" t="s">
        <v>7472</v>
      </c>
      <c r="I2004" s="209" t="s">
        <v>161</v>
      </c>
      <c r="J2004" s="209" t="s">
        <v>5447</v>
      </c>
      <c r="K2004" s="210">
        <v>862.91</v>
      </c>
      <c r="L2004" s="209" t="s">
        <v>5390</v>
      </c>
    </row>
    <row r="2005" spans="1:12" ht="13.5">
      <c r="A2005" s="209" t="s">
        <v>7395</v>
      </c>
      <c r="B2005" s="209" t="s">
        <v>7396</v>
      </c>
      <c r="C2005" s="209" t="s">
        <v>7397</v>
      </c>
      <c r="D2005" s="209" t="s">
        <v>7398</v>
      </c>
      <c r="E2005" s="210" t="s">
        <v>357</v>
      </c>
      <c r="F2005" s="209" t="s">
        <v>357</v>
      </c>
      <c r="G2005" s="209">
        <v>91334</v>
      </c>
      <c r="H2005" s="209" t="s">
        <v>7473</v>
      </c>
      <c r="I2005" s="209" t="s">
        <v>161</v>
      </c>
      <c r="J2005" s="209" t="s">
        <v>5389</v>
      </c>
      <c r="K2005" s="211">
        <v>1380.85</v>
      </c>
      <c r="L2005" s="209" t="s">
        <v>5390</v>
      </c>
    </row>
    <row r="2006" spans="1:12" ht="13.5">
      <c r="A2006" s="209" t="s">
        <v>7395</v>
      </c>
      <c r="B2006" s="209" t="s">
        <v>7396</v>
      </c>
      <c r="C2006" s="209" t="s">
        <v>7397</v>
      </c>
      <c r="D2006" s="209" t="s">
        <v>7398</v>
      </c>
      <c r="E2006" s="210" t="s">
        <v>357</v>
      </c>
      <c r="F2006" s="209" t="s">
        <v>357</v>
      </c>
      <c r="G2006" s="209">
        <v>91335</v>
      </c>
      <c r="H2006" s="209" t="s">
        <v>7474</v>
      </c>
      <c r="I2006" s="209" t="s">
        <v>161</v>
      </c>
      <c r="J2006" s="209" t="s">
        <v>5389</v>
      </c>
      <c r="K2006" s="211">
        <v>1259.48</v>
      </c>
      <c r="L2006" s="209" t="s">
        <v>5390</v>
      </c>
    </row>
    <row r="2007" spans="1:12" ht="13.5">
      <c r="A2007" s="209" t="s">
        <v>7395</v>
      </c>
      <c r="B2007" s="209" t="s">
        <v>7396</v>
      </c>
      <c r="C2007" s="209" t="s">
        <v>7397</v>
      </c>
      <c r="D2007" s="209" t="s">
        <v>7398</v>
      </c>
      <c r="E2007" s="210" t="s">
        <v>357</v>
      </c>
      <c r="F2007" s="209" t="s">
        <v>357</v>
      </c>
      <c r="G2007" s="209">
        <v>91336</v>
      </c>
      <c r="H2007" s="209" t="s">
        <v>7475</v>
      </c>
      <c r="I2007" s="209" t="s">
        <v>161</v>
      </c>
      <c r="J2007" s="209" t="s">
        <v>5389</v>
      </c>
      <c r="K2007" s="211">
        <v>1732.92</v>
      </c>
      <c r="L2007" s="209" t="s">
        <v>5390</v>
      </c>
    </row>
    <row r="2008" spans="1:12" ht="13.5">
      <c r="A2008" s="209" t="s">
        <v>7395</v>
      </c>
      <c r="B2008" s="209" t="s">
        <v>7396</v>
      </c>
      <c r="C2008" s="209" t="s">
        <v>7397</v>
      </c>
      <c r="D2008" s="209" t="s">
        <v>7398</v>
      </c>
      <c r="E2008" s="210" t="s">
        <v>357</v>
      </c>
      <c r="F2008" s="209" t="s">
        <v>357</v>
      </c>
      <c r="G2008" s="209">
        <v>91337</v>
      </c>
      <c r="H2008" s="209" t="s">
        <v>7476</v>
      </c>
      <c r="I2008" s="209" t="s">
        <v>161</v>
      </c>
      <c r="J2008" s="209" t="s">
        <v>5389</v>
      </c>
      <c r="K2008" s="211">
        <v>1611.55</v>
      </c>
      <c r="L2008" s="209" t="s">
        <v>5390</v>
      </c>
    </row>
    <row r="2009" spans="1:12" ht="13.5">
      <c r="A2009" s="209" t="s">
        <v>7395</v>
      </c>
      <c r="B2009" s="209" t="s">
        <v>7396</v>
      </c>
      <c r="C2009" s="209" t="s">
        <v>7397</v>
      </c>
      <c r="D2009" s="209" t="s">
        <v>7398</v>
      </c>
      <c r="E2009" s="210" t="s">
        <v>357</v>
      </c>
      <c r="F2009" s="209" t="s">
        <v>357</v>
      </c>
      <c r="G2009" s="209">
        <v>100659</v>
      </c>
      <c r="H2009" s="209" t="s">
        <v>7477</v>
      </c>
      <c r="I2009" s="209" t="s">
        <v>148</v>
      </c>
      <c r="J2009" s="209" t="s">
        <v>5447</v>
      </c>
      <c r="K2009" s="210">
        <v>11.48</v>
      </c>
      <c r="L2009" s="209" t="s">
        <v>5390</v>
      </c>
    </row>
    <row r="2010" spans="1:12" ht="13.5">
      <c r="A2010" s="209" t="s">
        <v>7395</v>
      </c>
      <c r="B2010" s="209" t="s">
        <v>7396</v>
      </c>
      <c r="C2010" s="209" t="s">
        <v>7397</v>
      </c>
      <c r="D2010" s="209" t="s">
        <v>7398</v>
      </c>
      <c r="E2010" s="210" t="s">
        <v>357</v>
      </c>
      <c r="F2010" s="209" t="s">
        <v>357</v>
      </c>
      <c r="G2010" s="209">
        <v>100660</v>
      </c>
      <c r="H2010" s="209" t="s">
        <v>7478</v>
      </c>
      <c r="I2010" s="209" t="s">
        <v>148</v>
      </c>
      <c r="J2010" s="209" t="s">
        <v>5447</v>
      </c>
      <c r="K2010" s="210">
        <v>7.72</v>
      </c>
      <c r="L2010" s="209" t="s">
        <v>5390</v>
      </c>
    </row>
    <row r="2011" spans="1:12" ht="13.5">
      <c r="A2011" s="209" t="s">
        <v>7395</v>
      </c>
      <c r="B2011" s="209" t="s">
        <v>7396</v>
      </c>
      <c r="C2011" s="209" t="s">
        <v>7397</v>
      </c>
      <c r="D2011" s="209" t="s">
        <v>7398</v>
      </c>
      <c r="E2011" s="210" t="s">
        <v>357</v>
      </c>
      <c r="F2011" s="209" t="s">
        <v>357</v>
      </c>
      <c r="G2011" s="209">
        <v>100675</v>
      </c>
      <c r="H2011" s="209" t="s">
        <v>7479</v>
      </c>
      <c r="I2011" s="209" t="s">
        <v>161</v>
      </c>
      <c r="J2011" s="209" t="s">
        <v>5447</v>
      </c>
      <c r="K2011" s="211">
        <v>1235.0899999999999</v>
      </c>
      <c r="L2011" s="209" t="s">
        <v>5390</v>
      </c>
    </row>
    <row r="2012" spans="1:12" ht="13.5">
      <c r="A2012" s="209" t="s">
        <v>7395</v>
      </c>
      <c r="B2012" s="209" t="s">
        <v>7396</v>
      </c>
      <c r="C2012" s="209" t="s">
        <v>7397</v>
      </c>
      <c r="D2012" s="209" t="s">
        <v>7398</v>
      </c>
      <c r="E2012" s="210" t="s">
        <v>357</v>
      </c>
      <c r="F2012" s="209" t="s">
        <v>357</v>
      </c>
      <c r="G2012" s="209">
        <v>100676</v>
      </c>
      <c r="H2012" s="209" t="s">
        <v>7480</v>
      </c>
      <c r="I2012" s="209" t="s">
        <v>161</v>
      </c>
      <c r="J2012" s="209" t="s">
        <v>5447</v>
      </c>
      <c r="K2012" s="210">
        <v>181.81</v>
      </c>
      <c r="L2012" s="209" t="s">
        <v>5390</v>
      </c>
    </row>
    <row r="2013" spans="1:12" ht="13.5">
      <c r="A2013" s="209" t="s">
        <v>7395</v>
      </c>
      <c r="B2013" s="209" t="s">
        <v>7396</v>
      </c>
      <c r="C2013" s="209" t="s">
        <v>7397</v>
      </c>
      <c r="D2013" s="209" t="s">
        <v>7398</v>
      </c>
      <c r="E2013" s="210" t="s">
        <v>357</v>
      </c>
      <c r="F2013" s="209" t="s">
        <v>357</v>
      </c>
      <c r="G2013" s="209">
        <v>100678</v>
      </c>
      <c r="H2013" s="209" t="s">
        <v>7481</v>
      </c>
      <c r="I2013" s="209" t="s">
        <v>161</v>
      </c>
      <c r="J2013" s="209" t="s">
        <v>5447</v>
      </c>
      <c r="K2013" s="211">
        <v>1055.43</v>
      </c>
      <c r="L2013" s="209" t="s">
        <v>5390</v>
      </c>
    </row>
    <row r="2014" spans="1:12" ht="13.5">
      <c r="A2014" s="209" t="s">
        <v>7395</v>
      </c>
      <c r="B2014" s="209" t="s">
        <v>7396</v>
      </c>
      <c r="C2014" s="209" t="s">
        <v>7397</v>
      </c>
      <c r="D2014" s="209" t="s">
        <v>7398</v>
      </c>
      <c r="E2014" s="210" t="s">
        <v>357</v>
      </c>
      <c r="F2014" s="209" t="s">
        <v>357</v>
      </c>
      <c r="G2014" s="209">
        <v>100679</v>
      </c>
      <c r="H2014" s="209" t="s">
        <v>7482</v>
      </c>
      <c r="I2014" s="209" t="s">
        <v>161</v>
      </c>
      <c r="J2014" s="209" t="s">
        <v>5447</v>
      </c>
      <c r="K2014" s="210">
        <v>882.13</v>
      </c>
      <c r="L2014" s="209" t="s">
        <v>5390</v>
      </c>
    </row>
    <row r="2015" spans="1:12" ht="13.5">
      <c r="A2015" s="209" t="s">
        <v>7395</v>
      </c>
      <c r="B2015" s="209" t="s">
        <v>7396</v>
      </c>
      <c r="C2015" s="209" t="s">
        <v>7397</v>
      </c>
      <c r="D2015" s="209" t="s">
        <v>7398</v>
      </c>
      <c r="E2015" s="210" t="s">
        <v>357</v>
      </c>
      <c r="F2015" s="209" t="s">
        <v>357</v>
      </c>
      <c r="G2015" s="209">
        <v>100680</v>
      </c>
      <c r="H2015" s="209" t="s">
        <v>7483</v>
      </c>
      <c r="I2015" s="209" t="s">
        <v>161</v>
      </c>
      <c r="J2015" s="209" t="s">
        <v>5447</v>
      </c>
      <c r="K2015" s="211">
        <v>1064.72</v>
      </c>
      <c r="L2015" s="209" t="s">
        <v>5390</v>
      </c>
    </row>
    <row r="2016" spans="1:12" ht="13.5">
      <c r="A2016" s="209" t="s">
        <v>7395</v>
      </c>
      <c r="B2016" s="209" t="s">
        <v>7396</v>
      </c>
      <c r="C2016" s="209" t="s">
        <v>7397</v>
      </c>
      <c r="D2016" s="209" t="s">
        <v>7398</v>
      </c>
      <c r="E2016" s="210" t="s">
        <v>357</v>
      </c>
      <c r="F2016" s="209" t="s">
        <v>357</v>
      </c>
      <c r="G2016" s="209">
        <v>100681</v>
      </c>
      <c r="H2016" s="209" t="s">
        <v>7484</v>
      </c>
      <c r="I2016" s="209" t="s">
        <v>161</v>
      </c>
      <c r="J2016" s="209" t="s">
        <v>5447</v>
      </c>
      <c r="K2016" s="211">
        <v>1100.5899999999999</v>
      </c>
      <c r="L2016" s="209" t="s">
        <v>5390</v>
      </c>
    </row>
    <row r="2017" spans="1:12" ht="13.5">
      <c r="A2017" s="209" t="s">
        <v>7395</v>
      </c>
      <c r="B2017" s="209" t="s">
        <v>7396</v>
      </c>
      <c r="C2017" s="209" t="s">
        <v>7397</v>
      </c>
      <c r="D2017" s="209" t="s">
        <v>7398</v>
      </c>
      <c r="E2017" s="210" t="s">
        <v>357</v>
      </c>
      <c r="F2017" s="209" t="s">
        <v>357</v>
      </c>
      <c r="G2017" s="209">
        <v>100682</v>
      </c>
      <c r="H2017" s="209" t="s">
        <v>7485</v>
      </c>
      <c r="I2017" s="209" t="s">
        <v>161</v>
      </c>
      <c r="J2017" s="209" t="s">
        <v>5447</v>
      </c>
      <c r="K2017" s="210">
        <v>908.5</v>
      </c>
      <c r="L2017" s="209" t="s">
        <v>5390</v>
      </c>
    </row>
    <row r="2018" spans="1:12" ht="13.5">
      <c r="A2018" s="209" t="s">
        <v>7395</v>
      </c>
      <c r="B2018" s="209" t="s">
        <v>7396</v>
      </c>
      <c r="C2018" s="209" t="s">
        <v>7397</v>
      </c>
      <c r="D2018" s="209" t="s">
        <v>7398</v>
      </c>
      <c r="E2018" s="210" t="s">
        <v>357</v>
      </c>
      <c r="F2018" s="209" t="s">
        <v>357</v>
      </c>
      <c r="G2018" s="209">
        <v>100683</v>
      </c>
      <c r="H2018" s="209" t="s">
        <v>7486</v>
      </c>
      <c r="I2018" s="209" t="s">
        <v>161</v>
      </c>
      <c r="J2018" s="209" t="s">
        <v>5447</v>
      </c>
      <c r="K2018" s="211">
        <v>1162.1099999999999</v>
      </c>
      <c r="L2018" s="209" t="s">
        <v>5390</v>
      </c>
    </row>
    <row r="2019" spans="1:12" ht="13.5">
      <c r="A2019" s="209" t="s">
        <v>7395</v>
      </c>
      <c r="B2019" s="209" t="s">
        <v>7396</v>
      </c>
      <c r="C2019" s="209" t="s">
        <v>7397</v>
      </c>
      <c r="D2019" s="209" t="s">
        <v>7398</v>
      </c>
      <c r="E2019" s="210" t="s">
        <v>357</v>
      </c>
      <c r="F2019" s="209" t="s">
        <v>357</v>
      </c>
      <c r="G2019" s="209">
        <v>100684</v>
      </c>
      <c r="H2019" s="209" t="s">
        <v>7487</v>
      </c>
      <c r="I2019" s="209" t="s">
        <v>161</v>
      </c>
      <c r="J2019" s="209" t="s">
        <v>5447</v>
      </c>
      <c r="K2019" s="210">
        <v>963.06</v>
      </c>
      <c r="L2019" s="209" t="s">
        <v>5390</v>
      </c>
    </row>
    <row r="2020" spans="1:12" ht="13.5">
      <c r="A2020" s="209" t="s">
        <v>7395</v>
      </c>
      <c r="B2020" s="209" t="s">
        <v>7396</v>
      </c>
      <c r="C2020" s="209" t="s">
        <v>7397</v>
      </c>
      <c r="D2020" s="209" t="s">
        <v>7398</v>
      </c>
      <c r="E2020" s="210" t="s">
        <v>357</v>
      </c>
      <c r="F2020" s="209" t="s">
        <v>357</v>
      </c>
      <c r="G2020" s="209">
        <v>100685</v>
      </c>
      <c r="H2020" s="209" t="s">
        <v>7488</v>
      </c>
      <c r="I2020" s="209" t="s">
        <v>161</v>
      </c>
      <c r="J2020" s="209" t="s">
        <v>5447</v>
      </c>
      <c r="K2020" s="211">
        <v>1220.22</v>
      </c>
      <c r="L2020" s="209" t="s">
        <v>5390</v>
      </c>
    </row>
    <row r="2021" spans="1:12" ht="13.5">
      <c r="A2021" s="209" t="s">
        <v>7395</v>
      </c>
      <c r="B2021" s="209" t="s">
        <v>7396</v>
      </c>
      <c r="C2021" s="209" t="s">
        <v>7397</v>
      </c>
      <c r="D2021" s="209" t="s">
        <v>7398</v>
      </c>
      <c r="E2021" s="210" t="s">
        <v>357</v>
      </c>
      <c r="F2021" s="209" t="s">
        <v>357</v>
      </c>
      <c r="G2021" s="209">
        <v>100686</v>
      </c>
      <c r="H2021" s="209" t="s">
        <v>7489</v>
      </c>
      <c r="I2021" s="209" t="s">
        <v>161</v>
      </c>
      <c r="J2021" s="209" t="s">
        <v>5447</v>
      </c>
      <c r="K2021" s="211">
        <v>1020.42</v>
      </c>
      <c r="L2021" s="209" t="s">
        <v>5390</v>
      </c>
    </row>
    <row r="2022" spans="1:12" ht="13.5">
      <c r="A2022" s="209" t="s">
        <v>7395</v>
      </c>
      <c r="B2022" s="209" t="s">
        <v>7396</v>
      </c>
      <c r="C2022" s="209" t="s">
        <v>7397</v>
      </c>
      <c r="D2022" s="209" t="s">
        <v>7398</v>
      </c>
      <c r="E2022" s="210" t="s">
        <v>357</v>
      </c>
      <c r="F2022" s="209" t="s">
        <v>357</v>
      </c>
      <c r="G2022" s="209">
        <v>100687</v>
      </c>
      <c r="H2022" s="209" t="s">
        <v>7490</v>
      </c>
      <c r="I2022" s="209" t="s">
        <v>161</v>
      </c>
      <c r="J2022" s="209" t="s">
        <v>5447</v>
      </c>
      <c r="K2022" s="211">
        <v>1068.26</v>
      </c>
      <c r="L2022" s="209" t="s">
        <v>5390</v>
      </c>
    </row>
    <row r="2023" spans="1:12" ht="13.5">
      <c r="A2023" s="209" t="s">
        <v>7395</v>
      </c>
      <c r="B2023" s="209" t="s">
        <v>7396</v>
      </c>
      <c r="C2023" s="209" t="s">
        <v>7397</v>
      </c>
      <c r="D2023" s="209" t="s">
        <v>7398</v>
      </c>
      <c r="E2023" s="210" t="s">
        <v>357</v>
      </c>
      <c r="F2023" s="209" t="s">
        <v>357</v>
      </c>
      <c r="G2023" s="209">
        <v>100688</v>
      </c>
      <c r="H2023" s="209" t="s">
        <v>7491</v>
      </c>
      <c r="I2023" s="209" t="s">
        <v>161</v>
      </c>
      <c r="J2023" s="209" t="s">
        <v>5447</v>
      </c>
      <c r="K2023" s="210">
        <v>894.96</v>
      </c>
      <c r="L2023" s="209" t="s">
        <v>5390</v>
      </c>
    </row>
    <row r="2024" spans="1:12" ht="13.5">
      <c r="A2024" s="209" t="s">
        <v>7395</v>
      </c>
      <c r="B2024" s="209" t="s">
        <v>7396</v>
      </c>
      <c r="C2024" s="209" t="s">
        <v>7397</v>
      </c>
      <c r="D2024" s="209" t="s">
        <v>7398</v>
      </c>
      <c r="E2024" s="210" t="s">
        <v>357</v>
      </c>
      <c r="F2024" s="209" t="s">
        <v>357</v>
      </c>
      <c r="G2024" s="209">
        <v>100689</v>
      </c>
      <c r="H2024" s="209" t="s">
        <v>7492</v>
      </c>
      <c r="I2024" s="209" t="s">
        <v>161</v>
      </c>
      <c r="J2024" s="209" t="s">
        <v>5447</v>
      </c>
      <c r="K2024" s="211">
        <v>1170.67</v>
      </c>
      <c r="L2024" s="209" t="s">
        <v>5390</v>
      </c>
    </row>
    <row r="2025" spans="1:12" ht="13.5">
      <c r="A2025" s="209" t="s">
        <v>7395</v>
      </c>
      <c r="B2025" s="209" t="s">
        <v>7396</v>
      </c>
      <c r="C2025" s="209" t="s">
        <v>7397</v>
      </c>
      <c r="D2025" s="209" t="s">
        <v>7398</v>
      </c>
      <c r="E2025" s="210" t="s">
        <v>357</v>
      </c>
      <c r="F2025" s="209" t="s">
        <v>357</v>
      </c>
      <c r="G2025" s="209">
        <v>100690</v>
      </c>
      <c r="H2025" s="209" t="s">
        <v>7493</v>
      </c>
      <c r="I2025" s="209" t="s">
        <v>161</v>
      </c>
      <c r="J2025" s="209" t="s">
        <v>5447</v>
      </c>
      <c r="K2025" s="210">
        <v>971.62</v>
      </c>
      <c r="L2025" s="209" t="s">
        <v>5390</v>
      </c>
    </row>
    <row r="2026" spans="1:12" ht="13.5">
      <c r="A2026" s="209" t="s">
        <v>7395</v>
      </c>
      <c r="B2026" s="209" t="s">
        <v>7396</v>
      </c>
      <c r="C2026" s="209" t="s">
        <v>7397</v>
      </c>
      <c r="D2026" s="209" t="s">
        <v>7398</v>
      </c>
      <c r="E2026" s="210" t="s">
        <v>357</v>
      </c>
      <c r="F2026" s="209" t="s">
        <v>357</v>
      </c>
      <c r="G2026" s="209">
        <v>100691</v>
      </c>
      <c r="H2026" s="209" t="s">
        <v>7494</v>
      </c>
      <c r="I2026" s="209" t="s">
        <v>161</v>
      </c>
      <c r="J2026" s="209" t="s">
        <v>5389</v>
      </c>
      <c r="K2026" s="211">
        <v>1567.24</v>
      </c>
      <c r="L2026" s="209" t="s">
        <v>5390</v>
      </c>
    </row>
    <row r="2027" spans="1:12" ht="13.5">
      <c r="A2027" s="209" t="s">
        <v>7395</v>
      </c>
      <c r="B2027" s="209" t="s">
        <v>7396</v>
      </c>
      <c r="C2027" s="209" t="s">
        <v>7397</v>
      </c>
      <c r="D2027" s="209" t="s">
        <v>7398</v>
      </c>
      <c r="E2027" s="210" t="s">
        <v>357</v>
      </c>
      <c r="F2027" s="209" t="s">
        <v>357</v>
      </c>
      <c r="G2027" s="209">
        <v>100692</v>
      </c>
      <c r="H2027" s="209" t="s">
        <v>7495</v>
      </c>
      <c r="I2027" s="209" t="s">
        <v>161</v>
      </c>
      <c r="J2027" s="209" t="s">
        <v>5389</v>
      </c>
      <c r="K2027" s="211">
        <v>1368.19</v>
      </c>
      <c r="L2027" s="209" t="s">
        <v>5390</v>
      </c>
    </row>
    <row r="2028" spans="1:12" ht="13.5">
      <c r="A2028" s="209" t="s">
        <v>7395</v>
      </c>
      <c r="B2028" s="209" t="s">
        <v>7396</v>
      </c>
      <c r="C2028" s="209" t="s">
        <v>7397</v>
      </c>
      <c r="D2028" s="209" t="s">
        <v>7398</v>
      </c>
      <c r="E2028" s="210" t="s">
        <v>357</v>
      </c>
      <c r="F2028" s="209" t="s">
        <v>357</v>
      </c>
      <c r="G2028" s="209">
        <v>100693</v>
      </c>
      <c r="H2028" s="209" t="s">
        <v>7496</v>
      </c>
      <c r="I2028" s="209" t="s">
        <v>161</v>
      </c>
      <c r="J2028" s="209" t="s">
        <v>5389</v>
      </c>
      <c r="K2028" s="211">
        <v>1919.31</v>
      </c>
      <c r="L2028" s="209" t="s">
        <v>5390</v>
      </c>
    </row>
    <row r="2029" spans="1:12" ht="13.5">
      <c r="A2029" s="209" t="s">
        <v>7395</v>
      </c>
      <c r="B2029" s="209" t="s">
        <v>7396</v>
      </c>
      <c r="C2029" s="209" t="s">
        <v>7397</v>
      </c>
      <c r="D2029" s="209" t="s">
        <v>7398</v>
      </c>
      <c r="E2029" s="210" t="s">
        <v>357</v>
      </c>
      <c r="F2029" s="209" t="s">
        <v>357</v>
      </c>
      <c r="G2029" s="209">
        <v>100694</v>
      </c>
      <c r="H2029" s="209" t="s">
        <v>7497</v>
      </c>
      <c r="I2029" s="209" t="s">
        <v>161</v>
      </c>
      <c r="J2029" s="209" t="s">
        <v>5389</v>
      </c>
      <c r="K2029" s="211">
        <v>1720.26</v>
      </c>
      <c r="L2029" s="209" t="s">
        <v>5390</v>
      </c>
    </row>
    <row r="2030" spans="1:12" ht="13.5">
      <c r="A2030" s="209" t="s">
        <v>7395</v>
      </c>
      <c r="B2030" s="209" t="s">
        <v>7396</v>
      </c>
      <c r="C2030" s="209" t="s">
        <v>7397</v>
      </c>
      <c r="D2030" s="209" t="s">
        <v>7398</v>
      </c>
      <c r="E2030" s="210" t="s">
        <v>357</v>
      </c>
      <c r="F2030" s="209" t="s">
        <v>357</v>
      </c>
      <c r="G2030" s="209">
        <v>100695</v>
      </c>
      <c r="H2030" s="209" t="s">
        <v>7498</v>
      </c>
      <c r="I2030" s="209" t="s">
        <v>161</v>
      </c>
      <c r="J2030" s="209" t="s">
        <v>5447</v>
      </c>
      <c r="K2030" s="210">
        <v>47.97</v>
      </c>
      <c r="L2030" s="209" t="s">
        <v>5390</v>
      </c>
    </row>
    <row r="2031" spans="1:12" ht="13.5">
      <c r="A2031" s="209" t="s">
        <v>7395</v>
      </c>
      <c r="B2031" s="209" t="s">
        <v>7396</v>
      </c>
      <c r="C2031" s="209" t="s">
        <v>7397</v>
      </c>
      <c r="D2031" s="209" t="s">
        <v>7398</v>
      </c>
      <c r="E2031" s="210" t="s">
        <v>357</v>
      </c>
      <c r="F2031" s="209" t="s">
        <v>357</v>
      </c>
      <c r="G2031" s="209">
        <v>100696</v>
      </c>
      <c r="H2031" s="209" t="s">
        <v>7499</v>
      </c>
      <c r="I2031" s="209" t="s">
        <v>161</v>
      </c>
      <c r="J2031" s="209" t="s">
        <v>5447</v>
      </c>
      <c r="K2031" s="210">
        <v>53.37</v>
      </c>
      <c r="L2031" s="209" t="s">
        <v>5390</v>
      </c>
    </row>
    <row r="2032" spans="1:12" ht="13.5">
      <c r="A2032" s="209" t="s">
        <v>7395</v>
      </c>
      <c r="B2032" s="209" t="s">
        <v>7396</v>
      </c>
      <c r="C2032" s="209" t="s">
        <v>7397</v>
      </c>
      <c r="D2032" s="209" t="s">
        <v>7398</v>
      </c>
      <c r="E2032" s="210" t="s">
        <v>357</v>
      </c>
      <c r="F2032" s="209" t="s">
        <v>357</v>
      </c>
      <c r="G2032" s="209">
        <v>100697</v>
      </c>
      <c r="H2032" s="209" t="s">
        <v>7500</v>
      </c>
      <c r="I2032" s="209" t="s">
        <v>161</v>
      </c>
      <c r="J2032" s="209" t="s">
        <v>5447</v>
      </c>
      <c r="K2032" s="210">
        <v>58.8</v>
      </c>
      <c r="L2032" s="209" t="s">
        <v>5390</v>
      </c>
    </row>
    <row r="2033" spans="1:12" ht="13.5">
      <c r="A2033" s="209" t="s">
        <v>7395</v>
      </c>
      <c r="B2033" s="209" t="s">
        <v>7396</v>
      </c>
      <c r="C2033" s="209" t="s">
        <v>7397</v>
      </c>
      <c r="D2033" s="209" t="s">
        <v>7398</v>
      </c>
      <c r="E2033" s="210" t="s">
        <v>357</v>
      </c>
      <c r="F2033" s="209" t="s">
        <v>357</v>
      </c>
      <c r="G2033" s="209">
        <v>100698</v>
      </c>
      <c r="H2033" s="209" t="s">
        <v>7501</v>
      </c>
      <c r="I2033" s="209" t="s">
        <v>161</v>
      </c>
      <c r="J2033" s="209" t="s">
        <v>5447</v>
      </c>
      <c r="K2033" s="210">
        <v>64.209999999999994</v>
      </c>
      <c r="L2033" s="209" t="s">
        <v>5390</v>
      </c>
    </row>
    <row r="2034" spans="1:12" ht="13.5">
      <c r="A2034" s="209" t="s">
        <v>7395</v>
      </c>
      <c r="B2034" s="209" t="s">
        <v>7396</v>
      </c>
      <c r="C2034" s="209" t="s">
        <v>7397</v>
      </c>
      <c r="D2034" s="209" t="s">
        <v>7398</v>
      </c>
      <c r="E2034" s="210" t="s">
        <v>357</v>
      </c>
      <c r="F2034" s="209" t="s">
        <v>357</v>
      </c>
      <c r="G2034" s="209">
        <v>100699</v>
      </c>
      <c r="H2034" s="209" t="s">
        <v>7502</v>
      </c>
      <c r="I2034" s="209" t="s">
        <v>161</v>
      </c>
      <c r="J2034" s="209" t="s">
        <v>5447</v>
      </c>
      <c r="K2034" s="210">
        <v>76.33</v>
      </c>
      <c r="L2034" s="209" t="s">
        <v>5390</v>
      </c>
    </row>
    <row r="2035" spans="1:12" ht="13.5">
      <c r="A2035" s="209" t="s">
        <v>7395</v>
      </c>
      <c r="B2035" s="209" t="s">
        <v>7396</v>
      </c>
      <c r="C2035" s="209" t="s">
        <v>7397</v>
      </c>
      <c r="D2035" s="209" t="s">
        <v>7398</v>
      </c>
      <c r="E2035" s="210" t="s">
        <v>357</v>
      </c>
      <c r="F2035" s="209" t="s">
        <v>357</v>
      </c>
      <c r="G2035" s="209">
        <v>100700</v>
      </c>
      <c r="H2035" s="209" t="s">
        <v>7503</v>
      </c>
      <c r="I2035" s="209" t="s">
        <v>161</v>
      </c>
      <c r="J2035" s="209" t="s">
        <v>5447</v>
      </c>
      <c r="K2035" s="210">
        <v>949.93</v>
      </c>
      <c r="L2035" s="209" t="s">
        <v>5390</v>
      </c>
    </row>
    <row r="2036" spans="1:12" ht="13.5">
      <c r="A2036" s="209" t="s">
        <v>7395</v>
      </c>
      <c r="B2036" s="209" t="s">
        <v>7396</v>
      </c>
      <c r="C2036" s="209" t="s">
        <v>7397</v>
      </c>
      <c r="D2036" s="209" t="s">
        <v>7398</v>
      </c>
      <c r="E2036" s="210" t="s">
        <v>357</v>
      </c>
      <c r="F2036" s="209" t="s">
        <v>357</v>
      </c>
      <c r="G2036" s="209">
        <v>100712</v>
      </c>
      <c r="H2036" s="209" t="s">
        <v>7504</v>
      </c>
      <c r="I2036" s="209" t="s">
        <v>161</v>
      </c>
      <c r="J2036" s="209" t="s">
        <v>5447</v>
      </c>
      <c r="K2036" s="210">
        <v>872.63</v>
      </c>
      <c r="L2036" s="209" t="s">
        <v>5390</v>
      </c>
    </row>
    <row r="2037" spans="1:12" ht="13.5">
      <c r="A2037" s="209" t="s">
        <v>7395</v>
      </c>
      <c r="B2037" s="209" t="s">
        <v>7396</v>
      </c>
      <c r="C2037" s="209" t="s">
        <v>7505</v>
      </c>
      <c r="D2037" s="209" t="s">
        <v>7506</v>
      </c>
      <c r="E2037" s="210" t="s">
        <v>357</v>
      </c>
      <c r="F2037" s="209" t="s">
        <v>357</v>
      </c>
      <c r="G2037" s="209">
        <v>100665</v>
      </c>
      <c r="H2037" s="209" t="s">
        <v>7507</v>
      </c>
      <c r="I2037" s="209" t="s">
        <v>149</v>
      </c>
      <c r="J2037" s="209" t="s">
        <v>5389</v>
      </c>
      <c r="K2037" s="211">
        <v>1181.04</v>
      </c>
      <c r="L2037" s="209" t="s">
        <v>5390</v>
      </c>
    </row>
    <row r="2038" spans="1:12" ht="13.5">
      <c r="A2038" s="209" t="s">
        <v>7395</v>
      </c>
      <c r="B2038" s="209" t="s">
        <v>7396</v>
      </c>
      <c r="C2038" s="209" t="s">
        <v>7505</v>
      </c>
      <c r="D2038" s="209" t="s">
        <v>7506</v>
      </c>
      <c r="E2038" s="210" t="s">
        <v>357</v>
      </c>
      <c r="F2038" s="209" t="s">
        <v>357</v>
      </c>
      <c r="G2038" s="209">
        <v>100666</v>
      </c>
      <c r="H2038" s="209" t="s">
        <v>7508</v>
      </c>
      <c r="I2038" s="209" t="s">
        <v>149</v>
      </c>
      <c r="J2038" s="209" t="s">
        <v>5389</v>
      </c>
      <c r="K2038" s="210">
        <v>925.81</v>
      </c>
      <c r="L2038" s="209" t="s">
        <v>5390</v>
      </c>
    </row>
    <row r="2039" spans="1:12" ht="13.5">
      <c r="A2039" s="209" t="s">
        <v>7395</v>
      </c>
      <c r="B2039" s="209" t="s">
        <v>7396</v>
      </c>
      <c r="C2039" s="209" t="s">
        <v>7505</v>
      </c>
      <c r="D2039" s="209" t="s">
        <v>7506</v>
      </c>
      <c r="E2039" s="210" t="s">
        <v>357</v>
      </c>
      <c r="F2039" s="209" t="s">
        <v>357</v>
      </c>
      <c r="G2039" s="209">
        <v>100667</v>
      </c>
      <c r="H2039" s="209" t="s">
        <v>7509</v>
      </c>
      <c r="I2039" s="209" t="s">
        <v>149</v>
      </c>
      <c r="J2039" s="209" t="s">
        <v>5389</v>
      </c>
      <c r="K2039" s="211">
        <v>1541.86</v>
      </c>
      <c r="L2039" s="209" t="s">
        <v>5390</v>
      </c>
    </row>
    <row r="2040" spans="1:12" ht="13.5">
      <c r="A2040" s="209" t="s">
        <v>7395</v>
      </c>
      <c r="B2040" s="209" t="s">
        <v>7396</v>
      </c>
      <c r="C2040" s="209" t="s">
        <v>7505</v>
      </c>
      <c r="D2040" s="209" t="s">
        <v>7506</v>
      </c>
      <c r="E2040" s="210" t="s">
        <v>357</v>
      </c>
      <c r="F2040" s="209" t="s">
        <v>357</v>
      </c>
      <c r="G2040" s="209">
        <v>100668</v>
      </c>
      <c r="H2040" s="209" t="s">
        <v>7510</v>
      </c>
      <c r="I2040" s="209" t="s">
        <v>149</v>
      </c>
      <c r="J2040" s="209" t="s">
        <v>5389</v>
      </c>
      <c r="K2040" s="211">
        <v>1812.58</v>
      </c>
      <c r="L2040" s="209" t="s">
        <v>5390</v>
      </c>
    </row>
    <row r="2041" spans="1:12" ht="13.5">
      <c r="A2041" s="209" t="s">
        <v>7395</v>
      </c>
      <c r="B2041" s="209" t="s">
        <v>7396</v>
      </c>
      <c r="C2041" s="209" t="s">
        <v>7505</v>
      </c>
      <c r="D2041" s="209" t="s">
        <v>7506</v>
      </c>
      <c r="E2041" s="210" t="s">
        <v>357</v>
      </c>
      <c r="F2041" s="209" t="s">
        <v>357</v>
      </c>
      <c r="G2041" s="209">
        <v>100669</v>
      </c>
      <c r="H2041" s="209" t="s">
        <v>7511</v>
      </c>
      <c r="I2041" s="209" t="s">
        <v>149</v>
      </c>
      <c r="J2041" s="209" t="s">
        <v>5389</v>
      </c>
      <c r="K2041" s="211">
        <v>1089.1500000000001</v>
      </c>
      <c r="L2041" s="209" t="s">
        <v>5390</v>
      </c>
    </row>
    <row r="2042" spans="1:12" ht="13.5">
      <c r="A2042" s="209" t="s">
        <v>7395</v>
      </c>
      <c r="B2042" s="209" t="s">
        <v>7396</v>
      </c>
      <c r="C2042" s="209" t="s">
        <v>7505</v>
      </c>
      <c r="D2042" s="209" t="s">
        <v>7506</v>
      </c>
      <c r="E2042" s="210" t="s">
        <v>357</v>
      </c>
      <c r="F2042" s="209" t="s">
        <v>357</v>
      </c>
      <c r="G2042" s="209">
        <v>100670</v>
      </c>
      <c r="H2042" s="209" t="s">
        <v>7512</v>
      </c>
      <c r="I2042" s="209" t="s">
        <v>149</v>
      </c>
      <c r="J2042" s="209" t="s">
        <v>5389</v>
      </c>
      <c r="K2042" s="211">
        <v>1483.44</v>
      </c>
      <c r="L2042" s="209" t="s">
        <v>5390</v>
      </c>
    </row>
    <row r="2043" spans="1:12" ht="13.5">
      <c r="A2043" s="209" t="s">
        <v>7395</v>
      </c>
      <c r="B2043" s="209" t="s">
        <v>7396</v>
      </c>
      <c r="C2043" s="209" t="s">
        <v>7505</v>
      </c>
      <c r="D2043" s="209" t="s">
        <v>7506</v>
      </c>
      <c r="E2043" s="210" t="s">
        <v>357</v>
      </c>
      <c r="F2043" s="209" t="s">
        <v>357</v>
      </c>
      <c r="G2043" s="209">
        <v>100671</v>
      </c>
      <c r="H2043" s="209" t="s">
        <v>7513</v>
      </c>
      <c r="I2043" s="209" t="s">
        <v>149</v>
      </c>
      <c r="J2043" s="209" t="s">
        <v>5389</v>
      </c>
      <c r="K2043" s="211">
        <v>1850.26</v>
      </c>
      <c r="L2043" s="209" t="s">
        <v>5390</v>
      </c>
    </row>
    <row r="2044" spans="1:12" ht="13.5">
      <c r="A2044" s="209" t="s">
        <v>7395</v>
      </c>
      <c r="B2044" s="209" t="s">
        <v>7396</v>
      </c>
      <c r="C2044" s="209" t="s">
        <v>7505</v>
      </c>
      <c r="D2044" s="209" t="s">
        <v>7506</v>
      </c>
      <c r="E2044" s="210" t="s">
        <v>357</v>
      </c>
      <c r="F2044" s="209" t="s">
        <v>357</v>
      </c>
      <c r="G2044" s="209">
        <v>100672</v>
      </c>
      <c r="H2044" s="209" t="s">
        <v>7514</v>
      </c>
      <c r="I2044" s="209" t="s">
        <v>149</v>
      </c>
      <c r="J2044" s="209" t="s">
        <v>5389</v>
      </c>
      <c r="K2044" s="211">
        <v>1181.08</v>
      </c>
      <c r="L2044" s="209" t="s">
        <v>5390</v>
      </c>
    </row>
    <row r="2045" spans="1:12" ht="13.5">
      <c r="A2045" s="209" t="s">
        <v>7395</v>
      </c>
      <c r="B2045" s="209" t="s">
        <v>7396</v>
      </c>
      <c r="C2045" s="209" t="s">
        <v>7515</v>
      </c>
      <c r="D2045" s="209" t="s">
        <v>7516</v>
      </c>
      <c r="E2045" s="210" t="s">
        <v>357</v>
      </c>
      <c r="F2045" s="209" t="s">
        <v>357</v>
      </c>
      <c r="G2045" s="209">
        <v>100701</v>
      </c>
      <c r="H2045" s="209" t="s">
        <v>7517</v>
      </c>
      <c r="I2045" s="209" t="s">
        <v>149</v>
      </c>
      <c r="J2045" s="209" t="s">
        <v>5447</v>
      </c>
      <c r="K2045" s="210">
        <v>816.96</v>
      </c>
      <c r="L2045" s="209" t="s">
        <v>5390</v>
      </c>
    </row>
    <row r="2046" spans="1:12" ht="13.5">
      <c r="A2046" s="209" t="s">
        <v>7395</v>
      </c>
      <c r="B2046" s="209" t="s">
        <v>7396</v>
      </c>
      <c r="C2046" s="209" t="s">
        <v>7518</v>
      </c>
      <c r="D2046" s="209" t="s">
        <v>7519</v>
      </c>
      <c r="E2046" s="210" t="s">
        <v>357</v>
      </c>
      <c r="F2046" s="209" t="s">
        <v>357</v>
      </c>
      <c r="G2046" s="209">
        <v>94559</v>
      </c>
      <c r="H2046" s="209" t="s">
        <v>7520</v>
      </c>
      <c r="I2046" s="209" t="s">
        <v>149</v>
      </c>
      <c r="J2046" s="209" t="s">
        <v>5389</v>
      </c>
      <c r="K2046" s="210">
        <v>621.64</v>
      </c>
      <c r="L2046" s="209" t="s">
        <v>5390</v>
      </c>
    </row>
    <row r="2047" spans="1:12" ht="13.5">
      <c r="A2047" s="209" t="s">
        <v>7395</v>
      </c>
      <c r="B2047" s="209" t="s">
        <v>7396</v>
      </c>
      <c r="C2047" s="209" t="s">
        <v>7518</v>
      </c>
      <c r="D2047" s="209" t="s">
        <v>7519</v>
      </c>
      <c r="E2047" s="210" t="s">
        <v>357</v>
      </c>
      <c r="F2047" s="209" t="s">
        <v>357</v>
      </c>
      <c r="G2047" s="209">
        <v>94562</v>
      </c>
      <c r="H2047" s="209" t="s">
        <v>7521</v>
      </c>
      <c r="I2047" s="209" t="s">
        <v>149</v>
      </c>
      <c r="J2047" s="209" t="s">
        <v>5389</v>
      </c>
      <c r="K2047" s="210">
        <v>585.76</v>
      </c>
      <c r="L2047" s="209" t="s">
        <v>5390</v>
      </c>
    </row>
    <row r="2048" spans="1:12" ht="13.5">
      <c r="A2048" s="209" t="s">
        <v>7395</v>
      </c>
      <c r="B2048" s="209" t="s">
        <v>7396</v>
      </c>
      <c r="C2048" s="209" t="s">
        <v>7518</v>
      </c>
      <c r="D2048" s="209" t="s">
        <v>7519</v>
      </c>
      <c r="E2048" s="210" t="s">
        <v>357</v>
      </c>
      <c r="F2048" s="209" t="s">
        <v>357</v>
      </c>
      <c r="G2048" s="209">
        <v>94587</v>
      </c>
      <c r="H2048" s="209" t="s">
        <v>7522</v>
      </c>
      <c r="I2048" s="209" t="s">
        <v>148</v>
      </c>
      <c r="J2048" s="209" t="s">
        <v>5389</v>
      </c>
      <c r="K2048" s="210">
        <v>69.17</v>
      </c>
      <c r="L2048" s="209" t="s">
        <v>5390</v>
      </c>
    </row>
    <row r="2049" spans="1:12" ht="13.5">
      <c r="A2049" s="209" t="s">
        <v>7395</v>
      </c>
      <c r="B2049" s="209" t="s">
        <v>7396</v>
      </c>
      <c r="C2049" s="209" t="s">
        <v>7518</v>
      </c>
      <c r="D2049" s="209" t="s">
        <v>7519</v>
      </c>
      <c r="E2049" s="210" t="s">
        <v>357</v>
      </c>
      <c r="F2049" s="209" t="s">
        <v>357</v>
      </c>
      <c r="G2049" s="209">
        <v>94588</v>
      </c>
      <c r="H2049" s="209" t="s">
        <v>7523</v>
      </c>
      <c r="I2049" s="209" t="s">
        <v>148</v>
      </c>
      <c r="J2049" s="209" t="s">
        <v>5389</v>
      </c>
      <c r="K2049" s="210">
        <v>63.93</v>
      </c>
      <c r="L2049" s="209" t="s">
        <v>5390</v>
      </c>
    </row>
    <row r="2050" spans="1:12" ht="13.5">
      <c r="A2050" s="209" t="s">
        <v>7395</v>
      </c>
      <c r="B2050" s="209" t="s">
        <v>7396</v>
      </c>
      <c r="C2050" s="209" t="s">
        <v>7524</v>
      </c>
      <c r="D2050" s="209" t="s">
        <v>7525</v>
      </c>
      <c r="E2050" s="210" t="s">
        <v>357</v>
      </c>
      <c r="F2050" s="209" t="s">
        <v>357</v>
      </c>
      <c r="G2050" s="209">
        <v>99837</v>
      </c>
      <c r="H2050" s="209" t="s">
        <v>7526</v>
      </c>
      <c r="I2050" s="209" t="s">
        <v>148</v>
      </c>
      <c r="J2050" s="209" t="s">
        <v>5389</v>
      </c>
      <c r="K2050" s="210">
        <v>538.15</v>
      </c>
      <c r="L2050" s="209" t="s">
        <v>5390</v>
      </c>
    </row>
    <row r="2051" spans="1:12" ht="13.5">
      <c r="A2051" s="209" t="s">
        <v>7395</v>
      </c>
      <c r="B2051" s="209" t="s">
        <v>7396</v>
      </c>
      <c r="C2051" s="209" t="s">
        <v>7524</v>
      </c>
      <c r="D2051" s="209" t="s">
        <v>7525</v>
      </c>
      <c r="E2051" s="210" t="s">
        <v>357</v>
      </c>
      <c r="F2051" s="209" t="s">
        <v>357</v>
      </c>
      <c r="G2051" s="209">
        <v>99839</v>
      </c>
      <c r="H2051" s="209" t="s">
        <v>7527</v>
      </c>
      <c r="I2051" s="209" t="s">
        <v>148</v>
      </c>
      <c r="J2051" s="209" t="s">
        <v>5389</v>
      </c>
      <c r="K2051" s="210">
        <v>439.18</v>
      </c>
      <c r="L2051" s="209" t="s">
        <v>5390</v>
      </c>
    </row>
    <row r="2052" spans="1:12" ht="13.5">
      <c r="A2052" s="209" t="s">
        <v>7395</v>
      </c>
      <c r="B2052" s="209" t="s">
        <v>7396</v>
      </c>
      <c r="C2052" s="209" t="s">
        <v>7524</v>
      </c>
      <c r="D2052" s="209" t="s">
        <v>7525</v>
      </c>
      <c r="E2052" s="210" t="s">
        <v>357</v>
      </c>
      <c r="F2052" s="209" t="s">
        <v>357</v>
      </c>
      <c r="G2052" s="209">
        <v>99841</v>
      </c>
      <c r="H2052" s="209" t="s">
        <v>7528</v>
      </c>
      <c r="I2052" s="209" t="s">
        <v>148</v>
      </c>
      <c r="J2052" s="209" t="s">
        <v>5389</v>
      </c>
      <c r="K2052" s="211">
        <v>1302.72</v>
      </c>
      <c r="L2052" s="209" t="s">
        <v>5390</v>
      </c>
    </row>
    <row r="2053" spans="1:12" ht="13.5">
      <c r="A2053" s="209" t="s">
        <v>7395</v>
      </c>
      <c r="B2053" s="209" t="s">
        <v>7396</v>
      </c>
      <c r="C2053" s="209" t="s">
        <v>7524</v>
      </c>
      <c r="D2053" s="209" t="s">
        <v>7525</v>
      </c>
      <c r="E2053" s="210" t="s">
        <v>357</v>
      </c>
      <c r="F2053" s="209" t="s">
        <v>357</v>
      </c>
      <c r="G2053" s="209">
        <v>99855</v>
      </c>
      <c r="H2053" s="209" t="s">
        <v>7529</v>
      </c>
      <c r="I2053" s="209" t="s">
        <v>148</v>
      </c>
      <c r="J2053" s="209" t="s">
        <v>5389</v>
      </c>
      <c r="K2053" s="210">
        <v>97.58</v>
      </c>
      <c r="L2053" s="209" t="s">
        <v>5390</v>
      </c>
    </row>
    <row r="2054" spans="1:12" ht="13.5">
      <c r="A2054" s="209" t="s">
        <v>7395</v>
      </c>
      <c r="B2054" s="209" t="s">
        <v>7396</v>
      </c>
      <c r="C2054" s="209" t="s">
        <v>7524</v>
      </c>
      <c r="D2054" s="209" t="s">
        <v>7525</v>
      </c>
      <c r="E2054" s="210" t="s">
        <v>357</v>
      </c>
      <c r="F2054" s="209" t="s">
        <v>357</v>
      </c>
      <c r="G2054" s="209">
        <v>99857</v>
      </c>
      <c r="H2054" s="209" t="s">
        <v>7530</v>
      </c>
      <c r="I2054" s="209" t="s">
        <v>148</v>
      </c>
      <c r="J2054" s="209" t="s">
        <v>5389</v>
      </c>
      <c r="K2054" s="210">
        <v>75.91</v>
      </c>
      <c r="L2054" s="209" t="s">
        <v>5390</v>
      </c>
    </row>
    <row r="2055" spans="1:12" ht="13.5">
      <c r="A2055" s="209" t="s">
        <v>7395</v>
      </c>
      <c r="B2055" s="209" t="s">
        <v>7396</v>
      </c>
      <c r="C2055" s="209" t="s">
        <v>7524</v>
      </c>
      <c r="D2055" s="209" t="s">
        <v>7525</v>
      </c>
      <c r="E2055" s="210" t="s">
        <v>357</v>
      </c>
      <c r="F2055" s="209" t="s">
        <v>357</v>
      </c>
      <c r="G2055" s="209">
        <v>99861</v>
      </c>
      <c r="H2055" s="209" t="s">
        <v>7531</v>
      </c>
      <c r="I2055" s="209" t="s">
        <v>149</v>
      </c>
      <c r="J2055" s="209" t="s">
        <v>5389</v>
      </c>
      <c r="K2055" s="210">
        <v>550.75</v>
      </c>
      <c r="L2055" s="209" t="s">
        <v>5390</v>
      </c>
    </row>
    <row r="2056" spans="1:12" ht="13.5">
      <c r="A2056" s="209" t="s">
        <v>7395</v>
      </c>
      <c r="B2056" s="209" t="s">
        <v>7396</v>
      </c>
      <c r="C2056" s="209" t="s">
        <v>7524</v>
      </c>
      <c r="D2056" s="209" t="s">
        <v>7525</v>
      </c>
      <c r="E2056" s="210" t="s">
        <v>357</v>
      </c>
      <c r="F2056" s="209" t="s">
        <v>357</v>
      </c>
      <c r="G2056" s="209">
        <v>99862</v>
      </c>
      <c r="H2056" s="209" t="s">
        <v>7532</v>
      </c>
      <c r="I2056" s="209" t="s">
        <v>149</v>
      </c>
      <c r="J2056" s="209" t="s">
        <v>5389</v>
      </c>
      <c r="K2056" s="210">
        <v>501.13</v>
      </c>
      <c r="L2056" s="209" t="s">
        <v>5390</v>
      </c>
    </row>
    <row r="2057" spans="1:12" ht="13.5">
      <c r="A2057" s="209" t="s">
        <v>7395</v>
      </c>
      <c r="B2057" s="209" t="s">
        <v>7396</v>
      </c>
      <c r="C2057" s="209" t="s">
        <v>7533</v>
      </c>
      <c r="D2057" s="209" t="s">
        <v>7534</v>
      </c>
      <c r="E2057" s="210" t="s">
        <v>357</v>
      </c>
      <c r="F2057" s="209" t="s">
        <v>357</v>
      </c>
      <c r="G2057" s="209">
        <v>90838</v>
      </c>
      <c r="H2057" s="209" t="s">
        <v>7535</v>
      </c>
      <c r="I2057" s="209" t="s">
        <v>161</v>
      </c>
      <c r="J2057" s="209" t="s">
        <v>5447</v>
      </c>
      <c r="K2057" s="211">
        <v>2012.35</v>
      </c>
      <c r="L2057" s="209" t="s">
        <v>5390</v>
      </c>
    </row>
    <row r="2058" spans="1:12" ht="13.5">
      <c r="A2058" s="209" t="s">
        <v>7395</v>
      </c>
      <c r="B2058" s="209" t="s">
        <v>7396</v>
      </c>
      <c r="C2058" s="209" t="s">
        <v>7533</v>
      </c>
      <c r="D2058" s="209" t="s">
        <v>7534</v>
      </c>
      <c r="E2058" s="210" t="s">
        <v>357</v>
      </c>
      <c r="F2058" s="209" t="s">
        <v>357</v>
      </c>
      <c r="G2058" s="209">
        <v>91338</v>
      </c>
      <c r="H2058" s="209" t="s">
        <v>7536</v>
      </c>
      <c r="I2058" s="209" t="s">
        <v>149</v>
      </c>
      <c r="J2058" s="209" t="s">
        <v>5389</v>
      </c>
      <c r="K2058" s="210">
        <v>851.82</v>
      </c>
      <c r="L2058" s="209" t="s">
        <v>5390</v>
      </c>
    </row>
    <row r="2059" spans="1:12" ht="13.5">
      <c r="A2059" s="209" t="s">
        <v>7395</v>
      </c>
      <c r="B2059" s="209" t="s">
        <v>7396</v>
      </c>
      <c r="C2059" s="209" t="s">
        <v>7533</v>
      </c>
      <c r="D2059" s="209" t="s">
        <v>7534</v>
      </c>
      <c r="E2059" s="210" t="s">
        <v>357</v>
      </c>
      <c r="F2059" s="209" t="s">
        <v>357</v>
      </c>
      <c r="G2059" s="209">
        <v>91341</v>
      </c>
      <c r="H2059" s="209" t="s">
        <v>7537</v>
      </c>
      <c r="I2059" s="209" t="s">
        <v>149</v>
      </c>
      <c r="J2059" s="209" t="s">
        <v>5389</v>
      </c>
      <c r="K2059" s="210">
        <v>664.14</v>
      </c>
      <c r="L2059" s="209" t="s">
        <v>5390</v>
      </c>
    </row>
    <row r="2060" spans="1:12" ht="13.5">
      <c r="A2060" s="209" t="s">
        <v>7395</v>
      </c>
      <c r="B2060" s="209" t="s">
        <v>7396</v>
      </c>
      <c r="C2060" s="209" t="s">
        <v>7533</v>
      </c>
      <c r="D2060" s="209" t="s">
        <v>7534</v>
      </c>
      <c r="E2060" s="210" t="s">
        <v>357</v>
      </c>
      <c r="F2060" s="209" t="s">
        <v>357</v>
      </c>
      <c r="G2060" s="209">
        <v>94805</v>
      </c>
      <c r="H2060" s="209" t="s">
        <v>7538</v>
      </c>
      <c r="I2060" s="209" t="s">
        <v>161</v>
      </c>
      <c r="J2060" s="209" t="s">
        <v>5389</v>
      </c>
      <c r="K2060" s="210">
        <v>843.03</v>
      </c>
      <c r="L2060" s="209" t="s">
        <v>5390</v>
      </c>
    </row>
    <row r="2061" spans="1:12" ht="13.5">
      <c r="A2061" s="209" t="s">
        <v>7395</v>
      </c>
      <c r="B2061" s="209" t="s">
        <v>7396</v>
      </c>
      <c r="C2061" s="209" t="s">
        <v>7533</v>
      </c>
      <c r="D2061" s="209" t="s">
        <v>7534</v>
      </c>
      <c r="E2061" s="210" t="s">
        <v>357</v>
      </c>
      <c r="F2061" s="209" t="s">
        <v>357</v>
      </c>
      <c r="G2061" s="209">
        <v>94806</v>
      </c>
      <c r="H2061" s="209" t="s">
        <v>7539</v>
      </c>
      <c r="I2061" s="209" t="s">
        <v>161</v>
      </c>
      <c r="J2061" s="209" t="s">
        <v>5447</v>
      </c>
      <c r="K2061" s="210">
        <v>941.5</v>
      </c>
      <c r="L2061" s="209" t="s">
        <v>5390</v>
      </c>
    </row>
    <row r="2062" spans="1:12" ht="13.5">
      <c r="A2062" s="209" t="s">
        <v>7395</v>
      </c>
      <c r="B2062" s="209" t="s">
        <v>7396</v>
      </c>
      <c r="C2062" s="209" t="s">
        <v>7533</v>
      </c>
      <c r="D2062" s="209" t="s">
        <v>7534</v>
      </c>
      <c r="E2062" s="210" t="s">
        <v>357</v>
      </c>
      <c r="F2062" s="209" t="s">
        <v>357</v>
      </c>
      <c r="G2062" s="209">
        <v>94807</v>
      </c>
      <c r="H2062" s="209" t="s">
        <v>7540</v>
      </c>
      <c r="I2062" s="209" t="s">
        <v>161</v>
      </c>
      <c r="J2062" s="209" t="s">
        <v>5447</v>
      </c>
      <c r="K2062" s="210">
        <v>854.84</v>
      </c>
      <c r="L2062" s="209" t="s">
        <v>5390</v>
      </c>
    </row>
    <row r="2063" spans="1:12" ht="13.5">
      <c r="A2063" s="209" t="s">
        <v>7395</v>
      </c>
      <c r="B2063" s="209" t="s">
        <v>7396</v>
      </c>
      <c r="C2063" s="209" t="s">
        <v>7533</v>
      </c>
      <c r="D2063" s="209" t="s">
        <v>7534</v>
      </c>
      <c r="E2063" s="210" t="s">
        <v>357</v>
      </c>
      <c r="F2063" s="209" t="s">
        <v>357</v>
      </c>
      <c r="G2063" s="209">
        <v>100702</v>
      </c>
      <c r="H2063" s="209" t="s">
        <v>7541</v>
      </c>
      <c r="I2063" s="209" t="s">
        <v>149</v>
      </c>
      <c r="J2063" s="209" t="s">
        <v>5389</v>
      </c>
      <c r="K2063" s="210">
        <v>467.68</v>
      </c>
      <c r="L2063" s="209" t="s">
        <v>5390</v>
      </c>
    </row>
    <row r="2064" spans="1:12" ht="13.5">
      <c r="A2064" s="209" t="s">
        <v>7395</v>
      </c>
      <c r="B2064" s="209" t="s">
        <v>7396</v>
      </c>
      <c r="C2064" s="209" t="s">
        <v>7542</v>
      </c>
      <c r="D2064" s="209" t="s">
        <v>7543</v>
      </c>
      <c r="E2064" s="210" t="s">
        <v>357</v>
      </c>
      <c r="F2064" s="209" t="s">
        <v>357</v>
      </c>
      <c r="G2064" s="209">
        <v>102188</v>
      </c>
      <c r="H2064" s="209" t="s">
        <v>7544</v>
      </c>
      <c r="I2064" s="209" t="s">
        <v>161</v>
      </c>
      <c r="J2064" s="209" t="s">
        <v>5447</v>
      </c>
      <c r="K2064" s="211">
        <v>1052.19</v>
      </c>
      <c r="L2064" s="209" t="s">
        <v>5390</v>
      </c>
    </row>
    <row r="2065" spans="1:12" ht="13.5">
      <c r="A2065" s="209" t="s">
        <v>7395</v>
      </c>
      <c r="B2065" s="209" t="s">
        <v>7396</v>
      </c>
      <c r="C2065" s="209" t="s">
        <v>7542</v>
      </c>
      <c r="D2065" s="209" t="s">
        <v>7543</v>
      </c>
      <c r="E2065" s="210" t="s">
        <v>357</v>
      </c>
      <c r="F2065" s="209" t="s">
        <v>357</v>
      </c>
      <c r="G2065" s="209">
        <v>102189</v>
      </c>
      <c r="H2065" s="209" t="s">
        <v>7545</v>
      </c>
      <c r="I2065" s="209" t="s">
        <v>161</v>
      </c>
      <c r="J2065" s="209" t="s">
        <v>5447</v>
      </c>
      <c r="K2065" s="210">
        <v>256.45</v>
      </c>
      <c r="L2065" s="209" t="s">
        <v>5390</v>
      </c>
    </row>
    <row r="2066" spans="1:12" ht="13.5">
      <c r="A2066" s="209" t="s">
        <v>7395</v>
      </c>
      <c r="B2066" s="209" t="s">
        <v>7396</v>
      </c>
      <c r="C2066" s="209" t="s">
        <v>7546</v>
      </c>
      <c r="D2066" s="209" t="s">
        <v>7547</v>
      </c>
      <c r="E2066" s="210" t="s">
        <v>357</v>
      </c>
      <c r="F2066" s="209" t="s">
        <v>357</v>
      </c>
      <c r="G2066" s="209">
        <v>100703</v>
      </c>
      <c r="H2066" s="209" t="s">
        <v>7548</v>
      </c>
      <c r="I2066" s="209" t="s">
        <v>161</v>
      </c>
      <c r="J2066" s="209" t="s">
        <v>5447</v>
      </c>
      <c r="K2066" s="210">
        <v>32.119999999999997</v>
      </c>
      <c r="L2066" s="209" t="s">
        <v>5390</v>
      </c>
    </row>
    <row r="2067" spans="1:12" ht="13.5">
      <c r="A2067" s="209" t="s">
        <v>7395</v>
      </c>
      <c r="B2067" s="209" t="s">
        <v>7396</v>
      </c>
      <c r="C2067" s="209" t="s">
        <v>7546</v>
      </c>
      <c r="D2067" s="209" t="s">
        <v>7547</v>
      </c>
      <c r="E2067" s="210" t="s">
        <v>357</v>
      </c>
      <c r="F2067" s="209" t="s">
        <v>357</v>
      </c>
      <c r="G2067" s="209">
        <v>100704</v>
      </c>
      <c r="H2067" s="209" t="s">
        <v>7549</v>
      </c>
      <c r="I2067" s="209" t="s">
        <v>161</v>
      </c>
      <c r="J2067" s="209" t="s">
        <v>5447</v>
      </c>
      <c r="K2067" s="210">
        <v>69.92</v>
      </c>
      <c r="L2067" s="209" t="s">
        <v>5390</v>
      </c>
    </row>
    <row r="2068" spans="1:12" ht="13.5">
      <c r="A2068" s="209" t="s">
        <v>7395</v>
      </c>
      <c r="B2068" s="209" t="s">
        <v>7396</v>
      </c>
      <c r="C2068" s="209" t="s">
        <v>7546</v>
      </c>
      <c r="D2068" s="209" t="s">
        <v>7547</v>
      </c>
      <c r="E2068" s="210" t="s">
        <v>357</v>
      </c>
      <c r="F2068" s="209" t="s">
        <v>357</v>
      </c>
      <c r="G2068" s="209">
        <v>100705</v>
      </c>
      <c r="H2068" s="209" t="s">
        <v>7550</v>
      </c>
      <c r="I2068" s="209" t="s">
        <v>161</v>
      </c>
      <c r="J2068" s="209" t="s">
        <v>5447</v>
      </c>
      <c r="K2068" s="210">
        <v>77.349999999999994</v>
      </c>
      <c r="L2068" s="209" t="s">
        <v>5390</v>
      </c>
    </row>
    <row r="2069" spans="1:12" ht="13.5">
      <c r="A2069" s="209" t="s">
        <v>7395</v>
      </c>
      <c r="B2069" s="209" t="s">
        <v>7396</v>
      </c>
      <c r="C2069" s="209" t="s">
        <v>7546</v>
      </c>
      <c r="D2069" s="209" t="s">
        <v>7547</v>
      </c>
      <c r="E2069" s="210" t="s">
        <v>357</v>
      </c>
      <c r="F2069" s="209" t="s">
        <v>357</v>
      </c>
      <c r="G2069" s="209">
        <v>100706</v>
      </c>
      <c r="H2069" s="209" t="s">
        <v>7551</v>
      </c>
      <c r="I2069" s="209" t="s">
        <v>161</v>
      </c>
      <c r="J2069" s="209" t="s">
        <v>5447</v>
      </c>
      <c r="K2069" s="210">
        <v>65.099999999999994</v>
      </c>
      <c r="L2069" s="209" t="s">
        <v>5390</v>
      </c>
    </row>
    <row r="2070" spans="1:12" ht="13.5">
      <c r="A2070" s="209" t="s">
        <v>7395</v>
      </c>
      <c r="B2070" s="209" t="s">
        <v>7396</v>
      </c>
      <c r="C2070" s="209" t="s">
        <v>7546</v>
      </c>
      <c r="D2070" s="209" t="s">
        <v>7547</v>
      </c>
      <c r="E2070" s="210" t="s">
        <v>357</v>
      </c>
      <c r="F2070" s="209" t="s">
        <v>357</v>
      </c>
      <c r="G2070" s="209">
        <v>100707</v>
      </c>
      <c r="H2070" s="209" t="s">
        <v>7552</v>
      </c>
      <c r="I2070" s="209" t="s">
        <v>161</v>
      </c>
      <c r="J2070" s="209" t="s">
        <v>5447</v>
      </c>
      <c r="K2070" s="210">
        <v>147.88999999999999</v>
      </c>
      <c r="L2070" s="209" t="s">
        <v>5390</v>
      </c>
    </row>
    <row r="2071" spans="1:12" ht="13.5">
      <c r="A2071" s="209" t="s">
        <v>7395</v>
      </c>
      <c r="B2071" s="209" t="s">
        <v>7396</v>
      </c>
      <c r="C2071" s="209" t="s">
        <v>7546</v>
      </c>
      <c r="D2071" s="209" t="s">
        <v>7547</v>
      </c>
      <c r="E2071" s="210" t="s">
        <v>357</v>
      </c>
      <c r="F2071" s="209" t="s">
        <v>357</v>
      </c>
      <c r="G2071" s="209">
        <v>100708</v>
      </c>
      <c r="H2071" s="209" t="s">
        <v>7553</v>
      </c>
      <c r="I2071" s="209" t="s">
        <v>161</v>
      </c>
      <c r="J2071" s="209" t="s">
        <v>5447</v>
      </c>
      <c r="K2071" s="210">
        <v>186.87</v>
      </c>
      <c r="L2071" s="209" t="s">
        <v>5390</v>
      </c>
    </row>
    <row r="2072" spans="1:12" ht="13.5">
      <c r="A2072" s="209" t="s">
        <v>7395</v>
      </c>
      <c r="B2072" s="209" t="s">
        <v>7396</v>
      </c>
      <c r="C2072" s="209" t="s">
        <v>7546</v>
      </c>
      <c r="D2072" s="209" t="s">
        <v>7547</v>
      </c>
      <c r="E2072" s="210" t="s">
        <v>357</v>
      </c>
      <c r="F2072" s="209" t="s">
        <v>357</v>
      </c>
      <c r="G2072" s="209">
        <v>100709</v>
      </c>
      <c r="H2072" s="209" t="s">
        <v>7554</v>
      </c>
      <c r="I2072" s="209" t="s">
        <v>161</v>
      </c>
      <c r="J2072" s="209" t="s">
        <v>5447</v>
      </c>
      <c r="K2072" s="210">
        <v>40.33</v>
      </c>
      <c r="L2072" s="209" t="s">
        <v>5390</v>
      </c>
    </row>
    <row r="2073" spans="1:12" ht="13.5">
      <c r="A2073" s="209" t="s">
        <v>7395</v>
      </c>
      <c r="B2073" s="209" t="s">
        <v>7396</v>
      </c>
      <c r="C2073" s="209" t="s">
        <v>7546</v>
      </c>
      <c r="D2073" s="209" t="s">
        <v>7547</v>
      </c>
      <c r="E2073" s="210" t="s">
        <v>357</v>
      </c>
      <c r="F2073" s="209" t="s">
        <v>357</v>
      </c>
      <c r="G2073" s="209">
        <v>100710</v>
      </c>
      <c r="H2073" s="209" t="s">
        <v>7555</v>
      </c>
      <c r="I2073" s="209" t="s">
        <v>161</v>
      </c>
      <c r="J2073" s="209" t="s">
        <v>5447</v>
      </c>
      <c r="K2073" s="210">
        <v>107.46</v>
      </c>
      <c r="L2073" s="209" t="s">
        <v>5390</v>
      </c>
    </row>
    <row r="2074" spans="1:12" ht="13.5">
      <c r="A2074" s="209" t="s">
        <v>7395</v>
      </c>
      <c r="B2074" s="209" t="s">
        <v>7396</v>
      </c>
      <c r="C2074" s="209" t="s">
        <v>7556</v>
      </c>
      <c r="D2074" s="209" t="s">
        <v>7557</v>
      </c>
      <c r="E2074" s="210" t="s">
        <v>357</v>
      </c>
      <c r="F2074" s="209" t="s">
        <v>357</v>
      </c>
      <c r="G2074" s="209">
        <v>102151</v>
      </c>
      <c r="H2074" s="209" t="s">
        <v>7558</v>
      </c>
      <c r="I2074" s="209" t="s">
        <v>149</v>
      </c>
      <c r="J2074" s="209" t="s">
        <v>5447</v>
      </c>
      <c r="K2074" s="210">
        <v>213.93</v>
      </c>
      <c r="L2074" s="209" t="s">
        <v>5390</v>
      </c>
    </row>
    <row r="2075" spans="1:12" ht="13.5">
      <c r="A2075" s="209" t="s">
        <v>7395</v>
      </c>
      <c r="B2075" s="209" t="s">
        <v>7396</v>
      </c>
      <c r="C2075" s="209" t="s">
        <v>7556</v>
      </c>
      <c r="D2075" s="209" t="s">
        <v>7557</v>
      </c>
      <c r="E2075" s="210" t="s">
        <v>357</v>
      </c>
      <c r="F2075" s="209" t="s">
        <v>357</v>
      </c>
      <c r="G2075" s="209">
        <v>102152</v>
      </c>
      <c r="H2075" s="209" t="s">
        <v>7559</v>
      </c>
      <c r="I2075" s="209" t="s">
        <v>149</v>
      </c>
      <c r="J2075" s="209" t="s">
        <v>5447</v>
      </c>
      <c r="K2075" s="210">
        <v>238.93</v>
      </c>
      <c r="L2075" s="209" t="s">
        <v>5390</v>
      </c>
    </row>
    <row r="2076" spans="1:12" ht="13.5">
      <c r="A2076" s="209" t="s">
        <v>7395</v>
      </c>
      <c r="B2076" s="209" t="s">
        <v>7396</v>
      </c>
      <c r="C2076" s="209" t="s">
        <v>7556</v>
      </c>
      <c r="D2076" s="209" t="s">
        <v>7557</v>
      </c>
      <c r="E2076" s="210" t="s">
        <v>357</v>
      </c>
      <c r="F2076" s="209" t="s">
        <v>357</v>
      </c>
      <c r="G2076" s="209">
        <v>102153</v>
      </c>
      <c r="H2076" s="209" t="s">
        <v>7560</v>
      </c>
      <c r="I2076" s="209" t="s">
        <v>149</v>
      </c>
      <c r="J2076" s="209" t="s">
        <v>5447</v>
      </c>
      <c r="K2076" s="210">
        <v>305.58999999999997</v>
      </c>
      <c r="L2076" s="209" t="s">
        <v>5390</v>
      </c>
    </row>
    <row r="2077" spans="1:12" ht="13.5">
      <c r="A2077" s="209" t="s">
        <v>7395</v>
      </c>
      <c r="B2077" s="209" t="s">
        <v>7396</v>
      </c>
      <c r="C2077" s="209" t="s">
        <v>7556</v>
      </c>
      <c r="D2077" s="209" t="s">
        <v>7557</v>
      </c>
      <c r="E2077" s="210" t="s">
        <v>357</v>
      </c>
      <c r="F2077" s="209" t="s">
        <v>357</v>
      </c>
      <c r="G2077" s="209">
        <v>102154</v>
      </c>
      <c r="H2077" s="209" t="s">
        <v>7561</v>
      </c>
      <c r="I2077" s="209" t="s">
        <v>149</v>
      </c>
      <c r="J2077" s="209" t="s">
        <v>5447</v>
      </c>
      <c r="K2077" s="210">
        <v>264.7</v>
      </c>
      <c r="L2077" s="209" t="s">
        <v>5390</v>
      </c>
    </row>
    <row r="2078" spans="1:12" ht="13.5">
      <c r="A2078" s="209" t="s">
        <v>7395</v>
      </c>
      <c r="B2078" s="209" t="s">
        <v>7396</v>
      </c>
      <c r="C2078" s="209" t="s">
        <v>7556</v>
      </c>
      <c r="D2078" s="209" t="s">
        <v>7557</v>
      </c>
      <c r="E2078" s="210" t="s">
        <v>357</v>
      </c>
      <c r="F2078" s="209" t="s">
        <v>357</v>
      </c>
      <c r="G2078" s="209">
        <v>102155</v>
      </c>
      <c r="H2078" s="209" t="s">
        <v>7562</v>
      </c>
      <c r="I2078" s="209" t="s">
        <v>149</v>
      </c>
      <c r="J2078" s="209" t="s">
        <v>5447</v>
      </c>
      <c r="K2078" s="210">
        <v>319.23</v>
      </c>
      <c r="L2078" s="209" t="s">
        <v>5390</v>
      </c>
    </row>
    <row r="2079" spans="1:12" ht="13.5">
      <c r="A2079" s="209" t="s">
        <v>7395</v>
      </c>
      <c r="B2079" s="209" t="s">
        <v>7396</v>
      </c>
      <c r="C2079" s="209" t="s">
        <v>7556</v>
      </c>
      <c r="D2079" s="209" t="s">
        <v>7557</v>
      </c>
      <c r="E2079" s="210" t="s">
        <v>357</v>
      </c>
      <c r="F2079" s="209" t="s">
        <v>357</v>
      </c>
      <c r="G2079" s="209">
        <v>102156</v>
      </c>
      <c r="H2079" s="209" t="s">
        <v>7563</v>
      </c>
      <c r="I2079" s="209" t="s">
        <v>149</v>
      </c>
      <c r="J2079" s="209" t="s">
        <v>5447</v>
      </c>
      <c r="K2079" s="210">
        <v>307.41000000000003</v>
      </c>
      <c r="L2079" s="209" t="s">
        <v>5390</v>
      </c>
    </row>
    <row r="2080" spans="1:12" ht="13.5">
      <c r="A2080" s="209" t="s">
        <v>7395</v>
      </c>
      <c r="B2080" s="209" t="s">
        <v>7396</v>
      </c>
      <c r="C2080" s="209" t="s">
        <v>7556</v>
      </c>
      <c r="D2080" s="209" t="s">
        <v>7557</v>
      </c>
      <c r="E2080" s="210" t="s">
        <v>357</v>
      </c>
      <c r="F2080" s="209" t="s">
        <v>357</v>
      </c>
      <c r="G2080" s="209">
        <v>102157</v>
      </c>
      <c r="H2080" s="209" t="s">
        <v>7564</v>
      </c>
      <c r="I2080" s="209" t="s">
        <v>149</v>
      </c>
      <c r="J2080" s="209" t="s">
        <v>5447</v>
      </c>
      <c r="K2080" s="210">
        <v>424.08</v>
      </c>
      <c r="L2080" s="209" t="s">
        <v>5390</v>
      </c>
    </row>
    <row r="2081" spans="1:12" ht="13.5">
      <c r="A2081" s="209" t="s">
        <v>7395</v>
      </c>
      <c r="B2081" s="209" t="s">
        <v>7396</v>
      </c>
      <c r="C2081" s="209" t="s">
        <v>7556</v>
      </c>
      <c r="D2081" s="209" t="s">
        <v>7557</v>
      </c>
      <c r="E2081" s="210" t="s">
        <v>357</v>
      </c>
      <c r="F2081" s="209" t="s">
        <v>357</v>
      </c>
      <c r="G2081" s="209">
        <v>102158</v>
      </c>
      <c r="H2081" s="209" t="s">
        <v>7565</v>
      </c>
      <c r="I2081" s="209" t="s">
        <v>149</v>
      </c>
      <c r="J2081" s="209" t="s">
        <v>5447</v>
      </c>
      <c r="K2081" s="210">
        <v>431.21</v>
      </c>
      <c r="L2081" s="209" t="s">
        <v>5390</v>
      </c>
    </row>
    <row r="2082" spans="1:12" ht="13.5">
      <c r="A2082" s="209" t="s">
        <v>7395</v>
      </c>
      <c r="B2082" s="209" t="s">
        <v>7396</v>
      </c>
      <c r="C2082" s="209" t="s">
        <v>7556</v>
      </c>
      <c r="D2082" s="209" t="s">
        <v>7557</v>
      </c>
      <c r="E2082" s="210" t="s">
        <v>357</v>
      </c>
      <c r="F2082" s="209" t="s">
        <v>357</v>
      </c>
      <c r="G2082" s="209">
        <v>102159</v>
      </c>
      <c r="H2082" s="209" t="s">
        <v>7566</v>
      </c>
      <c r="I2082" s="209" t="s">
        <v>149</v>
      </c>
      <c r="J2082" s="209" t="s">
        <v>5447</v>
      </c>
      <c r="K2082" s="210">
        <v>515.64</v>
      </c>
      <c r="L2082" s="209" t="s">
        <v>5390</v>
      </c>
    </row>
    <row r="2083" spans="1:12" ht="13.5">
      <c r="A2083" s="209" t="s">
        <v>7395</v>
      </c>
      <c r="B2083" s="209" t="s">
        <v>7396</v>
      </c>
      <c r="C2083" s="209" t="s">
        <v>7556</v>
      </c>
      <c r="D2083" s="209" t="s">
        <v>7557</v>
      </c>
      <c r="E2083" s="210" t="s">
        <v>357</v>
      </c>
      <c r="F2083" s="209" t="s">
        <v>357</v>
      </c>
      <c r="G2083" s="209">
        <v>102160</v>
      </c>
      <c r="H2083" s="209" t="s">
        <v>7567</v>
      </c>
      <c r="I2083" s="209" t="s">
        <v>149</v>
      </c>
      <c r="J2083" s="209" t="s">
        <v>5447</v>
      </c>
      <c r="K2083" s="210">
        <v>205.59</v>
      </c>
      <c r="L2083" s="209" t="s">
        <v>5390</v>
      </c>
    </row>
    <row r="2084" spans="1:12" ht="13.5">
      <c r="A2084" s="209" t="s">
        <v>7395</v>
      </c>
      <c r="B2084" s="209" t="s">
        <v>7396</v>
      </c>
      <c r="C2084" s="209" t="s">
        <v>7556</v>
      </c>
      <c r="D2084" s="209" t="s">
        <v>7557</v>
      </c>
      <c r="E2084" s="210" t="s">
        <v>357</v>
      </c>
      <c r="F2084" s="209" t="s">
        <v>357</v>
      </c>
      <c r="G2084" s="209">
        <v>102161</v>
      </c>
      <c r="H2084" s="209" t="s">
        <v>7568</v>
      </c>
      <c r="I2084" s="209" t="s">
        <v>149</v>
      </c>
      <c r="J2084" s="209" t="s">
        <v>5389</v>
      </c>
      <c r="K2084" s="210">
        <v>318.57</v>
      </c>
      <c r="L2084" s="209" t="s">
        <v>5390</v>
      </c>
    </row>
    <row r="2085" spans="1:12" ht="13.5">
      <c r="A2085" s="209" t="s">
        <v>7395</v>
      </c>
      <c r="B2085" s="209" t="s">
        <v>7396</v>
      </c>
      <c r="C2085" s="209" t="s">
        <v>7556</v>
      </c>
      <c r="D2085" s="209" t="s">
        <v>7557</v>
      </c>
      <c r="E2085" s="210" t="s">
        <v>357</v>
      </c>
      <c r="F2085" s="209" t="s">
        <v>357</v>
      </c>
      <c r="G2085" s="209">
        <v>102162</v>
      </c>
      <c r="H2085" s="209" t="s">
        <v>7569</v>
      </c>
      <c r="I2085" s="209" t="s">
        <v>149</v>
      </c>
      <c r="J2085" s="209" t="s">
        <v>5389</v>
      </c>
      <c r="K2085" s="210">
        <v>343.57</v>
      </c>
      <c r="L2085" s="209" t="s">
        <v>5390</v>
      </c>
    </row>
    <row r="2086" spans="1:12" ht="13.5">
      <c r="A2086" s="209" t="s">
        <v>7395</v>
      </c>
      <c r="B2086" s="209" t="s">
        <v>7396</v>
      </c>
      <c r="C2086" s="209" t="s">
        <v>7556</v>
      </c>
      <c r="D2086" s="209" t="s">
        <v>7557</v>
      </c>
      <c r="E2086" s="210" t="s">
        <v>357</v>
      </c>
      <c r="F2086" s="209" t="s">
        <v>357</v>
      </c>
      <c r="G2086" s="209">
        <v>102163</v>
      </c>
      <c r="H2086" s="209" t="s">
        <v>7570</v>
      </c>
      <c r="I2086" s="209" t="s">
        <v>149</v>
      </c>
      <c r="J2086" s="209" t="s">
        <v>5389</v>
      </c>
      <c r="K2086" s="210">
        <v>410.23</v>
      </c>
      <c r="L2086" s="209" t="s">
        <v>5390</v>
      </c>
    </row>
    <row r="2087" spans="1:12" ht="13.5">
      <c r="A2087" s="209" t="s">
        <v>7395</v>
      </c>
      <c r="B2087" s="209" t="s">
        <v>7396</v>
      </c>
      <c r="C2087" s="209" t="s">
        <v>7556</v>
      </c>
      <c r="D2087" s="209" t="s">
        <v>7557</v>
      </c>
      <c r="E2087" s="210" t="s">
        <v>357</v>
      </c>
      <c r="F2087" s="209" t="s">
        <v>357</v>
      </c>
      <c r="G2087" s="209">
        <v>102164</v>
      </c>
      <c r="H2087" s="209" t="s">
        <v>7571</v>
      </c>
      <c r="I2087" s="209" t="s">
        <v>149</v>
      </c>
      <c r="J2087" s="209" t="s">
        <v>5389</v>
      </c>
      <c r="K2087" s="210">
        <v>350.09</v>
      </c>
      <c r="L2087" s="209" t="s">
        <v>5390</v>
      </c>
    </row>
    <row r="2088" spans="1:12" ht="13.5">
      <c r="A2088" s="209" t="s">
        <v>7395</v>
      </c>
      <c r="B2088" s="209" t="s">
        <v>7396</v>
      </c>
      <c r="C2088" s="209" t="s">
        <v>7556</v>
      </c>
      <c r="D2088" s="209" t="s">
        <v>7557</v>
      </c>
      <c r="E2088" s="210" t="s">
        <v>357</v>
      </c>
      <c r="F2088" s="209" t="s">
        <v>357</v>
      </c>
      <c r="G2088" s="209">
        <v>102165</v>
      </c>
      <c r="H2088" s="209" t="s">
        <v>7572</v>
      </c>
      <c r="I2088" s="209" t="s">
        <v>149</v>
      </c>
      <c r="J2088" s="209" t="s">
        <v>5389</v>
      </c>
      <c r="K2088" s="210">
        <v>404.62</v>
      </c>
      <c r="L2088" s="209" t="s">
        <v>5390</v>
      </c>
    </row>
    <row r="2089" spans="1:12" ht="13.5">
      <c r="A2089" s="209" t="s">
        <v>7395</v>
      </c>
      <c r="B2089" s="209" t="s">
        <v>7396</v>
      </c>
      <c r="C2089" s="209" t="s">
        <v>7556</v>
      </c>
      <c r="D2089" s="209" t="s">
        <v>7557</v>
      </c>
      <c r="E2089" s="210" t="s">
        <v>357</v>
      </c>
      <c r="F2089" s="209" t="s">
        <v>357</v>
      </c>
      <c r="G2089" s="209">
        <v>102166</v>
      </c>
      <c r="H2089" s="209" t="s">
        <v>7573</v>
      </c>
      <c r="I2089" s="209" t="s">
        <v>149</v>
      </c>
      <c r="J2089" s="209" t="s">
        <v>5389</v>
      </c>
      <c r="K2089" s="210">
        <v>373.54</v>
      </c>
      <c r="L2089" s="209" t="s">
        <v>5390</v>
      </c>
    </row>
    <row r="2090" spans="1:12" ht="13.5">
      <c r="A2090" s="209" t="s">
        <v>7395</v>
      </c>
      <c r="B2090" s="209" t="s">
        <v>7396</v>
      </c>
      <c r="C2090" s="209" t="s">
        <v>7556</v>
      </c>
      <c r="D2090" s="209" t="s">
        <v>7557</v>
      </c>
      <c r="E2090" s="210" t="s">
        <v>357</v>
      </c>
      <c r="F2090" s="209" t="s">
        <v>357</v>
      </c>
      <c r="G2090" s="209">
        <v>102167</v>
      </c>
      <c r="H2090" s="209" t="s">
        <v>7574</v>
      </c>
      <c r="I2090" s="209" t="s">
        <v>149</v>
      </c>
      <c r="J2090" s="209" t="s">
        <v>5389</v>
      </c>
      <c r="K2090" s="210">
        <v>490.21</v>
      </c>
      <c r="L2090" s="209" t="s">
        <v>5390</v>
      </c>
    </row>
    <row r="2091" spans="1:12" ht="13.5">
      <c r="A2091" s="209" t="s">
        <v>7395</v>
      </c>
      <c r="B2091" s="209" t="s">
        <v>7396</v>
      </c>
      <c r="C2091" s="209" t="s">
        <v>7556</v>
      </c>
      <c r="D2091" s="209" t="s">
        <v>7557</v>
      </c>
      <c r="E2091" s="210" t="s">
        <v>357</v>
      </c>
      <c r="F2091" s="209" t="s">
        <v>357</v>
      </c>
      <c r="G2091" s="209">
        <v>102168</v>
      </c>
      <c r="H2091" s="209" t="s">
        <v>7575</v>
      </c>
      <c r="I2091" s="209" t="s">
        <v>149</v>
      </c>
      <c r="J2091" s="209" t="s">
        <v>5389</v>
      </c>
      <c r="K2091" s="210">
        <v>480.22</v>
      </c>
      <c r="L2091" s="209" t="s">
        <v>5390</v>
      </c>
    </row>
    <row r="2092" spans="1:12" ht="13.5">
      <c r="A2092" s="209" t="s">
        <v>7395</v>
      </c>
      <c r="B2092" s="209" t="s">
        <v>7396</v>
      </c>
      <c r="C2092" s="209" t="s">
        <v>7556</v>
      </c>
      <c r="D2092" s="209" t="s">
        <v>7557</v>
      </c>
      <c r="E2092" s="210" t="s">
        <v>357</v>
      </c>
      <c r="F2092" s="209" t="s">
        <v>357</v>
      </c>
      <c r="G2092" s="209">
        <v>102169</v>
      </c>
      <c r="H2092" s="209" t="s">
        <v>7576</v>
      </c>
      <c r="I2092" s="209" t="s">
        <v>149</v>
      </c>
      <c r="J2092" s="209" t="s">
        <v>5389</v>
      </c>
      <c r="K2092" s="210">
        <v>558.30999999999995</v>
      </c>
      <c r="L2092" s="209" t="s">
        <v>5390</v>
      </c>
    </row>
    <row r="2093" spans="1:12" ht="13.5">
      <c r="A2093" s="209" t="s">
        <v>7395</v>
      </c>
      <c r="B2093" s="209" t="s">
        <v>7396</v>
      </c>
      <c r="C2093" s="209" t="s">
        <v>7556</v>
      </c>
      <c r="D2093" s="209" t="s">
        <v>7557</v>
      </c>
      <c r="E2093" s="210" t="s">
        <v>357</v>
      </c>
      <c r="F2093" s="209" t="s">
        <v>357</v>
      </c>
      <c r="G2093" s="209">
        <v>102170</v>
      </c>
      <c r="H2093" s="209" t="s">
        <v>7577</v>
      </c>
      <c r="I2093" s="209" t="s">
        <v>149</v>
      </c>
      <c r="J2093" s="209" t="s">
        <v>5389</v>
      </c>
      <c r="K2093" s="210">
        <v>310.23</v>
      </c>
      <c r="L2093" s="209" t="s">
        <v>5390</v>
      </c>
    </row>
    <row r="2094" spans="1:12" ht="13.5">
      <c r="A2094" s="209" t="s">
        <v>7395</v>
      </c>
      <c r="B2094" s="209" t="s">
        <v>7396</v>
      </c>
      <c r="C2094" s="209" t="s">
        <v>7556</v>
      </c>
      <c r="D2094" s="209" t="s">
        <v>7557</v>
      </c>
      <c r="E2094" s="210" t="s">
        <v>357</v>
      </c>
      <c r="F2094" s="209" t="s">
        <v>357</v>
      </c>
      <c r="G2094" s="209">
        <v>102171</v>
      </c>
      <c r="H2094" s="209" t="s">
        <v>7578</v>
      </c>
      <c r="I2094" s="209" t="s">
        <v>149</v>
      </c>
      <c r="J2094" s="209" t="s">
        <v>5389</v>
      </c>
      <c r="K2094" s="210">
        <v>616.76</v>
      </c>
      <c r="L2094" s="209" t="s">
        <v>5390</v>
      </c>
    </row>
    <row r="2095" spans="1:12" ht="13.5">
      <c r="A2095" s="209" t="s">
        <v>7395</v>
      </c>
      <c r="B2095" s="209" t="s">
        <v>7396</v>
      </c>
      <c r="C2095" s="209" t="s">
        <v>7556</v>
      </c>
      <c r="D2095" s="209" t="s">
        <v>7557</v>
      </c>
      <c r="E2095" s="210" t="s">
        <v>357</v>
      </c>
      <c r="F2095" s="209" t="s">
        <v>357</v>
      </c>
      <c r="G2095" s="209">
        <v>102172</v>
      </c>
      <c r="H2095" s="209" t="s">
        <v>7579</v>
      </c>
      <c r="I2095" s="209" t="s">
        <v>149</v>
      </c>
      <c r="J2095" s="209" t="s">
        <v>5389</v>
      </c>
      <c r="K2095" s="210">
        <v>606.87</v>
      </c>
      <c r="L2095" s="209" t="s">
        <v>5390</v>
      </c>
    </row>
    <row r="2096" spans="1:12" ht="13.5">
      <c r="A2096" s="209" t="s">
        <v>7395</v>
      </c>
      <c r="B2096" s="209" t="s">
        <v>7396</v>
      </c>
      <c r="C2096" s="209" t="s">
        <v>7556</v>
      </c>
      <c r="D2096" s="209" t="s">
        <v>7557</v>
      </c>
      <c r="E2096" s="210" t="s">
        <v>357</v>
      </c>
      <c r="F2096" s="209" t="s">
        <v>357</v>
      </c>
      <c r="G2096" s="209">
        <v>102176</v>
      </c>
      <c r="H2096" s="209" t="s">
        <v>7580</v>
      </c>
      <c r="I2096" s="209" t="s">
        <v>149</v>
      </c>
      <c r="J2096" s="209" t="s">
        <v>5389</v>
      </c>
      <c r="K2096" s="211">
        <v>1110.17</v>
      </c>
      <c r="L2096" s="209" t="s">
        <v>5390</v>
      </c>
    </row>
    <row r="2097" spans="1:12" ht="13.5">
      <c r="A2097" s="209" t="s">
        <v>7395</v>
      </c>
      <c r="B2097" s="209" t="s">
        <v>7396</v>
      </c>
      <c r="C2097" s="209" t="s">
        <v>7556</v>
      </c>
      <c r="D2097" s="209" t="s">
        <v>7557</v>
      </c>
      <c r="E2097" s="210" t="s">
        <v>357</v>
      </c>
      <c r="F2097" s="209" t="s">
        <v>357</v>
      </c>
      <c r="G2097" s="209">
        <v>102177</v>
      </c>
      <c r="H2097" s="209" t="s">
        <v>7581</v>
      </c>
      <c r="I2097" s="209" t="s">
        <v>149</v>
      </c>
      <c r="J2097" s="209" t="s">
        <v>5389</v>
      </c>
      <c r="K2097" s="211">
        <v>2301.9299999999998</v>
      </c>
      <c r="L2097" s="209" t="s">
        <v>5390</v>
      </c>
    </row>
    <row r="2098" spans="1:12" ht="13.5">
      <c r="A2098" s="209" t="s">
        <v>7395</v>
      </c>
      <c r="B2098" s="209" t="s">
        <v>7396</v>
      </c>
      <c r="C2098" s="209" t="s">
        <v>7556</v>
      </c>
      <c r="D2098" s="209" t="s">
        <v>7557</v>
      </c>
      <c r="E2098" s="210" t="s">
        <v>357</v>
      </c>
      <c r="F2098" s="209" t="s">
        <v>357</v>
      </c>
      <c r="G2098" s="209">
        <v>102178</v>
      </c>
      <c r="H2098" s="209" t="s">
        <v>7582</v>
      </c>
      <c r="I2098" s="209" t="s">
        <v>149</v>
      </c>
      <c r="J2098" s="209" t="s">
        <v>5389</v>
      </c>
      <c r="K2098" s="211">
        <v>2655.27</v>
      </c>
      <c r="L2098" s="209" t="s">
        <v>5390</v>
      </c>
    </row>
    <row r="2099" spans="1:12" ht="13.5">
      <c r="A2099" s="209" t="s">
        <v>7395</v>
      </c>
      <c r="B2099" s="209" t="s">
        <v>7396</v>
      </c>
      <c r="C2099" s="209" t="s">
        <v>7556</v>
      </c>
      <c r="D2099" s="209" t="s">
        <v>7557</v>
      </c>
      <c r="E2099" s="210" t="s">
        <v>357</v>
      </c>
      <c r="F2099" s="209" t="s">
        <v>357</v>
      </c>
      <c r="G2099" s="209">
        <v>102179</v>
      </c>
      <c r="H2099" s="209" t="s">
        <v>7583</v>
      </c>
      <c r="I2099" s="209" t="s">
        <v>149</v>
      </c>
      <c r="J2099" s="209" t="s">
        <v>5389</v>
      </c>
      <c r="K2099" s="210">
        <v>369.6</v>
      </c>
      <c r="L2099" s="209" t="s">
        <v>5390</v>
      </c>
    </row>
    <row r="2100" spans="1:12" ht="13.5">
      <c r="A2100" s="209" t="s">
        <v>7395</v>
      </c>
      <c r="B2100" s="209" t="s">
        <v>7396</v>
      </c>
      <c r="C2100" s="209" t="s">
        <v>7556</v>
      </c>
      <c r="D2100" s="209" t="s">
        <v>7557</v>
      </c>
      <c r="E2100" s="210" t="s">
        <v>357</v>
      </c>
      <c r="F2100" s="209" t="s">
        <v>357</v>
      </c>
      <c r="G2100" s="209">
        <v>102180</v>
      </c>
      <c r="H2100" s="209" t="s">
        <v>7584</v>
      </c>
      <c r="I2100" s="209" t="s">
        <v>149</v>
      </c>
      <c r="J2100" s="209" t="s">
        <v>5389</v>
      </c>
      <c r="K2100" s="210">
        <v>436.8</v>
      </c>
      <c r="L2100" s="209" t="s">
        <v>5390</v>
      </c>
    </row>
    <row r="2101" spans="1:12" ht="13.5">
      <c r="A2101" s="209" t="s">
        <v>7395</v>
      </c>
      <c r="B2101" s="209" t="s">
        <v>7396</v>
      </c>
      <c r="C2101" s="209" t="s">
        <v>7556</v>
      </c>
      <c r="D2101" s="209" t="s">
        <v>7557</v>
      </c>
      <c r="E2101" s="210" t="s">
        <v>357</v>
      </c>
      <c r="F2101" s="209" t="s">
        <v>357</v>
      </c>
      <c r="G2101" s="209">
        <v>102181</v>
      </c>
      <c r="H2101" s="209" t="s">
        <v>7585</v>
      </c>
      <c r="I2101" s="209" t="s">
        <v>149</v>
      </c>
      <c r="J2101" s="209" t="s">
        <v>5389</v>
      </c>
      <c r="K2101" s="210">
        <v>526.66999999999996</v>
      </c>
      <c r="L2101" s="209" t="s">
        <v>5390</v>
      </c>
    </row>
    <row r="2102" spans="1:12" ht="13.5">
      <c r="A2102" s="209" t="s">
        <v>7395</v>
      </c>
      <c r="B2102" s="209" t="s">
        <v>7396</v>
      </c>
      <c r="C2102" s="209" t="s">
        <v>7556</v>
      </c>
      <c r="D2102" s="209" t="s">
        <v>7557</v>
      </c>
      <c r="E2102" s="210" t="s">
        <v>357</v>
      </c>
      <c r="F2102" s="209" t="s">
        <v>357</v>
      </c>
      <c r="G2102" s="209">
        <v>102182</v>
      </c>
      <c r="H2102" s="209" t="s">
        <v>7586</v>
      </c>
      <c r="I2102" s="209" t="s">
        <v>161</v>
      </c>
      <c r="J2102" s="209" t="s">
        <v>5389</v>
      </c>
      <c r="K2102" s="211">
        <v>1131.6300000000001</v>
      </c>
      <c r="L2102" s="209" t="s">
        <v>5390</v>
      </c>
    </row>
    <row r="2103" spans="1:12" ht="13.5">
      <c r="A2103" s="209" t="s">
        <v>7395</v>
      </c>
      <c r="B2103" s="209" t="s">
        <v>7396</v>
      </c>
      <c r="C2103" s="209" t="s">
        <v>7556</v>
      </c>
      <c r="D2103" s="209" t="s">
        <v>7557</v>
      </c>
      <c r="E2103" s="210" t="s">
        <v>357</v>
      </c>
      <c r="F2103" s="209" t="s">
        <v>357</v>
      </c>
      <c r="G2103" s="209">
        <v>102183</v>
      </c>
      <c r="H2103" s="209" t="s">
        <v>7587</v>
      </c>
      <c r="I2103" s="209" t="s">
        <v>161</v>
      </c>
      <c r="J2103" s="209" t="s">
        <v>5389</v>
      </c>
      <c r="K2103" s="211">
        <v>2272.75</v>
      </c>
      <c r="L2103" s="209" t="s">
        <v>5390</v>
      </c>
    </row>
    <row r="2104" spans="1:12" ht="13.5">
      <c r="A2104" s="209" t="s">
        <v>7395</v>
      </c>
      <c r="B2104" s="209" t="s">
        <v>7396</v>
      </c>
      <c r="C2104" s="209" t="s">
        <v>7556</v>
      </c>
      <c r="D2104" s="209" t="s">
        <v>7557</v>
      </c>
      <c r="E2104" s="210" t="s">
        <v>357</v>
      </c>
      <c r="F2104" s="209" t="s">
        <v>357</v>
      </c>
      <c r="G2104" s="209">
        <v>102184</v>
      </c>
      <c r="H2104" s="209" t="s">
        <v>7588</v>
      </c>
      <c r="I2104" s="209" t="s">
        <v>161</v>
      </c>
      <c r="J2104" s="209" t="s">
        <v>5389</v>
      </c>
      <c r="K2104" s="211">
        <v>2166.19</v>
      </c>
      <c r="L2104" s="209" t="s">
        <v>5390</v>
      </c>
    </row>
    <row r="2105" spans="1:12" ht="13.5">
      <c r="A2105" s="209" t="s">
        <v>7395</v>
      </c>
      <c r="B2105" s="209" t="s">
        <v>7396</v>
      </c>
      <c r="C2105" s="209" t="s">
        <v>7556</v>
      </c>
      <c r="D2105" s="209" t="s">
        <v>7557</v>
      </c>
      <c r="E2105" s="210" t="s">
        <v>357</v>
      </c>
      <c r="F2105" s="209" t="s">
        <v>357</v>
      </c>
      <c r="G2105" s="209">
        <v>102185</v>
      </c>
      <c r="H2105" s="209" t="s">
        <v>7589</v>
      </c>
      <c r="I2105" s="209" t="s">
        <v>161</v>
      </c>
      <c r="J2105" s="209" t="s">
        <v>5389</v>
      </c>
      <c r="K2105" s="211">
        <v>4341.59</v>
      </c>
      <c r="L2105" s="209" t="s">
        <v>5390</v>
      </c>
    </row>
    <row r="2106" spans="1:12" ht="13.5">
      <c r="A2106" s="209" t="s">
        <v>7395</v>
      </c>
      <c r="B2106" s="209" t="s">
        <v>7396</v>
      </c>
      <c r="C2106" s="209" t="s">
        <v>7556</v>
      </c>
      <c r="D2106" s="209" t="s">
        <v>7557</v>
      </c>
      <c r="E2106" s="210" t="s">
        <v>357</v>
      </c>
      <c r="F2106" s="209" t="s">
        <v>357</v>
      </c>
      <c r="G2106" s="209">
        <v>102190</v>
      </c>
      <c r="H2106" s="209" t="s">
        <v>7590</v>
      </c>
      <c r="I2106" s="209" t="s">
        <v>149</v>
      </c>
      <c r="J2106" s="209" t="s">
        <v>5447</v>
      </c>
      <c r="K2106" s="210">
        <v>14.57</v>
      </c>
      <c r="L2106" s="209" t="s">
        <v>5390</v>
      </c>
    </row>
    <row r="2107" spans="1:12" ht="13.5">
      <c r="A2107" s="209" t="s">
        <v>7395</v>
      </c>
      <c r="B2107" s="209" t="s">
        <v>7396</v>
      </c>
      <c r="C2107" s="209" t="s">
        <v>7556</v>
      </c>
      <c r="D2107" s="209" t="s">
        <v>7557</v>
      </c>
      <c r="E2107" s="210" t="s">
        <v>357</v>
      </c>
      <c r="F2107" s="209" t="s">
        <v>357</v>
      </c>
      <c r="G2107" s="209">
        <v>102191</v>
      </c>
      <c r="H2107" s="209" t="s">
        <v>7591</v>
      </c>
      <c r="I2107" s="209" t="s">
        <v>149</v>
      </c>
      <c r="J2107" s="209" t="s">
        <v>5447</v>
      </c>
      <c r="K2107" s="210">
        <v>17.7</v>
      </c>
      <c r="L2107" s="209" t="s">
        <v>5390</v>
      </c>
    </row>
    <row r="2108" spans="1:12" ht="13.5">
      <c r="A2108" s="209" t="s">
        <v>7395</v>
      </c>
      <c r="B2108" s="209" t="s">
        <v>7396</v>
      </c>
      <c r="C2108" s="209" t="s">
        <v>7556</v>
      </c>
      <c r="D2108" s="209" t="s">
        <v>7557</v>
      </c>
      <c r="E2108" s="210" t="s">
        <v>357</v>
      </c>
      <c r="F2108" s="209" t="s">
        <v>357</v>
      </c>
      <c r="G2108" s="209">
        <v>102192</v>
      </c>
      <c r="H2108" s="209" t="s">
        <v>7592</v>
      </c>
      <c r="I2108" s="209" t="s">
        <v>149</v>
      </c>
      <c r="J2108" s="209" t="s">
        <v>5447</v>
      </c>
      <c r="K2108" s="210">
        <v>12.63</v>
      </c>
      <c r="L2108" s="209" t="s">
        <v>5390</v>
      </c>
    </row>
    <row r="2109" spans="1:12" ht="13.5">
      <c r="A2109" s="209" t="s">
        <v>7395</v>
      </c>
      <c r="B2109" s="209" t="s">
        <v>7396</v>
      </c>
      <c r="C2109" s="209" t="s">
        <v>7593</v>
      </c>
      <c r="D2109" s="209" t="s">
        <v>7594</v>
      </c>
      <c r="E2109" s="210" t="s">
        <v>357</v>
      </c>
      <c r="F2109" s="209" t="s">
        <v>357</v>
      </c>
      <c r="G2109" s="209">
        <v>94569</v>
      </c>
      <c r="H2109" s="209" t="s">
        <v>7595</v>
      </c>
      <c r="I2109" s="209" t="s">
        <v>149</v>
      </c>
      <c r="J2109" s="209" t="s">
        <v>5389</v>
      </c>
      <c r="K2109" s="210">
        <v>674.13</v>
      </c>
      <c r="L2109" s="209" t="s">
        <v>5390</v>
      </c>
    </row>
    <row r="2110" spans="1:12" ht="13.5">
      <c r="A2110" s="209" t="s">
        <v>7395</v>
      </c>
      <c r="B2110" s="209" t="s">
        <v>7396</v>
      </c>
      <c r="C2110" s="209" t="s">
        <v>7593</v>
      </c>
      <c r="D2110" s="209" t="s">
        <v>7594</v>
      </c>
      <c r="E2110" s="210" t="s">
        <v>357</v>
      </c>
      <c r="F2110" s="209" t="s">
        <v>357</v>
      </c>
      <c r="G2110" s="209">
        <v>94570</v>
      </c>
      <c r="H2110" s="209" t="s">
        <v>7596</v>
      </c>
      <c r="I2110" s="209" t="s">
        <v>149</v>
      </c>
      <c r="J2110" s="209" t="s">
        <v>5389</v>
      </c>
      <c r="K2110" s="210">
        <v>351.45</v>
      </c>
      <c r="L2110" s="209" t="s">
        <v>5390</v>
      </c>
    </row>
    <row r="2111" spans="1:12" ht="13.5">
      <c r="A2111" s="209" t="s">
        <v>7395</v>
      </c>
      <c r="B2111" s="209" t="s">
        <v>7396</v>
      </c>
      <c r="C2111" s="209" t="s">
        <v>7593</v>
      </c>
      <c r="D2111" s="209" t="s">
        <v>7594</v>
      </c>
      <c r="E2111" s="210" t="s">
        <v>357</v>
      </c>
      <c r="F2111" s="209" t="s">
        <v>357</v>
      </c>
      <c r="G2111" s="209">
        <v>94572</v>
      </c>
      <c r="H2111" s="209" t="s">
        <v>7597</v>
      </c>
      <c r="I2111" s="209" t="s">
        <v>149</v>
      </c>
      <c r="J2111" s="209" t="s">
        <v>5389</v>
      </c>
      <c r="K2111" s="210">
        <v>500.26</v>
      </c>
      <c r="L2111" s="209" t="s">
        <v>5390</v>
      </c>
    </row>
    <row r="2112" spans="1:12" ht="13.5">
      <c r="A2112" s="209" t="s">
        <v>7395</v>
      </c>
      <c r="B2112" s="209" t="s">
        <v>7396</v>
      </c>
      <c r="C2112" s="209" t="s">
        <v>7593</v>
      </c>
      <c r="D2112" s="209" t="s">
        <v>7594</v>
      </c>
      <c r="E2112" s="210" t="s">
        <v>357</v>
      </c>
      <c r="F2112" s="209" t="s">
        <v>357</v>
      </c>
      <c r="G2112" s="209">
        <v>94573</v>
      </c>
      <c r="H2112" s="209" t="s">
        <v>7598</v>
      </c>
      <c r="I2112" s="209" t="s">
        <v>149</v>
      </c>
      <c r="J2112" s="209" t="s">
        <v>5389</v>
      </c>
      <c r="K2112" s="210">
        <v>404.33</v>
      </c>
      <c r="L2112" s="209" t="s">
        <v>5390</v>
      </c>
    </row>
    <row r="2113" spans="1:12" ht="13.5">
      <c r="A2113" s="209" t="s">
        <v>7395</v>
      </c>
      <c r="B2113" s="209" t="s">
        <v>7396</v>
      </c>
      <c r="C2113" s="209" t="s">
        <v>7593</v>
      </c>
      <c r="D2113" s="209" t="s">
        <v>7594</v>
      </c>
      <c r="E2113" s="210" t="s">
        <v>357</v>
      </c>
      <c r="F2113" s="209" t="s">
        <v>357</v>
      </c>
      <c r="G2113" s="209">
        <v>94580</v>
      </c>
      <c r="H2113" s="209" t="s">
        <v>7599</v>
      </c>
      <c r="I2113" s="209" t="s">
        <v>149</v>
      </c>
      <c r="J2113" s="209" t="s">
        <v>5447</v>
      </c>
      <c r="K2113" s="210">
        <v>554.72</v>
      </c>
      <c r="L2113" s="209" t="s">
        <v>5390</v>
      </c>
    </row>
    <row r="2114" spans="1:12" ht="13.5">
      <c r="A2114" s="209" t="s">
        <v>7395</v>
      </c>
      <c r="B2114" s="209" t="s">
        <v>7396</v>
      </c>
      <c r="C2114" s="209" t="s">
        <v>7593</v>
      </c>
      <c r="D2114" s="209" t="s">
        <v>7594</v>
      </c>
      <c r="E2114" s="210" t="s">
        <v>357</v>
      </c>
      <c r="F2114" s="209" t="s">
        <v>357</v>
      </c>
      <c r="G2114" s="209">
        <v>94589</v>
      </c>
      <c r="H2114" s="209" t="s">
        <v>7600</v>
      </c>
      <c r="I2114" s="209" t="s">
        <v>148</v>
      </c>
      <c r="J2114" s="209" t="s">
        <v>5447</v>
      </c>
      <c r="K2114" s="210">
        <v>19.32</v>
      </c>
      <c r="L2114" s="209" t="s">
        <v>5390</v>
      </c>
    </row>
    <row r="2115" spans="1:12" ht="13.5">
      <c r="A2115" s="209" t="s">
        <v>7395</v>
      </c>
      <c r="B2115" s="209" t="s">
        <v>7396</v>
      </c>
      <c r="C2115" s="209" t="s">
        <v>7593</v>
      </c>
      <c r="D2115" s="209" t="s">
        <v>7594</v>
      </c>
      <c r="E2115" s="210" t="s">
        <v>357</v>
      </c>
      <c r="F2115" s="209" t="s">
        <v>357</v>
      </c>
      <c r="G2115" s="209">
        <v>94590</v>
      </c>
      <c r="H2115" s="209" t="s">
        <v>7601</v>
      </c>
      <c r="I2115" s="209" t="s">
        <v>148</v>
      </c>
      <c r="J2115" s="209" t="s">
        <v>5447</v>
      </c>
      <c r="K2115" s="210">
        <v>17.63</v>
      </c>
      <c r="L2115" s="209" t="s">
        <v>5390</v>
      </c>
    </row>
    <row r="2116" spans="1:12" ht="13.5">
      <c r="A2116" s="209" t="s">
        <v>7395</v>
      </c>
      <c r="B2116" s="209" t="s">
        <v>7396</v>
      </c>
      <c r="C2116" s="209" t="s">
        <v>7593</v>
      </c>
      <c r="D2116" s="209" t="s">
        <v>7594</v>
      </c>
      <c r="E2116" s="210" t="s">
        <v>357</v>
      </c>
      <c r="F2116" s="209" t="s">
        <v>357</v>
      </c>
      <c r="G2116" s="209">
        <v>100674</v>
      </c>
      <c r="H2116" s="209" t="s">
        <v>7602</v>
      </c>
      <c r="I2116" s="209" t="s">
        <v>149</v>
      </c>
      <c r="J2116" s="209" t="s">
        <v>5389</v>
      </c>
      <c r="K2116" s="210">
        <v>731.82</v>
      </c>
      <c r="L2116" s="209" t="s">
        <v>5390</v>
      </c>
    </row>
    <row r="2117" spans="1:12" ht="13.5">
      <c r="A2117" s="209" t="s">
        <v>7603</v>
      </c>
      <c r="B2117" s="209" t="s">
        <v>7604</v>
      </c>
      <c r="C2117" s="209" t="s">
        <v>7605</v>
      </c>
      <c r="D2117" s="209" t="s">
        <v>7606</v>
      </c>
      <c r="E2117" s="210" t="s">
        <v>357</v>
      </c>
      <c r="F2117" s="209" t="s">
        <v>357</v>
      </c>
      <c r="G2117" s="209">
        <v>101096</v>
      </c>
      <c r="H2117" s="209" t="s">
        <v>7607</v>
      </c>
      <c r="I2117" s="209" t="s">
        <v>152</v>
      </c>
      <c r="J2117" s="209" t="s">
        <v>5389</v>
      </c>
      <c r="K2117" s="211">
        <v>1233.07</v>
      </c>
      <c r="L2117" s="209" t="s">
        <v>5390</v>
      </c>
    </row>
    <row r="2118" spans="1:12" ht="13.5">
      <c r="A2118" s="209" t="s">
        <v>7603</v>
      </c>
      <c r="B2118" s="209" t="s">
        <v>7604</v>
      </c>
      <c r="C2118" s="209" t="s">
        <v>7605</v>
      </c>
      <c r="D2118" s="209" t="s">
        <v>7606</v>
      </c>
      <c r="E2118" s="210" t="s">
        <v>357</v>
      </c>
      <c r="F2118" s="209" t="s">
        <v>357</v>
      </c>
      <c r="G2118" s="209">
        <v>101097</v>
      </c>
      <c r="H2118" s="209" t="s">
        <v>7608</v>
      </c>
      <c r="I2118" s="209" t="s">
        <v>152</v>
      </c>
      <c r="J2118" s="209" t="s">
        <v>5389</v>
      </c>
      <c r="K2118" s="211">
        <v>1181.3499999999999</v>
      </c>
      <c r="L2118" s="209" t="s">
        <v>5390</v>
      </c>
    </row>
    <row r="2119" spans="1:12" ht="13.5">
      <c r="A2119" s="209" t="s">
        <v>7603</v>
      </c>
      <c r="B2119" s="209" t="s">
        <v>7604</v>
      </c>
      <c r="C2119" s="209" t="s">
        <v>7605</v>
      </c>
      <c r="D2119" s="209" t="s">
        <v>7606</v>
      </c>
      <c r="E2119" s="210" t="s">
        <v>357</v>
      </c>
      <c r="F2119" s="209" t="s">
        <v>357</v>
      </c>
      <c r="G2119" s="209">
        <v>101098</v>
      </c>
      <c r="H2119" s="209" t="s">
        <v>7609</v>
      </c>
      <c r="I2119" s="209" t="s">
        <v>152</v>
      </c>
      <c r="J2119" s="209" t="s">
        <v>5389</v>
      </c>
      <c r="K2119" s="211">
        <v>1119.29</v>
      </c>
      <c r="L2119" s="209" t="s">
        <v>5390</v>
      </c>
    </row>
    <row r="2120" spans="1:12" ht="13.5">
      <c r="A2120" s="209" t="s">
        <v>7603</v>
      </c>
      <c r="B2120" s="209" t="s">
        <v>7604</v>
      </c>
      <c r="C2120" s="209" t="s">
        <v>7605</v>
      </c>
      <c r="D2120" s="209" t="s">
        <v>7606</v>
      </c>
      <c r="E2120" s="210" t="s">
        <v>357</v>
      </c>
      <c r="F2120" s="209" t="s">
        <v>357</v>
      </c>
      <c r="G2120" s="209">
        <v>101099</v>
      </c>
      <c r="H2120" s="209" t="s">
        <v>7610</v>
      </c>
      <c r="I2120" s="209" t="s">
        <v>152</v>
      </c>
      <c r="J2120" s="209" t="s">
        <v>5389</v>
      </c>
      <c r="K2120" s="211">
        <v>1034.8599999999999</v>
      </c>
      <c r="L2120" s="209" t="s">
        <v>5390</v>
      </c>
    </row>
    <row r="2121" spans="1:12" ht="13.5">
      <c r="A2121" s="209" t="s">
        <v>7603</v>
      </c>
      <c r="B2121" s="209" t="s">
        <v>7604</v>
      </c>
      <c r="C2121" s="209" t="s">
        <v>7605</v>
      </c>
      <c r="D2121" s="209" t="s">
        <v>7606</v>
      </c>
      <c r="E2121" s="210" t="s">
        <v>357</v>
      </c>
      <c r="F2121" s="209" t="s">
        <v>357</v>
      </c>
      <c r="G2121" s="209">
        <v>101100</v>
      </c>
      <c r="H2121" s="209" t="s">
        <v>7611</v>
      </c>
      <c r="I2121" s="209" t="s">
        <v>152</v>
      </c>
      <c r="J2121" s="209" t="s">
        <v>5389</v>
      </c>
      <c r="K2121" s="211">
        <v>1007.04</v>
      </c>
      <c r="L2121" s="209" t="s">
        <v>5390</v>
      </c>
    </row>
    <row r="2122" spans="1:12" ht="13.5">
      <c r="A2122" s="209" t="s">
        <v>7603</v>
      </c>
      <c r="B2122" s="209" t="s">
        <v>7604</v>
      </c>
      <c r="C2122" s="209" t="s">
        <v>7605</v>
      </c>
      <c r="D2122" s="209" t="s">
        <v>7606</v>
      </c>
      <c r="E2122" s="210" t="s">
        <v>357</v>
      </c>
      <c r="F2122" s="209" t="s">
        <v>357</v>
      </c>
      <c r="G2122" s="209">
        <v>101101</v>
      </c>
      <c r="H2122" s="209" t="s">
        <v>7612</v>
      </c>
      <c r="I2122" s="209" t="s">
        <v>152</v>
      </c>
      <c r="J2122" s="209" t="s">
        <v>5389</v>
      </c>
      <c r="K2122" s="210">
        <v>987.05</v>
      </c>
      <c r="L2122" s="209" t="s">
        <v>5390</v>
      </c>
    </row>
    <row r="2123" spans="1:12" ht="13.5">
      <c r="A2123" s="209" t="s">
        <v>7603</v>
      </c>
      <c r="B2123" s="209" t="s">
        <v>7604</v>
      </c>
      <c r="C2123" s="209" t="s">
        <v>7605</v>
      </c>
      <c r="D2123" s="209" t="s">
        <v>7606</v>
      </c>
      <c r="E2123" s="210" t="s">
        <v>357</v>
      </c>
      <c r="F2123" s="209" t="s">
        <v>357</v>
      </c>
      <c r="G2123" s="209">
        <v>101102</v>
      </c>
      <c r="H2123" s="209" t="s">
        <v>7613</v>
      </c>
      <c r="I2123" s="209" t="s">
        <v>152</v>
      </c>
      <c r="J2123" s="209" t="s">
        <v>5389</v>
      </c>
      <c r="K2123" s="210">
        <v>968.9</v>
      </c>
      <c r="L2123" s="209" t="s">
        <v>5390</v>
      </c>
    </row>
    <row r="2124" spans="1:12" ht="13.5">
      <c r="A2124" s="209" t="s">
        <v>7603</v>
      </c>
      <c r="B2124" s="209" t="s">
        <v>7604</v>
      </c>
      <c r="C2124" s="209" t="s">
        <v>7605</v>
      </c>
      <c r="D2124" s="209" t="s">
        <v>7606</v>
      </c>
      <c r="E2124" s="210" t="s">
        <v>357</v>
      </c>
      <c r="F2124" s="209" t="s">
        <v>357</v>
      </c>
      <c r="G2124" s="209">
        <v>101103</v>
      </c>
      <c r="H2124" s="209" t="s">
        <v>7614</v>
      </c>
      <c r="I2124" s="209" t="s">
        <v>152</v>
      </c>
      <c r="J2124" s="209" t="s">
        <v>5389</v>
      </c>
      <c r="K2124" s="210">
        <v>912.97</v>
      </c>
      <c r="L2124" s="209" t="s">
        <v>5390</v>
      </c>
    </row>
    <row r="2125" spans="1:12" ht="13.5">
      <c r="A2125" s="209" t="s">
        <v>7603</v>
      </c>
      <c r="B2125" s="209" t="s">
        <v>7604</v>
      </c>
      <c r="C2125" s="209" t="s">
        <v>7605</v>
      </c>
      <c r="D2125" s="209" t="s">
        <v>7606</v>
      </c>
      <c r="E2125" s="210" t="s">
        <v>357</v>
      </c>
      <c r="F2125" s="209" t="s">
        <v>357</v>
      </c>
      <c r="G2125" s="209">
        <v>101104</v>
      </c>
      <c r="H2125" s="209" t="s">
        <v>7615</v>
      </c>
      <c r="I2125" s="209" t="s">
        <v>152</v>
      </c>
      <c r="J2125" s="209" t="s">
        <v>5389</v>
      </c>
      <c r="K2125" s="211">
        <v>1391.96</v>
      </c>
      <c r="L2125" s="209" t="s">
        <v>5390</v>
      </c>
    </row>
    <row r="2126" spans="1:12" ht="13.5">
      <c r="A2126" s="209" t="s">
        <v>7603</v>
      </c>
      <c r="B2126" s="209" t="s">
        <v>7604</v>
      </c>
      <c r="C2126" s="209" t="s">
        <v>7605</v>
      </c>
      <c r="D2126" s="209" t="s">
        <v>7606</v>
      </c>
      <c r="E2126" s="210" t="s">
        <v>357</v>
      </c>
      <c r="F2126" s="209" t="s">
        <v>357</v>
      </c>
      <c r="G2126" s="209">
        <v>101105</v>
      </c>
      <c r="H2126" s="209" t="s">
        <v>7616</v>
      </c>
      <c r="I2126" s="209" t="s">
        <v>152</v>
      </c>
      <c r="J2126" s="209" t="s">
        <v>5389</v>
      </c>
      <c r="K2126" s="211">
        <v>1337.8</v>
      </c>
      <c r="L2126" s="209" t="s">
        <v>5390</v>
      </c>
    </row>
    <row r="2127" spans="1:12" ht="13.5">
      <c r="A2127" s="209" t="s">
        <v>7603</v>
      </c>
      <c r="B2127" s="209" t="s">
        <v>7604</v>
      </c>
      <c r="C2127" s="209" t="s">
        <v>7605</v>
      </c>
      <c r="D2127" s="209" t="s">
        <v>7606</v>
      </c>
      <c r="E2127" s="210" t="s">
        <v>357</v>
      </c>
      <c r="F2127" s="209" t="s">
        <v>357</v>
      </c>
      <c r="G2127" s="209">
        <v>101106</v>
      </c>
      <c r="H2127" s="209" t="s">
        <v>7617</v>
      </c>
      <c r="I2127" s="209" t="s">
        <v>152</v>
      </c>
      <c r="J2127" s="209" t="s">
        <v>5389</v>
      </c>
      <c r="K2127" s="211">
        <v>1272.44</v>
      </c>
      <c r="L2127" s="209" t="s">
        <v>5390</v>
      </c>
    </row>
    <row r="2128" spans="1:12" ht="13.5">
      <c r="A2128" s="209" t="s">
        <v>7603</v>
      </c>
      <c r="B2128" s="209" t="s">
        <v>7604</v>
      </c>
      <c r="C2128" s="209" t="s">
        <v>7605</v>
      </c>
      <c r="D2128" s="209" t="s">
        <v>7606</v>
      </c>
      <c r="E2128" s="210" t="s">
        <v>357</v>
      </c>
      <c r="F2128" s="209" t="s">
        <v>357</v>
      </c>
      <c r="G2128" s="209">
        <v>101107</v>
      </c>
      <c r="H2128" s="209" t="s">
        <v>7618</v>
      </c>
      <c r="I2128" s="209" t="s">
        <v>152</v>
      </c>
      <c r="J2128" s="209" t="s">
        <v>5389</v>
      </c>
      <c r="K2128" s="211">
        <v>1183.1500000000001</v>
      </c>
      <c r="L2128" s="209" t="s">
        <v>5390</v>
      </c>
    </row>
    <row r="2129" spans="1:12" ht="13.5">
      <c r="A2129" s="209" t="s">
        <v>7603</v>
      </c>
      <c r="B2129" s="209" t="s">
        <v>7604</v>
      </c>
      <c r="C2129" s="209" t="s">
        <v>7605</v>
      </c>
      <c r="D2129" s="209" t="s">
        <v>7606</v>
      </c>
      <c r="E2129" s="210" t="s">
        <v>357</v>
      </c>
      <c r="F2129" s="209" t="s">
        <v>357</v>
      </c>
      <c r="G2129" s="209">
        <v>101108</v>
      </c>
      <c r="H2129" s="209" t="s">
        <v>7619</v>
      </c>
      <c r="I2129" s="209" t="s">
        <v>152</v>
      </c>
      <c r="J2129" s="209" t="s">
        <v>5389</v>
      </c>
      <c r="K2129" s="211">
        <v>1161.3699999999999</v>
      </c>
      <c r="L2129" s="209" t="s">
        <v>5390</v>
      </c>
    </row>
    <row r="2130" spans="1:12" ht="13.5">
      <c r="A2130" s="209" t="s">
        <v>7603</v>
      </c>
      <c r="B2130" s="209" t="s">
        <v>7604</v>
      </c>
      <c r="C2130" s="209" t="s">
        <v>7605</v>
      </c>
      <c r="D2130" s="209" t="s">
        <v>7606</v>
      </c>
      <c r="E2130" s="210" t="s">
        <v>357</v>
      </c>
      <c r="F2130" s="209" t="s">
        <v>357</v>
      </c>
      <c r="G2130" s="209">
        <v>101109</v>
      </c>
      <c r="H2130" s="209" t="s">
        <v>7620</v>
      </c>
      <c r="I2130" s="209" t="s">
        <v>152</v>
      </c>
      <c r="J2130" s="209" t="s">
        <v>5389</v>
      </c>
      <c r="K2130" s="211">
        <v>1139.1600000000001</v>
      </c>
      <c r="L2130" s="209" t="s">
        <v>5390</v>
      </c>
    </row>
    <row r="2131" spans="1:12" ht="13.5">
      <c r="A2131" s="209" t="s">
        <v>7603</v>
      </c>
      <c r="B2131" s="209" t="s">
        <v>7604</v>
      </c>
      <c r="C2131" s="209" t="s">
        <v>7605</v>
      </c>
      <c r="D2131" s="209" t="s">
        <v>7606</v>
      </c>
      <c r="E2131" s="210" t="s">
        <v>357</v>
      </c>
      <c r="F2131" s="209" t="s">
        <v>357</v>
      </c>
      <c r="G2131" s="209">
        <v>101110</v>
      </c>
      <c r="H2131" s="209" t="s">
        <v>7621</v>
      </c>
      <c r="I2131" s="209" t="s">
        <v>152</v>
      </c>
      <c r="J2131" s="209" t="s">
        <v>5389</v>
      </c>
      <c r="K2131" s="211">
        <v>1118.25</v>
      </c>
      <c r="L2131" s="209" t="s">
        <v>5390</v>
      </c>
    </row>
    <row r="2132" spans="1:12" ht="13.5">
      <c r="A2132" s="209" t="s">
        <v>7603</v>
      </c>
      <c r="B2132" s="209" t="s">
        <v>7604</v>
      </c>
      <c r="C2132" s="209" t="s">
        <v>7605</v>
      </c>
      <c r="D2132" s="209" t="s">
        <v>7606</v>
      </c>
      <c r="E2132" s="210" t="s">
        <v>357</v>
      </c>
      <c r="F2132" s="209" t="s">
        <v>357</v>
      </c>
      <c r="G2132" s="209">
        <v>101111</v>
      </c>
      <c r="H2132" s="209" t="s">
        <v>7622</v>
      </c>
      <c r="I2132" s="209" t="s">
        <v>152</v>
      </c>
      <c r="J2132" s="209" t="s">
        <v>5389</v>
      </c>
      <c r="K2132" s="211">
        <v>1057.97</v>
      </c>
      <c r="L2132" s="209" t="s">
        <v>5390</v>
      </c>
    </row>
    <row r="2133" spans="1:12" ht="13.5">
      <c r="A2133" s="209" t="s">
        <v>7603</v>
      </c>
      <c r="B2133" s="209" t="s">
        <v>7604</v>
      </c>
      <c r="C2133" s="209" t="s">
        <v>7605</v>
      </c>
      <c r="D2133" s="209" t="s">
        <v>7606</v>
      </c>
      <c r="E2133" s="210" t="s">
        <v>357</v>
      </c>
      <c r="F2133" s="209" t="s">
        <v>357</v>
      </c>
      <c r="G2133" s="209">
        <v>101112</v>
      </c>
      <c r="H2133" s="209" t="s">
        <v>7623</v>
      </c>
      <c r="I2133" s="209" t="s">
        <v>152</v>
      </c>
      <c r="J2133" s="209" t="s">
        <v>5389</v>
      </c>
      <c r="K2133" s="210">
        <v>907.05</v>
      </c>
      <c r="L2133" s="209" t="s">
        <v>5390</v>
      </c>
    </row>
    <row r="2134" spans="1:12" ht="13.5">
      <c r="A2134" s="209" t="s">
        <v>7603</v>
      </c>
      <c r="B2134" s="209" t="s">
        <v>7604</v>
      </c>
      <c r="C2134" s="209" t="s">
        <v>7605</v>
      </c>
      <c r="D2134" s="209" t="s">
        <v>7606</v>
      </c>
      <c r="E2134" s="210" t="s">
        <v>357</v>
      </c>
      <c r="F2134" s="209" t="s">
        <v>357</v>
      </c>
      <c r="G2134" s="209">
        <v>101113</v>
      </c>
      <c r="H2134" s="209" t="s">
        <v>7624</v>
      </c>
      <c r="I2134" s="209" t="s">
        <v>152</v>
      </c>
      <c r="J2134" s="209" t="s">
        <v>5389</v>
      </c>
      <c r="K2134" s="211">
        <v>1072.22</v>
      </c>
      <c r="L2134" s="209" t="s">
        <v>5390</v>
      </c>
    </row>
    <row r="2135" spans="1:12" ht="13.5">
      <c r="A2135" s="209" t="s">
        <v>7603</v>
      </c>
      <c r="B2135" s="209" t="s">
        <v>7604</v>
      </c>
      <c r="C2135" s="209" t="s">
        <v>7625</v>
      </c>
      <c r="D2135" s="209" t="s">
        <v>7626</v>
      </c>
      <c r="E2135" s="210" t="s">
        <v>357</v>
      </c>
      <c r="F2135" s="209" t="s">
        <v>357</v>
      </c>
      <c r="G2135" s="209">
        <v>95601</v>
      </c>
      <c r="H2135" s="209" t="s">
        <v>7627</v>
      </c>
      <c r="I2135" s="209" t="s">
        <v>161</v>
      </c>
      <c r="J2135" s="209" t="s">
        <v>5447</v>
      </c>
      <c r="K2135" s="210">
        <v>12.14</v>
      </c>
      <c r="L2135" s="209" t="s">
        <v>5390</v>
      </c>
    </row>
    <row r="2136" spans="1:12" ht="13.5">
      <c r="A2136" s="209" t="s">
        <v>7603</v>
      </c>
      <c r="B2136" s="209" t="s">
        <v>7604</v>
      </c>
      <c r="C2136" s="209" t="s">
        <v>7625</v>
      </c>
      <c r="D2136" s="209" t="s">
        <v>7626</v>
      </c>
      <c r="E2136" s="210" t="s">
        <v>357</v>
      </c>
      <c r="F2136" s="209" t="s">
        <v>357</v>
      </c>
      <c r="G2136" s="209">
        <v>95602</v>
      </c>
      <c r="H2136" s="209" t="s">
        <v>7628</v>
      </c>
      <c r="I2136" s="209" t="s">
        <v>161</v>
      </c>
      <c r="J2136" s="209" t="s">
        <v>5447</v>
      </c>
      <c r="K2136" s="210">
        <v>19.420000000000002</v>
      </c>
      <c r="L2136" s="209" t="s">
        <v>5390</v>
      </c>
    </row>
    <row r="2137" spans="1:12" ht="13.5">
      <c r="A2137" s="209" t="s">
        <v>7603</v>
      </c>
      <c r="B2137" s="209" t="s">
        <v>7604</v>
      </c>
      <c r="C2137" s="209" t="s">
        <v>7625</v>
      </c>
      <c r="D2137" s="209" t="s">
        <v>7626</v>
      </c>
      <c r="E2137" s="210" t="s">
        <v>357</v>
      </c>
      <c r="F2137" s="209" t="s">
        <v>357</v>
      </c>
      <c r="G2137" s="209">
        <v>95603</v>
      </c>
      <c r="H2137" s="209" t="s">
        <v>7629</v>
      </c>
      <c r="I2137" s="209" t="s">
        <v>161</v>
      </c>
      <c r="J2137" s="209" t="s">
        <v>5447</v>
      </c>
      <c r="K2137" s="210">
        <v>33.14</v>
      </c>
      <c r="L2137" s="209" t="s">
        <v>5390</v>
      </c>
    </row>
    <row r="2138" spans="1:12" ht="13.5">
      <c r="A2138" s="209" t="s">
        <v>7603</v>
      </c>
      <c r="B2138" s="209" t="s">
        <v>7604</v>
      </c>
      <c r="C2138" s="209" t="s">
        <v>7625</v>
      </c>
      <c r="D2138" s="209" t="s">
        <v>7626</v>
      </c>
      <c r="E2138" s="210" t="s">
        <v>357</v>
      </c>
      <c r="F2138" s="209" t="s">
        <v>357</v>
      </c>
      <c r="G2138" s="209">
        <v>95604</v>
      </c>
      <c r="H2138" s="209" t="s">
        <v>7630</v>
      </c>
      <c r="I2138" s="209" t="s">
        <v>161</v>
      </c>
      <c r="J2138" s="209" t="s">
        <v>5447</v>
      </c>
      <c r="K2138" s="210">
        <v>51.44</v>
      </c>
      <c r="L2138" s="209" t="s">
        <v>5390</v>
      </c>
    </row>
    <row r="2139" spans="1:12" ht="13.5">
      <c r="A2139" s="209" t="s">
        <v>7603</v>
      </c>
      <c r="B2139" s="209" t="s">
        <v>7604</v>
      </c>
      <c r="C2139" s="209" t="s">
        <v>7625</v>
      </c>
      <c r="D2139" s="209" t="s">
        <v>7626</v>
      </c>
      <c r="E2139" s="210" t="s">
        <v>357</v>
      </c>
      <c r="F2139" s="209" t="s">
        <v>357</v>
      </c>
      <c r="G2139" s="209">
        <v>95605</v>
      </c>
      <c r="H2139" s="209" t="s">
        <v>7631</v>
      </c>
      <c r="I2139" s="209" t="s">
        <v>161</v>
      </c>
      <c r="J2139" s="209" t="s">
        <v>5447</v>
      </c>
      <c r="K2139" s="210">
        <v>94.46</v>
      </c>
      <c r="L2139" s="209" t="s">
        <v>5390</v>
      </c>
    </row>
    <row r="2140" spans="1:12" ht="13.5">
      <c r="A2140" s="209" t="s">
        <v>7603</v>
      </c>
      <c r="B2140" s="209" t="s">
        <v>7604</v>
      </c>
      <c r="C2140" s="209" t="s">
        <v>7625</v>
      </c>
      <c r="D2140" s="209" t="s">
        <v>7626</v>
      </c>
      <c r="E2140" s="210" t="s">
        <v>357</v>
      </c>
      <c r="F2140" s="209" t="s">
        <v>357</v>
      </c>
      <c r="G2140" s="209">
        <v>95607</v>
      </c>
      <c r="H2140" s="209" t="s">
        <v>7632</v>
      </c>
      <c r="I2140" s="209" t="s">
        <v>161</v>
      </c>
      <c r="J2140" s="209" t="s">
        <v>5447</v>
      </c>
      <c r="K2140" s="210">
        <v>21.96</v>
      </c>
      <c r="L2140" s="209" t="s">
        <v>5390</v>
      </c>
    </row>
    <row r="2141" spans="1:12" ht="13.5">
      <c r="A2141" s="209" t="s">
        <v>7603</v>
      </c>
      <c r="B2141" s="209" t="s">
        <v>7604</v>
      </c>
      <c r="C2141" s="209" t="s">
        <v>7625</v>
      </c>
      <c r="D2141" s="209" t="s">
        <v>7626</v>
      </c>
      <c r="E2141" s="210" t="s">
        <v>357</v>
      </c>
      <c r="F2141" s="209" t="s">
        <v>357</v>
      </c>
      <c r="G2141" s="209">
        <v>95608</v>
      </c>
      <c r="H2141" s="209" t="s">
        <v>7633</v>
      </c>
      <c r="I2141" s="209" t="s">
        <v>161</v>
      </c>
      <c r="J2141" s="209" t="s">
        <v>5447</v>
      </c>
      <c r="K2141" s="210">
        <v>31.87</v>
      </c>
      <c r="L2141" s="209" t="s">
        <v>5390</v>
      </c>
    </row>
    <row r="2142" spans="1:12" ht="13.5">
      <c r="A2142" s="209" t="s">
        <v>7603</v>
      </c>
      <c r="B2142" s="209" t="s">
        <v>7604</v>
      </c>
      <c r="C2142" s="209" t="s">
        <v>7625</v>
      </c>
      <c r="D2142" s="209" t="s">
        <v>7626</v>
      </c>
      <c r="E2142" s="210" t="s">
        <v>357</v>
      </c>
      <c r="F2142" s="209" t="s">
        <v>357</v>
      </c>
      <c r="G2142" s="209">
        <v>95609</v>
      </c>
      <c r="H2142" s="209" t="s">
        <v>7634</v>
      </c>
      <c r="I2142" s="209" t="s">
        <v>161</v>
      </c>
      <c r="J2142" s="209" t="s">
        <v>5447</v>
      </c>
      <c r="K2142" s="210">
        <v>40.409999999999997</v>
      </c>
      <c r="L2142" s="209" t="s">
        <v>5390</v>
      </c>
    </row>
    <row r="2143" spans="1:12" ht="13.5">
      <c r="A2143" s="209" t="s">
        <v>7603</v>
      </c>
      <c r="B2143" s="209" t="s">
        <v>7604</v>
      </c>
      <c r="C2143" s="209" t="s">
        <v>7625</v>
      </c>
      <c r="D2143" s="209" t="s">
        <v>7626</v>
      </c>
      <c r="E2143" s="210" t="s">
        <v>357</v>
      </c>
      <c r="F2143" s="209" t="s">
        <v>357</v>
      </c>
      <c r="G2143" s="209">
        <v>100651</v>
      </c>
      <c r="H2143" s="209" t="s">
        <v>7635</v>
      </c>
      <c r="I2143" s="209" t="s">
        <v>148</v>
      </c>
      <c r="J2143" s="209" t="s">
        <v>5389</v>
      </c>
      <c r="K2143" s="210">
        <v>158.85</v>
      </c>
      <c r="L2143" s="209" t="s">
        <v>5390</v>
      </c>
    </row>
    <row r="2144" spans="1:12" ht="13.5">
      <c r="A2144" s="209" t="s">
        <v>7603</v>
      </c>
      <c r="B2144" s="209" t="s">
        <v>7604</v>
      </c>
      <c r="C2144" s="209" t="s">
        <v>7625</v>
      </c>
      <c r="D2144" s="209" t="s">
        <v>7626</v>
      </c>
      <c r="E2144" s="210" t="s">
        <v>357</v>
      </c>
      <c r="F2144" s="209" t="s">
        <v>357</v>
      </c>
      <c r="G2144" s="209">
        <v>100652</v>
      </c>
      <c r="H2144" s="209" t="s">
        <v>7636</v>
      </c>
      <c r="I2144" s="209" t="s">
        <v>148</v>
      </c>
      <c r="J2144" s="209" t="s">
        <v>5389</v>
      </c>
      <c r="K2144" s="210">
        <v>318.18</v>
      </c>
      <c r="L2144" s="209" t="s">
        <v>5390</v>
      </c>
    </row>
    <row r="2145" spans="1:12" ht="13.5">
      <c r="A2145" s="209" t="s">
        <v>7603</v>
      </c>
      <c r="B2145" s="209" t="s">
        <v>7604</v>
      </c>
      <c r="C2145" s="209" t="s">
        <v>7625</v>
      </c>
      <c r="D2145" s="209" t="s">
        <v>7626</v>
      </c>
      <c r="E2145" s="210" t="s">
        <v>357</v>
      </c>
      <c r="F2145" s="209" t="s">
        <v>357</v>
      </c>
      <c r="G2145" s="209">
        <v>100653</v>
      </c>
      <c r="H2145" s="209" t="s">
        <v>7637</v>
      </c>
      <c r="I2145" s="209" t="s">
        <v>148</v>
      </c>
      <c r="J2145" s="209" t="s">
        <v>5389</v>
      </c>
      <c r="K2145" s="210">
        <v>541.72</v>
      </c>
      <c r="L2145" s="209" t="s">
        <v>5390</v>
      </c>
    </row>
    <row r="2146" spans="1:12" ht="13.5">
      <c r="A2146" s="209" t="s">
        <v>7603</v>
      </c>
      <c r="B2146" s="209" t="s">
        <v>7604</v>
      </c>
      <c r="C2146" s="209" t="s">
        <v>7625</v>
      </c>
      <c r="D2146" s="209" t="s">
        <v>7626</v>
      </c>
      <c r="E2146" s="210" t="s">
        <v>357</v>
      </c>
      <c r="F2146" s="209" t="s">
        <v>357</v>
      </c>
      <c r="G2146" s="209">
        <v>100654</v>
      </c>
      <c r="H2146" s="209" t="s">
        <v>7638</v>
      </c>
      <c r="I2146" s="209" t="s">
        <v>148</v>
      </c>
      <c r="J2146" s="209" t="s">
        <v>5389</v>
      </c>
      <c r="K2146" s="210">
        <v>729.95</v>
      </c>
      <c r="L2146" s="209" t="s">
        <v>5390</v>
      </c>
    </row>
    <row r="2147" spans="1:12" ht="13.5">
      <c r="A2147" s="209" t="s">
        <v>7603</v>
      </c>
      <c r="B2147" s="209" t="s">
        <v>7604</v>
      </c>
      <c r="C2147" s="209" t="s">
        <v>7625</v>
      </c>
      <c r="D2147" s="209" t="s">
        <v>7626</v>
      </c>
      <c r="E2147" s="210" t="s">
        <v>357</v>
      </c>
      <c r="F2147" s="209" t="s">
        <v>357</v>
      </c>
      <c r="G2147" s="209">
        <v>100655</v>
      </c>
      <c r="H2147" s="209" t="s">
        <v>7639</v>
      </c>
      <c r="I2147" s="209" t="s">
        <v>148</v>
      </c>
      <c r="J2147" s="209" t="s">
        <v>5389</v>
      </c>
      <c r="K2147" s="210">
        <v>853.63</v>
      </c>
      <c r="L2147" s="209" t="s">
        <v>5390</v>
      </c>
    </row>
    <row r="2148" spans="1:12" ht="13.5">
      <c r="A2148" s="209" t="s">
        <v>7603</v>
      </c>
      <c r="B2148" s="209" t="s">
        <v>7604</v>
      </c>
      <c r="C2148" s="209" t="s">
        <v>7625</v>
      </c>
      <c r="D2148" s="209" t="s">
        <v>7626</v>
      </c>
      <c r="E2148" s="210" t="s">
        <v>357</v>
      </c>
      <c r="F2148" s="209" t="s">
        <v>357</v>
      </c>
      <c r="G2148" s="209">
        <v>100656</v>
      </c>
      <c r="H2148" s="209" t="s">
        <v>7640</v>
      </c>
      <c r="I2148" s="209" t="s">
        <v>148</v>
      </c>
      <c r="J2148" s="209" t="s">
        <v>5389</v>
      </c>
      <c r="K2148" s="210">
        <v>111.45</v>
      </c>
      <c r="L2148" s="209" t="s">
        <v>5390</v>
      </c>
    </row>
    <row r="2149" spans="1:12" ht="13.5">
      <c r="A2149" s="209" t="s">
        <v>7603</v>
      </c>
      <c r="B2149" s="209" t="s">
        <v>7604</v>
      </c>
      <c r="C2149" s="209" t="s">
        <v>7625</v>
      </c>
      <c r="D2149" s="209" t="s">
        <v>7626</v>
      </c>
      <c r="E2149" s="210" t="s">
        <v>357</v>
      </c>
      <c r="F2149" s="209" t="s">
        <v>357</v>
      </c>
      <c r="G2149" s="209">
        <v>100657</v>
      </c>
      <c r="H2149" s="209" t="s">
        <v>7641</v>
      </c>
      <c r="I2149" s="209" t="s">
        <v>148</v>
      </c>
      <c r="J2149" s="209" t="s">
        <v>5389</v>
      </c>
      <c r="K2149" s="210">
        <v>145.43</v>
      </c>
      <c r="L2149" s="209" t="s">
        <v>5390</v>
      </c>
    </row>
    <row r="2150" spans="1:12" ht="13.5">
      <c r="A2150" s="209" t="s">
        <v>7603</v>
      </c>
      <c r="B2150" s="209" t="s">
        <v>7604</v>
      </c>
      <c r="C2150" s="209" t="s">
        <v>7625</v>
      </c>
      <c r="D2150" s="209" t="s">
        <v>7626</v>
      </c>
      <c r="E2150" s="210" t="s">
        <v>357</v>
      </c>
      <c r="F2150" s="209" t="s">
        <v>357</v>
      </c>
      <c r="G2150" s="209">
        <v>100658</v>
      </c>
      <c r="H2150" s="209" t="s">
        <v>7642</v>
      </c>
      <c r="I2150" s="209" t="s">
        <v>148</v>
      </c>
      <c r="J2150" s="209" t="s">
        <v>5389</v>
      </c>
      <c r="K2150" s="210">
        <v>343.44</v>
      </c>
      <c r="L2150" s="209" t="s">
        <v>5390</v>
      </c>
    </row>
    <row r="2151" spans="1:12" ht="13.5">
      <c r="A2151" s="209" t="s">
        <v>7603</v>
      </c>
      <c r="B2151" s="209" t="s">
        <v>7604</v>
      </c>
      <c r="C2151" s="209" t="s">
        <v>7625</v>
      </c>
      <c r="D2151" s="209" t="s">
        <v>7626</v>
      </c>
      <c r="E2151" s="210" t="s">
        <v>357</v>
      </c>
      <c r="F2151" s="209" t="s">
        <v>357</v>
      </c>
      <c r="G2151" s="209">
        <v>100889</v>
      </c>
      <c r="H2151" s="209" t="s">
        <v>7643</v>
      </c>
      <c r="I2151" s="209" t="s">
        <v>150</v>
      </c>
      <c r="J2151" s="209" t="s">
        <v>5389</v>
      </c>
      <c r="K2151" s="210">
        <v>16.440000000000001</v>
      </c>
      <c r="L2151" s="209" t="s">
        <v>5390</v>
      </c>
    </row>
    <row r="2152" spans="1:12" ht="13.5">
      <c r="A2152" s="209" t="s">
        <v>7603</v>
      </c>
      <c r="B2152" s="209" t="s">
        <v>7604</v>
      </c>
      <c r="C2152" s="209" t="s">
        <v>7625</v>
      </c>
      <c r="D2152" s="209" t="s">
        <v>7626</v>
      </c>
      <c r="E2152" s="210" t="s">
        <v>357</v>
      </c>
      <c r="F2152" s="209" t="s">
        <v>357</v>
      </c>
      <c r="G2152" s="209">
        <v>100890</v>
      </c>
      <c r="H2152" s="209" t="s">
        <v>7644</v>
      </c>
      <c r="I2152" s="209" t="s">
        <v>150</v>
      </c>
      <c r="J2152" s="209" t="s">
        <v>5389</v>
      </c>
      <c r="K2152" s="210">
        <v>16.29</v>
      </c>
      <c r="L2152" s="209" t="s">
        <v>5390</v>
      </c>
    </row>
    <row r="2153" spans="1:12" ht="13.5">
      <c r="A2153" s="209" t="s">
        <v>7603</v>
      </c>
      <c r="B2153" s="209" t="s">
        <v>7604</v>
      </c>
      <c r="C2153" s="209" t="s">
        <v>7625</v>
      </c>
      <c r="D2153" s="209" t="s">
        <v>7626</v>
      </c>
      <c r="E2153" s="210" t="s">
        <v>357</v>
      </c>
      <c r="F2153" s="209" t="s">
        <v>357</v>
      </c>
      <c r="G2153" s="209">
        <v>100892</v>
      </c>
      <c r="H2153" s="209" t="s">
        <v>7645</v>
      </c>
      <c r="I2153" s="209" t="s">
        <v>150</v>
      </c>
      <c r="J2153" s="209" t="s">
        <v>5389</v>
      </c>
      <c r="K2153" s="210">
        <v>15.48</v>
      </c>
      <c r="L2153" s="209" t="s">
        <v>5390</v>
      </c>
    </row>
    <row r="2154" spans="1:12" ht="13.5">
      <c r="A2154" s="209" t="s">
        <v>7603</v>
      </c>
      <c r="B2154" s="209" t="s">
        <v>7604</v>
      </c>
      <c r="C2154" s="209" t="s">
        <v>7625</v>
      </c>
      <c r="D2154" s="209" t="s">
        <v>7626</v>
      </c>
      <c r="E2154" s="210" t="s">
        <v>357</v>
      </c>
      <c r="F2154" s="209" t="s">
        <v>357</v>
      </c>
      <c r="G2154" s="209">
        <v>100893</v>
      </c>
      <c r="H2154" s="209" t="s">
        <v>7646</v>
      </c>
      <c r="I2154" s="209" t="s">
        <v>150</v>
      </c>
      <c r="J2154" s="209" t="s">
        <v>5389</v>
      </c>
      <c r="K2154" s="210">
        <v>15.34</v>
      </c>
      <c r="L2154" s="209" t="s">
        <v>5390</v>
      </c>
    </row>
    <row r="2155" spans="1:12" ht="13.5">
      <c r="A2155" s="209" t="s">
        <v>7603</v>
      </c>
      <c r="B2155" s="209" t="s">
        <v>7604</v>
      </c>
      <c r="C2155" s="209" t="s">
        <v>7625</v>
      </c>
      <c r="D2155" s="209" t="s">
        <v>7626</v>
      </c>
      <c r="E2155" s="210" t="s">
        <v>357</v>
      </c>
      <c r="F2155" s="209" t="s">
        <v>357</v>
      </c>
      <c r="G2155" s="209">
        <v>100894</v>
      </c>
      <c r="H2155" s="209" t="s">
        <v>7647</v>
      </c>
      <c r="I2155" s="209" t="s">
        <v>150</v>
      </c>
      <c r="J2155" s="209" t="s">
        <v>5389</v>
      </c>
      <c r="K2155" s="210">
        <v>15.25</v>
      </c>
      <c r="L2155" s="209" t="s">
        <v>5390</v>
      </c>
    </row>
    <row r="2156" spans="1:12" ht="13.5">
      <c r="A2156" s="209" t="s">
        <v>7603</v>
      </c>
      <c r="B2156" s="209" t="s">
        <v>7604</v>
      </c>
      <c r="C2156" s="209" t="s">
        <v>7625</v>
      </c>
      <c r="D2156" s="209" t="s">
        <v>7626</v>
      </c>
      <c r="E2156" s="210" t="s">
        <v>357</v>
      </c>
      <c r="F2156" s="209" t="s">
        <v>357</v>
      </c>
      <c r="G2156" s="209">
        <v>100896</v>
      </c>
      <c r="H2156" s="209" t="s">
        <v>7648</v>
      </c>
      <c r="I2156" s="209" t="s">
        <v>148</v>
      </c>
      <c r="J2156" s="209" t="s">
        <v>5389</v>
      </c>
      <c r="K2156" s="210">
        <v>69.790000000000006</v>
      </c>
      <c r="L2156" s="209" t="s">
        <v>5390</v>
      </c>
    </row>
    <row r="2157" spans="1:12" ht="13.5">
      <c r="A2157" s="209" t="s">
        <v>7603</v>
      </c>
      <c r="B2157" s="209" t="s">
        <v>7604</v>
      </c>
      <c r="C2157" s="209" t="s">
        <v>7625</v>
      </c>
      <c r="D2157" s="209" t="s">
        <v>7626</v>
      </c>
      <c r="E2157" s="210" t="s">
        <v>357</v>
      </c>
      <c r="F2157" s="209" t="s">
        <v>357</v>
      </c>
      <c r="G2157" s="209">
        <v>100897</v>
      </c>
      <c r="H2157" s="209" t="s">
        <v>7649</v>
      </c>
      <c r="I2157" s="209" t="s">
        <v>148</v>
      </c>
      <c r="J2157" s="209" t="s">
        <v>5389</v>
      </c>
      <c r="K2157" s="210">
        <v>143.19</v>
      </c>
      <c r="L2157" s="209" t="s">
        <v>5390</v>
      </c>
    </row>
    <row r="2158" spans="1:12" ht="13.5">
      <c r="A2158" s="209" t="s">
        <v>7603</v>
      </c>
      <c r="B2158" s="209" t="s">
        <v>7604</v>
      </c>
      <c r="C2158" s="209" t="s">
        <v>7625</v>
      </c>
      <c r="D2158" s="209" t="s">
        <v>7626</v>
      </c>
      <c r="E2158" s="210" t="s">
        <v>357</v>
      </c>
      <c r="F2158" s="209" t="s">
        <v>357</v>
      </c>
      <c r="G2158" s="209">
        <v>100898</v>
      </c>
      <c r="H2158" s="209" t="s">
        <v>7650</v>
      </c>
      <c r="I2158" s="209" t="s">
        <v>148</v>
      </c>
      <c r="J2158" s="209" t="s">
        <v>5389</v>
      </c>
      <c r="K2158" s="210">
        <v>286.32</v>
      </c>
      <c r="L2158" s="209" t="s">
        <v>5390</v>
      </c>
    </row>
    <row r="2159" spans="1:12" ht="13.5">
      <c r="A2159" s="209" t="s">
        <v>7603</v>
      </c>
      <c r="B2159" s="209" t="s">
        <v>7604</v>
      </c>
      <c r="C2159" s="209" t="s">
        <v>7625</v>
      </c>
      <c r="D2159" s="209" t="s">
        <v>7626</v>
      </c>
      <c r="E2159" s="210" t="s">
        <v>357</v>
      </c>
      <c r="F2159" s="209" t="s">
        <v>357</v>
      </c>
      <c r="G2159" s="209">
        <v>100899</v>
      </c>
      <c r="H2159" s="209" t="s">
        <v>7651</v>
      </c>
      <c r="I2159" s="209" t="s">
        <v>148</v>
      </c>
      <c r="J2159" s="209" t="s">
        <v>5389</v>
      </c>
      <c r="K2159" s="210">
        <v>88.86</v>
      </c>
      <c r="L2159" s="209" t="s">
        <v>5390</v>
      </c>
    </row>
    <row r="2160" spans="1:12" ht="13.5">
      <c r="A2160" s="209" t="s">
        <v>7603</v>
      </c>
      <c r="B2160" s="209" t="s">
        <v>7604</v>
      </c>
      <c r="C2160" s="209" t="s">
        <v>7625</v>
      </c>
      <c r="D2160" s="209" t="s">
        <v>7626</v>
      </c>
      <c r="E2160" s="210" t="s">
        <v>357</v>
      </c>
      <c r="F2160" s="209" t="s">
        <v>357</v>
      </c>
      <c r="G2160" s="209">
        <v>100900</v>
      </c>
      <c r="H2160" s="209" t="s">
        <v>7652</v>
      </c>
      <c r="I2160" s="209" t="s">
        <v>148</v>
      </c>
      <c r="J2160" s="209" t="s">
        <v>5389</v>
      </c>
      <c r="K2160" s="210">
        <v>329.7</v>
      </c>
      <c r="L2160" s="209" t="s">
        <v>5390</v>
      </c>
    </row>
    <row r="2161" spans="1:12" ht="13.5">
      <c r="A2161" s="209" t="s">
        <v>7603</v>
      </c>
      <c r="B2161" s="209" t="s">
        <v>7604</v>
      </c>
      <c r="C2161" s="209" t="s">
        <v>7625</v>
      </c>
      <c r="D2161" s="209" t="s">
        <v>7626</v>
      </c>
      <c r="E2161" s="210" t="s">
        <v>357</v>
      </c>
      <c r="F2161" s="209" t="s">
        <v>357</v>
      </c>
      <c r="G2161" s="209">
        <v>101173</v>
      </c>
      <c r="H2161" s="209" t="s">
        <v>7653</v>
      </c>
      <c r="I2161" s="209" t="s">
        <v>148</v>
      </c>
      <c r="J2161" s="209" t="s">
        <v>5447</v>
      </c>
      <c r="K2161" s="210">
        <v>60.23</v>
      </c>
      <c r="L2161" s="209" t="s">
        <v>5390</v>
      </c>
    </row>
    <row r="2162" spans="1:12" ht="13.5">
      <c r="A2162" s="209" t="s">
        <v>7603</v>
      </c>
      <c r="B2162" s="209" t="s">
        <v>7604</v>
      </c>
      <c r="C2162" s="209" t="s">
        <v>7625</v>
      </c>
      <c r="D2162" s="209" t="s">
        <v>7626</v>
      </c>
      <c r="E2162" s="210" t="s">
        <v>357</v>
      </c>
      <c r="F2162" s="209" t="s">
        <v>357</v>
      </c>
      <c r="G2162" s="209">
        <v>101174</v>
      </c>
      <c r="H2162" s="209" t="s">
        <v>7654</v>
      </c>
      <c r="I2162" s="209" t="s">
        <v>148</v>
      </c>
      <c r="J2162" s="209" t="s">
        <v>5447</v>
      </c>
      <c r="K2162" s="210">
        <v>82.58</v>
      </c>
      <c r="L2162" s="209" t="s">
        <v>5390</v>
      </c>
    </row>
    <row r="2163" spans="1:12" ht="13.5">
      <c r="A2163" s="209" t="s">
        <v>7603</v>
      </c>
      <c r="B2163" s="209" t="s">
        <v>7604</v>
      </c>
      <c r="C2163" s="209" t="s">
        <v>7625</v>
      </c>
      <c r="D2163" s="209" t="s">
        <v>7626</v>
      </c>
      <c r="E2163" s="210" t="s">
        <v>357</v>
      </c>
      <c r="F2163" s="209" t="s">
        <v>357</v>
      </c>
      <c r="G2163" s="209">
        <v>101175</v>
      </c>
      <c r="H2163" s="209" t="s">
        <v>7655</v>
      </c>
      <c r="I2163" s="209" t="s">
        <v>148</v>
      </c>
      <c r="J2163" s="209" t="s">
        <v>5447</v>
      </c>
      <c r="K2163" s="210">
        <v>112.91</v>
      </c>
      <c r="L2163" s="209" t="s">
        <v>5390</v>
      </c>
    </row>
    <row r="2164" spans="1:12" ht="13.5">
      <c r="A2164" s="209" t="s">
        <v>7603</v>
      </c>
      <c r="B2164" s="209" t="s">
        <v>7604</v>
      </c>
      <c r="C2164" s="209" t="s">
        <v>7625</v>
      </c>
      <c r="D2164" s="209" t="s">
        <v>7626</v>
      </c>
      <c r="E2164" s="210" t="s">
        <v>357</v>
      </c>
      <c r="F2164" s="209" t="s">
        <v>357</v>
      </c>
      <c r="G2164" s="209">
        <v>101176</v>
      </c>
      <c r="H2164" s="209" t="s">
        <v>7656</v>
      </c>
      <c r="I2164" s="209" t="s">
        <v>148</v>
      </c>
      <c r="J2164" s="209" t="s">
        <v>5389</v>
      </c>
      <c r="K2164" s="210">
        <v>144.74</v>
      </c>
      <c r="L2164" s="209" t="s">
        <v>5390</v>
      </c>
    </row>
    <row r="2165" spans="1:12" ht="13.5">
      <c r="A2165" s="209" t="s">
        <v>7603</v>
      </c>
      <c r="B2165" s="209" t="s">
        <v>7604</v>
      </c>
      <c r="C2165" s="209" t="s">
        <v>7625</v>
      </c>
      <c r="D2165" s="209" t="s">
        <v>7626</v>
      </c>
      <c r="E2165" s="210" t="s">
        <v>357</v>
      </c>
      <c r="F2165" s="209" t="s">
        <v>357</v>
      </c>
      <c r="G2165" s="209">
        <v>102521</v>
      </c>
      <c r="H2165" s="209" t="s">
        <v>7657</v>
      </c>
      <c r="I2165" s="209" t="s">
        <v>161</v>
      </c>
      <c r="J2165" s="209" t="s">
        <v>5447</v>
      </c>
      <c r="K2165" s="210">
        <v>77.92</v>
      </c>
      <c r="L2165" s="209" t="s">
        <v>5390</v>
      </c>
    </row>
    <row r="2166" spans="1:12" ht="13.5">
      <c r="A2166" s="209" t="s">
        <v>7603</v>
      </c>
      <c r="B2166" s="209" t="s">
        <v>7604</v>
      </c>
      <c r="C2166" s="209" t="s">
        <v>7625</v>
      </c>
      <c r="D2166" s="209" t="s">
        <v>7626</v>
      </c>
      <c r="E2166" s="210" t="s">
        <v>357</v>
      </c>
      <c r="F2166" s="209" t="s">
        <v>357</v>
      </c>
      <c r="G2166" s="209">
        <v>102522</v>
      </c>
      <c r="H2166" s="209" t="s">
        <v>7658</v>
      </c>
      <c r="I2166" s="209" t="s">
        <v>161</v>
      </c>
      <c r="J2166" s="209" t="s">
        <v>5447</v>
      </c>
      <c r="K2166" s="210">
        <v>114.33</v>
      </c>
      <c r="L2166" s="209" t="s">
        <v>5390</v>
      </c>
    </row>
    <row r="2167" spans="1:12" ht="13.5">
      <c r="A2167" s="209" t="s">
        <v>7603</v>
      </c>
      <c r="B2167" s="209" t="s">
        <v>7604</v>
      </c>
      <c r="C2167" s="209" t="s">
        <v>7625</v>
      </c>
      <c r="D2167" s="209" t="s">
        <v>7626</v>
      </c>
      <c r="E2167" s="210" t="s">
        <v>357</v>
      </c>
      <c r="F2167" s="209" t="s">
        <v>357</v>
      </c>
      <c r="G2167" s="209">
        <v>102523</v>
      </c>
      <c r="H2167" s="209" t="s">
        <v>7659</v>
      </c>
      <c r="I2167" s="209" t="s">
        <v>161</v>
      </c>
      <c r="J2167" s="209" t="s">
        <v>5447</v>
      </c>
      <c r="K2167" s="210">
        <v>150.71</v>
      </c>
      <c r="L2167" s="209" t="s">
        <v>5390</v>
      </c>
    </row>
    <row r="2168" spans="1:12" ht="13.5">
      <c r="A2168" s="209" t="s">
        <v>7603</v>
      </c>
      <c r="B2168" s="209" t="s">
        <v>7604</v>
      </c>
      <c r="C2168" s="209" t="s">
        <v>7660</v>
      </c>
      <c r="D2168" s="209" t="s">
        <v>7661</v>
      </c>
      <c r="E2168" s="210" t="s">
        <v>357</v>
      </c>
      <c r="F2168" s="209" t="s">
        <v>357</v>
      </c>
      <c r="G2168" s="209">
        <v>95240</v>
      </c>
      <c r="H2168" s="209" t="s">
        <v>7662</v>
      </c>
      <c r="I2168" s="209" t="s">
        <v>149</v>
      </c>
      <c r="J2168" s="209" t="s">
        <v>5447</v>
      </c>
      <c r="K2168" s="210">
        <v>18.89</v>
      </c>
      <c r="L2168" s="209" t="s">
        <v>5390</v>
      </c>
    </row>
    <row r="2169" spans="1:12" ht="13.5">
      <c r="A2169" s="209" t="s">
        <v>7603</v>
      </c>
      <c r="B2169" s="209" t="s">
        <v>7604</v>
      </c>
      <c r="C2169" s="209" t="s">
        <v>7660</v>
      </c>
      <c r="D2169" s="209" t="s">
        <v>7661</v>
      </c>
      <c r="E2169" s="210" t="s">
        <v>357</v>
      </c>
      <c r="F2169" s="209" t="s">
        <v>357</v>
      </c>
      <c r="G2169" s="209">
        <v>95241</v>
      </c>
      <c r="H2169" s="209" t="s">
        <v>352</v>
      </c>
      <c r="I2169" s="209" t="s">
        <v>149</v>
      </c>
      <c r="J2169" s="209" t="s">
        <v>5447</v>
      </c>
      <c r="K2169" s="210">
        <v>31.5</v>
      </c>
      <c r="L2169" s="209" t="s">
        <v>5390</v>
      </c>
    </row>
    <row r="2170" spans="1:12" ht="13.5">
      <c r="A2170" s="209" t="s">
        <v>7603</v>
      </c>
      <c r="B2170" s="209" t="s">
        <v>7604</v>
      </c>
      <c r="C2170" s="209" t="s">
        <v>7660</v>
      </c>
      <c r="D2170" s="209" t="s">
        <v>7661</v>
      </c>
      <c r="E2170" s="210" t="s">
        <v>357</v>
      </c>
      <c r="F2170" s="209" t="s">
        <v>357</v>
      </c>
      <c r="G2170" s="209">
        <v>96616</v>
      </c>
      <c r="H2170" s="209" t="s">
        <v>7663</v>
      </c>
      <c r="I2170" s="209" t="s">
        <v>152</v>
      </c>
      <c r="J2170" s="209" t="s">
        <v>5447</v>
      </c>
      <c r="K2170" s="210">
        <v>650.74</v>
      </c>
      <c r="L2170" s="209" t="s">
        <v>5390</v>
      </c>
    </row>
    <row r="2171" spans="1:12" ht="13.5">
      <c r="A2171" s="209" t="s">
        <v>7603</v>
      </c>
      <c r="B2171" s="209" t="s">
        <v>7604</v>
      </c>
      <c r="C2171" s="209" t="s">
        <v>7660</v>
      </c>
      <c r="D2171" s="209" t="s">
        <v>7661</v>
      </c>
      <c r="E2171" s="210" t="s">
        <v>357</v>
      </c>
      <c r="F2171" s="209" t="s">
        <v>357</v>
      </c>
      <c r="G2171" s="209">
        <v>96617</v>
      </c>
      <c r="H2171" s="209" t="s">
        <v>7664</v>
      </c>
      <c r="I2171" s="209" t="s">
        <v>149</v>
      </c>
      <c r="J2171" s="209" t="s">
        <v>5447</v>
      </c>
      <c r="K2171" s="210">
        <v>19.5</v>
      </c>
      <c r="L2171" s="209" t="s">
        <v>5390</v>
      </c>
    </row>
    <row r="2172" spans="1:12" ht="13.5">
      <c r="A2172" s="209" t="s">
        <v>7603</v>
      </c>
      <c r="B2172" s="209" t="s">
        <v>7604</v>
      </c>
      <c r="C2172" s="209" t="s">
        <v>7660</v>
      </c>
      <c r="D2172" s="209" t="s">
        <v>7661</v>
      </c>
      <c r="E2172" s="210" t="s">
        <v>357</v>
      </c>
      <c r="F2172" s="209" t="s">
        <v>357</v>
      </c>
      <c r="G2172" s="209">
        <v>96619</v>
      </c>
      <c r="H2172" s="209" t="s">
        <v>7665</v>
      </c>
      <c r="I2172" s="209" t="s">
        <v>149</v>
      </c>
      <c r="J2172" s="209" t="s">
        <v>5447</v>
      </c>
      <c r="K2172" s="210">
        <v>32.53</v>
      </c>
      <c r="L2172" s="209" t="s">
        <v>5390</v>
      </c>
    </row>
    <row r="2173" spans="1:12" ht="13.5">
      <c r="A2173" s="209" t="s">
        <v>7603</v>
      </c>
      <c r="B2173" s="209" t="s">
        <v>7604</v>
      </c>
      <c r="C2173" s="209" t="s">
        <v>7660</v>
      </c>
      <c r="D2173" s="209" t="s">
        <v>7661</v>
      </c>
      <c r="E2173" s="210" t="s">
        <v>357</v>
      </c>
      <c r="F2173" s="209" t="s">
        <v>357</v>
      </c>
      <c r="G2173" s="209">
        <v>96620</v>
      </c>
      <c r="H2173" s="209" t="s">
        <v>7666</v>
      </c>
      <c r="I2173" s="209" t="s">
        <v>152</v>
      </c>
      <c r="J2173" s="209" t="s">
        <v>5447</v>
      </c>
      <c r="K2173" s="210">
        <v>630.15</v>
      </c>
      <c r="L2173" s="209" t="s">
        <v>5390</v>
      </c>
    </row>
    <row r="2174" spans="1:12" ht="13.5">
      <c r="A2174" s="209" t="s">
        <v>7603</v>
      </c>
      <c r="B2174" s="209" t="s">
        <v>7604</v>
      </c>
      <c r="C2174" s="209" t="s">
        <v>7660</v>
      </c>
      <c r="D2174" s="209" t="s">
        <v>7661</v>
      </c>
      <c r="E2174" s="210" t="s">
        <v>357</v>
      </c>
      <c r="F2174" s="209" t="s">
        <v>357</v>
      </c>
      <c r="G2174" s="209">
        <v>96621</v>
      </c>
      <c r="H2174" s="209" t="s">
        <v>7667</v>
      </c>
      <c r="I2174" s="209" t="s">
        <v>152</v>
      </c>
      <c r="J2174" s="209" t="s">
        <v>5389</v>
      </c>
      <c r="K2174" s="210">
        <v>246.89</v>
      </c>
      <c r="L2174" s="209" t="s">
        <v>5390</v>
      </c>
    </row>
    <row r="2175" spans="1:12" ht="13.5">
      <c r="A2175" s="209" t="s">
        <v>7603</v>
      </c>
      <c r="B2175" s="209" t="s">
        <v>7604</v>
      </c>
      <c r="C2175" s="209" t="s">
        <v>7660</v>
      </c>
      <c r="D2175" s="209" t="s">
        <v>7661</v>
      </c>
      <c r="E2175" s="210" t="s">
        <v>357</v>
      </c>
      <c r="F2175" s="209" t="s">
        <v>357</v>
      </c>
      <c r="G2175" s="209">
        <v>96622</v>
      </c>
      <c r="H2175" s="209" t="s">
        <v>7668</v>
      </c>
      <c r="I2175" s="209" t="s">
        <v>152</v>
      </c>
      <c r="J2175" s="209" t="s">
        <v>5389</v>
      </c>
      <c r="K2175" s="210">
        <v>186.26</v>
      </c>
      <c r="L2175" s="209" t="s">
        <v>5390</v>
      </c>
    </row>
    <row r="2176" spans="1:12" ht="13.5">
      <c r="A2176" s="209" t="s">
        <v>7603</v>
      </c>
      <c r="B2176" s="209" t="s">
        <v>7604</v>
      </c>
      <c r="C2176" s="209" t="s">
        <v>7660</v>
      </c>
      <c r="D2176" s="209" t="s">
        <v>7661</v>
      </c>
      <c r="E2176" s="210" t="s">
        <v>357</v>
      </c>
      <c r="F2176" s="209" t="s">
        <v>357</v>
      </c>
      <c r="G2176" s="209">
        <v>96623</v>
      </c>
      <c r="H2176" s="209" t="s">
        <v>7669</v>
      </c>
      <c r="I2176" s="209" t="s">
        <v>152</v>
      </c>
      <c r="J2176" s="209" t="s">
        <v>5389</v>
      </c>
      <c r="K2176" s="210">
        <v>232.8</v>
      </c>
      <c r="L2176" s="209" t="s">
        <v>5390</v>
      </c>
    </row>
    <row r="2177" spans="1:12" ht="13.5">
      <c r="A2177" s="209" t="s">
        <v>7603</v>
      </c>
      <c r="B2177" s="209" t="s">
        <v>7604</v>
      </c>
      <c r="C2177" s="209" t="s">
        <v>7660</v>
      </c>
      <c r="D2177" s="209" t="s">
        <v>7661</v>
      </c>
      <c r="E2177" s="210" t="s">
        <v>357</v>
      </c>
      <c r="F2177" s="209" t="s">
        <v>357</v>
      </c>
      <c r="G2177" s="209">
        <v>96624</v>
      </c>
      <c r="H2177" s="209" t="s">
        <v>7670</v>
      </c>
      <c r="I2177" s="209" t="s">
        <v>152</v>
      </c>
      <c r="J2177" s="209" t="s">
        <v>5389</v>
      </c>
      <c r="K2177" s="210">
        <v>181.29</v>
      </c>
      <c r="L2177" s="209" t="s">
        <v>5390</v>
      </c>
    </row>
    <row r="2178" spans="1:12" ht="13.5">
      <c r="A2178" s="209" t="s">
        <v>7603</v>
      </c>
      <c r="B2178" s="209" t="s">
        <v>7604</v>
      </c>
      <c r="C2178" s="209" t="s">
        <v>7660</v>
      </c>
      <c r="D2178" s="209" t="s">
        <v>7661</v>
      </c>
      <c r="E2178" s="210" t="s">
        <v>357</v>
      </c>
      <c r="F2178" s="209" t="s">
        <v>357</v>
      </c>
      <c r="G2178" s="209">
        <v>97082</v>
      </c>
      <c r="H2178" s="209" t="s">
        <v>7671</v>
      </c>
      <c r="I2178" s="209" t="s">
        <v>152</v>
      </c>
      <c r="J2178" s="209" t="s">
        <v>5894</v>
      </c>
      <c r="K2178" s="210">
        <v>50.58</v>
      </c>
      <c r="L2178" s="209" t="s">
        <v>5390</v>
      </c>
    </row>
    <row r="2179" spans="1:12" ht="13.5">
      <c r="A2179" s="209" t="s">
        <v>7603</v>
      </c>
      <c r="B2179" s="209" t="s">
        <v>7604</v>
      </c>
      <c r="C2179" s="209" t="s">
        <v>7660</v>
      </c>
      <c r="D2179" s="209" t="s">
        <v>7661</v>
      </c>
      <c r="E2179" s="210" t="s">
        <v>357</v>
      </c>
      <c r="F2179" s="209" t="s">
        <v>357</v>
      </c>
      <c r="G2179" s="209">
        <v>97083</v>
      </c>
      <c r="H2179" s="209" t="s">
        <v>7672</v>
      </c>
      <c r="I2179" s="209" t="s">
        <v>149</v>
      </c>
      <c r="J2179" s="209" t="s">
        <v>5389</v>
      </c>
      <c r="K2179" s="210">
        <v>2.72</v>
      </c>
      <c r="L2179" s="209" t="s">
        <v>5390</v>
      </c>
    </row>
    <row r="2180" spans="1:12" ht="13.5">
      <c r="A2180" s="209" t="s">
        <v>7603</v>
      </c>
      <c r="B2180" s="209" t="s">
        <v>7604</v>
      </c>
      <c r="C2180" s="209" t="s">
        <v>7660</v>
      </c>
      <c r="D2180" s="209" t="s">
        <v>7661</v>
      </c>
      <c r="E2180" s="210" t="s">
        <v>357</v>
      </c>
      <c r="F2180" s="209" t="s">
        <v>357</v>
      </c>
      <c r="G2180" s="209">
        <v>97084</v>
      </c>
      <c r="H2180" s="209" t="s">
        <v>261</v>
      </c>
      <c r="I2180" s="209" t="s">
        <v>149</v>
      </c>
      <c r="J2180" s="209" t="s">
        <v>5389</v>
      </c>
      <c r="K2180" s="210">
        <v>0.56000000000000005</v>
      </c>
      <c r="L2180" s="209" t="s">
        <v>5390</v>
      </c>
    </row>
    <row r="2181" spans="1:12" ht="13.5">
      <c r="A2181" s="209" t="s">
        <v>7603</v>
      </c>
      <c r="B2181" s="209" t="s">
        <v>7604</v>
      </c>
      <c r="C2181" s="209" t="s">
        <v>7660</v>
      </c>
      <c r="D2181" s="209" t="s">
        <v>7661</v>
      </c>
      <c r="E2181" s="210" t="s">
        <v>357</v>
      </c>
      <c r="F2181" s="209" t="s">
        <v>357</v>
      </c>
      <c r="G2181" s="209">
        <v>97086</v>
      </c>
      <c r="H2181" s="209" t="s">
        <v>7673</v>
      </c>
      <c r="I2181" s="209" t="s">
        <v>149</v>
      </c>
      <c r="J2181" s="209" t="s">
        <v>5447</v>
      </c>
      <c r="K2181" s="210">
        <v>108.45</v>
      </c>
      <c r="L2181" s="209" t="s">
        <v>5390</v>
      </c>
    </row>
    <row r="2182" spans="1:12" ht="13.5">
      <c r="A2182" s="209" t="s">
        <v>7603</v>
      </c>
      <c r="B2182" s="209" t="s">
        <v>7604</v>
      </c>
      <c r="C2182" s="209" t="s">
        <v>7660</v>
      </c>
      <c r="D2182" s="209" t="s">
        <v>7661</v>
      </c>
      <c r="E2182" s="210" t="s">
        <v>357</v>
      </c>
      <c r="F2182" s="209" t="s">
        <v>357</v>
      </c>
      <c r="G2182" s="209">
        <v>97087</v>
      </c>
      <c r="H2182" s="209" t="s">
        <v>7674</v>
      </c>
      <c r="I2182" s="209" t="s">
        <v>149</v>
      </c>
      <c r="J2182" s="209" t="s">
        <v>5447</v>
      </c>
      <c r="K2182" s="210">
        <v>2.11</v>
      </c>
      <c r="L2182" s="209" t="s">
        <v>5390</v>
      </c>
    </row>
    <row r="2183" spans="1:12" ht="13.5">
      <c r="A2183" s="209" t="s">
        <v>7603</v>
      </c>
      <c r="B2183" s="209" t="s">
        <v>7604</v>
      </c>
      <c r="C2183" s="209" t="s">
        <v>7660</v>
      </c>
      <c r="D2183" s="209" t="s">
        <v>7661</v>
      </c>
      <c r="E2183" s="210" t="s">
        <v>357</v>
      </c>
      <c r="F2183" s="209" t="s">
        <v>357</v>
      </c>
      <c r="G2183" s="209">
        <v>97088</v>
      </c>
      <c r="H2183" s="209" t="s">
        <v>7675</v>
      </c>
      <c r="I2183" s="209" t="s">
        <v>150</v>
      </c>
      <c r="J2183" s="209" t="s">
        <v>5447</v>
      </c>
      <c r="K2183" s="210">
        <v>16.8</v>
      </c>
      <c r="L2183" s="209" t="s">
        <v>5390</v>
      </c>
    </row>
    <row r="2184" spans="1:12" ht="13.5">
      <c r="A2184" s="209" t="s">
        <v>7603</v>
      </c>
      <c r="B2184" s="209" t="s">
        <v>7604</v>
      </c>
      <c r="C2184" s="209" t="s">
        <v>7660</v>
      </c>
      <c r="D2184" s="209" t="s">
        <v>7661</v>
      </c>
      <c r="E2184" s="210" t="s">
        <v>357</v>
      </c>
      <c r="F2184" s="209" t="s">
        <v>357</v>
      </c>
      <c r="G2184" s="209">
        <v>97089</v>
      </c>
      <c r="H2184" s="209" t="s">
        <v>7676</v>
      </c>
      <c r="I2184" s="209" t="s">
        <v>150</v>
      </c>
      <c r="J2184" s="209" t="s">
        <v>5447</v>
      </c>
      <c r="K2184" s="210">
        <v>15.35</v>
      </c>
      <c r="L2184" s="209" t="s">
        <v>5390</v>
      </c>
    </row>
    <row r="2185" spans="1:12" ht="13.5">
      <c r="A2185" s="209" t="s">
        <v>7603</v>
      </c>
      <c r="B2185" s="209" t="s">
        <v>7604</v>
      </c>
      <c r="C2185" s="209" t="s">
        <v>7660</v>
      </c>
      <c r="D2185" s="209" t="s">
        <v>7661</v>
      </c>
      <c r="E2185" s="210" t="s">
        <v>357</v>
      </c>
      <c r="F2185" s="209" t="s">
        <v>357</v>
      </c>
      <c r="G2185" s="209">
        <v>97090</v>
      </c>
      <c r="H2185" s="209" t="s">
        <v>7677</v>
      </c>
      <c r="I2185" s="209" t="s">
        <v>150</v>
      </c>
      <c r="J2185" s="209" t="s">
        <v>5447</v>
      </c>
      <c r="K2185" s="210">
        <v>15.1</v>
      </c>
      <c r="L2185" s="209" t="s">
        <v>5390</v>
      </c>
    </row>
    <row r="2186" spans="1:12" ht="13.5">
      <c r="A2186" s="209" t="s">
        <v>7603</v>
      </c>
      <c r="B2186" s="209" t="s">
        <v>7604</v>
      </c>
      <c r="C2186" s="209" t="s">
        <v>7660</v>
      </c>
      <c r="D2186" s="209" t="s">
        <v>7661</v>
      </c>
      <c r="E2186" s="210" t="s">
        <v>357</v>
      </c>
      <c r="F2186" s="209" t="s">
        <v>357</v>
      </c>
      <c r="G2186" s="209">
        <v>97091</v>
      </c>
      <c r="H2186" s="209" t="s">
        <v>7678</v>
      </c>
      <c r="I2186" s="209" t="s">
        <v>150</v>
      </c>
      <c r="J2186" s="209" t="s">
        <v>5447</v>
      </c>
      <c r="K2186" s="210">
        <v>14.64</v>
      </c>
      <c r="L2186" s="209" t="s">
        <v>5390</v>
      </c>
    </row>
    <row r="2187" spans="1:12" ht="13.5">
      <c r="A2187" s="209" t="s">
        <v>7603</v>
      </c>
      <c r="B2187" s="209" t="s">
        <v>7604</v>
      </c>
      <c r="C2187" s="209" t="s">
        <v>7660</v>
      </c>
      <c r="D2187" s="209" t="s">
        <v>7661</v>
      </c>
      <c r="E2187" s="210" t="s">
        <v>357</v>
      </c>
      <c r="F2187" s="209" t="s">
        <v>357</v>
      </c>
      <c r="G2187" s="209">
        <v>97092</v>
      </c>
      <c r="H2187" s="209" t="s">
        <v>7679</v>
      </c>
      <c r="I2187" s="209" t="s">
        <v>150</v>
      </c>
      <c r="J2187" s="209" t="s">
        <v>5447</v>
      </c>
      <c r="K2187" s="210">
        <v>14.17</v>
      </c>
      <c r="L2187" s="209" t="s">
        <v>5390</v>
      </c>
    </row>
    <row r="2188" spans="1:12" ht="13.5">
      <c r="A2188" s="209" t="s">
        <v>7603</v>
      </c>
      <c r="B2188" s="209" t="s">
        <v>7604</v>
      </c>
      <c r="C2188" s="209" t="s">
        <v>7660</v>
      </c>
      <c r="D2188" s="209" t="s">
        <v>7661</v>
      </c>
      <c r="E2188" s="210" t="s">
        <v>357</v>
      </c>
      <c r="F2188" s="209" t="s">
        <v>357</v>
      </c>
      <c r="G2188" s="209">
        <v>97093</v>
      </c>
      <c r="H2188" s="209" t="s">
        <v>7680</v>
      </c>
      <c r="I2188" s="209" t="s">
        <v>150</v>
      </c>
      <c r="J2188" s="209" t="s">
        <v>5447</v>
      </c>
      <c r="K2188" s="210">
        <v>13.3</v>
      </c>
      <c r="L2188" s="209" t="s">
        <v>5390</v>
      </c>
    </row>
    <row r="2189" spans="1:12" ht="13.5">
      <c r="A2189" s="209" t="s">
        <v>7603</v>
      </c>
      <c r="B2189" s="209" t="s">
        <v>7604</v>
      </c>
      <c r="C2189" s="209" t="s">
        <v>7660</v>
      </c>
      <c r="D2189" s="209" t="s">
        <v>7661</v>
      </c>
      <c r="E2189" s="210" t="s">
        <v>357</v>
      </c>
      <c r="F2189" s="209" t="s">
        <v>357</v>
      </c>
      <c r="G2189" s="209">
        <v>97096</v>
      </c>
      <c r="H2189" s="209" t="s">
        <v>7681</v>
      </c>
      <c r="I2189" s="209" t="s">
        <v>152</v>
      </c>
      <c r="J2189" s="209" t="s">
        <v>5389</v>
      </c>
      <c r="K2189" s="210">
        <v>809.7</v>
      </c>
      <c r="L2189" s="209" t="s">
        <v>5390</v>
      </c>
    </row>
    <row r="2190" spans="1:12" ht="13.5">
      <c r="A2190" s="209" t="s">
        <v>7603</v>
      </c>
      <c r="B2190" s="209" t="s">
        <v>7604</v>
      </c>
      <c r="C2190" s="209" t="s">
        <v>7660</v>
      </c>
      <c r="D2190" s="209" t="s">
        <v>7661</v>
      </c>
      <c r="E2190" s="210" t="s">
        <v>357</v>
      </c>
      <c r="F2190" s="209" t="s">
        <v>357</v>
      </c>
      <c r="G2190" s="209">
        <v>97097</v>
      </c>
      <c r="H2190" s="209" t="s">
        <v>7682</v>
      </c>
      <c r="I2190" s="209" t="s">
        <v>149</v>
      </c>
      <c r="J2190" s="209" t="s">
        <v>5389</v>
      </c>
      <c r="K2190" s="210">
        <v>41.9</v>
      </c>
      <c r="L2190" s="209" t="s">
        <v>5390</v>
      </c>
    </row>
    <row r="2191" spans="1:12" ht="13.5">
      <c r="A2191" s="209" t="s">
        <v>7603</v>
      </c>
      <c r="B2191" s="209" t="s">
        <v>7604</v>
      </c>
      <c r="C2191" s="209" t="s">
        <v>7660</v>
      </c>
      <c r="D2191" s="209" t="s">
        <v>7661</v>
      </c>
      <c r="E2191" s="210" t="s">
        <v>357</v>
      </c>
      <c r="F2191" s="209" t="s">
        <v>357</v>
      </c>
      <c r="G2191" s="209">
        <v>97101</v>
      </c>
      <c r="H2191" s="209" t="s">
        <v>7683</v>
      </c>
      <c r="I2191" s="209" t="s">
        <v>149</v>
      </c>
      <c r="J2191" s="209" t="s">
        <v>5389</v>
      </c>
      <c r="K2191" s="210">
        <v>198.45</v>
      </c>
      <c r="L2191" s="209" t="s">
        <v>5390</v>
      </c>
    </row>
    <row r="2192" spans="1:12" ht="13.5">
      <c r="A2192" s="209" t="s">
        <v>7603</v>
      </c>
      <c r="B2192" s="209" t="s">
        <v>7604</v>
      </c>
      <c r="C2192" s="209" t="s">
        <v>7660</v>
      </c>
      <c r="D2192" s="209" t="s">
        <v>7661</v>
      </c>
      <c r="E2192" s="210" t="s">
        <v>357</v>
      </c>
      <c r="F2192" s="209" t="s">
        <v>357</v>
      </c>
      <c r="G2192" s="209">
        <v>97102</v>
      </c>
      <c r="H2192" s="209" t="s">
        <v>7684</v>
      </c>
      <c r="I2192" s="209" t="s">
        <v>149</v>
      </c>
      <c r="J2192" s="209" t="s">
        <v>5389</v>
      </c>
      <c r="K2192" s="210">
        <v>252.29</v>
      </c>
      <c r="L2192" s="209" t="s">
        <v>5390</v>
      </c>
    </row>
    <row r="2193" spans="1:12" ht="13.5">
      <c r="A2193" s="209" t="s">
        <v>7603</v>
      </c>
      <c r="B2193" s="209" t="s">
        <v>7604</v>
      </c>
      <c r="C2193" s="209" t="s">
        <v>7660</v>
      </c>
      <c r="D2193" s="209" t="s">
        <v>7661</v>
      </c>
      <c r="E2193" s="210" t="s">
        <v>357</v>
      </c>
      <c r="F2193" s="209" t="s">
        <v>357</v>
      </c>
      <c r="G2193" s="209">
        <v>97103</v>
      </c>
      <c r="H2193" s="209" t="s">
        <v>7685</v>
      </c>
      <c r="I2193" s="209" t="s">
        <v>149</v>
      </c>
      <c r="J2193" s="209" t="s">
        <v>5389</v>
      </c>
      <c r="K2193" s="210">
        <v>302.27999999999997</v>
      </c>
      <c r="L2193" s="209" t="s">
        <v>5390</v>
      </c>
    </row>
    <row r="2194" spans="1:12" ht="13.5">
      <c r="A2194" s="209" t="s">
        <v>7603</v>
      </c>
      <c r="B2194" s="209" t="s">
        <v>7604</v>
      </c>
      <c r="C2194" s="209" t="s">
        <v>7660</v>
      </c>
      <c r="D2194" s="209" t="s">
        <v>7661</v>
      </c>
      <c r="E2194" s="210" t="s">
        <v>357</v>
      </c>
      <c r="F2194" s="209" t="s">
        <v>357</v>
      </c>
      <c r="G2194" s="209">
        <v>100322</v>
      </c>
      <c r="H2194" s="209" t="s">
        <v>7686</v>
      </c>
      <c r="I2194" s="209" t="s">
        <v>152</v>
      </c>
      <c r="J2194" s="209" t="s">
        <v>5389</v>
      </c>
      <c r="K2194" s="210">
        <v>172.08</v>
      </c>
      <c r="L2194" s="209" t="s">
        <v>5390</v>
      </c>
    </row>
    <row r="2195" spans="1:12" ht="13.5">
      <c r="A2195" s="209" t="s">
        <v>7603</v>
      </c>
      <c r="B2195" s="209" t="s">
        <v>7604</v>
      </c>
      <c r="C2195" s="209" t="s">
        <v>7660</v>
      </c>
      <c r="D2195" s="209" t="s">
        <v>7661</v>
      </c>
      <c r="E2195" s="210" t="s">
        <v>357</v>
      </c>
      <c r="F2195" s="209" t="s">
        <v>357</v>
      </c>
      <c r="G2195" s="209">
        <v>100323</v>
      </c>
      <c r="H2195" s="209" t="s">
        <v>326</v>
      </c>
      <c r="I2195" s="209" t="s">
        <v>152</v>
      </c>
      <c r="J2195" s="209" t="s">
        <v>5389</v>
      </c>
      <c r="K2195" s="210">
        <v>171.12</v>
      </c>
      <c r="L2195" s="209" t="s">
        <v>5390</v>
      </c>
    </row>
    <row r="2196" spans="1:12" ht="13.5">
      <c r="A2196" s="209" t="s">
        <v>7603</v>
      </c>
      <c r="B2196" s="209" t="s">
        <v>7604</v>
      </c>
      <c r="C2196" s="209" t="s">
        <v>7660</v>
      </c>
      <c r="D2196" s="209" t="s">
        <v>7661</v>
      </c>
      <c r="E2196" s="210" t="s">
        <v>357</v>
      </c>
      <c r="F2196" s="209" t="s">
        <v>357</v>
      </c>
      <c r="G2196" s="209">
        <v>100324</v>
      </c>
      <c r="H2196" s="209" t="s">
        <v>7687</v>
      </c>
      <c r="I2196" s="209" t="s">
        <v>152</v>
      </c>
      <c r="J2196" s="209" t="s">
        <v>5389</v>
      </c>
      <c r="K2196" s="210">
        <v>180.88</v>
      </c>
      <c r="L2196" s="209" t="s">
        <v>5390</v>
      </c>
    </row>
    <row r="2197" spans="1:12" ht="13.5">
      <c r="A2197" s="209" t="s">
        <v>7603</v>
      </c>
      <c r="B2197" s="209" t="s">
        <v>7604</v>
      </c>
      <c r="C2197" s="209" t="s">
        <v>7660</v>
      </c>
      <c r="D2197" s="209" t="s">
        <v>7661</v>
      </c>
      <c r="E2197" s="210" t="s">
        <v>357</v>
      </c>
      <c r="F2197" s="209" t="s">
        <v>357</v>
      </c>
      <c r="G2197" s="209">
        <v>103072</v>
      </c>
      <c r="H2197" s="209" t="s">
        <v>7688</v>
      </c>
      <c r="I2197" s="209" t="s">
        <v>149</v>
      </c>
      <c r="J2197" s="209" t="s">
        <v>5389</v>
      </c>
      <c r="K2197" s="210">
        <v>359.29</v>
      </c>
      <c r="L2197" s="209" t="s">
        <v>5390</v>
      </c>
    </row>
    <row r="2198" spans="1:12" ht="13.5">
      <c r="A2198" s="209" t="s">
        <v>7603</v>
      </c>
      <c r="B2198" s="209" t="s">
        <v>7604</v>
      </c>
      <c r="C2198" s="209" t="s">
        <v>7660</v>
      </c>
      <c r="D2198" s="209" t="s">
        <v>7661</v>
      </c>
      <c r="E2198" s="210" t="s">
        <v>357</v>
      </c>
      <c r="F2198" s="209" t="s">
        <v>357</v>
      </c>
      <c r="G2198" s="209">
        <v>103073</v>
      </c>
      <c r="H2198" s="209" t="s">
        <v>7689</v>
      </c>
      <c r="I2198" s="209" t="s">
        <v>149</v>
      </c>
      <c r="J2198" s="209" t="s">
        <v>5389</v>
      </c>
      <c r="K2198" s="210">
        <v>432.97</v>
      </c>
      <c r="L2198" s="209" t="s">
        <v>5390</v>
      </c>
    </row>
    <row r="2199" spans="1:12" ht="13.5">
      <c r="A2199" s="209" t="s">
        <v>7603</v>
      </c>
      <c r="B2199" s="209" t="s">
        <v>7604</v>
      </c>
      <c r="C2199" s="209" t="s">
        <v>7660</v>
      </c>
      <c r="D2199" s="209" t="s">
        <v>7661</v>
      </c>
      <c r="E2199" s="210" t="s">
        <v>357</v>
      </c>
      <c r="F2199" s="209" t="s">
        <v>357</v>
      </c>
      <c r="G2199" s="209">
        <v>103074</v>
      </c>
      <c r="H2199" s="209" t="s">
        <v>7690</v>
      </c>
      <c r="I2199" s="209" t="s">
        <v>149</v>
      </c>
      <c r="J2199" s="209" t="s">
        <v>5389</v>
      </c>
      <c r="K2199" s="210">
        <v>199.3</v>
      </c>
      <c r="L2199" s="209" t="s">
        <v>5390</v>
      </c>
    </row>
    <row r="2200" spans="1:12" ht="13.5">
      <c r="A2200" s="209" t="s">
        <v>7603</v>
      </c>
      <c r="B2200" s="209" t="s">
        <v>7604</v>
      </c>
      <c r="C2200" s="209" t="s">
        <v>7660</v>
      </c>
      <c r="D2200" s="209" t="s">
        <v>7661</v>
      </c>
      <c r="E2200" s="210" t="s">
        <v>357</v>
      </c>
      <c r="F2200" s="209" t="s">
        <v>357</v>
      </c>
      <c r="G2200" s="209">
        <v>103075</v>
      </c>
      <c r="H2200" s="209" t="s">
        <v>7691</v>
      </c>
      <c r="I2200" s="209" t="s">
        <v>149</v>
      </c>
      <c r="J2200" s="209" t="s">
        <v>5389</v>
      </c>
      <c r="K2200" s="210">
        <v>241.2</v>
      </c>
      <c r="L2200" s="209" t="s">
        <v>5390</v>
      </c>
    </row>
    <row r="2201" spans="1:12" ht="13.5">
      <c r="A2201" s="209" t="s">
        <v>7603</v>
      </c>
      <c r="B2201" s="209" t="s">
        <v>7604</v>
      </c>
      <c r="C2201" s="209" t="s">
        <v>7660</v>
      </c>
      <c r="D2201" s="209" t="s">
        <v>7661</v>
      </c>
      <c r="E2201" s="210" t="s">
        <v>357</v>
      </c>
      <c r="F2201" s="209" t="s">
        <v>357</v>
      </c>
      <c r="G2201" s="209">
        <v>103076</v>
      </c>
      <c r="H2201" s="209" t="s">
        <v>7692</v>
      </c>
      <c r="I2201" s="209" t="s">
        <v>149</v>
      </c>
      <c r="J2201" s="209" t="s">
        <v>5389</v>
      </c>
      <c r="K2201" s="210">
        <v>167.85</v>
      </c>
      <c r="L2201" s="209" t="s">
        <v>5390</v>
      </c>
    </row>
    <row r="2202" spans="1:12" ht="13.5">
      <c r="A2202" s="209" t="s">
        <v>7603</v>
      </c>
      <c r="B2202" s="209" t="s">
        <v>7604</v>
      </c>
      <c r="C2202" s="209" t="s">
        <v>7660</v>
      </c>
      <c r="D2202" s="209" t="s">
        <v>7661</v>
      </c>
      <c r="E2202" s="210" t="s">
        <v>357</v>
      </c>
      <c r="F2202" s="209" t="s">
        <v>357</v>
      </c>
      <c r="G2202" s="209">
        <v>103077</v>
      </c>
      <c r="H2202" s="209" t="s">
        <v>7693</v>
      </c>
      <c r="I2202" s="209" t="s">
        <v>149</v>
      </c>
      <c r="J2202" s="209" t="s">
        <v>5389</v>
      </c>
      <c r="K2202" s="210">
        <v>221.68</v>
      </c>
      <c r="L2202" s="209" t="s">
        <v>5390</v>
      </c>
    </row>
    <row r="2203" spans="1:12" ht="13.5">
      <c r="A2203" s="209" t="s">
        <v>7603</v>
      </c>
      <c r="B2203" s="209" t="s">
        <v>7604</v>
      </c>
      <c r="C2203" s="209" t="s">
        <v>7660</v>
      </c>
      <c r="D2203" s="209" t="s">
        <v>7661</v>
      </c>
      <c r="E2203" s="210" t="s">
        <v>357</v>
      </c>
      <c r="F2203" s="209" t="s">
        <v>357</v>
      </c>
      <c r="G2203" s="209">
        <v>103078</v>
      </c>
      <c r="H2203" s="209" t="s">
        <v>7694</v>
      </c>
      <c r="I2203" s="209" t="s">
        <v>149</v>
      </c>
      <c r="J2203" s="209" t="s">
        <v>5389</v>
      </c>
      <c r="K2203" s="210">
        <v>271.68</v>
      </c>
      <c r="L2203" s="209" t="s">
        <v>5390</v>
      </c>
    </row>
    <row r="2204" spans="1:12" ht="13.5">
      <c r="A2204" s="209" t="s">
        <v>7603</v>
      </c>
      <c r="B2204" s="209" t="s">
        <v>7604</v>
      </c>
      <c r="C2204" s="209" t="s">
        <v>7660</v>
      </c>
      <c r="D2204" s="209" t="s">
        <v>7661</v>
      </c>
      <c r="E2204" s="210" t="s">
        <v>357</v>
      </c>
      <c r="F2204" s="209" t="s">
        <v>357</v>
      </c>
      <c r="G2204" s="209">
        <v>103079</v>
      </c>
      <c r="H2204" s="209" t="s">
        <v>7695</v>
      </c>
      <c r="I2204" s="209" t="s">
        <v>149</v>
      </c>
      <c r="J2204" s="209" t="s">
        <v>5389</v>
      </c>
      <c r="K2204" s="210">
        <v>328.68</v>
      </c>
      <c r="L2204" s="209" t="s">
        <v>5390</v>
      </c>
    </row>
    <row r="2205" spans="1:12" ht="13.5">
      <c r="A2205" s="209" t="s">
        <v>7603</v>
      </c>
      <c r="B2205" s="209" t="s">
        <v>7604</v>
      </c>
      <c r="C2205" s="209" t="s">
        <v>7660</v>
      </c>
      <c r="D2205" s="209" t="s">
        <v>7661</v>
      </c>
      <c r="E2205" s="210" t="s">
        <v>357</v>
      </c>
      <c r="F2205" s="209" t="s">
        <v>357</v>
      </c>
      <c r="G2205" s="209">
        <v>103080</v>
      </c>
      <c r="H2205" s="209" t="s">
        <v>7696</v>
      </c>
      <c r="I2205" s="209" t="s">
        <v>149</v>
      </c>
      <c r="J2205" s="209" t="s">
        <v>5389</v>
      </c>
      <c r="K2205" s="210">
        <v>402.37</v>
      </c>
      <c r="L2205" s="209" t="s">
        <v>5390</v>
      </c>
    </row>
    <row r="2206" spans="1:12" ht="13.5">
      <c r="A2206" s="209" t="s">
        <v>7603</v>
      </c>
      <c r="B2206" s="209" t="s">
        <v>7604</v>
      </c>
      <c r="C2206" s="209" t="s">
        <v>7697</v>
      </c>
      <c r="D2206" s="209" t="s">
        <v>7698</v>
      </c>
      <c r="E2206" s="210" t="s">
        <v>357</v>
      </c>
      <c r="F2206" s="209" t="s">
        <v>357</v>
      </c>
      <c r="G2206" s="209">
        <v>92263</v>
      </c>
      <c r="H2206" s="209" t="s">
        <v>7699</v>
      </c>
      <c r="I2206" s="209" t="s">
        <v>149</v>
      </c>
      <c r="J2206" s="209" t="s">
        <v>5447</v>
      </c>
      <c r="K2206" s="210">
        <v>183.11</v>
      </c>
      <c r="L2206" s="209" t="s">
        <v>5390</v>
      </c>
    </row>
    <row r="2207" spans="1:12" ht="13.5">
      <c r="A2207" s="209" t="s">
        <v>7603</v>
      </c>
      <c r="B2207" s="209" t="s">
        <v>7604</v>
      </c>
      <c r="C2207" s="209" t="s">
        <v>7697</v>
      </c>
      <c r="D2207" s="209" t="s">
        <v>7698</v>
      </c>
      <c r="E2207" s="210" t="s">
        <v>357</v>
      </c>
      <c r="F2207" s="209" t="s">
        <v>357</v>
      </c>
      <c r="G2207" s="209">
        <v>92264</v>
      </c>
      <c r="H2207" s="209" t="s">
        <v>7700</v>
      </c>
      <c r="I2207" s="209" t="s">
        <v>149</v>
      </c>
      <c r="J2207" s="209" t="s">
        <v>5447</v>
      </c>
      <c r="K2207" s="210">
        <v>239</v>
      </c>
      <c r="L2207" s="209" t="s">
        <v>5390</v>
      </c>
    </row>
    <row r="2208" spans="1:12" ht="13.5">
      <c r="A2208" s="209" t="s">
        <v>7603</v>
      </c>
      <c r="B2208" s="209" t="s">
        <v>7604</v>
      </c>
      <c r="C2208" s="209" t="s">
        <v>7697</v>
      </c>
      <c r="D2208" s="209" t="s">
        <v>7698</v>
      </c>
      <c r="E2208" s="210" t="s">
        <v>357</v>
      </c>
      <c r="F2208" s="209" t="s">
        <v>357</v>
      </c>
      <c r="G2208" s="209">
        <v>92265</v>
      </c>
      <c r="H2208" s="209" t="s">
        <v>7701</v>
      </c>
      <c r="I2208" s="209" t="s">
        <v>149</v>
      </c>
      <c r="J2208" s="209" t="s">
        <v>5447</v>
      </c>
      <c r="K2208" s="210">
        <v>130.30000000000001</v>
      </c>
      <c r="L2208" s="209" t="s">
        <v>5390</v>
      </c>
    </row>
    <row r="2209" spans="1:12" ht="13.5">
      <c r="A2209" s="209" t="s">
        <v>7603</v>
      </c>
      <c r="B2209" s="209" t="s">
        <v>7604</v>
      </c>
      <c r="C2209" s="209" t="s">
        <v>7697</v>
      </c>
      <c r="D2209" s="209" t="s">
        <v>7698</v>
      </c>
      <c r="E2209" s="210" t="s">
        <v>357</v>
      </c>
      <c r="F2209" s="209" t="s">
        <v>357</v>
      </c>
      <c r="G2209" s="209">
        <v>92266</v>
      </c>
      <c r="H2209" s="209" t="s">
        <v>7702</v>
      </c>
      <c r="I2209" s="209" t="s">
        <v>149</v>
      </c>
      <c r="J2209" s="209" t="s">
        <v>5447</v>
      </c>
      <c r="K2209" s="210">
        <v>178.25</v>
      </c>
      <c r="L2209" s="209" t="s">
        <v>5390</v>
      </c>
    </row>
    <row r="2210" spans="1:12" ht="13.5">
      <c r="A2210" s="209" t="s">
        <v>7603</v>
      </c>
      <c r="B2210" s="209" t="s">
        <v>7604</v>
      </c>
      <c r="C2210" s="209" t="s">
        <v>7697</v>
      </c>
      <c r="D2210" s="209" t="s">
        <v>7698</v>
      </c>
      <c r="E2210" s="210" t="s">
        <v>357</v>
      </c>
      <c r="F2210" s="209" t="s">
        <v>357</v>
      </c>
      <c r="G2210" s="209">
        <v>92267</v>
      </c>
      <c r="H2210" s="209" t="s">
        <v>7703</v>
      </c>
      <c r="I2210" s="209" t="s">
        <v>149</v>
      </c>
      <c r="J2210" s="209" t="s">
        <v>5447</v>
      </c>
      <c r="K2210" s="210">
        <v>63.98</v>
      </c>
      <c r="L2210" s="209" t="s">
        <v>5390</v>
      </c>
    </row>
    <row r="2211" spans="1:12" ht="13.5">
      <c r="A2211" s="209" t="s">
        <v>7603</v>
      </c>
      <c r="B2211" s="209" t="s">
        <v>7604</v>
      </c>
      <c r="C2211" s="209" t="s">
        <v>7697</v>
      </c>
      <c r="D2211" s="209" t="s">
        <v>7698</v>
      </c>
      <c r="E2211" s="210" t="s">
        <v>357</v>
      </c>
      <c r="F2211" s="209" t="s">
        <v>357</v>
      </c>
      <c r="G2211" s="209">
        <v>92268</v>
      </c>
      <c r="H2211" s="209" t="s">
        <v>7704</v>
      </c>
      <c r="I2211" s="209" t="s">
        <v>149</v>
      </c>
      <c r="J2211" s="209" t="s">
        <v>5447</v>
      </c>
      <c r="K2211" s="210">
        <v>107.91</v>
      </c>
      <c r="L2211" s="209" t="s">
        <v>5390</v>
      </c>
    </row>
    <row r="2212" spans="1:12" ht="13.5">
      <c r="A2212" s="209" t="s">
        <v>7603</v>
      </c>
      <c r="B2212" s="209" t="s">
        <v>7604</v>
      </c>
      <c r="C2212" s="209" t="s">
        <v>7697</v>
      </c>
      <c r="D2212" s="209" t="s">
        <v>7698</v>
      </c>
      <c r="E2212" s="210" t="s">
        <v>357</v>
      </c>
      <c r="F2212" s="209" t="s">
        <v>357</v>
      </c>
      <c r="G2212" s="209">
        <v>92269</v>
      </c>
      <c r="H2212" s="209" t="s">
        <v>7705</v>
      </c>
      <c r="I2212" s="209" t="s">
        <v>149</v>
      </c>
      <c r="J2212" s="209" t="s">
        <v>5447</v>
      </c>
      <c r="K2212" s="210">
        <v>160.53</v>
      </c>
      <c r="L2212" s="209" t="s">
        <v>5390</v>
      </c>
    </row>
    <row r="2213" spans="1:12" ht="13.5">
      <c r="A2213" s="209" t="s">
        <v>7603</v>
      </c>
      <c r="B2213" s="209" t="s">
        <v>7604</v>
      </c>
      <c r="C2213" s="209" t="s">
        <v>7697</v>
      </c>
      <c r="D2213" s="209" t="s">
        <v>7698</v>
      </c>
      <c r="E2213" s="210" t="s">
        <v>357</v>
      </c>
      <c r="F2213" s="209" t="s">
        <v>357</v>
      </c>
      <c r="G2213" s="209">
        <v>92270</v>
      </c>
      <c r="H2213" s="209" t="s">
        <v>7706</v>
      </c>
      <c r="I2213" s="209" t="s">
        <v>149</v>
      </c>
      <c r="J2213" s="209" t="s">
        <v>5447</v>
      </c>
      <c r="K2213" s="210">
        <v>153.01</v>
      </c>
      <c r="L2213" s="209" t="s">
        <v>5390</v>
      </c>
    </row>
    <row r="2214" spans="1:12" ht="13.5">
      <c r="A2214" s="209" t="s">
        <v>7603</v>
      </c>
      <c r="B2214" s="209" t="s">
        <v>7604</v>
      </c>
      <c r="C2214" s="209" t="s">
        <v>7697</v>
      </c>
      <c r="D2214" s="209" t="s">
        <v>7698</v>
      </c>
      <c r="E2214" s="210" t="s">
        <v>357</v>
      </c>
      <c r="F2214" s="209" t="s">
        <v>357</v>
      </c>
      <c r="G2214" s="209">
        <v>92271</v>
      </c>
      <c r="H2214" s="209" t="s">
        <v>7707</v>
      </c>
      <c r="I2214" s="209" t="s">
        <v>149</v>
      </c>
      <c r="J2214" s="209" t="s">
        <v>5447</v>
      </c>
      <c r="K2214" s="210">
        <v>94.12</v>
      </c>
      <c r="L2214" s="209" t="s">
        <v>5390</v>
      </c>
    </row>
    <row r="2215" spans="1:12" ht="13.5">
      <c r="A2215" s="209" t="s">
        <v>7603</v>
      </c>
      <c r="B2215" s="209" t="s">
        <v>7604</v>
      </c>
      <c r="C2215" s="209" t="s">
        <v>7697</v>
      </c>
      <c r="D2215" s="209" t="s">
        <v>7698</v>
      </c>
      <c r="E2215" s="210" t="s">
        <v>357</v>
      </c>
      <c r="F2215" s="209" t="s">
        <v>357</v>
      </c>
      <c r="G2215" s="209">
        <v>92272</v>
      </c>
      <c r="H2215" s="209" t="s">
        <v>7708</v>
      </c>
      <c r="I2215" s="209" t="s">
        <v>148</v>
      </c>
      <c r="J2215" s="209" t="s">
        <v>5447</v>
      </c>
      <c r="K2215" s="210">
        <v>44.61</v>
      </c>
      <c r="L2215" s="209" t="s">
        <v>5390</v>
      </c>
    </row>
    <row r="2216" spans="1:12" ht="13.5">
      <c r="A2216" s="209" t="s">
        <v>7603</v>
      </c>
      <c r="B2216" s="209" t="s">
        <v>7604</v>
      </c>
      <c r="C2216" s="209" t="s">
        <v>7697</v>
      </c>
      <c r="D2216" s="209" t="s">
        <v>7698</v>
      </c>
      <c r="E2216" s="210" t="s">
        <v>357</v>
      </c>
      <c r="F2216" s="209" t="s">
        <v>357</v>
      </c>
      <c r="G2216" s="209">
        <v>92273</v>
      </c>
      <c r="H2216" s="209" t="s">
        <v>7709</v>
      </c>
      <c r="I2216" s="209" t="s">
        <v>148</v>
      </c>
      <c r="J2216" s="209" t="s">
        <v>5447</v>
      </c>
      <c r="K2216" s="210">
        <v>18.18</v>
      </c>
      <c r="L2216" s="209" t="s">
        <v>5390</v>
      </c>
    </row>
    <row r="2217" spans="1:12" ht="13.5">
      <c r="A2217" s="209" t="s">
        <v>7603</v>
      </c>
      <c r="B2217" s="209" t="s">
        <v>7604</v>
      </c>
      <c r="C2217" s="209" t="s">
        <v>7697</v>
      </c>
      <c r="D2217" s="209" t="s">
        <v>7698</v>
      </c>
      <c r="E2217" s="210" t="s">
        <v>357</v>
      </c>
      <c r="F2217" s="209" t="s">
        <v>357</v>
      </c>
      <c r="G2217" s="209">
        <v>92409</v>
      </c>
      <c r="H2217" s="209" t="s">
        <v>7710</v>
      </c>
      <c r="I2217" s="209" t="s">
        <v>149</v>
      </c>
      <c r="J2217" s="209" t="s">
        <v>5447</v>
      </c>
      <c r="K2217" s="210">
        <v>239.78</v>
      </c>
      <c r="L2217" s="209" t="s">
        <v>5390</v>
      </c>
    </row>
    <row r="2218" spans="1:12" ht="13.5">
      <c r="A2218" s="209" t="s">
        <v>7603</v>
      </c>
      <c r="B2218" s="209" t="s">
        <v>7604</v>
      </c>
      <c r="C2218" s="209" t="s">
        <v>7697</v>
      </c>
      <c r="D2218" s="209" t="s">
        <v>7698</v>
      </c>
      <c r="E2218" s="210" t="s">
        <v>357</v>
      </c>
      <c r="F2218" s="209" t="s">
        <v>357</v>
      </c>
      <c r="G2218" s="209">
        <v>92411</v>
      </c>
      <c r="H2218" s="209" t="s">
        <v>7711</v>
      </c>
      <c r="I2218" s="209" t="s">
        <v>149</v>
      </c>
      <c r="J2218" s="209" t="s">
        <v>5447</v>
      </c>
      <c r="K2218" s="210">
        <v>152.30000000000001</v>
      </c>
      <c r="L2218" s="209" t="s">
        <v>5390</v>
      </c>
    </row>
    <row r="2219" spans="1:12" ht="13.5">
      <c r="A2219" s="209" t="s">
        <v>7603</v>
      </c>
      <c r="B2219" s="209" t="s">
        <v>7604</v>
      </c>
      <c r="C2219" s="209" t="s">
        <v>7697</v>
      </c>
      <c r="D2219" s="209" t="s">
        <v>7698</v>
      </c>
      <c r="E2219" s="210" t="s">
        <v>357</v>
      </c>
      <c r="F2219" s="209" t="s">
        <v>357</v>
      </c>
      <c r="G2219" s="209">
        <v>92413</v>
      </c>
      <c r="H2219" s="209" t="s">
        <v>7712</v>
      </c>
      <c r="I2219" s="209" t="s">
        <v>149</v>
      </c>
      <c r="J2219" s="209" t="s">
        <v>5447</v>
      </c>
      <c r="K2219" s="210">
        <v>96.06</v>
      </c>
      <c r="L2219" s="209" t="s">
        <v>5390</v>
      </c>
    </row>
    <row r="2220" spans="1:12" ht="13.5">
      <c r="A2220" s="209" t="s">
        <v>7603</v>
      </c>
      <c r="B2220" s="209" t="s">
        <v>7604</v>
      </c>
      <c r="C2220" s="209" t="s">
        <v>7697</v>
      </c>
      <c r="D2220" s="209" t="s">
        <v>7698</v>
      </c>
      <c r="E2220" s="210" t="s">
        <v>357</v>
      </c>
      <c r="F2220" s="209" t="s">
        <v>357</v>
      </c>
      <c r="G2220" s="209">
        <v>92415</v>
      </c>
      <c r="H2220" s="209" t="s">
        <v>7713</v>
      </c>
      <c r="I2220" s="209" t="s">
        <v>149</v>
      </c>
      <c r="J2220" s="209" t="s">
        <v>5447</v>
      </c>
      <c r="K2220" s="210">
        <v>149.74</v>
      </c>
      <c r="L2220" s="209" t="s">
        <v>5390</v>
      </c>
    </row>
    <row r="2221" spans="1:12" ht="13.5">
      <c r="A2221" s="209" t="s">
        <v>7603</v>
      </c>
      <c r="B2221" s="209" t="s">
        <v>7604</v>
      </c>
      <c r="C2221" s="209" t="s">
        <v>7697</v>
      </c>
      <c r="D2221" s="209" t="s">
        <v>7698</v>
      </c>
      <c r="E2221" s="210" t="s">
        <v>357</v>
      </c>
      <c r="F2221" s="209" t="s">
        <v>357</v>
      </c>
      <c r="G2221" s="209">
        <v>92417</v>
      </c>
      <c r="H2221" s="209" t="s">
        <v>7714</v>
      </c>
      <c r="I2221" s="209" t="s">
        <v>149</v>
      </c>
      <c r="J2221" s="209" t="s">
        <v>5447</v>
      </c>
      <c r="K2221" s="210">
        <v>167.81</v>
      </c>
      <c r="L2221" s="209" t="s">
        <v>5390</v>
      </c>
    </row>
    <row r="2222" spans="1:12" ht="13.5">
      <c r="A2222" s="209" t="s">
        <v>7603</v>
      </c>
      <c r="B2222" s="209" t="s">
        <v>7604</v>
      </c>
      <c r="C2222" s="209" t="s">
        <v>7697</v>
      </c>
      <c r="D2222" s="209" t="s">
        <v>7698</v>
      </c>
      <c r="E2222" s="210" t="s">
        <v>357</v>
      </c>
      <c r="F2222" s="209" t="s">
        <v>357</v>
      </c>
      <c r="G2222" s="209">
        <v>92419</v>
      </c>
      <c r="H2222" s="209" t="s">
        <v>7715</v>
      </c>
      <c r="I2222" s="209" t="s">
        <v>149</v>
      </c>
      <c r="J2222" s="209" t="s">
        <v>5447</v>
      </c>
      <c r="K2222" s="210">
        <v>95.34</v>
      </c>
      <c r="L2222" s="209" t="s">
        <v>5390</v>
      </c>
    </row>
    <row r="2223" spans="1:12" ht="13.5">
      <c r="A2223" s="209" t="s">
        <v>7603</v>
      </c>
      <c r="B2223" s="209" t="s">
        <v>7604</v>
      </c>
      <c r="C2223" s="209" t="s">
        <v>7697</v>
      </c>
      <c r="D2223" s="209" t="s">
        <v>7698</v>
      </c>
      <c r="E2223" s="210" t="s">
        <v>357</v>
      </c>
      <c r="F2223" s="209" t="s">
        <v>357</v>
      </c>
      <c r="G2223" s="209">
        <v>92421</v>
      </c>
      <c r="H2223" s="209" t="s">
        <v>7716</v>
      </c>
      <c r="I2223" s="209" t="s">
        <v>149</v>
      </c>
      <c r="J2223" s="209" t="s">
        <v>5447</v>
      </c>
      <c r="K2223" s="210">
        <v>109.18</v>
      </c>
      <c r="L2223" s="209" t="s">
        <v>5390</v>
      </c>
    </row>
    <row r="2224" spans="1:12" ht="13.5">
      <c r="A2224" s="209" t="s">
        <v>7603</v>
      </c>
      <c r="B2224" s="209" t="s">
        <v>7604</v>
      </c>
      <c r="C2224" s="209" t="s">
        <v>7697</v>
      </c>
      <c r="D2224" s="209" t="s">
        <v>7698</v>
      </c>
      <c r="E2224" s="210" t="s">
        <v>357</v>
      </c>
      <c r="F2224" s="209" t="s">
        <v>357</v>
      </c>
      <c r="G2224" s="209">
        <v>92423</v>
      </c>
      <c r="H2224" s="209" t="s">
        <v>7717</v>
      </c>
      <c r="I2224" s="209" t="s">
        <v>149</v>
      </c>
      <c r="J2224" s="209" t="s">
        <v>5447</v>
      </c>
      <c r="K2224" s="210">
        <v>78.77</v>
      </c>
      <c r="L2224" s="209" t="s">
        <v>5390</v>
      </c>
    </row>
    <row r="2225" spans="1:12" ht="13.5">
      <c r="A2225" s="209" t="s">
        <v>7603</v>
      </c>
      <c r="B2225" s="209" t="s">
        <v>7604</v>
      </c>
      <c r="C2225" s="209" t="s">
        <v>7697</v>
      </c>
      <c r="D2225" s="209" t="s">
        <v>7698</v>
      </c>
      <c r="E2225" s="210" t="s">
        <v>357</v>
      </c>
      <c r="F2225" s="209" t="s">
        <v>357</v>
      </c>
      <c r="G2225" s="209">
        <v>92425</v>
      </c>
      <c r="H2225" s="209" t="s">
        <v>7718</v>
      </c>
      <c r="I2225" s="209" t="s">
        <v>149</v>
      </c>
      <c r="J2225" s="209" t="s">
        <v>5447</v>
      </c>
      <c r="K2225" s="210">
        <v>90.82</v>
      </c>
      <c r="L2225" s="209" t="s">
        <v>5390</v>
      </c>
    </row>
    <row r="2226" spans="1:12" ht="13.5">
      <c r="A2226" s="209" t="s">
        <v>7603</v>
      </c>
      <c r="B2226" s="209" t="s">
        <v>7604</v>
      </c>
      <c r="C2226" s="209" t="s">
        <v>7697</v>
      </c>
      <c r="D2226" s="209" t="s">
        <v>7698</v>
      </c>
      <c r="E2226" s="210" t="s">
        <v>357</v>
      </c>
      <c r="F2226" s="209" t="s">
        <v>357</v>
      </c>
      <c r="G2226" s="209">
        <v>92427</v>
      </c>
      <c r="H2226" s="209" t="s">
        <v>7719</v>
      </c>
      <c r="I2226" s="209" t="s">
        <v>149</v>
      </c>
      <c r="J2226" s="209" t="s">
        <v>5447</v>
      </c>
      <c r="K2226" s="210">
        <v>70.38</v>
      </c>
      <c r="L2226" s="209" t="s">
        <v>5390</v>
      </c>
    </row>
    <row r="2227" spans="1:12" ht="13.5">
      <c r="A2227" s="209" t="s">
        <v>7603</v>
      </c>
      <c r="B2227" s="209" t="s">
        <v>7604</v>
      </c>
      <c r="C2227" s="209" t="s">
        <v>7697</v>
      </c>
      <c r="D2227" s="209" t="s">
        <v>7698</v>
      </c>
      <c r="E2227" s="210" t="s">
        <v>357</v>
      </c>
      <c r="F2227" s="209" t="s">
        <v>357</v>
      </c>
      <c r="G2227" s="209">
        <v>92429</v>
      </c>
      <c r="H2227" s="209" t="s">
        <v>7720</v>
      </c>
      <c r="I2227" s="209" t="s">
        <v>149</v>
      </c>
      <c r="J2227" s="209" t="s">
        <v>5447</v>
      </c>
      <c r="K2227" s="210">
        <v>81.55</v>
      </c>
      <c r="L2227" s="209" t="s">
        <v>5390</v>
      </c>
    </row>
    <row r="2228" spans="1:12" ht="13.5">
      <c r="A2228" s="209" t="s">
        <v>7603</v>
      </c>
      <c r="B2228" s="209" t="s">
        <v>7604</v>
      </c>
      <c r="C2228" s="209" t="s">
        <v>7697</v>
      </c>
      <c r="D2228" s="209" t="s">
        <v>7698</v>
      </c>
      <c r="E2228" s="210" t="s">
        <v>357</v>
      </c>
      <c r="F2228" s="209" t="s">
        <v>357</v>
      </c>
      <c r="G2228" s="209">
        <v>92431</v>
      </c>
      <c r="H2228" s="209" t="s">
        <v>7721</v>
      </c>
      <c r="I2228" s="209" t="s">
        <v>149</v>
      </c>
      <c r="J2228" s="209" t="s">
        <v>5447</v>
      </c>
      <c r="K2228" s="210">
        <v>67.13</v>
      </c>
      <c r="L2228" s="209" t="s">
        <v>5390</v>
      </c>
    </row>
    <row r="2229" spans="1:12" ht="13.5">
      <c r="A2229" s="209" t="s">
        <v>7603</v>
      </c>
      <c r="B2229" s="209" t="s">
        <v>7604</v>
      </c>
      <c r="C2229" s="209" t="s">
        <v>7697</v>
      </c>
      <c r="D2229" s="209" t="s">
        <v>7698</v>
      </c>
      <c r="E2229" s="210" t="s">
        <v>357</v>
      </c>
      <c r="F2229" s="209" t="s">
        <v>357</v>
      </c>
      <c r="G2229" s="209">
        <v>92433</v>
      </c>
      <c r="H2229" s="209" t="s">
        <v>7722</v>
      </c>
      <c r="I2229" s="209" t="s">
        <v>149</v>
      </c>
      <c r="J2229" s="209" t="s">
        <v>5447</v>
      </c>
      <c r="K2229" s="210">
        <v>77.739999999999995</v>
      </c>
      <c r="L2229" s="209" t="s">
        <v>5390</v>
      </c>
    </row>
    <row r="2230" spans="1:12" ht="13.5">
      <c r="A2230" s="209" t="s">
        <v>7603</v>
      </c>
      <c r="B2230" s="209" t="s">
        <v>7604</v>
      </c>
      <c r="C2230" s="209" t="s">
        <v>7697</v>
      </c>
      <c r="D2230" s="209" t="s">
        <v>7698</v>
      </c>
      <c r="E2230" s="210" t="s">
        <v>357</v>
      </c>
      <c r="F2230" s="209" t="s">
        <v>357</v>
      </c>
      <c r="G2230" s="209">
        <v>92435</v>
      </c>
      <c r="H2230" s="209" t="s">
        <v>7723</v>
      </c>
      <c r="I2230" s="209" t="s">
        <v>149</v>
      </c>
      <c r="J2230" s="209" t="s">
        <v>5447</v>
      </c>
      <c r="K2230" s="210">
        <v>63.94</v>
      </c>
      <c r="L2230" s="209" t="s">
        <v>5390</v>
      </c>
    </row>
    <row r="2231" spans="1:12" ht="13.5">
      <c r="A2231" s="209" t="s">
        <v>7603</v>
      </c>
      <c r="B2231" s="209" t="s">
        <v>7604</v>
      </c>
      <c r="C2231" s="209" t="s">
        <v>7697</v>
      </c>
      <c r="D2231" s="209" t="s">
        <v>7698</v>
      </c>
      <c r="E2231" s="210" t="s">
        <v>357</v>
      </c>
      <c r="F2231" s="209" t="s">
        <v>357</v>
      </c>
      <c r="G2231" s="209">
        <v>92437</v>
      </c>
      <c r="H2231" s="209" t="s">
        <v>7724</v>
      </c>
      <c r="I2231" s="209" t="s">
        <v>149</v>
      </c>
      <c r="J2231" s="209" t="s">
        <v>5447</v>
      </c>
      <c r="K2231" s="210">
        <v>74.180000000000007</v>
      </c>
      <c r="L2231" s="209" t="s">
        <v>5390</v>
      </c>
    </row>
    <row r="2232" spans="1:12" ht="13.5">
      <c r="A2232" s="209" t="s">
        <v>7603</v>
      </c>
      <c r="B2232" s="209" t="s">
        <v>7604</v>
      </c>
      <c r="C2232" s="209" t="s">
        <v>7697</v>
      </c>
      <c r="D2232" s="209" t="s">
        <v>7698</v>
      </c>
      <c r="E2232" s="210" t="s">
        <v>357</v>
      </c>
      <c r="F2232" s="209" t="s">
        <v>357</v>
      </c>
      <c r="G2232" s="209">
        <v>92439</v>
      </c>
      <c r="H2232" s="209" t="s">
        <v>7725</v>
      </c>
      <c r="I2232" s="209" t="s">
        <v>149</v>
      </c>
      <c r="J2232" s="209" t="s">
        <v>5447</v>
      </c>
      <c r="K2232" s="210">
        <v>61.63</v>
      </c>
      <c r="L2232" s="209" t="s">
        <v>5390</v>
      </c>
    </row>
    <row r="2233" spans="1:12" ht="13.5">
      <c r="A2233" s="209" t="s">
        <v>7603</v>
      </c>
      <c r="B2233" s="209" t="s">
        <v>7604</v>
      </c>
      <c r="C2233" s="209" t="s">
        <v>7697</v>
      </c>
      <c r="D2233" s="209" t="s">
        <v>7698</v>
      </c>
      <c r="E2233" s="210" t="s">
        <v>357</v>
      </c>
      <c r="F2233" s="209" t="s">
        <v>357</v>
      </c>
      <c r="G2233" s="209">
        <v>92441</v>
      </c>
      <c r="H2233" s="209" t="s">
        <v>7726</v>
      </c>
      <c r="I2233" s="209" t="s">
        <v>149</v>
      </c>
      <c r="J2233" s="209" t="s">
        <v>5447</v>
      </c>
      <c r="K2233" s="210">
        <v>71.62</v>
      </c>
      <c r="L2233" s="209" t="s">
        <v>5390</v>
      </c>
    </row>
    <row r="2234" spans="1:12" ht="13.5">
      <c r="A2234" s="209" t="s">
        <v>7603</v>
      </c>
      <c r="B2234" s="209" t="s">
        <v>7604</v>
      </c>
      <c r="C2234" s="209" t="s">
        <v>7697</v>
      </c>
      <c r="D2234" s="209" t="s">
        <v>7698</v>
      </c>
      <c r="E2234" s="210" t="s">
        <v>357</v>
      </c>
      <c r="F2234" s="209" t="s">
        <v>357</v>
      </c>
      <c r="G2234" s="209">
        <v>92443</v>
      </c>
      <c r="H2234" s="209" t="s">
        <v>7727</v>
      </c>
      <c r="I2234" s="209" t="s">
        <v>149</v>
      </c>
      <c r="J2234" s="209" t="s">
        <v>5447</v>
      </c>
      <c r="K2234" s="210">
        <v>56.54</v>
      </c>
      <c r="L2234" s="209" t="s">
        <v>5390</v>
      </c>
    </row>
    <row r="2235" spans="1:12" ht="13.5">
      <c r="A2235" s="209" t="s">
        <v>7603</v>
      </c>
      <c r="B2235" s="209" t="s">
        <v>7604</v>
      </c>
      <c r="C2235" s="209" t="s">
        <v>7697</v>
      </c>
      <c r="D2235" s="209" t="s">
        <v>7698</v>
      </c>
      <c r="E2235" s="210" t="s">
        <v>357</v>
      </c>
      <c r="F2235" s="209" t="s">
        <v>357</v>
      </c>
      <c r="G2235" s="209">
        <v>92445</v>
      </c>
      <c r="H2235" s="209" t="s">
        <v>7728</v>
      </c>
      <c r="I2235" s="209" t="s">
        <v>149</v>
      </c>
      <c r="J2235" s="209" t="s">
        <v>5447</v>
      </c>
      <c r="K2235" s="210">
        <v>66.180000000000007</v>
      </c>
      <c r="L2235" s="209" t="s">
        <v>5390</v>
      </c>
    </row>
    <row r="2236" spans="1:12" ht="13.5">
      <c r="A2236" s="209" t="s">
        <v>7603</v>
      </c>
      <c r="B2236" s="209" t="s">
        <v>7604</v>
      </c>
      <c r="C2236" s="209" t="s">
        <v>7697</v>
      </c>
      <c r="D2236" s="209" t="s">
        <v>7698</v>
      </c>
      <c r="E2236" s="210" t="s">
        <v>357</v>
      </c>
      <c r="F2236" s="209" t="s">
        <v>357</v>
      </c>
      <c r="G2236" s="209">
        <v>92446</v>
      </c>
      <c r="H2236" s="209" t="s">
        <v>7729</v>
      </c>
      <c r="I2236" s="209" t="s">
        <v>149</v>
      </c>
      <c r="J2236" s="209" t="s">
        <v>5447</v>
      </c>
      <c r="K2236" s="210">
        <v>265.64999999999998</v>
      </c>
      <c r="L2236" s="209" t="s">
        <v>5390</v>
      </c>
    </row>
    <row r="2237" spans="1:12" ht="13.5">
      <c r="A2237" s="209" t="s">
        <v>7603</v>
      </c>
      <c r="B2237" s="209" t="s">
        <v>7604</v>
      </c>
      <c r="C2237" s="209" t="s">
        <v>7697</v>
      </c>
      <c r="D2237" s="209" t="s">
        <v>7698</v>
      </c>
      <c r="E2237" s="210" t="s">
        <v>357</v>
      </c>
      <c r="F2237" s="209" t="s">
        <v>357</v>
      </c>
      <c r="G2237" s="209">
        <v>92447</v>
      </c>
      <c r="H2237" s="209" t="s">
        <v>7730</v>
      </c>
      <c r="I2237" s="209" t="s">
        <v>149</v>
      </c>
      <c r="J2237" s="209" t="s">
        <v>5447</v>
      </c>
      <c r="K2237" s="210">
        <v>185.36</v>
      </c>
      <c r="L2237" s="209" t="s">
        <v>5390</v>
      </c>
    </row>
    <row r="2238" spans="1:12" ht="13.5">
      <c r="A2238" s="209" t="s">
        <v>7603</v>
      </c>
      <c r="B2238" s="209" t="s">
        <v>7604</v>
      </c>
      <c r="C2238" s="209" t="s">
        <v>7697</v>
      </c>
      <c r="D2238" s="209" t="s">
        <v>7698</v>
      </c>
      <c r="E2238" s="210" t="s">
        <v>357</v>
      </c>
      <c r="F2238" s="209" t="s">
        <v>357</v>
      </c>
      <c r="G2238" s="209">
        <v>92448</v>
      </c>
      <c r="H2238" s="209" t="s">
        <v>7731</v>
      </c>
      <c r="I2238" s="209" t="s">
        <v>149</v>
      </c>
      <c r="J2238" s="209" t="s">
        <v>5447</v>
      </c>
      <c r="K2238" s="210">
        <v>147.78</v>
      </c>
      <c r="L2238" s="209" t="s">
        <v>5390</v>
      </c>
    </row>
    <row r="2239" spans="1:12" ht="13.5">
      <c r="A2239" s="209" t="s">
        <v>7603</v>
      </c>
      <c r="B2239" s="209" t="s">
        <v>7604</v>
      </c>
      <c r="C2239" s="209" t="s">
        <v>7697</v>
      </c>
      <c r="D2239" s="209" t="s">
        <v>7698</v>
      </c>
      <c r="E2239" s="210" t="s">
        <v>357</v>
      </c>
      <c r="F2239" s="209" t="s">
        <v>357</v>
      </c>
      <c r="G2239" s="209">
        <v>92449</v>
      </c>
      <c r="H2239" s="209" t="s">
        <v>7732</v>
      </c>
      <c r="I2239" s="209" t="s">
        <v>149</v>
      </c>
      <c r="J2239" s="209" t="s">
        <v>5447</v>
      </c>
      <c r="K2239" s="210">
        <v>297.29000000000002</v>
      </c>
      <c r="L2239" s="209" t="s">
        <v>5390</v>
      </c>
    </row>
    <row r="2240" spans="1:12" ht="13.5">
      <c r="A2240" s="209" t="s">
        <v>7603</v>
      </c>
      <c r="B2240" s="209" t="s">
        <v>7604</v>
      </c>
      <c r="C2240" s="209" t="s">
        <v>7697</v>
      </c>
      <c r="D2240" s="209" t="s">
        <v>7698</v>
      </c>
      <c r="E2240" s="210" t="s">
        <v>357</v>
      </c>
      <c r="F2240" s="209" t="s">
        <v>357</v>
      </c>
      <c r="G2240" s="209">
        <v>92450</v>
      </c>
      <c r="H2240" s="209" t="s">
        <v>7733</v>
      </c>
      <c r="I2240" s="209" t="s">
        <v>149</v>
      </c>
      <c r="J2240" s="209" t="s">
        <v>5447</v>
      </c>
      <c r="K2240" s="210">
        <v>373.83</v>
      </c>
      <c r="L2240" s="209" t="s">
        <v>5390</v>
      </c>
    </row>
    <row r="2241" spans="1:12" ht="13.5">
      <c r="A2241" s="209" t="s">
        <v>7603</v>
      </c>
      <c r="B2241" s="209" t="s">
        <v>7604</v>
      </c>
      <c r="C2241" s="209" t="s">
        <v>7697</v>
      </c>
      <c r="D2241" s="209" t="s">
        <v>7698</v>
      </c>
      <c r="E2241" s="210" t="s">
        <v>357</v>
      </c>
      <c r="F2241" s="209" t="s">
        <v>357</v>
      </c>
      <c r="G2241" s="209">
        <v>92451</v>
      </c>
      <c r="H2241" s="209" t="s">
        <v>7734</v>
      </c>
      <c r="I2241" s="209" t="s">
        <v>149</v>
      </c>
      <c r="J2241" s="209" t="s">
        <v>5447</v>
      </c>
      <c r="K2241" s="210">
        <v>199.22</v>
      </c>
      <c r="L2241" s="209" t="s">
        <v>5390</v>
      </c>
    </row>
    <row r="2242" spans="1:12" ht="13.5">
      <c r="A2242" s="209" t="s">
        <v>7603</v>
      </c>
      <c r="B2242" s="209" t="s">
        <v>7604</v>
      </c>
      <c r="C2242" s="209" t="s">
        <v>7697</v>
      </c>
      <c r="D2242" s="209" t="s">
        <v>7698</v>
      </c>
      <c r="E2242" s="210" t="s">
        <v>357</v>
      </c>
      <c r="F2242" s="209" t="s">
        <v>357</v>
      </c>
      <c r="G2242" s="209">
        <v>92452</v>
      </c>
      <c r="H2242" s="209" t="s">
        <v>7735</v>
      </c>
      <c r="I2242" s="209" t="s">
        <v>149</v>
      </c>
      <c r="J2242" s="209" t="s">
        <v>5447</v>
      </c>
      <c r="K2242" s="210">
        <v>198.66</v>
      </c>
      <c r="L2242" s="209" t="s">
        <v>5390</v>
      </c>
    </row>
    <row r="2243" spans="1:12" ht="13.5">
      <c r="A2243" s="209" t="s">
        <v>7603</v>
      </c>
      <c r="B2243" s="209" t="s">
        <v>7604</v>
      </c>
      <c r="C2243" s="209" t="s">
        <v>7697</v>
      </c>
      <c r="D2243" s="209" t="s">
        <v>7698</v>
      </c>
      <c r="E2243" s="210" t="s">
        <v>357</v>
      </c>
      <c r="F2243" s="209" t="s">
        <v>357</v>
      </c>
      <c r="G2243" s="209">
        <v>92453</v>
      </c>
      <c r="H2243" s="209" t="s">
        <v>7736</v>
      </c>
      <c r="I2243" s="209" t="s">
        <v>149</v>
      </c>
      <c r="J2243" s="209" t="s">
        <v>5447</v>
      </c>
      <c r="K2243" s="210">
        <v>255.9</v>
      </c>
      <c r="L2243" s="209" t="s">
        <v>5390</v>
      </c>
    </row>
    <row r="2244" spans="1:12" ht="13.5">
      <c r="A2244" s="209" t="s">
        <v>7603</v>
      </c>
      <c r="B2244" s="209" t="s">
        <v>7604</v>
      </c>
      <c r="C2244" s="209" t="s">
        <v>7697</v>
      </c>
      <c r="D2244" s="209" t="s">
        <v>7698</v>
      </c>
      <c r="E2244" s="210" t="s">
        <v>357</v>
      </c>
      <c r="F2244" s="209" t="s">
        <v>357</v>
      </c>
      <c r="G2244" s="209">
        <v>92454</v>
      </c>
      <c r="H2244" s="209" t="s">
        <v>7737</v>
      </c>
      <c r="I2244" s="209" t="s">
        <v>149</v>
      </c>
      <c r="J2244" s="209" t="s">
        <v>5447</v>
      </c>
      <c r="K2244" s="210">
        <v>342.46</v>
      </c>
      <c r="L2244" s="209" t="s">
        <v>5390</v>
      </c>
    </row>
    <row r="2245" spans="1:12" ht="13.5">
      <c r="A2245" s="209" t="s">
        <v>7603</v>
      </c>
      <c r="B2245" s="209" t="s">
        <v>7604</v>
      </c>
      <c r="C2245" s="209" t="s">
        <v>7697</v>
      </c>
      <c r="D2245" s="209" t="s">
        <v>7698</v>
      </c>
      <c r="E2245" s="210" t="s">
        <v>357</v>
      </c>
      <c r="F2245" s="209" t="s">
        <v>357</v>
      </c>
      <c r="G2245" s="209">
        <v>92455</v>
      </c>
      <c r="H2245" s="209" t="s">
        <v>7738</v>
      </c>
      <c r="I2245" s="209" t="s">
        <v>149</v>
      </c>
      <c r="J2245" s="209" t="s">
        <v>5447</v>
      </c>
      <c r="K2245" s="210">
        <v>163.83000000000001</v>
      </c>
      <c r="L2245" s="209" t="s">
        <v>5390</v>
      </c>
    </row>
    <row r="2246" spans="1:12" ht="13.5">
      <c r="A2246" s="209" t="s">
        <v>7603</v>
      </c>
      <c r="B2246" s="209" t="s">
        <v>7604</v>
      </c>
      <c r="C2246" s="209" t="s">
        <v>7697</v>
      </c>
      <c r="D2246" s="209" t="s">
        <v>7698</v>
      </c>
      <c r="E2246" s="210" t="s">
        <v>357</v>
      </c>
      <c r="F2246" s="209" t="s">
        <v>357</v>
      </c>
      <c r="G2246" s="209">
        <v>92456</v>
      </c>
      <c r="H2246" s="209" t="s">
        <v>7739</v>
      </c>
      <c r="I2246" s="209" t="s">
        <v>149</v>
      </c>
      <c r="J2246" s="209" t="s">
        <v>5447</v>
      </c>
      <c r="K2246" s="210">
        <v>166.05</v>
      </c>
      <c r="L2246" s="209" t="s">
        <v>5390</v>
      </c>
    </row>
    <row r="2247" spans="1:12" ht="13.5">
      <c r="A2247" s="209" t="s">
        <v>7603</v>
      </c>
      <c r="B2247" s="209" t="s">
        <v>7604</v>
      </c>
      <c r="C2247" s="209" t="s">
        <v>7697</v>
      </c>
      <c r="D2247" s="209" t="s">
        <v>7698</v>
      </c>
      <c r="E2247" s="210" t="s">
        <v>357</v>
      </c>
      <c r="F2247" s="209" t="s">
        <v>357</v>
      </c>
      <c r="G2247" s="209">
        <v>92457</v>
      </c>
      <c r="H2247" s="209" t="s">
        <v>7740</v>
      </c>
      <c r="I2247" s="209" t="s">
        <v>149</v>
      </c>
      <c r="J2247" s="209" t="s">
        <v>5447</v>
      </c>
      <c r="K2247" s="210">
        <v>221.88</v>
      </c>
      <c r="L2247" s="209" t="s">
        <v>5390</v>
      </c>
    </row>
    <row r="2248" spans="1:12" ht="13.5">
      <c r="A2248" s="209" t="s">
        <v>7603</v>
      </c>
      <c r="B2248" s="209" t="s">
        <v>7604</v>
      </c>
      <c r="C2248" s="209" t="s">
        <v>7697</v>
      </c>
      <c r="D2248" s="209" t="s">
        <v>7698</v>
      </c>
      <c r="E2248" s="210" t="s">
        <v>357</v>
      </c>
      <c r="F2248" s="209" t="s">
        <v>357</v>
      </c>
      <c r="G2248" s="209">
        <v>92458</v>
      </c>
      <c r="H2248" s="209" t="s">
        <v>7741</v>
      </c>
      <c r="I2248" s="209" t="s">
        <v>149</v>
      </c>
      <c r="J2248" s="209" t="s">
        <v>5447</v>
      </c>
      <c r="K2248" s="210">
        <v>323.10000000000002</v>
      </c>
      <c r="L2248" s="209" t="s">
        <v>5390</v>
      </c>
    </row>
    <row r="2249" spans="1:12" ht="13.5">
      <c r="A2249" s="209" t="s">
        <v>7603</v>
      </c>
      <c r="B2249" s="209" t="s">
        <v>7604</v>
      </c>
      <c r="C2249" s="209" t="s">
        <v>7697</v>
      </c>
      <c r="D2249" s="209" t="s">
        <v>7698</v>
      </c>
      <c r="E2249" s="210" t="s">
        <v>357</v>
      </c>
      <c r="F2249" s="209" t="s">
        <v>357</v>
      </c>
      <c r="G2249" s="209">
        <v>92459</v>
      </c>
      <c r="H2249" s="209" t="s">
        <v>7742</v>
      </c>
      <c r="I2249" s="209" t="s">
        <v>149</v>
      </c>
      <c r="J2249" s="209" t="s">
        <v>5447</v>
      </c>
      <c r="K2249" s="210">
        <v>138.69</v>
      </c>
      <c r="L2249" s="209" t="s">
        <v>5390</v>
      </c>
    </row>
    <row r="2250" spans="1:12" ht="13.5">
      <c r="A2250" s="209" t="s">
        <v>7603</v>
      </c>
      <c r="B2250" s="209" t="s">
        <v>7604</v>
      </c>
      <c r="C2250" s="209" t="s">
        <v>7697</v>
      </c>
      <c r="D2250" s="209" t="s">
        <v>7698</v>
      </c>
      <c r="E2250" s="210" t="s">
        <v>357</v>
      </c>
      <c r="F2250" s="209" t="s">
        <v>357</v>
      </c>
      <c r="G2250" s="209">
        <v>92460</v>
      </c>
      <c r="H2250" s="209" t="s">
        <v>7743</v>
      </c>
      <c r="I2250" s="209" t="s">
        <v>149</v>
      </c>
      <c r="J2250" s="209" t="s">
        <v>5447</v>
      </c>
      <c r="K2250" s="210">
        <v>138.43</v>
      </c>
      <c r="L2250" s="209" t="s">
        <v>5390</v>
      </c>
    </row>
    <row r="2251" spans="1:12" ht="13.5">
      <c r="A2251" s="209" t="s">
        <v>7603</v>
      </c>
      <c r="B2251" s="209" t="s">
        <v>7604</v>
      </c>
      <c r="C2251" s="209" t="s">
        <v>7697</v>
      </c>
      <c r="D2251" s="209" t="s">
        <v>7698</v>
      </c>
      <c r="E2251" s="210" t="s">
        <v>357</v>
      </c>
      <c r="F2251" s="209" t="s">
        <v>357</v>
      </c>
      <c r="G2251" s="209">
        <v>92461</v>
      </c>
      <c r="H2251" s="209" t="s">
        <v>7744</v>
      </c>
      <c r="I2251" s="209" t="s">
        <v>149</v>
      </c>
      <c r="J2251" s="209" t="s">
        <v>5447</v>
      </c>
      <c r="K2251" s="210">
        <v>205.13</v>
      </c>
      <c r="L2251" s="209" t="s">
        <v>5390</v>
      </c>
    </row>
    <row r="2252" spans="1:12" ht="13.5">
      <c r="A2252" s="209" t="s">
        <v>7603</v>
      </c>
      <c r="B2252" s="209" t="s">
        <v>7604</v>
      </c>
      <c r="C2252" s="209" t="s">
        <v>7697</v>
      </c>
      <c r="D2252" s="209" t="s">
        <v>7698</v>
      </c>
      <c r="E2252" s="210" t="s">
        <v>357</v>
      </c>
      <c r="F2252" s="209" t="s">
        <v>357</v>
      </c>
      <c r="G2252" s="209">
        <v>92462</v>
      </c>
      <c r="H2252" s="209" t="s">
        <v>7745</v>
      </c>
      <c r="I2252" s="209" t="s">
        <v>149</v>
      </c>
      <c r="J2252" s="209" t="s">
        <v>5447</v>
      </c>
      <c r="K2252" s="210">
        <v>311.36</v>
      </c>
      <c r="L2252" s="209" t="s">
        <v>5390</v>
      </c>
    </row>
    <row r="2253" spans="1:12" ht="13.5">
      <c r="A2253" s="209" t="s">
        <v>7603</v>
      </c>
      <c r="B2253" s="209" t="s">
        <v>7604</v>
      </c>
      <c r="C2253" s="209" t="s">
        <v>7697</v>
      </c>
      <c r="D2253" s="209" t="s">
        <v>7698</v>
      </c>
      <c r="E2253" s="210" t="s">
        <v>357</v>
      </c>
      <c r="F2253" s="209" t="s">
        <v>357</v>
      </c>
      <c r="G2253" s="209">
        <v>92463</v>
      </c>
      <c r="H2253" s="209" t="s">
        <v>7746</v>
      </c>
      <c r="I2253" s="209" t="s">
        <v>149</v>
      </c>
      <c r="J2253" s="209" t="s">
        <v>5447</v>
      </c>
      <c r="K2253" s="210">
        <v>125.86</v>
      </c>
      <c r="L2253" s="209" t="s">
        <v>5390</v>
      </c>
    </row>
    <row r="2254" spans="1:12" ht="13.5">
      <c r="A2254" s="209" t="s">
        <v>7603</v>
      </c>
      <c r="B2254" s="209" t="s">
        <v>7604</v>
      </c>
      <c r="C2254" s="209" t="s">
        <v>7697</v>
      </c>
      <c r="D2254" s="209" t="s">
        <v>7698</v>
      </c>
      <c r="E2254" s="210" t="s">
        <v>357</v>
      </c>
      <c r="F2254" s="209" t="s">
        <v>357</v>
      </c>
      <c r="G2254" s="209">
        <v>92464</v>
      </c>
      <c r="H2254" s="209" t="s">
        <v>7747</v>
      </c>
      <c r="I2254" s="209" t="s">
        <v>149</v>
      </c>
      <c r="J2254" s="209" t="s">
        <v>5447</v>
      </c>
      <c r="K2254" s="210">
        <v>134.44999999999999</v>
      </c>
      <c r="L2254" s="209" t="s">
        <v>5390</v>
      </c>
    </row>
    <row r="2255" spans="1:12" ht="13.5">
      <c r="A2255" s="209" t="s">
        <v>7603</v>
      </c>
      <c r="B2255" s="209" t="s">
        <v>7604</v>
      </c>
      <c r="C2255" s="209" t="s">
        <v>7697</v>
      </c>
      <c r="D2255" s="209" t="s">
        <v>7698</v>
      </c>
      <c r="E2255" s="210" t="s">
        <v>357</v>
      </c>
      <c r="F2255" s="209" t="s">
        <v>357</v>
      </c>
      <c r="G2255" s="209">
        <v>92465</v>
      </c>
      <c r="H2255" s="209" t="s">
        <v>7748</v>
      </c>
      <c r="I2255" s="209" t="s">
        <v>149</v>
      </c>
      <c r="J2255" s="209" t="s">
        <v>5447</v>
      </c>
      <c r="K2255" s="210">
        <v>161.63</v>
      </c>
      <c r="L2255" s="209" t="s">
        <v>5390</v>
      </c>
    </row>
    <row r="2256" spans="1:12" ht="13.5">
      <c r="A2256" s="209" t="s">
        <v>7603</v>
      </c>
      <c r="B2256" s="209" t="s">
        <v>7604</v>
      </c>
      <c r="C2256" s="209" t="s">
        <v>7697</v>
      </c>
      <c r="D2256" s="209" t="s">
        <v>7698</v>
      </c>
      <c r="E2256" s="210" t="s">
        <v>357</v>
      </c>
      <c r="F2256" s="209" t="s">
        <v>357</v>
      </c>
      <c r="G2256" s="209">
        <v>92466</v>
      </c>
      <c r="H2256" s="209" t="s">
        <v>7749</v>
      </c>
      <c r="I2256" s="209" t="s">
        <v>149</v>
      </c>
      <c r="J2256" s="209" t="s">
        <v>5447</v>
      </c>
      <c r="K2256" s="210">
        <v>306.49</v>
      </c>
      <c r="L2256" s="209" t="s">
        <v>5390</v>
      </c>
    </row>
    <row r="2257" spans="1:12" ht="13.5">
      <c r="A2257" s="209" t="s">
        <v>7603</v>
      </c>
      <c r="B2257" s="209" t="s">
        <v>7604</v>
      </c>
      <c r="C2257" s="209" t="s">
        <v>7697</v>
      </c>
      <c r="D2257" s="209" t="s">
        <v>7698</v>
      </c>
      <c r="E2257" s="210" t="s">
        <v>357</v>
      </c>
      <c r="F2257" s="209" t="s">
        <v>357</v>
      </c>
      <c r="G2257" s="209">
        <v>92467</v>
      </c>
      <c r="H2257" s="209" t="s">
        <v>7750</v>
      </c>
      <c r="I2257" s="209" t="s">
        <v>149</v>
      </c>
      <c r="J2257" s="209" t="s">
        <v>5447</v>
      </c>
      <c r="K2257" s="210">
        <v>103.01</v>
      </c>
      <c r="L2257" s="209" t="s">
        <v>5390</v>
      </c>
    </row>
    <row r="2258" spans="1:12" ht="13.5">
      <c r="A2258" s="209" t="s">
        <v>7603</v>
      </c>
      <c r="B2258" s="209" t="s">
        <v>7604</v>
      </c>
      <c r="C2258" s="209" t="s">
        <v>7697</v>
      </c>
      <c r="D2258" s="209" t="s">
        <v>7698</v>
      </c>
      <c r="E2258" s="210" t="s">
        <v>357</v>
      </c>
      <c r="F2258" s="209" t="s">
        <v>357</v>
      </c>
      <c r="G2258" s="209">
        <v>92468</v>
      </c>
      <c r="H2258" s="209" t="s">
        <v>7751</v>
      </c>
      <c r="I2258" s="209" t="s">
        <v>149</v>
      </c>
      <c r="J2258" s="209" t="s">
        <v>5447</v>
      </c>
      <c r="K2258" s="210">
        <v>129.46</v>
      </c>
      <c r="L2258" s="209" t="s">
        <v>5390</v>
      </c>
    </row>
    <row r="2259" spans="1:12" ht="13.5">
      <c r="A2259" s="209" t="s">
        <v>7603</v>
      </c>
      <c r="B2259" s="209" t="s">
        <v>7604</v>
      </c>
      <c r="C2259" s="209" t="s">
        <v>7697</v>
      </c>
      <c r="D2259" s="209" t="s">
        <v>7698</v>
      </c>
      <c r="E2259" s="210" t="s">
        <v>357</v>
      </c>
      <c r="F2259" s="209" t="s">
        <v>357</v>
      </c>
      <c r="G2259" s="209">
        <v>92469</v>
      </c>
      <c r="H2259" s="209" t="s">
        <v>7752</v>
      </c>
      <c r="I2259" s="209" t="s">
        <v>149</v>
      </c>
      <c r="J2259" s="209" t="s">
        <v>5447</v>
      </c>
      <c r="K2259" s="210">
        <v>146.77000000000001</v>
      </c>
      <c r="L2259" s="209" t="s">
        <v>5390</v>
      </c>
    </row>
    <row r="2260" spans="1:12" ht="13.5">
      <c r="A2260" s="209" t="s">
        <v>7603</v>
      </c>
      <c r="B2260" s="209" t="s">
        <v>7604</v>
      </c>
      <c r="C2260" s="209" t="s">
        <v>7697</v>
      </c>
      <c r="D2260" s="209" t="s">
        <v>7698</v>
      </c>
      <c r="E2260" s="210" t="s">
        <v>357</v>
      </c>
      <c r="F2260" s="209" t="s">
        <v>357</v>
      </c>
      <c r="G2260" s="209">
        <v>92470</v>
      </c>
      <c r="H2260" s="209" t="s">
        <v>7753</v>
      </c>
      <c r="I2260" s="209" t="s">
        <v>149</v>
      </c>
      <c r="J2260" s="209" t="s">
        <v>5447</v>
      </c>
      <c r="K2260" s="210">
        <v>300.23</v>
      </c>
      <c r="L2260" s="209" t="s">
        <v>5390</v>
      </c>
    </row>
    <row r="2261" spans="1:12" ht="13.5">
      <c r="A2261" s="209" t="s">
        <v>7603</v>
      </c>
      <c r="B2261" s="209" t="s">
        <v>7604</v>
      </c>
      <c r="C2261" s="209" t="s">
        <v>7697</v>
      </c>
      <c r="D2261" s="209" t="s">
        <v>7698</v>
      </c>
      <c r="E2261" s="210" t="s">
        <v>357</v>
      </c>
      <c r="F2261" s="209" t="s">
        <v>357</v>
      </c>
      <c r="G2261" s="209">
        <v>92471</v>
      </c>
      <c r="H2261" s="209" t="s">
        <v>7754</v>
      </c>
      <c r="I2261" s="209" t="s">
        <v>149</v>
      </c>
      <c r="J2261" s="209" t="s">
        <v>5447</v>
      </c>
      <c r="K2261" s="210">
        <v>93.68</v>
      </c>
      <c r="L2261" s="209" t="s">
        <v>5390</v>
      </c>
    </row>
    <row r="2262" spans="1:12" ht="13.5">
      <c r="A2262" s="209" t="s">
        <v>7603</v>
      </c>
      <c r="B2262" s="209" t="s">
        <v>7604</v>
      </c>
      <c r="C2262" s="209" t="s">
        <v>7697</v>
      </c>
      <c r="D2262" s="209" t="s">
        <v>7698</v>
      </c>
      <c r="E2262" s="210" t="s">
        <v>357</v>
      </c>
      <c r="F2262" s="209" t="s">
        <v>357</v>
      </c>
      <c r="G2262" s="209">
        <v>92472</v>
      </c>
      <c r="H2262" s="209" t="s">
        <v>7755</v>
      </c>
      <c r="I2262" s="209" t="s">
        <v>149</v>
      </c>
      <c r="J2262" s="209" t="s">
        <v>5447</v>
      </c>
      <c r="K2262" s="210">
        <v>123.75</v>
      </c>
      <c r="L2262" s="209" t="s">
        <v>5390</v>
      </c>
    </row>
    <row r="2263" spans="1:12" ht="13.5">
      <c r="A2263" s="209" t="s">
        <v>7603</v>
      </c>
      <c r="B2263" s="209" t="s">
        <v>7604</v>
      </c>
      <c r="C2263" s="209" t="s">
        <v>7697</v>
      </c>
      <c r="D2263" s="209" t="s">
        <v>7698</v>
      </c>
      <c r="E2263" s="210" t="s">
        <v>357</v>
      </c>
      <c r="F2263" s="209" t="s">
        <v>357</v>
      </c>
      <c r="G2263" s="209">
        <v>92473</v>
      </c>
      <c r="H2263" s="209" t="s">
        <v>7756</v>
      </c>
      <c r="I2263" s="209" t="s">
        <v>149</v>
      </c>
      <c r="J2263" s="209" t="s">
        <v>5447</v>
      </c>
      <c r="K2263" s="210">
        <v>134.88</v>
      </c>
      <c r="L2263" s="209" t="s">
        <v>5390</v>
      </c>
    </row>
    <row r="2264" spans="1:12" ht="13.5">
      <c r="A2264" s="209" t="s">
        <v>7603</v>
      </c>
      <c r="B2264" s="209" t="s">
        <v>7604</v>
      </c>
      <c r="C2264" s="209" t="s">
        <v>7697</v>
      </c>
      <c r="D2264" s="209" t="s">
        <v>7698</v>
      </c>
      <c r="E2264" s="210" t="s">
        <v>357</v>
      </c>
      <c r="F2264" s="209" t="s">
        <v>357</v>
      </c>
      <c r="G2264" s="209">
        <v>92474</v>
      </c>
      <c r="H2264" s="209" t="s">
        <v>7757</v>
      </c>
      <c r="I2264" s="209" t="s">
        <v>149</v>
      </c>
      <c r="J2264" s="209" t="s">
        <v>5447</v>
      </c>
      <c r="K2264" s="210">
        <v>294.93</v>
      </c>
      <c r="L2264" s="209" t="s">
        <v>5390</v>
      </c>
    </row>
    <row r="2265" spans="1:12" ht="13.5">
      <c r="A2265" s="209" t="s">
        <v>7603</v>
      </c>
      <c r="B2265" s="209" t="s">
        <v>7604</v>
      </c>
      <c r="C2265" s="209" t="s">
        <v>7697</v>
      </c>
      <c r="D2265" s="209" t="s">
        <v>7698</v>
      </c>
      <c r="E2265" s="210" t="s">
        <v>357</v>
      </c>
      <c r="F2265" s="209" t="s">
        <v>357</v>
      </c>
      <c r="G2265" s="209">
        <v>92475</v>
      </c>
      <c r="H2265" s="209" t="s">
        <v>7758</v>
      </c>
      <c r="I2265" s="209" t="s">
        <v>149</v>
      </c>
      <c r="J2265" s="209" t="s">
        <v>5447</v>
      </c>
      <c r="K2265" s="210">
        <v>86.19</v>
      </c>
      <c r="L2265" s="209" t="s">
        <v>5390</v>
      </c>
    </row>
    <row r="2266" spans="1:12" ht="13.5">
      <c r="A2266" s="209" t="s">
        <v>7603</v>
      </c>
      <c r="B2266" s="209" t="s">
        <v>7604</v>
      </c>
      <c r="C2266" s="209" t="s">
        <v>7697</v>
      </c>
      <c r="D2266" s="209" t="s">
        <v>7698</v>
      </c>
      <c r="E2266" s="210" t="s">
        <v>357</v>
      </c>
      <c r="F2266" s="209" t="s">
        <v>357</v>
      </c>
      <c r="G2266" s="209">
        <v>92476</v>
      </c>
      <c r="H2266" s="209" t="s">
        <v>7759</v>
      </c>
      <c r="I2266" s="209" t="s">
        <v>149</v>
      </c>
      <c r="J2266" s="209" t="s">
        <v>5447</v>
      </c>
      <c r="K2266" s="210">
        <v>119</v>
      </c>
      <c r="L2266" s="209" t="s">
        <v>5390</v>
      </c>
    </row>
    <row r="2267" spans="1:12" ht="13.5">
      <c r="A2267" s="209" t="s">
        <v>7603</v>
      </c>
      <c r="B2267" s="209" t="s">
        <v>7604</v>
      </c>
      <c r="C2267" s="209" t="s">
        <v>7697</v>
      </c>
      <c r="D2267" s="209" t="s">
        <v>7698</v>
      </c>
      <c r="E2267" s="210" t="s">
        <v>357</v>
      </c>
      <c r="F2267" s="209" t="s">
        <v>357</v>
      </c>
      <c r="G2267" s="209">
        <v>92477</v>
      </c>
      <c r="H2267" s="209" t="s">
        <v>7760</v>
      </c>
      <c r="I2267" s="209" t="s">
        <v>149</v>
      </c>
      <c r="J2267" s="209" t="s">
        <v>5447</v>
      </c>
      <c r="K2267" s="210">
        <v>109.04</v>
      </c>
      <c r="L2267" s="209" t="s">
        <v>5390</v>
      </c>
    </row>
    <row r="2268" spans="1:12" ht="13.5">
      <c r="A2268" s="209" t="s">
        <v>7603</v>
      </c>
      <c r="B2268" s="209" t="s">
        <v>7604</v>
      </c>
      <c r="C2268" s="209" t="s">
        <v>7697</v>
      </c>
      <c r="D2268" s="209" t="s">
        <v>7698</v>
      </c>
      <c r="E2268" s="210" t="s">
        <v>357</v>
      </c>
      <c r="F2268" s="209" t="s">
        <v>357</v>
      </c>
      <c r="G2268" s="209">
        <v>92478</v>
      </c>
      <c r="H2268" s="209" t="s">
        <v>7761</v>
      </c>
      <c r="I2268" s="209" t="s">
        <v>149</v>
      </c>
      <c r="J2268" s="209" t="s">
        <v>5447</v>
      </c>
      <c r="K2268" s="210">
        <v>284.23</v>
      </c>
      <c r="L2268" s="209" t="s">
        <v>5390</v>
      </c>
    </row>
    <row r="2269" spans="1:12" ht="13.5">
      <c r="A2269" s="209" t="s">
        <v>7603</v>
      </c>
      <c r="B2269" s="209" t="s">
        <v>7604</v>
      </c>
      <c r="C2269" s="209" t="s">
        <v>7697</v>
      </c>
      <c r="D2269" s="209" t="s">
        <v>7698</v>
      </c>
      <c r="E2269" s="210" t="s">
        <v>357</v>
      </c>
      <c r="F2269" s="209" t="s">
        <v>357</v>
      </c>
      <c r="G2269" s="209">
        <v>92479</v>
      </c>
      <c r="H2269" s="209" t="s">
        <v>7762</v>
      </c>
      <c r="I2269" s="209" t="s">
        <v>149</v>
      </c>
      <c r="J2269" s="209" t="s">
        <v>5447</v>
      </c>
      <c r="K2269" s="210">
        <v>69.91</v>
      </c>
      <c r="L2269" s="209" t="s">
        <v>5390</v>
      </c>
    </row>
    <row r="2270" spans="1:12" ht="13.5">
      <c r="A2270" s="209" t="s">
        <v>7603</v>
      </c>
      <c r="B2270" s="209" t="s">
        <v>7604</v>
      </c>
      <c r="C2270" s="209" t="s">
        <v>7697</v>
      </c>
      <c r="D2270" s="209" t="s">
        <v>7698</v>
      </c>
      <c r="E2270" s="210" t="s">
        <v>357</v>
      </c>
      <c r="F2270" s="209" t="s">
        <v>357</v>
      </c>
      <c r="G2270" s="209">
        <v>92480</v>
      </c>
      <c r="H2270" s="209" t="s">
        <v>7763</v>
      </c>
      <c r="I2270" s="209" t="s">
        <v>149</v>
      </c>
      <c r="J2270" s="209" t="s">
        <v>5447</v>
      </c>
      <c r="K2270" s="210">
        <v>109.24</v>
      </c>
      <c r="L2270" s="209" t="s">
        <v>5390</v>
      </c>
    </row>
    <row r="2271" spans="1:12" ht="13.5">
      <c r="A2271" s="209" t="s">
        <v>7603</v>
      </c>
      <c r="B2271" s="209" t="s">
        <v>7604</v>
      </c>
      <c r="C2271" s="209" t="s">
        <v>7697</v>
      </c>
      <c r="D2271" s="209" t="s">
        <v>7698</v>
      </c>
      <c r="E2271" s="210" t="s">
        <v>357</v>
      </c>
      <c r="F2271" s="209" t="s">
        <v>357</v>
      </c>
      <c r="G2271" s="209">
        <v>92482</v>
      </c>
      <c r="H2271" s="209" t="s">
        <v>7764</v>
      </c>
      <c r="I2271" s="209" t="s">
        <v>149</v>
      </c>
      <c r="J2271" s="209" t="s">
        <v>5447</v>
      </c>
      <c r="K2271" s="210">
        <v>285.75</v>
      </c>
      <c r="L2271" s="209" t="s">
        <v>5390</v>
      </c>
    </row>
    <row r="2272" spans="1:12" ht="13.5">
      <c r="A2272" s="209" t="s">
        <v>7603</v>
      </c>
      <c r="B2272" s="209" t="s">
        <v>7604</v>
      </c>
      <c r="C2272" s="209" t="s">
        <v>7697</v>
      </c>
      <c r="D2272" s="209" t="s">
        <v>7698</v>
      </c>
      <c r="E2272" s="210" t="s">
        <v>357</v>
      </c>
      <c r="F2272" s="209" t="s">
        <v>357</v>
      </c>
      <c r="G2272" s="209">
        <v>92484</v>
      </c>
      <c r="H2272" s="209" t="s">
        <v>7765</v>
      </c>
      <c r="I2272" s="209" t="s">
        <v>149</v>
      </c>
      <c r="J2272" s="209" t="s">
        <v>5447</v>
      </c>
      <c r="K2272" s="210">
        <v>197.66</v>
      </c>
      <c r="L2272" s="209" t="s">
        <v>5390</v>
      </c>
    </row>
    <row r="2273" spans="1:12" ht="13.5">
      <c r="A2273" s="209" t="s">
        <v>7603</v>
      </c>
      <c r="B2273" s="209" t="s">
        <v>7604</v>
      </c>
      <c r="C2273" s="209" t="s">
        <v>7697</v>
      </c>
      <c r="D2273" s="209" t="s">
        <v>7698</v>
      </c>
      <c r="E2273" s="210" t="s">
        <v>357</v>
      </c>
      <c r="F2273" s="209" t="s">
        <v>357</v>
      </c>
      <c r="G2273" s="209">
        <v>92486</v>
      </c>
      <c r="H2273" s="209" t="s">
        <v>7766</v>
      </c>
      <c r="I2273" s="209" t="s">
        <v>149</v>
      </c>
      <c r="J2273" s="209" t="s">
        <v>5447</v>
      </c>
      <c r="K2273" s="210">
        <v>141.5</v>
      </c>
      <c r="L2273" s="209" t="s">
        <v>5390</v>
      </c>
    </row>
    <row r="2274" spans="1:12" ht="13.5">
      <c r="A2274" s="209" t="s">
        <v>7603</v>
      </c>
      <c r="B2274" s="209" t="s">
        <v>7604</v>
      </c>
      <c r="C2274" s="209" t="s">
        <v>7697</v>
      </c>
      <c r="D2274" s="209" t="s">
        <v>7698</v>
      </c>
      <c r="E2274" s="210" t="s">
        <v>357</v>
      </c>
      <c r="F2274" s="209" t="s">
        <v>357</v>
      </c>
      <c r="G2274" s="209">
        <v>92488</v>
      </c>
      <c r="H2274" s="209" t="s">
        <v>7767</v>
      </c>
      <c r="I2274" s="209" t="s">
        <v>149</v>
      </c>
      <c r="J2274" s="209" t="s">
        <v>5389</v>
      </c>
      <c r="K2274" s="210">
        <v>124.82</v>
      </c>
      <c r="L2274" s="209" t="s">
        <v>5390</v>
      </c>
    </row>
    <row r="2275" spans="1:12" ht="13.5">
      <c r="A2275" s="209" t="s">
        <v>7603</v>
      </c>
      <c r="B2275" s="209" t="s">
        <v>7604</v>
      </c>
      <c r="C2275" s="209" t="s">
        <v>7697</v>
      </c>
      <c r="D2275" s="209" t="s">
        <v>7698</v>
      </c>
      <c r="E2275" s="210" t="s">
        <v>357</v>
      </c>
      <c r="F2275" s="209" t="s">
        <v>357</v>
      </c>
      <c r="G2275" s="209">
        <v>92490</v>
      </c>
      <c r="H2275" s="209" t="s">
        <v>7768</v>
      </c>
      <c r="I2275" s="209" t="s">
        <v>149</v>
      </c>
      <c r="J2275" s="209" t="s">
        <v>5389</v>
      </c>
      <c r="K2275" s="210">
        <v>81.53</v>
      </c>
      <c r="L2275" s="209" t="s">
        <v>5390</v>
      </c>
    </row>
    <row r="2276" spans="1:12" ht="13.5">
      <c r="A2276" s="209" t="s">
        <v>7603</v>
      </c>
      <c r="B2276" s="209" t="s">
        <v>7604</v>
      </c>
      <c r="C2276" s="209" t="s">
        <v>7697</v>
      </c>
      <c r="D2276" s="209" t="s">
        <v>7698</v>
      </c>
      <c r="E2276" s="210" t="s">
        <v>357</v>
      </c>
      <c r="F2276" s="209" t="s">
        <v>357</v>
      </c>
      <c r="G2276" s="209">
        <v>92492</v>
      </c>
      <c r="H2276" s="209" t="s">
        <v>7769</v>
      </c>
      <c r="I2276" s="209" t="s">
        <v>149</v>
      </c>
      <c r="J2276" s="209" t="s">
        <v>5389</v>
      </c>
      <c r="K2276" s="210">
        <v>119.59</v>
      </c>
      <c r="L2276" s="209" t="s">
        <v>5390</v>
      </c>
    </row>
    <row r="2277" spans="1:12" ht="13.5">
      <c r="A2277" s="209" t="s">
        <v>7603</v>
      </c>
      <c r="B2277" s="209" t="s">
        <v>7604</v>
      </c>
      <c r="C2277" s="209" t="s">
        <v>7697</v>
      </c>
      <c r="D2277" s="209" t="s">
        <v>7698</v>
      </c>
      <c r="E2277" s="210" t="s">
        <v>357</v>
      </c>
      <c r="F2277" s="209" t="s">
        <v>357</v>
      </c>
      <c r="G2277" s="209">
        <v>92494</v>
      </c>
      <c r="H2277" s="209" t="s">
        <v>7770</v>
      </c>
      <c r="I2277" s="209" t="s">
        <v>149</v>
      </c>
      <c r="J2277" s="209" t="s">
        <v>5389</v>
      </c>
      <c r="K2277" s="210">
        <v>77.180000000000007</v>
      </c>
      <c r="L2277" s="209" t="s">
        <v>5390</v>
      </c>
    </row>
    <row r="2278" spans="1:12" ht="13.5">
      <c r="A2278" s="209" t="s">
        <v>7603</v>
      </c>
      <c r="B2278" s="209" t="s">
        <v>7604</v>
      </c>
      <c r="C2278" s="209" t="s">
        <v>7697</v>
      </c>
      <c r="D2278" s="209" t="s">
        <v>7698</v>
      </c>
      <c r="E2278" s="210" t="s">
        <v>357</v>
      </c>
      <c r="F2278" s="209" t="s">
        <v>357</v>
      </c>
      <c r="G2278" s="209">
        <v>92496</v>
      </c>
      <c r="H2278" s="209" t="s">
        <v>7771</v>
      </c>
      <c r="I2278" s="209" t="s">
        <v>149</v>
      </c>
      <c r="J2278" s="209" t="s">
        <v>5389</v>
      </c>
      <c r="K2278" s="210">
        <v>115.36</v>
      </c>
      <c r="L2278" s="209" t="s">
        <v>5390</v>
      </c>
    </row>
    <row r="2279" spans="1:12" ht="13.5">
      <c r="A2279" s="209" t="s">
        <v>7603</v>
      </c>
      <c r="B2279" s="209" t="s">
        <v>7604</v>
      </c>
      <c r="C2279" s="209" t="s">
        <v>7697</v>
      </c>
      <c r="D2279" s="209" t="s">
        <v>7698</v>
      </c>
      <c r="E2279" s="210" t="s">
        <v>357</v>
      </c>
      <c r="F2279" s="209" t="s">
        <v>357</v>
      </c>
      <c r="G2279" s="209">
        <v>92498</v>
      </c>
      <c r="H2279" s="209" t="s">
        <v>7772</v>
      </c>
      <c r="I2279" s="209" t="s">
        <v>149</v>
      </c>
      <c r="J2279" s="209" t="s">
        <v>5389</v>
      </c>
      <c r="K2279" s="210">
        <v>73.67</v>
      </c>
      <c r="L2279" s="209" t="s">
        <v>5390</v>
      </c>
    </row>
    <row r="2280" spans="1:12" ht="13.5">
      <c r="A2280" s="209" t="s">
        <v>7603</v>
      </c>
      <c r="B2280" s="209" t="s">
        <v>7604</v>
      </c>
      <c r="C2280" s="209" t="s">
        <v>7697</v>
      </c>
      <c r="D2280" s="209" t="s">
        <v>7698</v>
      </c>
      <c r="E2280" s="210" t="s">
        <v>357</v>
      </c>
      <c r="F2280" s="209" t="s">
        <v>357</v>
      </c>
      <c r="G2280" s="209">
        <v>92500</v>
      </c>
      <c r="H2280" s="209" t="s">
        <v>7773</v>
      </c>
      <c r="I2280" s="209" t="s">
        <v>149</v>
      </c>
      <c r="J2280" s="209" t="s">
        <v>5389</v>
      </c>
      <c r="K2280" s="210">
        <v>112.16</v>
      </c>
      <c r="L2280" s="209" t="s">
        <v>5390</v>
      </c>
    </row>
    <row r="2281" spans="1:12" ht="13.5">
      <c r="A2281" s="209" t="s">
        <v>7603</v>
      </c>
      <c r="B2281" s="209" t="s">
        <v>7604</v>
      </c>
      <c r="C2281" s="209" t="s">
        <v>7697</v>
      </c>
      <c r="D2281" s="209" t="s">
        <v>7698</v>
      </c>
      <c r="E2281" s="210" t="s">
        <v>357</v>
      </c>
      <c r="F2281" s="209" t="s">
        <v>357</v>
      </c>
      <c r="G2281" s="209">
        <v>92502</v>
      </c>
      <c r="H2281" s="209" t="s">
        <v>7774</v>
      </c>
      <c r="I2281" s="209" t="s">
        <v>149</v>
      </c>
      <c r="J2281" s="209" t="s">
        <v>5389</v>
      </c>
      <c r="K2281" s="210">
        <v>71.19</v>
      </c>
      <c r="L2281" s="209" t="s">
        <v>5390</v>
      </c>
    </row>
    <row r="2282" spans="1:12" ht="13.5">
      <c r="A2282" s="209" t="s">
        <v>7603</v>
      </c>
      <c r="B2282" s="209" t="s">
        <v>7604</v>
      </c>
      <c r="C2282" s="209" t="s">
        <v>7697</v>
      </c>
      <c r="D2282" s="209" t="s">
        <v>7698</v>
      </c>
      <c r="E2282" s="210" t="s">
        <v>357</v>
      </c>
      <c r="F2282" s="209" t="s">
        <v>357</v>
      </c>
      <c r="G2282" s="209">
        <v>92504</v>
      </c>
      <c r="H2282" s="209" t="s">
        <v>7775</v>
      </c>
      <c r="I2282" s="209" t="s">
        <v>149</v>
      </c>
      <c r="J2282" s="209" t="s">
        <v>5389</v>
      </c>
      <c r="K2282" s="210">
        <v>65.73</v>
      </c>
      <c r="L2282" s="209" t="s">
        <v>5390</v>
      </c>
    </row>
    <row r="2283" spans="1:12" ht="13.5">
      <c r="A2283" s="209" t="s">
        <v>7603</v>
      </c>
      <c r="B2283" s="209" t="s">
        <v>7604</v>
      </c>
      <c r="C2283" s="209" t="s">
        <v>7697</v>
      </c>
      <c r="D2283" s="209" t="s">
        <v>7698</v>
      </c>
      <c r="E2283" s="210" t="s">
        <v>357</v>
      </c>
      <c r="F2283" s="209" t="s">
        <v>357</v>
      </c>
      <c r="G2283" s="209">
        <v>92506</v>
      </c>
      <c r="H2283" s="209" t="s">
        <v>7776</v>
      </c>
      <c r="I2283" s="209" t="s">
        <v>149</v>
      </c>
      <c r="J2283" s="209" t="s">
        <v>5389</v>
      </c>
      <c r="K2283" s="210">
        <v>66.5</v>
      </c>
      <c r="L2283" s="209" t="s">
        <v>5390</v>
      </c>
    </row>
    <row r="2284" spans="1:12" ht="13.5">
      <c r="A2284" s="209" t="s">
        <v>7603</v>
      </c>
      <c r="B2284" s="209" t="s">
        <v>7604</v>
      </c>
      <c r="C2284" s="209" t="s">
        <v>7697</v>
      </c>
      <c r="D2284" s="209" t="s">
        <v>7698</v>
      </c>
      <c r="E2284" s="210" t="s">
        <v>357</v>
      </c>
      <c r="F2284" s="209" t="s">
        <v>357</v>
      </c>
      <c r="G2284" s="209">
        <v>92508</v>
      </c>
      <c r="H2284" s="209" t="s">
        <v>7777</v>
      </c>
      <c r="I2284" s="209" t="s">
        <v>149</v>
      </c>
      <c r="J2284" s="209" t="s">
        <v>5389</v>
      </c>
      <c r="K2284" s="210">
        <v>123.45</v>
      </c>
      <c r="L2284" s="209" t="s">
        <v>5390</v>
      </c>
    </row>
    <row r="2285" spans="1:12" ht="13.5">
      <c r="A2285" s="209" t="s">
        <v>7603</v>
      </c>
      <c r="B2285" s="209" t="s">
        <v>7604</v>
      </c>
      <c r="C2285" s="209" t="s">
        <v>7697</v>
      </c>
      <c r="D2285" s="209" t="s">
        <v>7698</v>
      </c>
      <c r="E2285" s="210" t="s">
        <v>357</v>
      </c>
      <c r="F2285" s="209" t="s">
        <v>357</v>
      </c>
      <c r="G2285" s="209">
        <v>92510</v>
      </c>
      <c r="H2285" s="209" t="s">
        <v>7778</v>
      </c>
      <c r="I2285" s="209" t="s">
        <v>149</v>
      </c>
      <c r="J2285" s="209" t="s">
        <v>5389</v>
      </c>
      <c r="K2285" s="210">
        <v>78.680000000000007</v>
      </c>
      <c r="L2285" s="209" t="s">
        <v>5390</v>
      </c>
    </row>
    <row r="2286" spans="1:12" ht="13.5">
      <c r="A2286" s="209" t="s">
        <v>7603</v>
      </c>
      <c r="B2286" s="209" t="s">
        <v>7604</v>
      </c>
      <c r="C2286" s="209" t="s">
        <v>7697</v>
      </c>
      <c r="D2286" s="209" t="s">
        <v>7698</v>
      </c>
      <c r="E2286" s="210" t="s">
        <v>357</v>
      </c>
      <c r="F2286" s="209" t="s">
        <v>357</v>
      </c>
      <c r="G2286" s="209">
        <v>92512</v>
      </c>
      <c r="H2286" s="209" t="s">
        <v>7779</v>
      </c>
      <c r="I2286" s="209" t="s">
        <v>149</v>
      </c>
      <c r="J2286" s="209" t="s">
        <v>5389</v>
      </c>
      <c r="K2286" s="210">
        <v>106.13</v>
      </c>
      <c r="L2286" s="209" t="s">
        <v>5390</v>
      </c>
    </row>
    <row r="2287" spans="1:12" ht="13.5">
      <c r="A2287" s="209" t="s">
        <v>7603</v>
      </c>
      <c r="B2287" s="209" t="s">
        <v>7604</v>
      </c>
      <c r="C2287" s="209" t="s">
        <v>7697</v>
      </c>
      <c r="D2287" s="209" t="s">
        <v>7698</v>
      </c>
      <c r="E2287" s="210" t="s">
        <v>357</v>
      </c>
      <c r="F2287" s="209" t="s">
        <v>357</v>
      </c>
      <c r="G2287" s="209">
        <v>92514</v>
      </c>
      <c r="H2287" s="209" t="s">
        <v>7780</v>
      </c>
      <c r="I2287" s="209" t="s">
        <v>149</v>
      </c>
      <c r="J2287" s="209" t="s">
        <v>5389</v>
      </c>
      <c r="K2287" s="210">
        <v>62.28</v>
      </c>
      <c r="L2287" s="209" t="s">
        <v>5390</v>
      </c>
    </row>
    <row r="2288" spans="1:12" ht="13.5">
      <c r="A2288" s="209" t="s">
        <v>7603</v>
      </c>
      <c r="B2288" s="209" t="s">
        <v>7604</v>
      </c>
      <c r="C2288" s="209" t="s">
        <v>7697</v>
      </c>
      <c r="D2288" s="209" t="s">
        <v>7698</v>
      </c>
      <c r="E2288" s="210" t="s">
        <v>357</v>
      </c>
      <c r="F2288" s="209" t="s">
        <v>357</v>
      </c>
      <c r="G2288" s="209">
        <v>92515</v>
      </c>
      <c r="H2288" s="209" t="s">
        <v>7781</v>
      </c>
      <c r="I2288" s="209" t="s">
        <v>149</v>
      </c>
      <c r="J2288" s="209" t="s">
        <v>5389</v>
      </c>
      <c r="K2288" s="210">
        <v>97.93</v>
      </c>
      <c r="L2288" s="209" t="s">
        <v>5390</v>
      </c>
    </row>
    <row r="2289" spans="1:12" ht="13.5">
      <c r="A2289" s="209" t="s">
        <v>7603</v>
      </c>
      <c r="B2289" s="209" t="s">
        <v>7604</v>
      </c>
      <c r="C2289" s="209" t="s">
        <v>7697</v>
      </c>
      <c r="D2289" s="209" t="s">
        <v>7698</v>
      </c>
      <c r="E2289" s="210" t="s">
        <v>357</v>
      </c>
      <c r="F2289" s="209" t="s">
        <v>357</v>
      </c>
      <c r="G2289" s="209">
        <v>92518</v>
      </c>
      <c r="H2289" s="209" t="s">
        <v>7782</v>
      </c>
      <c r="I2289" s="209" t="s">
        <v>149</v>
      </c>
      <c r="J2289" s="209" t="s">
        <v>5389</v>
      </c>
      <c r="K2289" s="210">
        <v>54.96</v>
      </c>
      <c r="L2289" s="209" t="s">
        <v>5390</v>
      </c>
    </row>
    <row r="2290" spans="1:12" ht="13.5">
      <c r="A2290" s="209" t="s">
        <v>7603</v>
      </c>
      <c r="B2290" s="209" t="s">
        <v>7604</v>
      </c>
      <c r="C2290" s="209" t="s">
        <v>7697</v>
      </c>
      <c r="D2290" s="209" t="s">
        <v>7698</v>
      </c>
      <c r="E2290" s="210" t="s">
        <v>357</v>
      </c>
      <c r="F2290" s="209" t="s">
        <v>357</v>
      </c>
      <c r="G2290" s="209">
        <v>92520</v>
      </c>
      <c r="H2290" s="209" t="s">
        <v>7783</v>
      </c>
      <c r="I2290" s="209" t="s">
        <v>149</v>
      </c>
      <c r="J2290" s="209" t="s">
        <v>5389</v>
      </c>
      <c r="K2290" s="210">
        <v>92.81</v>
      </c>
      <c r="L2290" s="209" t="s">
        <v>5390</v>
      </c>
    </row>
    <row r="2291" spans="1:12" ht="13.5">
      <c r="A2291" s="209" t="s">
        <v>7603</v>
      </c>
      <c r="B2291" s="209" t="s">
        <v>7604</v>
      </c>
      <c r="C2291" s="209" t="s">
        <v>7697</v>
      </c>
      <c r="D2291" s="209" t="s">
        <v>7698</v>
      </c>
      <c r="E2291" s="210" t="s">
        <v>357</v>
      </c>
      <c r="F2291" s="209" t="s">
        <v>357</v>
      </c>
      <c r="G2291" s="209">
        <v>92522</v>
      </c>
      <c r="H2291" s="209" t="s">
        <v>7784</v>
      </c>
      <c r="I2291" s="209" t="s">
        <v>149</v>
      </c>
      <c r="J2291" s="209" t="s">
        <v>5389</v>
      </c>
      <c r="K2291" s="210">
        <v>50.66</v>
      </c>
      <c r="L2291" s="209" t="s">
        <v>5390</v>
      </c>
    </row>
    <row r="2292" spans="1:12" ht="13.5">
      <c r="A2292" s="209" t="s">
        <v>7603</v>
      </c>
      <c r="B2292" s="209" t="s">
        <v>7604</v>
      </c>
      <c r="C2292" s="209" t="s">
        <v>7697</v>
      </c>
      <c r="D2292" s="209" t="s">
        <v>7698</v>
      </c>
      <c r="E2292" s="210" t="s">
        <v>357</v>
      </c>
      <c r="F2292" s="209" t="s">
        <v>357</v>
      </c>
      <c r="G2292" s="209">
        <v>92524</v>
      </c>
      <c r="H2292" s="209" t="s">
        <v>7785</v>
      </c>
      <c r="I2292" s="209" t="s">
        <v>149</v>
      </c>
      <c r="J2292" s="209" t="s">
        <v>5389</v>
      </c>
      <c r="K2292" s="210">
        <v>93.22</v>
      </c>
      <c r="L2292" s="209" t="s">
        <v>5390</v>
      </c>
    </row>
    <row r="2293" spans="1:12" ht="13.5">
      <c r="A2293" s="209" t="s">
        <v>7603</v>
      </c>
      <c r="B2293" s="209" t="s">
        <v>7604</v>
      </c>
      <c r="C2293" s="209" t="s">
        <v>7697</v>
      </c>
      <c r="D2293" s="209" t="s">
        <v>7698</v>
      </c>
      <c r="E2293" s="210" t="s">
        <v>357</v>
      </c>
      <c r="F2293" s="209" t="s">
        <v>357</v>
      </c>
      <c r="G2293" s="209">
        <v>92526</v>
      </c>
      <c r="H2293" s="209" t="s">
        <v>7786</v>
      </c>
      <c r="I2293" s="209" t="s">
        <v>149</v>
      </c>
      <c r="J2293" s="209" t="s">
        <v>5389</v>
      </c>
      <c r="K2293" s="210">
        <v>51.81</v>
      </c>
      <c r="L2293" s="209" t="s">
        <v>5390</v>
      </c>
    </row>
    <row r="2294" spans="1:12" ht="13.5">
      <c r="A2294" s="209" t="s">
        <v>7603</v>
      </c>
      <c r="B2294" s="209" t="s">
        <v>7604</v>
      </c>
      <c r="C2294" s="209" t="s">
        <v>7697</v>
      </c>
      <c r="D2294" s="209" t="s">
        <v>7698</v>
      </c>
      <c r="E2294" s="210" t="s">
        <v>357</v>
      </c>
      <c r="F2294" s="209" t="s">
        <v>357</v>
      </c>
      <c r="G2294" s="209">
        <v>92528</v>
      </c>
      <c r="H2294" s="209" t="s">
        <v>7787</v>
      </c>
      <c r="I2294" s="209" t="s">
        <v>149</v>
      </c>
      <c r="J2294" s="209" t="s">
        <v>5389</v>
      </c>
      <c r="K2294" s="210">
        <v>90.07</v>
      </c>
      <c r="L2294" s="209" t="s">
        <v>5390</v>
      </c>
    </row>
    <row r="2295" spans="1:12" ht="13.5">
      <c r="A2295" s="209" t="s">
        <v>7603</v>
      </c>
      <c r="B2295" s="209" t="s">
        <v>7604</v>
      </c>
      <c r="C2295" s="209" t="s">
        <v>7697</v>
      </c>
      <c r="D2295" s="209" t="s">
        <v>7698</v>
      </c>
      <c r="E2295" s="210" t="s">
        <v>357</v>
      </c>
      <c r="F2295" s="209" t="s">
        <v>357</v>
      </c>
      <c r="G2295" s="209">
        <v>92530</v>
      </c>
      <c r="H2295" s="209" t="s">
        <v>7788</v>
      </c>
      <c r="I2295" s="209" t="s">
        <v>149</v>
      </c>
      <c r="J2295" s="209" t="s">
        <v>5389</v>
      </c>
      <c r="K2295" s="210">
        <v>49.35</v>
      </c>
      <c r="L2295" s="209" t="s">
        <v>5390</v>
      </c>
    </row>
    <row r="2296" spans="1:12" ht="13.5">
      <c r="A2296" s="209" t="s">
        <v>7603</v>
      </c>
      <c r="B2296" s="209" t="s">
        <v>7604</v>
      </c>
      <c r="C2296" s="209" t="s">
        <v>7697</v>
      </c>
      <c r="D2296" s="209" t="s">
        <v>7698</v>
      </c>
      <c r="E2296" s="210" t="s">
        <v>357</v>
      </c>
      <c r="F2296" s="209" t="s">
        <v>357</v>
      </c>
      <c r="G2296" s="209">
        <v>92532</v>
      </c>
      <c r="H2296" s="209" t="s">
        <v>7789</v>
      </c>
      <c r="I2296" s="209" t="s">
        <v>149</v>
      </c>
      <c r="J2296" s="209" t="s">
        <v>5389</v>
      </c>
      <c r="K2296" s="210">
        <v>87.39</v>
      </c>
      <c r="L2296" s="209" t="s">
        <v>5390</v>
      </c>
    </row>
    <row r="2297" spans="1:12" ht="13.5">
      <c r="A2297" s="209" t="s">
        <v>7603</v>
      </c>
      <c r="B2297" s="209" t="s">
        <v>7604</v>
      </c>
      <c r="C2297" s="209" t="s">
        <v>7697</v>
      </c>
      <c r="D2297" s="209" t="s">
        <v>7698</v>
      </c>
      <c r="E2297" s="210" t="s">
        <v>357</v>
      </c>
      <c r="F2297" s="209" t="s">
        <v>357</v>
      </c>
      <c r="G2297" s="209">
        <v>92534</v>
      </c>
      <c r="H2297" s="209" t="s">
        <v>7790</v>
      </c>
      <c r="I2297" s="209" t="s">
        <v>149</v>
      </c>
      <c r="J2297" s="209" t="s">
        <v>5389</v>
      </c>
      <c r="K2297" s="210">
        <v>47.3</v>
      </c>
      <c r="L2297" s="209" t="s">
        <v>5390</v>
      </c>
    </row>
    <row r="2298" spans="1:12" ht="13.5">
      <c r="A2298" s="209" t="s">
        <v>7603</v>
      </c>
      <c r="B2298" s="209" t="s">
        <v>7604</v>
      </c>
      <c r="C2298" s="209" t="s">
        <v>7697</v>
      </c>
      <c r="D2298" s="209" t="s">
        <v>7698</v>
      </c>
      <c r="E2298" s="210" t="s">
        <v>357</v>
      </c>
      <c r="F2298" s="209" t="s">
        <v>357</v>
      </c>
      <c r="G2298" s="209">
        <v>92536</v>
      </c>
      <c r="H2298" s="209" t="s">
        <v>7791</v>
      </c>
      <c r="I2298" s="209" t="s">
        <v>149</v>
      </c>
      <c r="J2298" s="209" t="s">
        <v>5389</v>
      </c>
      <c r="K2298" s="210">
        <v>82.11</v>
      </c>
      <c r="L2298" s="209" t="s">
        <v>5390</v>
      </c>
    </row>
    <row r="2299" spans="1:12" ht="13.5">
      <c r="A2299" s="209" t="s">
        <v>7603</v>
      </c>
      <c r="B2299" s="209" t="s">
        <v>7604</v>
      </c>
      <c r="C2299" s="209" t="s">
        <v>7697</v>
      </c>
      <c r="D2299" s="209" t="s">
        <v>7698</v>
      </c>
      <c r="E2299" s="210" t="s">
        <v>357</v>
      </c>
      <c r="F2299" s="209" t="s">
        <v>357</v>
      </c>
      <c r="G2299" s="209">
        <v>92538</v>
      </c>
      <c r="H2299" s="209" t="s">
        <v>7792</v>
      </c>
      <c r="I2299" s="209" t="s">
        <v>149</v>
      </c>
      <c r="J2299" s="209" t="s">
        <v>5389</v>
      </c>
      <c r="K2299" s="210">
        <v>43.14</v>
      </c>
      <c r="L2299" s="209" t="s">
        <v>5390</v>
      </c>
    </row>
    <row r="2300" spans="1:12" ht="13.5">
      <c r="A2300" s="209" t="s">
        <v>7603</v>
      </c>
      <c r="B2300" s="209" t="s">
        <v>7604</v>
      </c>
      <c r="C2300" s="209" t="s">
        <v>7697</v>
      </c>
      <c r="D2300" s="209" t="s">
        <v>7698</v>
      </c>
      <c r="E2300" s="210" t="s">
        <v>357</v>
      </c>
      <c r="F2300" s="209" t="s">
        <v>357</v>
      </c>
      <c r="G2300" s="209">
        <v>96252</v>
      </c>
      <c r="H2300" s="209" t="s">
        <v>7793</v>
      </c>
      <c r="I2300" s="209" t="s">
        <v>149</v>
      </c>
      <c r="J2300" s="209" t="s">
        <v>5447</v>
      </c>
      <c r="K2300" s="210">
        <v>263.45</v>
      </c>
      <c r="L2300" s="209" t="s">
        <v>5390</v>
      </c>
    </row>
    <row r="2301" spans="1:12" ht="13.5">
      <c r="A2301" s="209" t="s">
        <v>7603</v>
      </c>
      <c r="B2301" s="209" t="s">
        <v>7604</v>
      </c>
      <c r="C2301" s="209" t="s">
        <v>7697</v>
      </c>
      <c r="D2301" s="209" t="s">
        <v>7698</v>
      </c>
      <c r="E2301" s="210" t="s">
        <v>357</v>
      </c>
      <c r="F2301" s="209" t="s">
        <v>357</v>
      </c>
      <c r="G2301" s="209">
        <v>96257</v>
      </c>
      <c r="H2301" s="209" t="s">
        <v>7794</v>
      </c>
      <c r="I2301" s="209" t="s">
        <v>149</v>
      </c>
      <c r="J2301" s="209" t="s">
        <v>5447</v>
      </c>
      <c r="K2301" s="210">
        <v>202.82</v>
      </c>
      <c r="L2301" s="209" t="s">
        <v>5390</v>
      </c>
    </row>
    <row r="2302" spans="1:12" ht="13.5">
      <c r="A2302" s="209" t="s">
        <v>7603</v>
      </c>
      <c r="B2302" s="209" t="s">
        <v>7604</v>
      </c>
      <c r="C2302" s="209" t="s">
        <v>7697</v>
      </c>
      <c r="D2302" s="209" t="s">
        <v>7698</v>
      </c>
      <c r="E2302" s="210" t="s">
        <v>357</v>
      </c>
      <c r="F2302" s="209" t="s">
        <v>357</v>
      </c>
      <c r="G2302" s="209">
        <v>96258</v>
      </c>
      <c r="H2302" s="209" t="s">
        <v>7795</v>
      </c>
      <c r="I2302" s="209" t="s">
        <v>149</v>
      </c>
      <c r="J2302" s="209" t="s">
        <v>5447</v>
      </c>
      <c r="K2302" s="210">
        <v>190.43</v>
      </c>
      <c r="L2302" s="209" t="s">
        <v>5390</v>
      </c>
    </row>
    <row r="2303" spans="1:12" ht="13.5">
      <c r="A2303" s="209" t="s">
        <v>7603</v>
      </c>
      <c r="B2303" s="209" t="s">
        <v>7604</v>
      </c>
      <c r="C2303" s="209" t="s">
        <v>7697</v>
      </c>
      <c r="D2303" s="209" t="s">
        <v>7698</v>
      </c>
      <c r="E2303" s="210" t="s">
        <v>357</v>
      </c>
      <c r="F2303" s="209" t="s">
        <v>357</v>
      </c>
      <c r="G2303" s="209">
        <v>96259</v>
      </c>
      <c r="H2303" s="209" t="s">
        <v>7796</v>
      </c>
      <c r="I2303" s="209" t="s">
        <v>149</v>
      </c>
      <c r="J2303" s="209" t="s">
        <v>5447</v>
      </c>
      <c r="K2303" s="210">
        <v>219.02</v>
      </c>
      <c r="L2303" s="209" t="s">
        <v>5390</v>
      </c>
    </row>
    <row r="2304" spans="1:12" ht="13.5">
      <c r="A2304" s="209" t="s">
        <v>7603</v>
      </c>
      <c r="B2304" s="209" t="s">
        <v>7604</v>
      </c>
      <c r="C2304" s="209" t="s">
        <v>7697</v>
      </c>
      <c r="D2304" s="209" t="s">
        <v>7698</v>
      </c>
      <c r="E2304" s="210" t="s">
        <v>357</v>
      </c>
      <c r="F2304" s="209" t="s">
        <v>357</v>
      </c>
      <c r="G2304" s="209">
        <v>96529</v>
      </c>
      <c r="H2304" s="209" t="s">
        <v>7797</v>
      </c>
      <c r="I2304" s="209" t="s">
        <v>149</v>
      </c>
      <c r="J2304" s="209" t="s">
        <v>5447</v>
      </c>
      <c r="K2304" s="210">
        <v>316.3</v>
      </c>
      <c r="L2304" s="209" t="s">
        <v>5390</v>
      </c>
    </row>
    <row r="2305" spans="1:12" ht="13.5">
      <c r="A2305" s="209" t="s">
        <v>7603</v>
      </c>
      <c r="B2305" s="209" t="s">
        <v>7604</v>
      </c>
      <c r="C2305" s="209" t="s">
        <v>7697</v>
      </c>
      <c r="D2305" s="209" t="s">
        <v>7698</v>
      </c>
      <c r="E2305" s="210" t="s">
        <v>357</v>
      </c>
      <c r="F2305" s="209" t="s">
        <v>357</v>
      </c>
      <c r="G2305" s="209">
        <v>96530</v>
      </c>
      <c r="H2305" s="209" t="s">
        <v>7798</v>
      </c>
      <c r="I2305" s="209" t="s">
        <v>149</v>
      </c>
      <c r="J2305" s="209" t="s">
        <v>5447</v>
      </c>
      <c r="K2305" s="210">
        <v>173.76</v>
      </c>
      <c r="L2305" s="209" t="s">
        <v>5390</v>
      </c>
    </row>
    <row r="2306" spans="1:12" ht="13.5">
      <c r="A2306" s="209" t="s">
        <v>7603</v>
      </c>
      <c r="B2306" s="209" t="s">
        <v>7604</v>
      </c>
      <c r="C2306" s="209" t="s">
        <v>7697</v>
      </c>
      <c r="D2306" s="209" t="s">
        <v>7698</v>
      </c>
      <c r="E2306" s="210" t="s">
        <v>357</v>
      </c>
      <c r="F2306" s="209" t="s">
        <v>357</v>
      </c>
      <c r="G2306" s="209">
        <v>96531</v>
      </c>
      <c r="H2306" s="209" t="s">
        <v>7799</v>
      </c>
      <c r="I2306" s="209" t="s">
        <v>149</v>
      </c>
      <c r="J2306" s="209" t="s">
        <v>5447</v>
      </c>
      <c r="K2306" s="210">
        <v>118.2</v>
      </c>
      <c r="L2306" s="209" t="s">
        <v>5390</v>
      </c>
    </row>
    <row r="2307" spans="1:12" ht="13.5">
      <c r="A2307" s="209" t="s">
        <v>7603</v>
      </c>
      <c r="B2307" s="209" t="s">
        <v>7604</v>
      </c>
      <c r="C2307" s="209" t="s">
        <v>7697</v>
      </c>
      <c r="D2307" s="209" t="s">
        <v>7698</v>
      </c>
      <c r="E2307" s="210" t="s">
        <v>357</v>
      </c>
      <c r="F2307" s="209" t="s">
        <v>357</v>
      </c>
      <c r="G2307" s="209">
        <v>96532</v>
      </c>
      <c r="H2307" s="209" t="s">
        <v>7800</v>
      </c>
      <c r="I2307" s="209" t="s">
        <v>149</v>
      </c>
      <c r="J2307" s="209" t="s">
        <v>5447</v>
      </c>
      <c r="K2307" s="210">
        <v>195.55</v>
      </c>
      <c r="L2307" s="209" t="s">
        <v>5390</v>
      </c>
    </row>
    <row r="2308" spans="1:12" ht="13.5">
      <c r="A2308" s="209" t="s">
        <v>7603</v>
      </c>
      <c r="B2308" s="209" t="s">
        <v>7604</v>
      </c>
      <c r="C2308" s="209" t="s">
        <v>7697</v>
      </c>
      <c r="D2308" s="209" t="s">
        <v>7698</v>
      </c>
      <c r="E2308" s="210" t="s">
        <v>357</v>
      </c>
      <c r="F2308" s="209" t="s">
        <v>357</v>
      </c>
      <c r="G2308" s="209">
        <v>96533</v>
      </c>
      <c r="H2308" s="209" t="s">
        <v>7801</v>
      </c>
      <c r="I2308" s="209" t="s">
        <v>149</v>
      </c>
      <c r="J2308" s="209" t="s">
        <v>5447</v>
      </c>
      <c r="K2308" s="210">
        <v>104.9</v>
      </c>
      <c r="L2308" s="209" t="s">
        <v>5390</v>
      </c>
    </row>
    <row r="2309" spans="1:12" ht="13.5">
      <c r="A2309" s="209" t="s">
        <v>7603</v>
      </c>
      <c r="B2309" s="209" t="s">
        <v>7604</v>
      </c>
      <c r="C2309" s="209" t="s">
        <v>7697</v>
      </c>
      <c r="D2309" s="209" t="s">
        <v>7698</v>
      </c>
      <c r="E2309" s="210" t="s">
        <v>357</v>
      </c>
      <c r="F2309" s="209" t="s">
        <v>357</v>
      </c>
      <c r="G2309" s="209">
        <v>96534</v>
      </c>
      <c r="H2309" s="209" t="s">
        <v>7802</v>
      </c>
      <c r="I2309" s="209" t="s">
        <v>149</v>
      </c>
      <c r="J2309" s="209" t="s">
        <v>5447</v>
      </c>
      <c r="K2309" s="210">
        <v>79.849999999999994</v>
      </c>
      <c r="L2309" s="209" t="s">
        <v>5390</v>
      </c>
    </row>
    <row r="2310" spans="1:12" ht="13.5">
      <c r="A2310" s="209" t="s">
        <v>7603</v>
      </c>
      <c r="B2310" s="209" t="s">
        <v>7604</v>
      </c>
      <c r="C2310" s="209" t="s">
        <v>7697</v>
      </c>
      <c r="D2310" s="209" t="s">
        <v>7698</v>
      </c>
      <c r="E2310" s="210" t="s">
        <v>357</v>
      </c>
      <c r="F2310" s="209" t="s">
        <v>357</v>
      </c>
      <c r="G2310" s="209">
        <v>96535</v>
      </c>
      <c r="H2310" s="209" t="s">
        <v>7803</v>
      </c>
      <c r="I2310" s="209" t="s">
        <v>149</v>
      </c>
      <c r="J2310" s="209" t="s">
        <v>5447</v>
      </c>
      <c r="K2310" s="210">
        <v>132.66</v>
      </c>
      <c r="L2310" s="209" t="s">
        <v>5390</v>
      </c>
    </row>
    <row r="2311" spans="1:12" ht="13.5">
      <c r="A2311" s="209" t="s">
        <v>7603</v>
      </c>
      <c r="B2311" s="209" t="s">
        <v>7604</v>
      </c>
      <c r="C2311" s="209" t="s">
        <v>7697</v>
      </c>
      <c r="D2311" s="209" t="s">
        <v>7698</v>
      </c>
      <c r="E2311" s="210" t="s">
        <v>357</v>
      </c>
      <c r="F2311" s="209" t="s">
        <v>357</v>
      </c>
      <c r="G2311" s="209">
        <v>96536</v>
      </c>
      <c r="H2311" s="209" t="s">
        <v>7804</v>
      </c>
      <c r="I2311" s="209" t="s">
        <v>149</v>
      </c>
      <c r="J2311" s="209" t="s">
        <v>5447</v>
      </c>
      <c r="K2311" s="210">
        <v>69.099999999999994</v>
      </c>
      <c r="L2311" s="209" t="s">
        <v>5390</v>
      </c>
    </row>
    <row r="2312" spans="1:12" ht="13.5">
      <c r="A2312" s="209" t="s">
        <v>7603</v>
      </c>
      <c r="B2312" s="209" t="s">
        <v>7604</v>
      </c>
      <c r="C2312" s="209" t="s">
        <v>7697</v>
      </c>
      <c r="D2312" s="209" t="s">
        <v>7698</v>
      </c>
      <c r="E2312" s="210" t="s">
        <v>357</v>
      </c>
      <c r="F2312" s="209" t="s">
        <v>357</v>
      </c>
      <c r="G2312" s="209">
        <v>96537</v>
      </c>
      <c r="H2312" s="209" t="s">
        <v>7805</v>
      </c>
      <c r="I2312" s="209" t="s">
        <v>149</v>
      </c>
      <c r="J2312" s="209" t="s">
        <v>5447</v>
      </c>
      <c r="K2312" s="210">
        <v>189.49</v>
      </c>
      <c r="L2312" s="209" t="s">
        <v>5390</v>
      </c>
    </row>
    <row r="2313" spans="1:12" ht="13.5">
      <c r="A2313" s="209" t="s">
        <v>7603</v>
      </c>
      <c r="B2313" s="209" t="s">
        <v>7604</v>
      </c>
      <c r="C2313" s="209" t="s">
        <v>7697</v>
      </c>
      <c r="D2313" s="209" t="s">
        <v>7698</v>
      </c>
      <c r="E2313" s="210" t="s">
        <v>357</v>
      </c>
      <c r="F2313" s="209" t="s">
        <v>357</v>
      </c>
      <c r="G2313" s="209">
        <v>96538</v>
      </c>
      <c r="H2313" s="209" t="s">
        <v>7806</v>
      </c>
      <c r="I2313" s="209" t="s">
        <v>149</v>
      </c>
      <c r="J2313" s="209" t="s">
        <v>5447</v>
      </c>
      <c r="K2313" s="210">
        <v>266.88</v>
      </c>
      <c r="L2313" s="209" t="s">
        <v>5390</v>
      </c>
    </row>
    <row r="2314" spans="1:12" ht="13.5">
      <c r="A2314" s="209" t="s">
        <v>7603</v>
      </c>
      <c r="B2314" s="209" t="s">
        <v>7604</v>
      </c>
      <c r="C2314" s="209" t="s">
        <v>7697</v>
      </c>
      <c r="D2314" s="209" t="s">
        <v>7698</v>
      </c>
      <c r="E2314" s="210" t="s">
        <v>357</v>
      </c>
      <c r="F2314" s="209" t="s">
        <v>357</v>
      </c>
      <c r="G2314" s="209">
        <v>96539</v>
      </c>
      <c r="H2314" s="209" t="s">
        <v>7807</v>
      </c>
      <c r="I2314" s="209" t="s">
        <v>149</v>
      </c>
      <c r="J2314" s="209" t="s">
        <v>5447</v>
      </c>
      <c r="K2314" s="210">
        <v>125.18</v>
      </c>
      <c r="L2314" s="209" t="s">
        <v>5390</v>
      </c>
    </row>
    <row r="2315" spans="1:12" ht="13.5">
      <c r="A2315" s="209" t="s">
        <v>7603</v>
      </c>
      <c r="B2315" s="209" t="s">
        <v>7604</v>
      </c>
      <c r="C2315" s="209" t="s">
        <v>7697</v>
      </c>
      <c r="D2315" s="209" t="s">
        <v>7698</v>
      </c>
      <c r="E2315" s="210" t="s">
        <v>357</v>
      </c>
      <c r="F2315" s="209" t="s">
        <v>357</v>
      </c>
      <c r="G2315" s="209">
        <v>96540</v>
      </c>
      <c r="H2315" s="209" t="s">
        <v>7808</v>
      </c>
      <c r="I2315" s="209" t="s">
        <v>149</v>
      </c>
      <c r="J2315" s="209" t="s">
        <v>5447</v>
      </c>
      <c r="K2315" s="210">
        <v>125.94</v>
      </c>
      <c r="L2315" s="209" t="s">
        <v>5390</v>
      </c>
    </row>
    <row r="2316" spans="1:12" ht="13.5">
      <c r="A2316" s="209" t="s">
        <v>7603</v>
      </c>
      <c r="B2316" s="209" t="s">
        <v>7604</v>
      </c>
      <c r="C2316" s="209" t="s">
        <v>7697</v>
      </c>
      <c r="D2316" s="209" t="s">
        <v>7698</v>
      </c>
      <c r="E2316" s="210" t="s">
        <v>357</v>
      </c>
      <c r="F2316" s="209" t="s">
        <v>357</v>
      </c>
      <c r="G2316" s="209">
        <v>96541</v>
      </c>
      <c r="H2316" s="209" t="s">
        <v>7809</v>
      </c>
      <c r="I2316" s="209" t="s">
        <v>149</v>
      </c>
      <c r="J2316" s="209" t="s">
        <v>5447</v>
      </c>
      <c r="K2316" s="210">
        <v>179.88</v>
      </c>
      <c r="L2316" s="209" t="s">
        <v>5390</v>
      </c>
    </row>
    <row r="2317" spans="1:12" ht="13.5">
      <c r="A2317" s="209" t="s">
        <v>7603</v>
      </c>
      <c r="B2317" s="209" t="s">
        <v>7604</v>
      </c>
      <c r="C2317" s="209" t="s">
        <v>7697</v>
      </c>
      <c r="D2317" s="209" t="s">
        <v>7698</v>
      </c>
      <c r="E2317" s="210" t="s">
        <v>357</v>
      </c>
      <c r="F2317" s="209" t="s">
        <v>357</v>
      </c>
      <c r="G2317" s="209">
        <v>96542</v>
      </c>
      <c r="H2317" s="209" t="s">
        <v>196</v>
      </c>
      <c r="I2317" s="209" t="s">
        <v>149</v>
      </c>
      <c r="J2317" s="209" t="s">
        <v>5447</v>
      </c>
      <c r="K2317" s="210">
        <v>87.98</v>
      </c>
      <c r="L2317" s="209" t="s">
        <v>5390</v>
      </c>
    </row>
    <row r="2318" spans="1:12" ht="13.5">
      <c r="A2318" s="209" t="s">
        <v>7603</v>
      </c>
      <c r="B2318" s="209" t="s">
        <v>7604</v>
      </c>
      <c r="C2318" s="209" t="s">
        <v>7697</v>
      </c>
      <c r="D2318" s="209" t="s">
        <v>7698</v>
      </c>
      <c r="E2318" s="210" t="s">
        <v>357</v>
      </c>
      <c r="F2318" s="209" t="s">
        <v>357</v>
      </c>
      <c r="G2318" s="209">
        <v>96543</v>
      </c>
      <c r="H2318" s="209" t="s">
        <v>193</v>
      </c>
      <c r="I2318" s="209" t="s">
        <v>150</v>
      </c>
      <c r="J2318" s="209" t="s">
        <v>5389</v>
      </c>
      <c r="K2318" s="210">
        <v>18.260000000000002</v>
      </c>
      <c r="L2318" s="209" t="s">
        <v>5390</v>
      </c>
    </row>
    <row r="2319" spans="1:12" ht="13.5">
      <c r="A2319" s="209" t="s">
        <v>7603</v>
      </c>
      <c r="B2319" s="209" t="s">
        <v>7604</v>
      </c>
      <c r="C2319" s="209" t="s">
        <v>7697</v>
      </c>
      <c r="D2319" s="209" t="s">
        <v>7698</v>
      </c>
      <c r="E2319" s="210" t="s">
        <v>357</v>
      </c>
      <c r="F2319" s="209" t="s">
        <v>357</v>
      </c>
      <c r="G2319" s="209">
        <v>97747</v>
      </c>
      <c r="H2319" s="209" t="s">
        <v>7810</v>
      </c>
      <c r="I2319" s="209" t="s">
        <v>149</v>
      </c>
      <c r="J2319" s="209" t="s">
        <v>5447</v>
      </c>
      <c r="K2319" s="210">
        <v>205.12</v>
      </c>
      <c r="L2319" s="209" t="s">
        <v>5390</v>
      </c>
    </row>
    <row r="2320" spans="1:12" ht="13.5">
      <c r="A2320" s="209" t="s">
        <v>7603</v>
      </c>
      <c r="B2320" s="209" t="s">
        <v>7604</v>
      </c>
      <c r="C2320" s="209" t="s">
        <v>7697</v>
      </c>
      <c r="D2320" s="209" t="s">
        <v>7698</v>
      </c>
      <c r="E2320" s="210" t="s">
        <v>357</v>
      </c>
      <c r="F2320" s="209" t="s">
        <v>357</v>
      </c>
      <c r="G2320" s="209">
        <v>101791</v>
      </c>
      <c r="H2320" s="209" t="s">
        <v>7811</v>
      </c>
      <c r="I2320" s="209" t="s">
        <v>148</v>
      </c>
      <c r="J2320" s="209" t="s">
        <v>5447</v>
      </c>
      <c r="K2320" s="210">
        <v>33.950000000000003</v>
      </c>
      <c r="L2320" s="209" t="s">
        <v>5390</v>
      </c>
    </row>
    <row r="2321" spans="1:12" ht="13.5">
      <c r="A2321" s="209" t="s">
        <v>7603</v>
      </c>
      <c r="B2321" s="209" t="s">
        <v>7604</v>
      </c>
      <c r="C2321" s="209" t="s">
        <v>7697</v>
      </c>
      <c r="D2321" s="209" t="s">
        <v>7698</v>
      </c>
      <c r="E2321" s="210" t="s">
        <v>357</v>
      </c>
      <c r="F2321" s="209" t="s">
        <v>357</v>
      </c>
      <c r="G2321" s="209">
        <v>101792</v>
      </c>
      <c r="H2321" s="209" t="s">
        <v>7812</v>
      </c>
      <c r="I2321" s="209" t="s">
        <v>152</v>
      </c>
      <c r="J2321" s="209" t="s">
        <v>5447</v>
      </c>
      <c r="K2321" s="210">
        <v>16.98</v>
      </c>
      <c r="L2321" s="209" t="s">
        <v>5390</v>
      </c>
    </row>
    <row r="2322" spans="1:12" ht="13.5">
      <c r="A2322" s="209" t="s">
        <v>7603</v>
      </c>
      <c r="B2322" s="209" t="s">
        <v>7604</v>
      </c>
      <c r="C2322" s="209" t="s">
        <v>7697</v>
      </c>
      <c r="D2322" s="209" t="s">
        <v>7698</v>
      </c>
      <c r="E2322" s="210" t="s">
        <v>357</v>
      </c>
      <c r="F2322" s="209" t="s">
        <v>357</v>
      </c>
      <c r="G2322" s="209">
        <v>101793</v>
      </c>
      <c r="H2322" s="209" t="s">
        <v>7813</v>
      </c>
      <c r="I2322" s="209" t="s">
        <v>152</v>
      </c>
      <c r="J2322" s="209" t="s">
        <v>5447</v>
      </c>
      <c r="K2322" s="210">
        <v>27.85</v>
      </c>
      <c r="L2322" s="209" t="s">
        <v>5390</v>
      </c>
    </row>
    <row r="2323" spans="1:12" ht="13.5">
      <c r="A2323" s="209" t="s">
        <v>7603</v>
      </c>
      <c r="B2323" s="209" t="s">
        <v>7604</v>
      </c>
      <c r="C2323" s="209" t="s">
        <v>7697</v>
      </c>
      <c r="D2323" s="209" t="s">
        <v>7698</v>
      </c>
      <c r="E2323" s="210" t="s">
        <v>357</v>
      </c>
      <c r="F2323" s="209" t="s">
        <v>357</v>
      </c>
      <c r="G2323" s="209">
        <v>101969</v>
      </c>
      <c r="H2323" s="209" t="s">
        <v>7814</v>
      </c>
      <c r="I2323" s="209" t="s">
        <v>149</v>
      </c>
      <c r="J2323" s="209" t="s">
        <v>5447</v>
      </c>
      <c r="K2323" s="210">
        <v>226</v>
      </c>
      <c r="L2323" s="209" t="s">
        <v>5390</v>
      </c>
    </row>
    <row r="2324" spans="1:12" ht="13.5">
      <c r="A2324" s="209" t="s">
        <v>7603</v>
      </c>
      <c r="B2324" s="209" t="s">
        <v>7604</v>
      </c>
      <c r="C2324" s="209" t="s">
        <v>7697</v>
      </c>
      <c r="D2324" s="209" t="s">
        <v>7698</v>
      </c>
      <c r="E2324" s="210" t="s">
        <v>357</v>
      </c>
      <c r="F2324" s="209" t="s">
        <v>357</v>
      </c>
      <c r="G2324" s="209">
        <v>101971</v>
      </c>
      <c r="H2324" s="209" t="s">
        <v>7815</v>
      </c>
      <c r="I2324" s="209" t="s">
        <v>149</v>
      </c>
      <c r="J2324" s="209" t="s">
        <v>5447</v>
      </c>
      <c r="K2324" s="210">
        <v>175.88</v>
      </c>
      <c r="L2324" s="209" t="s">
        <v>5390</v>
      </c>
    </row>
    <row r="2325" spans="1:12" ht="13.5">
      <c r="A2325" s="209" t="s">
        <v>7603</v>
      </c>
      <c r="B2325" s="209" t="s">
        <v>7604</v>
      </c>
      <c r="C2325" s="209" t="s">
        <v>7697</v>
      </c>
      <c r="D2325" s="209" t="s">
        <v>7698</v>
      </c>
      <c r="E2325" s="210" t="s">
        <v>357</v>
      </c>
      <c r="F2325" s="209" t="s">
        <v>357</v>
      </c>
      <c r="G2325" s="209">
        <v>101973</v>
      </c>
      <c r="H2325" s="209" t="s">
        <v>7816</v>
      </c>
      <c r="I2325" s="209" t="s">
        <v>149</v>
      </c>
      <c r="J2325" s="209" t="s">
        <v>5447</v>
      </c>
      <c r="K2325" s="210">
        <v>189.86</v>
      </c>
      <c r="L2325" s="209" t="s">
        <v>5390</v>
      </c>
    </row>
    <row r="2326" spans="1:12" ht="13.5">
      <c r="A2326" s="209" t="s">
        <v>7603</v>
      </c>
      <c r="B2326" s="209" t="s">
        <v>7604</v>
      </c>
      <c r="C2326" s="209" t="s">
        <v>7697</v>
      </c>
      <c r="D2326" s="209" t="s">
        <v>7698</v>
      </c>
      <c r="E2326" s="210" t="s">
        <v>357</v>
      </c>
      <c r="F2326" s="209" t="s">
        <v>357</v>
      </c>
      <c r="G2326" s="209">
        <v>101974</v>
      </c>
      <c r="H2326" s="209" t="s">
        <v>7817</v>
      </c>
      <c r="I2326" s="209" t="s">
        <v>149</v>
      </c>
      <c r="J2326" s="209" t="s">
        <v>5447</v>
      </c>
      <c r="K2326" s="210">
        <v>435.86</v>
      </c>
      <c r="L2326" s="209" t="s">
        <v>5390</v>
      </c>
    </row>
    <row r="2327" spans="1:12" ht="13.5">
      <c r="A2327" s="209" t="s">
        <v>7603</v>
      </c>
      <c r="B2327" s="209" t="s">
        <v>7604</v>
      </c>
      <c r="C2327" s="209" t="s">
        <v>7697</v>
      </c>
      <c r="D2327" s="209" t="s">
        <v>7698</v>
      </c>
      <c r="E2327" s="210" t="s">
        <v>357</v>
      </c>
      <c r="F2327" s="209" t="s">
        <v>357</v>
      </c>
      <c r="G2327" s="209">
        <v>101975</v>
      </c>
      <c r="H2327" s="209" t="s">
        <v>7818</v>
      </c>
      <c r="I2327" s="209" t="s">
        <v>149</v>
      </c>
      <c r="J2327" s="209" t="s">
        <v>5447</v>
      </c>
      <c r="K2327" s="210">
        <v>373.44</v>
      </c>
      <c r="L2327" s="209" t="s">
        <v>5390</v>
      </c>
    </row>
    <row r="2328" spans="1:12" ht="13.5">
      <c r="A2328" s="209" t="s">
        <v>7603</v>
      </c>
      <c r="B2328" s="209" t="s">
        <v>7604</v>
      </c>
      <c r="C2328" s="209" t="s">
        <v>7697</v>
      </c>
      <c r="D2328" s="209" t="s">
        <v>7698</v>
      </c>
      <c r="E2328" s="210" t="s">
        <v>357</v>
      </c>
      <c r="F2328" s="209" t="s">
        <v>357</v>
      </c>
      <c r="G2328" s="209">
        <v>101977</v>
      </c>
      <c r="H2328" s="209" t="s">
        <v>7819</v>
      </c>
      <c r="I2328" s="209" t="s">
        <v>149</v>
      </c>
      <c r="J2328" s="209" t="s">
        <v>5447</v>
      </c>
      <c r="K2328" s="210">
        <v>315.42</v>
      </c>
      <c r="L2328" s="209" t="s">
        <v>5390</v>
      </c>
    </row>
    <row r="2329" spans="1:12" ht="13.5">
      <c r="A2329" s="209" t="s">
        <v>7603</v>
      </c>
      <c r="B2329" s="209" t="s">
        <v>7604</v>
      </c>
      <c r="C2329" s="209" t="s">
        <v>7697</v>
      </c>
      <c r="D2329" s="209" t="s">
        <v>7698</v>
      </c>
      <c r="E2329" s="210" t="s">
        <v>357</v>
      </c>
      <c r="F2329" s="209" t="s">
        <v>357</v>
      </c>
      <c r="G2329" s="209">
        <v>101980</v>
      </c>
      <c r="H2329" s="209" t="s">
        <v>7820</v>
      </c>
      <c r="I2329" s="209" t="s">
        <v>149</v>
      </c>
      <c r="J2329" s="209" t="s">
        <v>5447</v>
      </c>
      <c r="K2329" s="210">
        <v>305.64999999999998</v>
      </c>
      <c r="L2329" s="209" t="s">
        <v>5390</v>
      </c>
    </row>
    <row r="2330" spans="1:12" ht="13.5">
      <c r="A2330" s="209" t="s">
        <v>7603</v>
      </c>
      <c r="B2330" s="209" t="s">
        <v>7604</v>
      </c>
      <c r="C2330" s="209" t="s">
        <v>7697</v>
      </c>
      <c r="D2330" s="209" t="s">
        <v>7698</v>
      </c>
      <c r="E2330" s="210" t="s">
        <v>357</v>
      </c>
      <c r="F2330" s="209" t="s">
        <v>357</v>
      </c>
      <c r="G2330" s="209">
        <v>101981</v>
      </c>
      <c r="H2330" s="209" t="s">
        <v>7821</v>
      </c>
      <c r="I2330" s="209" t="s">
        <v>149</v>
      </c>
      <c r="J2330" s="209" t="s">
        <v>5447</v>
      </c>
      <c r="K2330" s="210">
        <v>265.26</v>
      </c>
      <c r="L2330" s="209" t="s">
        <v>5390</v>
      </c>
    </row>
    <row r="2331" spans="1:12" ht="13.5">
      <c r="A2331" s="209" t="s">
        <v>7603</v>
      </c>
      <c r="B2331" s="209" t="s">
        <v>7604</v>
      </c>
      <c r="C2331" s="209" t="s">
        <v>7697</v>
      </c>
      <c r="D2331" s="209" t="s">
        <v>7698</v>
      </c>
      <c r="E2331" s="210" t="s">
        <v>357</v>
      </c>
      <c r="F2331" s="209" t="s">
        <v>357</v>
      </c>
      <c r="G2331" s="209">
        <v>101982</v>
      </c>
      <c r="H2331" s="209" t="s">
        <v>7822</v>
      </c>
      <c r="I2331" s="209" t="s">
        <v>149</v>
      </c>
      <c r="J2331" s="209" t="s">
        <v>5447</v>
      </c>
      <c r="K2331" s="210">
        <v>236.09</v>
      </c>
      <c r="L2331" s="209" t="s">
        <v>5390</v>
      </c>
    </row>
    <row r="2332" spans="1:12" ht="13.5">
      <c r="A2332" s="209" t="s">
        <v>7603</v>
      </c>
      <c r="B2332" s="209" t="s">
        <v>7604</v>
      </c>
      <c r="C2332" s="209" t="s">
        <v>7697</v>
      </c>
      <c r="D2332" s="209" t="s">
        <v>7698</v>
      </c>
      <c r="E2332" s="210" t="s">
        <v>357</v>
      </c>
      <c r="F2332" s="209" t="s">
        <v>357</v>
      </c>
      <c r="G2332" s="209">
        <v>101983</v>
      </c>
      <c r="H2332" s="209" t="s">
        <v>7823</v>
      </c>
      <c r="I2332" s="209" t="s">
        <v>149</v>
      </c>
      <c r="J2332" s="209" t="s">
        <v>5447</v>
      </c>
      <c r="K2332" s="210">
        <v>217.68</v>
      </c>
      <c r="L2332" s="209" t="s">
        <v>5390</v>
      </c>
    </row>
    <row r="2333" spans="1:12" ht="13.5">
      <c r="A2333" s="209" t="s">
        <v>7603</v>
      </c>
      <c r="B2333" s="209" t="s">
        <v>7604</v>
      </c>
      <c r="C2333" s="209" t="s">
        <v>7697</v>
      </c>
      <c r="D2333" s="209" t="s">
        <v>7698</v>
      </c>
      <c r="E2333" s="210" t="s">
        <v>357</v>
      </c>
      <c r="F2333" s="209" t="s">
        <v>357</v>
      </c>
      <c r="G2333" s="209">
        <v>101985</v>
      </c>
      <c r="H2333" s="209" t="s">
        <v>7824</v>
      </c>
      <c r="I2333" s="209" t="s">
        <v>149</v>
      </c>
      <c r="J2333" s="209" t="s">
        <v>5447</v>
      </c>
      <c r="K2333" s="210">
        <v>230.31</v>
      </c>
      <c r="L2333" s="209" t="s">
        <v>5390</v>
      </c>
    </row>
    <row r="2334" spans="1:12" ht="13.5">
      <c r="A2334" s="209" t="s">
        <v>7603</v>
      </c>
      <c r="B2334" s="209" t="s">
        <v>7604</v>
      </c>
      <c r="C2334" s="209" t="s">
        <v>7697</v>
      </c>
      <c r="D2334" s="209" t="s">
        <v>7698</v>
      </c>
      <c r="E2334" s="210" t="s">
        <v>357</v>
      </c>
      <c r="F2334" s="209" t="s">
        <v>357</v>
      </c>
      <c r="G2334" s="209">
        <v>101986</v>
      </c>
      <c r="H2334" s="209" t="s">
        <v>7825</v>
      </c>
      <c r="I2334" s="209" t="s">
        <v>149</v>
      </c>
      <c r="J2334" s="209" t="s">
        <v>5447</v>
      </c>
      <c r="K2334" s="210">
        <v>166.59</v>
      </c>
      <c r="L2334" s="209" t="s">
        <v>5390</v>
      </c>
    </row>
    <row r="2335" spans="1:12" ht="13.5">
      <c r="A2335" s="209" t="s">
        <v>7603</v>
      </c>
      <c r="B2335" s="209" t="s">
        <v>7604</v>
      </c>
      <c r="C2335" s="209" t="s">
        <v>7697</v>
      </c>
      <c r="D2335" s="209" t="s">
        <v>7698</v>
      </c>
      <c r="E2335" s="210" t="s">
        <v>357</v>
      </c>
      <c r="F2335" s="209" t="s">
        <v>357</v>
      </c>
      <c r="G2335" s="209">
        <v>101987</v>
      </c>
      <c r="H2335" s="209" t="s">
        <v>7826</v>
      </c>
      <c r="I2335" s="209" t="s">
        <v>149</v>
      </c>
      <c r="J2335" s="209" t="s">
        <v>5447</v>
      </c>
      <c r="K2335" s="210">
        <v>218.5</v>
      </c>
      <c r="L2335" s="209" t="s">
        <v>5390</v>
      </c>
    </row>
    <row r="2336" spans="1:12" ht="13.5">
      <c r="A2336" s="209" t="s">
        <v>7603</v>
      </c>
      <c r="B2336" s="209" t="s">
        <v>7604</v>
      </c>
      <c r="C2336" s="209" t="s">
        <v>7697</v>
      </c>
      <c r="D2336" s="209" t="s">
        <v>7698</v>
      </c>
      <c r="E2336" s="210" t="s">
        <v>357</v>
      </c>
      <c r="F2336" s="209" t="s">
        <v>357</v>
      </c>
      <c r="G2336" s="209">
        <v>101988</v>
      </c>
      <c r="H2336" s="209" t="s">
        <v>7827</v>
      </c>
      <c r="I2336" s="209" t="s">
        <v>149</v>
      </c>
      <c r="J2336" s="209" t="s">
        <v>5447</v>
      </c>
      <c r="K2336" s="210">
        <v>232.9</v>
      </c>
      <c r="L2336" s="209" t="s">
        <v>5390</v>
      </c>
    </row>
    <row r="2337" spans="1:12" ht="13.5">
      <c r="A2337" s="209" t="s">
        <v>7603</v>
      </c>
      <c r="B2337" s="209" t="s">
        <v>7604</v>
      </c>
      <c r="C2337" s="209" t="s">
        <v>7697</v>
      </c>
      <c r="D2337" s="209" t="s">
        <v>7698</v>
      </c>
      <c r="E2337" s="210" t="s">
        <v>357</v>
      </c>
      <c r="F2337" s="209" t="s">
        <v>357</v>
      </c>
      <c r="G2337" s="209">
        <v>101989</v>
      </c>
      <c r="H2337" s="209" t="s">
        <v>7828</v>
      </c>
      <c r="I2337" s="209" t="s">
        <v>149</v>
      </c>
      <c r="J2337" s="209" t="s">
        <v>5447</v>
      </c>
      <c r="K2337" s="210">
        <v>183.41</v>
      </c>
      <c r="L2337" s="209" t="s">
        <v>5390</v>
      </c>
    </row>
    <row r="2338" spans="1:12" ht="13.5">
      <c r="A2338" s="209" t="s">
        <v>7603</v>
      </c>
      <c r="B2338" s="209" t="s">
        <v>7604</v>
      </c>
      <c r="C2338" s="209" t="s">
        <v>7697</v>
      </c>
      <c r="D2338" s="209" t="s">
        <v>7698</v>
      </c>
      <c r="E2338" s="210" t="s">
        <v>357</v>
      </c>
      <c r="F2338" s="209" t="s">
        <v>357</v>
      </c>
      <c r="G2338" s="209">
        <v>101990</v>
      </c>
      <c r="H2338" s="209" t="s">
        <v>7829</v>
      </c>
      <c r="I2338" s="209" t="s">
        <v>149</v>
      </c>
      <c r="J2338" s="209" t="s">
        <v>5447</v>
      </c>
      <c r="K2338" s="210">
        <v>203.94</v>
      </c>
      <c r="L2338" s="209" t="s">
        <v>5390</v>
      </c>
    </row>
    <row r="2339" spans="1:12" ht="13.5">
      <c r="A2339" s="209" t="s">
        <v>7603</v>
      </c>
      <c r="B2339" s="209" t="s">
        <v>7604</v>
      </c>
      <c r="C2339" s="209" t="s">
        <v>7697</v>
      </c>
      <c r="D2339" s="209" t="s">
        <v>7698</v>
      </c>
      <c r="E2339" s="210" t="s">
        <v>357</v>
      </c>
      <c r="F2339" s="209" t="s">
        <v>357</v>
      </c>
      <c r="G2339" s="209">
        <v>101991</v>
      </c>
      <c r="H2339" s="209" t="s">
        <v>7830</v>
      </c>
      <c r="I2339" s="209" t="s">
        <v>149</v>
      </c>
      <c r="J2339" s="209" t="s">
        <v>5447</v>
      </c>
      <c r="K2339" s="210">
        <v>228.69</v>
      </c>
      <c r="L2339" s="209" t="s">
        <v>5390</v>
      </c>
    </row>
    <row r="2340" spans="1:12" ht="13.5">
      <c r="A2340" s="209" t="s">
        <v>7603</v>
      </c>
      <c r="B2340" s="209" t="s">
        <v>7604</v>
      </c>
      <c r="C2340" s="209" t="s">
        <v>7697</v>
      </c>
      <c r="D2340" s="209" t="s">
        <v>7698</v>
      </c>
      <c r="E2340" s="210" t="s">
        <v>357</v>
      </c>
      <c r="F2340" s="209" t="s">
        <v>357</v>
      </c>
      <c r="G2340" s="209">
        <v>101992</v>
      </c>
      <c r="H2340" s="209" t="s">
        <v>7831</v>
      </c>
      <c r="I2340" s="209" t="s">
        <v>149</v>
      </c>
      <c r="J2340" s="209" t="s">
        <v>5447</v>
      </c>
      <c r="K2340" s="210">
        <v>167.78</v>
      </c>
      <c r="L2340" s="209" t="s">
        <v>5390</v>
      </c>
    </row>
    <row r="2341" spans="1:12" ht="13.5">
      <c r="A2341" s="209" t="s">
        <v>7603</v>
      </c>
      <c r="B2341" s="209" t="s">
        <v>7604</v>
      </c>
      <c r="C2341" s="209" t="s">
        <v>7697</v>
      </c>
      <c r="D2341" s="209" t="s">
        <v>7698</v>
      </c>
      <c r="E2341" s="210" t="s">
        <v>357</v>
      </c>
      <c r="F2341" s="209" t="s">
        <v>357</v>
      </c>
      <c r="G2341" s="209">
        <v>101993</v>
      </c>
      <c r="H2341" s="209" t="s">
        <v>7832</v>
      </c>
      <c r="I2341" s="209" t="s">
        <v>149</v>
      </c>
      <c r="J2341" s="209" t="s">
        <v>5447</v>
      </c>
      <c r="K2341" s="210">
        <v>255.37</v>
      </c>
      <c r="L2341" s="209" t="s">
        <v>5390</v>
      </c>
    </row>
    <row r="2342" spans="1:12" ht="13.5">
      <c r="A2342" s="209" t="s">
        <v>7603</v>
      </c>
      <c r="B2342" s="209" t="s">
        <v>7604</v>
      </c>
      <c r="C2342" s="209" t="s">
        <v>7697</v>
      </c>
      <c r="D2342" s="209" t="s">
        <v>7698</v>
      </c>
      <c r="E2342" s="210" t="s">
        <v>357</v>
      </c>
      <c r="F2342" s="209" t="s">
        <v>357</v>
      </c>
      <c r="G2342" s="209">
        <v>101994</v>
      </c>
      <c r="H2342" s="209" t="s">
        <v>7833</v>
      </c>
      <c r="I2342" s="209" t="s">
        <v>149</v>
      </c>
      <c r="J2342" s="209" t="s">
        <v>5447</v>
      </c>
      <c r="K2342" s="210">
        <v>248.76</v>
      </c>
      <c r="L2342" s="209" t="s">
        <v>5390</v>
      </c>
    </row>
    <row r="2343" spans="1:12" ht="13.5">
      <c r="A2343" s="209" t="s">
        <v>7603</v>
      </c>
      <c r="B2343" s="209" t="s">
        <v>7604</v>
      </c>
      <c r="C2343" s="209" t="s">
        <v>7697</v>
      </c>
      <c r="D2343" s="209" t="s">
        <v>7698</v>
      </c>
      <c r="E2343" s="210" t="s">
        <v>357</v>
      </c>
      <c r="F2343" s="209" t="s">
        <v>357</v>
      </c>
      <c r="G2343" s="209">
        <v>101995</v>
      </c>
      <c r="H2343" s="209" t="s">
        <v>7834</v>
      </c>
      <c r="I2343" s="209" t="s">
        <v>149</v>
      </c>
      <c r="J2343" s="209" t="s">
        <v>5447</v>
      </c>
      <c r="K2343" s="210">
        <v>193.19</v>
      </c>
      <c r="L2343" s="209" t="s">
        <v>5390</v>
      </c>
    </row>
    <row r="2344" spans="1:12" ht="13.5">
      <c r="A2344" s="209" t="s">
        <v>7603</v>
      </c>
      <c r="B2344" s="209" t="s">
        <v>7604</v>
      </c>
      <c r="C2344" s="209" t="s">
        <v>7697</v>
      </c>
      <c r="D2344" s="209" t="s">
        <v>7698</v>
      </c>
      <c r="E2344" s="210" t="s">
        <v>357</v>
      </c>
      <c r="F2344" s="209" t="s">
        <v>357</v>
      </c>
      <c r="G2344" s="209">
        <v>101996</v>
      </c>
      <c r="H2344" s="209" t="s">
        <v>7835</v>
      </c>
      <c r="I2344" s="209" t="s">
        <v>149</v>
      </c>
      <c r="J2344" s="209" t="s">
        <v>5447</v>
      </c>
      <c r="K2344" s="210">
        <v>218.92</v>
      </c>
      <c r="L2344" s="209" t="s">
        <v>5390</v>
      </c>
    </row>
    <row r="2345" spans="1:12" ht="13.5">
      <c r="A2345" s="209" t="s">
        <v>7603</v>
      </c>
      <c r="B2345" s="209" t="s">
        <v>7604</v>
      </c>
      <c r="C2345" s="209" t="s">
        <v>7697</v>
      </c>
      <c r="D2345" s="209" t="s">
        <v>7698</v>
      </c>
      <c r="E2345" s="210" t="s">
        <v>357</v>
      </c>
      <c r="F2345" s="209" t="s">
        <v>357</v>
      </c>
      <c r="G2345" s="209">
        <v>101997</v>
      </c>
      <c r="H2345" s="209" t="s">
        <v>7836</v>
      </c>
      <c r="I2345" s="209" t="s">
        <v>149</v>
      </c>
      <c r="J2345" s="209" t="s">
        <v>5447</v>
      </c>
      <c r="K2345" s="210">
        <v>228.09</v>
      </c>
      <c r="L2345" s="209" t="s">
        <v>5390</v>
      </c>
    </row>
    <row r="2346" spans="1:12" ht="13.5">
      <c r="A2346" s="209" t="s">
        <v>7603</v>
      </c>
      <c r="B2346" s="209" t="s">
        <v>7604</v>
      </c>
      <c r="C2346" s="209" t="s">
        <v>7697</v>
      </c>
      <c r="D2346" s="209" t="s">
        <v>7698</v>
      </c>
      <c r="E2346" s="210" t="s">
        <v>357</v>
      </c>
      <c r="F2346" s="209" t="s">
        <v>357</v>
      </c>
      <c r="G2346" s="209">
        <v>101998</v>
      </c>
      <c r="H2346" s="209" t="s">
        <v>7837</v>
      </c>
      <c r="I2346" s="209" t="s">
        <v>149</v>
      </c>
      <c r="J2346" s="209" t="s">
        <v>5447</v>
      </c>
      <c r="K2346" s="210">
        <v>165.79</v>
      </c>
      <c r="L2346" s="209" t="s">
        <v>5390</v>
      </c>
    </row>
    <row r="2347" spans="1:12" ht="13.5">
      <c r="A2347" s="209" t="s">
        <v>7603</v>
      </c>
      <c r="B2347" s="209" t="s">
        <v>7604</v>
      </c>
      <c r="C2347" s="209" t="s">
        <v>7697</v>
      </c>
      <c r="D2347" s="209" t="s">
        <v>7698</v>
      </c>
      <c r="E2347" s="210" t="s">
        <v>357</v>
      </c>
      <c r="F2347" s="209" t="s">
        <v>357</v>
      </c>
      <c r="G2347" s="209">
        <v>101999</v>
      </c>
      <c r="H2347" s="209" t="s">
        <v>7838</v>
      </c>
      <c r="I2347" s="209" t="s">
        <v>149</v>
      </c>
      <c r="J2347" s="209" t="s">
        <v>5447</v>
      </c>
      <c r="K2347" s="210">
        <v>273.14</v>
      </c>
      <c r="L2347" s="209" t="s">
        <v>5390</v>
      </c>
    </row>
    <row r="2348" spans="1:12" ht="13.5">
      <c r="A2348" s="209" t="s">
        <v>7603</v>
      </c>
      <c r="B2348" s="209" t="s">
        <v>7604</v>
      </c>
      <c r="C2348" s="209" t="s">
        <v>7697</v>
      </c>
      <c r="D2348" s="209" t="s">
        <v>7698</v>
      </c>
      <c r="E2348" s="210" t="s">
        <v>357</v>
      </c>
      <c r="F2348" s="209" t="s">
        <v>357</v>
      </c>
      <c r="G2348" s="209">
        <v>102000</v>
      </c>
      <c r="H2348" s="209" t="s">
        <v>7839</v>
      </c>
      <c r="I2348" s="209" t="s">
        <v>149</v>
      </c>
      <c r="J2348" s="209" t="s">
        <v>5447</v>
      </c>
      <c r="K2348" s="210">
        <v>432.32</v>
      </c>
      <c r="L2348" s="209" t="s">
        <v>5390</v>
      </c>
    </row>
    <row r="2349" spans="1:12" ht="13.5">
      <c r="A2349" s="209" t="s">
        <v>7603</v>
      </c>
      <c r="B2349" s="209" t="s">
        <v>7604</v>
      </c>
      <c r="C2349" s="209" t="s">
        <v>7697</v>
      </c>
      <c r="D2349" s="209" t="s">
        <v>7698</v>
      </c>
      <c r="E2349" s="210" t="s">
        <v>357</v>
      </c>
      <c r="F2349" s="209" t="s">
        <v>357</v>
      </c>
      <c r="G2349" s="209">
        <v>102001</v>
      </c>
      <c r="H2349" s="209" t="s">
        <v>7840</v>
      </c>
      <c r="I2349" s="209" t="s">
        <v>149</v>
      </c>
      <c r="J2349" s="209" t="s">
        <v>5447</v>
      </c>
      <c r="K2349" s="210">
        <v>374.42</v>
      </c>
      <c r="L2349" s="209" t="s">
        <v>5390</v>
      </c>
    </row>
    <row r="2350" spans="1:12" ht="13.5">
      <c r="A2350" s="209" t="s">
        <v>7603</v>
      </c>
      <c r="B2350" s="209" t="s">
        <v>7604</v>
      </c>
      <c r="C2350" s="209" t="s">
        <v>7697</v>
      </c>
      <c r="D2350" s="209" t="s">
        <v>7698</v>
      </c>
      <c r="E2350" s="210" t="s">
        <v>357</v>
      </c>
      <c r="F2350" s="209" t="s">
        <v>357</v>
      </c>
      <c r="G2350" s="209">
        <v>102002</v>
      </c>
      <c r="H2350" s="209" t="s">
        <v>7841</v>
      </c>
      <c r="I2350" s="209" t="s">
        <v>149</v>
      </c>
      <c r="J2350" s="209" t="s">
        <v>5447</v>
      </c>
      <c r="K2350" s="210">
        <v>296.51</v>
      </c>
      <c r="L2350" s="209" t="s">
        <v>5390</v>
      </c>
    </row>
    <row r="2351" spans="1:12" ht="13.5">
      <c r="A2351" s="209" t="s">
        <v>7603</v>
      </c>
      <c r="B2351" s="209" t="s">
        <v>7604</v>
      </c>
      <c r="C2351" s="209" t="s">
        <v>7697</v>
      </c>
      <c r="D2351" s="209" t="s">
        <v>7698</v>
      </c>
      <c r="E2351" s="210" t="s">
        <v>357</v>
      </c>
      <c r="F2351" s="209" t="s">
        <v>357</v>
      </c>
      <c r="G2351" s="209">
        <v>102003</v>
      </c>
      <c r="H2351" s="209" t="s">
        <v>7842</v>
      </c>
      <c r="I2351" s="209" t="s">
        <v>149</v>
      </c>
      <c r="J2351" s="209" t="s">
        <v>5447</v>
      </c>
      <c r="K2351" s="210">
        <v>284.10000000000002</v>
      </c>
      <c r="L2351" s="209" t="s">
        <v>5390</v>
      </c>
    </row>
    <row r="2352" spans="1:12" ht="13.5">
      <c r="A2352" s="209" t="s">
        <v>7603</v>
      </c>
      <c r="B2352" s="209" t="s">
        <v>7604</v>
      </c>
      <c r="C2352" s="209" t="s">
        <v>7697</v>
      </c>
      <c r="D2352" s="209" t="s">
        <v>7698</v>
      </c>
      <c r="E2352" s="210" t="s">
        <v>357</v>
      </c>
      <c r="F2352" s="209" t="s">
        <v>357</v>
      </c>
      <c r="G2352" s="209">
        <v>102004</v>
      </c>
      <c r="H2352" s="209" t="s">
        <v>7843</v>
      </c>
      <c r="I2352" s="209" t="s">
        <v>149</v>
      </c>
      <c r="J2352" s="209" t="s">
        <v>5447</v>
      </c>
      <c r="K2352" s="210">
        <v>252.42</v>
      </c>
      <c r="L2352" s="209" t="s">
        <v>5390</v>
      </c>
    </row>
    <row r="2353" spans="1:12" ht="13.5">
      <c r="A2353" s="209" t="s">
        <v>7603</v>
      </c>
      <c r="B2353" s="209" t="s">
        <v>7604</v>
      </c>
      <c r="C2353" s="209" t="s">
        <v>7697</v>
      </c>
      <c r="D2353" s="209" t="s">
        <v>7698</v>
      </c>
      <c r="E2353" s="210" t="s">
        <v>357</v>
      </c>
      <c r="F2353" s="209" t="s">
        <v>357</v>
      </c>
      <c r="G2353" s="209">
        <v>102005</v>
      </c>
      <c r="H2353" s="209" t="s">
        <v>7844</v>
      </c>
      <c r="I2353" s="209" t="s">
        <v>149</v>
      </c>
      <c r="J2353" s="209" t="s">
        <v>5447</v>
      </c>
      <c r="K2353" s="210">
        <v>222.78</v>
      </c>
      <c r="L2353" s="209" t="s">
        <v>5390</v>
      </c>
    </row>
    <row r="2354" spans="1:12" ht="13.5">
      <c r="A2354" s="209" t="s">
        <v>7603</v>
      </c>
      <c r="B2354" s="209" t="s">
        <v>7604</v>
      </c>
      <c r="C2354" s="209" t="s">
        <v>7697</v>
      </c>
      <c r="D2354" s="209" t="s">
        <v>7698</v>
      </c>
      <c r="E2354" s="210" t="s">
        <v>357</v>
      </c>
      <c r="F2354" s="209" t="s">
        <v>357</v>
      </c>
      <c r="G2354" s="209">
        <v>102006</v>
      </c>
      <c r="H2354" s="209" t="s">
        <v>7845</v>
      </c>
      <c r="I2354" s="209" t="s">
        <v>149</v>
      </c>
      <c r="J2354" s="209" t="s">
        <v>5447</v>
      </c>
      <c r="K2354" s="210">
        <v>204.07</v>
      </c>
      <c r="L2354" s="209" t="s">
        <v>5390</v>
      </c>
    </row>
    <row r="2355" spans="1:12" ht="13.5">
      <c r="A2355" s="209" t="s">
        <v>7603</v>
      </c>
      <c r="B2355" s="209" t="s">
        <v>7604</v>
      </c>
      <c r="C2355" s="209" t="s">
        <v>7697</v>
      </c>
      <c r="D2355" s="209" t="s">
        <v>7698</v>
      </c>
      <c r="E2355" s="210" t="s">
        <v>357</v>
      </c>
      <c r="F2355" s="209" t="s">
        <v>357</v>
      </c>
      <c r="G2355" s="209">
        <v>102007</v>
      </c>
      <c r="H2355" s="209" t="s">
        <v>7846</v>
      </c>
      <c r="I2355" s="209" t="s">
        <v>149</v>
      </c>
      <c r="J2355" s="209" t="s">
        <v>5447</v>
      </c>
      <c r="K2355" s="210">
        <v>426.65</v>
      </c>
      <c r="L2355" s="209" t="s">
        <v>5390</v>
      </c>
    </row>
    <row r="2356" spans="1:12" ht="13.5">
      <c r="A2356" s="209" t="s">
        <v>7603</v>
      </c>
      <c r="B2356" s="209" t="s">
        <v>7604</v>
      </c>
      <c r="C2356" s="209" t="s">
        <v>7697</v>
      </c>
      <c r="D2356" s="209" t="s">
        <v>7698</v>
      </c>
      <c r="E2356" s="210" t="s">
        <v>357</v>
      </c>
      <c r="F2356" s="209" t="s">
        <v>357</v>
      </c>
      <c r="G2356" s="209">
        <v>102008</v>
      </c>
      <c r="H2356" s="209" t="s">
        <v>7847</v>
      </c>
      <c r="I2356" s="209" t="s">
        <v>149</v>
      </c>
      <c r="J2356" s="209" t="s">
        <v>5447</v>
      </c>
      <c r="K2356" s="210">
        <v>358.88</v>
      </c>
      <c r="L2356" s="209" t="s">
        <v>5390</v>
      </c>
    </row>
    <row r="2357" spans="1:12" ht="13.5">
      <c r="A2357" s="209" t="s">
        <v>7603</v>
      </c>
      <c r="B2357" s="209" t="s">
        <v>7604</v>
      </c>
      <c r="C2357" s="209" t="s">
        <v>7697</v>
      </c>
      <c r="D2357" s="209" t="s">
        <v>7698</v>
      </c>
      <c r="E2357" s="210" t="s">
        <v>357</v>
      </c>
      <c r="F2357" s="209" t="s">
        <v>357</v>
      </c>
      <c r="G2357" s="209">
        <v>102009</v>
      </c>
      <c r="H2357" s="209" t="s">
        <v>7848</v>
      </c>
      <c r="I2357" s="209" t="s">
        <v>149</v>
      </c>
      <c r="J2357" s="209" t="s">
        <v>5447</v>
      </c>
      <c r="K2357" s="210">
        <v>314.56</v>
      </c>
      <c r="L2357" s="209" t="s">
        <v>5390</v>
      </c>
    </row>
    <row r="2358" spans="1:12" ht="13.5">
      <c r="A2358" s="209" t="s">
        <v>7603</v>
      </c>
      <c r="B2358" s="209" t="s">
        <v>7604</v>
      </c>
      <c r="C2358" s="209" t="s">
        <v>7697</v>
      </c>
      <c r="D2358" s="209" t="s">
        <v>7698</v>
      </c>
      <c r="E2358" s="210" t="s">
        <v>357</v>
      </c>
      <c r="F2358" s="209" t="s">
        <v>357</v>
      </c>
      <c r="G2358" s="209">
        <v>102010</v>
      </c>
      <c r="H2358" s="209" t="s">
        <v>7849</v>
      </c>
      <c r="I2358" s="209" t="s">
        <v>149</v>
      </c>
      <c r="J2358" s="209" t="s">
        <v>5447</v>
      </c>
      <c r="K2358" s="210">
        <v>301.02999999999997</v>
      </c>
      <c r="L2358" s="209" t="s">
        <v>5390</v>
      </c>
    </row>
    <row r="2359" spans="1:12" ht="13.5">
      <c r="A2359" s="209" t="s">
        <v>7603</v>
      </c>
      <c r="B2359" s="209" t="s">
        <v>7604</v>
      </c>
      <c r="C2359" s="209" t="s">
        <v>7697</v>
      </c>
      <c r="D2359" s="209" t="s">
        <v>7698</v>
      </c>
      <c r="E2359" s="210" t="s">
        <v>357</v>
      </c>
      <c r="F2359" s="209" t="s">
        <v>357</v>
      </c>
      <c r="G2359" s="209">
        <v>102011</v>
      </c>
      <c r="H2359" s="209" t="s">
        <v>7850</v>
      </c>
      <c r="I2359" s="209" t="s">
        <v>149</v>
      </c>
      <c r="J2359" s="209" t="s">
        <v>5447</v>
      </c>
      <c r="K2359" s="210">
        <v>258.57</v>
      </c>
      <c r="L2359" s="209" t="s">
        <v>5390</v>
      </c>
    </row>
    <row r="2360" spans="1:12" ht="13.5">
      <c r="A2360" s="209" t="s">
        <v>7603</v>
      </c>
      <c r="B2360" s="209" t="s">
        <v>7604</v>
      </c>
      <c r="C2360" s="209" t="s">
        <v>7697</v>
      </c>
      <c r="D2360" s="209" t="s">
        <v>7698</v>
      </c>
      <c r="E2360" s="210" t="s">
        <v>357</v>
      </c>
      <c r="F2360" s="209" t="s">
        <v>357</v>
      </c>
      <c r="G2360" s="209">
        <v>102012</v>
      </c>
      <c r="H2360" s="209" t="s">
        <v>7851</v>
      </c>
      <c r="I2360" s="209" t="s">
        <v>149</v>
      </c>
      <c r="J2360" s="209" t="s">
        <v>5447</v>
      </c>
      <c r="K2360" s="210">
        <v>228.64</v>
      </c>
      <c r="L2360" s="209" t="s">
        <v>5390</v>
      </c>
    </row>
    <row r="2361" spans="1:12" ht="13.5">
      <c r="A2361" s="209" t="s">
        <v>7603</v>
      </c>
      <c r="B2361" s="209" t="s">
        <v>7604</v>
      </c>
      <c r="C2361" s="209" t="s">
        <v>7697</v>
      </c>
      <c r="D2361" s="209" t="s">
        <v>7698</v>
      </c>
      <c r="E2361" s="210" t="s">
        <v>357</v>
      </c>
      <c r="F2361" s="209" t="s">
        <v>357</v>
      </c>
      <c r="G2361" s="209">
        <v>102013</v>
      </c>
      <c r="H2361" s="209" t="s">
        <v>7852</v>
      </c>
      <c r="I2361" s="209" t="s">
        <v>149</v>
      </c>
      <c r="J2361" s="209" t="s">
        <v>5447</v>
      </c>
      <c r="K2361" s="210">
        <v>212.08</v>
      </c>
      <c r="L2361" s="209" t="s">
        <v>5390</v>
      </c>
    </row>
    <row r="2362" spans="1:12" ht="13.5">
      <c r="A2362" s="209" t="s">
        <v>7603</v>
      </c>
      <c r="B2362" s="209" t="s">
        <v>7604</v>
      </c>
      <c r="C2362" s="209" t="s">
        <v>7697</v>
      </c>
      <c r="D2362" s="209" t="s">
        <v>7698</v>
      </c>
      <c r="E2362" s="210" t="s">
        <v>357</v>
      </c>
      <c r="F2362" s="209" t="s">
        <v>357</v>
      </c>
      <c r="G2362" s="209">
        <v>102014</v>
      </c>
      <c r="H2362" s="209" t="s">
        <v>7853</v>
      </c>
      <c r="I2362" s="209" t="s">
        <v>149</v>
      </c>
      <c r="J2362" s="209" t="s">
        <v>5447</v>
      </c>
      <c r="K2362" s="210">
        <v>468.84</v>
      </c>
      <c r="L2362" s="209" t="s">
        <v>5390</v>
      </c>
    </row>
    <row r="2363" spans="1:12" ht="13.5">
      <c r="A2363" s="209" t="s">
        <v>7603</v>
      </c>
      <c r="B2363" s="209" t="s">
        <v>7604</v>
      </c>
      <c r="C2363" s="209" t="s">
        <v>7697</v>
      </c>
      <c r="D2363" s="209" t="s">
        <v>7698</v>
      </c>
      <c r="E2363" s="210" t="s">
        <v>357</v>
      </c>
      <c r="F2363" s="209" t="s">
        <v>357</v>
      </c>
      <c r="G2363" s="209">
        <v>102015</v>
      </c>
      <c r="H2363" s="209" t="s">
        <v>7854</v>
      </c>
      <c r="I2363" s="209" t="s">
        <v>149</v>
      </c>
      <c r="J2363" s="209" t="s">
        <v>5447</v>
      </c>
      <c r="K2363" s="210">
        <v>394.92</v>
      </c>
      <c r="L2363" s="209" t="s">
        <v>5390</v>
      </c>
    </row>
    <row r="2364" spans="1:12" ht="13.5">
      <c r="A2364" s="209" t="s">
        <v>7603</v>
      </c>
      <c r="B2364" s="209" t="s">
        <v>7604</v>
      </c>
      <c r="C2364" s="209" t="s">
        <v>7697</v>
      </c>
      <c r="D2364" s="209" t="s">
        <v>7698</v>
      </c>
      <c r="E2364" s="210" t="s">
        <v>357</v>
      </c>
      <c r="F2364" s="209" t="s">
        <v>357</v>
      </c>
      <c r="G2364" s="209">
        <v>102016</v>
      </c>
      <c r="H2364" s="209" t="s">
        <v>7855</v>
      </c>
      <c r="I2364" s="209" t="s">
        <v>149</v>
      </c>
      <c r="J2364" s="209" t="s">
        <v>5447</v>
      </c>
      <c r="K2364" s="210">
        <v>292.11</v>
      </c>
      <c r="L2364" s="209" t="s">
        <v>5390</v>
      </c>
    </row>
    <row r="2365" spans="1:12" ht="13.5">
      <c r="A2365" s="209" t="s">
        <v>7603</v>
      </c>
      <c r="B2365" s="209" t="s">
        <v>7604</v>
      </c>
      <c r="C2365" s="209" t="s">
        <v>7697</v>
      </c>
      <c r="D2365" s="209" t="s">
        <v>7698</v>
      </c>
      <c r="E2365" s="210" t="s">
        <v>357</v>
      </c>
      <c r="F2365" s="209" t="s">
        <v>357</v>
      </c>
      <c r="G2365" s="209">
        <v>102017</v>
      </c>
      <c r="H2365" s="209" t="s">
        <v>7856</v>
      </c>
      <c r="I2365" s="209" t="s">
        <v>149</v>
      </c>
      <c r="J2365" s="209" t="s">
        <v>5447</v>
      </c>
      <c r="K2365" s="210">
        <v>277.01</v>
      </c>
      <c r="L2365" s="209" t="s">
        <v>5390</v>
      </c>
    </row>
    <row r="2366" spans="1:12" ht="13.5">
      <c r="A2366" s="209" t="s">
        <v>7603</v>
      </c>
      <c r="B2366" s="209" t="s">
        <v>7604</v>
      </c>
      <c r="C2366" s="209" t="s">
        <v>7697</v>
      </c>
      <c r="D2366" s="209" t="s">
        <v>7698</v>
      </c>
      <c r="E2366" s="210" t="s">
        <v>357</v>
      </c>
      <c r="F2366" s="209" t="s">
        <v>357</v>
      </c>
      <c r="G2366" s="209">
        <v>102036</v>
      </c>
      <c r="H2366" s="209" t="s">
        <v>7857</v>
      </c>
      <c r="I2366" s="209" t="s">
        <v>149</v>
      </c>
      <c r="J2366" s="209" t="s">
        <v>5447</v>
      </c>
      <c r="K2366" s="210">
        <v>243.74</v>
      </c>
      <c r="L2366" s="209" t="s">
        <v>5390</v>
      </c>
    </row>
    <row r="2367" spans="1:12" ht="13.5">
      <c r="A2367" s="209" t="s">
        <v>7603</v>
      </c>
      <c r="B2367" s="209" t="s">
        <v>7604</v>
      </c>
      <c r="C2367" s="209" t="s">
        <v>7697</v>
      </c>
      <c r="D2367" s="209" t="s">
        <v>7698</v>
      </c>
      <c r="E2367" s="210" t="s">
        <v>357</v>
      </c>
      <c r="F2367" s="209" t="s">
        <v>357</v>
      </c>
      <c r="G2367" s="209">
        <v>102037</v>
      </c>
      <c r="H2367" s="209" t="s">
        <v>7858</v>
      </c>
      <c r="I2367" s="209" t="s">
        <v>149</v>
      </c>
      <c r="J2367" s="209" t="s">
        <v>5447</v>
      </c>
      <c r="K2367" s="210">
        <v>214.28</v>
      </c>
      <c r="L2367" s="209" t="s">
        <v>5390</v>
      </c>
    </row>
    <row r="2368" spans="1:12" ht="13.5">
      <c r="A2368" s="209" t="s">
        <v>7603</v>
      </c>
      <c r="B2368" s="209" t="s">
        <v>7604</v>
      </c>
      <c r="C2368" s="209" t="s">
        <v>7697</v>
      </c>
      <c r="D2368" s="209" t="s">
        <v>7698</v>
      </c>
      <c r="E2368" s="210" t="s">
        <v>357</v>
      </c>
      <c r="F2368" s="209" t="s">
        <v>357</v>
      </c>
      <c r="G2368" s="209">
        <v>102038</v>
      </c>
      <c r="H2368" s="209" t="s">
        <v>7859</v>
      </c>
      <c r="I2368" s="209" t="s">
        <v>149</v>
      </c>
      <c r="J2368" s="209" t="s">
        <v>5447</v>
      </c>
      <c r="K2368" s="210">
        <v>197.96</v>
      </c>
      <c r="L2368" s="209" t="s">
        <v>5390</v>
      </c>
    </row>
    <row r="2369" spans="1:12" ht="13.5">
      <c r="A2369" s="209" t="s">
        <v>7603</v>
      </c>
      <c r="B2369" s="209" t="s">
        <v>7604</v>
      </c>
      <c r="C2369" s="209" t="s">
        <v>7697</v>
      </c>
      <c r="D2369" s="209" t="s">
        <v>7698</v>
      </c>
      <c r="E2369" s="210" t="s">
        <v>357</v>
      </c>
      <c r="F2369" s="209" t="s">
        <v>357</v>
      </c>
      <c r="G2369" s="209">
        <v>102039</v>
      </c>
      <c r="H2369" s="209" t="s">
        <v>7860</v>
      </c>
      <c r="I2369" s="209" t="s">
        <v>149</v>
      </c>
      <c r="J2369" s="209" t="s">
        <v>5447</v>
      </c>
      <c r="K2369" s="210">
        <v>446.14</v>
      </c>
      <c r="L2369" s="209" t="s">
        <v>5390</v>
      </c>
    </row>
    <row r="2370" spans="1:12" ht="13.5">
      <c r="A2370" s="209" t="s">
        <v>7603</v>
      </c>
      <c r="B2370" s="209" t="s">
        <v>7604</v>
      </c>
      <c r="C2370" s="209" t="s">
        <v>7697</v>
      </c>
      <c r="D2370" s="209" t="s">
        <v>7698</v>
      </c>
      <c r="E2370" s="210" t="s">
        <v>357</v>
      </c>
      <c r="F2370" s="209" t="s">
        <v>357</v>
      </c>
      <c r="G2370" s="209">
        <v>102040</v>
      </c>
      <c r="H2370" s="209" t="s">
        <v>7861</v>
      </c>
      <c r="I2370" s="209" t="s">
        <v>149</v>
      </c>
      <c r="J2370" s="209" t="s">
        <v>5447</v>
      </c>
      <c r="K2370" s="210">
        <v>374.11</v>
      </c>
      <c r="L2370" s="209" t="s">
        <v>5390</v>
      </c>
    </row>
    <row r="2371" spans="1:12" ht="13.5">
      <c r="A2371" s="209" t="s">
        <v>7603</v>
      </c>
      <c r="B2371" s="209" t="s">
        <v>7604</v>
      </c>
      <c r="C2371" s="209" t="s">
        <v>7697</v>
      </c>
      <c r="D2371" s="209" t="s">
        <v>7698</v>
      </c>
      <c r="E2371" s="210" t="s">
        <v>357</v>
      </c>
      <c r="F2371" s="209" t="s">
        <v>357</v>
      </c>
      <c r="G2371" s="209">
        <v>102041</v>
      </c>
      <c r="H2371" s="209" t="s">
        <v>7862</v>
      </c>
      <c r="I2371" s="209" t="s">
        <v>149</v>
      </c>
      <c r="J2371" s="209" t="s">
        <v>5447</v>
      </c>
      <c r="K2371" s="210">
        <v>315.58999999999997</v>
      </c>
      <c r="L2371" s="209" t="s">
        <v>5390</v>
      </c>
    </row>
    <row r="2372" spans="1:12" ht="13.5">
      <c r="A2372" s="209" t="s">
        <v>7603</v>
      </c>
      <c r="B2372" s="209" t="s">
        <v>7604</v>
      </c>
      <c r="C2372" s="209" t="s">
        <v>7697</v>
      </c>
      <c r="D2372" s="209" t="s">
        <v>7698</v>
      </c>
      <c r="E2372" s="210" t="s">
        <v>357</v>
      </c>
      <c r="F2372" s="209" t="s">
        <v>357</v>
      </c>
      <c r="G2372" s="209">
        <v>102042</v>
      </c>
      <c r="H2372" s="209" t="s">
        <v>7863</v>
      </c>
      <c r="I2372" s="209" t="s">
        <v>149</v>
      </c>
      <c r="J2372" s="209" t="s">
        <v>5447</v>
      </c>
      <c r="K2372" s="210">
        <v>298.14</v>
      </c>
      <c r="L2372" s="209" t="s">
        <v>5390</v>
      </c>
    </row>
    <row r="2373" spans="1:12" ht="13.5">
      <c r="A2373" s="209" t="s">
        <v>7603</v>
      </c>
      <c r="B2373" s="209" t="s">
        <v>7604</v>
      </c>
      <c r="C2373" s="209" t="s">
        <v>7697</v>
      </c>
      <c r="D2373" s="209" t="s">
        <v>7698</v>
      </c>
      <c r="E2373" s="210" t="s">
        <v>357</v>
      </c>
      <c r="F2373" s="209" t="s">
        <v>357</v>
      </c>
      <c r="G2373" s="209">
        <v>102043</v>
      </c>
      <c r="H2373" s="209" t="s">
        <v>7864</v>
      </c>
      <c r="I2373" s="209" t="s">
        <v>149</v>
      </c>
      <c r="J2373" s="209" t="s">
        <v>5447</v>
      </c>
      <c r="K2373" s="210">
        <v>256.56</v>
      </c>
      <c r="L2373" s="209" t="s">
        <v>5390</v>
      </c>
    </row>
    <row r="2374" spans="1:12" ht="13.5">
      <c r="A2374" s="209" t="s">
        <v>7603</v>
      </c>
      <c r="B2374" s="209" t="s">
        <v>7604</v>
      </c>
      <c r="C2374" s="209" t="s">
        <v>7697</v>
      </c>
      <c r="D2374" s="209" t="s">
        <v>7698</v>
      </c>
      <c r="E2374" s="210" t="s">
        <v>357</v>
      </c>
      <c r="F2374" s="209" t="s">
        <v>357</v>
      </c>
      <c r="G2374" s="209">
        <v>102044</v>
      </c>
      <c r="H2374" s="209" t="s">
        <v>7865</v>
      </c>
      <c r="I2374" s="209" t="s">
        <v>149</v>
      </c>
      <c r="J2374" s="209" t="s">
        <v>5447</v>
      </c>
      <c r="K2374" s="210">
        <v>227.37</v>
      </c>
      <c r="L2374" s="209" t="s">
        <v>5390</v>
      </c>
    </row>
    <row r="2375" spans="1:12" ht="13.5">
      <c r="A2375" s="209" t="s">
        <v>7603</v>
      </c>
      <c r="B2375" s="209" t="s">
        <v>7604</v>
      </c>
      <c r="C2375" s="209" t="s">
        <v>7697</v>
      </c>
      <c r="D2375" s="209" t="s">
        <v>7698</v>
      </c>
      <c r="E2375" s="210" t="s">
        <v>357</v>
      </c>
      <c r="F2375" s="209" t="s">
        <v>357</v>
      </c>
      <c r="G2375" s="209">
        <v>102045</v>
      </c>
      <c r="H2375" s="209" t="s">
        <v>7866</v>
      </c>
      <c r="I2375" s="209" t="s">
        <v>149</v>
      </c>
      <c r="J2375" s="209" t="s">
        <v>5447</v>
      </c>
      <c r="K2375" s="210">
        <v>209.86</v>
      </c>
      <c r="L2375" s="209" t="s">
        <v>5390</v>
      </c>
    </row>
    <row r="2376" spans="1:12" ht="13.5">
      <c r="A2376" s="209" t="s">
        <v>7603</v>
      </c>
      <c r="B2376" s="209" t="s">
        <v>7604</v>
      </c>
      <c r="C2376" s="209" t="s">
        <v>7697</v>
      </c>
      <c r="D2376" s="209" t="s">
        <v>7698</v>
      </c>
      <c r="E2376" s="210" t="s">
        <v>357</v>
      </c>
      <c r="F2376" s="209" t="s">
        <v>357</v>
      </c>
      <c r="G2376" s="209">
        <v>102046</v>
      </c>
      <c r="H2376" s="209" t="s">
        <v>7867</v>
      </c>
      <c r="I2376" s="209" t="s">
        <v>149</v>
      </c>
      <c r="J2376" s="209" t="s">
        <v>5447</v>
      </c>
      <c r="K2376" s="210">
        <v>474.63</v>
      </c>
      <c r="L2376" s="209" t="s">
        <v>5390</v>
      </c>
    </row>
    <row r="2377" spans="1:12" ht="13.5">
      <c r="A2377" s="209" t="s">
        <v>7603</v>
      </c>
      <c r="B2377" s="209" t="s">
        <v>7604</v>
      </c>
      <c r="C2377" s="209" t="s">
        <v>7697</v>
      </c>
      <c r="D2377" s="209" t="s">
        <v>7698</v>
      </c>
      <c r="E2377" s="210" t="s">
        <v>357</v>
      </c>
      <c r="F2377" s="209" t="s">
        <v>357</v>
      </c>
      <c r="G2377" s="209">
        <v>102047</v>
      </c>
      <c r="H2377" s="209" t="s">
        <v>7868</v>
      </c>
      <c r="I2377" s="209" t="s">
        <v>149</v>
      </c>
      <c r="J2377" s="209" t="s">
        <v>5447</v>
      </c>
      <c r="K2377" s="210">
        <v>406.92</v>
      </c>
      <c r="L2377" s="209" t="s">
        <v>5390</v>
      </c>
    </row>
    <row r="2378" spans="1:12" ht="13.5">
      <c r="A2378" s="209" t="s">
        <v>7603</v>
      </c>
      <c r="B2378" s="209" t="s">
        <v>7604</v>
      </c>
      <c r="C2378" s="209" t="s">
        <v>7697</v>
      </c>
      <c r="D2378" s="209" t="s">
        <v>7698</v>
      </c>
      <c r="E2378" s="210" t="s">
        <v>357</v>
      </c>
      <c r="F2378" s="209" t="s">
        <v>357</v>
      </c>
      <c r="G2378" s="209">
        <v>102048</v>
      </c>
      <c r="H2378" s="209" t="s">
        <v>7869</v>
      </c>
      <c r="I2378" s="209" t="s">
        <v>149</v>
      </c>
      <c r="J2378" s="209" t="s">
        <v>5447</v>
      </c>
      <c r="K2378" s="210">
        <v>281.01</v>
      </c>
      <c r="L2378" s="209" t="s">
        <v>5390</v>
      </c>
    </row>
    <row r="2379" spans="1:12" ht="13.5">
      <c r="A2379" s="209" t="s">
        <v>7603</v>
      </c>
      <c r="B2379" s="209" t="s">
        <v>7604</v>
      </c>
      <c r="C2379" s="209" t="s">
        <v>7697</v>
      </c>
      <c r="D2379" s="209" t="s">
        <v>7698</v>
      </c>
      <c r="E2379" s="210" t="s">
        <v>357</v>
      </c>
      <c r="F2379" s="209" t="s">
        <v>357</v>
      </c>
      <c r="G2379" s="209">
        <v>102049</v>
      </c>
      <c r="H2379" s="209" t="s">
        <v>7870</v>
      </c>
      <c r="I2379" s="209" t="s">
        <v>149</v>
      </c>
      <c r="J2379" s="209" t="s">
        <v>5447</v>
      </c>
      <c r="K2379" s="210">
        <v>260.8</v>
      </c>
      <c r="L2379" s="209" t="s">
        <v>5390</v>
      </c>
    </row>
    <row r="2380" spans="1:12" ht="13.5">
      <c r="A2380" s="209" t="s">
        <v>7603</v>
      </c>
      <c r="B2380" s="209" t="s">
        <v>7604</v>
      </c>
      <c r="C2380" s="209" t="s">
        <v>7697</v>
      </c>
      <c r="D2380" s="209" t="s">
        <v>7698</v>
      </c>
      <c r="E2380" s="210" t="s">
        <v>357</v>
      </c>
      <c r="F2380" s="209" t="s">
        <v>357</v>
      </c>
      <c r="G2380" s="209">
        <v>102050</v>
      </c>
      <c r="H2380" s="209" t="s">
        <v>7871</v>
      </c>
      <c r="I2380" s="209" t="s">
        <v>149</v>
      </c>
      <c r="J2380" s="209" t="s">
        <v>5447</v>
      </c>
      <c r="K2380" s="210">
        <v>230.03</v>
      </c>
      <c r="L2380" s="209" t="s">
        <v>5390</v>
      </c>
    </row>
    <row r="2381" spans="1:12" ht="13.5">
      <c r="A2381" s="209" t="s">
        <v>7603</v>
      </c>
      <c r="B2381" s="209" t="s">
        <v>7604</v>
      </c>
      <c r="C2381" s="209" t="s">
        <v>7697</v>
      </c>
      <c r="D2381" s="209" t="s">
        <v>7698</v>
      </c>
      <c r="E2381" s="210" t="s">
        <v>357</v>
      </c>
      <c r="F2381" s="209" t="s">
        <v>357</v>
      </c>
      <c r="G2381" s="209">
        <v>102051</v>
      </c>
      <c r="H2381" s="209" t="s">
        <v>7872</v>
      </c>
      <c r="I2381" s="209" t="s">
        <v>149</v>
      </c>
      <c r="J2381" s="209" t="s">
        <v>5447</v>
      </c>
      <c r="K2381" s="210">
        <v>200.63</v>
      </c>
      <c r="L2381" s="209" t="s">
        <v>5390</v>
      </c>
    </row>
    <row r="2382" spans="1:12" ht="13.5">
      <c r="A2382" s="209" t="s">
        <v>7603</v>
      </c>
      <c r="B2382" s="209" t="s">
        <v>7604</v>
      </c>
      <c r="C2382" s="209" t="s">
        <v>7697</v>
      </c>
      <c r="D2382" s="209" t="s">
        <v>7698</v>
      </c>
      <c r="E2382" s="210" t="s">
        <v>357</v>
      </c>
      <c r="F2382" s="209" t="s">
        <v>357</v>
      </c>
      <c r="G2382" s="209">
        <v>102052</v>
      </c>
      <c r="H2382" s="209" t="s">
        <v>7873</v>
      </c>
      <c r="I2382" s="209" t="s">
        <v>149</v>
      </c>
      <c r="J2382" s="209" t="s">
        <v>5447</v>
      </c>
      <c r="K2382" s="210">
        <v>184.36</v>
      </c>
      <c r="L2382" s="209" t="s">
        <v>5390</v>
      </c>
    </row>
    <row r="2383" spans="1:12" ht="13.5">
      <c r="A2383" s="209" t="s">
        <v>7603</v>
      </c>
      <c r="B2383" s="209" t="s">
        <v>7604</v>
      </c>
      <c r="C2383" s="209" t="s">
        <v>7697</v>
      </c>
      <c r="D2383" s="209" t="s">
        <v>7698</v>
      </c>
      <c r="E2383" s="210" t="s">
        <v>357</v>
      </c>
      <c r="F2383" s="209" t="s">
        <v>357</v>
      </c>
      <c r="G2383" s="209">
        <v>102059</v>
      </c>
      <c r="H2383" s="209" t="s">
        <v>7874</v>
      </c>
      <c r="I2383" s="209" t="s">
        <v>149</v>
      </c>
      <c r="J2383" s="209" t="s">
        <v>5447</v>
      </c>
      <c r="K2383" s="210">
        <v>418.85</v>
      </c>
      <c r="L2383" s="209" t="s">
        <v>5390</v>
      </c>
    </row>
    <row r="2384" spans="1:12" ht="13.5">
      <c r="A2384" s="209" t="s">
        <v>7603</v>
      </c>
      <c r="B2384" s="209" t="s">
        <v>7604</v>
      </c>
      <c r="C2384" s="209" t="s">
        <v>7697</v>
      </c>
      <c r="D2384" s="209" t="s">
        <v>7698</v>
      </c>
      <c r="E2384" s="210" t="s">
        <v>357</v>
      </c>
      <c r="F2384" s="209" t="s">
        <v>357</v>
      </c>
      <c r="G2384" s="209">
        <v>102060</v>
      </c>
      <c r="H2384" s="209" t="s">
        <v>7875</v>
      </c>
      <c r="I2384" s="209" t="s">
        <v>149</v>
      </c>
      <c r="J2384" s="209" t="s">
        <v>5447</v>
      </c>
      <c r="K2384" s="210">
        <v>354.31</v>
      </c>
      <c r="L2384" s="209" t="s">
        <v>5390</v>
      </c>
    </row>
    <row r="2385" spans="1:12" ht="13.5">
      <c r="A2385" s="209" t="s">
        <v>7603</v>
      </c>
      <c r="B2385" s="209" t="s">
        <v>7604</v>
      </c>
      <c r="C2385" s="209" t="s">
        <v>7697</v>
      </c>
      <c r="D2385" s="209" t="s">
        <v>7698</v>
      </c>
      <c r="E2385" s="210" t="s">
        <v>357</v>
      </c>
      <c r="F2385" s="209" t="s">
        <v>357</v>
      </c>
      <c r="G2385" s="209">
        <v>102061</v>
      </c>
      <c r="H2385" s="209" t="s">
        <v>7876</v>
      </c>
      <c r="I2385" s="209" t="s">
        <v>149</v>
      </c>
      <c r="J2385" s="209" t="s">
        <v>5447</v>
      </c>
      <c r="K2385" s="210">
        <v>299</v>
      </c>
      <c r="L2385" s="209" t="s">
        <v>5390</v>
      </c>
    </row>
    <row r="2386" spans="1:12" ht="13.5">
      <c r="A2386" s="209" t="s">
        <v>7603</v>
      </c>
      <c r="B2386" s="209" t="s">
        <v>7604</v>
      </c>
      <c r="C2386" s="209" t="s">
        <v>7697</v>
      </c>
      <c r="D2386" s="209" t="s">
        <v>7698</v>
      </c>
      <c r="E2386" s="210" t="s">
        <v>357</v>
      </c>
      <c r="F2386" s="209" t="s">
        <v>357</v>
      </c>
      <c r="G2386" s="209">
        <v>102062</v>
      </c>
      <c r="H2386" s="209" t="s">
        <v>7877</v>
      </c>
      <c r="I2386" s="209" t="s">
        <v>149</v>
      </c>
      <c r="J2386" s="209" t="s">
        <v>5447</v>
      </c>
      <c r="K2386" s="210">
        <v>289.63</v>
      </c>
      <c r="L2386" s="209" t="s">
        <v>5390</v>
      </c>
    </row>
    <row r="2387" spans="1:12" ht="13.5">
      <c r="A2387" s="209" t="s">
        <v>7603</v>
      </c>
      <c r="B2387" s="209" t="s">
        <v>7604</v>
      </c>
      <c r="C2387" s="209" t="s">
        <v>7697</v>
      </c>
      <c r="D2387" s="209" t="s">
        <v>7698</v>
      </c>
      <c r="E2387" s="210" t="s">
        <v>357</v>
      </c>
      <c r="F2387" s="209" t="s">
        <v>357</v>
      </c>
      <c r="G2387" s="209">
        <v>102063</v>
      </c>
      <c r="H2387" s="209" t="s">
        <v>7878</v>
      </c>
      <c r="I2387" s="209" t="s">
        <v>149</v>
      </c>
      <c r="J2387" s="209" t="s">
        <v>5447</v>
      </c>
      <c r="K2387" s="210">
        <v>249</v>
      </c>
      <c r="L2387" s="209" t="s">
        <v>5390</v>
      </c>
    </row>
    <row r="2388" spans="1:12" ht="13.5">
      <c r="A2388" s="209" t="s">
        <v>7603</v>
      </c>
      <c r="B2388" s="209" t="s">
        <v>7604</v>
      </c>
      <c r="C2388" s="209" t="s">
        <v>7697</v>
      </c>
      <c r="D2388" s="209" t="s">
        <v>7698</v>
      </c>
      <c r="E2388" s="210" t="s">
        <v>357</v>
      </c>
      <c r="F2388" s="209" t="s">
        <v>357</v>
      </c>
      <c r="G2388" s="209">
        <v>102064</v>
      </c>
      <c r="H2388" s="209" t="s">
        <v>7879</v>
      </c>
      <c r="I2388" s="209" t="s">
        <v>149</v>
      </c>
      <c r="J2388" s="209" t="s">
        <v>5447</v>
      </c>
      <c r="K2388" s="210">
        <v>219.21</v>
      </c>
      <c r="L2388" s="209" t="s">
        <v>5390</v>
      </c>
    </row>
    <row r="2389" spans="1:12" ht="13.5">
      <c r="A2389" s="209" t="s">
        <v>7603</v>
      </c>
      <c r="B2389" s="209" t="s">
        <v>7604</v>
      </c>
      <c r="C2389" s="209" t="s">
        <v>7697</v>
      </c>
      <c r="D2389" s="209" t="s">
        <v>7698</v>
      </c>
      <c r="E2389" s="210" t="s">
        <v>357</v>
      </c>
      <c r="F2389" s="209" t="s">
        <v>357</v>
      </c>
      <c r="G2389" s="209">
        <v>102065</v>
      </c>
      <c r="H2389" s="209" t="s">
        <v>7880</v>
      </c>
      <c r="I2389" s="209" t="s">
        <v>149</v>
      </c>
      <c r="J2389" s="209" t="s">
        <v>5447</v>
      </c>
      <c r="K2389" s="210">
        <v>202.74</v>
      </c>
      <c r="L2389" s="209" t="s">
        <v>5390</v>
      </c>
    </row>
    <row r="2390" spans="1:12" ht="13.5">
      <c r="A2390" s="209" t="s">
        <v>7603</v>
      </c>
      <c r="B2390" s="209" t="s">
        <v>7604</v>
      </c>
      <c r="C2390" s="209" t="s">
        <v>7697</v>
      </c>
      <c r="D2390" s="209" t="s">
        <v>7698</v>
      </c>
      <c r="E2390" s="210" t="s">
        <v>357</v>
      </c>
      <c r="F2390" s="209" t="s">
        <v>357</v>
      </c>
      <c r="G2390" s="209">
        <v>102066</v>
      </c>
      <c r="H2390" s="209" t="s">
        <v>7881</v>
      </c>
      <c r="I2390" s="209" t="s">
        <v>149</v>
      </c>
      <c r="J2390" s="209" t="s">
        <v>5447</v>
      </c>
      <c r="K2390" s="210">
        <v>426.96</v>
      </c>
      <c r="L2390" s="209" t="s">
        <v>5390</v>
      </c>
    </row>
    <row r="2391" spans="1:12" ht="13.5">
      <c r="A2391" s="209" t="s">
        <v>7603</v>
      </c>
      <c r="B2391" s="209" t="s">
        <v>7604</v>
      </c>
      <c r="C2391" s="209" t="s">
        <v>7697</v>
      </c>
      <c r="D2391" s="209" t="s">
        <v>7698</v>
      </c>
      <c r="E2391" s="210" t="s">
        <v>357</v>
      </c>
      <c r="F2391" s="209" t="s">
        <v>357</v>
      </c>
      <c r="G2391" s="209">
        <v>102067</v>
      </c>
      <c r="H2391" s="209" t="s">
        <v>7882</v>
      </c>
      <c r="I2391" s="209" t="s">
        <v>149</v>
      </c>
      <c r="J2391" s="209" t="s">
        <v>5447</v>
      </c>
      <c r="K2391" s="210">
        <v>367.64</v>
      </c>
      <c r="L2391" s="209" t="s">
        <v>5390</v>
      </c>
    </row>
    <row r="2392" spans="1:12" ht="13.5">
      <c r="A2392" s="209" t="s">
        <v>7603</v>
      </c>
      <c r="B2392" s="209" t="s">
        <v>7604</v>
      </c>
      <c r="C2392" s="209" t="s">
        <v>7697</v>
      </c>
      <c r="D2392" s="209" t="s">
        <v>7698</v>
      </c>
      <c r="E2392" s="210" t="s">
        <v>357</v>
      </c>
      <c r="F2392" s="209" t="s">
        <v>357</v>
      </c>
      <c r="G2392" s="209">
        <v>102068</v>
      </c>
      <c r="H2392" s="209" t="s">
        <v>7883</v>
      </c>
      <c r="I2392" s="209" t="s">
        <v>149</v>
      </c>
      <c r="J2392" s="209" t="s">
        <v>5447</v>
      </c>
      <c r="K2392" s="210">
        <v>265.69</v>
      </c>
      <c r="L2392" s="209" t="s">
        <v>5390</v>
      </c>
    </row>
    <row r="2393" spans="1:12" ht="13.5">
      <c r="A2393" s="209" t="s">
        <v>7603</v>
      </c>
      <c r="B2393" s="209" t="s">
        <v>7604</v>
      </c>
      <c r="C2393" s="209" t="s">
        <v>7697</v>
      </c>
      <c r="D2393" s="209" t="s">
        <v>7698</v>
      </c>
      <c r="E2393" s="210" t="s">
        <v>357</v>
      </c>
      <c r="F2393" s="209" t="s">
        <v>357</v>
      </c>
      <c r="G2393" s="209">
        <v>102069</v>
      </c>
      <c r="H2393" s="209" t="s">
        <v>7884</v>
      </c>
      <c r="I2393" s="209" t="s">
        <v>149</v>
      </c>
      <c r="J2393" s="209" t="s">
        <v>5447</v>
      </c>
      <c r="K2393" s="210">
        <v>254.8</v>
      </c>
      <c r="L2393" s="209" t="s">
        <v>5390</v>
      </c>
    </row>
    <row r="2394" spans="1:12" ht="13.5">
      <c r="A2394" s="209" t="s">
        <v>7603</v>
      </c>
      <c r="B2394" s="209" t="s">
        <v>7604</v>
      </c>
      <c r="C2394" s="209" t="s">
        <v>7697</v>
      </c>
      <c r="D2394" s="209" t="s">
        <v>7698</v>
      </c>
      <c r="E2394" s="210" t="s">
        <v>357</v>
      </c>
      <c r="F2394" s="209" t="s">
        <v>357</v>
      </c>
      <c r="G2394" s="209">
        <v>102070</v>
      </c>
      <c r="H2394" s="209" t="s">
        <v>7885</v>
      </c>
      <c r="I2394" s="209" t="s">
        <v>149</v>
      </c>
      <c r="J2394" s="209" t="s">
        <v>5447</v>
      </c>
      <c r="K2394" s="210">
        <v>225.05</v>
      </c>
      <c r="L2394" s="209" t="s">
        <v>5390</v>
      </c>
    </row>
    <row r="2395" spans="1:12" ht="13.5">
      <c r="A2395" s="209" t="s">
        <v>7603</v>
      </c>
      <c r="B2395" s="209" t="s">
        <v>7604</v>
      </c>
      <c r="C2395" s="209" t="s">
        <v>7697</v>
      </c>
      <c r="D2395" s="209" t="s">
        <v>7698</v>
      </c>
      <c r="E2395" s="210" t="s">
        <v>357</v>
      </c>
      <c r="F2395" s="209" t="s">
        <v>357</v>
      </c>
      <c r="G2395" s="209">
        <v>102071</v>
      </c>
      <c r="H2395" s="209" t="s">
        <v>7886</v>
      </c>
      <c r="I2395" s="209" t="s">
        <v>149</v>
      </c>
      <c r="J2395" s="209" t="s">
        <v>5447</v>
      </c>
      <c r="K2395" s="210">
        <v>197.52</v>
      </c>
      <c r="L2395" s="209" t="s">
        <v>5390</v>
      </c>
    </row>
    <row r="2396" spans="1:12" ht="13.5">
      <c r="A2396" s="209" t="s">
        <v>7603</v>
      </c>
      <c r="B2396" s="209" t="s">
        <v>7604</v>
      </c>
      <c r="C2396" s="209" t="s">
        <v>7697</v>
      </c>
      <c r="D2396" s="209" t="s">
        <v>7698</v>
      </c>
      <c r="E2396" s="210" t="s">
        <v>357</v>
      </c>
      <c r="F2396" s="209" t="s">
        <v>357</v>
      </c>
      <c r="G2396" s="209">
        <v>102072</v>
      </c>
      <c r="H2396" s="209" t="s">
        <v>7887</v>
      </c>
      <c r="I2396" s="209" t="s">
        <v>149</v>
      </c>
      <c r="J2396" s="209" t="s">
        <v>5447</v>
      </c>
      <c r="K2396" s="210">
        <v>190.13</v>
      </c>
      <c r="L2396" s="209" t="s">
        <v>5390</v>
      </c>
    </row>
    <row r="2397" spans="1:12" ht="13.5">
      <c r="A2397" s="209" t="s">
        <v>7603</v>
      </c>
      <c r="B2397" s="209" t="s">
        <v>7604</v>
      </c>
      <c r="C2397" s="209" t="s">
        <v>7697</v>
      </c>
      <c r="D2397" s="209" t="s">
        <v>7698</v>
      </c>
      <c r="E2397" s="210" t="s">
        <v>357</v>
      </c>
      <c r="F2397" s="209" t="s">
        <v>357</v>
      </c>
      <c r="G2397" s="209">
        <v>102073</v>
      </c>
      <c r="H2397" s="209" t="s">
        <v>7888</v>
      </c>
      <c r="I2397" s="209" t="s">
        <v>152</v>
      </c>
      <c r="J2397" s="209" t="s">
        <v>5389</v>
      </c>
      <c r="K2397" s="211">
        <v>4092.22</v>
      </c>
      <c r="L2397" s="209" t="s">
        <v>5390</v>
      </c>
    </row>
    <row r="2398" spans="1:12" ht="13.5">
      <c r="A2398" s="209" t="s">
        <v>7603</v>
      </c>
      <c r="B2398" s="209" t="s">
        <v>7604</v>
      </c>
      <c r="C2398" s="209" t="s">
        <v>7697</v>
      </c>
      <c r="D2398" s="209" t="s">
        <v>7698</v>
      </c>
      <c r="E2398" s="210" t="s">
        <v>357</v>
      </c>
      <c r="F2398" s="209" t="s">
        <v>357</v>
      </c>
      <c r="G2398" s="209">
        <v>102074</v>
      </c>
      <c r="H2398" s="209" t="s">
        <v>7889</v>
      </c>
      <c r="I2398" s="209" t="s">
        <v>152</v>
      </c>
      <c r="J2398" s="209" t="s">
        <v>5389</v>
      </c>
      <c r="K2398" s="211">
        <v>4935.13</v>
      </c>
      <c r="L2398" s="209" t="s">
        <v>5390</v>
      </c>
    </row>
    <row r="2399" spans="1:12" ht="13.5">
      <c r="A2399" s="209" t="s">
        <v>7603</v>
      </c>
      <c r="B2399" s="209" t="s">
        <v>7604</v>
      </c>
      <c r="C2399" s="209" t="s">
        <v>7697</v>
      </c>
      <c r="D2399" s="209" t="s">
        <v>7698</v>
      </c>
      <c r="E2399" s="210" t="s">
        <v>357</v>
      </c>
      <c r="F2399" s="209" t="s">
        <v>357</v>
      </c>
      <c r="G2399" s="209">
        <v>102075</v>
      </c>
      <c r="H2399" s="209" t="s">
        <v>7890</v>
      </c>
      <c r="I2399" s="209" t="s">
        <v>152</v>
      </c>
      <c r="J2399" s="209" t="s">
        <v>5389</v>
      </c>
      <c r="K2399" s="211">
        <v>5109.12</v>
      </c>
      <c r="L2399" s="209" t="s">
        <v>5390</v>
      </c>
    </row>
    <row r="2400" spans="1:12" ht="13.5">
      <c r="A2400" s="209" t="s">
        <v>7603</v>
      </c>
      <c r="B2400" s="209" t="s">
        <v>7604</v>
      </c>
      <c r="C2400" s="209" t="s">
        <v>7697</v>
      </c>
      <c r="D2400" s="209" t="s">
        <v>7698</v>
      </c>
      <c r="E2400" s="210" t="s">
        <v>357</v>
      </c>
      <c r="F2400" s="209" t="s">
        <v>357</v>
      </c>
      <c r="G2400" s="209">
        <v>102076</v>
      </c>
      <c r="H2400" s="209" t="s">
        <v>7891</v>
      </c>
      <c r="I2400" s="209" t="s">
        <v>152</v>
      </c>
      <c r="J2400" s="209" t="s">
        <v>5389</v>
      </c>
      <c r="K2400" s="211">
        <v>5292.18</v>
      </c>
      <c r="L2400" s="209" t="s">
        <v>5390</v>
      </c>
    </row>
    <row r="2401" spans="1:12" ht="13.5">
      <c r="A2401" s="209" t="s">
        <v>7603</v>
      </c>
      <c r="B2401" s="209" t="s">
        <v>7604</v>
      </c>
      <c r="C2401" s="209" t="s">
        <v>7697</v>
      </c>
      <c r="D2401" s="209" t="s">
        <v>7698</v>
      </c>
      <c r="E2401" s="210" t="s">
        <v>357</v>
      </c>
      <c r="F2401" s="209" t="s">
        <v>357</v>
      </c>
      <c r="G2401" s="209">
        <v>102077</v>
      </c>
      <c r="H2401" s="209" t="s">
        <v>7892</v>
      </c>
      <c r="I2401" s="209" t="s">
        <v>152</v>
      </c>
      <c r="J2401" s="209" t="s">
        <v>5389</v>
      </c>
      <c r="K2401" s="211">
        <v>5491.15</v>
      </c>
      <c r="L2401" s="209" t="s">
        <v>5390</v>
      </c>
    </row>
    <row r="2402" spans="1:12" ht="13.5">
      <c r="A2402" s="209" t="s">
        <v>7603</v>
      </c>
      <c r="B2402" s="209" t="s">
        <v>7604</v>
      </c>
      <c r="C2402" s="209" t="s">
        <v>7697</v>
      </c>
      <c r="D2402" s="209" t="s">
        <v>7698</v>
      </c>
      <c r="E2402" s="210" t="s">
        <v>357</v>
      </c>
      <c r="F2402" s="209" t="s">
        <v>357</v>
      </c>
      <c r="G2402" s="209">
        <v>102078</v>
      </c>
      <c r="H2402" s="209" t="s">
        <v>7893</v>
      </c>
      <c r="I2402" s="209" t="s">
        <v>152</v>
      </c>
      <c r="J2402" s="209" t="s">
        <v>5389</v>
      </c>
      <c r="K2402" s="211">
        <v>5693.99</v>
      </c>
      <c r="L2402" s="209" t="s">
        <v>5390</v>
      </c>
    </row>
    <row r="2403" spans="1:12" ht="13.5">
      <c r="A2403" s="209" t="s">
        <v>7603</v>
      </c>
      <c r="B2403" s="209" t="s">
        <v>7604</v>
      </c>
      <c r="C2403" s="209" t="s">
        <v>7697</v>
      </c>
      <c r="D2403" s="209" t="s">
        <v>7698</v>
      </c>
      <c r="E2403" s="210" t="s">
        <v>357</v>
      </c>
      <c r="F2403" s="209" t="s">
        <v>357</v>
      </c>
      <c r="G2403" s="209">
        <v>102079</v>
      </c>
      <c r="H2403" s="209" t="s">
        <v>7894</v>
      </c>
      <c r="I2403" s="209" t="s">
        <v>152</v>
      </c>
      <c r="J2403" s="209" t="s">
        <v>5389</v>
      </c>
      <c r="K2403" s="211">
        <v>5451.64</v>
      </c>
      <c r="L2403" s="209" t="s">
        <v>5390</v>
      </c>
    </row>
    <row r="2404" spans="1:12" ht="13.5">
      <c r="A2404" s="209" t="s">
        <v>7603</v>
      </c>
      <c r="B2404" s="209" t="s">
        <v>7604</v>
      </c>
      <c r="C2404" s="209" t="s">
        <v>7697</v>
      </c>
      <c r="D2404" s="209" t="s">
        <v>7698</v>
      </c>
      <c r="E2404" s="210" t="s">
        <v>357</v>
      </c>
      <c r="F2404" s="209" t="s">
        <v>357</v>
      </c>
      <c r="G2404" s="209">
        <v>102080</v>
      </c>
      <c r="H2404" s="209" t="s">
        <v>7895</v>
      </c>
      <c r="I2404" s="209" t="s">
        <v>152</v>
      </c>
      <c r="J2404" s="209" t="s">
        <v>5389</v>
      </c>
      <c r="K2404" s="211">
        <v>4849.4799999999996</v>
      </c>
      <c r="L2404" s="209" t="s">
        <v>5390</v>
      </c>
    </row>
    <row r="2405" spans="1:12" ht="13.5">
      <c r="A2405" s="209" t="s">
        <v>7603</v>
      </c>
      <c r="B2405" s="209" t="s">
        <v>7604</v>
      </c>
      <c r="C2405" s="209" t="s">
        <v>7697</v>
      </c>
      <c r="D2405" s="209" t="s">
        <v>7698</v>
      </c>
      <c r="E2405" s="210" t="s">
        <v>357</v>
      </c>
      <c r="F2405" s="209" t="s">
        <v>357</v>
      </c>
      <c r="G2405" s="209">
        <v>102086</v>
      </c>
      <c r="H2405" s="209" t="s">
        <v>7896</v>
      </c>
      <c r="I2405" s="209" t="s">
        <v>149</v>
      </c>
      <c r="J2405" s="209" t="s">
        <v>5447</v>
      </c>
      <c r="K2405" s="210">
        <v>238.14</v>
      </c>
      <c r="L2405" s="209" t="s">
        <v>5390</v>
      </c>
    </row>
    <row r="2406" spans="1:12" ht="13.5">
      <c r="A2406" s="209" t="s">
        <v>7603</v>
      </c>
      <c r="B2406" s="209" t="s">
        <v>7604</v>
      </c>
      <c r="C2406" s="209" t="s">
        <v>7697</v>
      </c>
      <c r="D2406" s="209" t="s">
        <v>7698</v>
      </c>
      <c r="E2406" s="210" t="s">
        <v>357</v>
      </c>
      <c r="F2406" s="209" t="s">
        <v>357</v>
      </c>
      <c r="G2406" s="209">
        <v>102087</v>
      </c>
      <c r="H2406" s="209" t="s">
        <v>7897</v>
      </c>
      <c r="I2406" s="209" t="s">
        <v>149</v>
      </c>
      <c r="J2406" s="209" t="s">
        <v>5447</v>
      </c>
      <c r="K2406" s="210">
        <v>186.17</v>
      </c>
      <c r="L2406" s="209" t="s">
        <v>5390</v>
      </c>
    </row>
    <row r="2407" spans="1:12" ht="13.5">
      <c r="A2407" s="209" t="s">
        <v>7603</v>
      </c>
      <c r="B2407" s="209" t="s">
        <v>7604</v>
      </c>
      <c r="C2407" s="209" t="s">
        <v>7697</v>
      </c>
      <c r="D2407" s="209" t="s">
        <v>7698</v>
      </c>
      <c r="E2407" s="210" t="s">
        <v>357</v>
      </c>
      <c r="F2407" s="209" t="s">
        <v>357</v>
      </c>
      <c r="G2407" s="209">
        <v>102088</v>
      </c>
      <c r="H2407" s="209" t="s">
        <v>7898</v>
      </c>
      <c r="I2407" s="209" t="s">
        <v>149</v>
      </c>
      <c r="J2407" s="209" t="s">
        <v>5447</v>
      </c>
      <c r="K2407" s="210">
        <v>204.22</v>
      </c>
      <c r="L2407" s="209" t="s">
        <v>5390</v>
      </c>
    </row>
    <row r="2408" spans="1:12" ht="13.5">
      <c r="A2408" s="209" t="s">
        <v>7603</v>
      </c>
      <c r="B2408" s="209" t="s">
        <v>7604</v>
      </c>
      <c r="C2408" s="209" t="s">
        <v>7697</v>
      </c>
      <c r="D2408" s="209" t="s">
        <v>7698</v>
      </c>
      <c r="E2408" s="210" t="s">
        <v>357</v>
      </c>
      <c r="F2408" s="209" t="s">
        <v>357</v>
      </c>
      <c r="G2408" s="209">
        <v>102089</v>
      </c>
      <c r="H2408" s="209" t="s">
        <v>7899</v>
      </c>
      <c r="I2408" s="209" t="s">
        <v>149</v>
      </c>
      <c r="J2408" s="209" t="s">
        <v>5447</v>
      </c>
      <c r="K2408" s="210">
        <v>217.53</v>
      </c>
      <c r="L2408" s="209" t="s">
        <v>5390</v>
      </c>
    </row>
    <row r="2409" spans="1:12" ht="13.5">
      <c r="A2409" s="209" t="s">
        <v>7603</v>
      </c>
      <c r="B2409" s="209" t="s">
        <v>7604</v>
      </c>
      <c r="C2409" s="209" t="s">
        <v>7697</v>
      </c>
      <c r="D2409" s="209" t="s">
        <v>7698</v>
      </c>
      <c r="E2409" s="210" t="s">
        <v>357</v>
      </c>
      <c r="F2409" s="209" t="s">
        <v>357</v>
      </c>
      <c r="G2409" s="209">
        <v>102090</v>
      </c>
      <c r="H2409" s="209" t="s">
        <v>7900</v>
      </c>
      <c r="I2409" s="209" t="s">
        <v>149</v>
      </c>
      <c r="J2409" s="209" t="s">
        <v>5447</v>
      </c>
      <c r="K2409" s="210">
        <v>158.58000000000001</v>
      </c>
      <c r="L2409" s="209" t="s">
        <v>5390</v>
      </c>
    </row>
    <row r="2410" spans="1:12" ht="13.5">
      <c r="A2410" s="209" t="s">
        <v>7603</v>
      </c>
      <c r="B2410" s="209" t="s">
        <v>7604</v>
      </c>
      <c r="C2410" s="209" t="s">
        <v>7697</v>
      </c>
      <c r="D2410" s="209" t="s">
        <v>7698</v>
      </c>
      <c r="E2410" s="210" t="s">
        <v>357</v>
      </c>
      <c r="F2410" s="209" t="s">
        <v>357</v>
      </c>
      <c r="G2410" s="209">
        <v>102091</v>
      </c>
      <c r="H2410" s="209" t="s">
        <v>7901</v>
      </c>
      <c r="I2410" s="209" t="s">
        <v>149</v>
      </c>
      <c r="J2410" s="209" t="s">
        <v>5447</v>
      </c>
      <c r="K2410" s="210">
        <v>232.1</v>
      </c>
      <c r="L2410" s="209" t="s">
        <v>5390</v>
      </c>
    </row>
    <row r="2411" spans="1:12" ht="13.5">
      <c r="A2411" s="209" t="s">
        <v>7603</v>
      </c>
      <c r="B2411" s="209" t="s">
        <v>7604</v>
      </c>
      <c r="C2411" s="209" t="s">
        <v>7697</v>
      </c>
      <c r="D2411" s="209" t="s">
        <v>7698</v>
      </c>
      <c r="E2411" s="210" t="s">
        <v>357</v>
      </c>
      <c r="F2411" s="209" t="s">
        <v>357</v>
      </c>
      <c r="G2411" s="209">
        <v>103760</v>
      </c>
      <c r="H2411" s="209" t="s">
        <v>7902</v>
      </c>
      <c r="I2411" s="209" t="s">
        <v>149</v>
      </c>
      <c r="J2411" s="209" t="s">
        <v>5447</v>
      </c>
      <c r="K2411" s="210">
        <v>114.6</v>
      </c>
      <c r="L2411" s="209" t="s">
        <v>5390</v>
      </c>
    </row>
    <row r="2412" spans="1:12" ht="13.5">
      <c r="A2412" s="209" t="s">
        <v>7603</v>
      </c>
      <c r="B2412" s="209" t="s">
        <v>7604</v>
      </c>
      <c r="C2412" s="209" t="s">
        <v>7697</v>
      </c>
      <c r="D2412" s="209" t="s">
        <v>7698</v>
      </c>
      <c r="E2412" s="210" t="s">
        <v>357</v>
      </c>
      <c r="F2412" s="209" t="s">
        <v>357</v>
      </c>
      <c r="G2412" s="209">
        <v>103761</v>
      </c>
      <c r="H2412" s="209" t="s">
        <v>7903</v>
      </c>
      <c r="I2412" s="209" t="s">
        <v>149</v>
      </c>
      <c r="J2412" s="209" t="s">
        <v>5447</v>
      </c>
      <c r="K2412" s="210">
        <v>77.819999999999993</v>
      </c>
      <c r="L2412" s="209" t="s">
        <v>5390</v>
      </c>
    </row>
    <row r="2413" spans="1:12" ht="13.5">
      <c r="A2413" s="209" t="s">
        <v>7603</v>
      </c>
      <c r="B2413" s="209" t="s">
        <v>7604</v>
      </c>
      <c r="C2413" s="209" t="s">
        <v>7697</v>
      </c>
      <c r="D2413" s="209" t="s">
        <v>7698</v>
      </c>
      <c r="E2413" s="210" t="s">
        <v>357</v>
      </c>
      <c r="F2413" s="209" t="s">
        <v>357</v>
      </c>
      <c r="G2413" s="209">
        <v>103762</v>
      </c>
      <c r="H2413" s="209" t="s">
        <v>7904</v>
      </c>
      <c r="I2413" s="209" t="s">
        <v>149</v>
      </c>
      <c r="J2413" s="209" t="s">
        <v>5447</v>
      </c>
      <c r="K2413" s="210">
        <v>65.78</v>
      </c>
      <c r="L2413" s="209" t="s">
        <v>5390</v>
      </c>
    </row>
    <row r="2414" spans="1:12" ht="13.5">
      <c r="A2414" s="209" t="s">
        <v>7603</v>
      </c>
      <c r="B2414" s="209" t="s">
        <v>7604</v>
      </c>
      <c r="C2414" s="209" t="s">
        <v>7697</v>
      </c>
      <c r="D2414" s="209" t="s">
        <v>7698</v>
      </c>
      <c r="E2414" s="210" t="s">
        <v>357</v>
      </c>
      <c r="F2414" s="209" t="s">
        <v>357</v>
      </c>
      <c r="G2414" s="209">
        <v>103763</v>
      </c>
      <c r="H2414" s="209" t="s">
        <v>7905</v>
      </c>
      <c r="I2414" s="209" t="s">
        <v>149</v>
      </c>
      <c r="J2414" s="209" t="s">
        <v>5447</v>
      </c>
      <c r="K2414" s="210">
        <v>57.9</v>
      </c>
      <c r="L2414" s="209" t="s">
        <v>5390</v>
      </c>
    </row>
    <row r="2415" spans="1:12" ht="13.5">
      <c r="A2415" s="209" t="s">
        <v>7603</v>
      </c>
      <c r="B2415" s="209" t="s">
        <v>7604</v>
      </c>
      <c r="C2415" s="209" t="s">
        <v>7906</v>
      </c>
      <c r="D2415" s="209" t="s">
        <v>7907</v>
      </c>
      <c r="E2415" s="210" t="s">
        <v>357</v>
      </c>
      <c r="F2415" s="209" t="s">
        <v>357</v>
      </c>
      <c r="G2415" s="209">
        <v>89996</v>
      </c>
      <c r="H2415" s="209" t="s">
        <v>7908</v>
      </c>
      <c r="I2415" s="209" t="s">
        <v>150</v>
      </c>
      <c r="J2415" s="209" t="s">
        <v>5447</v>
      </c>
      <c r="K2415" s="210">
        <v>12.39</v>
      </c>
      <c r="L2415" s="209" t="s">
        <v>5390</v>
      </c>
    </row>
    <row r="2416" spans="1:12" ht="13.5">
      <c r="A2416" s="209" t="s">
        <v>7603</v>
      </c>
      <c r="B2416" s="209" t="s">
        <v>7604</v>
      </c>
      <c r="C2416" s="209" t="s">
        <v>7906</v>
      </c>
      <c r="D2416" s="209" t="s">
        <v>7907</v>
      </c>
      <c r="E2416" s="210" t="s">
        <v>357</v>
      </c>
      <c r="F2416" s="209" t="s">
        <v>357</v>
      </c>
      <c r="G2416" s="209">
        <v>89997</v>
      </c>
      <c r="H2416" s="209" t="s">
        <v>7909</v>
      </c>
      <c r="I2416" s="209" t="s">
        <v>150</v>
      </c>
      <c r="J2416" s="209" t="s">
        <v>5447</v>
      </c>
      <c r="K2416" s="210">
        <v>10.27</v>
      </c>
      <c r="L2416" s="209" t="s">
        <v>5390</v>
      </c>
    </row>
    <row r="2417" spans="1:12" ht="13.5">
      <c r="A2417" s="209" t="s">
        <v>7603</v>
      </c>
      <c r="B2417" s="209" t="s">
        <v>7604</v>
      </c>
      <c r="C2417" s="209" t="s">
        <v>7906</v>
      </c>
      <c r="D2417" s="209" t="s">
        <v>7907</v>
      </c>
      <c r="E2417" s="210" t="s">
        <v>357</v>
      </c>
      <c r="F2417" s="209" t="s">
        <v>357</v>
      </c>
      <c r="G2417" s="209">
        <v>89998</v>
      </c>
      <c r="H2417" s="209" t="s">
        <v>7910</v>
      </c>
      <c r="I2417" s="209" t="s">
        <v>150</v>
      </c>
      <c r="J2417" s="209" t="s">
        <v>5447</v>
      </c>
      <c r="K2417" s="210">
        <v>11.96</v>
      </c>
      <c r="L2417" s="209" t="s">
        <v>5390</v>
      </c>
    </row>
    <row r="2418" spans="1:12" ht="13.5">
      <c r="A2418" s="209" t="s">
        <v>7603</v>
      </c>
      <c r="B2418" s="209" t="s">
        <v>7604</v>
      </c>
      <c r="C2418" s="209" t="s">
        <v>7906</v>
      </c>
      <c r="D2418" s="209" t="s">
        <v>7907</v>
      </c>
      <c r="E2418" s="210" t="s">
        <v>357</v>
      </c>
      <c r="F2418" s="209" t="s">
        <v>357</v>
      </c>
      <c r="G2418" s="209">
        <v>89999</v>
      </c>
      <c r="H2418" s="209" t="s">
        <v>7911</v>
      </c>
      <c r="I2418" s="209" t="s">
        <v>150</v>
      </c>
      <c r="J2418" s="209" t="s">
        <v>5447</v>
      </c>
      <c r="K2418" s="210">
        <v>16.95</v>
      </c>
      <c r="L2418" s="209" t="s">
        <v>5390</v>
      </c>
    </row>
    <row r="2419" spans="1:12" ht="13.5">
      <c r="A2419" s="209" t="s">
        <v>7603</v>
      </c>
      <c r="B2419" s="209" t="s">
        <v>7604</v>
      </c>
      <c r="C2419" s="209" t="s">
        <v>7906</v>
      </c>
      <c r="D2419" s="209" t="s">
        <v>7907</v>
      </c>
      <c r="E2419" s="210" t="s">
        <v>357</v>
      </c>
      <c r="F2419" s="209" t="s">
        <v>357</v>
      </c>
      <c r="G2419" s="209">
        <v>90000</v>
      </c>
      <c r="H2419" s="209" t="s">
        <v>7912</v>
      </c>
      <c r="I2419" s="209" t="s">
        <v>150</v>
      </c>
      <c r="J2419" s="209" t="s">
        <v>5447</v>
      </c>
      <c r="K2419" s="210">
        <v>14.16</v>
      </c>
      <c r="L2419" s="209" t="s">
        <v>5390</v>
      </c>
    </row>
    <row r="2420" spans="1:12" ht="13.5">
      <c r="A2420" s="209" t="s">
        <v>7603</v>
      </c>
      <c r="B2420" s="209" t="s">
        <v>7604</v>
      </c>
      <c r="C2420" s="209" t="s">
        <v>7906</v>
      </c>
      <c r="D2420" s="209" t="s">
        <v>7907</v>
      </c>
      <c r="E2420" s="210" t="s">
        <v>357</v>
      </c>
      <c r="F2420" s="209" t="s">
        <v>357</v>
      </c>
      <c r="G2420" s="209">
        <v>91593</v>
      </c>
      <c r="H2420" s="209" t="s">
        <v>7913</v>
      </c>
      <c r="I2420" s="209" t="s">
        <v>150</v>
      </c>
      <c r="J2420" s="209" t="s">
        <v>5389</v>
      </c>
      <c r="K2420" s="210">
        <v>10.61</v>
      </c>
      <c r="L2420" s="209" t="s">
        <v>5390</v>
      </c>
    </row>
    <row r="2421" spans="1:12" ht="13.5">
      <c r="A2421" s="209" t="s">
        <v>7603</v>
      </c>
      <c r="B2421" s="209" t="s">
        <v>7604</v>
      </c>
      <c r="C2421" s="209" t="s">
        <v>7906</v>
      </c>
      <c r="D2421" s="209" t="s">
        <v>7907</v>
      </c>
      <c r="E2421" s="210" t="s">
        <v>357</v>
      </c>
      <c r="F2421" s="209" t="s">
        <v>357</v>
      </c>
      <c r="G2421" s="209">
        <v>91594</v>
      </c>
      <c r="H2421" s="209" t="s">
        <v>7914</v>
      </c>
      <c r="I2421" s="209" t="s">
        <v>150</v>
      </c>
      <c r="J2421" s="209" t="s">
        <v>5389</v>
      </c>
      <c r="K2421" s="210">
        <v>10.99</v>
      </c>
      <c r="L2421" s="209" t="s">
        <v>5390</v>
      </c>
    </row>
    <row r="2422" spans="1:12" ht="13.5">
      <c r="A2422" s="209" t="s">
        <v>7603</v>
      </c>
      <c r="B2422" s="209" t="s">
        <v>7604</v>
      </c>
      <c r="C2422" s="209" t="s">
        <v>7906</v>
      </c>
      <c r="D2422" s="209" t="s">
        <v>7907</v>
      </c>
      <c r="E2422" s="210" t="s">
        <v>357</v>
      </c>
      <c r="F2422" s="209" t="s">
        <v>357</v>
      </c>
      <c r="G2422" s="209">
        <v>91595</v>
      </c>
      <c r="H2422" s="209" t="s">
        <v>7915</v>
      </c>
      <c r="I2422" s="209" t="s">
        <v>150</v>
      </c>
      <c r="J2422" s="209" t="s">
        <v>5389</v>
      </c>
      <c r="K2422" s="210">
        <v>11.58</v>
      </c>
      <c r="L2422" s="209" t="s">
        <v>5390</v>
      </c>
    </row>
    <row r="2423" spans="1:12" ht="13.5">
      <c r="A2423" s="209" t="s">
        <v>7603</v>
      </c>
      <c r="B2423" s="209" t="s">
        <v>7604</v>
      </c>
      <c r="C2423" s="209" t="s">
        <v>7906</v>
      </c>
      <c r="D2423" s="209" t="s">
        <v>7907</v>
      </c>
      <c r="E2423" s="210" t="s">
        <v>357</v>
      </c>
      <c r="F2423" s="209" t="s">
        <v>357</v>
      </c>
      <c r="G2423" s="209">
        <v>91596</v>
      </c>
      <c r="H2423" s="209" t="s">
        <v>7916</v>
      </c>
      <c r="I2423" s="209" t="s">
        <v>150</v>
      </c>
      <c r="J2423" s="209" t="s">
        <v>5389</v>
      </c>
      <c r="K2423" s="210">
        <v>10.88</v>
      </c>
      <c r="L2423" s="209" t="s">
        <v>5390</v>
      </c>
    </row>
    <row r="2424" spans="1:12" ht="13.5">
      <c r="A2424" s="209" t="s">
        <v>7603</v>
      </c>
      <c r="B2424" s="209" t="s">
        <v>7604</v>
      </c>
      <c r="C2424" s="209" t="s">
        <v>7906</v>
      </c>
      <c r="D2424" s="209" t="s">
        <v>7907</v>
      </c>
      <c r="E2424" s="210" t="s">
        <v>357</v>
      </c>
      <c r="F2424" s="209" t="s">
        <v>357</v>
      </c>
      <c r="G2424" s="209">
        <v>91597</v>
      </c>
      <c r="H2424" s="209" t="s">
        <v>7917</v>
      </c>
      <c r="I2424" s="209" t="s">
        <v>150</v>
      </c>
      <c r="J2424" s="209" t="s">
        <v>5389</v>
      </c>
      <c r="K2424" s="210">
        <v>7.69</v>
      </c>
      <c r="L2424" s="209" t="s">
        <v>5390</v>
      </c>
    </row>
    <row r="2425" spans="1:12" ht="13.5">
      <c r="A2425" s="209" t="s">
        <v>7603</v>
      </c>
      <c r="B2425" s="209" t="s">
        <v>7604</v>
      </c>
      <c r="C2425" s="209" t="s">
        <v>7906</v>
      </c>
      <c r="D2425" s="209" t="s">
        <v>7907</v>
      </c>
      <c r="E2425" s="210" t="s">
        <v>357</v>
      </c>
      <c r="F2425" s="209" t="s">
        <v>357</v>
      </c>
      <c r="G2425" s="209">
        <v>91598</v>
      </c>
      <c r="H2425" s="209" t="s">
        <v>7918</v>
      </c>
      <c r="I2425" s="209" t="s">
        <v>150</v>
      </c>
      <c r="J2425" s="209" t="s">
        <v>5389</v>
      </c>
      <c r="K2425" s="210">
        <v>10.65</v>
      </c>
      <c r="L2425" s="209" t="s">
        <v>5390</v>
      </c>
    </row>
    <row r="2426" spans="1:12" ht="13.5">
      <c r="A2426" s="209" t="s">
        <v>7603</v>
      </c>
      <c r="B2426" s="209" t="s">
        <v>7604</v>
      </c>
      <c r="C2426" s="209" t="s">
        <v>7906</v>
      </c>
      <c r="D2426" s="209" t="s">
        <v>7907</v>
      </c>
      <c r="E2426" s="210" t="s">
        <v>357</v>
      </c>
      <c r="F2426" s="209" t="s">
        <v>357</v>
      </c>
      <c r="G2426" s="209">
        <v>91599</v>
      </c>
      <c r="H2426" s="209" t="s">
        <v>7919</v>
      </c>
      <c r="I2426" s="209" t="s">
        <v>150</v>
      </c>
      <c r="J2426" s="209" t="s">
        <v>5389</v>
      </c>
      <c r="K2426" s="210">
        <v>8.01</v>
      </c>
      <c r="L2426" s="209" t="s">
        <v>5390</v>
      </c>
    </row>
    <row r="2427" spans="1:12" ht="13.5">
      <c r="A2427" s="209" t="s">
        <v>7603</v>
      </c>
      <c r="B2427" s="209" t="s">
        <v>7604</v>
      </c>
      <c r="C2427" s="209" t="s">
        <v>7906</v>
      </c>
      <c r="D2427" s="209" t="s">
        <v>7907</v>
      </c>
      <c r="E2427" s="210" t="s">
        <v>357</v>
      </c>
      <c r="F2427" s="209" t="s">
        <v>357</v>
      </c>
      <c r="G2427" s="209">
        <v>91600</v>
      </c>
      <c r="H2427" s="209" t="s">
        <v>7920</v>
      </c>
      <c r="I2427" s="209" t="s">
        <v>150</v>
      </c>
      <c r="J2427" s="209" t="s">
        <v>5389</v>
      </c>
      <c r="K2427" s="210">
        <v>13.02</v>
      </c>
      <c r="L2427" s="209" t="s">
        <v>5390</v>
      </c>
    </row>
    <row r="2428" spans="1:12" ht="13.5">
      <c r="A2428" s="209" t="s">
        <v>7603</v>
      </c>
      <c r="B2428" s="209" t="s">
        <v>7604</v>
      </c>
      <c r="C2428" s="209" t="s">
        <v>7906</v>
      </c>
      <c r="D2428" s="209" t="s">
        <v>7907</v>
      </c>
      <c r="E2428" s="210" t="s">
        <v>357</v>
      </c>
      <c r="F2428" s="209" t="s">
        <v>357</v>
      </c>
      <c r="G2428" s="209">
        <v>91601</v>
      </c>
      <c r="H2428" s="209" t="s">
        <v>7921</v>
      </c>
      <c r="I2428" s="209" t="s">
        <v>150</v>
      </c>
      <c r="J2428" s="209" t="s">
        <v>5447</v>
      </c>
      <c r="K2428" s="210">
        <v>14.5</v>
      </c>
      <c r="L2428" s="209" t="s">
        <v>5390</v>
      </c>
    </row>
    <row r="2429" spans="1:12" ht="13.5">
      <c r="A2429" s="209" t="s">
        <v>7603</v>
      </c>
      <c r="B2429" s="209" t="s">
        <v>7604</v>
      </c>
      <c r="C2429" s="209" t="s">
        <v>7906</v>
      </c>
      <c r="D2429" s="209" t="s">
        <v>7907</v>
      </c>
      <c r="E2429" s="210" t="s">
        <v>357</v>
      </c>
      <c r="F2429" s="209" t="s">
        <v>357</v>
      </c>
      <c r="G2429" s="209">
        <v>91602</v>
      </c>
      <c r="H2429" s="209" t="s">
        <v>7922</v>
      </c>
      <c r="I2429" s="209" t="s">
        <v>150</v>
      </c>
      <c r="J2429" s="209" t="s">
        <v>5447</v>
      </c>
      <c r="K2429" s="210">
        <v>13.72</v>
      </c>
      <c r="L2429" s="209" t="s">
        <v>5390</v>
      </c>
    </row>
    <row r="2430" spans="1:12" ht="13.5">
      <c r="A2430" s="209" t="s">
        <v>7603</v>
      </c>
      <c r="B2430" s="209" t="s">
        <v>7604</v>
      </c>
      <c r="C2430" s="209" t="s">
        <v>7906</v>
      </c>
      <c r="D2430" s="209" t="s">
        <v>7907</v>
      </c>
      <c r="E2430" s="210" t="s">
        <v>357</v>
      </c>
      <c r="F2430" s="209" t="s">
        <v>357</v>
      </c>
      <c r="G2430" s="209">
        <v>91603</v>
      </c>
      <c r="H2430" s="209" t="s">
        <v>7923</v>
      </c>
      <c r="I2430" s="209" t="s">
        <v>150</v>
      </c>
      <c r="J2430" s="209" t="s">
        <v>5447</v>
      </c>
      <c r="K2430" s="210">
        <v>12.95</v>
      </c>
      <c r="L2430" s="209" t="s">
        <v>5390</v>
      </c>
    </row>
    <row r="2431" spans="1:12" ht="13.5">
      <c r="A2431" s="209" t="s">
        <v>7603</v>
      </c>
      <c r="B2431" s="209" t="s">
        <v>7604</v>
      </c>
      <c r="C2431" s="209" t="s">
        <v>7906</v>
      </c>
      <c r="D2431" s="209" t="s">
        <v>7907</v>
      </c>
      <c r="E2431" s="210" t="s">
        <v>357</v>
      </c>
      <c r="F2431" s="209" t="s">
        <v>357</v>
      </c>
      <c r="G2431" s="209">
        <v>92759</v>
      </c>
      <c r="H2431" s="209" t="s">
        <v>7924</v>
      </c>
      <c r="I2431" s="209" t="s">
        <v>150</v>
      </c>
      <c r="J2431" s="209" t="s">
        <v>5389</v>
      </c>
      <c r="K2431" s="210">
        <v>15.39</v>
      </c>
      <c r="L2431" s="209" t="s">
        <v>5390</v>
      </c>
    </row>
    <row r="2432" spans="1:12" ht="13.5">
      <c r="A2432" s="209" t="s">
        <v>7603</v>
      </c>
      <c r="B2432" s="209" t="s">
        <v>7604</v>
      </c>
      <c r="C2432" s="209" t="s">
        <v>7906</v>
      </c>
      <c r="D2432" s="209" t="s">
        <v>7907</v>
      </c>
      <c r="E2432" s="210" t="s">
        <v>357</v>
      </c>
      <c r="F2432" s="209" t="s">
        <v>357</v>
      </c>
      <c r="G2432" s="209">
        <v>92760</v>
      </c>
      <c r="H2432" s="209" t="s">
        <v>7925</v>
      </c>
      <c r="I2432" s="209" t="s">
        <v>150</v>
      </c>
      <c r="J2432" s="209" t="s">
        <v>5389</v>
      </c>
      <c r="K2432" s="210">
        <v>15.2</v>
      </c>
      <c r="L2432" s="209" t="s">
        <v>5390</v>
      </c>
    </row>
    <row r="2433" spans="1:12" ht="13.5">
      <c r="A2433" s="209" t="s">
        <v>7603</v>
      </c>
      <c r="B2433" s="209" t="s">
        <v>7604</v>
      </c>
      <c r="C2433" s="209" t="s">
        <v>7906</v>
      </c>
      <c r="D2433" s="209" t="s">
        <v>7907</v>
      </c>
      <c r="E2433" s="210" t="s">
        <v>357</v>
      </c>
      <c r="F2433" s="209" t="s">
        <v>357</v>
      </c>
      <c r="G2433" s="209">
        <v>92761</v>
      </c>
      <c r="H2433" s="209" t="s">
        <v>7926</v>
      </c>
      <c r="I2433" s="209" t="s">
        <v>150</v>
      </c>
      <c r="J2433" s="209" t="s">
        <v>5389</v>
      </c>
      <c r="K2433" s="210">
        <v>14.74</v>
      </c>
      <c r="L2433" s="209" t="s">
        <v>5390</v>
      </c>
    </row>
    <row r="2434" spans="1:12" ht="13.5">
      <c r="A2434" s="209" t="s">
        <v>7603</v>
      </c>
      <c r="B2434" s="209" t="s">
        <v>7604</v>
      </c>
      <c r="C2434" s="209" t="s">
        <v>7906</v>
      </c>
      <c r="D2434" s="209" t="s">
        <v>7907</v>
      </c>
      <c r="E2434" s="210" t="s">
        <v>357</v>
      </c>
      <c r="F2434" s="209" t="s">
        <v>357</v>
      </c>
      <c r="G2434" s="209">
        <v>92762</v>
      </c>
      <c r="H2434" s="209" t="s">
        <v>197</v>
      </c>
      <c r="I2434" s="209" t="s">
        <v>150</v>
      </c>
      <c r="J2434" s="209" t="s">
        <v>5389</v>
      </c>
      <c r="K2434" s="210">
        <v>13.38</v>
      </c>
      <c r="L2434" s="209" t="s">
        <v>5390</v>
      </c>
    </row>
    <row r="2435" spans="1:12" ht="13.5">
      <c r="A2435" s="209" t="s">
        <v>7603</v>
      </c>
      <c r="B2435" s="209" t="s">
        <v>7604</v>
      </c>
      <c r="C2435" s="209" t="s">
        <v>7906</v>
      </c>
      <c r="D2435" s="209" t="s">
        <v>7907</v>
      </c>
      <c r="E2435" s="210" t="s">
        <v>357</v>
      </c>
      <c r="F2435" s="209" t="s">
        <v>357</v>
      </c>
      <c r="G2435" s="209">
        <v>92763</v>
      </c>
      <c r="H2435" s="209" t="s">
        <v>7927</v>
      </c>
      <c r="I2435" s="209" t="s">
        <v>150</v>
      </c>
      <c r="J2435" s="209" t="s">
        <v>5389</v>
      </c>
      <c r="K2435" s="210">
        <v>11.39</v>
      </c>
      <c r="L2435" s="209" t="s">
        <v>5390</v>
      </c>
    </row>
    <row r="2436" spans="1:12" ht="13.5">
      <c r="A2436" s="209" t="s">
        <v>7603</v>
      </c>
      <c r="B2436" s="209" t="s">
        <v>7604</v>
      </c>
      <c r="C2436" s="209" t="s">
        <v>7906</v>
      </c>
      <c r="D2436" s="209" t="s">
        <v>7907</v>
      </c>
      <c r="E2436" s="210" t="s">
        <v>357</v>
      </c>
      <c r="F2436" s="209" t="s">
        <v>357</v>
      </c>
      <c r="G2436" s="209">
        <v>92764</v>
      </c>
      <c r="H2436" s="209" t="s">
        <v>7928</v>
      </c>
      <c r="I2436" s="209" t="s">
        <v>150</v>
      </c>
      <c r="J2436" s="209" t="s">
        <v>5389</v>
      </c>
      <c r="K2436" s="210">
        <v>11.14</v>
      </c>
      <c r="L2436" s="209" t="s">
        <v>5390</v>
      </c>
    </row>
    <row r="2437" spans="1:12" ht="13.5">
      <c r="A2437" s="209" t="s">
        <v>7603</v>
      </c>
      <c r="B2437" s="209" t="s">
        <v>7604</v>
      </c>
      <c r="C2437" s="209" t="s">
        <v>7906</v>
      </c>
      <c r="D2437" s="209" t="s">
        <v>7907</v>
      </c>
      <c r="E2437" s="210" t="s">
        <v>357</v>
      </c>
      <c r="F2437" s="209" t="s">
        <v>357</v>
      </c>
      <c r="G2437" s="209">
        <v>92765</v>
      </c>
      <c r="H2437" s="209" t="s">
        <v>7929</v>
      </c>
      <c r="I2437" s="209" t="s">
        <v>150</v>
      </c>
      <c r="J2437" s="209" t="s">
        <v>5389</v>
      </c>
      <c r="K2437" s="210">
        <v>12.81</v>
      </c>
      <c r="L2437" s="209" t="s">
        <v>5390</v>
      </c>
    </row>
    <row r="2438" spans="1:12" ht="13.5">
      <c r="A2438" s="209" t="s">
        <v>7603</v>
      </c>
      <c r="B2438" s="209" t="s">
        <v>7604</v>
      </c>
      <c r="C2438" s="209" t="s">
        <v>7906</v>
      </c>
      <c r="D2438" s="209" t="s">
        <v>7907</v>
      </c>
      <c r="E2438" s="210" t="s">
        <v>357</v>
      </c>
      <c r="F2438" s="209" t="s">
        <v>357</v>
      </c>
      <c r="G2438" s="209">
        <v>92766</v>
      </c>
      <c r="H2438" s="209" t="s">
        <v>7930</v>
      </c>
      <c r="I2438" s="209" t="s">
        <v>150</v>
      </c>
      <c r="J2438" s="209" t="s">
        <v>5389</v>
      </c>
      <c r="K2438" s="210">
        <v>12.72</v>
      </c>
      <c r="L2438" s="209" t="s">
        <v>5390</v>
      </c>
    </row>
    <row r="2439" spans="1:12" ht="13.5">
      <c r="A2439" s="209" t="s">
        <v>7603</v>
      </c>
      <c r="B2439" s="209" t="s">
        <v>7604</v>
      </c>
      <c r="C2439" s="209" t="s">
        <v>7906</v>
      </c>
      <c r="D2439" s="209" t="s">
        <v>7907</v>
      </c>
      <c r="E2439" s="210" t="s">
        <v>357</v>
      </c>
      <c r="F2439" s="209" t="s">
        <v>357</v>
      </c>
      <c r="G2439" s="209">
        <v>92767</v>
      </c>
      <c r="H2439" s="209" t="s">
        <v>7931</v>
      </c>
      <c r="I2439" s="209" t="s">
        <v>150</v>
      </c>
      <c r="J2439" s="209" t="s">
        <v>5389</v>
      </c>
      <c r="K2439" s="210">
        <v>16.57</v>
      </c>
      <c r="L2439" s="209" t="s">
        <v>5390</v>
      </c>
    </row>
    <row r="2440" spans="1:12" ht="13.5">
      <c r="A2440" s="209" t="s">
        <v>7603</v>
      </c>
      <c r="B2440" s="209" t="s">
        <v>7604</v>
      </c>
      <c r="C2440" s="209" t="s">
        <v>7906</v>
      </c>
      <c r="D2440" s="209" t="s">
        <v>7907</v>
      </c>
      <c r="E2440" s="210" t="s">
        <v>357</v>
      </c>
      <c r="F2440" s="209" t="s">
        <v>357</v>
      </c>
      <c r="G2440" s="209">
        <v>92768</v>
      </c>
      <c r="H2440" s="209" t="s">
        <v>7932</v>
      </c>
      <c r="I2440" s="209" t="s">
        <v>150</v>
      </c>
      <c r="J2440" s="209" t="s">
        <v>5389</v>
      </c>
      <c r="K2440" s="210">
        <v>15.02</v>
      </c>
      <c r="L2440" s="209" t="s">
        <v>5390</v>
      </c>
    </row>
    <row r="2441" spans="1:12" ht="13.5">
      <c r="A2441" s="209" t="s">
        <v>7603</v>
      </c>
      <c r="B2441" s="209" t="s">
        <v>7604</v>
      </c>
      <c r="C2441" s="209" t="s">
        <v>7906</v>
      </c>
      <c r="D2441" s="209" t="s">
        <v>7907</v>
      </c>
      <c r="E2441" s="210" t="s">
        <v>357</v>
      </c>
      <c r="F2441" s="209" t="s">
        <v>357</v>
      </c>
      <c r="G2441" s="209">
        <v>92769</v>
      </c>
      <c r="H2441" s="209" t="s">
        <v>7933</v>
      </c>
      <c r="I2441" s="209" t="s">
        <v>150</v>
      </c>
      <c r="J2441" s="209" t="s">
        <v>5389</v>
      </c>
      <c r="K2441" s="210">
        <v>14.81</v>
      </c>
      <c r="L2441" s="209" t="s">
        <v>5390</v>
      </c>
    </row>
    <row r="2442" spans="1:12" ht="13.5">
      <c r="A2442" s="209" t="s">
        <v>7603</v>
      </c>
      <c r="B2442" s="209" t="s">
        <v>7604</v>
      </c>
      <c r="C2442" s="209" t="s">
        <v>7906</v>
      </c>
      <c r="D2442" s="209" t="s">
        <v>7907</v>
      </c>
      <c r="E2442" s="210" t="s">
        <v>357</v>
      </c>
      <c r="F2442" s="209" t="s">
        <v>357</v>
      </c>
      <c r="G2442" s="209">
        <v>92770</v>
      </c>
      <c r="H2442" s="209" t="s">
        <v>7934</v>
      </c>
      <c r="I2442" s="209" t="s">
        <v>150</v>
      </c>
      <c r="J2442" s="209" t="s">
        <v>5389</v>
      </c>
      <c r="K2442" s="210">
        <v>14.35</v>
      </c>
      <c r="L2442" s="209" t="s">
        <v>5390</v>
      </c>
    </row>
    <row r="2443" spans="1:12" ht="13.5">
      <c r="A2443" s="209" t="s">
        <v>7603</v>
      </c>
      <c r="B2443" s="209" t="s">
        <v>7604</v>
      </c>
      <c r="C2443" s="209" t="s">
        <v>7906</v>
      </c>
      <c r="D2443" s="209" t="s">
        <v>7907</v>
      </c>
      <c r="E2443" s="210" t="s">
        <v>357</v>
      </c>
      <c r="F2443" s="209" t="s">
        <v>357</v>
      </c>
      <c r="G2443" s="209">
        <v>92771</v>
      </c>
      <c r="H2443" s="209" t="s">
        <v>7935</v>
      </c>
      <c r="I2443" s="209" t="s">
        <v>150</v>
      </c>
      <c r="J2443" s="209" t="s">
        <v>5389</v>
      </c>
      <c r="K2443" s="210">
        <v>13.02</v>
      </c>
      <c r="L2443" s="209" t="s">
        <v>5390</v>
      </c>
    </row>
    <row r="2444" spans="1:12" ht="13.5">
      <c r="A2444" s="209" t="s">
        <v>7603</v>
      </c>
      <c r="B2444" s="209" t="s">
        <v>7604</v>
      </c>
      <c r="C2444" s="209" t="s">
        <v>7906</v>
      </c>
      <c r="D2444" s="209" t="s">
        <v>7907</v>
      </c>
      <c r="E2444" s="210" t="s">
        <v>357</v>
      </c>
      <c r="F2444" s="209" t="s">
        <v>357</v>
      </c>
      <c r="G2444" s="209">
        <v>92772</v>
      </c>
      <c r="H2444" s="209" t="s">
        <v>7936</v>
      </c>
      <c r="I2444" s="209" t="s">
        <v>150</v>
      </c>
      <c r="J2444" s="209" t="s">
        <v>5389</v>
      </c>
      <c r="K2444" s="210">
        <v>11.06</v>
      </c>
      <c r="L2444" s="209" t="s">
        <v>5390</v>
      </c>
    </row>
    <row r="2445" spans="1:12" ht="13.5">
      <c r="A2445" s="209" t="s">
        <v>7603</v>
      </c>
      <c r="B2445" s="209" t="s">
        <v>7604</v>
      </c>
      <c r="C2445" s="209" t="s">
        <v>7906</v>
      </c>
      <c r="D2445" s="209" t="s">
        <v>7907</v>
      </c>
      <c r="E2445" s="210" t="s">
        <v>357</v>
      </c>
      <c r="F2445" s="209" t="s">
        <v>357</v>
      </c>
      <c r="G2445" s="209">
        <v>92773</v>
      </c>
      <c r="H2445" s="209" t="s">
        <v>7937</v>
      </c>
      <c r="I2445" s="209" t="s">
        <v>150</v>
      </c>
      <c r="J2445" s="209" t="s">
        <v>5447</v>
      </c>
      <c r="K2445" s="210">
        <v>10.92</v>
      </c>
      <c r="L2445" s="209" t="s">
        <v>5390</v>
      </c>
    </row>
    <row r="2446" spans="1:12" ht="13.5">
      <c r="A2446" s="209" t="s">
        <v>7603</v>
      </c>
      <c r="B2446" s="209" t="s">
        <v>7604</v>
      </c>
      <c r="C2446" s="209" t="s">
        <v>7906</v>
      </c>
      <c r="D2446" s="209" t="s">
        <v>7907</v>
      </c>
      <c r="E2446" s="210" t="s">
        <v>357</v>
      </c>
      <c r="F2446" s="209" t="s">
        <v>357</v>
      </c>
      <c r="G2446" s="209">
        <v>92774</v>
      </c>
      <c r="H2446" s="209" t="s">
        <v>7938</v>
      </c>
      <c r="I2446" s="209" t="s">
        <v>150</v>
      </c>
      <c r="J2446" s="209" t="s">
        <v>5447</v>
      </c>
      <c r="K2446" s="210">
        <v>12.69</v>
      </c>
      <c r="L2446" s="209" t="s">
        <v>5390</v>
      </c>
    </row>
    <row r="2447" spans="1:12" ht="13.5">
      <c r="A2447" s="209" t="s">
        <v>7603</v>
      </c>
      <c r="B2447" s="209" t="s">
        <v>7604</v>
      </c>
      <c r="C2447" s="209" t="s">
        <v>7906</v>
      </c>
      <c r="D2447" s="209" t="s">
        <v>7907</v>
      </c>
      <c r="E2447" s="210" t="s">
        <v>357</v>
      </c>
      <c r="F2447" s="209" t="s">
        <v>357</v>
      </c>
      <c r="G2447" s="209">
        <v>92798</v>
      </c>
      <c r="H2447" s="209" t="s">
        <v>7939</v>
      </c>
      <c r="I2447" s="209" t="s">
        <v>150</v>
      </c>
      <c r="J2447" s="209" t="s">
        <v>5447</v>
      </c>
      <c r="K2447" s="210">
        <v>11.8</v>
      </c>
      <c r="L2447" s="209" t="s">
        <v>5390</v>
      </c>
    </row>
    <row r="2448" spans="1:12" ht="13.5">
      <c r="A2448" s="209" t="s">
        <v>7603</v>
      </c>
      <c r="B2448" s="209" t="s">
        <v>7604</v>
      </c>
      <c r="C2448" s="209" t="s">
        <v>7906</v>
      </c>
      <c r="D2448" s="209" t="s">
        <v>7907</v>
      </c>
      <c r="E2448" s="210" t="s">
        <v>357</v>
      </c>
      <c r="F2448" s="209" t="s">
        <v>357</v>
      </c>
      <c r="G2448" s="209">
        <v>92799</v>
      </c>
      <c r="H2448" s="209" t="s">
        <v>7940</v>
      </c>
      <c r="I2448" s="209" t="s">
        <v>150</v>
      </c>
      <c r="J2448" s="209" t="s">
        <v>5447</v>
      </c>
      <c r="K2448" s="210">
        <v>12.76</v>
      </c>
      <c r="L2448" s="209" t="s">
        <v>5390</v>
      </c>
    </row>
    <row r="2449" spans="1:12" ht="13.5">
      <c r="A2449" s="209" t="s">
        <v>7603</v>
      </c>
      <c r="B2449" s="209" t="s">
        <v>7604</v>
      </c>
      <c r="C2449" s="209" t="s">
        <v>7906</v>
      </c>
      <c r="D2449" s="209" t="s">
        <v>7907</v>
      </c>
      <c r="E2449" s="210" t="s">
        <v>357</v>
      </c>
      <c r="F2449" s="209" t="s">
        <v>357</v>
      </c>
      <c r="G2449" s="209">
        <v>92800</v>
      </c>
      <c r="H2449" s="209" t="s">
        <v>7941</v>
      </c>
      <c r="I2449" s="209" t="s">
        <v>150</v>
      </c>
      <c r="J2449" s="209" t="s">
        <v>5447</v>
      </c>
      <c r="K2449" s="210">
        <v>11.89</v>
      </c>
      <c r="L2449" s="209" t="s">
        <v>5390</v>
      </c>
    </row>
    <row r="2450" spans="1:12" ht="13.5">
      <c r="A2450" s="209" t="s">
        <v>7603</v>
      </c>
      <c r="B2450" s="209" t="s">
        <v>7604</v>
      </c>
      <c r="C2450" s="209" t="s">
        <v>7906</v>
      </c>
      <c r="D2450" s="209" t="s">
        <v>7907</v>
      </c>
      <c r="E2450" s="210" t="s">
        <v>357</v>
      </c>
      <c r="F2450" s="209" t="s">
        <v>357</v>
      </c>
      <c r="G2450" s="209">
        <v>92801</v>
      </c>
      <c r="H2450" s="209" t="s">
        <v>7942</v>
      </c>
      <c r="I2450" s="209" t="s">
        <v>150</v>
      </c>
      <c r="J2450" s="209" t="s">
        <v>5447</v>
      </c>
      <c r="K2450" s="210">
        <v>12.43</v>
      </c>
      <c r="L2450" s="209" t="s">
        <v>5390</v>
      </c>
    </row>
    <row r="2451" spans="1:12" ht="13.5">
      <c r="A2451" s="209" t="s">
        <v>7603</v>
      </c>
      <c r="B2451" s="209" t="s">
        <v>7604</v>
      </c>
      <c r="C2451" s="209" t="s">
        <v>7906</v>
      </c>
      <c r="D2451" s="209" t="s">
        <v>7907</v>
      </c>
      <c r="E2451" s="210" t="s">
        <v>357</v>
      </c>
      <c r="F2451" s="209" t="s">
        <v>357</v>
      </c>
      <c r="G2451" s="209">
        <v>92802</v>
      </c>
      <c r="H2451" s="209" t="s">
        <v>7943</v>
      </c>
      <c r="I2451" s="209" t="s">
        <v>150</v>
      </c>
      <c r="J2451" s="209" t="s">
        <v>5447</v>
      </c>
      <c r="K2451" s="210">
        <v>12.58</v>
      </c>
      <c r="L2451" s="209" t="s">
        <v>5390</v>
      </c>
    </row>
    <row r="2452" spans="1:12" ht="13.5">
      <c r="A2452" s="209" t="s">
        <v>7603</v>
      </c>
      <c r="B2452" s="209" t="s">
        <v>7604</v>
      </c>
      <c r="C2452" s="209" t="s">
        <v>7906</v>
      </c>
      <c r="D2452" s="209" t="s">
        <v>7907</v>
      </c>
      <c r="E2452" s="210" t="s">
        <v>357</v>
      </c>
      <c r="F2452" s="209" t="s">
        <v>357</v>
      </c>
      <c r="G2452" s="209">
        <v>92803</v>
      </c>
      <c r="H2452" s="209" t="s">
        <v>7944</v>
      </c>
      <c r="I2452" s="209" t="s">
        <v>150</v>
      </c>
      <c r="J2452" s="209" t="s">
        <v>5447</v>
      </c>
      <c r="K2452" s="210">
        <v>11.69</v>
      </c>
      <c r="L2452" s="209" t="s">
        <v>5390</v>
      </c>
    </row>
    <row r="2453" spans="1:12" ht="13.5">
      <c r="A2453" s="209" t="s">
        <v>7603</v>
      </c>
      <c r="B2453" s="209" t="s">
        <v>7604</v>
      </c>
      <c r="C2453" s="209" t="s">
        <v>7906</v>
      </c>
      <c r="D2453" s="209" t="s">
        <v>7907</v>
      </c>
      <c r="E2453" s="210" t="s">
        <v>357</v>
      </c>
      <c r="F2453" s="209" t="s">
        <v>357</v>
      </c>
      <c r="G2453" s="209">
        <v>92804</v>
      </c>
      <c r="H2453" s="209" t="s">
        <v>7945</v>
      </c>
      <c r="I2453" s="209" t="s">
        <v>150</v>
      </c>
      <c r="J2453" s="209" t="s">
        <v>5447</v>
      </c>
      <c r="K2453" s="210">
        <v>10.06</v>
      </c>
      <c r="L2453" s="209" t="s">
        <v>5390</v>
      </c>
    </row>
    <row r="2454" spans="1:12" ht="13.5">
      <c r="A2454" s="209" t="s">
        <v>7603</v>
      </c>
      <c r="B2454" s="209" t="s">
        <v>7604</v>
      </c>
      <c r="C2454" s="209" t="s">
        <v>7906</v>
      </c>
      <c r="D2454" s="209" t="s">
        <v>7907</v>
      </c>
      <c r="E2454" s="210" t="s">
        <v>357</v>
      </c>
      <c r="F2454" s="209" t="s">
        <v>357</v>
      </c>
      <c r="G2454" s="209">
        <v>92805</v>
      </c>
      <c r="H2454" s="209" t="s">
        <v>7946</v>
      </c>
      <c r="I2454" s="209" t="s">
        <v>150</v>
      </c>
      <c r="J2454" s="209" t="s">
        <v>5447</v>
      </c>
      <c r="K2454" s="210">
        <v>10</v>
      </c>
      <c r="L2454" s="209" t="s">
        <v>5390</v>
      </c>
    </row>
    <row r="2455" spans="1:12" ht="13.5">
      <c r="A2455" s="209" t="s">
        <v>7603</v>
      </c>
      <c r="B2455" s="209" t="s">
        <v>7604</v>
      </c>
      <c r="C2455" s="209" t="s">
        <v>7906</v>
      </c>
      <c r="D2455" s="209" t="s">
        <v>7907</v>
      </c>
      <c r="E2455" s="210" t="s">
        <v>357</v>
      </c>
      <c r="F2455" s="209" t="s">
        <v>357</v>
      </c>
      <c r="G2455" s="209">
        <v>92806</v>
      </c>
      <c r="H2455" s="209" t="s">
        <v>7947</v>
      </c>
      <c r="I2455" s="209" t="s">
        <v>150</v>
      </c>
      <c r="J2455" s="209" t="s">
        <v>5447</v>
      </c>
      <c r="K2455" s="210">
        <v>11.8</v>
      </c>
      <c r="L2455" s="209" t="s">
        <v>5390</v>
      </c>
    </row>
    <row r="2456" spans="1:12" ht="13.5">
      <c r="A2456" s="209" t="s">
        <v>7603</v>
      </c>
      <c r="B2456" s="209" t="s">
        <v>7604</v>
      </c>
      <c r="C2456" s="209" t="s">
        <v>7906</v>
      </c>
      <c r="D2456" s="209" t="s">
        <v>7907</v>
      </c>
      <c r="E2456" s="210" t="s">
        <v>357</v>
      </c>
      <c r="F2456" s="209" t="s">
        <v>357</v>
      </c>
      <c r="G2456" s="209">
        <v>92875</v>
      </c>
      <c r="H2456" s="209" t="s">
        <v>7948</v>
      </c>
      <c r="I2456" s="209" t="s">
        <v>150</v>
      </c>
      <c r="J2456" s="209" t="s">
        <v>5447</v>
      </c>
      <c r="K2456" s="210">
        <v>11.63</v>
      </c>
      <c r="L2456" s="209" t="s">
        <v>5390</v>
      </c>
    </row>
    <row r="2457" spans="1:12" ht="13.5">
      <c r="A2457" s="209" t="s">
        <v>7603</v>
      </c>
      <c r="B2457" s="209" t="s">
        <v>7604</v>
      </c>
      <c r="C2457" s="209" t="s">
        <v>7906</v>
      </c>
      <c r="D2457" s="209" t="s">
        <v>7907</v>
      </c>
      <c r="E2457" s="210" t="s">
        <v>357</v>
      </c>
      <c r="F2457" s="209" t="s">
        <v>357</v>
      </c>
      <c r="G2457" s="209">
        <v>92876</v>
      </c>
      <c r="H2457" s="209" t="s">
        <v>7949</v>
      </c>
      <c r="I2457" s="209" t="s">
        <v>150</v>
      </c>
      <c r="J2457" s="209" t="s">
        <v>5447</v>
      </c>
      <c r="K2457" s="210">
        <v>11.56</v>
      </c>
      <c r="L2457" s="209" t="s">
        <v>5390</v>
      </c>
    </row>
    <row r="2458" spans="1:12" ht="13.5">
      <c r="A2458" s="209" t="s">
        <v>7603</v>
      </c>
      <c r="B2458" s="209" t="s">
        <v>7604</v>
      </c>
      <c r="C2458" s="209" t="s">
        <v>7906</v>
      </c>
      <c r="D2458" s="209" t="s">
        <v>7907</v>
      </c>
      <c r="E2458" s="210" t="s">
        <v>357</v>
      </c>
      <c r="F2458" s="209" t="s">
        <v>357</v>
      </c>
      <c r="G2458" s="209">
        <v>92877</v>
      </c>
      <c r="H2458" s="209" t="s">
        <v>7950</v>
      </c>
      <c r="I2458" s="209" t="s">
        <v>150</v>
      </c>
      <c r="J2458" s="209" t="s">
        <v>5447</v>
      </c>
      <c r="K2458" s="210">
        <v>12.65</v>
      </c>
      <c r="L2458" s="209" t="s">
        <v>5390</v>
      </c>
    </row>
    <row r="2459" spans="1:12" ht="13.5">
      <c r="A2459" s="209" t="s">
        <v>7603</v>
      </c>
      <c r="B2459" s="209" t="s">
        <v>7604</v>
      </c>
      <c r="C2459" s="209" t="s">
        <v>7906</v>
      </c>
      <c r="D2459" s="209" t="s">
        <v>7907</v>
      </c>
      <c r="E2459" s="210" t="s">
        <v>357</v>
      </c>
      <c r="F2459" s="209" t="s">
        <v>357</v>
      </c>
      <c r="G2459" s="209">
        <v>92878</v>
      </c>
      <c r="H2459" s="209" t="s">
        <v>7951</v>
      </c>
      <c r="I2459" s="209" t="s">
        <v>150</v>
      </c>
      <c r="J2459" s="209" t="s">
        <v>5447</v>
      </c>
      <c r="K2459" s="210">
        <v>12.51</v>
      </c>
      <c r="L2459" s="209" t="s">
        <v>5390</v>
      </c>
    </row>
    <row r="2460" spans="1:12" ht="13.5">
      <c r="A2460" s="209" t="s">
        <v>7603</v>
      </c>
      <c r="B2460" s="209" t="s">
        <v>7604</v>
      </c>
      <c r="C2460" s="209" t="s">
        <v>7906</v>
      </c>
      <c r="D2460" s="209" t="s">
        <v>7907</v>
      </c>
      <c r="E2460" s="210" t="s">
        <v>357</v>
      </c>
      <c r="F2460" s="209" t="s">
        <v>357</v>
      </c>
      <c r="G2460" s="209">
        <v>92879</v>
      </c>
      <c r="H2460" s="209" t="s">
        <v>7952</v>
      </c>
      <c r="I2460" s="209" t="s">
        <v>150</v>
      </c>
      <c r="J2460" s="209" t="s">
        <v>5447</v>
      </c>
      <c r="K2460" s="210">
        <v>12.43</v>
      </c>
      <c r="L2460" s="209" t="s">
        <v>5390</v>
      </c>
    </row>
    <row r="2461" spans="1:12" ht="13.5">
      <c r="A2461" s="209" t="s">
        <v>7603</v>
      </c>
      <c r="B2461" s="209" t="s">
        <v>7604</v>
      </c>
      <c r="C2461" s="209" t="s">
        <v>7906</v>
      </c>
      <c r="D2461" s="209" t="s">
        <v>7907</v>
      </c>
      <c r="E2461" s="210" t="s">
        <v>357</v>
      </c>
      <c r="F2461" s="209" t="s">
        <v>357</v>
      </c>
      <c r="G2461" s="209">
        <v>92880</v>
      </c>
      <c r="H2461" s="209" t="s">
        <v>7953</v>
      </c>
      <c r="I2461" s="209" t="s">
        <v>150</v>
      </c>
      <c r="J2461" s="209" t="s">
        <v>5447</v>
      </c>
      <c r="K2461" s="210">
        <v>12.72</v>
      </c>
      <c r="L2461" s="209" t="s">
        <v>5390</v>
      </c>
    </row>
    <row r="2462" spans="1:12" ht="13.5">
      <c r="A2462" s="209" t="s">
        <v>7603</v>
      </c>
      <c r="B2462" s="209" t="s">
        <v>7604</v>
      </c>
      <c r="C2462" s="209" t="s">
        <v>7906</v>
      </c>
      <c r="D2462" s="209" t="s">
        <v>7907</v>
      </c>
      <c r="E2462" s="210" t="s">
        <v>357</v>
      </c>
      <c r="F2462" s="209" t="s">
        <v>357</v>
      </c>
      <c r="G2462" s="209">
        <v>92881</v>
      </c>
      <c r="H2462" s="209" t="s">
        <v>7954</v>
      </c>
      <c r="I2462" s="209" t="s">
        <v>150</v>
      </c>
      <c r="J2462" s="209" t="s">
        <v>5447</v>
      </c>
      <c r="K2462" s="210">
        <v>12.7</v>
      </c>
      <c r="L2462" s="209" t="s">
        <v>5390</v>
      </c>
    </row>
    <row r="2463" spans="1:12" ht="13.5">
      <c r="A2463" s="209" t="s">
        <v>7603</v>
      </c>
      <c r="B2463" s="209" t="s">
        <v>7604</v>
      </c>
      <c r="C2463" s="209" t="s">
        <v>7906</v>
      </c>
      <c r="D2463" s="209" t="s">
        <v>7907</v>
      </c>
      <c r="E2463" s="210" t="s">
        <v>357</v>
      </c>
      <c r="F2463" s="209" t="s">
        <v>357</v>
      </c>
      <c r="G2463" s="209">
        <v>92882</v>
      </c>
      <c r="H2463" s="209" t="s">
        <v>7955</v>
      </c>
      <c r="I2463" s="209" t="s">
        <v>150</v>
      </c>
      <c r="J2463" s="209" t="s">
        <v>5389</v>
      </c>
      <c r="K2463" s="210">
        <v>14.79</v>
      </c>
      <c r="L2463" s="209" t="s">
        <v>5390</v>
      </c>
    </row>
    <row r="2464" spans="1:12" ht="13.5">
      <c r="A2464" s="209" t="s">
        <v>7603</v>
      </c>
      <c r="B2464" s="209" t="s">
        <v>7604</v>
      </c>
      <c r="C2464" s="209" t="s">
        <v>7906</v>
      </c>
      <c r="D2464" s="209" t="s">
        <v>7907</v>
      </c>
      <c r="E2464" s="210" t="s">
        <v>357</v>
      </c>
      <c r="F2464" s="209" t="s">
        <v>357</v>
      </c>
      <c r="G2464" s="209">
        <v>92883</v>
      </c>
      <c r="H2464" s="209" t="s">
        <v>7956</v>
      </c>
      <c r="I2464" s="209" t="s">
        <v>150</v>
      </c>
      <c r="J2464" s="209" t="s">
        <v>5389</v>
      </c>
      <c r="K2464" s="210">
        <v>14.08</v>
      </c>
      <c r="L2464" s="209" t="s">
        <v>5390</v>
      </c>
    </row>
    <row r="2465" spans="1:12" ht="13.5">
      <c r="A2465" s="209" t="s">
        <v>7603</v>
      </c>
      <c r="B2465" s="209" t="s">
        <v>7604</v>
      </c>
      <c r="C2465" s="209" t="s">
        <v>7906</v>
      </c>
      <c r="D2465" s="209" t="s">
        <v>7907</v>
      </c>
      <c r="E2465" s="210" t="s">
        <v>357</v>
      </c>
      <c r="F2465" s="209" t="s">
        <v>357</v>
      </c>
      <c r="G2465" s="209">
        <v>92884</v>
      </c>
      <c r="H2465" s="209" t="s">
        <v>7957</v>
      </c>
      <c r="I2465" s="209" t="s">
        <v>150</v>
      </c>
      <c r="J2465" s="209" t="s">
        <v>5389</v>
      </c>
      <c r="K2465" s="210">
        <v>14.67</v>
      </c>
      <c r="L2465" s="209" t="s">
        <v>5390</v>
      </c>
    </row>
    <row r="2466" spans="1:12" ht="13.5">
      <c r="A2466" s="209" t="s">
        <v>7603</v>
      </c>
      <c r="B2466" s="209" t="s">
        <v>7604</v>
      </c>
      <c r="C2466" s="209" t="s">
        <v>7906</v>
      </c>
      <c r="D2466" s="209" t="s">
        <v>7907</v>
      </c>
      <c r="E2466" s="210" t="s">
        <v>357</v>
      </c>
      <c r="F2466" s="209" t="s">
        <v>357</v>
      </c>
      <c r="G2466" s="209">
        <v>92885</v>
      </c>
      <c r="H2466" s="209" t="s">
        <v>7958</v>
      </c>
      <c r="I2466" s="209" t="s">
        <v>150</v>
      </c>
      <c r="J2466" s="209" t="s">
        <v>5389</v>
      </c>
      <c r="K2466" s="210">
        <v>14.15</v>
      </c>
      <c r="L2466" s="209" t="s">
        <v>5390</v>
      </c>
    </row>
    <row r="2467" spans="1:12" ht="13.5">
      <c r="A2467" s="209" t="s">
        <v>7603</v>
      </c>
      <c r="B2467" s="209" t="s">
        <v>7604</v>
      </c>
      <c r="C2467" s="209" t="s">
        <v>7906</v>
      </c>
      <c r="D2467" s="209" t="s">
        <v>7907</v>
      </c>
      <c r="E2467" s="210" t="s">
        <v>357</v>
      </c>
      <c r="F2467" s="209" t="s">
        <v>357</v>
      </c>
      <c r="G2467" s="209">
        <v>92886</v>
      </c>
      <c r="H2467" s="209" t="s">
        <v>7959</v>
      </c>
      <c r="I2467" s="209" t="s">
        <v>150</v>
      </c>
      <c r="J2467" s="209" t="s">
        <v>5389</v>
      </c>
      <c r="K2467" s="210">
        <v>13.73</v>
      </c>
      <c r="L2467" s="209" t="s">
        <v>5390</v>
      </c>
    </row>
    <row r="2468" spans="1:12" ht="13.5">
      <c r="A2468" s="209" t="s">
        <v>7603</v>
      </c>
      <c r="B2468" s="209" t="s">
        <v>7604</v>
      </c>
      <c r="C2468" s="209" t="s">
        <v>7906</v>
      </c>
      <c r="D2468" s="209" t="s">
        <v>7907</v>
      </c>
      <c r="E2468" s="210" t="s">
        <v>357</v>
      </c>
      <c r="F2468" s="209" t="s">
        <v>357</v>
      </c>
      <c r="G2468" s="209">
        <v>92887</v>
      </c>
      <c r="H2468" s="209" t="s">
        <v>7960</v>
      </c>
      <c r="I2468" s="209" t="s">
        <v>150</v>
      </c>
      <c r="J2468" s="209" t="s">
        <v>5389</v>
      </c>
      <c r="K2468" s="210">
        <v>13.78</v>
      </c>
      <c r="L2468" s="209" t="s">
        <v>5390</v>
      </c>
    </row>
    <row r="2469" spans="1:12" ht="13.5">
      <c r="A2469" s="209" t="s">
        <v>7603</v>
      </c>
      <c r="B2469" s="209" t="s">
        <v>7604</v>
      </c>
      <c r="C2469" s="209" t="s">
        <v>7906</v>
      </c>
      <c r="D2469" s="209" t="s">
        <v>7907</v>
      </c>
      <c r="E2469" s="210" t="s">
        <v>357</v>
      </c>
      <c r="F2469" s="209" t="s">
        <v>357</v>
      </c>
      <c r="G2469" s="209">
        <v>92888</v>
      </c>
      <c r="H2469" s="209" t="s">
        <v>7961</v>
      </c>
      <c r="I2469" s="209" t="s">
        <v>150</v>
      </c>
      <c r="J2469" s="209" t="s">
        <v>5447</v>
      </c>
      <c r="K2469" s="210">
        <v>13.56</v>
      </c>
      <c r="L2469" s="209" t="s">
        <v>5390</v>
      </c>
    </row>
    <row r="2470" spans="1:12" ht="13.5">
      <c r="A2470" s="209" t="s">
        <v>7603</v>
      </c>
      <c r="B2470" s="209" t="s">
        <v>7604</v>
      </c>
      <c r="C2470" s="209" t="s">
        <v>7906</v>
      </c>
      <c r="D2470" s="209" t="s">
        <v>7907</v>
      </c>
      <c r="E2470" s="210" t="s">
        <v>357</v>
      </c>
      <c r="F2470" s="209" t="s">
        <v>357</v>
      </c>
      <c r="G2470" s="209">
        <v>92915</v>
      </c>
      <c r="H2470" s="209" t="s">
        <v>7962</v>
      </c>
      <c r="I2470" s="209" t="s">
        <v>150</v>
      </c>
      <c r="J2470" s="209" t="s">
        <v>5389</v>
      </c>
      <c r="K2470" s="210">
        <v>17.510000000000002</v>
      </c>
      <c r="L2470" s="209" t="s">
        <v>5390</v>
      </c>
    </row>
    <row r="2471" spans="1:12" ht="13.5">
      <c r="A2471" s="209" t="s">
        <v>7603</v>
      </c>
      <c r="B2471" s="209" t="s">
        <v>7604</v>
      </c>
      <c r="C2471" s="209" t="s">
        <v>7906</v>
      </c>
      <c r="D2471" s="209" t="s">
        <v>7907</v>
      </c>
      <c r="E2471" s="210" t="s">
        <v>357</v>
      </c>
      <c r="F2471" s="209" t="s">
        <v>357</v>
      </c>
      <c r="G2471" s="209">
        <v>92916</v>
      </c>
      <c r="H2471" s="209" t="s">
        <v>7963</v>
      </c>
      <c r="I2471" s="209" t="s">
        <v>150</v>
      </c>
      <c r="J2471" s="209" t="s">
        <v>5389</v>
      </c>
      <c r="K2471" s="210">
        <v>16.760000000000002</v>
      </c>
      <c r="L2471" s="209" t="s">
        <v>5390</v>
      </c>
    </row>
    <row r="2472" spans="1:12" ht="13.5">
      <c r="A2472" s="209" t="s">
        <v>7603</v>
      </c>
      <c r="B2472" s="209" t="s">
        <v>7604</v>
      </c>
      <c r="C2472" s="209" t="s">
        <v>7906</v>
      </c>
      <c r="D2472" s="209" t="s">
        <v>7907</v>
      </c>
      <c r="E2472" s="210" t="s">
        <v>357</v>
      </c>
      <c r="F2472" s="209" t="s">
        <v>357</v>
      </c>
      <c r="G2472" s="209">
        <v>92917</v>
      </c>
      <c r="H2472" s="209" t="s">
        <v>7964</v>
      </c>
      <c r="I2472" s="209" t="s">
        <v>150</v>
      </c>
      <c r="J2472" s="209" t="s">
        <v>5389</v>
      </c>
      <c r="K2472" s="210">
        <v>15.84</v>
      </c>
      <c r="L2472" s="209" t="s">
        <v>5390</v>
      </c>
    </row>
    <row r="2473" spans="1:12" ht="13.5">
      <c r="A2473" s="209" t="s">
        <v>7603</v>
      </c>
      <c r="B2473" s="209" t="s">
        <v>7604</v>
      </c>
      <c r="C2473" s="209" t="s">
        <v>7906</v>
      </c>
      <c r="D2473" s="209" t="s">
        <v>7907</v>
      </c>
      <c r="E2473" s="210" t="s">
        <v>357</v>
      </c>
      <c r="F2473" s="209" t="s">
        <v>357</v>
      </c>
      <c r="G2473" s="209">
        <v>92919</v>
      </c>
      <c r="H2473" s="209" t="s">
        <v>7965</v>
      </c>
      <c r="I2473" s="209" t="s">
        <v>150</v>
      </c>
      <c r="J2473" s="209" t="s">
        <v>5389</v>
      </c>
      <c r="K2473" s="210">
        <v>14.16</v>
      </c>
      <c r="L2473" s="209" t="s">
        <v>5390</v>
      </c>
    </row>
    <row r="2474" spans="1:12" ht="13.5">
      <c r="A2474" s="209" t="s">
        <v>7603</v>
      </c>
      <c r="B2474" s="209" t="s">
        <v>7604</v>
      </c>
      <c r="C2474" s="209" t="s">
        <v>7906</v>
      </c>
      <c r="D2474" s="209" t="s">
        <v>7907</v>
      </c>
      <c r="E2474" s="210" t="s">
        <v>357</v>
      </c>
      <c r="F2474" s="209" t="s">
        <v>357</v>
      </c>
      <c r="G2474" s="209">
        <v>92921</v>
      </c>
      <c r="H2474" s="209" t="s">
        <v>7966</v>
      </c>
      <c r="I2474" s="209" t="s">
        <v>150</v>
      </c>
      <c r="J2474" s="209" t="s">
        <v>5389</v>
      </c>
      <c r="K2474" s="210">
        <v>11.9</v>
      </c>
      <c r="L2474" s="209" t="s">
        <v>5390</v>
      </c>
    </row>
    <row r="2475" spans="1:12" ht="13.5">
      <c r="A2475" s="209" t="s">
        <v>7603</v>
      </c>
      <c r="B2475" s="209" t="s">
        <v>7604</v>
      </c>
      <c r="C2475" s="209" t="s">
        <v>7906</v>
      </c>
      <c r="D2475" s="209" t="s">
        <v>7907</v>
      </c>
      <c r="E2475" s="210" t="s">
        <v>357</v>
      </c>
      <c r="F2475" s="209" t="s">
        <v>357</v>
      </c>
      <c r="G2475" s="209">
        <v>92922</v>
      </c>
      <c r="H2475" s="209" t="s">
        <v>7967</v>
      </c>
      <c r="I2475" s="209" t="s">
        <v>150</v>
      </c>
      <c r="J2475" s="209" t="s">
        <v>5389</v>
      </c>
      <c r="K2475" s="210">
        <v>11.52</v>
      </c>
      <c r="L2475" s="209" t="s">
        <v>5390</v>
      </c>
    </row>
    <row r="2476" spans="1:12" ht="13.5">
      <c r="A2476" s="209" t="s">
        <v>7603</v>
      </c>
      <c r="B2476" s="209" t="s">
        <v>7604</v>
      </c>
      <c r="C2476" s="209" t="s">
        <v>7906</v>
      </c>
      <c r="D2476" s="209" t="s">
        <v>7907</v>
      </c>
      <c r="E2476" s="210" t="s">
        <v>357</v>
      </c>
      <c r="F2476" s="209" t="s">
        <v>357</v>
      </c>
      <c r="G2476" s="209">
        <v>92923</v>
      </c>
      <c r="H2476" s="209" t="s">
        <v>7968</v>
      </c>
      <c r="I2476" s="209" t="s">
        <v>150</v>
      </c>
      <c r="J2476" s="209" t="s">
        <v>5389</v>
      </c>
      <c r="K2476" s="210">
        <v>13.11</v>
      </c>
      <c r="L2476" s="209" t="s">
        <v>5390</v>
      </c>
    </row>
    <row r="2477" spans="1:12" ht="13.5">
      <c r="A2477" s="209" t="s">
        <v>7603</v>
      </c>
      <c r="B2477" s="209" t="s">
        <v>7604</v>
      </c>
      <c r="C2477" s="209" t="s">
        <v>7906</v>
      </c>
      <c r="D2477" s="209" t="s">
        <v>7907</v>
      </c>
      <c r="E2477" s="210" t="s">
        <v>357</v>
      </c>
      <c r="F2477" s="209" t="s">
        <v>357</v>
      </c>
      <c r="G2477" s="209">
        <v>92924</v>
      </c>
      <c r="H2477" s="209" t="s">
        <v>7969</v>
      </c>
      <c r="I2477" s="209" t="s">
        <v>150</v>
      </c>
      <c r="J2477" s="209" t="s">
        <v>5389</v>
      </c>
      <c r="K2477" s="210">
        <v>12.96</v>
      </c>
      <c r="L2477" s="209" t="s">
        <v>5390</v>
      </c>
    </row>
    <row r="2478" spans="1:12" ht="13.5">
      <c r="A2478" s="209" t="s">
        <v>7603</v>
      </c>
      <c r="B2478" s="209" t="s">
        <v>7604</v>
      </c>
      <c r="C2478" s="209" t="s">
        <v>7906</v>
      </c>
      <c r="D2478" s="209" t="s">
        <v>7907</v>
      </c>
      <c r="E2478" s="210" t="s">
        <v>357</v>
      </c>
      <c r="F2478" s="209" t="s">
        <v>357</v>
      </c>
      <c r="G2478" s="209">
        <v>95448</v>
      </c>
      <c r="H2478" s="209" t="s">
        <v>7970</v>
      </c>
      <c r="I2478" s="209" t="s">
        <v>150</v>
      </c>
      <c r="J2478" s="209" t="s">
        <v>5447</v>
      </c>
      <c r="K2478" s="210">
        <v>12.97</v>
      </c>
      <c r="L2478" s="209" t="s">
        <v>5390</v>
      </c>
    </row>
    <row r="2479" spans="1:12" ht="13.5">
      <c r="A2479" s="209" t="s">
        <v>7603</v>
      </c>
      <c r="B2479" s="209" t="s">
        <v>7604</v>
      </c>
      <c r="C2479" s="209" t="s">
        <v>7906</v>
      </c>
      <c r="D2479" s="209" t="s">
        <v>7907</v>
      </c>
      <c r="E2479" s="210" t="s">
        <v>357</v>
      </c>
      <c r="F2479" s="209" t="s">
        <v>357</v>
      </c>
      <c r="G2479" s="209">
        <v>95576</v>
      </c>
      <c r="H2479" s="209" t="s">
        <v>7971</v>
      </c>
      <c r="I2479" s="209" t="s">
        <v>150</v>
      </c>
      <c r="J2479" s="209" t="s">
        <v>5389</v>
      </c>
      <c r="K2479" s="210">
        <v>14.85</v>
      </c>
      <c r="L2479" s="209" t="s">
        <v>5390</v>
      </c>
    </row>
    <row r="2480" spans="1:12" ht="13.5">
      <c r="A2480" s="209" t="s">
        <v>7603</v>
      </c>
      <c r="B2480" s="209" t="s">
        <v>7604</v>
      </c>
      <c r="C2480" s="209" t="s">
        <v>7906</v>
      </c>
      <c r="D2480" s="209" t="s">
        <v>7907</v>
      </c>
      <c r="E2480" s="210" t="s">
        <v>357</v>
      </c>
      <c r="F2480" s="209" t="s">
        <v>357</v>
      </c>
      <c r="G2480" s="209">
        <v>95577</v>
      </c>
      <c r="H2480" s="209" t="s">
        <v>7972</v>
      </c>
      <c r="I2480" s="209" t="s">
        <v>150</v>
      </c>
      <c r="J2480" s="209" t="s">
        <v>5389</v>
      </c>
      <c r="K2480" s="210">
        <v>13.06</v>
      </c>
      <c r="L2480" s="209" t="s">
        <v>5390</v>
      </c>
    </row>
    <row r="2481" spans="1:12" ht="13.5">
      <c r="A2481" s="209" t="s">
        <v>7603</v>
      </c>
      <c r="B2481" s="209" t="s">
        <v>7604</v>
      </c>
      <c r="C2481" s="209" t="s">
        <v>7906</v>
      </c>
      <c r="D2481" s="209" t="s">
        <v>7907</v>
      </c>
      <c r="E2481" s="210" t="s">
        <v>357</v>
      </c>
      <c r="F2481" s="209" t="s">
        <v>357</v>
      </c>
      <c r="G2481" s="209">
        <v>95578</v>
      </c>
      <c r="H2481" s="209" t="s">
        <v>7973</v>
      </c>
      <c r="I2481" s="209" t="s">
        <v>150</v>
      </c>
      <c r="J2481" s="209" t="s">
        <v>5389</v>
      </c>
      <c r="K2481" s="210">
        <v>11.05</v>
      </c>
      <c r="L2481" s="209" t="s">
        <v>5390</v>
      </c>
    </row>
    <row r="2482" spans="1:12" ht="13.5">
      <c r="A2482" s="209" t="s">
        <v>7603</v>
      </c>
      <c r="B2482" s="209" t="s">
        <v>7604</v>
      </c>
      <c r="C2482" s="209" t="s">
        <v>7906</v>
      </c>
      <c r="D2482" s="209" t="s">
        <v>7907</v>
      </c>
      <c r="E2482" s="210" t="s">
        <v>357</v>
      </c>
      <c r="F2482" s="209" t="s">
        <v>357</v>
      </c>
      <c r="G2482" s="209">
        <v>95579</v>
      </c>
      <c r="H2482" s="209" t="s">
        <v>7974</v>
      </c>
      <c r="I2482" s="209" t="s">
        <v>150</v>
      </c>
      <c r="J2482" s="209" t="s">
        <v>5389</v>
      </c>
      <c r="K2482" s="210">
        <v>10.79</v>
      </c>
      <c r="L2482" s="209" t="s">
        <v>5390</v>
      </c>
    </row>
    <row r="2483" spans="1:12" ht="13.5">
      <c r="A2483" s="209" t="s">
        <v>7603</v>
      </c>
      <c r="B2483" s="209" t="s">
        <v>7604</v>
      </c>
      <c r="C2483" s="209" t="s">
        <v>7906</v>
      </c>
      <c r="D2483" s="209" t="s">
        <v>7907</v>
      </c>
      <c r="E2483" s="210" t="s">
        <v>357</v>
      </c>
      <c r="F2483" s="209" t="s">
        <v>357</v>
      </c>
      <c r="G2483" s="209">
        <v>95580</v>
      </c>
      <c r="H2483" s="209" t="s">
        <v>7975</v>
      </c>
      <c r="I2483" s="209" t="s">
        <v>150</v>
      </c>
      <c r="J2483" s="209" t="s">
        <v>5389</v>
      </c>
      <c r="K2483" s="210">
        <v>12.52</v>
      </c>
      <c r="L2483" s="209" t="s">
        <v>5390</v>
      </c>
    </row>
    <row r="2484" spans="1:12" ht="13.5">
      <c r="A2484" s="209" t="s">
        <v>7603</v>
      </c>
      <c r="B2484" s="209" t="s">
        <v>7604</v>
      </c>
      <c r="C2484" s="209" t="s">
        <v>7906</v>
      </c>
      <c r="D2484" s="209" t="s">
        <v>7907</v>
      </c>
      <c r="E2484" s="210" t="s">
        <v>357</v>
      </c>
      <c r="F2484" s="209" t="s">
        <v>357</v>
      </c>
      <c r="G2484" s="209">
        <v>95581</v>
      </c>
      <c r="H2484" s="209" t="s">
        <v>7976</v>
      </c>
      <c r="I2484" s="209" t="s">
        <v>150</v>
      </c>
      <c r="J2484" s="209" t="s">
        <v>5389</v>
      </c>
      <c r="K2484" s="210">
        <v>12.49</v>
      </c>
      <c r="L2484" s="209" t="s">
        <v>5390</v>
      </c>
    </row>
    <row r="2485" spans="1:12" ht="13.5">
      <c r="A2485" s="209" t="s">
        <v>7603</v>
      </c>
      <c r="B2485" s="209" t="s">
        <v>7604</v>
      </c>
      <c r="C2485" s="209" t="s">
        <v>7906</v>
      </c>
      <c r="D2485" s="209" t="s">
        <v>7907</v>
      </c>
      <c r="E2485" s="210" t="s">
        <v>357</v>
      </c>
      <c r="F2485" s="209" t="s">
        <v>357</v>
      </c>
      <c r="G2485" s="209">
        <v>95582</v>
      </c>
      <c r="H2485" s="209" t="s">
        <v>7977</v>
      </c>
      <c r="I2485" s="209" t="s">
        <v>150</v>
      </c>
      <c r="J2485" s="209" t="s">
        <v>5389</v>
      </c>
      <c r="K2485" s="210">
        <v>13.64</v>
      </c>
      <c r="L2485" s="209" t="s">
        <v>5390</v>
      </c>
    </row>
    <row r="2486" spans="1:12" ht="13.5">
      <c r="A2486" s="209" t="s">
        <v>7603</v>
      </c>
      <c r="B2486" s="209" t="s">
        <v>7604</v>
      </c>
      <c r="C2486" s="209" t="s">
        <v>7906</v>
      </c>
      <c r="D2486" s="209" t="s">
        <v>7907</v>
      </c>
      <c r="E2486" s="210" t="s">
        <v>357</v>
      </c>
      <c r="F2486" s="209" t="s">
        <v>357</v>
      </c>
      <c r="G2486" s="209">
        <v>95583</v>
      </c>
      <c r="H2486" s="209" t="s">
        <v>7978</v>
      </c>
      <c r="I2486" s="209" t="s">
        <v>150</v>
      </c>
      <c r="J2486" s="209" t="s">
        <v>5389</v>
      </c>
      <c r="K2486" s="210">
        <v>16.79</v>
      </c>
      <c r="L2486" s="209" t="s">
        <v>5390</v>
      </c>
    </row>
    <row r="2487" spans="1:12" ht="13.5">
      <c r="A2487" s="209" t="s">
        <v>7603</v>
      </c>
      <c r="B2487" s="209" t="s">
        <v>7604</v>
      </c>
      <c r="C2487" s="209" t="s">
        <v>7906</v>
      </c>
      <c r="D2487" s="209" t="s">
        <v>7907</v>
      </c>
      <c r="E2487" s="210" t="s">
        <v>357</v>
      </c>
      <c r="F2487" s="209" t="s">
        <v>357</v>
      </c>
      <c r="G2487" s="209">
        <v>95584</v>
      </c>
      <c r="H2487" s="209" t="s">
        <v>7979</v>
      </c>
      <c r="I2487" s="209" t="s">
        <v>150</v>
      </c>
      <c r="J2487" s="209" t="s">
        <v>5389</v>
      </c>
      <c r="K2487" s="210">
        <v>15.75</v>
      </c>
      <c r="L2487" s="209" t="s">
        <v>5390</v>
      </c>
    </row>
    <row r="2488" spans="1:12" ht="13.5">
      <c r="A2488" s="209" t="s">
        <v>7603</v>
      </c>
      <c r="B2488" s="209" t="s">
        <v>7604</v>
      </c>
      <c r="C2488" s="209" t="s">
        <v>7906</v>
      </c>
      <c r="D2488" s="209" t="s">
        <v>7907</v>
      </c>
      <c r="E2488" s="210" t="s">
        <v>357</v>
      </c>
      <c r="F2488" s="209" t="s">
        <v>357</v>
      </c>
      <c r="G2488" s="209">
        <v>95592</v>
      </c>
      <c r="H2488" s="209" t="s">
        <v>7980</v>
      </c>
      <c r="I2488" s="209" t="s">
        <v>150</v>
      </c>
      <c r="J2488" s="209" t="s">
        <v>5389</v>
      </c>
      <c r="K2488" s="210">
        <v>16.79</v>
      </c>
      <c r="L2488" s="209" t="s">
        <v>5390</v>
      </c>
    </row>
    <row r="2489" spans="1:12" ht="13.5">
      <c r="A2489" s="209" t="s">
        <v>7603</v>
      </c>
      <c r="B2489" s="209" t="s">
        <v>7604</v>
      </c>
      <c r="C2489" s="209" t="s">
        <v>7906</v>
      </c>
      <c r="D2489" s="209" t="s">
        <v>7907</v>
      </c>
      <c r="E2489" s="210" t="s">
        <v>357</v>
      </c>
      <c r="F2489" s="209" t="s">
        <v>357</v>
      </c>
      <c r="G2489" s="209">
        <v>95593</v>
      </c>
      <c r="H2489" s="209" t="s">
        <v>7981</v>
      </c>
      <c r="I2489" s="209" t="s">
        <v>150</v>
      </c>
      <c r="J2489" s="209" t="s">
        <v>5389</v>
      </c>
      <c r="K2489" s="210">
        <v>15.75</v>
      </c>
      <c r="L2489" s="209" t="s">
        <v>5390</v>
      </c>
    </row>
    <row r="2490" spans="1:12" ht="13.5">
      <c r="A2490" s="209" t="s">
        <v>7603</v>
      </c>
      <c r="B2490" s="209" t="s">
        <v>7604</v>
      </c>
      <c r="C2490" s="209" t="s">
        <v>7906</v>
      </c>
      <c r="D2490" s="209" t="s">
        <v>7907</v>
      </c>
      <c r="E2490" s="210" t="s">
        <v>357</v>
      </c>
      <c r="F2490" s="209" t="s">
        <v>357</v>
      </c>
      <c r="G2490" s="209">
        <v>95943</v>
      </c>
      <c r="H2490" s="209" t="s">
        <v>7982</v>
      </c>
      <c r="I2490" s="209" t="s">
        <v>150</v>
      </c>
      <c r="J2490" s="209" t="s">
        <v>5389</v>
      </c>
      <c r="K2490" s="210">
        <v>21.67</v>
      </c>
      <c r="L2490" s="209" t="s">
        <v>5390</v>
      </c>
    </row>
    <row r="2491" spans="1:12" ht="13.5">
      <c r="A2491" s="209" t="s">
        <v>7603</v>
      </c>
      <c r="B2491" s="209" t="s">
        <v>7604</v>
      </c>
      <c r="C2491" s="209" t="s">
        <v>7906</v>
      </c>
      <c r="D2491" s="209" t="s">
        <v>7907</v>
      </c>
      <c r="E2491" s="210" t="s">
        <v>357</v>
      </c>
      <c r="F2491" s="209" t="s">
        <v>357</v>
      </c>
      <c r="G2491" s="209">
        <v>95944</v>
      </c>
      <c r="H2491" s="209" t="s">
        <v>7983</v>
      </c>
      <c r="I2491" s="209" t="s">
        <v>150</v>
      </c>
      <c r="J2491" s="209" t="s">
        <v>5389</v>
      </c>
      <c r="K2491" s="210">
        <v>20.48</v>
      </c>
      <c r="L2491" s="209" t="s">
        <v>5390</v>
      </c>
    </row>
    <row r="2492" spans="1:12" ht="13.5">
      <c r="A2492" s="209" t="s">
        <v>7603</v>
      </c>
      <c r="B2492" s="209" t="s">
        <v>7604</v>
      </c>
      <c r="C2492" s="209" t="s">
        <v>7906</v>
      </c>
      <c r="D2492" s="209" t="s">
        <v>7907</v>
      </c>
      <c r="E2492" s="210" t="s">
        <v>357</v>
      </c>
      <c r="F2492" s="209" t="s">
        <v>357</v>
      </c>
      <c r="G2492" s="209">
        <v>95945</v>
      </c>
      <c r="H2492" s="209" t="s">
        <v>7984</v>
      </c>
      <c r="I2492" s="209" t="s">
        <v>150</v>
      </c>
      <c r="J2492" s="209" t="s">
        <v>5389</v>
      </c>
      <c r="K2492" s="210">
        <v>17.61</v>
      </c>
      <c r="L2492" s="209" t="s">
        <v>5390</v>
      </c>
    </row>
    <row r="2493" spans="1:12" ht="13.5">
      <c r="A2493" s="209" t="s">
        <v>7603</v>
      </c>
      <c r="B2493" s="209" t="s">
        <v>7604</v>
      </c>
      <c r="C2493" s="209" t="s">
        <v>7906</v>
      </c>
      <c r="D2493" s="209" t="s">
        <v>7907</v>
      </c>
      <c r="E2493" s="210" t="s">
        <v>357</v>
      </c>
      <c r="F2493" s="209" t="s">
        <v>357</v>
      </c>
      <c r="G2493" s="209">
        <v>95946</v>
      </c>
      <c r="H2493" s="209" t="s">
        <v>7985</v>
      </c>
      <c r="I2493" s="209" t="s">
        <v>150</v>
      </c>
      <c r="J2493" s="209" t="s">
        <v>5389</v>
      </c>
      <c r="K2493" s="210">
        <v>14.7</v>
      </c>
      <c r="L2493" s="209" t="s">
        <v>5390</v>
      </c>
    </row>
    <row r="2494" spans="1:12" ht="13.5">
      <c r="A2494" s="209" t="s">
        <v>7603</v>
      </c>
      <c r="B2494" s="209" t="s">
        <v>7604</v>
      </c>
      <c r="C2494" s="209" t="s">
        <v>7906</v>
      </c>
      <c r="D2494" s="209" t="s">
        <v>7907</v>
      </c>
      <c r="E2494" s="210" t="s">
        <v>357</v>
      </c>
      <c r="F2494" s="209" t="s">
        <v>357</v>
      </c>
      <c r="G2494" s="209">
        <v>95947</v>
      </c>
      <c r="H2494" s="209" t="s">
        <v>7986</v>
      </c>
      <c r="I2494" s="209" t="s">
        <v>150</v>
      </c>
      <c r="J2494" s="209" t="s">
        <v>5389</v>
      </c>
      <c r="K2494" s="210">
        <v>11.77</v>
      </c>
      <c r="L2494" s="209" t="s">
        <v>5390</v>
      </c>
    </row>
    <row r="2495" spans="1:12" ht="13.5">
      <c r="A2495" s="209" t="s">
        <v>7603</v>
      </c>
      <c r="B2495" s="209" t="s">
        <v>7604</v>
      </c>
      <c r="C2495" s="209" t="s">
        <v>7906</v>
      </c>
      <c r="D2495" s="209" t="s">
        <v>7907</v>
      </c>
      <c r="E2495" s="210" t="s">
        <v>357</v>
      </c>
      <c r="F2495" s="209" t="s">
        <v>357</v>
      </c>
      <c r="G2495" s="209">
        <v>95948</v>
      </c>
      <c r="H2495" s="209" t="s">
        <v>7987</v>
      </c>
      <c r="I2495" s="209" t="s">
        <v>150</v>
      </c>
      <c r="J2495" s="209" t="s">
        <v>5389</v>
      </c>
      <c r="K2495" s="210">
        <v>10.82</v>
      </c>
      <c r="L2495" s="209" t="s">
        <v>5390</v>
      </c>
    </row>
    <row r="2496" spans="1:12" ht="13.5">
      <c r="A2496" s="209" t="s">
        <v>7603</v>
      </c>
      <c r="B2496" s="209" t="s">
        <v>7604</v>
      </c>
      <c r="C2496" s="209" t="s">
        <v>7906</v>
      </c>
      <c r="D2496" s="209" t="s">
        <v>7907</v>
      </c>
      <c r="E2496" s="210" t="s">
        <v>357</v>
      </c>
      <c r="F2496" s="209" t="s">
        <v>357</v>
      </c>
      <c r="G2496" s="209">
        <v>96544</v>
      </c>
      <c r="H2496" s="209" t="s">
        <v>7988</v>
      </c>
      <c r="I2496" s="209" t="s">
        <v>150</v>
      </c>
      <c r="J2496" s="209" t="s">
        <v>5389</v>
      </c>
      <c r="K2496" s="210">
        <v>17.440000000000001</v>
      </c>
      <c r="L2496" s="209" t="s">
        <v>5390</v>
      </c>
    </row>
    <row r="2497" spans="1:12" ht="13.5">
      <c r="A2497" s="209" t="s">
        <v>7603</v>
      </c>
      <c r="B2497" s="209" t="s">
        <v>7604</v>
      </c>
      <c r="C2497" s="209" t="s">
        <v>7906</v>
      </c>
      <c r="D2497" s="209" t="s">
        <v>7907</v>
      </c>
      <c r="E2497" s="210" t="s">
        <v>357</v>
      </c>
      <c r="F2497" s="209" t="s">
        <v>357</v>
      </c>
      <c r="G2497" s="209">
        <v>96545</v>
      </c>
      <c r="H2497" s="209" t="s">
        <v>7989</v>
      </c>
      <c r="I2497" s="209" t="s">
        <v>150</v>
      </c>
      <c r="J2497" s="209" t="s">
        <v>5389</v>
      </c>
      <c r="K2497" s="210">
        <v>16.510000000000002</v>
      </c>
      <c r="L2497" s="209" t="s">
        <v>5390</v>
      </c>
    </row>
    <row r="2498" spans="1:12" ht="13.5">
      <c r="A2498" s="209" t="s">
        <v>7603</v>
      </c>
      <c r="B2498" s="209" t="s">
        <v>7604</v>
      </c>
      <c r="C2498" s="209" t="s">
        <v>7906</v>
      </c>
      <c r="D2498" s="209" t="s">
        <v>7907</v>
      </c>
      <c r="E2498" s="210" t="s">
        <v>357</v>
      </c>
      <c r="F2498" s="209" t="s">
        <v>357</v>
      </c>
      <c r="G2498" s="209">
        <v>96546</v>
      </c>
      <c r="H2498" s="209" t="s">
        <v>7990</v>
      </c>
      <c r="I2498" s="209" t="s">
        <v>150</v>
      </c>
      <c r="J2498" s="209" t="s">
        <v>5389</v>
      </c>
      <c r="K2498" s="210">
        <v>14.84</v>
      </c>
      <c r="L2498" s="209" t="s">
        <v>5390</v>
      </c>
    </row>
    <row r="2499" spans="1:12" ht="13.5">
      <c r="A2499" s="209" t="s">
        <v>7603</v>
      </c>
      <c r="B2499" s="209" t="s">
        <v>7604</v>
      </c>
      <c r="C2499" s="209" t="s">
        <v>7906</v>
      </c>
      <c r="D2499" s="209" t="s">
        <v>7907</v>
      </c>
      <c r="E2499" s="210" t="s">
        <v>357</v>
      </c>
      <c r="F2499" s="209" t="s">
        <v>357</v>
      </c>
      <c r="G2499" s="209">
        <v>96547</v>
      </c>
      <c r="H2499" s="209" t="s">
        <v>7991</v>
      </c>
      <c r="I2499" s="209" t="s">
        <v>150</v>
      </c>
      <c r="J2499" s="209" t="s">
        <v>5389</v>
      </c>
      <c r="K2499" s="210">
        <v>12.6</v>
      </c>
      <c r="L2499" s="209" t="s">
        <v>5390</v>
      </c>
    </row>
    <row r="2500" spans="1:12" ht="13.5">
      <c r="A2500" s="209" t="s">
        <v>7603</v>
      </c>
      <c r="B2500" s="209" t="s">
        <v>7604</v>
      </c>
      <c r="C2500" s="209" t="s">
        <v>7906</v>
      </c>
      <c r="D2500" s="209" t="s">
        <v>7907</v>
      </c>
      <c r="E2500" s="210" t="s">
        <v>357</v>
      </c>
      <c r="F2500" s="209" t="s">
        <v>357</v>
      </c>
      <c r="G2500" s="209">
        <v>96548</v>
      </c>
      <c r="H2500" s="209" t="s">
        <v>7992</v>
      </c>
      <c r="I2500" s="209" t="s">
        <v>150</v>
      </c>
      <c r="J2500" s="209" t="s">
        <v>5389</v>
      </c>
      <c r="K2500" s="210">
        <v>12.01</v>
      </c>
      <c r="L2500" s="209" t="s">
        <v>5390</v>
      </c>
    </row>
    <row r="2501" spans="1:12" ht="13.5">
      <c r="A2501" s="209" t="s">
        <v>7603</v>
      </c>
      <c r="B2501" s="209" t="s">
        <v>7604</v>
      </c>
      <c r="C2501" s="209" t="s">
        <v>7906</v>
      </c>
      <c r="D2501" s="209" t="s">
        <v>7907</v>
      </c>
      <c r="E2501" s="210" t="s">
        <v>357</v>
      </c>
      <c r="F2501" s="209" t="s">
        <v>357</v>
      </c>
      <c r="G2501" s="209">
        <v>96549</v>
      </c>
      <c r="H2501" s="209" t="s">
        <v>7993</v>
      </c>
      <c r="I2501" s="209" t="s">
        <v>150</v>
      </c>
      <c r="J2501" s="209" t="s">
        <v>5389</v>
      </c>
      <c r="K2501" s="210">
        <v>13.44</v>
      </c>
      <c r="L2501" s="209" t="s">
        <v>5390</v>
      </c>
    </row>
    <row r="2502" spans="1:12" ht="13.5">
      <c r="A2502" s="209" t="s">
        <v>7603</v>
      </c>
      <c r="B2502" s="209" t="s">
        <v>7604</v>
      </c>
      <c r="C2502" s="209" t="s">
        <v>7906</v>
      </c>
      <c r="D2502" s="209" t="s">
        <v>7907</v>
      </c>
      <c r="E2502" s="210" t="s">
        <v>357</v>
      </c>
      <c r="F2502" s="209" t="s">
        <v>357</v>
      </c>
      <c r="G2502" s="209">
        <v>96550</v>
      </c>
      <c r="H2502" s="209" t="s">
        <v>7994</v>
      </c>
      <c r="I2502" s="209" t="s">
        <v>150</v>
      </c>
      <c r="J2502" s="209" t="s">
        <v>5389</v>
      </c>
      <c r="K2502" s="210">
        <v>13.15</v>
      </c>
      <c r="L2502" s="209" t="s">
        <v>5390</v>
      </c>
    </row>
    <row r="2503" spans="1:12" ht="13.5">
      <c r="A2503" s="209" t="s">
        <v>7603</v>
      </c>
      <c r="B2503" s="209" t="s">
        <v>7604</v>
      </c>
      <c r="C2503" s="209" t="s">
        <v>7906</v>
      </c>
      <c r="D2503" s="209" t="s">
        <v>7907</v>
      </c>
      <c r="E2503" s="210" t="s">
        <v>357</v>
      </c>
      <c r="F2503" s="209" t="s">
        <v>357</v>
      </c>
      <c r="G2503" s="209">
        <v>100064</v>
      </c>
      <c r="H2503" s="209" t="s">
        <v>7995</v>
      </c>
      <c r="I2503" s="209" t="s">
        <v>150</v>
      </c>
      <c r="J2503" s="209" t="s">
        <v>5389</v>
      </c>
      <c r="K2503" s="210">
        <v>10.85</v>
      </c>
      <c r="L2503" s="209" t="s">
        <v>5390</v>
      </c>
    </row>
    <row r="2504" spans="1:12" ht="13.5">
      <c r="A2504" s="209" t="s">
        <v>7603</v>
      </c>
      <c r="B2504" s="209" t="s">
        <v>7604</v>
      </c>
      <c r="C2504" s="209" t="s">
        <v>7906</v>
      </c>
      <c r="D2504" s="209" t="s">
        <v>7907</v>
      </c>
      <c r="E2504" s="210" t="s">
        <v>357</v>
      </c>
      <c r="F2504" s="209" t="s">
        <v>357</v>
      </c>
      <c r="G2504" s="209">
        <v>100066</v>
      </c>
      <c r="H2504" s="209" t="s">
        <v>7996</v>
      </c>
      <c r="I2504" s="209" t="s">
        <v>150</v>
      </c>
      <c r="J2504" s="209" t="s">
        <v>5389</v>
      </c>
      <c r="K2504" s="210">
        <v>10.79</v>
      </c>
      <c r="L2504" s="209" t="s">
        <v>5390</v>
      </c>
    </row>
    <row r="2505" spans="1:12" ht="13.5">
      <c r="A2505" s="209" t="s">
        <v>7603</v>
      </c>
      <c r="B2505" s="209" t="s">
        <v>7604</v>
      </c>
      <c r="C2505" s="209" t="s">
        <v>7906</v>
      </c>
      <c r="D2505" s="209" t="s">
        <v>7907</v>
      </c>
      <c r="E2505" s="210" t="s">
        <v>357</v>
      </c>
      <c r="F2505" s="209" t="s">
        <v>357</v>
      </c>
      <c r="G2505" s="209">
        <v>100067</v>
      </c>
      <c r="H2505" s="209" t="s">
        <v>7997</v>
      </c>
      <c r="I2505" s="209" t="s">
        <v>150</v>
      </c>
      <c r="J2505" s="209" t="s">
        <v>5447</v>
      </c>
      <c r="K2505" s="210">
        <v>13.76</v>
      </c>
      <c r="L2505" s="209" t="s">
        <v>5390</v>
      </c>
    </row>
    <row r="2506" spans="1:12" ht="13.5">
      <c r="A2506" s="209" t="s">
        <v>7603</v>
      </c>
      <c r="B2506" s="209" t="s">
        <v>7604</v>
      </c>
      <c r="C2506" s="209" t="s">
        <v>7906</v>
      </c>
      <c r="D2506" s="209" t="s">
        <v>7907</v>
      </c>
      <c r="E2506" s="210" t="s">
        <v>357</v>
      </c>
      <c r="F2506" s="209" t="s">
        <v>357</v>
      </c>
      <c r="G2506" s="209">
        <v>100068</v>
      </c>
      <c r="H2506" s="209" t="s">
        <v>7998</v>
      </c>
      <c r="I2506" s="209" t="s">
        <v>150</v>
      </c>
      <c r="J2506" s="209" t="s">
        <v>5447</v>
      </c>
      <c r="K2506" s="210">
        <v>11.14</v>
      </c>
      <c r="L2506" s="209" t="s">
        <v>5390</v>
      </c>
    </row>
    <row r="2507" spans="1:12" ht="13.5">
      <c r="A2507" s="209" t="s">
        <v>7603</v>
      </c>
      <c r="B2507" s="209" t="s">
        <v>7604</v>
      </c>
      <c r="C2507" s="209" t="s">
        <v>7906</v>
      </c>
      <c r="D2507" s="209" t="s">
        <v>7907</v>
      </c>
      <c r="E2507" s="210" t="s">
        <v>357</v>
      </c>
      <c r="F2507" s="209" t="s">
        <v>357</v>
      </c>
      <c r="G2507" s="209">
        <v>102920</v>
      </c>
      <c r="H2507" s="209" t="s">
        <v>7999</v>
      </c>
      <c r="I2507" s="209" t="s">
        <v>150</v>
      </c>
      <c r="J2507" s="209" t="s">
        <v>5447</v>
      </c>
      <c r="K2507" s="210">
        <v>10</v>
      </c>
      <c r="L2507" s="209" t="s">
        <v>5390</v>
      </c>
    </row>
    <row r="2508" spans="1:12" ht="13.5">
      <c r="A2508" s="209" t="s">
        <v>7603</v>
      </c>
      <c r="B2508" s="209" t="s">
        <v>7604</v>
      </c>
      <c r="C2508" s="209" t="s">
        <v>7906</v>
      </c>
      <c r="D2508" s="209" t="s">
        <v>7907</v>
      </c>
      <c r="E2508" s="210" t="s">
        <v>357</v>
      </c>
      <c r="F2508" s="209" t="s">
        <v>357</v>
      </c>
      <c r="G2508" s="209">
        <v>102921</v>
      </c>
      <c r="H2508" s="209" t="s">
        <v>8000</v>
      </c>
      <c r="I2508" s="209" t="s">
        <v>150</v>
      </c>
      <c r="J2508" s="209" t="s">
        <v>5447</v>
      </c>
      <c r="K2508" s="210">
        <v>9.76</v>
      </c>
      <c r="L2508" s="209" t="s">
        <v>5390</v>
      </c>
    </row>
    <row r="2509" spans="1:12" ht="13.5">
      <c r="A2509" s="209" t="s">
        <v>7603</v>
      </c>
      <c r="B2509" s="209" t="s">
        <v>7604</v>
      </c>
      <c r="C2509" s="209" t="s">
        <v>7906</v>
      </c>
      <c r="D2509" s="209" t="s">
        <v>7907</v>
      </c>
      <c r="E2509" s="210" t="s">
        <v>357</v>
      </c>
      <c r="F2509" s="209" t="s">
        <v>357</v>
      </c>
      <c r="G2509" s="209">
        <v>102922</v>
      </c>
      <c r="H2509" s="209" t="s">
        <v>8001</v>
      </c>
      <c r="I2509" s="209" t="s">
        <v>150</v>
      </c>
      <c r="J2509" s="209" t="s">
        <v>5447</v>
      </c>
      <c r="K2509" s="210">
        <v>10.46</v>
      </c>
      <c r="L2509" s="209" t="s">
        <v>5390</v>
      </c>
    </row>
    <row r="2510" spans="1:12" ht="13.5">
      <c r="A2510" s="209" t="s">
        <v>7603</v>
      </c>
      <c r="B2510" s="209" t="s">
        <v>7604</v>
      </c>
      <c r="C2510" s="209" t="s">
        <v>7906</v>
      </c>
      <c r="D2510" s="209" t="s">
        <v>7907</v>
      </c>
      <c r="E2510" s="210" t="s">
        <v>357</v>
      </c>
      <c r="F2510" s="209" t="s">
        <v>357</v>
      </c>
      <c r="G2510" s="209">
        <v>102923</v>
      </c>
      <c r="H2510" s="209" t="s">
        <v>8002</v>
      </c>
      <c r="I2510" s="209" t="s">
        <v>150</v>
      </c>
      <c r="J2510" s="209" t="s">
        <v>5447</v>
      </c>
      <c r="K2510" s="210">
        <v>9.6</v>
      </c>
      <c r="L2510" s="209" t="s">
        <v>5390</v>
      </c>
    </row>
    <row r="2511" spans="1:12" ht="13.5">
      <c r="A2511" s="209" t="s">
        <v>7603</v>
      </c>
      <c r="B2511" s="209" t="s">
        <v>7604</v>
      </c>
      <c r="C2511" s="209" t="s">
        <v>7906</v>
      </c>
      <c r="D2511" s="209" t="s">
        <v>7907</v>
      </c>
      <c r="E2511" s="210" t="s">
        <v>357</v>
      </c>
      <c r="F2511" s="209" t="s">
        <v>357</v>
      </c>
      <c r="G2511" s="209">
        <v>103088</v>
      </c>
      <c r="H2511" s="209" t="s">
        <v>8003</v>
      </c>
      <c r="I2511" s="209" t="s">
        <v>150</v>
      </c>
      <c r="J2511" s="209" t="s">
        <v>5447</v>
      </c>
      <c r="K2511" s="210">
        <v>11.41</v>
      </c>
      <c r="L2511" s="209" t="s">
        <v>5390</v>
      </c>
    </row>
    <row r="2512" spans="1:12" ht="13.5">
      <c r="A2512" s="209" t="s">
        <v>7603</v>
      </c>
      <c r="B2512" s="209" t="s">
        <v>7604</v>
      </c>
      <c r="C2512" s="209" t="s">
        <v>7906</v>
      </c>
      <c r="D2512" s="209" t="s">
        <v>7907</v>
      </c>
      <c r="E2512" s="210" t="s">
        <v>357</v>
      </c>
      <c r="F2512" s="209" t="s">
        <v>357</v>
      </c>
      <c r="G2512" s="209">
        <v>104104</v>
      </c>
      <c r="H2512" s="209" t="s">
        <v>8004</v>
      </c>
      <c r="I2512" s="209" t="s">
        <v>150</v>
      </c>
      <c r="J2512" s="209" t="s">
        <v>5447</v>
      </c>
      <c r="K2512" s="210">
        <v>13.81</v>
      </c>
      <c r="L2512" s="209" t="s">
        <v>5390</v>
      </c>
    </row>
    <row r="2513" spans="1:12" ht="13.5">
      <c r="A2513" s="209" t="s">
        <v>7603</v>
      </c>
      <c r="B2513" s="209" t="s">
        <v>7604</v>
      </c>
      <c r="C2513" s="209" t="s">
        <v>7906</v>
      </c>
      <c r="D2513" s="209" t="s">
        <v>7907</v>
      </c>
      <c r="E2513" s="210" t="s">
        <v>357</v>
      </c>
      <c r="F2513" s="209" t="s">
        <v>357</v>
      </c>
      <c r="G2513" s="209">
        <v>104105</v>
      </c>
      <c r="H2513" s="209" t="s">
        <v>8005</v>
      </c>
      <c r="I2513" s="209" t="s">
        <v>150</v>
      </c>
      <c r="J2513" s="209" t="s">
        <v>5447</v>
      </c>
      <c r="K2513" s="210">
        <v>13.81</v>
      </c>
      <c r="L2513" s="209" t="s">
        <v>5390</v>
      </c>
    </row>
    <row r="2514" spans="1:12" ht="13.5">
      <c r="A2514" s="209" t="s">
        <v>7603</v>
      </c>
      <c r="B2514" s="209" t="s">
        <v>7604</v>
      </c>
      <c r="C2514" s="209" t="s">
        <v>7906</v>
      </c>
      <c r="D2514" s="209" t="s">
        <v>7907</v>
      </c>
      <c r="E2514" s="210" t="s">
        <v>357</v>
      </c>
      <c r="F2514" s="209" t="s">
        <v>357</v>
      </c>
      <c r="G2514" s="209">
        <v>104106</v>
      </c>
      <c r="H2514" s="209" t="s">
        <v>8006</v>
      </c>
      <c r="I2514" s="209" t="s">
        <v>150</v>
      </c>
      <c r="J2514" s="209" t="s">
        <v>5389</v>
      </c>
      <c r="K2514" s="210">
        <v>12.04</v>
      </c>
      <c r="L2514" s="209" t="s">
        <v>5390</v>
      </c>
    </row>
    <row r="2515" spans="1:12" ht="13.5">
      <c r="A2515" s="209" t="s">
        <v>7603</v>
      </c>
      <c r="B2515" s="209" t="s">
        <v>7604</v>
      </c>
      <c r="C2515" s="209" t="s">
        <v>7906</v>
      </c>
      <c r="D2515" s="209" t="s">
        <v>7907</v>
      </c>
      <c r="E2515" s="210" t="s">
        <v>357</v>
      </c>
      <c r="F2515" s="209" t="s">
        <v>357</v>
      </c>
      <c r="G2515" s="209">
        <v>104107</v>
      </c>
      <c r="H2515" s="209" t="s">
        <v>8007</v>
      </c>
      <c r="I2515" s="209" t="s">
        <v>150</v>
      </c>
      <c r="J2515" s="209" t="s">
        <v>5389</v>
      </c>
      <c r="K2515" s="210">
        <v>12.58</v>
      </c>
      <c r="L2515" s="209" t="s">
        <v>5390</v>
      </c>
    </row>
    <row r="2516" spans="1:12" ht="13.5">
      <c r="A2516" s="209" t="s">
        <v>7603</v>
      </c>
      <c r="B2516" s="209" t="s">
        <v>7604</v>
      </c>
      <c r="C2516" s="209" t="s">
        <v>7906</v>
      </c>
      <c r="D2516" s="209" t="s">
        <v>7907</v>
      </c>
      <c r="E2516" s="210" t="s">
        <v>357</v>
      </c>
      <c r="F2516" s="209" t="s">
        <v>357</v>
      </c>
      <c r="G2516" s="209">
        <v>104108</v>
      </c>
      <c r="H2516" s="209" t="s">
        <v>8008</v>
      </c>
      <c r="I2516" s="209" t="s">
        <v>150</v>
      </c>
      <c r="J2516" s="209" t="s">
        <v>5389</v>
      </c>
      <c r="K2516" s="210">
        <v>14.77</v>
      </c>
      <c r="L2516" s="209" t="s">
        <v>5390</v>
      </c>
    </row>
    <row r="2517" spans="1:12" ht="13.5">
      <c r="A2517" s="209" t="s">
        <v>7603</v>
      </c>
      <c r="B2517" s="209" t="s">
        <v>7604</v>
      </c>
      <c r="C2517" s="209" t="s">
        <v>7906</v>
      </c>
      <c r="D2517" s="209" t="s">
        <v>7907</v>
      </c>
      <c r="E2517" s="210" t="s">
        <v>357</v>
      </c>
      <c r="F2517" s="209" t="s">
        <v>357</v>
      </c>
      <c r="G2517" s="209">
        <v>104109</v>
      </c>
      <c r="H2517" s="209" t="s">
        <v>8009</v>
      </c>
      <c r="I2517" s="209" t="s">
        <v>150</v>
      </c>
      <c r="J2517" s="209" t="s">
        <v>5389</v>
      </c>
      <c r="K2517" s="210">
        <v>17.34</v>
      </c>
      <c r="L2517" s="209" t="s">
        <v>5390</v>
      </c>
    </row>
    <row r="2518" spans="1:12" ht="13.5">
      <c r="A2518" s="209" t="s">
        <v>7603</v>
      </c>
      <c r="B2518" s="209" t="s">
        <v>7604</v>
      </c>
      <c r="C2518" s="209" t="s">
        <v>7906</v>
      </c>
      <c r="D2518" s="209" t="s">
        <v>7907</v>
      </c>
      <c r="E2518" s="210" t="s">
        <v>357</v>
      </c>
      <c r="F2518" s="209" t="s">
        <v>357</v>
      </c>
      <c r="G2518" s="209">
        <v>104110</v>
      </c>
      <c r="H2518" s="209" t="s">
        <v>8010</v>
      </c>
      <c r="I2518" s="209" t="s">
        <v>150</v>
      </c>
      <c r="J2518" s="209" t="s">
        <v>5389</v>
      </c>
      <c r="K2518" s="210">
        <v>18.86</v>
      </c>
      <c r="L2518" s="209" t="s">
        <v>5390</v>
      </c>
    </row>
    <row r="2519" spans="1:12" ht="13.5">
      <c r="A2519" s="209" t="s">
        <v>7603</v>
      </c>
      <c r="B2519" s="209" t="s">
        <v>7604</v>
      </c>
      <c r="C2519" s="209" t="s">
        <v>7906</v>
      </c>
      <c r="D2519" s="209" t="s">
        <v>7907</v>
      </c>
      <c r="E2519" s="210" t="s">
        <v>357</v>
      </c>
      <c r="F2519" s="209" t="s">
        <v>357</v>
      </c>
      <c r="G2519" s="209">
        <v>104111</v>
      </c>
      <c r="H2519" s="209" t="s">
        <v>8011</v>
      </c>
      <c r="I2519" s="209" t="s">
        <v>150</v>
      </c>
      <c r="J2519" s="209" t="s">
        <v>5389</v>
      </c>
      <c r="K2519" s="210">
        <v>20.350000000000001</v>
      </c>
      <c r="L2519" s="209" t="s">
        <v>5390</v>
      </c>
    </row>
    <row r="2520" spans="1:12" ht="13.5">
      <c r="A2520" s="209" t="s">
        <v>7603</v>
      </c>
      <c r="B2520" s="209" t="s">
        <v>7604</v>
      </c>
      <c r="C2520" s="209" t="s">
        <v>8012</v>
      </c>
      <c r="D2520" s="209" t="s">
        <v>8013</v>
      </c>
      <c r="E2520" s="210" t="s">
        <v>357</v>
      </c>
      <c r="F2520" s="209" t="s">
        <v>357</v>
      </c>
      <c r="G2520" s="209">
        <v>89993</v>
      </c>
      <c r="H2520" s="209" t="s">
        <v>8014</v>
      </c>
      <c r="I2520" s="209" t="s">
        <v>152</v>
      </c>
      <c r="J2520" s="209" t="s">
        <v>5447</v>
      </c>
      <c r="K2520" s="211">
        <v>1023.97</v>
      </c>
      <c r="L2520" s="209" t="s">
        <v>5390</v>
      </c>
    </row>
    <row r="2521" spans="1:12" ht="13.5">
      <c r="A2521" s="209" t="s">
        <v>7603</v>
      </c>
      <c r="B2521" s="209" t="s">
        <v>7604</v>
      </c>
      <c r="C2521" s="209" t="s">
        <v>8012</v>
      </c>
      <c r="D2521" s="209" t="s">
        <v>8013</v>
      </c>
      <c r="E2521" s="210" t="s">
        <v>357</v>
      </c>
      <c r="F2521" s="209" t="s">
        <v>357</v>
      </c>
      <c r="G2521" s="209">
        <v>89994</v>
      </c>
      <c r="H2521" s="209" t="s">
        <v>8015</v>
      </c>
      <c r="I2521" s="209" t="s">
        <v>152</v>
      </c>
      <c r="J2521" s="209" t="s">
        <v>5447</v>
      </c>
      <c r="K2521" s="210">
        <v>908.57</v>
      </c>
      <c r="L2521" s="209" t="s">
        <v>5390</v>
      </c>
    </row>
    <row r="2522" spans="1:12" ht="13.5">
      <c r="A2522" s="209" t="s">
        <v>7603</v>
      </c>
      <c r="B2522" s="209" t="s">
        <v>7604</v>
      </c>
      <c r="C2522" s="209" t="s">
        <v>8012</v>
      </c>
      <c r="D2522" s="209" t="s">
        <v>8013</v>
      </c>
      <c r="E2522" s="210" t="s">
        <v>357</v>
      </c>
      <c r="F2522" s="209" t="s">
        <v>357</v>
      </c>
      <c r="G2522" s="209">
        <v>89995</v>
      </c>
      <c r="H2522" s="209" t="s">
        <v>8016</v>
      </c>
      <c r="I2522" s="209" t="s">
        <v>152</v>
      </c>
      <c r="J2522" s="209" t="s">
        <v>5447</v>
      </c>
      <c r="K2522" s="210">
        <v>994.46</v>
      </c>
      <c r="L2522" s="209" t="s">
        <v>5390</v>
      </c>
    </row>
    <row r="2523" spans="1:12" ht="13.5">
      <c r="A2523" s="209" t="s">
        <v>7603</v>
      </c>
      <c r="B2523" s="209" t="s">
        <v>7604</v>
      </c>
      <c r="C2523" s="209" t="s">
        <v>8012</v>
      </c>
      <c r="D2523" s="209" t="s">
        <v>8013</v>
      </c>
      <c r="E2523" s="210" t="s">
        <v>357</v>
      </c>
      <c r="F2523" s="209" t="s">
        <v>357</v>
      </c>
      <c r="G2523" s="209">
        <v>90278</v>
      </c>
      <c r="H2523" s="209" t="s">
        <v>8017</v>
      </c>
      <c r="I2523" s="209" t="s">
        <v>152</v>
      </c>
      <c r="J2523" s="209" t="s">
        <v>5447</v>
      </c>
      <c r="K2523" s="210">
        <v>563.98</v>
      </c>
      <c r="L2523" s="209" t="s">
        <v>5390</v>
      </c>
    </row>
    <row r="2524" spans="1:12" ht="13.5">
      <c r="A2524" s="209" t="s">
        <v>7603</v>
      </c>
      <c r="B2524" s="209" t="s">
        <v>7604</v>
      </c>
      <c r="C2524" s="209" t="s">
        <v>8012</v>
      </c>
      <c r="D2524" s="209" t="s">
        <v>8013</v>
      </c>
      <c r="E2524" s="210" t="s">
        <v>357</v>
      </c>
      <c r="F2524" s="209" t="s">
        <v>357</v>
      </c>
      <c r="G2524" s="209">
        <v>90279</v>
      </c>
      <c r="H2524" s="209" t="s">
        <v>8018</v>
      </c>
      <c r="I2524" s="209" t="s">
        <v>152</v>
      </c>
      <c r="J2524" s="209" t="s">
        <v>5447</v>
      </c>
      <c r="K2524" s="210">
        <v>620.53</v>
      </c>
      <c r="L2524" s="209" t="s">
        <v>5390</v>
      </c>
    </row>
    <row r="2525" spans="1:12" ht="13.5">
      <c r="A2525" s="209" t="s">
        <v>7603</v>
      </c>
      <c r="B2525" s="209" t="s">
        <v>7604</v>
      </c>
      <c r="C2525" s="209" t="s">
        <v>8012</v>
      </c>
      <c r="D2525" s="209" t="s">
        <v>8013</v>
      </c>
      <c r="E2525" s="210" t="s">
        <v>357</v>
      </c>
      <c r="F2525" s="209" t="s">
        <v>357</v>
      </c>
      <c r="G2525" s="209">
        <v>90280</v>
      </c>
      <c r="H2525" s="209" t="s">
        <v>8019</v>
      </c>
      <c r="I2525" s="209" t="s">
        <v>152</v>
      </c>
      <c r="J2525" s="209" t="s">
        <v>5447</v>
      </c>
      <c r="K2525" s="210">
        <v>689.98</v>
      </c>
      <c r="L2525" s="209" t="s">
        <v>5390</v>
      </c>
    </row>
    <row r="2526" spans="1:12" ht="13.5">
      <c r="A2526" s="209" t="s">
        <v>7603</v>
      </c>
      <c r="B2526" s="209" t="s">
        <v>7604</v>
      </c>
      <c r="C2526" s="209" t="s">
        <v>8012</v>
      </c>
      <c r="D2526" s="209" t="s">
        <v>8013</v>
      </c>
      <c r="E2526" s="210" t="s">
        <v>357</v>
      </c>
      <c r="F2526" s="209" t="s">
        <v>357</v>
      </c>
      <c r="G2526" s="209">
        <v>90281</v>
      </c>
      <c r="H2526" s="209" t="s">
        <v>8020</v>
      </c>
      <c r="I2526" s="209" t="s">
        <v>152</v>
      </c>
      <c r="J2526" s="209" t="s">
        <v>5447</v>
      </c>
      <c r="K2526" s="210">
        <v>804.52</v>
      </c>
      <c r="L2526" s="209" t="s">
        <v>5390</v>
      </c>
    </row>
    <row r="2527" spans="1:12" ht="13.5">
      <c r="A2527" s="209" t="s">
        <v>7603</v>
      </c>
      <c r="B2527" s="209" t="s">
        <v>7604</v>
      </c>
      <c r="C2527" s="209" t="s">
        <v>8012</v>
      </c>
      <c r="D2527" s="209" t="s">
        <v>8013</v>
      </c>
      <c r="E2527" s="210" t="s">
        <v>357</v>
      </c>
      <c r="F2527" s="209" t="s">
        <v>357</v>
      </c>
      <c r="G2527" s="209">
        <v>90282</v>
      </c>
      <c r="H2527" s="209" t="s">
        <v>8021</v>
      </c>
      <c r="I2527" s="209" t="s">
        <v>152</v>
      </c>
      <c r="J2527" s="209" t="s">
        <v>5447</v>
      </c>
      <c r="K2527" s="210">
        <v>555.54999999999995</v>
      </c>
      <c r="L2527" s="209" t="s">
        <v>5390</v>
      </c>
    </row>
    <row r="2528" spans="1:12" ht="13.5">
      <c r="A2528" s="209" t="s">
        <v>7603</v>
      </c>
      <c r="B2528" s="209" t="s">
        <v>7604</v>
      </c>
      <c r="C2528" s="209" t="s">
        <v>8012</v>
      </c>
      <c r="D2528" s="209" t="s">
        <v>8013</v>
      </c>
      <c r="E2528" s="210" t="s">
        <v>357</v>
      </c>
      <c r="F2528" s="209" t="s">
        <v>357</v>
      </c>
      <c r="G2528" s="209">
        <v>90283</v>
      </c>
      <c r="H2528" s="209" t="s">
        <v>8022</v>
      </c>
      <c r="I2528" s="209" t="s">
        <v>152</v>
      </c>
      <c r="J2528" s="209" t="s">
        <v>5447</v>
      </c>
      <c r="K2528" s="210">
        <v>612.82000000000005</v>
      </c>
      <c r="L2528" s="209" t="s">
        <v>5390</v>
      </c>
    </row>
    <row r="2529" spans="1:12" ht="13.5">
      <c r="A2529" s="209" t="s">
        <v>7603</v>
      </c>
      <c r="B2529" s="209" t="s">
        <v>7604</v>
      </c>
      <c r="C2529" s="209" t="s">
        <v>8012</v>
      </c>
      <c r="D2529" s="209" t="s">
        <v>8013</v>
      </c>
      <c r="E2529" s="210" t="s">
        <v>357</v>
      </c>
      <c r="F2529" s="209" t="s">
        <v>357</v>
      </c>
      <c r="G2529" s="209">
        <v>90284</v>
      </c>
      <c r="H2529" s="209" t="s">
        <v>8023</v>
      </c>
      <c r="I2529" s="209" t="s">
        <v>152</v>
      </c>
      <c r="J2529" s="209" t="s">
        <v>5447</v>
      </c>
      <c r="K2529" s="210">
        <v>686.39</v>
      </c>
      <c r="L2529" s="209" t="s">
        <v>5390</v>
      </c>
    </row>
    <row r="2530" spans="1:12" ht="13.5">
      <c r="A2530" s="209" t="s">
        <v>7603</v>
      </c>
      <c r="B2530" s="209" t="s">
        <v>7604</v>
      </c>
      <c r="C2530" s="209" t="s">
        <v>8012</v>
      </c>
      <c r="D2530" s="209" t="s">
        <v>8013</v>
      </c>
      <c r="E2530" s="210" t="s">
        <v>357</v>
      </c>
      <c r="F2530" s="209" t="s">
        <v>357</v>
      </c>
      <c r="G2530" s="209">
        <v>90285</v>
      </c>
      <c r="H2530" s="209" t="s">
        <v>8024</v>
      </c>
      <c r="I2530" s="209" t="s">
        <v>152</v>
      </c>
      <c r="J2530" s="209" t="s">
        <v>5447</v>
      </c>
      <c r="K2530" s="210">
        <v>808.05</v>
      </c>
      <c r="L2530" s="209" t="s">
        <v>5390</v>
      </c>
    </row>
    <row r="2531" spans="1:12" ht="13.5">
      <c r="A2531" s="209" t="s">
        <v>7603</v>
      </c>
      <c r="B2531" s="209" t="s">
        <v>7604</v>
      </c>
      <c r="C2531" s="209" t="s">
        <v>8012</v>
      </c>
      <c r="D2531" s="209" t="s">
        <v>8013</v>
      </c>
      <c r="E2531" s="210" t="s">
        <v>357</v>
      </c>
      <c r="F2531" s="209" t="s">
        <v>357</v>
      </c>
      <c r="G2531" s="209">
        <v>94962</v>
      </c>
      <c r="H2531" s="209" t="s">
        <v>298</v>
      </c>
      <c r="I2531" s="209" t="s">
        <v>152</v>
      </c>
      <c r="J2531" s="209" t="s">
        <v>5447</v>
      </c>
      <c r="K2531" s="210">
        <v>430.33</v>
      </c>
      <c r="L2531" s="209" t="s">
        <v>5390</v>
      </c>
    </row>
    <row r="2532" spans="1:12" ht="13.5">
      <c r="A2532" s="209" t="s">
        <v>7603</v>
      </c>
      <c r="B2532" s="209" t="s">
        <v>7604</v>
      </c>
      <c r="C2532" s="209" t="s">
        <v>8012</v>
      </c>
      <c r="D2532" s="209" t="s">
        <v>8013</v>
      </c>
      <c r="E2532" s="210" t="s">
        <v>357</v>
      </c>
      <c r="F2532" s="209" t="s">
        <v>357</v>
      </c>
      <c r="G2532" s="209">
        <v>94963</v>
      </c>
      <c r="H2532" s="209" t="s">
        <v>313</v>
      </c>
      <c r="I2532" s="209" t="s">
        <v>152</v>
      </c>
      <c r="J2532" s="209" t="s">
        <v>5447</v>
      </c>
      <c r="K2532" s="210">
        <v>479.69</v>
      </c>
      <c r="L2532" s="209" t="s">
        <v>5390</v>
      </c>
    </row>
    <row r="2533" spans="1:12" ht="13.5">
      <c r="A2533" s="209" t="s">
        <v>7603</v>
      </c>
      <c r="B2533" s="209" t="s">
        <v>7604</v>
      </c>
      <c r="C2533" s="209" t="s">
        <v>8012</v>
      </c>
      <c r="D2533" s="209" t="s">
        <v>8013</v>
      </c>
      <c r="E2533" s="210" t="s">
        <v>357</v>
      </c>
      <c r="F2533" s="209" t="s">
        <v>357</v>
      </c>
      <c r="G2533" s="209">
        <v>94964</v>
      </c>
      <c r="H2533" s="209" t="s">
        <v>8025</v>
      </c>
      <c r="I2533" s="209" t="s">
        <v>152</v>
      </c>
      <c r="J2533" s="209" t="s">
        <v>5447</v>
      </c>
      <c r="K2533" s="210">
        <v>523.46</v>
      </c>
      <c r="L2533" s="209" t="s">
        <v>5390</v>
      </c>
    </row>
    <row r="2534" spans="1:12" ht="13.5">
      <c r="A2534" s="209" t="s">
        <v>7603</v>
      </c>
      <c r="B2534" s="209" t="s">
        <v>7604</v>
      </c>
      <c r="C2534" s="209" t="s">
        <v>8012</v>
      </c>
      <c r="D2534" s="209" t="s">
        <v>8013</v>
      </c>
      <c r="E2534" s="210" t="s">
        <v>357</v>
      </c>
      <c r="F2534" s="209" t="s">
        <v>357</v>
      </c>
      <c r="G2534" s="209">
        <v>94965</v>
      </c>
      <c r="H2534" s="209" t="s">
        <v>8026</v>
      </c>
      <c r="I2534" s="209" t="s">
        <v>152</v>
      </c>
      <c r="J2534" s="209" t="s">
        <v>5447</v>
      </c>
      <c r="K2534" s="210">
        <v>547.97</v>
      </c>
      <c r="L2534" s="209" t="s">
        <v>5390</v>
      </c>
    </row>
    <row r="2535" spans="1:12" ht="13.5">
      <c r="A2535" s="209" t="s">
        <v>7603</v>
      </c>
      <c r="B2535" s="209" t="s">
        <v>7604</v>
      </c>
      <c r="C2535" s="209" t="s">
        <v>8012</v>
      </c>
      <c r="D2535" s="209" t="s">
        <v>8013</v>
      </c>
      <c r="E2535" s="210" t="s">
        <v>357</v>
      </c>
      <c r="F2535" s="209" t="s">
        <v>357</v>
      </c>
      <c r="G2535" s="209">
        <v>94966</v>
      </c>
      <c r="H2535" s="209" t="s">
        <v>8027</v>
      </c>
      <c r="I2535" s="209" t="s">
        <v>152</v>
      </c>
      <c r="J2535" s="209" t="s">
        <v>5447</v>
      </c>
      <c r="K2535" s="210">
        <v>567.54</v>
      </c>
      <c r="L2535" s="209" t="s">
        <v>5390</v>
      </c>
    </row>
    <row r="2536" spans="1:12" ht="13.5">
      <c r="A2536" s="209" t="s">
        <v>7603</v>
      </c>
      <c r="B2536" s="209" t="s">
        <v>7604</v>
      </c>
      <c r="C2536" s="209" t="s">
        <v>8012</v>
      </c>
      <c r="D2536" s="209" t="s">
        <v>8013</v>
      </c>
      <c r="E2536" s="210" t="s">
        <v>357</v>
      </c>
      <c r="F2536" s="209" t="s">
        <v>357</v>
      </c>
      <c r="G2536" s="209">
        <v>94967</v>
      </c>
      <c r="H2536" s="209" t="s">
        <v>8028</v>
      </c>
      <c r="I2536" s="209" t="s">
        <v>152</v>
      </c>
      <c r="J2536" s="209" t="s">
        <v>5447</v>
      </c>
      <c r="K2536" s="210">
        <v>647.9</v>
      </c>
      <c r="L2536" s="209" t="s">
        <v>5390</v>
      </c>
    </row>
    <row r="2537" spans="1:12" ht="13.5">
      <c r="A2537" s="209" t="s">
        <v>7603</v>
      </c>
      <c r="B2537" s="209" t="s">
        <v>7604</v>
      </c>
      <c r="C2537" s="209" t="s">
        <v>8012</v>
      </c>
      <c r="D2537" s="209" t="s">
        <v>8013</v>
      </c>
      <c r="E2537" s="210" t="s">
        <v>357</v>
      </c>
      <c r="F2537" s="209" t="s">
        <v>357</v>
      </c>
      <c r="G2537" s="209">
        <v>94968</v>
      </c>
      <c r="H2537" s="209" t="s">
        <v>8029</v>
      </c>
      <c r="I2537" s="209" t="s">
        <v>152</v>
      </c>
      <c r="J2537" s="209" t="s">
        <v>5447</v>
      </c>
      <c r="K2537" s="210">
        <v>429.77</v>
      </c>
      <c r="L2537" s="209" t="s">
        <v>5390</v>
      </c>
    </row>
    <row r="2538" spans="1:12" ht="13.5">
      <c r="A2538" s="209" t="s">
        <v>7603</v>
      </c>
      <c r="B2538" s="209" t="s">
        <v>7604</v>
      </c>
      <c r="C2538" s="209" t="s">
        <v>8012</v>
      </c>
      <c r="D2538" s="209" t="s">
        <v>8013</v>
      </c>
      <c r="E2538" s="210" t="s">
        <v>357</v>
      </c>
      <c r="F2538" s="209" t="s">
        <v>357</v>
      </c>
      <c r="G2538" s="209">
        <v>94969</v>
      </c>
      <c r="H2538" s="209" t="s">
        <v>8030</v>
      </c>
      <c r="I2538" s="209" t="s">
        <v>152</v>
      </c>
      <c r="J2538" s="209" t="s">
        <v>5447</v>
      </c>
      <c r="K2538" s="210">
        <v>476.29</v>
      </c>
      <c r="L2538" s="209" t="s">
        <v>5390</v>
      </c>
    </row>
    <row r="2539" spans="1:12" ht="13.5">
      <c r="A2539" s="209" t="s">
        <v>7603</v>
      </c>
      <c r="B2539" s="209" t="s">
        <v>7604</v>
      </c>
      <c r="C2539" s="209" t="s">
        <v>8012</v>
      </c>
      <c r="D2539" s="209" t="s">
        <v>8013</v>
      </c>
      <c r="E2539" s="210" t="s">
        <v>357</v>
      </c>
      <c r="F2539" s="209" t="s">
        <v>357</v>
      </c>
      <c r="G2539" s="209">
        <v>94970</v>
      </c>
      <c r="H2539" s="209" t="s">
        <v>8031</v>
      </c>
      <c r="I2539" s="209" t="s">
        <v>152</v>
      </c>
      <c r="J2539" s="209" t="s">
        <v>5447</v>
      </c>
      <c r="K2539" s="210">
        <v>515.57000000000005</v>
      </c>
      <c r="L2539" s="209" t="s">
        <v>5390</v>
      </c>
    </row>
    <row r="2540" spans="1:12" ht="13.5">
      <c r="A2540" s="209" t="s">
        <v>7603</v>
      </c>
      <c r="B2540" s="209" t="s">
        <v>7604</v>
      </c>
      <c r="C2540" s="209" t="s">
        <v>8012</v>
      </c>
      <c r="D2540" s="209" t="s">
        <v>8013</v>
      </c>
      <c r="E2540" s="210" t="s">
        <v>357</v>
      </c>
      <c r="F2540" s="209" t="s">
        <v>357</v>
      </c>
      <c r="G2540" s="209">
        <v>94971</v>
      </c>
      <c r="H2540" s="209" t="s">
        <v>8032</v>
      </c>
      <c r="I2540" s="209" t="s">
        <v>152</v>
      </c>
      <c r="J2540" s="209" t="s">
        <v>5447</v>
      </c>
      <c r="K2540" s="210">
        <v>545.02</v>
      </c>
      <c r="L2540" s="209" t="s">
        <v>5390</v>
      </c>
    </row>
    <row r="2541" spans="1:12" ht="13.5">
      <c r="A2541" s="209" t="s">
        <v>7603</v>
      </c>
      <c r="B2541" s="209" t="s">
        <v>7604</v>
      </c>
      <c r="C2541" s="209" t="s">
        <v>8012</v>
      </c>
      <c r="D2541" s="209" t="s">
        <v>8013</v>
      </c>
      <c r="E2541" s="210" t="s">
        <v>357</v>
      </c>
      <c r="F2541" s="209" t="s">
        <v>357</v>
      </c>
      <c r="G2541" s="209">
        <v>94972</v>
      </c>
      <c r="H2541" s="209" t="s">
        <v>8033</v>
      </c>
      <c r="I2541" s="209" t="s">
        <v>152</v>
      </c>
      <c r="J2541" s="209" t="s">
        <v>5447</v>
      </c>
      <c r="K2541" s="210">
        <v>564.53</v>
      </c>
      <c r="L2541" s="209" t="s">
        <v>5390</v>
      </c>
    </row>
    <row r="2542" spans="1:12" ht="13.5">
      <c r="A2542" s="209" t="s">
        <v>7603</v>
      </c>
      <c r="B2542" s="209" t="s">
        <v>7604</v>
      </c>
      <c r="C2542" s="209" t="s">
        <v>8012</v>
      </c>
      <c r="D2542" s="209" t="s">
        <v>8013</v>
      </c>
      <c r="E2542" s="210" t="s">
        <v>357</v>
      </c>
      <c r="F2542" s="209" t="s">
        <v>357</v>
      </c>
      <c r="G2542" s="209">
        <v>94973</v>
      </c>
      <c r="H2542" s="209" t="s">
        <v>8034</v>
      </c>
      <c r="I2542" s="209" t="s">
        <v>152</v>
      </c>
      <c r="J2542" s="209" t="s">
        <v>5447</v>
      </c>
      <c r="K2542" s="210">
        <v>643.89</v>
      </c>
      <c r="L2542" s="209" t="s">
        <v>5390</v>
      </c>
    </row>
    <row r="2543" spans="1:12" ht="13.5">
      <c r="A2543" s="209" t="s">
        <v>7603</v>
      </c>
      <c r="B2543" s="209" t="s">
        <v>7604</v>
      </c>
      <c r="C2543" s="209" t="s">
        <v>8012</v>
      </c>
      <c r="D2543" s="209" t="s">
        <v>8013</v>
      </c>
      <c r="E2543" s="210" t="s">
        <v>357</v>
      </c>
      <c r="F2543" s="209" t="s">
        <v>357</v>
      </c>
      <c r="G2543" s="209">
        <v>94974</v>
      </c>
      <c r="H2543" s="209" t="s">
        <v>8035</v>
      </c>
      <c r="I2543" s="209" t="s">
        <v>152</v>
      </c>
      <c r="J2543" s="209" t="s">
        <v>5447</v>
      </c>
      <c r="K2543" s="210">
        <v>485.51</v>
      </c>
      <c r="L2543" s="209" t="s">
        <v>5390</v>
      </c>
    </row>
    <row r="2544" spans="1:12" ht="13.5">
      <c r="A2544" s="209" t="s">
        <v>7603</v>
      </c>
      <c r="B2544" s="209" t="s">
        <v>7604</v>
      </c>
      <c r="C2544" s="209" t="s">
        <v>8012</v>
      </c>
      <c r="D2544" s="209" t="s">
        <v>8013</v>
      </c>
      <c r="E2544" s="210" t="s">
        <v>357</v>
      </c>
      <c r="F2544" s="209" t="s">
        <v>357</v>
      </c>
      <c r="G2544" s="209">
        <v>94975</v>
      </c>
      <c r="H2544" s="209" t="s">
        <v>8036</v>
      </c>
      <c r="I2544" s="209" t="s">
        <v>152</v>
      </c>
      <c r="J2544" s="209" t="s">
        <v>5447</v>
      </c>
      <c r="K2544" s="210">
        <v>529.36</v>
      </c>
      <c r="L2544" s="209" t="s">
        <v>5390</v>
      </c>
    </row>
    <row r="2545" spans="1:12" ht="13.5">
      <c r="A2545" s="209" t="s">
        <v>7603</v>
      </c>
      <c r="B2545" s="209" t="s">
        <v>7604</v>
      </c>
      <c r="C2545" s="209" t="s">
        <v>8012</v>
      </c>
      <c r="D2545" s="209" t="s">
        <v>8013</v>
      </c>
      <c r="E2545" s="210" t="s">
        <v>357</v>
      </c>
      <c r="F2545" s="209" t="s">
        <v>357</v>
      </c>
      <c r="G2545" s="209">
        <v>96555</v>
      </c>
      <c r="H2545" s="209" t="s">
        <v>8037</v>
      </c>
      <c r="I2545" s="209" t="s">
        <v>152</v>
      </c>
      <c r="J2545" s="209" t="s">
        <v>5389</v>
      </c>
      <c r="K2545" s="210">
        <v>744.77</v>
      </c>
      <c r="L2545" s="209" t="s">
        <v>5390</v>
      </c>
    </row>
    <row r="2546" spans="1:12" ht="13.5">
      <c r="A2546" s="209" t="s">
        <v>7603</v>
      </c>
      <c r="B2546" s="209" t="s">
        <v>7604</v>
      </c>
      <c r="C2546" s="209" t="s">
        <v>8012</v>
      </c>
      <c r="D2546" s="209" t="s">
        <v>8013</v>
      </c>
      <c r="E2546" s="210" t="s">
        <v>357</v>
      </c>
      <c r="F2546" s="209" t="s">
        <v>357</v>
      </c>
      <c r="G2546" s="209">
        <v>96556</v>
      </c>
      <c r="H2546" s="209" t="s">
        <v>8038</v>
      </c>
      <c r="I2546" s="209" t="s">
        <v>152</v>
      </c>
      <c r="J2546" s="209" t="s">
        <v>5389</v>
      </c>
      <c r="K2546" s="210">
        <v>814.79</v>
      </c>
      <c r="L2546" s="209" t="s">
        <v>5390</v>
      </c>
    </row>
    <row r="2547" spans="1:12" ht="13.5">
      <c r="A2547" s="209" t="s">
        <v>7603</v>
      </c>
      <c r="B2547" s="209" t="s">
        <v>7604</v>
      </c>
      <c r="C2547" s="209" t="s">
        <v>8012</v>
      </c>
      <c r="D2547" s="209" t="s">
        <v>8013</v>
      </c>
      <c r="E2547" s="210" t="s">
        <v>357</v>
      </c>
      <c r="F2547" s="209" t="s">
        <v>357</v>
      </c>
      <c r="G2547" s="209">
        <v>96557</v>
      </c>
      <c r="H2547" s="209" t="s">
        <v>8039</v>
      </c>
      <c r="I2547" s="209" t="s">
        <v>152</v>
      </c>
      <c r="J2547" s="209" t="s">
        <v>5389</v>
      </c>
      <c r="K2547" s="210">
        <v>878.4</v>
      </c>
      <c r="L2547" s="209" t="s">
        <v>5390</v>
      </c>
    </row>
    <row r="2548" spans="1:12" ht="13.5">
      <c r="A2548" s="209" t="s">
        <v>7603</v>
      </c>
      <c r="B2548" s="209" t="s">
        <v>7604</v>
      </c>
      <c r="C2548" s="209" t="s">
        <v>8012</v>
      </c>
      <c r="D2548" s="209" t="s">
        <v>8013</v>
      </c>
      <c r="E2548" s="210" t="s">
        <v>357</v>
      </c>
      <c r="F2548" s="209" t="s">
        <v>357</v>
      </c>
      <c r="G2548" s="209">
        <v>96558</v>
      </c>
      <c r="H2548" s="209" t="s">
        <v>8040</v>
      </c>
      <c r="I2548" s="209" t="s">
        <v>152</v>
      </c>
      <c r="J2548" s="209" t="s">
        <v>5389</v>
      </c>
      <c r="K2548" s="210">
        <v>884.72</v>
      </c>
      <c r="L2548" s="209" t="s">
        <v>5390</v>
      </c>
    </row>
    <row r="2549" spans="1:12" ht="13.5">
      <c r="A2549" s="209" t="s">
        <v>7603</v>
      </c>
      <c r="B2549" s="209" t="s">
        <v>7604</v>
      </c>
      <c r="C2549" s="209" t="s">
        <v>8012</v>
      </c>
      <c r="D2549" s="209" t="s">
        <v>8013</v>
      </c>
      <c r="E2549" s="210" t="s">
        <v>357</v>
      </c>
      <c r="F2549" s="209" t="s">
        <v>357</v>
      </c>
      <c r="G2549" s="209">
        <v>99235</v>
      </c>
      <c r="H2549" s="209" t="s">
        <v>8041</v>
      </c>
      <c r="I2549" s="209" t="s">
        <v>152</v>
      </c>
      <c r="J2549" s="209" t="s">
        <v>5447</v>
      </c>
      <c r="K2549" s="210">
        <v>853.76</v>
      </c>
      <c r="L2549" s="209" t="s">
        <v>5390</v>
      </c>
    </row>
    <row r="2550" spans="1:12" ht="13.5">
      <c r="A2550" s="209" t="s">
        <v>7603</v>
      </c>
      <c r="B2550" s="209" t="s">
        <v>7604</v>
      </c>
      <c r="C2550" s="209" t="s">
        <v>8012</v>
      </c>
      <c r="D2550" s="209" t="s">
        <v>8013</v>
      </c>
      <c r="E2550" s="210" t="s">
        <v>357</v>
      </c>
      <c r="F2550" s="209" t="s">
        <v>357</v>
      </c>
      <c r="G2550" s="209">
        <v>99431</v>
      </c>
      <c r="H2550" s="209" t="s">
        <v>8042</v>
      </c>
      <c r="I2550" s="209" t="s">
        <v>152</v>
      </c>
      <c r="J2550" s="209" t="s">
        <v>5389</v>
      </c>
      <c r="K2550" s="210">
        <v>878.08</v>
      </c>
      <c r="L2550" s="209" t="s">
        <v>5390</v>
      </c>
    </row>
    <row r="2551" spans="1:12" ht="13.5">
      <c r="A2551" s="209" t="s">
        <v>7603</v>
      </c>
      <c r="B2551" s="209" t="s">
        <v>7604</v>
      </c>
      <c r="C2551" s="209" t="s">
        <v>8012</v>
      </c>
      <c r="D2551" s="209" t="s">
        <v>8013</v>
      </c>
      <c r="E2551" s="210" t="s">
        <v>357</v>
      </c>
      <c r="F2551" s="209" t="s">
        <v>357</v>
      </c>
      <c r="G2551" s="209">
        <v>99432</v>
      </c>
      <c r="H2551" s="209" t="s">
        <v>8043</v>
      </c>
      <c r="I2551" s="209" t="s">
        <v>152</v>
      </c>
      <c r="J2551" s="209" t="s">
        <v>5389</v>
      </c>
      <c r="K2551" s="210">
        <v>853.31</v>
      </c>
      <c r="L2551" s="209" t="s">
        <v>5390</v>
      </c>
    </row>
    <row r="2552" spans="1:12" ht="13.5">
      <c r="A2552" s="209" t="s">
        <v>7603</v>
      </c>
      <c r="B2552" s="209" t="s">
        <v>7604</v>
      </c>
      <c r="C2552" s="209" t="s">
        <v>8012</v>
      </c>
      <c r="D2552" s="209" t="s">
        <v>8013</v>
      </c>
      <c r="E2552" s="210" t="s">
        <v>357</v>
      </c>
      <c r="F2552" s="209" t="s">
        <v>357</v>
      </c>
      <c r="G2552" s="209">
        <v>99433</v>
      </c>
      <c r="H2552" s="209" t="s">
        <v>8044</v>
      </c>
      <c r="I2552" s="209" t="s">
        <v>152</v>
      </c>
      <c r="J2552" s="209" t="s">
        <v>5389</v>
      </c>
      <c r="K2552" s="210">
        <v>919.17</v>
      </c>
      <c r="L2552" s="209" t="s">
        <v>5390</v>
      </c>
    </row>
    <row r="2553" spans="1:12" ht="13.5">
      <c r="A2553" s="209" t="s">
        <v>7603</v>
      </c>
      <c r="B2553" s="209" t="s">
        <v>7604</v>
      </c>
      <c r="C2553" s="209" t="s">
        <v>8012</v>
      </c>
      <c r="D2553" s="209" t="s">
        <v>8013</v>
      </c>
      <c r="E2553" s="210" t="s">
        <v>357</v>
      </c>
      <c r="F2553" s="209" t="s">
        <v>357</v>
      </c>
      <c r="G2553" s="209">
        <v>99434</v>
      </c>
      <c r="H2553" s="209" t="s">
        <v>8045</v>
      </c>
      <c r="I2553" s="209" t="s">
        <v>152</v>
      </c>
      <c r="J2553" s="209" t="s">
        <v>5389</v>
      </c>
      <c r="K2553" s="210">
        <v>881.48</v>
      </c>
      <c r="L2553" s="209" t="s">
        <v>5390</v>
      </c>
    </row>
    <row r="2554" spans="1:12" ht="13.5">
      <c r="A2554" s="209" t="s">
        <v>7603</v>
      </c>
      <c r="B2554" s="209" t="s">
        <v>7604</v>
      </c>
      <c r="C2554" s="209" t="s">
        <v>8012</v>
      </c>
      <c r="D2554" s="209" t="s">
        <v>8013</v>
      </c>
      <c r="E2554" s="210" t="s">
        <v>357</v>
      </c>
      <c r="F2554" s="209" t="s">
        <v>357</v>
      </c>
      <c r="G2554" s="209">
        <v>99435</v>
      </c>
      <c r="H2554" s="209" t="s">
        <v>8046</v>
      </c>
      <c r="I2554" s="209" t="s">
        <v>152</v>
      </c>
      <c r="J2554" s="209" t="s">
        <v>5389</v>
      </c>
      <c r="K2554" s="210">
        <v>855.63</v>
      </c>
      <c r="L2554" s="209" t="s">
        <v>5390</v>
      </c>
    </row>
    <row r="2555" spans="1:12" ht="13.5">
      <c r="A2555" s="209" t="s">
        <v>7603</v>
      </c>
      <c r="B2555" s="209" t="s">
        <v>7604</v>
      </c>
      <c r="C2555" s="209" t="s">
        <v>8012</v>
      </c>
      <c r="D2555" s="209" t="s">
        <v>8013</v>
      </c>
      <c r="E2555" s="210" t="s">
        <v>357</v>
      </c>
      <c r="F2555" s="209" t="s">
        <v>357</v>
      </c>
      <c r="G2555" s="209">
        <v>99436</v>
      </c>
      <c r="H2555" s="209" t="s">
        <v>8047</v>
      </c>
      <c r="I2555" s="209" t="s">
        <v>152</v>
      </c>
      <c r="J2555" s="209" t="s">
        <v>5389</v>
      </c>
      <c r="K2555" s="210">
        <v>936.83</v>
      </c>
      <c r="L2555" s="209" t="s">
        <v>5390</v>
      </c>
    </row>
    <row r="2556" spans="1:12" ht="13.5">
      <c r="A2556" s="209" t="s">
        <v>7603</v>
      </c>
      <c r="B2556" s="209" t="s">
        <v>7604</v>
      </c>
      <c r="C2556" s="209" t="s">
        <v>8012</v>
      </c>
      <c r="D2556" s="209" t="s">
        <v>8013</v>
      </c>
      <c r="E2556" s="210" t="s">
        <v>357</v>
      </c>
      <c r="F2556" s="209" t="s">
        <v>357</v>
      </c>
      <c r="G2556" s="209">
        <v>99437</v>
      </c>
      <c r="H2556" s="209" t="s">
        <v>8048</v>
      </c>
      <c r="I2556" s="209" t="s">
        <v>152</v>
      </c>
      <c r="J2556" s="209" t="s">
        <v>5447</v>
      </c>
      <c r="K2556" s="210">
        <v>903.61</v>
      </c>
      <c r="L2556" s="209" t="s">
        <v>5390</v>
      </c>
    </row>
    <row r="2557" spans="1:12" ht="13.5">
      <c r="A2557" s="209" t="s">
        <v>7603</v>
      </c>
      <c r="B2557" s="209" t="s">
        <v>7604</v>
      </c>
      <c r="C2557" s="209" t="s">
        <v>8012</v>
      </c>
      <c r="D2557" s="209" t="s">
        <v>8013</v>
      </c>
      <c r="E2557" s="210" t="s">
        <v>357</v>
      </c>
      <c r="F2557" s="209" t="s">
        <v>357</v>
      </c>
      <c r="G2557" s="209">
        <v>99438</v>
      </c>
      <c r="H2557" s="209" t="s">
        <v>8049</v>
      </c>
      <c r="I2557" s="209" t="s">
        <v>152</v>
      </c>
      <c r="J2557" s="209" t="s">
        <v>5447</v>
      </c>
      <c r="K2557" s="210">
        <v>908.46</v>
      </c>
      <c r="L2557" s="209" t="s">
        <v>5390</v>
      </c>
    </row>
    <row r="2558" spans="1:12" ht="13.5">
      <c r="A2558" s="209" t="s">
        <v>7603</v>
      </c>
      <c r="B2558" s="209" t="s">
        <v>7604</v>
      </c>
      <c r="C2558" s="209" t="s">
        <v>8012</v>
      </c>
      <c r="D2558" s="209" t="s">
        <v>8013</v>
      </c>
      <c r="E2558" s="210" t="s">
        <v>357</v>
      </c>
      <c r="F2558" s="209" t="s">
        <v>357</v>
      </c>
      <c r="G2558" s="209">
        <v>99439</v>
      </c>
      <c r="H2558" s="209" t="s">
        <v>8050</v>
      </c>
      <c r="I2558" s="209" t="s">
        <v>152</v>
      </c>
      <c r="J2558" s="209" t="s">
        <v>5389</v>
      </c>
      <c r="K2558" s="210">
        <v>863.65</v>
      </c>
      <c r="L2558" s="209" t="s">
        <v>5390</v>
      </c>
    </row>
    <row r="2559" spans="1:12" ht="13.5">
      <c r="A2559" s="209" t="s">
        <v>7603</v>
      </c>
      <c r="B2559" s="209" t="s">
        <v>7604</v>
      </c>
      <c r="C2559" s="209" t="s">
        <v>8012</v>
      </c>
      <c r="D2559" s="209" t="s">
        <v>8013</v>
      </c>
      <c r="E2559" s="210" t="s">
        <v>357</v>
      </c>
      <c r="F2559" s="209" t="s">
        <v>357</v>
      </c>
      <c r="G2559" s="209">
        <v>102473</v>
      </c>
      <c r="H2559" s="209" t="s">
        <v>8051</v>
      </c>
      <c r="I2559" s="209" t="s">
        <v>152</v>
      </c>
      <c r="J2559" s="209" t="s">
        <v>5447</v>
      </c>
      <c r="K2559" s="210">
        <v>623.46</v>
      </c>
      <c r="L2559" s="209" t="s">
        <v>5390</v>
      </c>
    </row>
    <row r="2560" spans="1:12" ht="13.5">
      <c r="A2560" s="209" t="s">
        <v>7603</v>
      </c>
      <c r="B2560" s="209" t="s">
        <v>7604</v>
      </c>
      <c r="C2560" s="209" t="s">
        <v>8012</v>
      </c>
      <c r="D2560" s="209" t="s">
        <v>8013</v>
      </c>
      <c r="E2560" s="210" t="s">
        <v>357</v>
      </c>
      <c r="F2560" s="209" t="s">
        <v>357</v>
      </c>
      <c r="G2560" s="209">
        <v>102474</v>
      </c>
      <c r="H2560" s="209" t="s">
        <v>8052</v>
      </c>
      <c r="I2560" s="209" t="s">
        <v>152</v>
      </c>
      <c r="J2560" s="209" t="s">
        <v>5447</v>
      </c>
      <c r="K2560" s="210">
        <v>668.2</v>
      </c>
      <c r="L2560" s="209" t="s">
        <v>5390</v>
      </c>
    </row>
    <row r="2561" spans="1:12" ht="13.5">
      <c r="A2561" s="209" t="s">
        <v>7603</v>
      </c>
      <c r="B2561" s="209" t="s">
        <v>7604</v>
      </c>
      <c r="C2561" s="209" t="s">
        <v>8012</v>
      </c>
      <c r="D2561" s="209" t="s">
        <v>8013</v>
      </c>
      <c r="E2561" s="210" t="s">
        <v>357</v>
      </c>
      <c r="F2561" s="209" t="s">
        <v>357</v>
      </c>
      <c r="G2561" s="209">
        <v>102475</v>
      </c>
      <c r="H2561" s="209" t="s">
        <v>8053</v>
      </c>
      <c r="I2561" s="209" t="s">
        <v>152</v>
      </c>
      <c r="J2561" s="209" t="s">
        <v>5447</v>
      </c>
      <c r="K2561" s="210">
        <v>717.81</v>
      </c>
      <c r="L2561" s="209" t="s">
        <v>5390</v>
      </c>
    </row>
    <row r="2562" spans="1:12" ht="13.5">
      <c r="A2562" s="209" t="s">
        <v>7603</v>
      </c>
      <c r="B2562" s="209" t="s">
        <v>7604</v>
      </c>
      <c r="C2562" s="209" t="s">
        <v>8012</v>
      </c>
      <c r="D2562" s="209" t="s">
        <v>8013</v>
      </c>
      <c r="E2562" s="210" t="s">
        <v>357</v>
      </c>
      <c r="F2562" s="209" t="s">
        <v>357</v>
      </c>
      <c r="G2562" s="209">
        <v>102476</v>
      </c>
      <c r="H2562" s="209" t="s">
        <v>252</v>
      </c>
      <c r="I2562" s="209" t="s">
        <v>152</v>
      </c>
      <c r="J2562" s="209" t="s">
        <v>5447</v>
      </c>
      <c r="K2562" s="210">
        <v>743.45</v>
      </c>
      <c r="L2562" s="209" t="s">
        <v>5390</v>
      </c>
    </row>
    <row r="2563" spans="1:12" ht="13.5">
      <c r="A2563" s="209" t="s">
        <v>7603</v>
      </c>
      <c r="B2563" s="209" t="s">
        <v>7604</v>
      </c>
      <c r="C2563" s="209" t="s">
        <v>8012</v>
      </c>
      <c r="D2563" s="209" t="s">
        <v>8013</v>
      </c>
      <c r="E2563" s="210" t="s">
        <v>357</v>
      </c>
      <c r="F2563" s="209" t="s">
        <v>357</v>
      </c>
      <c r="G2563" s="209">
        <v>102477</v>
      </c>
      <c r="H2563" s="209" t="s">
        <v>8054</v>
      </c>
      <c r="I2563" s="209" t="s">
        <v>152</v>
      </c>
      <c r="J2563" s="209" t="s">
        <v>5447</v>
      </c>
      <c r="K2563" s="210">
        <v>781.79</v>
      </c>
      <c r="L2563" s="209" t="s">
        <v>5390</v>
      </c>
    </row>
    <row r="2564" spans="1:12" ht="13.5">
      <c r="A2564" s="209" t="s">
        <v>7603</v>
      </c>
      <c r="B2564" s="209" t="s">
        <v>7604</v>
      </c>
      <c r="C2564" s="209" t="s">
        <v>8012</v>
      </c>
      <c r="D2564" s="209" t="s">
        <v>8013</v>
      </c>
      <c r="E2564" s="210" t="s">
        <v>357</v>
      </c>
      <c r="F2564" s="209" t="s">
        <v>357</v>
      </c>
      <c r="G2564" s="209">
        <v>102478</v>
      </c>
      <c r="H2564" s="209" t="s">
        <v>8055</v>
      </c>
      <c r="I2564" s="209" t="s">
        <v>152</v>
      </c>
      <c r="J2564" s="209" t="s">
        <v>5447</v>
      </c>
      <c r="K2564" s="210">
        <v>843.64</v>
      </c>
      <c r="L2564" s="209" t="s">
        <v>5390</v>
      </c>
    </row>
    <row r="2565" spans="1:12" ht="13.5">
      <c r="A2565" s="209" t="s">
        <v>7603</v>
      </c>
      <c r="B2565" s="209" t="s">
        <v>7604</v>
      </c>
      <c r="C2565" s="209" t="s">
        <v>8012</v>
      </c>
      <c r="D2565" s="209" t="s">
        <v>8013</v>
      </c>
      <c r="E2565" s="210" t="s">
        <v>357</v>
      </c>
      <c r="F2565" s="209" t="s">
        <v>357</v>
      </c>
      <c r="G2565" s="209">
        <v>102479</v>
      </c>
      <c r="H2565" s="209" t="s">
        <v>8056</v>
      </c>
      <c r="I2565" s="209" t="s">
        <v>152</v>
      </c>
      <c r="J2565" s="209" t="s">
        <v>5447</v>
      </c>
      <c r="K2565" s="210">
        <v>623.9</v>
      </c>
      <c r="L2565" s="209" t="s">
        <v>5390</v>
      </c>
    </row>
    <row r="2566" spans="1:12" ht="13.5">
      <c r="A2566" s="209" t="s">
        <v>7603</v>
      </c>
      <c r="B2566" s="209" t="s">
        <v>7604</v>
      </c>
      <c r="C2566" s="209" t="s">
        <v>8012</v>
      </c>
      <c r="D2566" s="209" t="s">
        <v>8013</v>
      </c>
      <c r="E2566" s="210" t="s">
        <v>357</v>
      </c>
      <c r="F2566" s="209" t="s">
        <v>357</v>
      </c>
      <c r="G2566" s="209">
        <v>102480</v>
      </c>
      <c r="H2566" s="209" t="s">
        <v>8057</v>
      </c>
      <c r="I2566" s="209" t="s">
        <v>152</v>
      </c>
      <c r="J2566" s="209" t="s">
        <v>5447</v>
      </c>
      <c r="K2566" s="210">
        <v>665.51</v>
      </c>
      <c r="L2566" s="209" t="s">
        <v>5390</v>
      </c>
    </row>
    <row r="2567" spans="1:12" ht="13.5">
      <c r="A2567" s="209" t="s">
        <v>7603</v>
      </c>
      <c r="B2567" s="209" t="s">
        <v>7604</v>
      </c>
      <c r="C2567" s="209" t="s">
        <v>8012</v>
      </c>
      <c r="D2567" s="209" t="s">
        <v>8013</v>
      </c>
      <c r="E2567" s="210" t="s">
        <v>357</v>
      </c>
      <c r="F2567" s="209" t="s">
        <v>357</v>
      </c>
      <c r="G2567" s="209">
        <v>102481</v>
      </c>
      <c r="H2567" s="209" t="s">
        <v>8058</v>
      </c>
      <c r="I2567" s="209" t="s">
        <v>152</v>
      </c>
      <c r="J2567" s="209" t="s">
        <v>5447</v>
      </c>
      <c r="K2567" s="210">
        <v>710.92</v>
      </c>
      <c r="L2567" s="209" t="s">
        <v>5390</v>
      </c>
    </row>
    <row r="2568" spans="1:12" ht="13.5">
      <c r="A2568" s="209" t="s">
        <v>7603</v>
      </c>
      <c r="B2568" s="209" t="s">
        <v>7604</v>
      </c>
      <c r="C2568" s="209" t="s">
        <v>8012</v>
      </c>
      <c r="D2568" s="209" t="s">
        <v>8013</v>
      </c>
      <c r="E2568" s="210" t="s">
        <v>357</v>
      </c>
      <c r="F2568" s="209" t="s">
        <v>357</v>
      </c>
      <c r="G2568" s="209">
        <v>102482</v>
      </c>
      <c r="H2568" s="209" t="s">
        <v>8059</v>
      </c>
      <c r="I2568" s="209" t="s">
        <v>152</v>
      </c>
      <c r="J2568" s="209" t="s">
        <v>5447</v>
      </c>
      <c r="K2568" s="210">
        <v>744.3</v>
      </c>
      <c r="L2568" s="209" t="s">
        <v>5390</v>
      </c>
    </row>
    <row r="2569" spans="1:12" ht="13.5">
      <c r="A2569" s="209" t="s">
        <v>7603</v>
      </c>
      <c r="B2569" s="209" t="s">
        <v>7604</v>
      </c>
      <c r="C2569" s="209" t="s">
        <v>8012</v>
      </c>
      <c r="D2569" s="209" t="s">
        <v>8013</v>
      </c>
      <c r="E2569" s="210" t="s">
        <v>357</v>
      </c>
      <c r="F2569" s="209" t="s">
        <v>357</v>
      </c>
      <c r="G2569" s="209">
        <v>102483</v>
      </c>
      <c r="H2569" s="209" t="s">
        <v>8060</v>
      </c>
      <c r="I2569" s="209" t="s">
        <v>152</v>
      </c>
      <c r="J2569" s="209" t="s">
        <v>5447</v>
      </c>
      <c r="K2569" s="210">
        <v>780.07</v>
      </c>
      <c r="L2569" s="209" t="s">
        <v>5390</v>
      </c>
    </row>
    <row r="2570" spans="1:12" ht="13.5">
      <c r="A2570" s="209" t="s">
        <v>7603</v>
      </c>
      <c r="B2570" s="209" t="s">
        <v>7604</v>
      </c>
      <c r="C2570" s="209" t="s">
        <v>8012</v>
      </c>
      <c r="D2570" s="209" t="s">
        <v>8013</v>
      </c>
      <c r="E2570" s="210" t="s">
        <v>357</v>
      </c>
      <c r="F2570" s="209" t="s">
        <v>357</v>
      </c>
      <c r="G2570" s="209">
        <v>102484</v>
      </c>
      <c r="H2570" s="209" t="s">
        <v>8061</v>
      </c>
      <c r="I2570" s="209" t="s">
        <v>152</v>
      </c>
      <c r="J2570" s="209" t="s">
        <v>5447</v>
      </c>
      <c r="K2570" s="210">
        <v>845.66</v>
      </c>
      <c r="L2570" s="209" t="s">
        <v>5390</v>
      </c>
    </row>
    <row r="2571" spans="1:12" ht="13.5">
      <c r="A2571" s="209" t="s">
        <v>7603</v>
      </c>
      <c r="B2571" s="209" t="s">
        <v>7604</v>
      </c>
      <c r="C2571" s="209" t="s">
        <v>8012</v>
      </c>
      <c r="D2571" s="209" t="s">
        <v>8013</v>
      </c>
      <c r="E2571" s="210" t="s">
        <v>357</v>
      </c>
      <c r="F2571" s="209" t="s">
        <v>357</v>
      </c>
      <c r="G2571" s="209">
        <v>102485</v>
      </c>
      <c r="H2571" s="209" t="s">
        <v>8062</v>
      </c>
      <c r="I2571" s="209" t="s">
        <v>152</v>
      </c>
      <c r="J2571" s="209" t="s">
        <v>5447</v>
      </c>
      <c r="K2571" s="210">
        <v>683.51</v>
      </c>
      <c r="L2571" s="209" t="s">
        <v>5390</v>
      </c>
    </row>
    <row r="2572" spans="1:12" ht="13.5">
      <c r="A2572" s="209" t="s">
        <v>7603</v>
      </c>
      <c r="B2572" s="209" t="s">
        <v>7604</v>
      </c>
      <c r="C2572" s="209" t="s">
        <v>8012</v>
      </c>
      <c r="D2572" s="209" t="s">
        <v>8013</v>
      </c>
      <c r="E2572" s="210" t="s">
        <v>357</v>
      </c>
      <c r="F2572" s="209" t="s">
        <v>357</v>
      </c>
      <c r="G2572" s="209">
        <v>102486</v>
      </c>
      <c r="H2572" s="209" t="s">
        <v>8063</v>
      </c>
      <c r="I2572" s="209" t="s">
        <v>152</v>
      </c>
      <c r="J2572" s="209" t="s">
        <v>5447</v>
      </c>
      <c r="K2572" s="210">
        <v>719.97</v>
      </c>
      <c r="L2572" s="209" t="s">
        <v>5390</v>
      </c>
    </row>
    <row r="2573" spans="1:12" ht="13.5">
      <c r="A2573" s="209" t="s">
        <v>7603</v>
      </c>
      <c r="B2573" s="209" t="s">
        <v>7604</v>
      </c>
      <c r="C2573" s="209" t="s">
        <v>8012</v>
      </c>
      <c r="D2573" s="209" t="s">
        <v>8013</v>
      </c>
      <c r="E2573" s="210" t="s">
        <v>357</v>
      </c>
      <c r="F2573" s="209" t="s">
        <v>357</v>
      </c>
      <c r="G2573" s="209">
        <v>102487</v>
      </c>
      <c r="H2573" s="209" t="s">
        <v>8064</v>
      </c>
      <c r="I2573" s="209" t="s">
        <v>152</v>
      </c>
      <c r="J2573" s="209" t="s">
        <v>5389</v>
      </c>
      <c r="K2573" s="210">
        <v>593.19000000000005</v>
      </c>
      <c r="L2573" s="209" t="s">
        <v>5390</v>
      </c>
    </row>
    <row r="2574" spans="1:12" ht="13.5">
      <c r="A2574" s="209" t="s">
        <v>7603</v>
      </c>
      <c r="B2574" s="209" t="s">
        <v>7604</v>
      </c>
      <c r="C2574" s="209" t="s">
        <v>8012</v>
      </c>
      <c r="D2574" s="209" t="s">
        <v>8013</v>
      </c>
      <c r="E2574" s="210" t="s">
        <v>357</v>
      </c>
      <c r="F2574" s="209" t="s">
        <v>357</v>
      </c>
      <c r="G2574" s="209">
        <v>103183</v>
      </c>
      <c r="H2574" s="209" t="s">
        <v>8065</v>
      </c>
      <c r="I2574" s="209" t="s">
        <v>152</v>
      </c>
      <c r="J2574" s="209" t="s">
        <v>5389</v>
      </c>
      <c r="K2574" s="210">
        <v>897</v>
      </c>
      <c r="L2574" s="209" t="s">
        <v>5390</v>
      </c>
    </row>
    <row r="2575" spans="1:12" ht="13.5">
      <c r="A2575" s="209" t="s">
        <v>7603</v>
      </c>
      <c r="B2575" s="209" t="s">
        <v>7604</v>
      </c>
      <c r="C2575" s="209" t="s">
        <v>8012</v>
      </c>
      <c r="D2575" s="209" t="s">
        <v>8013</v>
      </c>
      <c r="E2575" s="210" t="s">
        <v>357</v>
      </c>
      <c r="F2575" s="209" t="s">
        <v>357</v>
      </c>
      <c r="G2575" s="209">
        <v>103184</v>
      </c>
      <c r="H2575" s="209" t="s">
        <v>8066</v>
      </c>
      <c r="I2575" s="209" t="s">
        <v>152</v>
      </c>
      <c r="J2575" s="209" t="s">
        <v>5447</v>
      </c>
      <c r="K2575" s="210">
        <v>863.56</v>
      </c>
      <c r="L2575" s="209" t="s">
        <v>5390</v>
      </c>
    </row>
    <row r="2576" spans="1:12" ht="13.5">
      <c r="A2576" s="209" t="s">
        <v>7603</v>
      </c>
      <c r="B2576" s="209" t="s">
        <v>7604</v>
      </c>
      <c r="C2576" s="209" t="s">
        <v>8012</v>
      </c>
      <c r="D2576" s="209" t="s">
        <v>8013</v>
      </c>
      <c r="E2576" s="210" t="s">
        <v>357</v>
      </c>
      <c r="F2576" s="209" t="s">
        <v>357</v>
      </c>
      <c r="G2576" s="209">
        <v>103669</v>
      </c>
      <c r="H2576" s="209" t="s">
        <v>8067</v>
      </c>
      <c r="I2576" s="209" t="s">
        <v>152</v>
      </c>
      <c r="J2576" s="209" t="s">
        <v>5389</v>
      </c>
      <c r="K2576" s="211">
        <v>1086.95</v>
      </c>
      <c r="L2576" s="209" t="s">
        <v>5390</v>
      </c>
    </row>
    <row r="2577" spans="1:12" ht="13.5">
      <c r="A2577" s="209" t="s">
        <v>7603</v>
      </c>
      <c r="B2577" s="209" t="s">
        <v>7604</v>
      </c>
      <c r="C2577" s="209" t="s">
        <v>8012</v>
      </c>
      <c r="D2577" s="209" t="s">
        <v>8013</v>
      </c>
      <c r="E2577" s="210" t="s">
        <v>357</v>
      </c>
      <c r="F2577" s="209" t="s">
        <v>357</v>
      </c>
      <c r="G2577" s="209">
        <v>103670</v>
      </c>
      <c r="H2577" s="209" t="s">
        <v>250</v>
      </c>
      <c r="I2577" s="209" t="s">
        <v>152</v>
      </c>
      <c r="J2577" s="209" t="s">
        <v>5389</v>
      </c>
      <c r="K2577" s="210">
        <v>236.99</v>
      </c>
      <c r="L2577" s="209" t="s">
        <v>5390</v>
      </c>
    </row>
    <row r="2578" spans="1:12" ht="13.5">
      <c r="A2578" s="209" t="s">
        <v>7603</v>
      </c>
      <c r="B2578" s="209" t="s">
        <v>7604</v>
      </c>
      <c r="C2578" s="209" t="s">
        <v>8012</v>
      </c>
      <c r="D2578" s="209" t="s">
        <v>8013</v>
      </c>
      <c r="E2578" s="210" t="s">
        <v>357</v>
      </c>
      <c r="F2578" s="209" t="s">
        <v>357</v>
      </c>
      <c r="G2578" s="209">
        <v>103671</v>
      </c>
      <c r="H2578" s="209" t="s">
        <v>8068</v>
      </c>
      <c r="I2578" s="209" t="s">
        <v>152</v>
      </c>
      <c r="J2578" s="209" t="s">
        <v>5389</v>
      </c>
      <c r="K2578" s="210">
        <v>888.39</v>
      </c>
      <c r="L2578" s="209" t="s">
        <v>5390</v>
      </c>
    </row>
    <row r="2579" spans="1:12" ht="13.5">
      <c r="A2579" s="209" t="s">
        <v>7603</v>
      </c>
      <c r="B2579" s="209" t="s">
        <v>7604</v>
      </c>
      <c r="C2579" s="209" t="s">
        <v>8012</v>
      </c>
      <c r="D2579" s="209" t="s">
        <v>8013</v>
      </c>
      <c r="E2579" s="210" t="s">
        <v>357</v>
      </c>
      <c r="F2579" s="209" t="s">
        <v>357</v>
      </c>
      <c r="G2579" s="209">
        <v>103672</v>
      </c>
      <c r="H2579" s="209" t="s">
        <v>8069</v>
      </c>
      <c r="I2579" s="209" t="s">
        <v>152</v>
      </c>
      <c r="J2579" s="209" t="s">
        <v>5389</v>
      </c>
      <c r="K2579" s="210">
        <v>834.32</v>
      </c>
      <c r="L2579" s="209" t="s">
        <v>5390</v>
      </c>
    </row>
    <row r="2580" spans="1:12" ht="13.5">
      <c r="A2580" s="209" t="s">
        <v>7603</v>
      </c>
      <c r="B2580" s="209" t="s">
        <v>7604</v>
      </c>
      <c r="C2580" s="209" t="s">
        <v>8012</v>
      </c>
      <c r="D2580" s="209" t="s">
        <v>8013</v>
      </c>
      <c r="E2580" s="210" t="s">
        <v>357</v>
      </c>
      <c r="F2580" s="209" t="s">
        <v>357</v>
      </c>
      <c r="G2580" s="209">
        <v>103673</v>
      </c>
      <c r="H2580" s="209" t="s">
        <v>8070</v>
      </c>
      <c r="I2580" s="209" t="s">
        <v>152</v>
      </c>
      <c r="J2580" s="209" t="s">
        <v>5389</v>
      </c>
      <c r="K2580" s="210">
        <v>33.28</v>
      </c>
      <c r="L2580" s="209" t="s">
        <v>5390</v>
      </c>
    </row>
    <row r="2581" spans="1:12" ht="13.5">
      <c r="A2581" s="209" t="s">
        <v>7603</v>
      </c>
      <c r="B2581" s="209" t="s">
        <v>7604</v>
      </c>
      <c r="C2581" s="209" t="s">
        <v>8012</v>
      </c>
      <c r="D2581" s="209" t="s">
        <v>8013</v>
      </c>
      <c r="E2581" s="210" t="s">
        <v>357</v>
      </c>
      <c r="F2581" s="209" t="s">
        <v>357</v>
      </c>
      <c r="G2581" s="209">
        <v>103674</v>
      </c>
      <c r="H2581" s="209" t="s">
        <v>8071</v>
      </c>
      <c r="I2581" s="209" t="s">
        <v>152</v>
      </c>
      <c r="J2581" s="209" t="s">
        <v>5389</v>
      </c>
      <c r="K2581" s="210">
        <v>850.53</v>
      </c>
      <c r="L2581" s="209" t="s">
        <v>5390</v>
      </c>
    </row>
    <row r="2582" spans="1:12" ht="13.5">
      <c r="A2582" s="209" t="s">
        <v>7603</v>
      </c>
      <c r="B2582" s="209" t="s">
        <v>7604</v>
      </c>
      <c r="C2582" s="209" t="s">
        <v>8012</v>
      </c>
      <c r="D2582" s="209" t="s">
        <v>8013</v>
      </c>
      <c r="E2582" s="210" t="s">
        <v>357</v>
      </c>
      <c r="F2582" s="209" t="s">
        <v>357</v>
      </c>
      <c r="G2582" s="209">
        <v>103675</v>
      </c>
      <c r="H2582" s="209" t="s">
        <v>8072</v>
      </c>
      <c r="I2582" s="209" t="s">
        <v>152</v>
      </c>
      <c r="J2582" s="209" t="s">
        <v>5389</v>
      </c>
      <c r="K2582" s="210">
        <v>834.74</v>
      </c>
      <c r="L2582" s="209" t="s">
        <v>5390</v>
      </c>
    </row>
    <row r="2583" spans="1:12" ht="13.5">
      <c r="A2583" s="209" t="s">
        <v>7603</v>
      </c>
      <c r="B2583" s="209" t="s">
        <v>7604</v>
      </c>
      <c r="C2583" s="209" t="s">
        <v>8012</v>
      </c>
      <c r="D2583" s="209" t="s">
        <v>8013</v>
      </c>
      <c r="E2583" s="210" t="s">
        <v>357</v>
      </c>
      <c r="F2583" s="209" t="s">
        <v>357</v>
      </c>
      <c r="G2583" s="209">
        <v>103676</v>
      </c>
      <c r="H2583" s="209" t="s">
        <v>8073</v>
      </c>
      <c r="I2583" s="209" t="s">
        <v>152</v>
      </c>
      <c r="J2583" s="209" t="s">
        <v>5389</v>
      </c>
      <c r="K2583" s="211">
        <v>1131.99</v>
      </c>
      <c r="L2583" s="209" t="s">
        <v>5390</v>
      </c>
    </row>
    <row r="2584" spans="1:12" ht="13.5">
      <c r="A2584" s="209" t="s">
        <v>7603</v>
      </c>
      <c r="B2584" s="209" t="s">
        <v>7604</v>
      </c>
      <c r="C2584" s="209" t="s">
        <v>8012</v>
      </c>
      <c r="D2584" s="209" t="s">
        <v>8013</v>
      </c>
      <c r="E2584" s="210" t="s">
        <v>357</v>
      </c>
      <c r="F2584" s="209" t="s">
        <v>357</v>
      </c>
      <c r="G2584" s="209">
        <v>103677</v>
      </c>
      <c r="H2584" s="209" t="s">
        <v>8074</v>
      </c>
      <c r="I2584" s="209" t="s">
        <v>152</v>
      </c>
      <c r="J2584" s="209" t="s">
        <v>5389</v>
      </c>
      <c r="K2584" s="210">
        <v>996.15</v>
      </c>
      <c r="L2584" s="209" t="s">
        <v>5390</v>
      </c>
    </row>
    <row r="2585" spans="1:12" ht="13.5">
      <c r="A2585" s="209" t="s">
        <v>7603</v>
      </c>
      <c r="B2585" s="209" t="s">
        <v>7604</v>
      </c>
      <c r="C2585" s="209" t="s">
        <v>8012</v>
      </c>
      <c r="D2585" s="209" t="s">
        <v>8013</v>
      </c>
      <c r="E2585" s="210" t="s">
        <v>357</v>
      </c>
      <c r="F2585" s="209" t="s">
        <v>357</v>
      </c>
      <c r="G2585" s="209">
        <v>103678</v>
      </c>
      <c r="H2585" s="209" t="s">
        <v>8075</v>
      </c>
      <c r="I2585" s="209" t="s">
        <v>152</v>
      </c>
      <c r="J2585" s="209" t="s">
        <v>5389</v>
      </c>
      <c r="K2585" s="211">
        <v>1056.1099999999999</v>
      </c>
      <c r="L2585" s="209" t="s">
        <v>5390</v>
      </c>
    </row>
    <row r="2586" spans="1:12" ht="13.5">
      <c r="A2586" s="209" t="s">
        <v>7603</v>
      </c>
      <c r="B2586" s="209" t="s">
        <v>7604</v>
      </c>
      <c r="C2586" s="209" t="s">
        <v>8012</v>
      </c>
      <c r="D2586" s="209" t="s">
        <v>8013</v>
      </c>
      <c r="E2586" s="210" t="s">
        <v>357</v>
      </c>
      <c r="F2586" s="209" t="s">
        <v>357</v>
      </c>
      <c r="G2586" s="209">
        <v>103679</v>
      </c>
      <c r="H2586" s="209" t="s">
        <v>8076</v>
      </c>
      <c r="I2586" s="209" t="s">
        <v>152</v>
      </c>
      <c r="J2586" s="209" t="s">
        <v>5389</v>
      </c>
      <c r="K2586" s="210">
        <v>962.48</v>
      </c>
      <c r="L2586" s="209" t="s">
        <v>5390</v>
      </c>
    </row>
    <row r="2587" spans="1:12" ht="13.5">
      <c r="A2587" s="209" t="s">
        <v>7603</v>
      </c>
      <c r="B2587" s="209" t="s">
        <v>7604</v>
      </c>
      <c r="C2587" s="209" t="s">
        <v>8012</v>
      </c>
      <c r="D2587" s="209" t="s">
        <v>8013</v>
      </c>
      <c r="E2587" s="210" t="s">
        <v>357</v>
      </c>
      <c r="F2587" s="209" t="s">
        <v>357</v>
      </c>
      <c r="G2587" s="209">
        <v>103680</v>
      </c>
      <c r="H2587" s="209" t="s">
        <v>8077</v>
      </c>
      <c r="I2587" s="209" t="s">
        <v>152</v>
      </c>
      <c r="J2587" s="209" t="s">
        <v>5389</v>
      </c>
      <c r="K2587" s="211">
        <v>1000.09</v>
      </c>
      <c r="L2587" s="209" t="s">
        <v>5390</v>
      </c>
    </row>
    <row r="2588" spans="1:12" ht="13.5">
      <c r="A2588" s="209" t="s">
        <v>7603</v>
      </c>
      <c r="B2588" s="209" t="s">
        <v>7604</v>
      </c>
      <c r="C2588" s="209" t="s">
        <v>8012</v>
      </c>
      <c r="D2588" s="209" t="s">
        <v>8013</v>
      </c>
      <c r="E2588" s="210" t="s">
        <v>357</v>
      </c>
      <c r="F2588" s="209" t="s">
        <v>357</v>
      </c>
      <c r="G2588" s="209">
        <v>103681</v>
      </c>
      <c r="H2588" s="209" t="s">
        <v>8078</v>
      </c>
      <c r="I2588" s="209" t="s">
        <v>152</v>
      </c>
      <c r="J2588" s="209" t="s">
        <v>5389</v>
      </c>
      <c r="K2588" s="210">
        <v>909.05</v>
      </c>
      <c r="L2588" s="209" t="s">
        <v>5390</v>
      </c>
    </row>
    <row r="2589" spans="1:12" ht="13.5">
      <c r="A2589" s="209" t="s">
        <v>7603</v>
      </c>
      <c r="B2589" s="209" t="s">
        <v>7604</v>
      </c>
      <c r="C2589" s="209" t="s">
        <v>8012</v>
      </c>
      <c r="D2589" s="209" t="s">
        <v>8013</v>
      </c>
      <c r="E2589" s="210" t="s">
        <v>357</v>
      </c>
      <c r="F2589" s="209" t="s">
        <v>357</v>
      </c>
      <c r="G2589" s="209">
        <v>103682</v>
      </c>
      <c r="H2589" s="209" t="s">
        <v>8079</v>
      </c>
      <c r="I2589" s="209" t="s">
        <v>152</v>
      </c>
      <c r="J2589" s="209" t="s">
        <v>5389</v>
      </c>
      <c r="K2589" s="211">
        <v>1101.27</v>
      </c>
      <c r="L2589" s="209" t="s">
        <v>5390</v>
      </c>
    </row>
    <row r="2590" spans="1:12" ht="13.5">
      <c r="A2590" s="209" t="s">
        <v>7603</v>
      </c>
      <c r="B2590" s="209" t="s">
        <v>7604</v>
      </c>
      <c r="C2590" s="209" t="s">
        <v>8012</v>
      </c>
      <c r="D2590" s="209" t="s">
        <v>8013</v>
      </c>
      <c r="E2590" s="210" t="s">
        <v>357</v>
      </c>
      <c r="F2590" s="209" t="s">
        <v>357</v>
      </c>
      <c r="G2590" s="209">
        <v>103683</v>
      </c>
      <c r="H2590" s="209" t="s">
        <v>8080</v>
      </c>
      <c r="I2590" s="209" t="s">
        <v>152</v>
      </c>
      <c r="J2590" s="209" t="s">
        <v>5389</v>
      </c>
      <c r="K2590" s="211">
        <v>1331.36</v>
      </c>
      <c r="L2590" s="209" t="s">
        <v>5390</v>
      </c>
    </row>
    <row r="2591" spans="1:12" ht="13.5">
      <c r="A2591" s="209" t="s">
        <v>7603</v>
      </c>
      <c r="B2591" s="209" t="s">
        <v>7604</v>
      </c>
      <c r="C2591" s="209" t="s">
        <v>8012</v>
      </c>
      <c r="D2591" s="209" t="s">
        <v>8013</v>
      </c>
      <c r="E2591" s="210" t="s">
        <v>357</v>
      </c>
      <c r="F2591" s="209" t="s">
        <v>357</v>
      </c>
      <c r="G2591" s="209">
        <v>103684</v>
      </c>
      <c r="H2591" s="209" t="s">
        <v>8081</v>
      </c>
      <c r="I2591" s="209" t="s">
        <v>152</v>
      </c>
      <c r="J2591" s="209" t="s">
        <v>5389</v>
      </c>
      <c r="K2591" s="210">
        <v>848.41</v>
      </c>
      <c r="L2591" s="209" t="s">
        <v>5390</v>
      </c>
    </row>
    <row r="2592" spans="1:12" ht="13.5">
      <c r="A2592" s="209" t="s">
        <v>7603</v>
      </c>
      <c r="B2592" s="209" t="s">
        <v>7604</v>
      </c>
      <c r="C2592" s="209" t="s">
        <v>8012</v>
      </c>
      <c r="D2592" s="209" t="s">
        <v>8013</v>
      </c>
      <c r="E2592" s="210" t="s">
        <v>357</v>
      </c>
      <c r="F2592" s="209" t="s">
        <v>357</v>
      </c>
      <c r="G2592" s="209">
        <v>103685</v>
      </c>
      <c r="H2592" s="209" t="s">
        <v>8082</v>
      </c>
      <c r="I2592" s="209" t="s">
        <v>152</v>
      </c>
      <c r="J2592" s="209" t="s">
        <v>5389</v>
      </c>
      <c r="K2592" s="210">
        <v>838.38</v>
      </c>
      <c r="L2592" s="209" t="s">
        <v>5390</v>
      </c>
    </row>
    <row r="2593" spans="1:12" ht="13.5">
      <c r="A2593" s="209" t="s">
        <v>7603</v>
      </c>
      <c r="B2593" s="209" t="s">
        <v>7604</v>
      </c>
      <c r="C2593" s="209" t="s">
        <v>8012</v>
      </c>
      <c r="D2593" s="209" t="s">
        <v>8013</v>
      </c>
      <c r="E2593" s="210" t="s">
        <v>357</v>
      </c>
      <c r="F2593" s="209" t="s">
        <v>357</v>
      </c>
      <c r="G2593" s="209">
        <v>103686</v>
      </c>
      <c r="H2593" s="209" t="s">
        <v>8083</v>
      </c>
      <c r="I2593" s="209" t="s">
        <v>152</v>
      </c>
      <c r="J2593" s="209" t="s">
        <v>5389</v>
      </c>
      <c r="K2593" s="210">
        <v>886.14</v>
      </c>
      <c r="L2593" s="209" t="s">
        <v>5390</v>
      </c>
    </row>
    <row r="2594" spans="1:12" ht="13.5">
      <c r="A2594" s="209" t="s">
        <v>7603</v>
      </c>
      <c r="B2594" s="209" t="s">
        <v>7604</v>
      </c>
      <c r="C2594" s="209" t="s">
        <v>8012</v>
      </c>
      <c r="D2594" s="209" t="s">
        <v>8013</v>
      </c>
      <c r="E2594" s="210" t="s">
        <v>357</v>
      </c>
      <c r="F2594" s="209" t="s">
        <v>357</v>
      </c>
      <c r="G2594" s="209">
        <v>103687</v>
      </c>
      <c r="H2594" s="209" t="s">
        <v>8084</v>
      </c>
      <c r="I2594" s="209" t="s">
        <v>152</v>
      </c>
      <c r="J2594" s="209" t="s">
        <v>5389</v>
      </c>
      <c r="K2594" s="211">
        <v>1185.42</v>
      </c>
      <c r="L2594" s="209" t="s">
        <v>5390</v>
      </c>
    </row>
    <row r="2595" spans="1:12" ht="13.5">
      <c r="A2595" s="209" t="s">
        <v>7603</v>
      </c>
      <c r="B2595" s="209" t="s">
        <v>7604</v>
      </c>
      <c r="C2595" s="209" t="s">
        <v>8012</v>
      </c>
      <c r="D2595" s="209" t="s">
        <v>8013</v>
      </c>
      <c r="E2595" s="210" t="s">
        <v>357</v>
      </c>
      <c r="F2595" s="209" t="s">
        <v>357</v>
      </c>
      <c r="G2595" s="209">
        <v>103688</v>
      </c>
      <c r="H2595" s="209" t="s">
        <v>8085</v>
      </c>
      <c r="I2595" s="209" t="s">
        <v>152</v>
      </c>
      <c r="J2595" s="209" t="s">
        <v>5389</v>
      </c>
      <c r="K2595" s="210">
        <v>990.94</v>
      </c>
      <c r="L2595" s="209" t="s">
        <v>5390</v>
      </c>
    </row>
    <row r="2596" spans="1:12" ht="13.5">
      <c r="A2596" s="209" t="s">
        <v>7603</v>
      </c>
      <c r="B2596" s="209" t="s">
        <v>7604</v>
      </c>
      <c r="C2596" s="209" t="s">
        <v>8086</v>
      </c>
      <c r="D2596" s="209" t="s">
        <v>8087</v>
      </c>
      <c r="E2596" s="210" t="s">
        <v>357</v>
      </c>
      <c r="F2596" s="209" t="s">
        <v>357</v>
      </c>
      <c r="G2596" s="209">
        <v>101963</v>
      </c>
      <c r="H2596" s="209" t="s">
        <v>8088</v>
      </c>
      <c r="I2596" s="209" t="s">
        <v>149</v>
      </c>
      <c r="J2596" s="209" t="s">
        <v>5389</v>
      </c>
      <c r="K2596" s="210">
        <v>196.4</v>
      </c>
      <c r="L2596" s="209" t="s">
        <v>5390</v>
      </c>
    </row>
    <row r="2597" spans="1:12" ht="13.5">
      <c r="A2597" s="209" t="s">
        <v>7603</v>
      </c>
      <c r="B2597" s="209" t="s">
        <v>7604</v>
      </c>
      <c r="C2597" s="209" t="s">
        <v>8086</v>
      </c>
      <c r="D2597" s="209" t="s">
        <v>8087</v>
      </c>
      <c r="E2597" s="210" t="s">
        <v>357</v>
      </c>
      <c r="F2597" s="209" t="s">
        <v>357</v>
      </c>
      <c r="G2597" s="209">
        <v>101964</v>
      </c>
      <c r="H2597" s="209" t="s">
        <v>8089</v>
      </c>
      <c r="I2597" s="209" t="s">
        <v>149</v>
      </c>
      <c r="J2597" s="209" t="s">
        <v>5389</v>
      </c>
      <c r="K2597" s="210">
        <v>181.9</v>
      </c>
      <c r="L2597" s="209" t="s">
        <v>5390</v>
      </c>
    </row>
    <row r="2598" spans="1:12" ht="13.5">
      <c r="A2598" s="209" t="s">
        <v>7603</v>
      </c>
      <c r="B2598" s="209" t="s">
        <v>7604</v>
      </c>
      <c r="C2598" s="209" t="s">
        <v>8090</v>
      </c>
      <c r="D2598" s="209" t="s">
        <v>8091</v>
      </c>
      <c r="E2598" s="210" t="s">
        <v>357</v>
      </c>
      <c r="F2598" s="209" t="s">
        <v>357</v>
      </c>
      <c r="G2598" s="209">
        <v>101165</v>
      </c>
      <c r="H2598" s="209" t="s">
        <v>8092</v>
      </c>
      <c r="I2598" s="209" t="s">
        <v>152</v>
      </c>
      <c r="J2598" s="209" t="s">
        <v>5447</v>
      </c>
      <c r="K2598" s="210">
        <v>912.43</v>
      </c>
      <c r="L2598" s="209" t="s">
        <v>5390</v>
      </c>
    </row>
    <row r="2599" spans="1:12" ht="13.5">
      <c r="A2599" s="209" t="s">
        <v>7603</v>
      </c>
      <c r="B2599" s="209" t="s">
        <v>7604</v>
      </c>
      <c r="C2599" s="209" t="s">
        <v>8090</v>
      </c>
      <c r="D2599" s="209" t="s">
        <v>8091</v>
      </c>
      <c r="E2599" s="210" t="s">
        <v>357</v>
      </c>
      <c r="F2599" s="209" t="s">
        <v>357</v>
      </c>
      <c r="G2599" s="209">
        <v>101166</v>
      </c>
      <c r="H2599" s="209" t="s">
        <v>8093</v>
      </c>
      <c r="I2599" s="209" t="s">
        <v>152</v>
      </c>
      <c r="J2599" s="209" t="s">
        <v>5447</v>
      </c>
      <c r="K2599" s="210">
        <v>643.5</v>
      </c>
      <c r="L2599" s="209" t="s">
        <v>5390</v>
      </c>
    </row>
    <row r="2600" spans="1:12" ht="13.5">
      <c r="A2600" s="209" t="s">
        <v>7603</v>
      </c>
      <c r="B2600" s="209" t="s">
        <v>7604</v>
      </c>
      <c r="C2600" s="209" t="s">
        <v>8094</v>
      </c>
      <c r="D2600" s="209" t="s">
        <v>8095</v>
      </c>
      <c r="E2600" s="210" t="s">
        <v>357</v>
      </c>
      <c r="F2600" s="209" t="s">
        <v>357</v>
      </c>
      <c r="G2600" s="209">
        <v>98575</v>
      </c>
      <c r="H2600" s="209" t="s">
        <v>8096</v>
      </c>
      <c r="I2600" s="209" t="s">
        <v>148</v>
      </c>
      <c r="J2600" s="209" t="s">
        <v>5447</v>
      </c>
      <c r="K2600" s="210">
        <v>104.52</v>
      </c>
      <c r="L2600" s="209" t="s">
        <v>5390</v>
      </c>
    </row>
    <row r="2601" spans="1:12" ht="13.5">
      <c r="A2601" s="209" t="s">
        <v>7603</v>
      </c>
      <c r="B2601" s="209" t="s">
        <v>7604</v>
      </c>
      <c r="C2601" s="209" t="s">
        <v>8094</v>
      </c>
      <c r="D2601" s="209" t="s">
        <v>8095</v>
      </c>
      <c r="E2601" s="210" t="s">
        <v>357</v>
      </c>
      <c r="F2601" s="209" t="s">
        <v>357</v>
      </c>
      <c r="G2601" s="209">
        <v>98576</v>
      </c>
      <c r="H2601" s="209" t="s">
        <v>8097</v>
      </c>
      <c r="I2601" s="209" t="s">
        <v>148</v>
      </c>
      <c r="J2601" s="209" t="s">
        <v>5389</v>
      </c>
      <c r="K2601" s="210">
        <v>26.61</v>
      </c>
      <c r="L2601" s="209" t="s">
        <v>5390</v>
      </c>
    </row>
    <row r="2602" spans="1:12" ht="13.5">
      <c r="A2602" s="209" t="s">
        <v>7603</v>
      </c>
      <c r="B2602" s="209" t="s">
        <v>7604</v>
      </c>
      <c r="C2602" s="209" t="s">
        <v>8094</v>
      </c>
      <c r="D2602" s="209" t="s">
        <v>8095</v>
      </c>
      <c r="E2602" s="210" t="s">
        <v>357</v>
      </c>
      <c r="F2602" s="209" t="s">
        <v>357</v>
      </c>
      <c r="G2602" s="209">
        <v>98577</v>
      </c>
      <c r="H2602" s="209" t="s">
        <v>8098</v>
      </c>
      <c r="I2602" s="209" t="s">
        <v>148</v>
      </c>
      <c r="J2602" s="209" t="s">
        <v>5447</v>
      </c>
      <c r="K2602" s="210">
        <v>41.65</v>
      </c>
      <c r="L2602" s="209" t="s">
        <v>5390</v>
      </c>
    </row>
    <row r="2603" spans="1:12" ht="13.5">
      <c r="A2603" s="209" t="s">
        <v>7603</v>
      </c>
      <c r="B2603" s="209" t="s">
        <v>7604</v>
      </c>
      <c r="C2603" s="209" t="s">
        <v>8099</v>
      </c>
      <c r="D2603" s="209" t="s">
        <v>8100</v>
      </c>
      <c r="E2603" s="210" t="s">
        <v>357</v>
      </c>
      <c r="F2603" s="209" t="s">
        <v>357</v>
      </c>
      <c r="G2603" s="209">
        <v>93182</v>
      </c>
      <c r="H2603" s="209" t="s">
        <v>8101</v>
      </c>
      <c r="I2603" s="209" t="s">
        <v>148</v>
      </c>
      <c r="J2603" s="209" t="s">
        <v>5389</v>
      </c>
      <c r="K2603" s="210">
        <v>47.36</v>
      </c>
      <c r="L2603" s="209" t="s">
        <v>5390</v>
      </c>
    </row>
    <row r="2604" spans="1:12" ht="13.5">
      <c r="A2604" s="209" t="s">
        <v>7603</v>
      </c>
      <c r="B2604" s="209" t="s">
        <v>7604</v>
      </c>
      <c r="C2604" s="209" t="s">
        <v>8099</v>
      </c>
      <c r="D2604" s="209" t="s">
        <v>8100</v>
      </c>
      <c r="E2604" s="210" t="s">
        <v>357</v>
      </c>
      <c r="F2604" s="209" t="s">
        <v>357</v>
      </c>
      <c r="G2604" s="209">
        <v>93183</v>
      </c>
      <c r="H2604" s="209" t="s">
        <v>8102</v>
      </c>
      <c r="I2604" s="209" t="s">
        <v>148</v>
      </c>
      <c r="J2604" s="209" t="s">
        <v>5389</v>
      </c>
      <c r="K2604" s="210">
        <v>61</v>
      </c>
      <c r="L2604" s="209" t="s">
        <v>5390</v>
      </c>
    </row>
    <row r="2605" spans="1:12" ht="13.5">
      <c r="A2605" s="209" t="s">
        <v>7603</v>
      </c>
      <c r="B2605" s="209" t="s">
        <v>7604</v>
      </c>
      <c r="C2605" s="209" t="s">
        <v>8099</v>
      </c>
      <c r="D2605" s="209" t="s">
        <v>8100</v>
      </c>
      <c r="E2605" s="210" t="s">
        <v>357</v>
      </c>
      <c r="F2605" s="209" t="s">
        <v>357</v>
      </c>
      <c r="G2605" s="209">
        <v>93184</v>
      </c>
      <c r="H2605" s="209" t="s">
        <v>8103</v>
      </c>
      <c r="I2605" s="209" t="s">
        <v>148</v>
      </c>
      <c r="J2605" s="209" t="s">
        <v>5389</v>
      </c>
      <c r="K2605" s="210">
        <v>34.78</v>
      </c>
      <c r="L2605" s="209" t="s">
        <v>5390</v>
      </c>
    </row>
    <row r="2606" spans="1:12" ht="13.5">
      <c r="A2606" s="209" t="s">
        <v>7603</v>
      </c>
      <c r="B2606" s="209" t="s">
        <v>7604</v>
      </c>
      <c r="C2606" s="209" t="s">
        <v>8099</v>
      </c>
      <c r="D2606" s="209" t="s">
        <v>8100</v>
      </c>
      <c r="E2606" s="210" t="s">
        <v>357</v>
      </c>
      <c r="F2606" s="209" t="s">
        <v>357</v>
      </c>
      <c r="G2606" s="209">
        <v>93185</v>
      </c>
      <c r="H2606" s="209" t="s">
        <v>8104</v>
      </c>
      <c r="I2606" s="209" t="s">
        <v>148</v>
      </c>
      <c r="J2606" s="209" t="s">
        <v>5389</v>
      </c>
      <c r="K2606" s="210">
        <v>60.18</v>
      </c>
      <c r="L2606" s="209" t="s">
        <v>5390</v>
      </c>
    </row>
    <row r="2607" spans="1:12" ht="13.5">
      <c r="A2607" s="209" t="s">
        <v>7603</v>
      </c>
      <c r="B2607" s="209" t="s">
        <v>7604</v>
      </c>
      <c r="C2607" s="209" t="s">
        <v>8099</v>
      </c>
      <c r="D2607" s="209" t="s">
        <v>8100</v>
      </c>
      <c r="E2607" s="210" t="s">
        <v>357</v>
      </c>
      <c r="F2607" s="209" t="s">
        <v>357</v>
      </c>
      <c r="G2607" s="209">
        <v>93186</v>
      </c>
      <c r="H2607" s="209" t="s">
        <v>8105</v>
      </c>
      <c r="I2607" s="209" t="s">
        <v>148</v>
      </c>
      <c r="J2607" s="209" t="s">
        <v>5389</v>
      </c>
      <c r="K2607" s="210">
        <v>85.68</v>
      </c>
      <c r="L2607" s="209" t="s">
        <v>5390</v>
      </c>
    </row>
    <row r="2608" spans="1:12" ht="13.5">
      <c r="A2608" s="209" t="s">
        <v>7603</v>
      </c>
      <c r="B2608" s="209" t="s">
        <v>7604</v>
      </c>
      <c r="C2608" s="209" t="s">
        <v>8099</v>
      </c>
      <c r="D2608" s="209" t="s">
        <v>8100</v>
      </c>
      <c r="E2608" s="210" t="s">
        <v>357</v>
      </c>
      <c r="F2608" s="209" t="s">
        <v>357</v>
      </c>
      <c r="G2608" s="209">
        <v>93187</v>
      </c>
      <c r="H2608" s="209" t="s">
        <v>8106</v>
      </c>
      <c r="I2608" s="209" t="s">
        <v>148</v>
      </c>
      <c r="J2608" s="209" t="s">
        <v>5389</v>
      </c>
      <c r="K2608" s="210">
        <v>98.31</v>
      </c>
      <c r="L2608" s="209" t="s">
        <v>5390</v>
      </c>
    </row>
    <row r="2609" spans="1:12" ht="13.5">
      <c r="A2609" s="209" t="s">
        <v>7603</v>
      </c>
      <c r="B2609" s="209" t="s">
        <v>7604</v>
      </c>
      <c r="C2609" s="209" t="s">
        <v>8099</v>
      </c>
      <c r="D2609" s="209" t="s">
        <v>8100</v>
      </c>
      <c r="E2609" s="210" t="s">
        <v>357</v>
      </c>
      <c r="F2609" s="209" t="s">
        <v>357</v>
      </c>
      <c r="G2609" s="209">
        <v>93188</v>
      </c>
      <c r="H2609" s="209" t="s">
        <v>8107</v>
      </c>
      <c r="I2609" s="209" t="s">
        <v>148</v>
      </c>
      <c r="J2609" s="209" t="s">
        <v>5389</v>
      </c>
      <c r="K2609" s="210">
        <v>82.54</v>
      </c>
      <c r="L2609" s="209" t="s">
        <v>5390</v>
      </c>
    </row>
    <row r="2610" spans="1:12" ht="13.5">
      <c r="A2610" s="209" t="s">
        <v>7603</v>
      </c>
      <c r="B2610" s="209" t="s">
        <v>7604</v>
      </c>
      <c r="C2610" s="209" t="s">
        <v>8099</v>
      </c>
      <c r="D2610" s="209" t="s">
        <v>8100</v>
      </c>
      <c r="E2610" s="210" t="s">
        <v>357</v>
      </c>
      <c r="F2610" s="209" t="s">
        <v>357</v>
      </c>
      <c r="G2610" s="209">
        <v>93189</v>
      </c>
      <c r="H2610" s="209" t="s">
        <v>8108</v>
      </c>
      <c r="I2610" s="209" t="s">
        <v>148</v>
      </c>
      <c r="J2610" s="209" t="s">
        <v>5389</v>
      </c>
      <c r="K2610" s="210">
        <v>99.79</v>
      </c>
      <c r="L2610" s="209" t="s">
        <v>5390</v>
      </c>
    </row>
    <row r="2611" spans="1:12" ht="13.5">
      <c r="A2611" s="209" t="s">
        <v>7603</v>
      </c>
      <c r="B2611" s="209" t="s">
        <v>7604</v>
      </c>
      <c r="C2611" s="209" t="s">
        <v>8099</v>
      </c>
      <c r="D2611" s="209" t="s">
        <v>8100</v>
      </c>
      <c r="E2611" s="210" t="s">
        <v>357</v>
      </c>
      <c r="F2611" s="209" t="s">
        <v>357</v>
      </c>
      <c r="G2611" s="209">
        <v>93190</v>
      </c>
      <c r="H2611" s="209" t="s">
        <v>8109</v>
      </c>
      <c r="I2611" s="209" t="s">
        <v>148</v>
      </c>
      <c r="J2611" s="209" t="s">
        <v>5447</v>
      </c>
      <c r="K2611" s="210">
        <v>49.59</v>
      </c>
      <c r="L2611" s="209" t="s">
        <v>5390</v>
      </c>
    </row>
    <row r="2612" spans="1:12" ht="13.5">
      <c r="A2612" s="209" t="s">
        <v>7603</v>
      </c>
      <c r="B2612" s="209" t="s">
        <v>7604</v>
      </c>
      <c r="C2612" s="209" t="s">
        <v>8099</v>
      </c>
      <c r="D2612" s="209" t="s">
        <v>8100</v>
      </c>
      <c r="E2612" s="210" t="s">
        <v>357</v>
      </c>
      <c r="F2612" s="209" t="s">
        <v>357</v>
      </c>
      <c r="G2612" s="209">
        <v>93191</v>
      </c>
      <c r="H2612" s="209" t="s">
        <v>8110</v>
      </c>
      <c r="I2612" s="209" t="s">
        <v>148</v>
      </c>
      <c r="J2612" s="209" t="s">
        <v>5447</v>
      </c>
      <c r="K2612" s="210">
        <v>51.59</v>
      </c>
      <c r="L2612" s="209" t="s">
        <v>5390</v>
      </c>
    </row>
    <row r="2613" spans="1:12" ht="13.5">
      <c r="A2613" s="209" t="s">
        <v>7603</v>
      </c>
      <c r="B2613" s="209" t="s">
        <v>7604</v>
      </c>
      <c r="C2613" s="209" t="s">
        <v>8099</v>
      </c>
      <c r="D2613" s="209" t="s">
        <v>8100</v>
      </c>
      <c r="E2613" s="210" t="s">
        <v>357</v>
      </c>
      <c r="F2613" s="209" t="s">
        <v>357</v>
      </c>
      <c r="G2613" s="209">
        <v>93192</v>
      </c>
      <c r="H2613" s="209" t="s">
        <v>8111</v>
      </c>
      <c r="I2613" s="209" t="s">
        <v>148</v>
      </c>
      <c r="J2613" s="209" t="s">
        <v>5447</v>
      </c>
      <c r="K2613" s="210">
        <v>57.13</v>
      </c>
      <c r="L2613" s="209" t="s">
        <v>5390</v>
      </c>
    </row>
    <row r="2614" spans="1:12" ht="13.5">
      <c r="A2614" s="209" t="s">
        <v>7603</v>
      </c>
      <c r="B2614" s="209" t="s">
        <v>7604</v>
      </c>
      <c r="C2614" s="209" t="s">
        <v>8099</v>
      </c>
      <c r="D2614" s="209" t="s">
        <v>8100</v>
      </c>
      <c r="E2614" s="210" t="s">
        <v>357</v>
      </c>
      <c r="F2614" s="209" t="s">
        <v>357</v>
      </c>
      <c r="G2614" s="209">
        <v>93193</v>
      </c>
      <c r="H2614" s="209" t="s">
        <v>8112</v>
      </c>
      <c r="I2614" s="209" t="s">
        <v>148</v>
      </c>
      <c r="J2614" s="209" t="s">
        <v>5447</v>
      </c>
      <c r="K2614" s="210">
        <v>53.17</v>
      </c>
      <c r="L2614" s="209" t="s">
        <v>5390</v>
      </c>
    </row>
    <row r="2615" spans="1:12" ht="13.5">
      <c r="A2615" s="209" t="s">
        <v>7603</v>
      </c>
      <c r="B2615" s="209" t="s">
        <v>7604</v>
      </c>
      <c r="C2615" s="209" t="s">
        <v>8099</v>
      </c>
      <c r="D2615" s="209" t="s">
        <v>8100</v>
      </c>
      <c r="E2615" s="210" t="s">
        <v>357</v>
      </c>
      <c r="F2615" s="209" t="s">
        <v>357</v>
      </c>
      <c r="G2615" s="209">
        <v>93194</v>
      </c>
      <c r="H2615" s="209" t="s">
        <v>8113</v>
      </c>
      <c r="I2615" s="209" t="s">
        <v>148</v>
      </c>
      <c r="J2615" s="209" t="s">
        <v>5389</v>
      </c>
      <c r="K2615" s="210">
        <v>46.44</v>
      </c>
      <c r="L2615" s="209" t="s">
        <v>5390</v>
      </c>
    </row>
    <row r="2616" spans="1:12" ht="13.5">
      <c r="A2616" s="209" t="s">
        <v>7603</v>
      </c>
      <c r="B2616" s="209" t="s">
        <v>7604</v>
      </c>
      <c r="C2616" s="209" t="s">
        <v>8099</v>
      </c>
      <c r="D2616" s="209" t="s">
        <v>8100</v>
      </c>
      <c r="E2616" s="210" t="s">
        <v>357</v>
      </c>
      <c r="F2616" s="209" t="s">
        <v>357</v>
      </c>
      <c r="G2616" s="209">
        <v>93195</v>
      </c>
      <c r="H2616" s="209" t="s">
        <v>8114</v>
      </c>
      <c r="I2616" s="209" t="s">
        <v>148</v>
      </c>
      <c r="J2616" s="209" t="s">
        <v>5389</v>
      </c>
      <c r="K2616" s="210">
        <v>56.55</v>
      </c>
      <c r="L2616" s="209" t="s">
        <v>5390</v>
      </c>
    </row>
    <row r="2617" spans="1:12" ht="13.5">
      <c r="A2617" s="209" t="s">
        <v>7603</v>
      </c>
      <c r="B2617" s="209" t="s">
        <v>7604</v>
      </c>
      <c r="C2617" s="209" t="s">
        <v>8099</v>
      </c>
      <c r="D2617" s="209" t="s">
        <v>8100</v>
      </c>
      <c r="E2617" s="210" t="s">
        <v>357</v>
      </c>
      <c r="F2617" s="209" t="s">
        <v>357</v>
      </c>
      <c r="G2617" s="209">
        <v>93196</v>
      </c>
      <c r="H2617" s="209" t="s">
        <v>8115</v>
      </c>
      <c r="I2617" s="209" t="s">
        <v>148</v>
      </c>
      <c r="J2617" s="209" t="s">
        <v>5389</v>
      </c>
      <c r="K2617" s="210">
        <v>81.75</v>
      </c>
      <c r="L2617" s="209" t="s">
        <v>5390</v>
      </c>
    </row>
    <row r="2618" spans="1:12" ht="13.5">
      <c r="A2618" s="209" t="s">
        <v>7603</v>
      </c>
      <c r="B2618" s="209" t="s">
        <v>7604</v>
      </c>
      <c r="C2618" s="209" t="s">
        <v>8099</v>
      </c>
      <c r="D2618" s="209" t="s">
        <v>8100</v>
      </c>
      <c r="E2618" s="210" t="s">
        <v>357</v>
      </c>
      <c r="F2618" s="209" t="s">
        <v>357</v>
      </c>
      <c r="G2618" s="209">
        <v>93197</v>
      </c>
      <c r="H2618" s="209" t="s">
        <v>8116</v>
      </c>
      <c r="I2618" s="209" t="s">
        <v>148</v>
      </c>
      <c r="J2618" s="209" t="s">
        <v>5389</v>
      </c>
      <c r="K2618" s="210">
        <v>92.01</v>
      </c>
      <c r="L2618" s="209" t="s">
        <v>5390</v>
      </c>
    </row>
    <row r="2619" spans="1:12" ht="13.5">
      <c r="A2619" s="209" t="s">
        <v>7603</v>
      </c>
      <c r="B2619" s="209" t="s">
        <v>7604</v>
      </c>
      <c r="C2619" s="209" t="s">
        <v>8099</v>
      </c>
      <c r="D2619" s="209" t="s">
        <v>8100</v>
      </c>
      <c r="E2619" s="210" t="s">
        <v>357</v>
      </c>
      <c r="F2619" s="209" t="s">
        <v>357</v>
      </c>
      <c r="G2619" s="209">
        <v>93198</v>
      </c>
      <c r="H2619" s="209" t="s">
        <v>8117</v>
      </c>
      <c r="I2619" s="209" t="s">
        <v>148</v>
      </c>
      <c r="J2619" s="209" t="s">
        <v>5447</v>
      </c>
      <c r="K2619" s="210">
        <v>42.73</v>
      </c>
      <c r="L2619" s="209" t="s">
        <v>5390</v>
      </c>
    </row>
    <row r="2620" spans="1:12" ht="13.5">
      <c r="A2620" s="209" t="s">
        <v>7603</v>
      </c>
      <c r="B2620" s="209" t="s">
        <v>7604</v>
      </c>
      <c r="C2620" s="209" t="s">
        <v>8099</v>
      </c>
      <c r="D2620" s="209" t="s">
        <v>8100</v>
      </c>
      <c r="E2620" s="210" t="s">
        <v>357</v>
      </c>
      <c r="F2620" s="209" t="s">
        <v>357</v>
      </c>
      <c r="G2620" s="209">
        <v>93199</v>
      </c>
      <c r="H2620" s="209" t="s">
        <v>8118</v>
      </c>
      <c r="I2620" s="209" t="s">
        <v>148</v>
      </c>
      <c r="J2620" s="209" t="s">
        <v>5447</v>
      </c>
      <c r="K2620" s="210">
        <v>42.24</v>
      </c>
      <c r="L2620" s="209" t="s">
        <v>5390</v>
      </c>
    </row>
    <row r="2621" spans="1:12" ht="13.5">
      <c r="A2621" s="209" t="s">
        <v>7603</v>
      </c>
      <c r="B2621" s="209" t="s">
        <v>7604</v>
      </c>
      <c r="C2621" s="209" t="s">
        <v>8099</v>
      </c>
      <c r="D2621" s="209" t="s">
        <v>8100</v>
      </c>
      <c r="E2621" s="210" t="s">
        <v>357</v>
      </c>
      <c r="F2621" s="209" t="s">
        <v>357</v>
      </c>
      <c r="G2621" s="209">
        <v>93200</v>
      </c>
      <c r="H2621" s="209" t="s">
        <v>8119</v>
      </c>
      <c r="I2621" s="209" t="s">
        <v>148</v>
      </c>
      <c r="J2621" s="209" t="s">
        <v>5447</v>
      </c>
      <c r="K2621" s="210">
        <v>2.97</v>
      </c>
      <c r="L2621" s="209" t="s">
        <v>5390</v>
      </c>
    </row>
    <row r="2622" spans="1:12" ht="13.5">
      <c r="A2622" s="209" t="s">
        <v>7603</v>
      </c>
      <c r="B2622" s="209" t="s">
        <v>7604</v>
      </c>
      <c r="C2622" s="209" t="s">
        <v>8099</v>
      </c>
      <c r="D2622" s="209" t="s">
        <v>8100</v>
      </c>
      <c r="E2622" s="210" t="s">
        <v>357</v>
      </c>
      <c r="F2622" s="209" t="s">
        <v>357</v>
      </c>
      <c r="G2622" s="209">
        <v>93201</v>
      </c>
      <c r="H2622" s="209" t="s">
        <v>8120</v>
      </c>
      <c r="I2622" s="209" t="s">
        <v>148</v>
      </c>
      <c r="J2622" s="209" t="s">
        <v>5447</v>
      </c>
      <c r="K2622" s="210">
        <v>5.68</v>
      </c>
      <c r="L2622" s="209" t="s">
        <v>5390</v>
      </c>
    </row>
    <row r="2623" spans="1:12" ht="13.5">
      <c r="A2623" s="209" t="s">
        <v>7603</v>
      </c>
      <c r="B2623" s="209" t="s">
        <v>7604</v>
      </c>
      <c r="C2623" s="209" t="s">
        <v>8099</v>
      </c>
      <c r="D2623" s="209" t="s">
        <v>8100</v>
      </c>
      <c r="E2623" s="210" t="s">
        <v>357</v>
      </c>
      <c r="F2623" s="209" t="s">
        <v>357</v>
      </c>
      <c r="G2623" s="209">
        <v>93202</v>
      </c>
      <c r="H2623" s="209" t="s">
        <v>8121</v>
      </c>
      <c r="I2623" s="209" t="s">
        <v>148</v>
      </c>
      <c r="J2623" s="209" t="s">
        <v>5447</v>
      </c>
      <c r="K2623" s="210">
        <v>25.02</v>
      </c>
      <c r="L2623" s="209" t="s">
        <v>5390</v>
      </c>
    </row>
    <row r="2624" spans="1:12" ht="13.5">
      <c r="A2624" s="209" t="s">
        <v>7603</v>
      </c>
      <c r="B2624" s="209" t="s">
        <v>7604</v>
      </c>
      <c r="C2624" s="209" t="s">
        <v>8099</v>
      </c>
      <c r="D2624" s="209" t="s">
        <v>8100</v>
      </c>
      <c r="E2624" s="210" t="s">
        <v>357</v>
      </c>
      <c r="F2624" s="209" t="s">
        <v>357</v>
      </c>
      <c r="G2624" s="209">
        <v>93203</v>
      </c>
      <c r="H2624" s="209" t="s">
        <v>8122</v>
      </c>
      <c r="I2624" s="209" t="s">
        <v>148</v>
      </c>
      <c r="J2624" s="209" t="s">
        <v>5894</v>
      </c>
      <c r="K2624" s="210">
        <v>20.86</v>
      </c>
      <c r="L2624" s="209" t="s">
        <v>5390</v>
      </c>
    </row>
    <row r="2625" spans="1:12" ht="13.5">
      <c r="A2625" s="209" t="s">
        <v>7603</v>
      </c>
      <c r="B2625" s="209" t="s">
        <v>7604</v>
      </c>
      <c r="C2625" s="209" t="s">
        <v>8099</v>
      </c>
      <c r="D2625" s="209" t="s">
        <v>8100</v>
      </c>
      <c r="E2625" s="210" t="s">
        <v>357</v>
      </c>
      <c r="F2625" s="209" t="s">
        <v>357</v>
      </c>
      <c r="G2625" s="209">
        <v>93204</v>
      </c>
      <c r="H2625" s="209" t="s">
        <v>8123</v>
      </c>
      <c r="I2625" s="209" t="s">
        <v>148</v>
      </c>
      <c r="J2625" s="209" t="s">
        <v>5389</v>
      </c>
      <c r="K2625" s="210">
        <v>60.78</v>
      </c>
      <c r="L2625" s="209" t="s">
        <v>5390</v>
      </c>
    </row>
    <row r="2626" spans="1:12" ht="13.5">
      <c r="A2626" s="209" t="s">
        <v>7603</v>
      </c>
      <c r="B2626" s="209" t="s">
        <v>7604</v>
      </c>
      <c r="C2626" s="209" t="s">
        <v>8099</v>
      </c>
      <c r="D2626" s="209" t="s">
        <v>8100</v>
      </c>
      <c r="E2626" s="210" t="s">
        <v>357</v>
      </c>
      <c r="F2626" s="209" t="s">
        <v>357</v>
      </c>
      <c r="G2626" s="209">
        <v>93205</v>
      </c>
      <c r="H2626" s="209" t="s">
        <v>8124</v>
      </c>
      <c r="I2626" s="209" t="s">
        <v>148</v>
      </c>
      <c r="J2626" s="209" t="s">
        <v>5447</v>
      </c>
      <c r="K2626" s="210">
        <v>41.1</v>
      </c>
      <c r="L2626" s="209" t="s">
        <v>5390</v>
      </c>
    </row>
    <row r="2627" spans="1:12" ht="13.5">
      <c r="A2627" s="209" t="s">
        <v>7603</v>
      </c>
      <c r="B2627" s="209" t="s">
        <v>7604</v>
      </c>
      <c r="C2627" s="209" t="s">
        <v>8125</v>
      </c>
      <c r="D2627" s="209" t="s">
        <v>8126</v>
      </c>
      <c r="E2627" s="210" t="s">
        <v>357</v>
      </c>
      <c r="F2627" s="209" t="s">
        <v>357</v>
      </c>
      <c r="G2627" s="209">
        <v>97733</v>
      </c>
      <c r="H2627" s="209" t="s">
        <v>8127</v>
      </c>
      <c r="I2627" s="209" t="s">
        <v>152</v>
      </c>
      <c r="J2627" s="209" t="s">
        <v>5389</v>
      </c>
      <c r="K2627" s="211">
        <v>3091.06</v>
      </c>
      <c r="L2627" s="209" t="s">
        <v>5390</v>
      </c>
    </row>
    <row r="2628" spans="1:12" ht="13.5">
      <c r="A2628" s="209" t="s">
        <v>7603</v>
      </c>
      <c r="B2628" s="209" t="s">
        <v>7604</v>
      </c>
      <c r="C2628" s="209" t="s">
        <v>8125</v>
      </c>
      <c r="D2628" s="209" t="s">
        <v>8126</v>
      </c>
      <c r="E2628" s="210" t="s">
        <v>357</v>
      </c>
      <c r="F2628" s="209" t="s">
        <v>357</v>
      </c>
      <c r="G2628" s="209">
        <v>97734</v>
      </c>
      <c r="H2628" s="209" t="s">
        <v>8128</v>
      </c>
      <c r="I2628" s="209" t="s">
        <v>152</v>
      </c>
      <c r="J2628" s="209" t="s">
        <v>5389</v>
      </c>
      <c r="K2628" s="211">
        <v>2688.36</v>
      </c>
      <c r="L2628" s="209" t="s">
        <v>5390</v>
      </c>
    </row>
    <row r="2629" spans="1:12" ht="13.5">
      <c r="A2629" s="209" t="s">
        <v>7603</v>
      </c>
      <c r="B2629" s="209" t="s">
        <v>7604</v>
      </c>
      <c r="C2629" s="209" t="s">
        <v>8125</v>
      </c>
      <c r="D2629" s="209" t="s">
        <v>8126</v>
      </c>
      <c r="E2629" s="210" t="s">
        <v>357</v>
      </c>
      <c r="F2629" s="209" t="s">
        <v>357</v>
      </c>
      <c r="G2629" s="209">
        <v>97735</v>
      </c>
      <c r="H2629" s="209" t="s">
        <v>8129</v>
      </c>
      <c r="I2629" s="209" t="s">
        <v>152</v>
      </c>
      <c r="J2629" s="209" t="s">
        <v>5389</v>
      </c>
      <c r="K2629" s="211">
        <v>2273.62</v>
      </c>
      <c r="L2629" s="209" t="s">
        <v>5390</v>
      </c>
    </row>
    <row r="2630" spans="1:12" ht="13.5">
      <c r="A2630" s="209" t="s">
        <v>7603</v>
      </c>
      <c r="B2630" s="209" t="s">
        <v>7604</v>
      </c>
      <c r="C2630" s="209" t="s">
        <v>8125</v>
      </c>
      <c r="D2630" s="209" t="s">
        <v>8126</v>
      </c>
      <c r="E2630" s="210" t="s">
        <v>357</v>
      </c>
      <c r="F2630" s="209" t="s">
        <v>357</v>
      </c>
      <c r="G2630" s="209">
        <v>97736</v>
      </c>
      <c r="H2630" s="209" t="s">
        <v>8130</v>
      </c>
      <c r="I2630" s="209" t="s">
        <v>152</v>
      </c>
      <c r="J2630" s="209" t="s">
        <v>5389</v>
      </c>
      <c r="K2630" s="211">
        <v>1583.99</v>
      </c>
      <c r="L2630" s="209" t="s">
        <v>5390</v>
      </c>
    </row>
    <row r="2631" spans="1:12" ht="13.5">
      <c r="A2631" s="209" t="s">
        <v>7603</v>
      </c>
      <c r="B2631" s="209" t="s">
        <v>7604</v>
      </c>
      <c r="C2631" s="209" t="s">
        <v>8125</v>
      </c>
      <c r="D2631" s="209" t="s">
        <v>8126</v>
      </c>
      <c r="E2631" s="210" t="s">
        <v>357</v>
      </c>
      <c r="F2631" s="209" t="s">
        <v>357</v>
      </c>
      <c r="G2631" s="209">
        <v>97737</v>
      </c>
      <c r="H2631" s="209" t="s">
        <v>8131</v>
      </c>
      <c r="I2631" s="209" t="s">
        <v>152</v>
      </c>
      <c r="J2631" s="209" t="s">
        <v>5389</v>
      </c>
      <c r="K2631" s="211">
        <v>3096.24</v>
      </c>
      <c r="L2631" s="209" t="s">
        <v>5390</v>
      </c>
    </row>
    <row r="2632" spans="1:12" ht="13.5">
      <c r="A2632" s="209" t="s">
        <v>7603</v>
      </c>
      <c r="B2632" s="209" t="s">
        <v>7604</v>
      </c>
      <c r="C2632" s="209" t="s">
        <v>8125</v>
      </c>
      <c r="D2632" s="209" t="s">
        <v>8126</v>
      </c>
      <c r="E2632" s="210" t="s">
        <v>357</v>
      </c>
      <c r="F2632" s="209" t="s">
        <v>357</v>
      </c>
      <c r="G2632" s="209">
        <v>97738</v>
      </c>
      <c r="H2632" s="209" t="s">
        <v>8132</v>
      </c>
      <c r="I2632" s="209" t="s">
        <v>152</v>
      </c>
      <c r="J2632" s="209" t="s">
        <v>5389</v>
      </c>
      <c r="K2632" s="211">
        <v>5062.0600000000004</v>
      </c>
      <c r="L2632" s="209" t="s">
        <v>5390</v>
      </c>
    </row>
    <row r="2633" spans="1:12" ht="13.5">
      <c r="A2633" s="209" t="s">
        <v>7603</v>
      </c>
      <c r="B2633" s="209" t="s">
        <v>7604</v>
      </c>
      <c r="C2633" s="209" t="s">
        <v>8125</v>
      </c>
      <c r="D2633" s="209" t="s">
        <v>8126</v>
      </c>
      <c r="E2633" s="210" t="s">
        <v>357</v>
      </c>
      <c r="F2633" s="209" t="s">
        <v>357</v>
      </c>
      <c r="G2633" s="209">
        <v>97739</v>
      </c>
      <c r="H2633" s="209" t="s">
        <v>8133</v>
      </c>
      <c r="I2633" s="209" t="s">
        <v>152</v>
      </c>
      <c r="J2633" s="209" t="s">
        <v>5389</v>
      </c>
      <c r="K2633" s="211">
        <v>2777.69</v>
      </c>
      <c r="L2633" s="209" t="s">
        <v>5390</v>
      </c>
    </row>
    <row r="2634" spans="1:12" ht="13.5">
      <c r="A2634" s="209" t="s">
        <v>7603</v>
      </c>
      <c r="B2634" s="209" t="s">
        <v>7604</v>
      </c>
      <c r="C2634" s="209" t="s">
        <v>8125</v>
      </c>
      <c r="D2634" s="209" t="s">
        <v>8126</v>
      </c>
      <c r="E2634" s="210" t="s">
        <v>357</v>
      </c>
      <c r="F2634" s="209" t="s">
        <v>357</v>
      </c>
      <c r="G2634" s="209">
        <v>97740</v>
      </c>
      <c r="H2634" s="209" t="s">
        <v>8134</v>
      </c>
      <c r="I2634" s="209" t="s">
        <v>152</v>
      </c>
      <c r="J2634" s="209" t="s">
        <v>5389</v>
      </c>
      <c r="K2634" s="211">
        <v>2198.89</v>
      </c>
      <c r="L2634" s="209" t="s">
        <v>5390</v>
      </c>
    </row>
    <row r="2635" spans="1:12" ht="13.5">
      <c r="A2635" s="209" t="s">
        <v>7603</v>
      </c>
      <c r="B2635" s="209" t="s">
        <v>7604</v>
      </c>
      <c r="C2635" s="209" t="s">
        <v>8125</v>
      </c>
      <c r="D2635" s="209" t="s">
        <v>8126</v>
      </c>
      <c r="E2635" s="210" t="s">
        <v>357</v>
      </c>
      <c r="F2635" s="209" t="s">
        <v>357</v>
      </c>
      <c r="G2635" s="209">
        <v>98615</v>
      </c>
      <c r="H2635" s="209" t="s">
        <v>8135</v>
      </c>
      <c r="I2635" s="209" t="s">
        <v>149</v>
      </c>
      <c r="J2635" s="209" t="s">
        <v>5389</v>
      </c>
      <c r="K2635" s="210">
        <v>163.44</v>
      </c>
      <c r="L2635" s="209" t="s">
        <v>5390</v>
      </c>
    </row>
    <row r="2636" spans="1:12" ht="13.5">
      <c r="A2636" s="209" t="s">
        <v>7603</v>
      </c>
      <c r="B2636" s="209" t="s">
        <v>7604</v>
      </c>
      <c r="C2636" s="209" t="s">
        <v>8125</v>
      </c>
      <c r="D2636" s="209" t="s">
        <v>8126</v>
      </c>
      <c r="E2636" s="210" t="s">
        <v>357</v>
      </c>
      <c r="F2636" s="209" t="s">
        <v>357</v>
      </c>
      <c r="G2636" s="209">
        <v>98616</v>
      </c>
      <c r="H2636" s="209" t="s">
        <v>8136</v>
      </c>
      <c r="I2636" s="209" t="s">
        <v>149</v>
      </c>
      <c r="J2636" s="209" t="s">
        <v>5389</v>
      </c>
      <c r="K2636" s="210">
        <v>135.05000000000001</v>
      </c>
      <c r="L2636" s="209" t="s">
        <v>5390</v>
      </c>
    </row>
    <row r="2637" spans="1:12" ht="13.5">
      <c r="A2637" s="209" t="s">
        <v>7603</v>
      </c>
      <c r="B2637" s="209" t="s">
        <v>7604</v>
      </c>
      <c r="C2637" s="209" t="s">
        <v>8125</v>
      </c>
      <c r="D2637" s="209" t="s">
        <v>8126</v>
      </c>
      <c r="E2637" s="210" t="s">
        <v>357</v>
      </c>
      <c r="F2637" s="209" t="s">
        <v>357</v>
      </c>
      <c r="G2637" s="209">
        <v>98617</v>
      </c>
      <c r="H2637" s="209" t="s">
        <v>8137</v>
      </c>
      <c r="I2637" s="209" t="s">
        <v>149</v>
      </c>
      <c r="J2637" s="209" t="s">
        <v>5389</v>
      </c>
      <c r="K2637" s="210">
        <v>127.2</v>
      </c>
      <c r="L2637" s="209" t="s">
        <v>5390</v>
      </c>
    </row>
    <row r="2638" spans="1:12" ht="13.5">
      <c r="A2638" s="209" t="s">
        <v>7603</v>
      </c>
      <c r="B2638" s="209" t="s">
        <v>7604</v>
      </c>
      <c r="C2638" s="209" t="s">
        <v>8125</v>
      </c>
      <c r="D2638" s="209" t="s">
        <v>8126</v>
      </c>
      <c r="E2638" s="210" t="s">
        <v>357</v>
      </c>
      <c r="F2638" s="209" t="s">
        <v>357</v>
      </c>
      <c r="G2638" s="209">
        <v>98618</v>
      </c>
      <c r="H2638" s="209" t="s">
        <v>8138</v>
      </c>
      <c r="I2638" s="209" t="s">
        <v>149</v>
      </c>
      <c r="J2638" s="209" t="s">
        <v>5389</v>
      </c>
      <c r="K2638" s="210">
        <v>173.41</v>
      </c>
      <c r="L2638" s="209" t="s">
        <v>5390</v>
      </c>
    </row>
    <row r="2639" spans="1:12" ht="13.5">
      <c r="A2639" s="209" t="s">
        <v>7603</v>
      </c>
      <c r="B2639" s="209" t="s">
        <v>7604</v>
      </c>
      <c r="C2639" s="209" t="s">
        <v>8125</v>
      </c>
      <c r="D2639" s="209" t="s">
        <v>8126</v>
      </c>
      <c r="E2639" s="210" t="s">
        <v>357</v>
      </c>
      <c r="F2639" s="209" t="s">
        <v>357</v>
      </c>
      <c r="G2639" s="209">
        <v>98619</v>
      </c>
      <c r="H2639" s="209" t="s">
        <v>8139</v>
      </c>
      <c r="I2639" s="209" t="s">
        <v>149</v>
      </c>
      <c r="J2639" s="209" t="s">
        <v>5389</v>
      </c>
      <c r="K2639" s="210">
        <v>161.47</v>
      </c>
      <c r="L2639" s="209" t="s">
        <v>5390</v>
      </c>
    </row>
    <row r="2640" spans="1:12" ht="13.5">
      <c r="A2640" s="209" t="s">
        <v>7603</v>
      </c>
      <c r="B2640" s="209" t="s">
        <v>7604</v>
      </c>
      <c r="C2640" s="209" t="s">
        <v>8125</v>
      </c>
      <c r="D2640" s="209" t="s">
        <v>8126</v>
      </c>
      <c r="E2640" s="210" t="s">
        <v>357</v>
      </c>
      <c r="F2640" s="209" t="s">
        <v>357</v>
      </c>
      <c r="G2640" s="209">
        <v>98620</v>
      </c>
      <c r="H2640" s="209" t="s">
        <v>8140</v>
      </c>
      <c r="I2640" s="209" t="s">
        <v>149</v>
      </c>
      <c r="J2640" s="209" t="s">
        <v>5389</v>
      </c>
      <c r="K2640" s="210">
        <v>155.43</v>
      </c>
      <c r="L2640" s="209" t="s">
        <v>5390</v>
      </c>
    </row>
    <row r="2641" spans="1:12" ht="13.5">
      <c r="A2641" s="209" t="s">
        <v>7603</v>
      </c>
      <c r="B2641" s="209" t="s">
        <v>7604</v>
      </c>
      <c r="C2641" s="209" t="s">
        <v>8125</v>
      </c>
      <c r="D2641" s="209" t="s">
        <v>8126</v>
      </c>
      <c r="E2641" s="210" t="s">
        <v>357</v>
      </c>
      <c r="F2641" s="209" t="s">
        <v>357</v>
      </c>
      <c r="G2641" s="209">
        <v>98621</v>
      </c>
      <c r="H2641" s="209" t="s">
        <v>8141</v>
      </c>
      <c r="I2641" s="209" t="s">
        <v>149</v>
      </c>
      <c r="J2641" s="209" t="s">
        <v>5389</v>
      </c>
      <c r="K2641" s="210">
        <v>201.28</v>
      </c>
      <c r="L2641" s="209" t="s">
        <v>5390</v>
      </c>
    </row>
    <row r="2642" spans="1:12" ht="13.5">
      <c r="A2642" s="209" t="s">
        <v>7603</v>
      </c>
      <c r="B2642" s="209" t="s">
        <v>7604</v>
      </c>
      <c r="C2642" s="209" t="s">
        <v>8125</v>
      </c>
      <c r="D2642" s="209" t="s">
        <v>8126</v>
      </c>
      <c r="E2642" s="210" t="s">
        <v>357</v>
      </c>
      <c r="F2642" s="209" t="s">
        <v>357</v>
      </c>
      <c r="G2642" s="209">
        <v>98622</v>
      </c>
      <c r="H2642" s="209" t="s">
        <v>8142</v>
      </c>
      <c r="I2642" s="209" t="s">
        <v>149</v>
      </c>
      <c r="J2642" s="209" t="s">
        <v>5389</v>
      </c>
      <c r="K2642" s="210">
        <v>191.64</v>
      </c>
      <c r="L2642" s="209" t="s">
        <v>5390</v>
      </c>
    </row>
    <row r="2643" spans="1:12" ht="13.5">
      <c r="A2643" s="209" t="s">
        <v>7603</v>
      </c>
      <c r="B2643" s="209" t="s">
        <v>7604</v>
      </c>
      <c r="C2643" s="209" t="s">
        <v>8125</v>
      </c>
      <c r="D2643" s="209" t="s">
        <v>8126</v>
      </c>
      <c r="E2643" s="210" t="s">
        <v>357</v>
      </c>
      <c r="F2643" s="209" t="s">
        <v>357</v>
      </c>
      <c r="G2643" s="209">
        <v>98623</v>
      </c>
      <c r="H2643" s="209" t="s">
        <v>8143</v>
      </c>
      <c r="I2643" s="209" t="s">
        <v>149</v>
      </c>
      <c r="J2643" s="209" t="s">
        <v>5389</v>
      </c>
      <c r="K2643" s="210">
        <v>186.72</v>
      </c>
      <c r="L2643" s="209" t="s">
        <v>5390</v>
      </c>
    </row>
    <row r="2644" spans="1:12" ht="13.5">
      <c r="A2644" s="209" t="s">
        <v>7603</v>
      </c>
      <c r="B2644" s="209" t="s">
        <v>7604</v>
      </c>
      <c r="C2644" s="209" t="s">
        <v>8125</v>
      </c>
      <c r="D2644" s="209" t="s">
        <v>8126</v>
      </c>
      <c r="E2644" s="210" t="s">
        <v>357</v>
      </c>
      <c r="F2644" s="209" t="s">
        <v>357</v>
      </c>
      <c r="G2644" s="209">
        <v>98624</v>
      </c>
      <c r="H2644" s="209" t="s">
        <v>8144</v>
      </c>
      <c r="I2644" s="209" t="s">
        <v>149</v>
      </c>
      <c r="J2644" s="209" t="s">
        <v>5389</v>
      </c>
      <c r="K2644" s="210">
        <v>230.76</v>
      </c>
      <c r="L2644" s="209" t="s">
        <v>5390</v>
      </c>
    </row>
    <row r="2645" spans="1:12" ht="13.5">
      <c r="A2645" s="209" t="s">
        <v>7603</v>
      </c>
      <c r="B2645" s="209" t="s">
        <v>7604</v>
      </c>
      <c r="C2645" s="209" t="s">
        <v>8125</v>
      </c>
      <c r="D2645" s="209" t="s">
        <v>8126</v>
      </c>
      <c r="E2645" s="210" t="s">
        <v>357</v>
      </c>
      <c r="F2645" s="209" t="s">
        <v>357</v>
      </c>
      <c r="G2645" s="209">
        <v>98625</v>
      </c>
      <c r="H2645" s="209" t="s">
        <v>8145</v>
      </c>
      <c r="I2645" s="209" t="s">
        <v>149</v>
      </c>
      <c r="J2645" s="209" t="s">
        <v>5389</v>
      </c>
      <c r="K2645" s="210">
        <v>222.58</v>
      </c>
      <c r="L2645" s="209" t="s">
        <v>5390</v>
      </c>
    </row>
    <row r="2646" spans="1:12" ht="13.5">
      <c r="A2646" s="209" t="s">
        <v>7603</v>
      </c>
      <c r="B2646" s="209" t="s">
        <v>7604</v>
      </c>
      <c r="C2646" s="209" t="s">
        <v>8125</v>
      </c>
      <c r="D2646" s="209" t="s">
        <v>8126</v>
      </c>
      <c r="E2646" s="210" t="s">
        <v>357</v>
      </c>
      <c r="F2646" s="209" t="s">
        <v>357</v>
      </c>
      <c r="G2646" s="209">
        <v>98626</v>
      </c>
      <c r="H2646" s="209" t="s">
        <v>8146</v>
      </c>
      <c r="I2646" s="209" t="s">
        <v>149</v>
      </c>
      <c r="J2646" s="209" t="s">
        <v>5389</v>
      </c>
      <c r="K2646" s="210">
        <v>218.3</v>
      </c>
      <c r="L2646" s="209" t="s">
        <v>5390</v>
      </c>
    </row>
    <row r="2647" spans="1:12" ht="13.5">
      <c r="A2647" s="209" t="s">
        <v>7603</v>
      </c>
      <c r="B2647" s="209" t="s">
        <v>7604</v>
      </c>
      <c r="C2647" s="209" t="s">
        <v>8125</v>
      </c>
      <c r="D2647" s="209" t="s">
        <v>8126</v>
      </c>
      <c r="E2647" s="210" t="s">
        <v>357</v>
      </c>
      <c r="F2647" s="209" t="s">
        <v>357</v>
      </c>
      <c r="G2647" s="209">
        <v>98655</v>
      </c>
      <c r="H2647" s="209" t="s">
        <v>8147</v>
      </c>
      <c r="I2647" s="209" t="s">
        <v>148</v>
      </c>
      <c r="J2647" s="209" t="s">
        <v>5389</v>
      </c>
      <c r="K2647" s="210">
        <v>680.6</v>
      </c>
      <c r="L2647" s="209" t="s">
        <v>5390</v>
      </c>
    </row>
    <row r="2648" spans="1:12" ht="13.5">
      <c r="A2648" s="209" t="s">
        <v>7603</v>
      </c>
      <c r="B2648" s="209" t="s">
        <v>7604</v>
      </c>
      <c r="C2648" s="209" t="s">
        <v>8125</v>
      </c>
      <c r="D2648" s="209" t="s">
        <v>8126</v>
      </c>
      <c r="E2648" s="210" t="s">
        <v>357</v>
      </c>
      <c r="F2648" s="209" t="s">
        <v>357</v>
      </c>
      <c r="G2648" s="209">
        <v>98656</v>
      </c>
      <c r="H2648" s="209" t="s">
        <v>8148</v>
      </c>
      <c r="I2648" s="209" t="s">
        <v>148</v>
      </c>
      <c r="J2648" s="209" t="s">
        <v>5389</v>
      </c>
      <c r="K2648" s="210">
        <v>691.34</v>
      </c>
      <c r="L2648" s="209" t="s">
        <v>5390</v>
      </c>
    </row>
    <row r="2649" spans="1:12" ht="13.5">
      <c r="A2649" s="209" t="s">
        <v>7603</v>
      </c>
      <c r="B2649" s="209" t="s">
        <v>7604</v>
      </c>
      <c r="C2649" s="209" t="s">
        <v>8125</v>
      </c>
      <c r="D2649" s="209" t="s">
        <v>8126</v>
      </c>
      <c r="E2649" s="210" t="s">
        <v>357</v>
      </c>
      <c r="F2649" s="209" t="s">
        <v>357</v>
      </c>
      <c r="G2649" s="209">
        <v>98657</v>
      </c>
      <c r="H2649" s="209" t="s">
        <v>8149</v>
      </c>
      <c r="I2649" s="209" t="s">
        <v>148</v>
      </c>
      <c r="J2649" s="209" t="s">
        <v>5389</v>
      </c>
      <c r="K2649" s="210">
        <v>702.1</v>
      </c>
      <c r="L2649" s="209" t="s">
        <v>5390</v>
      </c>
    </row>
    <row r="2650" spans="1:12" ht="13.5">
      <c r="A2650" s="209" t="s">
        <v>7603</v>
      </c>
      <c r="B2650" s="209" t="s">
        <v>7604</v>
      </c>
      <c r="C2650" s="209" t="s">
        <v>8125</v>
      </c>
      <c r="D2650" s="209" t="s">
        <v>8126</v>
      </c>
      <c r="E2650" s="210" t="s">
        <v>357</v>
      </c>
      <c r="F2650" s="209" t="s">
        <v>357</v>
      </c>
      <c r="G2650" s="209">
        <v>98658</v>
      </c>
      <c r="H2650" s="209" t="s">
        <v>8150</v>
      </c>
      <c r="I2650" s="209" t="s">
        <v>148</v>
      </c>
      <c r="J2650" s="209" t="s">
        <v>5389</v>
      </c>
      <c r="K2650" s="210">
        <v>712.85</v>
      </c>
      <c r="L2650" s="209" t="s">
        <v>5390</v>
      </c>
    </row>
    <row r="2651" spans="1:12" ht="13.5">
      <c r="A2651" s="209" t="s">
        <v>7603</v>
      </c>
      <c r="B2651" s="209" t="s">
        <v>7604</v>
      </c>
      <c r="C2651" s="209" t="s">
        <v>8125</v>
      </c>
      <c r="D2651" s="209" t="s">
        <v>8126</v>
      </c>
      <c r="E2651" s="210" t="s">
        <v>357</v>
      </c>
      <c r="F2651" s="209" t="s">
        <v>357</v>
      </c>
      <c r="G2651" s="209">
        <v>98659</v>
      </c>
      <c r="H2651" s="209" t="s">
        <v>8151</v>
      </c>
      <c r="I2651" s="209" t="s">
        <v>148</v>
      </c>
      <c r="J2651" s="209" t="s">
        <v>5389</v>
      </c>
      <c r="K2651" s="210">
        <v>734.36</v>
      </c>
      <c r="L2651" s="209" t="s">
        <v>5390</v>
      </c>
    </row>
    <row r="2652" spans="1:12" ht="13.5">
      <c r="A2652" s="209" t="s">
        <v>7603</v>
      </c>
      <c r="B2652" s="209" t="s">
        <v>7604</v>
      </c>
      <c r="C2652" s="209" t="s">
        <v>8125</v>
      </c>
      <c r="D2652" s="209" t="s">
        <v>8126</v>
      </c>
      <c r="E2652" s="210" t="s">
        <v>357</v>
      </c>
      <c r="F2652" s="209" t="s">
        <v>357</v>
      </c>
      <c r="G2652" s="209">
        <v>98746</v>
      </c>
      <c r="H2652" s="209" t="s">
        <v>8152</v>
      </c>
      <c r="I2652" s="209" t="s">
        <v>148</v>
      </c>
      <c r="J2652" s="209" t="s">
        <v>5447</v>
      </c>
      <c r="K2652" s="210">
        <v>53.49</v>
      </c>
      <c r="L2652" s="209" t="s">
        <v>5390</v>
      </c>
    </row>
    <row r="2653" spans="1:12" ht="13.5">
      <c r="A2653" s="209" t="s">
        <v>7603</v>
      </c>
      <c r="B2653" s="209" t="s">
        <v>7604</v>
      </c>
      <c r="C2653" s="209" t="s">
        <v>8125</v>
      </c>
      <c r="D2653" s="209" t="s">
        <v>8126</v>
      </c>
      <c r="E2653" s="210" t="s">
        <v>357</v>
      </c>
      <c r="F2653" s="209" t="s">
        <v>357</v>
      </c>
      <c r="G2653" s="209">
        <v>98749</v>
      </c>
      <c r="H2653" s="209" t="s">
        <v>8153</v>
      </c>
      <c r="I2653" s="209" t="s">
        <v>148</v>
      </c>
      <c r="J2653" s="209" t="s">
        <v>5447</v>
      </c>
      <c r="K2653" s="210">
        <v>64.2</v>
      </c>
      <c r="L2653" s="209" t="s">
        <v>5390</v>
      </c>
    </row>
    <row r="2654" spans="1:12" ht="13.5">
      <c r="A2654" s="209" t="s">
        <v>7603</v>
      </c>
      <c r="B2654" s="209" t="s">
        <v>7604</v>
      </c>
      <c r="C2654" s="209" t="s">
        <v>8125</v>
      </c>
      <c r="D2654" s="209" t="s">
        <v>8126</v>
      </c>
      <c r="E2654" s="210" t="s">
        <v>357</v>
      </c>
      <c r="F2654" s="209" t="s">
        <v>357</v>
      </c>
      <c r="G2654" s="209">
        <v>98750</v>
      </c>
      <c r="H2654" s="209" t="s">
        <v>8154</v>
      </c>
      <c r="I2654" s="209" t="s">
        <v>148</v>
      </c>
      <c r="J2654" s="209" t="s">
        <v>5447</v>
      </c>
      <c r="K2654" s="210">
        <v>77.16</v>
      </c>
      <c r="L2654" s="209" t="s">
        <v>5390</v>
      </c>
    </row>
    <row r="2655" spans="1:12" ht="13.5">
      <c r="A2655" s="209" t="s">
        <v>7603</v>
      </c>
      <c r="B2655" s="209" t="s">
        <v>7604</v>
      </c>
      <c r="C2655" s="209" t="s">
        <v>8125</v>
      </c>
      <c r="D2655" s="209" t="s">
        <v>8126</v>
      </c>
      <c r="E2655" s="210" t="s">
        <v>357</v>
      </c>
      <c r="F2655" s="209" t="s">
        <v>357</v>
      </c>
      <c r="G2655" s="209">
        <v>98751</v>
      </c>
      <c r="H2655" s="209" t="s">
        <v>8155</v>
      </c>
      <c r="I2655" s="209" t="s">
        <v>148</v>
      </c>
      <c r="J2655" s="209" t="s">
        <v>5447</v>
      </c>
      <c r="K2655" s="210">
        <v>111.04</v>
      </c>
      <c r="L2655" s="209" t="s">
        <v>5390</v>
      </c>
    </row>
    <row r="2656" spans="1:12" ht="13.5">
      <c r="A2656" s="209" t="s">
        <v>7603</v>
      </c>
      <c r="B2656" s="209" t="s">
        <v>7604</v>
      </c>
      <c r="C2656" s="209" t="s">
        <v>8125</v>
      </c>
      <c r="D2656" s="209" t="s">
        <v>8126</v>
      </c>
      <c r="E2656" s="210" t="s">
        <v>357</v>
      </c>
      <c r="F2656" s="209" t="s">
        <v>357</v>
      </c>
      <c r="G2656" s="209">
        <v>98752</v>
      </c>
      <c r="H2656" s="209" t="s">
        <v>8156</v>
      </c>
      <c r="I2656" s="209" t="s">
        <v>148</v>
      </c>
      <c r="J2656" s="209" t="s">
        <v>5447</v>
      </c>
      <c r="K2656" s="210">
        <v>151.88</v>
      </c>
      <c r="L2656" s="209" t="s">
        <v>5390</v>
      </c>
    </row>
    <row r="2657" spans="1:12" ht="13.5">
      <c r="A2657" s="209" t="s">
        <v>7603</v>
      </c>
      <c r="B2657" s="209" t="s">
        <v>7604</v>
      </c>
      <c r="C2657" s="209" t="s">
        <v>8125</v>
      </c>
      <c r="D2657" s="209" t="s">
        <v>8126</v>
      </c>
      <c r="E2657" s="210" t="s">
        <v>357</v>
      </c>
      <c r="F2657" s="209" t="s">
        <v>357</v>
      </c>
      <c r="G2657" s="209">
        <v>98753</v>
      </c>
      <c r="H2657" s="209" t="s">
        <v>8157</v>
      </c>
      <c r="I2657" s="209" t="s">
        <v>148</v>
      </c>
      <c r="J2657" s="209" t="s">
        <v>5447</v>
      </c>
      <c r="K2657" s="210">
        <v>202.67</v>
      </c>
      <c r="L2657" s="209" t="s">
        <v>5390</v>
      </c>
    </row>
    <row r="2658" spans="1:12" ht="13.5">
      <c r="A2658" s="209" t="s">
        <v>7603</v>
      </c>
      <c r="B2658" s="209" t="s">
        <v>7604</v>
      </c>
      <c r="C2658" s="209" t="s">
        <v>8125</v>
      </c>
      <c r="D2658" s="209" t="s">
        <v>8126</v>
      </c>
      <c r="E2658" s="210" t="s">
        <v>357</v>
      </c>
      <c r="F2658" s="209" t="s">
        <v>357</v>
      </c>
      <c r="G2658" s="209">
        <v>100763</v>
      </c>
      <c r="H2658" s="209" t="s">
        <v>8158</v>
      </c>
      <c r="I2658" s="209" t="s">
        <v>150</v>
      </c>
      <c r="J2658" s="209" t="s">
        <v>5389</v>
      </c>
      <c r="K2658" s="210">
        <v>18.47</v>
      </c>
      <c r="L2658" s="209" t="s">
        <v>5390</v>
      </c>
    </row>
    <row r="2659" spans="1:12" ht="13.5">
      <c r="A2659" s="209" t="s">
        <v>7603</v>
      </c>
      <c r="B2659" s="209" t="s">
        <v>7604</v>
      </c>
      <c r="C2659" s="209" t="s">
        <v>8125</v>
      </c>
      <c r="D2659" s="209" t="s">
        <v>8126</v>
      </c>
      <c r="E2659" s="210" t="s">
        <v>357</v>
      </c>
      <c r="F2659" s="209" t="s">
        <v>357</v>
      </c>
      <c r="G2659" s="209">
        <v>100764</v>
      </c>
      <c r="H2659" s="209" t="s">
        <v>8159</v>
      </c>
      <c r="I2659" s="209" t="s">
        <v>150</v>
      </c>
      <c r="J2659" s="209" t="s">
        <v>5389</v>
      </c>
      <c r="K2659" s="210">
        <v>18.23</v>
      </c>
      <c r="L2659" s="209" t="s">
        <v>5390</v>
      </c>
    </row>
    <row r="2660" spans="1:12" ht="13.5">
      <c r="A2660" s="209" t="s">
        <v>7603</v>
      </c>
      <c r="B2660" s="209" t="s">
        <v>7604</v>
      </c>
      <c r="C2660" s="209" t="s">
        <v>8125</v>
      </c>
      <c r="D2660" s="209" t="s">
        <v>8126</v>
      </c>
      <c r="E2660" s="210" t="s">
        <v>357</v>
      </c>
      <c r="F2660" s="209" t="s">
        <v>357</v>
      </c>
      <c r="G2660" s="209">
        <v>100765</v>
      </c>
      <c r="H2660" s="209" t="s">
        <v>8160</v>
      </c>
      <c r="I2660" s="209" t="s">
        <v>150</v>
      </c>
      <c r="J2660" s="209" t="s">
        <v>5389</v>
      </c>
      <c r="K2660" s="210">
        <v>18.29</v>
      </c>
      <c r="L2660" s="209" t="s">
        <v>5390</v>
      </c>
    </row>
    <row r="2661" spans="1:12" ht="13.5">
      <c r="A2661" s="209" t="s">
        <v>7603</v>
      </c>
      <c r="B2661" s="209" t="s">
        <v>7604</v>
      </c>
      <c r="C2661" s="209" t="s">
        <v>8125</v>
      </c>
      <c r="D2661" s="209" t="s">
        <v>8126</v>
      </c>
      <c r="E2661" s="210" t="s">
        <v>357</v>
      </c>
      <c r="F2661" s="209" t="s">
        <v>357</v>
      </c>
      <c r="G2661" s="209">
        <v>100766</v>
      </c>
      <c r="H2661" s="209" t="s">
        <v>8161</v>
      </c>
      <c r="I2661" s="209" t="s">
        <v>150</v>
      </c>
      <c r="J2661" s="209" t="s">
        <v>5389</v>
      </c>
      <c r="K2661" s="210">
        <v>18.37</v>
      </c>
      <c r="L2661" s="209" t="s">
        <v>5390</v>
      </c>
    </row>
    <row r="2662" spans="1:12" ht="13.5">
      <c r="A2662" s="209" t="s">
        <v>7603</v>
      </c>
      <c r="B2662" s="209" t="s">
        <v>7604</v>
      </c>
      <c r="C2662" s="209" t="s">
        <v>8125</v>
      </c>
      <c r="D2662" s="209" t="s">
        <v>8126</v>
      </c>
      <c r="E2662" s="210" t="s">
        <v>357</v>
      </c>
      <c r="F2662" s="209" t="s">
        <v>357</v>
      </c>
      <c r="G2662" s="209">
        <v>100767</v>
      </c>
      <c r="H2662" s="209" t="s">
        <v>8162</v>
      </c>
      <c r="I2662" s="209" t="s">
        <v>150</v>
      </c>
      <c r="J2662" s="209" t="s">
        <v>5389</v>
      </c>
      <c r="K2662" s="210">
        <v>17.66</v>
      </c>
      <c r="L2662" s="209" t="s">
        <v>5390</v>
      </c>
    </row>
    <row r="2663" spans="1:12" ht="13.5">
      <c r="A2663" s="209" t="s">
        <v>7603</v>
      </c>
      <c r="B2663" s="209" t="s">
        <v>7604</v>
      </c>
      <c r="C2663" s="209" t="s">
        <v>8125</v>
      </c>
      <c r="D2663" s="209" t="s">
        <v>8126</v>
      </c>
      <c r="E2663" s="210" t="s">
        <v>357</v>
      </c>
      <c r="F2663" s="209" t="s">
        <v>357</v>
      </c>
      <c r="G2663" s="209">
        <v>100768</v>
      </c>
      <c r="H2663" s="209" t="s">
        <v>8163</v>
      </c>
      <c r="I2663" s="209" t="s">
        <v>150</v>
      </c>
      <c r="J2663" s="209" t="s">
        <v>5389</v>
      </c>
      <c r="K2663" s="210">
        <v>16.98</v>
      </c>
      <c r="L2663" s="209" t="s">
        <v>5390</v>
      </c>
    </row>
    <row r="2664" spans="1:12" ht="13.5">
      <c r="A2664" s="209" t="s">
        <v>7603</v>
      </c>
      <c r="B2664" s="209" t="s">
        <v>7604</v>
      </c>
      <c r="C2664" s="209" t="s">
        <v>8125</v>
      </c>
      <c r="D2664" s="209" t="s">
        <v>8126</v>
      </c>
      <c r="E2664" s="210" t="s">
        <v>357</v>
      </c>
      <c r="F2664" s="209" t="s">
        <v>357</v>
      </c>
      <c r="G2664" s="209">
        <v>100769</v>
      </c>
      <c r="H2664" s="209" t="s">
        <v>8164</v>
      </c>
      <c r="I2664" s="209" t="s">
        <v>150</v>
      </c>
      <c r="J2664" s="209" t="s">
        <v>5389</v>
      </c>
      <c r="K2664" s="210">
        <v>23.09</v>
      </c>
      <c r="L2664" s="209" t="s">
        <v>5390</v>
      </c>
    </row>
    <row r="2665" spans="1:12" ht="13.5">
      <c r="A2665" s="209" t="s">
        <v>7603</v>
      </c>
      <c r="B2665" s="209" t="s">
        <v>7604</v>
      </c>
      <c r="C2665" s="209" t="s">
        <v>8125</v>
      </c>
      <c r="D2665" s="209" t="s">
        <v>8126</v>
      </c>
      <c r="E2665" s="210" t="s">
        <v>357</v>
      </c>
      <c r="F2665" s="209" t="s">
        <v>357</v>
      </c>
      <c r="G2665" s="209">
        <v>100770</v>
      </c>
      <c r="H2665" s="209" t="s">
        <v>8165</v>
      </c>
      <c r="I2665" s="209" t="s">
        <v>150</v>
      </c>
      <c r="J2665" s="209" t="s">
        <v>5389</v>
      </c>
      <c r="K2665" s="210">
        <v>22.12</v>
      </c>
      <c r="L2665" s="209" t="s">
        <v>5390</v>
      </c>
    </row>
    <row r="2666" spans="1:12" ht="13.5">
      <c r="A2666" s="209" t="s">
        <v>7603</v>
      </c>
      <c r="B2666" s="209" t="s">
        <v>7604</v>
      </c>
      <c r="C2666" s="209" t="s">
        <v>8125</v>
      </c>
      <c r="D2666" s="209" t="s">
        <v>8126</v>
      </c>
      <c r="E2666" s="210" t="s">
        <v>357</v>
      </c>
      <c r="F2666" s="209" t="s">
        <v>357</v>
      </c>
      <c r="G2666" s="209">
        <v>100771</v>
      </c>
      <c r="H2666" s="209" t="s">
        <v>8166</v>
      </c>
      <c r="I2666" s="209" t="s">
        <v>150</v>
      </c>
      <c r="J2666" s="209" t="s">
        <v>5389</v>
      </c>
      <c r="K2666" s="210">
        <v>18.11</v>
      </c>
      <c r="L2666" s="209" t="s">
        <v>5390</v>
      </c>
    </row>
    <row r="2667" spans="1:12" ht="13.5">
      <c r="A2667" s="209" t="s">
        <v>7603</v>
      </c>
      <c r="B2667" s="209" t="s">
        <v>7604</v>
      </c>
      <c r="C2667" s="209" t="s">
        <v>8125</v>
      </c>
      <c r="D2667" s="209" t="s">
        <v>8126</v>
      </c>
      <c r="E2667" s="210" t="s">
        <v>357</v>
      </c>
      <c r="F2667" s="209" t="s">
        <v>357</v>
      </c>
      <c r="G2667" s="209">
        <v>100772</v>
      </c>
      <c r="H2667" s="209" t="s">
        <v>8167</v>
      </c>
      <c r="I2667" s="209" t="s">
        <v>150</v>
      </c>
      <c r="J2667" s="209" t="s">
        <v>5389</v>
      </c>
      <c r="K2667" s="210">
        <v>17.239999999999998</v>
      </c>
      <c r="L2667" s="209" t="s">
        <v>5390</v>
      </c>
    </row>
    <row r="2668" spans="1:12" ht="13.5">
      <c r="A2668" s="209" t="s">
        <v>7603</v>
      </c>
      <c r="B2668" s="209" t="s">
        <v>7604</v>
      </c>
      <c r="C2668" s="209" t="s">
        <v>8125</v>
      </c>
      <c r="D2668" s="209" t="s">
        <v>8126</v>
      </c>
      <c r="E2668" s="210" t="s">
        <v>357</v>
      </c>
      <c r="F2668" s="209" t="s">
        <v>357</v>
      </c>
      <c r="G2668" s="209">
        <v>100773</v>
      </c>
      <c r="H2668" s="209" t="s">
        <v>8168</v>
      </c>
      <c r="I2668" s="209" t="s">
        <v>150</v>
      </c>
      <c r="J2668" s="209" t="s">
        <v>5389</v>
      </c>
      <c r="K2668" s="210">
        <v>21.56</v>
      </c>
      <c r="L2668" s="209" t="s">
        <v>5390</v>
      </c>
    </row>
    <row r="2669" spans="1:12" ht="13.5">
      <c r="A2669" s="209" t="s">
        <v>7603</v>
      </c>
      <c r="B2669" s="209" t="s">
        <v>7604</v>
      </c>
      <c r="C2669" s="209" t="s">
        <v>8125</v>
      </c>
      <c r="D2669" s="209" t="s">
        <v>8126</v>
      </c>
      <c r="E2669" s="210" t="s">
        <v>357</v>
      </c>
      <c r="F2669" s="209" t="s">
        <v>357</v>
      </c>
      <c r="G2669" s="209">
        <v>100774</v>
      </c>
      <c r="H2669" s="209" t="s">
        <v>8169</v>
      </c>
      <c r="I2669" s="209" t="s">
        <v>150</v>
      </c>
      <c r="J2669" s="209" t="s">
        <v>5389</v>
      </c>
      <c r="K2669" s="210">
        <v>14.05</v>
      </c>
      <c r="L2669" s="209" t="s">
        <v>5390</v>
      </c>
    </row>
    <row r="2670" spans="1:12" ht="13.5">
      <c r="A2670" s="209" t="s">
        <v>7603</v>
      </c>
      <c r="B2670" s="209" t="s">
        <v>7604</v>
      </c>
      <c r="C2670" s="209" t="s">
        <v>8125</v>
      </c>
      <c r="D2670" s="209" t="s">
        <v>8126</v>
      </c>
      <c r="E2670" s="210" t="s">
        <v>357</v>
      </c>
      <c r="F2670" s="209" t="s">
        <v>357</v>
      </c>
      <c r="G2670" s="209">
        <v>100775</v>
      </c>
      <c r="H2670" s="209" t="s">
        <v>8170</v>
      </c>
      <c r="I2670" s="209" t="s">
        <v>150</v>
      </c>
      <c r="J2670" s="209" t="s">
        <v>5389</v>
      </c>
      <c r="K2670" s="210">
        <v>15.87</v>
      </c>
      <c r="L2670" s="209" t="s">
        <v>5390</v>
      </c>
    </row>
    <row r="2671" spans="1:12" ht="13.5">
      <c r="A2671" s="209" t="s">
        <v>7603</v>
      </c>
      <c r="B2671" s="209" t="s">
        <v>7604</v>
      </c>
      <c r="C2671" s="209" t="s">
        <v>8125</v>
      </c>
      <c r="D2671" s="209" t="s">
        <v>8126</v>
      </c>
      <c r="E2671" s="210" t="s">
        <v>357</v>
      </c>
      <c r="F2671" s="209" t="s">
        <v>357</v>
      </c>
      <c r="G2671" s="209">
        <v>100776</v>
      </c>
      <c r="H2671" s="209" t="s">
        <v>8171</v>
      </c>
      <c r="I2671" s="209" t="s">
        <v>150</v>
      </c>
      <c r="J2671" s="209" t="s">
        <v>5389</v>
      </c>
      <c r="K2671" s="210">
        <v>21.75</v>
      </c>
      <c r="L2671" s="209" t="s">
        <v>5390</v>
      </c>
    </row>
    <row r="2672" spans="1:12" ht="13.5">
      <c r="A2672" s="209" t="s">
        <v>7603</v>
      </c>
      <c r="B2672" s="209" t="s">
        <v>7604</v>
      </c>
      <c r="C2672" s="209" t="s">
        <v>8125</v>
      </c>
      <c r="D2672" s="209" t="s">
        <v>8126</v>
      </c>
      <c r="E2672" s="210" t="s">
        <v>357</v>
      </c>
      <c r="F2672" s="209" t="s">
        <v>357</v>
      </c>
      <c r="G2672" s="209">
        <v>100777</v>
      </c>
      <c r="H2672" s="209" t="s">
        <v>8172</v>
      </c>
      <c r="I2672" s="209" t="s">
        <v>150</v>
      </c>
      <c r="J2672" s="209" t="s">
        <v>5389</v>
      </c>
      <c r="K2672" s="210">
        <v>16.04</v>
      </c>
      <c r="L2672" s="209" t="s">
        <v>5390</v>
      </c>
    </row>
    <row r="2673" spans="1:12" ht="13.5">
      <c r="A2673" s="209" t="s">
        <v>7603</v>
      </c>
      <c r="B2673" s="209" t="s">
        <v>7604</v>
      </c>
      <c r="C2673" s="209" t="s">
        <v>8125</v>
      </c>
      <c r="D2673" s="209" t="s">
        <v>8126</v>
      </c>
      <c r="E2673" s="210" t="s">
        <v>357</v>
      </c>
      <c r="F2673" s="209" t="s">
        <v>357</v>
      </c>
      <c r="G2673" s="209">
        <v>100778</v>
      </c>
      <c r="H2673" s="209" t="s">
        <v>8173</v>
      </c>
      <c r="I2673" s="209" t="s">
        <v>150</v>
      </c>
      <c r="J2673" s="209" t="s">
        <v>5389</v>
      </c>
      <c r="K2673" s="210">
        <v>12.85</v>
      </c>
      <c r="L2673" s="209" t="s">
        <v>5390</v>
      </c>
    </row>
    <row r="2674" spans="1:12" ht="13.5">
      <c r="A2674" s="209" t="s">
        <v>7603</v>
      </c>
      <c r="B2674" s="209" t="s">
        <v>7604</v>
      </c>
      <c r="C2674" s="209" t="s">
        <v>8125</v>
      </c>
      <c r="D2674" s="209" t="s">
        <v>8126</v>
      </c>
      <c r="E2674" s="210" t="s">
        <v>357</v>
      </c>
      <c r="F2674" s="209" t="s">
        <v>357</v>
      </c>
      <c r="G2674" s="209">
        <v>103795</v>
      </c>
      <c r="H2674" s="209" t="s">
        <v>8174</v>
      </c>
      <c r="I2674" s="209" t="s">
        <v>149</v>
      </c>
      <c r="J2674" s="209" t="s">
        <v>5447</v>
      </c>
      <c r="K2674" s="210">
        <v>84.8</v>
      </c>
      <c r="L2674" s="209" t="s">
        <v>5390</v>
      </c>
    </row>
    <row r="2675" spans="1:12" ht="13.5">
      <c r="A2675" s="209" t="s">
        <v>7603</v>
      </c>
      <c r="B2675" s="209" t="s">
        <v>7604</v>
      </c>
      <c r="C2675" s="209" t="s">
        <v>8125</v>
      </c>
      <c r="D2675" s="209" t="s">
        <v>8126</v>
      </c>
      <c r="E2675" s="210" t="s">
        <v>357</v>
      </c>
      <c r="F2675" s="209" t="s">
        <v>357</v>
      </c>
      <c r="G2675" s="209">
        <v>103796</v>
      </c>
      <c r="H2675" s="209" t="s">
        <v>8175</v>
      </c>
      <c r="I2675" s="209" t="s">
        <v>149</v>
      </c>
      <c r="J2675" s="209" t="s">
        <v>5447</v>
      </c>
      <c r="K2675" s="210">
        <v>68.48</v>
      </c>
      <c r="L2675" s="209" t="s">
        <v>5390</v>
      </c>
    </row>
    <row r="2676" spans="1:12" ht="13.5">
      <c r="A2676" s="209" t="s">
        <v>7603</v>
      </c>
      <c r="B2676" s="209" t="s">
        <v>7604</v>
      </c>
      <c r="C2676" s="209" t="s">
        <v>8125</v>
      </c>
      <c r="D2676" s="209" t="s">
        <v>8126</v>
      </c>
      <c r="E2676" s="210" t="s">
        <v>357</v>
      </c>
      <c r="F2676" s="209" t="s">
        <v>357</v>
      </c>
      <c r="G2676" s="209">
        <v>103797</v>
      </c>
      <c r="H2676" s="209" t="s">
        <v>8176</v>
      </c>
      <c r="I2676" s="209" t="s">
        <v>150</v>
      </c>
      <c r="J2676" s="209" t="s">
        <v>5447</v>
      </c>
      <c r="K2676" s="210">
        <v>16.95</v>
      </c>
      <c r="L2676" s="209" t="s">
        <v>5390</v>
      </c>
    </row>
    <row r="2677" spans="1:12" ht="13.5">
      <c r="A2677" s="209" t="s">
        <v>7603</v>
      </c>
      <c r="B2677" s="209" t="s">
        <v>7604</v>
      </c>
      <c r="C2677" s="209" t="s">
        <v>8125</v>
      </c>
      <c r="D2677" s="209" t="s">
        <v>8126</v>
      </c>
      <c r="E2677" s="210" t="s">
        <v>357</v>
      </c>
      <c r="F2677" s="209" t="s">
        <v>357</v>
      </c>
      <c r="G2677" s="209">
        <v>103798</v>
      </c>
      <c r="H2677" s="209" t="s">
        <v>8177</v>
      </c>
      <c r="I2677" s="209" t="s">
        <v>152</v>
      </c>
      <c r="J2677" s="209" t="s">
        <v>5389</v>
      </c>
      <c r="K2677" s="210">
        <v>827.19</v>
      </c>
      <c r="L2677" s="209" t="s">
        <v>5390</v>
      </c>
    </row>
    <row r="2678" spans="1:12" ht="13.5">
      <c r="A2678" s="209" t="s">
        <v>7603</v>
      </c>
      <c r="B2678" s="209" t="s">
        <v>7604</v>
      </c>
      <c r="C2678" s="209" t="s">
        <v>8125</v>
      </c>
      <c r="D2678" s="209" t="s">
        <v>8126</v>
      </c>
      <c r="E2678" s="210" t="s">
        <v>357</v>
      </c>
      <c r="F2678" s="209" t="s">
        <v>357</v>
      </c>
      <c r="G2678" s="209">
        <v>103799</v>
      </c>
      <c r="H2678" s="209" t="s">
        <v>8178</v>
      </c>
      <c r="I2678" s="209" t="s">
        <v>152</v>
      </c>
      <c r="J2678" s="209" t="s">
        <v>5447</v>
      </c>
      <c r="K2678" s="210">
        <v>444.54</v>
      </c>
      <c r="L2678" s="209" t="s">
        <v>5390</v>
      </c>
    </row>
    <row r="2679" spans="1:12" ht="13.5">
      <c r="A2679" s="209" t="s">
        <v>7603</v>
      </c>
      <c r="B2679" s="209" t="s">
        <v>7604</v>
      </c>
      <c r="C2679" s="209" t="s">
        <v>8125</v>
      </c>
      <c r="D2679" s="209" t="s">
        <v>8126</v>
      </c>
      <c r="E2679" s="210" t="s">
        <v>357</v>
      </c>
      <c r="F2679" s="209" t="s">
        <v>357</v>
      </c>
      <c r="G2679" s="209">
        <v>103800</v>
      </c>
      <c r="H2679" s="209" t="s">
        <v>8179</v>
      </c>
      <c r="I2679" s="209" t="s">
        <v>152</v>
      </c>
      <c r="J2679" s="209" t="s">
        <v>5447</v>
      </c>
      <c r="K2679" s="210">
        <v>525.66999999999996</v>
      </c>
      <c r="L2679" s="209" t="s">
        <v>5390</v>
      </c>
    </row>
    <row r="2680" spans="1:12" ht="13.5">
      <c r="A2680" s="209" t="s">
        <v>7603</v>
      </c>
      <c r="B2680" s="209" t="s">
        <v>7604</v>
      </c>
      <c r="C2680" s="209" t="s">
        <v>8125</v>
      </c>
      <c r="D2680" s="209" t="s">
        <v>8126</v>
      </c>
      <c r="E2680" s="210" t="s">
        <v>357</v>
      </c>
      <c r="F2680" s="209" t="s">
        <v>357</v>
      </c>
      <c r="G2680" s="209">
        <v>103801</v>
      </c>
      <c r="H2680" s="209" t="s">
        <v>8180</v>
      </c>
      <c r="I2680" s="209" t="s">
        <v>152</v>
      </c>
      <c r="J2680" s="209" t="s">
        <v>5389</v>
      </c>
      <c r="K2680" s="210">
        <v>673.99</v>
      </c>
      <c r="L2680" s="209" t="s">
        <v>5390</v>
      </c>
    </row>
    <row r="2681" spans="1:12" ht="13.5">
      <c r="A2681" s="209" t="s">
        <v>7603</v>
      </c>
      <c r="B2681" s="209" t="s">
        <v>7604</v>
      </c>
      <c r="C2681" s="209" t="s">
        <v>8125</v>
      </c>
      <c r="D2681" s="209" t="s">
        <v>8126</v>
      </c>
      <c r="E2681" s="210" t="s">
        <v>357</v>
      </c>
      <c r="F2681" s="209" t="s">
        <v>357</v>
      </c>
      <c r="G2681" s="209">
        <v>103925</v>
      </c>
      <c r="H2681" s="209" t="s">
        <v>8181</v>
      </c>
      <c r="I2681" s="209" t="s">
        <v>152</v>
      </c>
      <c r="J2681" s="209" t="s">
        <v>5389</v>
      </c>
      <c r="K2681" s="211">
        <v>1887.07</v>
      </c>
      <c r="L2681" s="209" t="s">
        <v>5390</v>
      </c>
    </row>
    <row r="2682" spans="1:12" ht="13.5">
      <c r="A2682" s="209" t="s">
        <v>7603</v>
      </c>
      <c r="B2682" s="209" t="s">
        <v>7604</v>
      </c>
      <c r="C2682" s="209" t="s">
        <v>8125</v>
      </c>
      <c r="D2682" s="209" t="s">
        <v>8126</v>
      </c>
      <c r="E2682" s="210" t="s">
        <v>357</v>
      </c>
      <c r="F2682" s="209" t="s">
        <v>357</v>
      </c>
      <c r="G2682" s="209">
        <v>103926</v>
      </c>
      <c r="H2682" s="209" t="s">
        <v>8182</v>
      </c>
      <c r="I2682" s="209" t="s">
        <v>152</v>
      </c>
      <c r="J2682" s="209" t="s">
        <v>5389</v>
      </c>
      <c r="K2682" s="211">
        <v>1558.01</v>
      </c>
      <c r="L2682" s="209" t="s">
        <v>5390</v>
      </c>
    </row>
    <row r="2683" spans="1:12" ht="13.5">
      <c r="A2683" s="209" t="s">
        <v>7603</v>
      </c>
      <c r="B2683" s="209" t="s">
        <v>7604</v>
      </c>
      <c r="C2683" s="209" t="s">
        <v>8125</v>
      </c>
      <c r="D2683" s="209" t="s">
        <v>8126</v>
      </c>
      <c r="E2683" s="210" t="s">
        <v>357</v>
      </c>
      <c r="F2683" s="209" t="s">
        <v>357</v>
      </c>
      <c r="G2683" s="209">
        <v>103928</v>
      </c>
      <c r="H2683" s="209" t="s">
        <v>8183</v>
      </c>
      <c r="I2683" s="209" t="s">
        <v>152</v>
      </c>
      <c r="J2683" s="209" t="s">
        <v>5447</v>
      </c>
      <c r="K2683" s="210">
        <v>525.66999999999996</v>
      </c>
      <c r="L2683" s="209" t="s">
        <v>5390</v>
      </c>
    </row>
    <row r="2684" spans="1:12" ht="13.5">
      <c r="A2684" s="209" t="s">
        <v>7603</v>
      </c>
      <c r="B2684" s="209" t="s">
        <v>7604</v>
      </c>
      <c r="C2684" s="209" t="s">
        <v>8125</v>
      </c>
      <c r="D2684" s="209" t="s">
        <v>8126</v>
      </c>
      <c r="E2684" s="210" t="s">
        <v>357</v>
      </c>
      <c r="F2684" s="209" t="s">
        <v>357</v>
      </c>
      <c r="G2684" s="209">
        <v>103929</v>
      </c>
      <c r="H2684" s="209" t="s">
        <v>8184</v>
      </c>
      <c r="I2684" s="209" t="s">
        <v>152</v>
      </c>
      <c r="J2684" s="209" t="s">
        <v>5389</v>
      </c>
      <c r="K2684" s="211">
        <v>1358.86</v>
      </c>
      <c r="L2684" s="209" t="s">
        <v>5390</v>
      </c>
    </row>
    <row r="2685" spans="1:12" ht="13.5">
      <c r="A2685" s="209" t="s">
        <v>7603</v>
      </c>
      <c r="B2685" s="209" t="s">
        <v>7604</v>
      </c>
      <c r="C2685" s="209" t="s">
        <v>8125</v>
      </c>
      <c r="D2685" s="209" t="s">
        <v>8126</v>
      </c>
      <c r="E2685" s="210" t="s">
        <v>357</v>
      </c>
      <c r="F2685" s="209" t="s">
        <v>357</v>
      </c>
      <c r="G2685" s="209">
        <v>103930</v>
      </c>
      <c r="H2685" s="209" t="s">
        <v>8185</v>
      </c>
      <c r="I2685" s="209" t="s">
        <v>152</v>
      </c>
      <c r="J2685" s="209" t="s">
        <v>5389</v>
      </c>
      <c r="K2685" s="210">
        <v>832.75</v>
      </c>
      <c r="L2685" s="209" t="s">
        <v>5390</v>
      </c>
    </row>
    <row r="2686" spans="1:12" ht="13.5">
      <c r="A2686" s="209" t="s">
        <v>7603</v>
      </c>
      <c r="B2686" s="209" t="s">
        <v>7604</v>
      </c>
      <c r="C2686" s="209" t="s">
        <v>8125</v>
      </c>
      <c r="D2686" s="209" t="s">
        <v>8126</v>
      </c>
      <c r="E2686" s="210" t="s">
        <v>357</v>
      </c>
      <c r="F2686" s="209" t="s">
        <v>357</v>
      </c>
      <c r="G2686" s="209">
        <v>103931</v>
      </c>
      <c r="H2686" s="209" t="s">
        <v>8186</v>
      </c>
      <c r="I2686" s="209" t="s">
        <v>152</v>
      </c>
      <c r="J2686" s="209" t="s">
        <v>5389</v>
      </c>
      <c r="K2686" s="210">
        <v>603.29</v>
      </c>
      <c r="L2686" s="209" t="s">
        <v>5390</v>
      </c>
    </row>
    <row r="2687" spans="1:12" ht="13.5">
      <c r="A2687" s="209" t="s">
        <v>7603</v>
      </c>
      <c r="B2687" s="209" t="s">
        <v>7604</v>
      </c>
      <c r="C2687" s="209" t="s">
        <v>8125</v>
      </c>
      <c r="D2687" s="209" t="s">
        <v>8126</v>
      </c>
      <c r="E2687" s="210" t="s">
        <v>357</v>
      </c>
      <c r="F2687" s="209" t="s">
        <v>357</v>
      </c>
      <c r="G2687" s="209">
        <v>103932</v>
      </c>
      <c r="H2687" s="209" t="s">
        <v>8187</v>
      </c>
      <c r="I2687" s="209" t="s">
        <v>152</v>
      </c>
      <c r="J2687" s="209" t="s">
        <v>5389</v>
      </c>
      <c r="K2687" s="210">
        <v>569.66999999999996</v>
      </c>
      <c r="L2687" s="209" t="s">
        <v>5390</v>
      </c>
    </row>
    <row r="2688" spans="1:12" ht="13.5">
      <c r="A2688" s="209" t="s">
        <v>7603</v>
      </c>
      <c r="B2688" s="209" t="s">
        <v>7604</v>
      </c>
      <c r="C2688" s="209" t="s">
        <v>8125</v>
      </c>
      <c r="D2688" s="209" t="s">
        <v>8126</v>
      </c>
      <c r="E2688" s="210" t="s">
        <v>357</v>
      </c>
      <c r="F2688" s="209" t="s">
        <v>357</v>
      </c>
      <c r="G2688" s="209">
        <v>103933</v>
      </c>
      <c r="H2688" s="209" t="s">
        <v>8188</v>
      </c>
      <c r="I2688" s="209" t="s">
        <v>152</v>
      </c>
      <c r="J2688" s="209" t="s">
        <v>5389</v>
      </c>
      <c r="K2688" s="211">
        <v>1803.25</v>
      </c>
      <c r="L2688" s="209" t="s">
        <v>5390</v>
      </c>
    </row>
    <row r="2689" spans="1:12" ht="13.5">
      <c r="A2689" s="209" t="s">
        <v>7603</v>
      </c>
      <c r="B2689" s="209" t="s">
        <v>7604</v>
      </c>
      <c r="C2689" s="209" t="s">
        <v>8125</v>
      </c>
      <c r="D2689" s="209" t="s">
        <v>8126</v>
      </c>
      <c r="E2689" s="210" t="s">
        <v>357</v>
      </c>
      <c r="F2689" s="209" t="s">
        <v>357</v>
      </c>
      <c r="G2689" s="209">
        <v>104466</v>
      </c>
      <c r="H2689" s="209" t="s">
        <v>8189</v>
      </c>
      <c r="I2689" s="209" t="s">
        <v>150</v>
      </c>
      <c r="J2689" s="209" t="s">
        <v>5389</v>
      </c>
      <c r="K2689" s="210">
        <v>30.8</v>
      </c>
      <c r="L2689" s="209" t="s">
        <v>5390</v>
      </c>
    </row>
    <row r="2690" spans="1:12" ht="13.5">
      <c r="A2690" s="209" t="s">
        <v>7603</v>
      </c>
      <c r="B2690" s="209" t="s">
        <v>7604</v>
      </c>
      <c r="C2690" s="209" t="s">
        <v>8125</v>
      </c>
      <c r="D2690" s="209" t="s">
        <v>8126</v>
      </c>
      <c r="E2690" s="210" t="s">
        <v>357</v>
      </c>
      <c r="F2690" s="209" t="s">
        <v>357</v>
      </c>
      <c r="G2690" s="209">
        <v>104467</v>
      </c>
      <c r="H2690" s="209" t="s">
        <v>8190</v>
      </c>
      <c r="I2690" s="209" t="s">
        <v>150</v>
      </c>
      <c r="J2690" s="209" t="s">
        <v>5389</v>
      </c>
      <c r="K2690" s="210">
        <v>40.700000000000003</v>
      </c>
      <c r="L2690" s="209" t="s">
        <v>5390</v>
      </c>
    </row>
    <row r="2691" spans="1:12" ht="13.5">
      <c r="A2691" s="209" t="s">
        <v>7603</v>
      </c>
      <c r="B2691" s="209" t="s">
        <v>7604</v>
      </c>
      <c r="C2691" s="209" t="s">
        <v>8125</v>
      </c>
      <c r="D2691" s="209" t="s">
        <v>8126</v>
      </c>
      <c r="E2691" s="210" t="s">
        <v>357</v>
      </c>
      <c r="F2691" s="209" t="s">
        <v>357</v>
      </c>
      <c r="G2691" s="209">
        <v>104468</v>
      </c>
      <c r="H2691" s="209" t="s">
        <v>8191</v>
      </c>
      <c r="I2691" s="209" t="s">
        <v>150</v>
      </c>
      <c r="J2691" s="209" t="s">
        <v>5389</v>
      </c>
      <c r="K2691" s="210">
        <v>53.62</v>
      </c>
      <c r="L2691" s="209" t="s">
        <v>5390</v>
      </c>
    </row>
    <row r="2692" spans="1:12" ht="13.5">
      <c r="A2692" s="209" t="s">
        <v>7603</v>
      </c>
      <c r="B2692" s="209" t="s">
        <v>7604</v>
      </c>
      <c r="C2692" s="209" t="s">
        <v>8125</v>
      </c>
      <c r="D2692" s="209" t="s">
        <v>8126</v>
      </c>
      <c r="E2692" s="210" t="s">
        <v>357</v>
      </c>
      <c r="F2692" s="209" t="s">
        <v>357</v>
      </c>
      <c r="G2692" s="209">
        <v>104469</v>
      </c>
      <c r="H2692" s="209" t="s">
        <v>8192</v>
      </c>
      <c r="I2692" s="209" t="s">
        <v>150</v>
      </c>
      <c r="J2692" s="209" t="s">
        <v>5389</v>
      </c>
      <c r="K2692" s="210">
        <v>57.11</v>
      </c>
      <c r="L2692" s="209" t="s">
        <v>5390</v>
      </c>
    </row>
    <row r="2693" spans="1:12" ht="13.5">
      <c r="A2693" s="209" t="s">
        <v>7603</v>
      </c>
      <c r="B2693" s="209" t="s">
        <v>7604</v>
      </c>
      <c r="C2693" s="209" t="s">
        <v>8125</v>
      </c>
      <c r="D2693" s="209" t="s">
        <v>8126</v>
      </c>
      <c r="E2693" s="210" t="s">
        <v>357</v>
      </c>
      <c r="F2693" s="209" t="s">
        <v>357</v>
      </c>
      <c r="G2693" s="209">
        <v>104470</v>
      </c>
      <c r="H2693" s="209" t="s">
        <v>8193</v>
      </c>
      <c r="I2693" s="209" t="s">
        <v>150</v>
      </c>
      <c r="J2693" s="209" t="s">
        <v>5389</v>
      </c>
      <c r="K2693" s="210">
        <v>31.65</v>
      </c>
      <c r="L2693" s="209" t="s">
        <v>5390</v>
      </c>
    </row>
    <row r="2694" spans="1:12" ht="13.5">
      <c r="A2694" s="209" t="s">
        <v>7603</v>
      </c>
      <c r="B2694" s="209" t="s">
        <v>7604</v>
      </c>
      <c r="C2694" s="209" t="s">
        <v>8125</v>
      </c>
      <c r="D2694" s="209" t="s">
        <v>8126</v>
      </c>
      <c r="E2694" s="210" t="s">
        <v>357</v>
      </c>
      <c r="F2694" s="209" t="s">
        <v>357</v>
      </c>
      <c r="G2694" s="209">
        <v>104471</v>
      </c>
      <c r="H2694" s="209" t="s">
        <v>8194</v>
      </c>
      <c r="I2694" s="209" t="s">
        <v>150</v>
      </c>
      <c r="J2694" s="209" t="s">
        <v>5389</v>
      </c>
      <c r="K2694" s="210">
        <v>28.15</v>
      </c>
      <c r="L2694" s="209" t="s">
        <v>5390</v>
      </c>
    </row>
    <row r="2695" spans="1:12" ht="13.5">
      <c r="A2695" s="209" t="s">
        <v>7603</v>
      </c>
      <c r="B2695" s="209" t="s">
        <v>7604</v>
      </c>
      <c r="C2695" s="209" t="s">
        <v>8125</v>
      </c>
      <c r="D2695" s="209" t="s">
        <v>8126</v>
      </c>
      <c r="E2695" s="210" t="s">
        <v>357</v>
      </c>
      <c r="F2695" s="209" t="s">
        <v>357</v>
      </c>
      <c r="G2695" s="209">
        <v>104472</v>
      </c>
      <c r="H2695" s="209" t="s">
        <v>8195</v>
      </c>
      <c r="I2695" s="209" t="s">
        <v>150</v>
      </c>
      <c r="J2695" s="209" t="s">
        <v>5389</v>
      </c>
      <c r="K2695" s="210">
        <v>41.8</v>
      </c>
      <c r="L2695" s="209" t="s">
        <v>5390</v>
      </c>
    </row>
    <row r="2696" spans="1:12" ht="13.5">
      <c r="A2696" s="209" t="s">
        <v>7603</v>
      </c>
      <c r="B2696" s="209" t="s">
        <v>7604</v>
      </c>
      <c r="C2696" s="209" t="s">
        <v>8125</v>
      </c>
      <c r="D2696" s="209" t="s">
        <v>8126</v>
      </c>
      <c r="E2696" s="210" t="s">
        <v>357</v>
      </c>
      <c r="F2696" s="209" t="s">
        <v>357</v>
      </c>
      <c r="G2696" s="209">
        <v>104483</v>
      </c>
      <c r="H2696" s="209" t="s">
        <v>8196</v>
      </c>
      <c r="I2696" s="209" t="s">
        <v>152</v>
      </c>
      <c r="J2696" s="209" t="s">
        <v>5389</v>
      </c>
      <c r="K2696" s="211">
        <v>2632.67</v>
      </c>
      <c r="L2696" s="209" t="s">
        <v>5390</v>
      </c>
    </row>
    <row r="2697" spans="1:12" ht="13.5">
      <c r="A2697" s="209" t="s">
        <v>7603</v>
      </c>
      <c r="B2697" s="209" t="s">
        <v>7604</v>
      </c>
      <c r="C2697" s="209" t="s">
        <v>8125</v>
      </c>
      <c r="D2697" s="209" t="s">
        <v>8126</v>
      </c>
      <c r="E2697" s="210" t="s">
        <v>357</v>
      </c>
      <c r="F2697" s="209" t="s">
        <v>357</v>
      </c>
      <c r="G2697" s="209">
        <v>104484</v>
      </c>
      <c r="H2697" s="209" t="s">
        <v>8197</v>
      </c>
      <c r="I2697" s="209" t="s">
        <v>152</v>
      </c>
      <c r="J2697" s="209" t="s">
        <v>5389</v>
      </c>
      <c r="K2697" s="211">
        <v>4135.96</v>
      </c>
      <c r="L2697" s="209" t="s">
        <v>5390</v>
      </c>
    </row>
    <row r="2698" spans="1:12" ht="13.5">
      <c r="A2698" s="209" t="s">
        <v>7603</v>
      </c>
      <c r="B2698" s="209" t="s">
        <v>7604</v>
      </c>
      <c r="C2698" s="209" t="s">
        <v>8125</v>
      </c>
      <c r="D2698" s="209" t="s">
        <v>8126</v>
      </c>
      <c r="E2698" s="210" t="s">
        <v>357</v>
      </c>
      <c r="F2698" s="209" t="s">
        <v>357</v>
      </c>
      <c r="G2698" s="209">
        <v>104485</v>
      </c>
      <c r="H2698" s="209" t="s">
        <v>8198</v>
      </c>
      <c r="I2698" s="209" t="s">
        <v>152</v>
      </c>
      <c r="J2698" s="209" t="s">
        <v>5389</v>
      </c>
      <c r="K2698" s="211">
        <v>3371.5</v>
      </c>
      <c r="L2698" s="209" t="s">
        <v>5390</v>
      </c>
    </row>
    <row r="2699" spans="1:12" ht="13.5">
      <c r="A2699" s="209" t="s">
        <v>7603</v>
      </c>
      <c r="B2699" s="209" t="s">
        <v>7604</v>
      </c>
      <c r="C2699" s="209" t="s">
        <v>8125</v>
      </c>
      <c r="D2699" s="209" t="s">
        <v>8126</v>
      </c>
      <c r="E2699" s="210" t="s">
        <v>357</v>
      </c>
      <c r="F2699" s="209" t="s">
        <v>357</v>
      </c>
      <c r="G2699" s="209">
        <v>104486</v>
      </c>
      <c r="H2699" s="209" t="s">
        <v>8199</v>
      </c>
      <c r="I2699" s="209" t="s">
        <v>152</v>
      </c>
      <c r="J2699" s="209" t="s">
        <v>5389</v>
      </c>
      <c r="K2699" s="211">
        <v>3549.92</v>
      </c>
      <c r="L2699" s="209" t="s">
        <v>5390</v>
      </c>
    </row>
    <row r="2700" spans="1:12" ht="13.5">
      <c r="A2700" s="209" t="s">
        <v>7603</v>
      </c>
      <c r="B2700" s="209" t="s">
        <v>7604</v>
      </c>
      <c r="C2700" s="209" t="s">
        <v>8125</v>
      </c>
      <c r="D2700" s="209" t="s">
        <v>8126</v>
      </c>
      <c r="E2700" s="210" t="s">
        <v>357</v>
      </c>
      <c r="F2700" s="209" t="s">
        <v>357</v>
      </c>
      <c r="G2700" s="209">
        <v>104487</v>
      </c>
      <c r="H2700" s="209" t="s">
        <v>8200</v>
      </c>
      <c r="I2700" s="209" t="s">
        <v>152</v>
      </c>
      <c r="J2700" s="209" t="s">
        <v>5389</v>
      </c>
      <c r="K2700" s="211">
        <v>2950.18</v>
      </c>
      <c r="L2700" s="209" t="s">
        <v>5390</v>
      </c>
    </row>
    <row r="2701" spans="1:12" ht="13.5">
      <c r="A2701" s="209" t="s">
        <v>7603</v>
      </c>
      <c r="B2701" s="209" t="s">
        <v>7604</v>
      </c>
      <c r="C2701" s="209" t="s">
        <v>8125</v>
      </c>
      <c r="D2701" s="209" t="s">
        <v>8126</v>
      </c>
      <c r="E2701" s="210" t="s">
        <v>357</v>
      </c>
      <c r="F2701" s="209" t="s">
        <v>357</v>
      </c>
      <c r="G2701" s="209">
        <v>104488</v>
      </c>
      <c r="H2701" s="209" t="s">
        <v>8201</v>
      </c>
      <c r="I2701" s="209" t="s">
        <v>152</v>
      </c>
      <c r="J2701" s="209" t="s">
        <v>5389</v>
      </c>
      <c r="K2701" s="211">
        <v>2910.96</v>
      </c>
      <c r="L2701" s="209" t="s">
        <v>5390</v>
      </c>
    </row>
    <row r="2702" spans="1:12" ht="13.5">
      <c r="A2702" s="209" t="s">
        <v>7603</v>
      </c>
      <c r="B2702" s="209" t="s">
        <v>7604</v>
      </c>
      <c r="C2702" s="209" t="s">
        <v>8125</v>
      </c>
      <c r="D2702" s="209" t="s">
        <v>8126</v>
      </c>
      <c r="E2702" s="210" t="s">
        <v>357</v>
      </c>
      <c r="F2702" s="209" t="s">
        <v>357</v>
      </c>
      <c r="G2702" s="209">
        <v>104489</v>
      </c>
      <c r="H2702" s="209" t="s">
        <v>8202</v>
      </c>
      <c r="I2702" s="209" t="s">
        <v>152</v>
      </c>
      <c r="J2702" s="209" t="s">
        <v>5389</v>
      </c>
      <c r="K2702" s="211">
        <v>4416.1000000000004</v>
      </c>
      <c r="L2702" s="209" t="s">
        <v>5390</v>
      </c>
    </row>
    <row r="2703" spans="1:12" ht="13.5">
      <c r="A2703" s="209" t="s">
        <v>7603</v>
      </c>
      <c r="B2703" s="209" t="s">
        <v>7604</v>
      </c>
      <c r="C2703" s="209" t="s">
        <v>8125</v>
      </c>
      <c r="D2703" s="209" t="s">
        <v>8126</v>
      </c>
      <c r="E2703" s="210" t="s">
        <v>357</v>
      </c>
      <c r="F2703" s="209" t="s">
        <v>357</v>
      </c>
      <c r="G2703" s="209">
        <v>104490</v>
      </c>
      <c r="H2703" s="209" t="s">
        <v>8203</v>
      </c>
      <c r="I2703" s="209" t="s">
        <v>152</v>
      </c>
      <c r="J2703" s="209" t="s">
        <v>5389</v>
      </c>
      <c r="K2703" s="211">
        <v>2841.11</v>
      </c>
      <c r="L2703" s="209" t="s">
        <v>5390</v>
      </c>
    </row>
    <row r="2704" spans="1:12" ht="13.5">
      <c r="A2704" s="209" t="s">
        <v>8204</v>
      </c>
      <c r="B2704" s="209" t="s">
        <v>8205</v>
      </c>
      <c r="C2704" s="209" t="s">
        <v>8206</v>
      </c>
      <c r="D2704" s="209" t="s">
        <v>8207</v>
      </c>
      <c r="E2704" s="210" t="s">
        <v>357</v>
      </c>
      <c r="F2704" s="209" t="s">
        <v>357</v>
      </c>
      <c r="G2704" s="209">
        <v>98560</v>
      </c>
      <c r="H2704" s="209" t="s">
        <v>8208</v>
      </c>
      <c r="I2704" s="209" t="s">
        <v>149</v>
      </c>
      <c r="J2704" s="209" t="s">
        <v>5447</v>
      </c>
      <c r="K2704" s="210">
        <v>45.14</v>
      </c>
      <c r="L2704" s="209" t="s">
        <v>5390</v>
      </c>
    </row>
    <row r="2705" spans="1:12" ht="13.5">
      <c r="A2705" s="209" t="s">
        <v>8204</v>
      </c>
      <c r="B2705" s="209" t="s">
        <v>8205</v>
      </c>
      <c r="C2705" s="209" t="s">
        <v>8206</v>
      </c>
      <c r="D2705" s="209" t="s">
        <v>8207</v>
      </c>
      <c r="E2705" s="210" t="s">
        <v>357</v>
      </c>
      <c r="F2705" s="209" t="s">
        <v>357</v>
      </c>
      <c r="G2705" s="209">
        <v>98561</v>
      </c>
      <c r="H2705" s="209" t="s">
        <v>8209</v>
      </c>
      <c r="I2705" s="209" t="s">
        <v>149</v>
      </c>
      <c r="J2705" s="209" t="s">
        <v>5447</v>
      </c>
      <c r="K2705" s="210">
        <v>39.53</v>
      </c>
      <c r="L2705" s="209" t="s">
        <v>5390</v>
      </c>
    </row>
    <row r="2706" spans="1:12" ht="13.5">
      <c r="A2706" s="209" t="s">
        <v>8204</v>
      </c>
      <c r="B2706" s="209" t="s">
        <v>8205</v>
      </c>
      <c r="C2706" s="209" t="s">
        <v>8206</v>
      </c>
      <c r="D2706" s="209" t="s">
        <v>8207</v>
      </c>
      <c r="E2706" s="210" t="s">
        <v>357</v>
      </c>
      <c r="F2706" s="209" t="s">
        <v>357</v>
      </c>
      <c r="G2706" s="209">
        <v>98562</v>
      </c>
      <c r="H2706" s="209" t="s">
        <v>8210</v>
      </c>
      <c r="I2706" s="209" t="s">
        <v>149</v>
      </c>
      <c r="J2706" s="209" t="s">
        <v>5447</v>
      </c>
      <c r="K2706" s="210">
        <v>41.19</v>
      </c>
      <c r="L2706" s="209" t="s">
        <v>5390</v>
      </c>
    </row>
    <row r="2707" spans="1:12" ht="13.5">
      <c r="A2707" s="209" t="s">
        <v>8204</v>
      </c>
      <c r="B2707" s="209" t="s">
        <v>8205</v>
      </c>
      <c r="C2707" s="209" t="s">
        <v>8211</v>
      </c>
      <c r="D2707" s="209" t="s">
        <v>8212</v>
      </c>
      <c r="E2707" s="210" t="s">
        <v>357</v>
      </c>
      <c r="F2707" s="209" t="s">
        <v>357</v>
      </c>
      <c r="G2707" s="209">
        <v>98555</v>
      </c>
      <c r="H2707" s="209" t="s">
        <v>8213</v>
      </c>
      <c r="I2707" s="209" t="s">
        <v>149</v>
      </c>
      <c r="J2707" s="209" t="s">
        <v>5447</v>
      </c>
      <c r="K2707" s="210">
        <v>24.38</v>
      </c>
      <c r="L2707" s="209" t="s">
        <v>5390</v>
      </c>
    </row>
    <row r="2708" spans="1:12" ht="13.5">
      <c r="A2708" s="209" t="s">
        <v>8204</v>
      </c>
      <c r="B2708" s="209" t="s">
        <v>8205</v>
      </c>
      <c r="C2708" s="209" t="s">
        <v>8211</v>
      </c>
      <c r="D2708" s="209" t="s">
        <v>8212</v>
      </c>
      <c r="E2708" s="210" t="s">
        <v>357</v>
      </c>
      <c r="F2708" s="209" t="s">
        <v>357</v>
      </c>
      <c r="G2708" s="209">
        <v>98556</v>
      </c>
      <c r="H2708" s="209" t="s">
        <v>8214</v>
      </c>
      <c r="I2708" s="209" t="s">
        <v>149</v>
      </c>
      <c r="J2708" s="209" t="s">
        <v>5389</v>
      </c>
      <c r="K2708" s="210">
        <v>47.12</v>
      </c>
      <c r="L2708" s="209" t="s">
        <v>5390</v>
      </c>
    </row>
    <row r="2709" spans="1:12" ht="13.5">
      <c r="A2709" s="209" t="s">
        <v>8204</v>
      </c>
      <c r="B2709" s="209" t="s">
        <v>8205</v>
      </c>
      <c r="C2709" s="209" t="s">
        <v>8211</v>
      </c>
      <c r="D2709" s="209" t="s">
        <v>8212</v>
      </c>
      <c r="E2709" s="210" t="s">
        <v>357</v>
      </c>
      <c r="F2709" s="209" t="s">
        <v>357</v>
      </c>
      <c r="G2709" s="209">
        <v>98558</v>
      </c>
      <c r="H2709" s="209" t="s">
        <v>8215</v>
      </c>
      <c r="I2709" s="209" t="s">
        <v>161</v>
      </c>
      <c r="J2709" s="209" t="s">
        <v>5389</v>
      </c>
      <c r="K2709" s="210">
        <v>7.4</v>
      </c>
      <c r="L2709" s="209" t="s">
        <v>5390</v>
      </c>
    </row>
    <row r="2710" spans="1:12" ht="13.5">
      <c r="A2710" s="209" t="s">
        <v>8204</v>
      </c>
      <c r="B2710" s="209" t="s">
        <v>8205</v>
      </c>
      <c r="C2710" s="209" t="s">
        <v>8211</v>
      </c>
      <c r="D2710" s="209" t="s">
        <v>8212</v>
      </c>
      <c r="E2710" s="210" t="s">
        <v>357</v>
      </c>
      <c r="F2710" s="209" t="s">
        <v>357</v>
      </c>
      <c r="G2710" s="209">
        <v>98559</v>
      </c>
      <c r="H2710" s="209" t="s">
        <v>8216</v>
      </c>
      <c r="I2710" s="209" t="s">
        <v>148</v>
      </c>
      <c r="J2710" s="209" t="s">
        <v>5389</v>
      </c>
      <c r="K2710" s="210">
        <v>4.58</v>
      </c>
      <c r="L2710" s="209" t="s">
        <v>5390</v>
      </c>
    </row>
    <row r="2711" spans="1:12" ht="13.5">
      <c r="A2711" s="209" t="s">
        <v>8204</v>
      </c>
      <c r="B2711" s="209" t="s">
        <v>8205</v>
      </c>
      <c r="C2711" s="209" t="s">
        <v>8217</v>
      </c>
      <c r="D2711" s="209" t="s">
        <v>8218</v>
      </c>
      <c r="E2711" s="210" t="s">
        <v>357</v>
      </c>
      <c r="F2711" s="209" t="s">
        <v>357</v>
      </c>
      <c r="G2711" s="209">
        <v>98546</v>
      </c>
      <c r="H2711" s="209" t="s">
        <v>8219</v>
      </c>
      <c r="I2711" s="209" t="s">
        <v>149</v>
      </c>
      <c r="J2711" s="209" t="s">
        <v>5389</v>
      </c>
      <c r="K2711" s="210">
        <v>113.23</v>
      </c>
      <c r="L2711" s="209" t="s">
        <v>5390</v>
      </c>
    </row>
    <row r="2712" spans="1:12" ht="13.5">
      <c r="A2712" s="209" t="s">
        <v>8204</v>
      </c>
      <c r="B2712" s="209" t="s">
        <v>8205</v>
      </c>
      <c r="C2712" s="209" t="s">
        <v>8217</v>
      </c>
      <c r="D2712" s="209" t="s">
        <v>8218</v>
      </c>
      <c r="E2712" s="210" t="s">
        <v>357</v>
      </c>
      <c r="F2712" s="209" t="s">
        <v>357</v>
      </c>
      <c r="G2712" s="209">
        <v>98547</v>
      </c>
      <c r="H2712" s="209" t="s">
        <v>8220</v>
      </c>
      <c r="I2712" s="209" t="s">
        <v>149</v>
      </c>
      <c r="J2712" s="209" t="s">
        <v>5389</v>
      </c>
      <c r="K2712" s="210">
        <v>210.27</v>
      </c>
      <c r="L2712" s="209" t="s">
        <v>5390</v>
      </c>
    </row>
    <row r="2713" spans="1:12" ht="13.5">
      <c r="A2713" s="209" t="s">
        <v>8204</v>
      </c>
      <c r="B2713" s="209" t="s">
        <v>8205</v>
      </c>
      <c r="C2713" s="209" t="s">
        <v>8217</v>
      </c>
      <c r="D2713" s="209" t="s">
        <v>8218</v>
      </c>
      <c r="E2713" s="210" t="s">
        <v>357</v>
      </c>
      <c r="F2713" s="209" t="s">
        <v>357</v>
      </c>
      <c r="G2713" s="209">
        <v>98553</v>
      </c>
      <c r="H2713" s="209" t="s">
        <v>8221</v>
      </c>
      <c r="I2713" s="209" t="s">
        <v>149</v>
      </c>
      <c r="J2713" s="209" t="s">
        <v>5447</v>
      </c>
      <c r="K2713" s="210">
        <v>146.08000000000001</v>
      </c>
      <c r="L2713" s="209" t="s">
        <v>5390</v>
      </c>
    </row>
    <row r="2714" spans="1:12" ht="13.5">
      <c r="A2714" s="209" t="s">
        <v>8204</v>
      </c>
      <c r="B2714" s="209" t="s">
        <v>8205</v>
      </c>
      <c r="C2714" s="209" t="s">
        <v>8217</v>
      </c>
      <c r="D2714" s="209" t="s">
        <v>8218</v>
      </c>
      <c r="E2714" s="210" t="s">
        <v>357</v>
      </c>
      <c r="F2714" s="209" t="s">
        <v>357</v>
      </c>
      <c r="G2714" s="209">
        <v>98554</v>
      </c>
      <c r="H2714" s="209" t="s">
        <v>8222</v>
      </c>
      <c r="I2714" s="209" t="s">
        <v>149</v>
      </c>
      <c r="J2714" s="209" t="s">
        <v>5447</v>
      </c>
      <c r="K2714" s="210">
        <v>44.9</v>
      </c>
      <c r="L2714" s="209" t="s">
        <v>5390</v>
      </c>
    </row>
    <row r="2715" spans="1:12" ht="13.5">
      <c r="A2715" s="209" t="s">
        <v>8204</v>
      </c>
      <c r="B2715" s="209" t="s">
        <v>8205</v>
      </c>
      <c r="C2715" s="209" t="s">
        <v>8223</v>
      </c>
      <c r="D2715" s="209" t="s">
        <v>8224</v>
      </c>
      <c r="E2715" s="210" t="s">
        <v>357</v>
      </c>
      <c r="F2715" s="209" t="s">
        <v>357</v>
      </c>
      <c r="G2715" s="209">
        <v>98557</v>
      </c>
      <c r="H2715" s="209" t="s">
        <v>194</v>
      </c>
      <c r="I2715" s="209" t="s">
        <v>149</v>
      </c>
      <c r="J2715" s="209" t="s">
        <v>5447</v>
      </c>
      <c r="K2715" s="210">
        <v>64.400000000000006</v>
      </c>
      <c r="L2715" s="209" t="s">
        <v>5390</v>
      </c>
    </row>
    <row r="2716" spans="1:12" ht="13.5">
      <c r="A2716" s="209" t="s">
        <v>8204</v>
      </c>
      <c r="B2716" s="209" t="s">
        <v>8205</v>
      </c>
      <c r="C2716" s="209" t="s">
        <v>8225</v>
      </c>
      <c r="D2716" s="209" t="s">
        <v>8226</v>
      </c>
      <c r="E2716" s="210" t="s">
        <v>357</v>
      </c>
      <c r="F2716" s="209" t="s">
        <v>357</v>
      </c>
      <c r="G2716" s="209">
        <v>98563</v>
      </c>
      <c r="H2716" s="209" t="s">
        <v>8227</v>
      </c>
      <c r="I2716" s="209" t="s">
        <v>149</v>
      </c>
      <c r="J2716" s="209" t="s">
        <v>5389</v>
      </c>
      <c r="K2716" s="210">
        <v>34.200000000000003</v>
      </c>
      <c r="L2716" s="209" t="s">
        <v>5390</v>
      </c>
    </row>
    <row r="2717" spans="1:12" ht="13.5">
      <c r="A2717" s="209" t="s">
        <v>8204</v>
      </c>
      <c r="B2717" s="209" t="s">
        <v>8205</v>
      </c>
      <c r="C2717" s="209" t="s">
        <v>8225</v>
      </c>
      <c r="D2717" s="209" t="s">
        <v>8226</v>
      </c>
      <c r="E2717" s="210" t="s">
        <v>357</v>
      </c>
      <c r="F2717" s="209" t="s">
        <v>357</v>
      </c>
      <c r="G2717" s="209">
        <v>98564</v>
      </c>
      <c r="H2717" s="209" t="s">
        <v>8228</v>
      </c>
      <c r="I2717" s="209" t="s">
        <v>149</v>
      </c>
      <c r="J2717" s="209" t="s">
        <v>5447</v>
      </c>
      <c r="K2717" s="210">
        <v>53.18</v>
      </c>
      <c r="L2717" s="209" t="s">
        <v>5390</v>
      </c>
    </row>
    <row r="2718" spans="1:12" ht="13.5">
      <c r="A2718" s="209" t="s">
        <v>8204</v>
      </c>
      <c r="B2718" s="209" t="s">
        <v>8205</v>
      </c>
      <c r="C2718" s="209" t="s">
        <v>8225</v>
      </c>
      <c r="D2718" s="209" t="s">
        <v>8226</v>
      </c>
      <c r="E2718" s="210" t="s">
        <v>357</v>
      </c>
      <c r="F2718" s="209" t="s">
        <v>357</v>
      </c>
      <c r="G2718" s="209">
        <v>98565</v>
      </c>
      <c r="H2718" s="209" t="s">
        <v>8229</v>
      </c>
      <c r="I2718" s="209" t="s">
        <v>149</v>
      </c>
      <c r="J2718" s="209" t="s">
        <v>5389</v>
      </c>
      <c r="K2718" s="210">
        <v>48.72</v>
      </c>
      <c r="L2718" s="209" t="s">
        <v>5390</v>
      </c>
    </row>
    <row r="2719" spans="1:12" ht="13.5">
      <c r="A2719" s="209" t="s">
        <v>8204</v>
      </c>
      <c r="B2719" s="209" t="s">
        <v>8205</v>
      </c>
      <c r="C2719" s="209" t="s">
        <v>8225</v>
      </c>
      <c r="D2719" s="209" t="s">
        <v>8226</v>
      </c>
      <c r="E2719" s="210" t="s">
        <v>357</v>
      </c>
      <c r="F2719" s="209" t="s">
        <v>357</v>
      </c>
      <c r="G2719" s="209">
        <v>98566</v>
      </c>
      <c r="H2719" s="209" t="s">
        <v>8230</v>
      </c>
      <c r="I2719" s="209" t="s">
        <v>149</v>
      </c>
      <c r="J2719" s="209" t="s">
        <v>5447</v>
      </c>
      <c r="K2719" s="210">
        <v>67.709999999999994</v>
      </c>
      <c r="L2719" s="209" t="s">
        <v>5390</v>
      </c>
    </row>
    <row r="2720" spans="1:12" ht="13.5">
      <c r="A2720" s="209" t="s">
        <v>8204</v>
      </c>
      <c r="B2720" s="209" t="s">
        <v>8205</v>
      </c>
      <c r="C2720" s="209" t="s">
        <v>8225</v>
      </c>
      <c r="D2720" s="209" t="s">
        <v>8226</v>
      </c>
      <c r="E2720" s="210" t="s">
        <v>357</v>
      </c>
      <c r="F2720" s="209" t="s">
        <v>357</v>
      </c>
      <c r="G2720" s="209">
        <v>98567</v>
      </c>
      <c r="H2720" s="209" t="s">
        <v>8231</v>
      </c>
      <c r="I2720" s="209" t="s">
        <v>149</v>
      </c>
      <c r="J2720" s="209" t="s">
        <v>5389</v>
      </c>
      <c r="K2720" s="210">
        <v>62.43</v>
      </c>
      <c r="L2720" s="209" t="s">
        <v>5390</v>
      </c>
    </row>
    <row r="2721" spans="1:12" ht="13.5">
      <c r="A2721" s="209" t="s">
        <v>8204</v>
      </c>
      <c r="B2721" s="209" t="s">
        <v>8205</v>
      </c>
      <c r="C2721" s="209" t="s">
        <v>8225</v>
      </c>
      <c r="D2721" s="209" t="s">
        <v>8226</v>
      </c>
      <c r="E2721" s="210" t="s">
        <v>357</v>
      </c>
      <c r="F2721" s="209" t="s">
        <v>357</v>
      </c>
      <c r="G2721" s="209">
        <v>98568</v>
      </c>
      <c r="H2721" s="209" t="s">
        <v>8232</v>
      </c>
      <c r="I2721" s="209" t="s">
        <v>149</v>
      </c>
      <c r="J2721" s="209" t="s">
        <v>5447</v>
      </c>
      <c r="K2721" s="210">
        <v>81.39</v>
      </c>
      <c r="L2721" s="209" t="s">
        <v>5390</v>
      </c>
    </row>
    <row r="2722" spans="1:12" ht="13.5">
      <c r="A2722" s="209" t="s">
        <v>8204</v>
      </c>
      <c r="B2722" s="209" t="s">
        <v>8205</v>
      </c>
      <c r="C2722" s="209" t="s">
        <v>8225</v>
      </c>
      <c r="D2722" s="209" t="s">
        <v>8226</v>
      </c>
      <c r="E2722" s="210" t="s">
        <v>357</v>
      </c>
      <c r="F2722" s="209" t="s">
        <v>357</v>
      </c>
      <c r="G2722" s="209">
        <v>98569</v>
      </c>
      <c r="H2722" s="209" t="s">
        <v>8233</v>
      </c>
      <c r="I2722" s="209" t="s">
        <v>149</v>
      </c>
      <c r="J2722" s="209" t="s">
        <v>5389</v>
      </c>
      <c r="K2722" s="210">
        <v>76.930000000000007</v>
      </c>
      <c r="L2722" s="209" t="s">
        <v>5390</v>
      </c>
    </row>
    <row r="2723" spans="1:12" ht="13.5">
      <c r="A2723" s="209" t="s">
        <v>8204</v>
      </c>
      <c r="B2723" s="209" t="s">
        <v>8205</v>
      </c>
      <c r="C2723" s="209" t="s">
        <v>8225</v>
      </c>
      <c r="D2723" s="209" t="s">
        <v>8226</v>
      </c>
      <c r="E2723" s="210" t="s">
        <v>357</v>
      </c>
      <c r="F2723" s="209" t="s">
        <v>357</v>
      </c>
      <c r="G2723" s="209">
        <v>98570</v>
      </c>
      <c r="H2723" s="209" t="s">
        <v>8234</v>
      </c>
      <c r="I2723" s="209" t="s">
        <v>149</v>
      </c>
      <c r="J2723" s="209" t="s">
        <v>5447</v>
      </c>
      <c r="K2723" s="210">
        <v>95.94</v>
      </c>
      <c r="L2723" s="209" t="s">
        <v>5390</v>
      </c>
    </row>
    <row r="2724" spans="1:12" ht="13.5">
      <c r="A2724" s="209" t="s">
        <v>8204</v>
      </c>
      <c r="B2724" s="209" t="s">
        <v>8205</v>
      </c>
      <c r="C2724" s="209" t="s">
        <v>8225</v>
      </c>
      <c r="D2724" s="209" t="s">
        <v>8226</v>
      </c>
      <c r="E2724" s="210" t="s">
        <v>357</v>
      </c>
      <c r="F2724" s="209" t="s">
        <v>357</v>
      </c>
      <c r="G2724" s="209">
        <v>98571</v>
      </c>
      <c r="H2724" s="209" t="s">
        <v>8235</v>
      </c>
      <c r="I2724" s="209" t="s">
        <v>149</v>
      </c>
      <c r="J2724" s="209" t="s">
        <v>5389</v>
      </c>
      <c r="K2724" s="210">
        <v>46.12</v>
      </c>
      <c r="L2724" s="209" t="s">
        <v>5390</v>
      </c>
    </row>
    <row r="2725" spans="1:12" ht="13.5">
      <c r="A2725" s="209" t="s">
        <v>8204</v>
      </c>
      <c r="B2725" s="209" t="s">
        <v>8205</v>
      </c>
      <c r="C2725" s="209" t="s">
        <v>8225</v>
      </c>
      <c r="D2725" s="209" t="s">
        <v>8226</v>
      </c>
      <c r="E2725" s="210" t="s">
        <v>357</v>
      </c>
      <c r="F2725" s="209" t="s">
        <v>357</v>
      </c>
      <c r="G2725" s="209">
        <v>98572</v>
      </c>
      <c r="H2725" s="209" t="s">
        <v>8236</v>
      </c>
      <c r="I2725" s="209" t="s">
        <v>149</v>
      </c>
      <c r="J2725" s="209" t="s">
        <v>5389</v>
      </c>
      <c r="K2725" s="210">
        <v>56.64</v>
      </c>
      <c r="L2725" s="209" t="s">
        <v>5390</v>
      </c>
    </row>
    <row r="2726" spans="1:12" ht="13.5">
      <c r="A2726" s="209" t="s">
        <v>8204</v>
      </c>
      <c r="B2726" s="209" t="s">
        <v>8205</v>
      </c>
      <c r="C2726" s="209" t="s">
        <v>8225</v>
      </c>
      <c r="D2726" s="209" t="s">
        <v>8226</v>
      </c>
      <c r="E2726" s="210" t="s">
        <v>357</v>
      </c>
      <c r="F2726" s="209" t="s">
        <v>357</v>
      </c>
      <c r="G2726" s="209">
        <v>98573</v>
      </c>
      <c r="H2726" s="209" t="s">
        <v>8237</v>
      </c>
      <c r="I2726" s="209" t="s">
        <v>149</v>
      </c>
      <c r="J2726" s="209" t="s">
        <v>5447</v>
      </c>
      <c r="K2726" s="210">
        <v>75.290000000000006</v>
      </c>
      <c r="L2726" s="209" t="s">
        <v>5390</v>
      </c>
    </row>
    <row r="2727" spans="1:12" ht="13.5">
      <c r="A2727" s="209" t="s">
        <v>8238</v>
      </c>
      <c r="B2727" s="209" t="s">
        <v>8239</v>
      </c>
      <c r="C2727" s="209" t="s">
        <v>8240</v>
      </c>
      <c r="D2727" s="209" t="s">
        <v>8241</v>
      </c>
      <c r="E2727" s="210" t="s">
        <v>357</v>
      </c>
      <c r="F2727" s="209" t="s">
        <v>357</v>
      </c>
      <c r="G2727" s="209">
        <v>91831</v>
      </c>
      <c r="H2727" s="209" t="s">
        <v>8242</v>
      </c>
      <c r="I2727" s="209" t="s">
        <v>148</v>
      </c>
      <c r="J2727" s="209" t="s">
        <v>5447</v>
      </c>
      <c r="K2727" s="210">
        <v>9.26</v>
      </c>
      <c r="L2727" s="209" t="s">
        <v>5390</v>
      </c>
    </row>
    <row r="2728" spans="1:12" ht="13.5">
      <c r="A2728" s="209" t="s">
        <v>8238</v>
      </c>
      <c r="B2728" s="209" t="s">
        <v>8239</v>
      </c>
      <c r="C2728" s="209" t="s">
        <v>8240</v>
      </c>
      <c r="D2728" s="209" t="s">
        <v>8241</v>
      </c>
      <c r="E2728" s="210" t="s">
        <v>357</v>
      </c>
      <c r="F2728" s="209" t="s">
        <v>357</v>
      </c>
      <c r="G2728" s="209">
        <v>91833</v>
      </c>
      <c r="H2728" s="209" t="s">
        <v>8243</v>
      </c>
      <c r="I2728" s="209" t="s">
        <v>148</v>
      </c>
      <c r="J2728" s="209" t="s">
        <v>5447</v>
      </c>
      <c r="K2728" s="210">
        <v>9.89</v>
      </c>
      <c r="L2728" s="209" t="s">
        <v>5390</v>
      </c>
    </row>
    <row r="2729" spans="1:12" ht="13.5">
      <c r="A2729" s="209" t="s">
        <v>8238</v>
      </c>
      <c r="B2729" s="209" t="s">
        <v>8239</v>
      </c>
      <c r="C2729" s="209" t="s">
        <v>8240</v>
      </c>
      <c r="D2729" s="209" t="s">
        <v>8241</v>
      </c>
      <c r="E2729" s="210" t="s">
        <v>357</v>
      </c>
      <c r="F2729" s="209" t="s">
        <v>357</v>
      </c>
      <c r="G2729" s="209">
        <v>91834</v>
      </c>
      <c r="H2729" s="209" t="s">
        <v>8244</v>
      </c>
      <c r="I2729" s="209" t="s">
        <v>148</v>
      </c>
      <c r="J2729" s="209" t="s">
        <v>5447</v>
      </c>
      <c r="K2729" s="210">
        <v>9.9600000000000009</v>
      </c>
      <c r="L2729" s="209" t="s">
        <v>5390</v>
      </c>
    </row>
    <row r="2730" spans="1:12" ht="13.5">
      <c r="A2730" s="209" t="s">
        <v>8238</v>
      </c>
      <c r="B2730" s="209" t="s">
        <v>8239</v>
      </c>
      <c r="C2730" s="209" t="s">
        <v>8240</v>
      </c>
      <c r="D2730" s="209" t="s">
        <v>8241</v>
      </c>
      <c r="E2730" s="210" t="s">
        <v>357</v>
      </c>
      <c r="F2730" s="209" t="s">
        <v>357</v>
      </c>
      <c r="G2730" s="209">
        <v>91835</v>
      </c>
      <c r="H2730" s="209" t="s">
        <v>8245</v>
      </c>
      <c r="I2730" s="209" t="s">
        <v>148</v>
      </c>
      <c r="J2730" s="209" t="s">
        <v>5447</v>
      </c>
      <c r="K2730" s="210">
        <v>11.59</v>
      </c>
      <c r="L2730" s="209" t="s">
        <v>5390</v>
      </c>
    </row>
    <row r="2731" spans="1:12" ht="13.5">
      <c r="A2731" s="209" t="s">
        <v>8238</v>
      </c>
      <c r="B2731" s="209" t="s">
        <v>8239</v>
      </c>
      <c r="C2731" s="209" t="s">
        <v>8240</v>
      </c>
      <c r="D2731" s="209" t="s">
        <v>8241</v>
      </c>
      <c r="E2731" s="210" t="s">
        <v>357</v>
      </c>
      <c r="F2731" s="209" t="s">
        <v>357</v>
      </c>
      <c r="G2731" s="209">
        <v>91836</v>
      </c>
      <c r="H2731" s="209" t="s">
        <v>8246</v>
      </c>
      <c r="I2731" s="209" t="s">
        <v>148</v>
      </c>
      <c r="J2731" s="209" t="s">
        <v>5447</v>
      </c>
      <c r="K2731" s="210">
        <v>12.75</v>
      </c>
      <c r="L2731" s="209" t="s">
        <v>5390</v>
      </c>
    </row>
    <row r="2732" spans="1:12" ht="13.5">
      <c r="A2732" s="209" t="s">
        <v>8238</v>
      </c>
      <c r="B2732" s="209" t="s">
        <v>8239</v>
      </c>
      <c r="C2732" s="209" t="s">
        <v>8240</v>
      </c>
      <c r="D2732" s="209" t="s">
        <v>8241</v>
      </c>
      <c r="E2732" s="210" t="s">
        <v>357</v>
      </c>
      <c r="F2732" s="209" t="s">
        <v>357</v>
      </c>
      <c r="G2732" s="209">
        <v>91837</v>
      </c>
      <c r="H2732" s="209" t="s">
        <v>8247</v>
      </c>
      <c r="I2732" s="209" t="s">
        <v>148</v>
      </c>
      <c r="J2732" s="209" t="s">
        <v>5447</v>
      </c>
      <c r="K2732" s="210">
        <v>16.54</v>
      </c>
      <c r="L2732" s="209" t="s">
        <v>5390</v>
      </c>
    </row>
    <row r="2733" spans="1:12" ht="13.5">
      <c r="A2733" s="209" t="s">
        <v>8238</v>
      </c>
      <c r="B2733" s="209" t="s">
        <v>8239</v>
      </c>
      <c r="C2733" s="209" t="s">
        <v>8240</v>
      </c>
      <c r="D2733" s="209" t="s">
        <v>8241</v>
      </c>
      <c r="E2733" s="210" t="s">
        <v>357</v>
      </c>
      <c r="F2733" s="209" t="s">
        <v>357</v>
      </c>
      <c r="G2733" s="209">
        <v>91839</v>
      </c>
      <c r="H2733" s="209" t="s">
        <v>8248</v>
      </c>
      <c r="I2733" s="209" t="s">
        <v>148</v>
      </c>
      <c r="J2733" s="209" t="s">
        <v>5447</v>
      </c>
      <c r="K2733" s="210">
        <v>10.75</v>
      </c>
      <c r="L2733" s="209" t="s">
        <v>5390</v>
      </c>
    </row>
    <row r="2734" spans="1:12" ht="13.5">
      <c r="A2734" s="209" t="s">
        <v>8238</v>
      </c>
      <c r="B2734" s="209" t="s">
        <v>8239</v>
      </c>
      <c r="C2734" s="209" t="s">
        <v>8240</v>
      </c>
      <c r="D2734" s="209" t="s">
        <v>8241</v>
      </c>
      <c r="E2734" s="210" t="s">
        <v>357</v>
      </c>
      <c r="F2734" s="209" t="s">
        <v>357</v>
      </c>
      <c r="G2734" s="209">
        <v>91840</v>
      </c>
      <c r="H2734" s="209" t="s">
        <v>8249</v>
      </c>
      <c r="I2734" s="209" t="s">
        <v>148</v>
      </c>
      <c r="J2734" s="209" t="s">
        <v>5447</v>
      </c>
      <c r="K2734" s="210">
        <v>13.19</v>
      </c>
      <c r="L2734" s="209" t="s">
        <v>5390</v>
      </c>
    </row>
    <row r="2735" spans="1:12" ht="13.5">
      <c r="A2735" s="209" t="s">
        <v>8238</v>
      </c>
      <c r="B2735" s="209" t="s">
        <v>8239</v>
      </c>
      <c r="C2735" s="209" t="s">
        <v>8240</v>
      </c>
      <c r="D2735" s="209" t="s">
        <v>8241</v>
      </c>
      <c r="E2735" s="210" t="s">
        <v>357</v>
      </c>
      <c r="F2735" s="209" t="s">
        <v>357</v>
      </c>
      <c r="G2735" s="209">
        <v>91841</v>
      </c>
      <c r="H2735" s="209" t="s">
        <v>8250</v>
      </c>
      <c r="I2735" s="209" t="s">
        <v>148</v>
      </c>
      <c r="J2735" s="209" t="s">
        <v>5447</v>
      </c>
      <c r="K2735" s="210">
        <v>12.42</v>
      </c>
      <c r="L2735" s="209" t="s">
        <v>5390</v>
      </c>
    </row>
    <row r="2736" spans="1:12" ht="13.5">
      <c r="A2736" s="209" t="s">
        <v>8238</v>
      </c>
      <c r="B2736" s="209" t="s">
        <v>8239</v>
      </c>
      <c r="C2736" s="209" t="s">
        <v>8240</v>
      </c>
      <c r="D2736" s="209" t="s">
        <v>8241</v>
      </c>
      <c r="E2736" s="210" t="s">
        <v>357</v>
      </c>
      <c r="F2736" s="209" t="s">
        <v>357</v>
      </c>
      <c r="G2736" s="209">
        <v>91842</v>
      </c>
      <c r="H2736" s="209" t="s">
        <v>8251</v>
      </c>
      <c r="I2736" s="209" t="s">
        <v>148</v>
      </c>
      <c r="J2736" s="209" t="s">
        <v>5447</v>
      </c>
      <c r="K2736" s="210">
        <v>5.43</v>
      </c>
      <c r="L2736" s="209" t="s">
        <v>5390</v>
      </c>
    </row>
    <row r="2737" spans="1:12" ht="13.5">
      <c r="A2737" s="209" t="s">
        <v>8238</v>
      </c>
      <c r="B2737" s="209" t="s">
        <v>8239</v>
      </c>
      <c r="C2737" s="209" t="s">
        <v>8240</v>
      </c>
      <c r="D2737" s="209" t="s">
        <v>8241</v>
      </c>
      <c r="E2737" s="210" t="s">
        <v>357</v>
      </c>
      <c r="F2737" s="209" t="s">
        <v>357</v>
      </c>
      <c r="G2737" s="209">
        <v>91843</v>
      </c>
      <c r="H2737" s="209" t="s">
        <v>8252</v>
      </c>
      <c r="I2737" s="209" t="s">
        <v>148</v>
      </c>
      <c r="J2737" s="209" t="s">
        <v>5447</v>
      </c>
      <c r="K2737" s="210">
        <v>6.06</v>
      </c>
      <c r="L2737" s="209" t="s">
        <v>5390</v>
      </c>
    </row>
    <row r="2738" spans="1:12" ht="13.5">
      <c r="A2738" s="209" t="s">
        <v>8238</v>
      </c>
      <c r="B2738" s="209" t="s">
        <v>8239</v>
      </c>
      <c r="C2738" s="209" t="s">
        <v>8240</v>
      </c>
      <c r="D2738" s="209" t="s">
        <v>8241</v>
      </c>
      <c r="E2738" s="210" t="s">
        <v>357</v>
      </c>
      <c r="F2738" s="209" t="s">
        <v>357</v>
      </c>
      <c r="G2738" s="209">
        <v>91844</v>
      </c>
      <c r="H2738" s="209" t="s">
        <v>8253</v>
      </c>
      <c r="I2738" s="209" t="s">
        <v>148</v>
      </c>
      <c r="J2738" s="209" t="s">
        <v>5447</v>
      </c>
      <c r="K2738" s="210">
        <v>6.08</v>
      </c>
      <c r="L2738" s="209" t="s">
        <v>5390</v>
      </c>
    </row>
    <row r="2739" spans="1:12" ht="13.5">
      <c r="A2739" s="209" t="s">
        <v>8238</v>
      </c>
      <c r="B2739" s="209" t="s">
        <v>8239</v>
      </c>
      <c r="C2739" s="209" t="s">
        <v>8240</v>
      </c>
      <c r="D2739" s="209" t="s">
        <v>8241</v>
      </c>
      <c r="E2739" s="210" t="s">
        <v>357</v>
      </c>
      <c r="F2739" s="209" t="s">
        <v>357</v>
      </c>
      <c r="G2739" s="209">
        <v>91845</v>
      </c>
      <c r="H2739" s="209" t="s">
        <v>8254</v>
      </c>
      <c r="I2739" s="209" t="s">
        <v>148</v>
      </c>
      <c r="J2739" s="209" t="s">
        <v>5447</v>
      </c>
      <c r="K2739" s="210">
        <v>7.71</v>
      </c>
      <c r="L2739" s="209" t="s">
        <v>5390</v>
      </c>
    </row>
    <row r="2740" spans="1:12" ht="13.5">
      <c r="A2740" s="209" t="s">
        <v>8238</v>
      </c>
      <c r="B2740" s="209" t="s">
        <v>8239</v>
      </c>
      <c r="C2740" s="209" t="s">
        <v>8240</v>
      </c>
      <c r="D2740" s="209" t="s">
        <v>8241</v>
      </c>
      <c r="E2740" s="210" t="s">
        <v>357</v>
      </c>
      <c r="F2740" s="209" t="s">
        <v>357</v>
      </c>
      <c r="G2740" s="209">
        <v>91846</v>
      </c>
      <c r="H2740" s="209" t="s">
        <v>8255</v>
      </c>
      <c r="I2740" s="209" t="s">
        <v>148</v>
      </c>
      <c r="J2740" s="209" t="s">
        <v>5447</v>
      </c>
      <c r="K2740" s="210">
        <v>8.92</v>
      </c>
      <c r="L2740" s="209" t="s">
        <v>5390</v>
      </c>
    </row>
    <row r="2741" spans="1:12" ht="13.5">
      <c r="A2741" s="209" t="s">
        <v>8238</v>
      </c>
      <c r="B2741" s="209" t="s">
        <v>8239</v>
      </c>
      <c r="C2741" s="209" t="s">
        <v>8240</v>
      </c>
      <c r="D2741" s="209" t="s">
        <v>8241</v>
      </c>
      <c r="E2741" s="210" t="s">
        <v>357</v>
      </c>
      <c r="F2741" s="209" t="s">
        <v>357</v>
      </c>
      <c r="G2741" s="209">
        <v>91847</v>
      </c>
      <c r="H2741" s="209" t="s">
        <v>8256</v>
      </c>
      <c r="I2741" s="209" t="s">
        <v>148</v>
      </c>
      <c r="J2741" s="209" t="s">
        <v>5447</v>
      </c>
      <c r="K2741" s="210">
        <v>12.71</v>
      </c>
      <c r="L2741" s="209" t="s">
        <v>5390</v>
      </c>
    </row>
    <row r="2742" spans="1:12" ht="13.5">
      <c r="A2742" s="209" t="s">
        <v>8238</v>
      </c>
      <c r="B2742" s="209" t="s">
        <v>8239</v>
      </c>
      <c r="C2742" s="209" t="s">
        <v>8240</v>
      </c>
      <c r="D2742" s="209" t="s">
        <v>8241</v>
      </c>
      <c r="E2742" s="210" t="s">
        <v>357</v>
      </c>
      <c r="F2742" s="209" t="s">
        <v>357</v>
      </c>
      <c r="G2742" s="209">
        <v>91849</v>
      </c>
      <c r="H2742" s="209" t="s">
        <v>8257</v>
      </c>
      <c r="I2742" s="209" t="s">
        <v>148</v>
      </c>
      <c r="J2742" s="209" t="s">
        <v>5447</v>
      </c>
      <c r="K2742" s="210">
        <v>6.92</v>
      </c>
      <c r="L2742" s="209" t="s">
        <v>5390</v>
      </c>
    </row>
    <row r="2743" spans="1:12" ht="13.5">
      <c r="A2743" s="209" t="s">
        <v>8238</v>
      </c>
      <c r="B2743" s="209" t="s">
        <v>8239</v>
      </c>
      <c r="C2743" s="209" t="s">
        <v>8240</v>
      </c>
      <c r="D2743" s="209" t="s">
        <v>8241</v>
      </c>
      <c r="E2743" s="210" t="s">
        <v>357</v>
      </c>
      <c r="F2743" s="209" t="s">
        <v>357</v>
      </c>
      <c r="G2743" s="209">
        <v>91850</v>
      </c>
      <c r="H2743" s="209" t="s">
        <v>8258</v>
      </c>
      <c r="I2743" s="209" t="s">
        <v>148</v>
      </c>
      <c r="J2743" s="209" t="s">
        <v>5447</v>
      </c>
      <c r="K2743" s="210">
        <v>9.33</v>
      </c>
      <c r="L2743" s="209" t="s">
        <v>5390</v>
      </c>
    </row>
    <row r="2744" spans="1:12" ht="13.5">
      <c r="A2744" s="209" t="s">
        <v>8238</v>
      </c>
      <c r="B2744" s="209" t="s">
        <v>8239</v>
      </c>
      <c r="C2744" s="209" t="s">
        <v>8240</v>
      </c>
      <c r="D2744" s="209" t="s">
        <v>8241</v>
      </c>
      <c r="E2744" s="210" t="s">
        <v>357</v>
      </c>
      <c r="F2744" s="209" t="s">
        <v>357</v>
      </c>
      <c r="G2744" s="209">
        <v>91851</v>
      </c>
      <c r="H2744" s="209" t="s">
        <v>8259</v>
      </c>
      <c r="I2744" s="209" t="s">
        <v>148</v>
      </c>
      <c r="J2744" s="209" t="s">
        <v>5447</v>
      </c>
      <c r="K2744" s="210">
        <v>8.56</v>
      </c>
      <c r="L2744" s="209" t="s">
        <v>5390</v>
      </c>
    </row>
    <row r="2745" spans="1:12" ht="13.5">
      <c r="A2745" s="209" t="s">
        <v>8238</v>
      </c>
      <c r="B2745" s="209" t="s">
        <v>8239</v>
      </c>
      <c r="C2745" s="209" t="s">
        <v>8240</v>
      </c>
      <c r="D2745" s="209" t="s">
        <v>8241</v>
      </c>
      <c r="E2745" s="210" t="s">
        <v>357</v>
      </c>
      <c r="F2745" s="209" t="s">
        <v>357</v>
      </c>
      <c r="G2745" s="209">
        <v>91852</v>
      </c>
      <c r="H2745" s="209" t="s">
        <v>8260</v>
      </c>
      <c r="I2745" s="209" t="s">
        <v>148</v>
      </c>
      <c r="J2745" s="209" t="s">
        <v>5447</v>
      </c>
      <c r="K2745" s="210">
        <v>7.79</v>
      </c>
      <c r="L2745" s="209" t="s">
        <v>5390</v>
      </c>
    </row>
    <row r="2746" spans="1:12" ht="13.5">
      <c r="A2746" s="209" t="s">
        <v>8238</v>
      </c>
      <c r="B2746" s="209" t="s">
        <v>8239</v>
      </c>
      <c r="C2746" s="209" t="s">
        <v>8240</v>
      </c>
      <c r="D2746" s="209" t="s">
        <v>8241</v>
      </c>
      <c r="E2746" s="210" t="s">
        <v>357</v>
      </c>
      <c r="F2746" s="209" t="s">
        <v>357</v>
      </c>
      <c r="G2746" s="209">
        <v>91853</v>
      </c>
      <c r="H2746" s="209" t="s">
        <v>8261</v>
      </c>
      <c r="I2746" s="209" t="s">
        <v>148</v>
      </c>
      <c r="J2746" s="209" t="s">
        <v>5447</v>
      </c>
      <c r="K2746" s="210">
        <v>8.3800000000000008</v>
      </c>
      <c r="L2746" s="209" t="s">
        <v>5390</v>
      </c>
    </row>
    <row r="2747" spans="1:12" ht="13.5">
      <c r="A2747" s="209" t="s">
        <v>8238</v>
      </c>
      <c r="B2747" s="209" t="s">
        <v>8239</v>
      </c>
      <c r="C2747" s="209" t="s">
        <v>8240</v>
      </c>
      <c r="D2747" s="209" t="s">
        <v>8241</v>
      </c>
      <c r="E2747" s="210" t="s">
        <v>357</v>
      </c>
      <c r="F2747" s="209" t="s">
        <v>357</v>
      </c>
      <c r="G2747" s="209">
        <v>91854</v>
      </c>
      <c r="H2747" s="209" t="s">
        <v>8262</v>
      </c>
      <c r="I2747" s="209" t="s">
        <v>148</v>
      </c>
      <c r="J2747" s="209" t="s">
        <v>5447</v>
      </c>
      <c r="K2747" s="210">
        <v>8.42</v>
      </c>
      <c r="L2747" s="209" t="s">
        <v>5390</v>
      </c>
    </row>
    <row r="2748" spans="1:12" ht="13.5">
      <c r="A2748" s="209" t="s">
        <v>8238</v>
      </c>
      <c r="B2748" s="209" t="s">
        <v>8239</v>
      </c>
      <c r="C2748" s="209" t="s">
        <v>8240</v>
      </c>
      <c r="D2748" s="209" t="s">
        <v>8241</v>
      </c>
      <c r="E2748" s="210" t="s">
        <v>357</v>
      </c>
      <c r="F2748" s="209" t="s">
        <v>357</v>
      </c>
      <c r="G2748" s="209">
        <v>91855</v>
      </c>
      <c r="H2748" s="209" t="s">
        <v>8263</v>
      </c>
      <c r="I2748" s="209" t="s">
        <v>148</v>
      </c>
      <c r="J2748" s="209" t="s">
        <v>5447</v>
      </c>
      <c r="K2748" s="210">
        <v>9.93</v>
      </c>
      <c r="L2748" s="209" t="s">
        <v>5390</v>
      </c>
    </row>
    <row r="2749" spans="1:12" ht="13.5">
      <c r="A2749" s="209" t="s">
        <v>8238</v>
      </c>
      <c r="B2749" s="209" t="s">
        <v>8239</v>
      </c>
      <c r="C2749" s="209" t="s">
        <v>8240</v>
      </c>
      <c r="D2749" s="209" t="s">
        <v>8241</v>
      </c>
      <c r="E2749" s="210" t="s">
        <v>357</v>
      </c>
      <c r="F2749" s="209" t="s">
        <v>357</v>
      </c>
      <c r="G2749" s="209">
        <v>91856</v>
      </c>
      <c r="H2749" s="209" t="s">
        <v>8264</v>
      </c>
      <c r="I2749" s="209" t="s">
        <v>148</v>
      </c>
      <c r="J2749" s="209" t="s">
        <v>5447</v>
      </c>
      <c r="K2749" s="210">
        <v>11.09</v>
      </c>
      <c r="L2749" s="209" t="s">
        <v>5390</v>
      </c>
    </row>
    <row r="2750" spans="1:12" ht="13.5">
      <c r="A2750" s="209" t="s">
        <v>8238</v>
      </c>
      <c r="B2750" s="209" t="s">
        <v>8239</v>
      </c>
      <c r="C2750" s="209" t="s">
        <v>8240</v>
      </c>
      <c r="D2750" s="209" t="s">
        <v>8241</v>
      </c>
      <c r="E2750" s="210" t="s">
        <v>357</v>
      </c>
      <c r="F2750" s="209" t="s">
        <v>357</v>
      </c>
      <c r="G2750" s="209">
        <v>91857</v>
      </c>
      <c r="H2750" s="209" t="s">
        <v>8265</v>
      </c>
      <c r="I2750" s="209" t="s">
        <v>148</v>
      </c>
      <c r="J2750" s="209" t="s">
        <v>5447</v>
      </c>
      <c r="K2750" s="210">
        <v>14.6</v>
      </c>
      <c r="L2750" s="209" t="s">
        <v>5390</v>
      </c>
    </row>
    <row r="2751" spans="1:12" ht="13.5">
      <c r="A2751" s="209" t="s">
        <v>8238</v>
      </c>
      <c r="B2751" s="209" t="s">
        <v>8239</v>
      </c>
      <c r="C2751" s="209" t="s">
        <v>8240</v>
      </c>
      <c r="D2751" s="209" t="s">
        <v>8241</v>
      </c>
      <c r="E2751" s="210" t="s">
        <v>357</v>
      </c>
      <c r="F2751" s="209" t="s">
        <v>357</v>
      </c>
      <c r="G2751" s="209">
        <v>91859</v>
      </c>
      <c r="H2751" s="209" t="s">
        <v>8266</v>
      </c>
      <c r="I2751" s="209" t="s">
        <v>148</v>
      </c>
      <c r="J2751" s="209" t="s">
        <v>5447</v>
      </c>
      <c r="K2751" s="210">
        <v>9.24</v>
      </c>
      <c r="L2751" s="209" t="s">
        <v>5390</v>
      </c>
    </row>
    <row r="2752" spans="1:12" ht="13.5">
      <c r="A2752" s="209" t="s">
        <v>8238</v>
      </c>
      <c r="B2752" s="209" t="s">
        <v>8239</v>
      </c>
      <c r="C2752" s="209" t="s">
        <v>8240</v>
      </c>
      <c r="D2752" s="209" t="s">
        <v>8241</v>
      </c>
      <c r="E2752" s="210" t="s">
        <v>357</v>
      </c>
      <c r="F2752" s="209" t="s">
        <v>357</v>
      </c>
      <c r="G2752" s="209">
        <v>91860</v>
      </c>
      <c r="H2752" s="209" t="s">
        <v>8267</v>
      </c>
      <c r="I2752" s="209" t="s">
        <v>148</v>
      </c>
      <c r="J2752" s="209" t="s">
        <v>5447</v>
      </c>
      <c r="K2752" s="210">
        <v>11.52</v>
      </c>
      <c r="L2752" s="209" t="s">
        <v>5390</v>
      </c>
    </row>
    <row r="2753" spans="1:12" ht="13.5">
      <c r="A2753" s="209" t="s">
        <v>8238</v>
      </c>
      <c r="B2753" s="209" t="s">
        <v>8239</v>
      </c>
      <c r="C2753" s="209" t="s">
        <v>8240</v>
      </c>
      <c r="D2753" s="209" t="s">
        <v>8241</v>
      </c>
      <c r="E2753" s="210" t="s">
        <v>357</v>
      </c>
      <c r="F2753" s="209" t="s">
        <v>357</v>
      </c>
      <c r="G2753" s="209">
        <v>91861</v>
      </c>
      <c r="H2753" s="209" t="s">
        <v>8268</v>
      </c>
      <c r="I2753" s="209" t="s">
        <v>148</v>
      </c>
      <c r="J2753" s="209" t="s">
        <v>5447</v>
      </c>
      <c r="K2753" s="210">
        <v>10.81</v>
      </c>
      <c r="L2753" s="209" t="s">
        <v>5390</v>
      </c>
    </row>
    <row r="2754" spans="1:12" ht="13.5">
      <c r="A2754" s="209" t="s">
        <v>8238</v>
      </c>
      <c r="B2754" s="209" t="s">
        <v>8239</v>
      </c>
      <c r="C2754" s="209" t="s">
        <v>8240</v>
      </c>
      <c r="D2754" s="209" t="s">
        <v>8241</v>
      </c>
      <c r="E2754" s="210" t="s">
        <v>357</v>
      </c>
      <c r="F2754" s="209" t="s">
        <v>357</v>
      </c>
      <c r="G2754" s="209">
        <v>91862</v>
      </c>
      <c r="H2754" s="209" t="s">
        <v>8269</v>
      </c>
      <c r="I2754" s="209" t="s">
        <v>148</v>
      </c>
      <c r="J2754" s="209" t="s">
        <v>5447</v>
      </c>
      <c r="K2754" s="210">
        <v>8.74</v>
      </c>
      <c r="L2754" s="209" t="s">
        <v>5390</v>
      </c>
    </row>
    <row r="2755" spans="1:12" ht="13.5">
      <c r="A2755" s="209" t="s">
        <v>8238</v>
      </c>
      <c r="B2755" s="209" t="s">
        <v>8239</v>
      </c>
      <c r="C2755" s="209" t="s">
        <v>8240</v>
      </c>
      <c r="D2755" s="209" t="s">
        <v>8241</v>
      </c>
      <c r="E2755" s="210" t="s">
        <v>357</v>
      </c>
      <c r="F2755" s="209" t="s">
        <v>357</v>
      </c>
      <c r="G2755" s="209">
        <v>91863</v>
      </c>
      <c r="H2755" s="209" t="s">
        <v>8270</v>
      </c>
      <c r="I2755" s="209" t="s">
        <v>148</v>
      </c>
      <c r="J2755" s="209" t="s">
        <v>5447</v>
      </c>
      <c r="K2755" s="210">
        <v>10.39</v>
      </c>
      <c r="L2755" s="209" t="s">
        <v>5390</v>
      </c>
    </row>
    <row r="2756" spans="1:12" ht="13.5">
      <c r="A2756" s="209" t="s">
        <v>8238</v>
      </c>
      <c r="B2756" s="209" t="s">
        <v>8239</v>
      </c>
      <c r="C2756" s="209" t="s">
        <v>8240</v>
      </c>
      <c r="D2756" s="209" t="s">
        <v>8241</v>
      </c>
      <c r="E2756" s="210" t="s">
        <v>357</v>
      </c>
      <c r="F2756" s="209" t="s">
        <v>357</v>
      </c>
      <c r="G2756" s="209">
        <v>91864</v>
      </c>
      <c r="H2756" s="209" t="s">
        <v>8271</v>
      </c>
      <c r="I2756" s="209" t="s">
        <v>148</v>
      </c>
      <c r="J2756" s="209" t="s">
        <v>5447</v>
      </c>
      <c r="K2756" s="210">
        <v>14.3</v>
      </c>
      <c r="L2756" s="209" t="s">
        <v>5390</v>
      </c>
    </row>
    <row r="2757" spans="1:12" ht="13.5">
      <c r="A2757" s="209" t="s">
        <v>8238</v>
      </c>
      <c r="B2757" s="209" t="s">
        <v>8239</v>
      </c>
      <c r="C2757" s="209" t="s">
        <v>8240</v>
      </c>
      <c r="D2757" s="209" t="s">
        <v>8241</v>
      </c>
      <c r="E2757" s="210" t="s">
        <v>357</v>
      </c>
      <c r="F2757" s="209" t="s">
        <v>357</v>
      </c>
      <c r="G2757" s="209">
        <v>91865</v>
      </c>
      <c r="H2757" s="209" t="s">
        <v>8272</v>
      </c>
      <c r="I2757" s="209" t="s">
        <v>148</v>
      </c>
      <c r="J2757" s="209" t="s">
        <v>5447</v>
      </c>
      <c r="K2757" s="210">
        <v>18.09</v>
      </c>
      <c r="L2757" s="209" t="s">
        <v>5390</v>
      </c>
    </row>
    <row r="2758" spans="1:12" ht="13.5">
      <c r="A2758" s="209" t="s">
        <v>8238</v>
      </c>
      <c r="B2758" s="209" t="s">
        <v>8239</v>
      </c>
      <c r="C2758" s="209" t="s">
        <v>8240</v>
      </c>
      <c r="D2758" s="209" t="s">
        <v>8241</v>
      </c>
      <c r="E2758" s="210" t="s">
        <v>357</v>
      </c>
      <c r="F2758" s="209" t="s">
        <v>357</v>
      </c>
      <c r="G2758" s="209">
        <v>91866</v>
      </c>
      <c r="H2758" s="209" t="s">
        <v>8273</v>
      </c>
      <c r="I2758" s="209" t="s">
        <v>148</v>
      </c>
      <c r="J2758" s="209" t="s">
        <v>5447</v>
      </c>
      <c r="K2758" s="210">
        <v>7.74</v>
      </c>
      <c r="L2758" s="209" t="s">
        <v>5390</v>
      </c>
    </row>
    <row r="2759" spans="1:12" ht="13.5">
      <c r="A2759" s="209" t="s">
        <v>8238</v>
      </c>
      <c r="B2759" s="209" t="s">
        <v>8239</v>
      </c>
      <c r="C2759" s="209" t="s">
        <v>8240</v>
      </c>
      <c r="D2759" s="209" t="s">
        <v>8241</v>
      </c>
      <c r="E2759" s="210" t="s">
        <v>357</v>
      </c>
      <c r="F2759" s="209" t="s">
        <v>357</v>
      </c>
      <c r="G2759" s="209">
        <v>91867</v>
      </c>
      <c r="H2759" s="209" t="s">
        <v>8274</v>
      </c>
      <c r="I2759" s="209" t="s">
        <v>148</v>
      </c>
      <c r="J2759" s="209" t="s">
        <v>5447</v>
      </c>
      <c r="K2759" s="210">
        <v>9.4</v>
      </c>
      <c r="L2759" s="209" t="s">
        <v>5390</v>
      </c>
    </row>
    <row r="2760" spans="1:12" ht="13.5">
      <c r="A2760" s="209" t="s">
        <v>8238</v>
      </c>
      <c r="B2760" s="209" t="s">
        <v>8239</v>
      </c>
      <c r="C2760" s="209" t="s">
        <v>8240</v>
      </c>
      <c r="D2760" s="209" t="s">
        <v>8241</v>
      </c>
      <c r="E2760" s="210" t="s">
        <v>357</v>
      </c>
      <c r="F2760" s="209" t="s">
        <v>357</v>
      </c>
      <c r="G2760" s="209">
        <v>91868</v>
      </c>
      <c r="H2760" s="209" t="s">
        <v>8275</v>
      </c>
      <c r="I2760" s="209" t="s">
        <v>148</v>
      </c>
      <c r="J2760" s="209" t="s">
        <v>5447</v>
      </c>
      <c r="K2760" s="210">
        <v>13.31</v>
      </c>
      <c r="L2760" s="209" t="s">
        <v>5390</v>
      </c>
    </row>
    <row r="2761" spans="1:12" ht="13.5">
      <c r="A2761" s="209" t="s">
        <v>8238</v>
      </c>
      <c r="B2761" s="209" t="s">
        <v>8239</v>
      </c>
      <c r="C2761" s="209" t="s">
        <v>8240</v>
      </c>
      <c r="D2761" s="209" t="s">
        <v>8241</v>
      </c>
      <c r="E2761" s="210" t="s">
        <v>357</v>
      </c>
      <c r="F2761" s="209" t="s">
        <v>357</v>
      </c>
      <c r="G2761" s="209">
        <v>91869</v>
      </c>
      <c r="H2761" s="209" t="s">
        <v>8276</v>
      </c>
      <c r="I2761" s="209" t="s">
        <v>148</v>
      </c>
      <c r="J2761" s="209" t="s">
        <v>5447</v>
      </c>
      <c r="K2761" s="210">
        <v>17.059999999999999</v>
      </c>
      <c r="L2761" s="209" t="s">
        <v>5390</v>
      </c>
    </row>
    <row r="2762" spans="1:12" ht="13.5">
      <c r="A2762" s="209" t="s">
        <v>8238</v>
      </c>
      <c r="B2762" s="209" t="s">
        <v>8239</v>
      </c>
      <c r="C2762" s="209" t="s">
        <v>8240</v>
      </c>
      <c r="D2762" s="209" t="s">
        <v>8241</v>
      </c>
      <c r="E2762" s="210" t="s">
        <v>357</v>
      </c>
      <c r="F2762" s="209" t="s">
        <v>357</v>
      </c>
      <c r="G2762" s="209">
        <v>91870</v>
      </c>
      <c r="H2762" s="209" t="s">
        <v>8277</v>
      </c>
      <c r="I2762" s="209" t="s">
        <v>148</v>
      </c>
      <c r="J2762" s="209" t="s">
        <v>5447</v>
      </c>
      <c r="K2762" s="210">
        <v>11.14</v>
      </c>
      <c r="L2762" s="209" t="s">
        <v>5390</v>
      </c>
    </row>
    <row r="2763" spans="1:12" ht="13.5">
      <c r="A2763" s="209" t="s">
        <v>8238</v>
      </c>
      <c r="B2763" s="209" t="s">
        <v>8239</v>
      </c>
      <c r="C2763" s="209" t="s">
        <v>8240</v>
      </c>
      <c r="D2763" s="209" t="s">
        <v>8241</v>
      </c>
      <c r="E2763" s="210" t="s">
        <v>357</v>
      </c>
      <c r="F2763" s="209" t="s">
        <v>357</v>
      </c>
      <c r="G2763" s="209">
        <v>91871</v>
      </c>
      <c r="H2763" s="209" t="s">
        <v>8278</v>
      </c>
      <c r="I2763" s="209" t="s">
        <v>148</v>
      </c>
      <c r="J2763" s="209" t="s">
        <v>5447</v>
      </c>
      <c r="K2763" s="210">
        <v>12.8</v>
      </c>
      <c r="L2763" s="209" t="s">
        <v>5390</v>
      </c>
    </row>
    <row r="2764" spans="1:12" ht="13.5">
      <c r="A2764" s="209" t="s">
        <v>8238</v>
      </c>
      <c r="B2764" s="209" t="s">
        <v>8239</v>
      </c>
      <c r="C2764" s="209" t="s">
        <v>8240</v>
      </c>
      <c r="D2764" s="209" t="s">
        <v>8241</v>
      </c>
      <c r="E2764" s="210" t="s">
        <v>357</v>
      </c>
      <c r="F2764" s="209" t="s">
        <v>357</v>
      </c>
      <c r="G2764" s="209">
        <v>91872</v>
      </c>
      <c r="H2764" s="209" t="s">
        <v>8279</v>
      </c>
      <c r="I2764" s="209" t="s">
        <v>148</v>
      </c>
      <c r="J2764" s="209" t="s">
        <v>5447</v>
      </c>
      <c r="K2764" s="210">
        <v>16.7</v>
      </c>
      <c r="L2764" s="209" t="s">
        <v>5390</v>
      </c>
    </row>
    <row r="2765" spans="1:12" ht="13.5">
      <c r="A2765" s="209" t="s">
        <v>8238</v>
      </c>
      <c r="B2765" s="209" t="s">
        <v>8239</v>
      </c>
      <c r="C2765" s="209" t="s">
        <v>8240</v>
      </c>
      <c r="D2765" s="209" t="s">
        <v>8241</v>
      </c>
      <c r="E2765" s="210" t="s">
        <v>357</v>
      </c>
      <c r="F2765" s="209" t="s">
        <v>357</v>
      </c>
      <c r="G2765" s="209">
        <v>91873</v>
      </c>
      <c r="H2765" s="209" t="s">
        <v>8280</v>
      </c>
      <c r="I2765" s="209" t="s">
        <v>148</v>
      </c>
      <c r="J2765" s="209" t="s">
        <v>5447</v>
      </c>
      <c r="K2765" s="210">
        <v>20.45</v>
      </c>
      <c r="L2765" s="209" t="s">
        <v>5390</v>
      </c>
    </row>
    <row r="2766" spans="1:12" ht="13.5">
      <c r="A2766" s="209" t="s">
        <v>8238</v>
      </c>
      <c r="B2766" s="209" t="s">
        <v>8239</v>
      </c>
      <c r="C2766" s="209" t="s">
        <v>8240</v>
      </c>
      <c r="D2766" s="209" t="s">
        <v>8241</v>
      </c>
      <c r="E2766" s="210" t="s">
        <v>357</v>
      </c>
      <c r="F2766" s="209" t="s">
        <v>357</v>
      </c>
      <c r="G2766" s="209">
        <v>93008</v>
      </c>
      <c r="H2766" s="209" t="s">
        <v>8281</v>
      </c>
      <c r="I2766" s="209" t="s">
        <v>148</v>
      </c>
      <c r="J2766" s="209" t="s">
        <v>5447</v>
      </c>
      <c r="K2766" s="210">
        <v>18.18</v>
      </c>
      <c r="L2766" s="209" t="s">
        <v>5390</v>
      </c>
    </row>
    <row r="2767" spans="1:12" ht="13.5">
      <c r="A2767" s="209" t="s">
        <v>8238</v>
      </c>
      <c r="B2767" s="209" t="s">
        <v>8239</v>
      </c>
      <c r="C2767" s="209" t="s">
        <v>8240</v>
      </c>
      <c r="D2767" s="209" t="s">
        <v>8241</v>
      </c>
      <c r="E2767" s="210" t="s">
        <v>357</v>
      </c>
      <c r="F2767" s="209" t="s">
        <v>357</v>
      </c>
      <c r="G2767" s="209">
        <v>93009</v>
      </c>
      <c r="H2767" s="209" t="s">
        <v>8282</v>
      </c>
      <c r="I2767" s="209" t="s">
        <v>148</v>
      </c>
      <c r="J2767" s="209" t="s">
        <v>5447</v>
      </c>
      <c r="K2767" s="210">
        <v>27.45</v>
      </c>
      <c r="L2767" s="209" t="s">
        <v>5390</v>
      </c>
    </row>
    <row r="2768" spans="1:12" ht="13.5">
      <c r="A2768" s="209" t="s">
        <v>8238</v>
      </c>
      <c r="B2768" s="209" t="s">
        <v>8239</v>
      </c>
      <c r="C2768" s="209" t="s">
        <v>8240</v>
      </c>
      <c r="D2768" s="209" t="s">
        <v>8241</v>
      </c>
      <c r="E2768" s="210" t="s">
        <v>357</v>
      </c>
      <c r="F2768" s="209" t="s">
        <v>357</v>
      </c>
      <c r="G2768" s="209">
        <v>93010</v>
      </c>
      <c r="H2768" s="209" t="s">
        <v>8283</v>
      </c>
      <c r="I2768" s="209" t="s">
        <v>148</v>
      </c>
      <c r="J2768" s="209" t="s">
        <v>5447</v>
      </c>
      <c r="K2768" s="210">
        <v>38.65</v>
      </c>
      <c r="L2768" s="209" t="s">
        <v>5390</v>
      </c>
    </row>
    <row r="2769" spans="1:12" ht="13.5">
      <c r="A2769" s="209" t="s">
        <v>8238</v>
      </c>
      <c r="B2769" s="209" t="s">
        <v>8239</v>
      </c>
      <c r="C2769" s="209" t="s">
        <v>8240</v>
      </c>
      <c r="D2769" s="209" t="s">
        <v>8241</v>
      </c>
      <c r="E2769" s="210" t="s">
        <v>357</v>
      </c>
      <c r="F2769" s="209" t="s">
        <v>357</v>
      </c>
      <c r="G2769" s="209">
        <v>93011</v>
      </c>
      <c r="H2769" s="209" t="s">
        <v>8284</v>
      </c>
      <c r="I2769" s="209" t="s">
        <v>148</v>
      </c>
      <c r="J2769" s="209" t="s">
        <v>5447</v>
      </c>
      <c r="K2769" s="210">
        <v>47.53</v>
      </c>
      <c r="L2769" s="209" t="s">
        <v>5390</v>
      </c>
    </row>
    <row r="2770" spans="1:12" ht="13.5">
      <c r="A2770" s="209" t="s">
        <v>8238</v>
      </c>
      <c r="B2770" s="209" t="s">
        <v>8239</v>
      </c>
      <c r="C2770" s="209" t="s">
        <v>8240</v>
      </c>
      <c r="D2770" s="209" t="s">
        <v>8241</v>
      </c>
      <c r="E2770" s="210" t="s">
        <v>357</v>
      </c>
      <c r="F2770" s="209" t="s">
        <v>357</v>
      </c>
      <c r="G2770" s="209">
        <v>93012</v>
      </c>
      <c r="H2770" s="209" t="s">
        <v>8285</v>
      </c>
      <c r="I2770" s="209" t="s">
        <v>148</v>
      </c>
      <c r="J2770" s="209" t="s">
        <v>5447</v>
      </c>
      <c r="K2770" s="210">
        <v>72.56</v>
      </c>
      <c r="L2770" s="209" t="s">
        <v>5390</v>
      </c>
    </row>
    <row r="2771" spans="1:12" ht="13.5">
      <c r="A2771" s="209" t="s">
        <v>8238</v>
      </c>
      <c r="B2771" s="209" t="s">
        <v>8239</v>
      </c>
      <c r="C2771" s="209" t="s">
        <v>8240</v>
      </c>
      <c r="D2771" s="209" t="s">
        <v>8241</v>
      </c>
      <c r="E2771" s="210" t="s">
        <v>357</v>
      </c>
      <c r="F2771" s="209" t="s">
        <v>357</v>
      </c>
      <c r="G2771" s="209">
        <v>95726</v>
      </c>
      <c r="H2771" s="209" t="s">
        <v>8286</v>
      </c>
      <c r="I2771" s="209" t="s">
        <v>148</v>
      </c>
      <c r="J2771" s="209" t="s">
        <v>5447</v>
      </c>
      <c r="K2771" s="210">
        <v>8.3699999999999992</v>
      </c>
      <c r="L2771" s="209" t="s">
        <v>5390</v>
      </c>
    </row>
    <row r="2772" spans="1:12" ht="13.5">
      <c r="A2772" s="209" t="s">
        <v>8238</v>
      </c>
      <c r="B2772" s="209" t="s">
        <v>8239</v>
      </c>
      <c r="C2772" s="209" t="s">
        <v>8240</v>
      </c>
      <c r="D2772" s="209" t="s">
        <v>8241</v>
      </c>
      <c r="E2772" s="210" t="s">
        <v>357</v>
      </c>
      <c r="F2772" s="209" t="s">
        <v>357</v>
      </c>
      <c r="G2772" s="209">
        <v>95727</v>
      </c>
      <c r="H2772" s="209" t="s">
        <v>8287</v>
      </c>
      <c r="I2772" s="209" t="s">
        <v>148</v>
      </c>
      <c r="J2772" s="209" t="s">
        <v>5447</v>
      </c>
      <c r="K2772" s="210">
        <v>11.43</v>
      </c>
      <c r="L2772" s="209" t="s">
        <v>5390</v>
      </c>
    </row>
    <row r="2773" spans="1:12" ht="13.5">
      <c r="A2773" s="209" t="s">
        <v>8238</v>
      </c>
      <c r="B2773" s="209" t="s">
        <v>8239</v>
      </c>
      <c r="C2773" s="209" t="s">
        <v>8240</v>
      </c>
      <c r="D2773" s="209" t="s">
        <v>8241</v>
      </c>
      <c r="E2773" s="210" t="s">
        <v>357</v>
      </c>
      <c r="F2773" s="209" t="s">
        <v>357</v>
      </c>
      <c r="G2773" s="209">
        <v>95728</v>
      </c>
      <c r="H2773" s="209" t="s">
        <v>8288</v>
      </c>
      <c r="I2773" s="209" t="s">
        <v>148</v>
      </c>
      <c r="J2773" s="209" t="s">
        <v>5447</v>
      </c>
      <c r="K2773" s="210">
        <v>16.600000000000001</v>
      </c>
      <c r="L2773" s="209" t="s">
        <v>5390</v>
      </c>
    </row>
    <row r="2774" spans="1:12" ht="13.5">
      <c r="A2774" s="209" t="s">
        <v>8238</v>
      </c>
      <c r="B2774" s="209" t="s">
        <v>8239</v>
      </c>
      <c r="C2774" s="209" t="s">
        <v>8240</v>
      </c>
      <c r="D2774" s="209" t="s">
        <v>8241</v>
      </c>
      <c r="E2774" s="210" t="s">
        <v>357</v>
      </c>
      <c r="F2774" s="209" t="s">
        <v>357</v>
      </c>
      <c r="G2774" s="209">
        <v>97667</v>
      </c>
      <c r="H2774" s="209" t="s">
        <v>349</v>
      </c>
      <c r="I2774" s="209" t="s">
        <v>148</v>
      </c>
      <c r="J2774" s="209" t="s">
        <v>5447</v>
      </c>
      <c r="K2774" s="210">
        <v>8.5399999999999991</v>
      </c>
      <c r="L2774" s="209" t="s">
        <v>5390</v>
      </c>
    </row>
    <row r="2775" spans="1:12" ht="13.5">
      <c r="A2775" s="209" t="s">
        <v>8238</v>
      </c>
      <c r="B2775" s="209" t="s">
        <v>8239</v>
      </c>
      <c r="C2775" s="209" t="s">
        <v>8240</v>
      </c>
      <c r="D2775" s="209" t="s">
        <v>8241</v>
      </c>
      <c r="E2775" s="210" t="s">
        <v>357</v>
      </c>
      <c r="F2775" s="209" t="s">
        <v>357</v>
      </c>
      <c r="G2775" s="209">
        <v>97668</v>
      </c>
      <c r="H2775" s="209" t="s">
        <v>350</v>
      </c>
      <c r="I2775" s="209" t="s">
        <v>148</v>
      </c>
      <c r="J2775" s="209" t="s">
        <v>5447</v>
      </c>
      <c r="K2775" s="210">
        <v>12.19</v>
      </c>
      <c r="L2775" s="209" t="s">
        <v>5390</v>
      </c>
    </row>
    <row r="2776" spans="1:12" ht="13.5">
      <c r="A2776" s="209" t="s">
        <v>8238</v>
      </c>
      <c r="B2776" s="209" t="s">
        <v>8239</v>
      </c>
      <c r="C2776" s="209" t="s">
        <v>8240</v>
      </c>
      <c r="D2776" s="209" t="s">
        <v>8241</v>
      </c>
      <c r="E2776" s="210" t="s">
        <v>357</v>
      </c>
      <c r="F2776" s="209" t="s">
        <v>357</v>
      </c>
      <c r="G2776" s="209">
        <v>97669</v>
      </c>
      <c r="H2776" s="209" t="s">
        <v>8289</v>
      </c>
      <c r="I2776" s="209" t="s">
        <v>148</v>
      </c>
      <c r="J2776" s="209" t="s">
        <v>5447</v>
      </c>
      <c r="K2776" s="210">
        <v>17.86</v>
      </c>
      <c r="L2776" s="209" t="s">
        <v>5390</v>
      </c>
    </row>
    <row r="2777" spans="1:12" ht="13.5">
      <c r="A2777" s="209" t="s">
        <v>8238</v>
      </c>
      <c r="B2777" s="209" t="s">
        <v>8239</v>
      </c>
      <c r="C2777" s="209" t="s">
        <v>8240</v>
      </c>
      <c r="D2777" s="209" t="s">
        <v>8241</v>
      </c>
      <c r="E2777" s="210" t="s">
        <v>357</v>
      </c>
      <c r="F2777" s="209" t="s">
        <v>357</v>
      </c>
      <c r="G2777" s="209">
        <v>97670</v>
      </c>
      <c r="H2777" s="209" t="s">
        <v>8290</v>
      </c>
      <c r="I2777" s="209" t="s">
        <v>148</v>
      </c>
      <c r="J2777" s="209" t="s">
        <v>5447</v>
      </c>
      <c r="K2777" s="210">
        <v>23.3</v>
      </c>
      <c r="L2777" s="209" t="s">
        <v>5390</v>
      </c>
    </row>
    <row r="2778" spans="1:12" ht="13.5">
      <c r="A2778" s="209" t="s">
        <v>8238</v>
      </c>
      <c r="B2778" s="209" t="s">
        <v>8239</v>
      </c>
      <c r="C2778" s="209" t="s">
        <v>8291</v>
      </c>
      <c r="D2778" s="209" t="s">
        <v>8292</v>
      </c>
      <c r="E2778" s="210" t="s">
        <v>357</v>
      </c>
      <c r="F2778" s="209" t="s">
        <v>357</v>
      </c>
      <c r="G2778" s="209">
        <v>91874</v>
      </c>
      <c r="H2778" s="209" t="s">
        <v>8293</v>
      </c>
      <c r="I2778" s="209" t="s">
        <v>161</v>
      </c>
      <c r="J2778" s="209" t="s">
        <v>5447</v>
      </c>
      <c r="K2778" s="210">
        <v>5.9</v>
      </c>
      <c r="L2778" s="209" t="s">
        <v>5390</v>
      </c>
    </row>
    <row r="2779" spans="1:12" ht="13.5">
      <c r="A2779" s="209" t="s">
        <v>8238</v>
      </c>
      <c r="B2779" s="209" t="s">
        <v>8239</v>
      </c>
      <c r="C2779" s="209" t="s">
        <v>8291</v>
      </c>
      <c r="D2779" s="209" t="s">
        <v>8292</v>
      </c>
      <c r="E2779" s="210" t="s">
        <v>357</v>
      </c>
      <c r="F2779" s="209" t="s">
        <v>357</v>
      </c>
      <c r="G2779" s="209">
        <v>91875</v>
      </c>
      <c r="H2779" s="209" t="s">
        <v>8294</v>
      </c>
      <c r="I2779" s="209" t="s">
        <v>161</v>
      </c>
      <c r="J2779" s="209" t="s">
        <v>5447</v>
      </c>
      <c r="K2779" s="210">
        <v>6.99</v>
      </c>
      <c r="L2779" s="209" t="s">
        <v>5390</v>
      </c>
    </row>
    <row r="2780" spans="1:12" ht="13.5">
      <c r="A2780" s="209" t="s">
        <v>8238</v>
      </c>
      <c r="B2780" s="209" t="s">
        <v>8239</v>
      </c>
      <c r="C2780" s="209" t="s">
        <v>8291</v>
      </c>
      <c r="D2780" s="209" t="s">
        <v>8292</v>
      </c>
      <c r="E2780" s="210" t="s">
        <v>357</v>
      </c>
      <c r="F2780" s="209" t="s">
        <v>357</v>
      </c>
      <c r="G2780" s="209">
        <v>91876</v>
      </c>
      <c r="H2780" s="209" t="s">
        <v>8295</v>
      </c>
      <c r="I2780" s="209" t="s">
        <v>161</v>
      </c>
      <c r="J2780" s="209" t="s">
        <v>5447</v>
      </c>
      <c r="K2780" s="210">
        <v>8.4600000000000009</v>
      </c>
      <c r="L2780" s="209" t="s">
        <v>5390</v>
      </c>
    </row>
    <row r="2781" spans="1:12" ht="13.5">
      <c r="A2781" s="209" t="s">
        <v>8238</v>
      </c>
      <c r="B2781" s="209" t="s">
        <v>8239</v>
      </c>
      <c r="C2781" s="209" t="s">
        <v>8291</v>
      </c>
      <c r="D2781" s="209" t="s">
        <v>8292</v>
      </c>
      <c r="E2781" s="210" t="s">
        <v>357</v>
      </c>
      <c r="F2781" s="209" t="s">
        <v>357</v>
      </c>
      <c r="G2781" s="209">
        <v>91877</v>
      </c>
      <c r="H2781" s="209" t="s">
        <v>8296</v>
      </c>
      <c r="I2781" s="209" t="s">
        <v>161</v>
      </c>
      <c r="J2781" s="209" t="s">
        <v>5447</v>
      </c>
      <c r="K2781" s="210">
        <v>10.56</v>
      </c>
      <c r="L2781" s="209" t="s">
        <v>5390</v>
      </c>
    </row>
    <row r="2782" spans="1:12" ht="13.5">
      <c r="A2782" s="209" t="s">
        <v>8238</v>
      </c>
      <c r="B2782" s="209" t="s">
        <v>8239</v>
      </c>
      <c r="C2782" s="209" t="s">
        <v>8291</v>
      </c>
      <c r="D2782" s="209" t="s">
        <v>8292</v>
      </c>
      <c r="E2782" s="210" t="s">
        <v>357</v>
      </c>
      <c r="F2782" s="209" t="s">
        <v>357</v>
      </c>
      <c r="G2782" s="209">
        <v>91878</v>
      </c>
      <c r="H2782" s="209" t="s">
        <v>8297</v>
      </c>
      <c r="I2782" s="209" t="s">
        <v>161</v>
      </c>
      <c r="J2782" s="209" t="s">
        <v>5447</v>
      </c>
      <c r="K2782" s="210">
        <v>4.7</v>
      </c>
      <c r="L2782" s="209" t="s">
        <v>5390</v>
      </c>
    </row>
    <row r="2783" spans="1:12" ht="13.5">
      <c r="A2783" s="209" t="s">
        <v>8238</v>
      </c>
      <c r="B2783" s="209" t="s">
        <v>8239</v>
      </c>
      <c r="C2783" s="209" t="s">
        <v>8291</v>
      </c>
      <c r="D2783" s="209" t="s">
        <v>8292</v>
      </c>
      <c r="E2783" s="210" t="s">
        <v>357</v>
      </c>
      <c r="F2783" s="209" t="s">
        <v>357</v>
      </c>
      <c r="G2783" s="209">
        <v>91879</v>
      </c>
      <c r="H2783" s="209" t="s">
        <v>8298</v>
      </c>
      <c r="I2783" s="209" t="s">
        <v>161</v>
      </c>
      <c r="J2783" s="209" t="s">
        <v>5447</v>
      </c>
      <c r="K2783" s="210">
        <v>5.79</v>
      </c>
      <c r="L2783" s="209" t="s">
        <v>5390</v>
      </c>
    </row>
    <row r="2784" spans="1:12" ht="13.5">
      <c r="A2784" s="209" t="s">
        <v>8238</v>
      </c>
      <c r="B2784" s="209" t="s">
        <v>8239</v>
      </c>
      <c r="C2784" s="209" t="s">
        <v>8291</v>
      </c>
      <c r="D2784" s="209" t="s">
        <v>8292</v>
      </c>
      <c r="E2784" s="210" t="s">
        <v>357</v>
      </c>
      <c r="F2784" s="209" t="s">
        <v>357</v>
      </c>
      <c r="G2784" s="209">
        <v>91880</v>
      </c>
      <c r="H2784" s="209" t="s">
        <v>8299</v>
      </c>
      <c r="I2784" s="209" t="s">
        <v>161</v>
      </c>
      <c r="J2784" s="209" t="s">
        <v>5447</v>
      </c>
      <c r="K2784" s="210">
        <v>7.26</v>
      </c>
      <c r="L2784" s="209" t="s">
        <v>5390</v>
      </c>
    </row>
    <row r="2785" spans="1:12" ht="13.5">
      <c r="A2785" s="209" t="s">
        <v>8238</v>
      </c>
      <c r="B2785" s="209" t="s">
        <v>8239</v>
      </c>
      <c r="C2785" s="209" t="s">
        <v>8291</v>
      </c>
      <c r="D2785" s="209" t="s">
        <v>8292</v>
      </c>
      <c r="E2785" s="210" t="s">
        <v>357</v>
      </c>
      <c r="F2785" s="209" t="s">
        <v>357</v>
      </c>
      <c r="G2785" s="209">
        <v>91881</v>
      </c>
      <c r="H2785" s="209" t="s">
        <v>8300</v>
      </c>
      <c r="I2785" s="209" t="s">
        <v>161</v>
      </c>
      <c r="J2785" s="209" t="s">
        <v>5447</v>
      </c>
      <c r="K2785" s="210">
        <v>9.36</v>
      </c>
      <c r="L2785" s="209" t="s">
        <v>5390</v>
      </c>
    </row>
    <row r="2786" spans="1:12" ht="13.5">
      <c r="A2786" s="209" t="s">
        <v>8238</v>
      </c>
      <c r="B2786" s="209" t="s">
        <v>8239</v>
      </c>
      <c r="C2786" s="209" t="s">
        <v>8291</v>
      </c>
      <c r="D2786" s="209" t="s">
        <v>8292</v>
      </c>
      <c r="E2786" s="210" t="s">
        <v>357</v>
      </c>
      <c r="F2786" s="209" t="s">
        <v>357</v>
      </c>
      <c r="G2786" s="209">
        <v>91882</v>
      </c>
      <c r="H2786" s="209" t="s">
        <v>8301</v>
      </c>
      <c r="I2786" s="209" t="s">
        <v>161</v>
      </c>
      <c r="J2786" s="209" t="s">
        <v>5447</v>
      </c>
      <c r="K2786" s="210">
        <v>8.39</v>
      </c>
      <c r="L2786" s="209" t="s">
        <v>5390</v>
      </c>
    </row>
    <row r="2787" spans="1:12" ht="13.5">
      <c r="A2787" s="209" t="s">
        <v>8238</v>
      </c>
      <c r="B2787" s="209" t="s">
        <v>8239</v>
      </c>
      <c r="C2787" s="209" t="s">
        <v>8291</v>
      </c>
      <c r="D2787" s="209" t="s">
        <v>8292</v>
      </c>
      <c r="E2787" s="210" t="s">
        <v>357</v>
      </c>
      <c r="F2787" s="209" t="s">
        <v>357</v>
      </c>
      <c r="G2787" s="209">
        <v>91884</v>
      </c>
      <c r="H2787" s="209" t="s">
        <v>8302</v>
      </c>
      <c r="I2787" s="209" t="s">
        <v>161</v>
      </c>
      <c r="J2787" s="209" t="s">
        <v>5447</v>
      </c>
      <c r="K2787" s="210">
        <v>9.48</v>
      </c>
      <c r="L2787" s="209" t="s">
        <v>5390</v>
      </c>
    </row>
    <row r="2788" spans="1:12" ht="13.5">
      <c r="A2788" s="209" t="s">
        <v>8238</v>
      </c>
      <c r="B2788" s="209" t="s">
        <v>8239</v>
      </c>
      <c r="C2788" s="209" t="s">
        <v>8291</v>
      </c>
      <c r="D2788" s="209" t="s">
        <v>8292</v>
      </c>
      <c r="E2788" s="210" t="s">
        <v>357</v>
      </c>
      <c r="F2788" s="209" t="s">
        <v>357</v>
      </c>
      <c r="G2788" s="209">
        <v>91885</v>
      </c>
      <c r="H2788" s="209" t="s">
        <v>8303</v>
      </c>
      <c r="I2788" s="209" t="s">
        <v>161</v>
      </c>
      <c r="J2788" s="209" t="s">
        <v>5447</v>
      </c>
      <c r="K2788" s="210">
        <v>10.91</v>
      </c>
      <c r="L2788" s="209" t="s">
        <v>5390</v>
      </c>
    </row>
    <row r="2789" spans="1:12" ht="13.5">
      <c r="A2789" s="209" t="s">
        <v>8238</v>
      </c>
      <c r="B2789" s="209" t="s">
        <v>8239</v>
      </c>
      <c r="C2789" s="209" t="s">
        <v>8291</v>
      </c>
      <c r="D2789" s="209" t="s">
        <v>8292</v>
      </c>
      <c r="E2789" s="210" t="s">
        <v>357</v>
      </c>
      <c r="F2789" s="209" t="s">
        <v>357</v>
      </c>
      <c r="G2789" s="209">
        <v>91886</v>
      </c>
      <c r="H2789" s="209" t="s">
        <v>8304</v>
      </c>
      <c r="I2789" s="209" t="s">
        <v>161</v>
      </c>
      <c r="J2789" s="209" t="s">
        <v>5447</v>
      </c>
      <c r="K2789" s="210">
        <v>12.97</v>
      </c>
      <c r="L2789" s="209" t="s">
        <v>5390</v>
      </c>
    </row>
    <row r="2790" spans="1:12" ht="13.5">
      <c r="A2790" s="209" t="s">
        <v>8238</v>
      </c>
      <c r="B2790" s="209" t="s">
        <v>8239</v>
      </c>
      <c r="C2790" s="209" t="s">
        <v>8291</v>
      </c>
      <c r="D2790" s="209" t="s">
        <v>8292</v>
      </c>
      <c r="E2790" s="210" t="s">
        <v>357</v>
      </c>
      <c r="F2790" s="209" t="s">
        <v>357</v>
      </c>
      <c r="G2790" s="209">
        <v>91887</v>
      </c>
      <c r="H2790" s="209" t="s">
        <v>8305</v>
      </c>
      <c r="I2790" s="209" t="s">
        <v>161</v>
      </c>
      <c r="J2790" s="209" t="s">
        <v>5447</v>
      </c>
      <c r="K2790" s="210">
        <v>10.54</v>
      </c>
      <c r="L2790" s="209" t="s">
        <v>5390</v>
      </c>
    </row>
    <row r="2791" spans="1:12" ht="13.5">
      <c r="A2791" s="209" t="s">
        <v>8238</v>
      </c>
      <c r="B2791" s="209" t="s">
        <v>8239</v>
      </c>
      <c r="C2791" s="209" t="s">
        <v>8291</v>
      </c>
      <c r="D2791" s="209" t="s">
        <v>8292</v>
      </c>
      <c r="E2791" s="210" t="s">
        <v>357</v>
      </c>
      <c r="F2791" s="209" t="s">
        <v>357</v>
      </c>
      <c r="G2791" s="209">
        <v>91889</v>
      </c>
      <c r="H2791" s="209" t="s">
        <v>8306</v>
      </c>
      <c r="I2791" s="209" t="s">
        <v>161</v>
      </c>
      <c r="J2791" s="209" t="s">
        <v>5447</v>
      </c>
      <c r="K2791" s="210">
        <v>10.210000000000001</v>
      </c>
      <c r="L2791" s="209" t="s">
        <v>5390</v>
      </c>
    </row>
    <row r="2792" spans="1:12" ht="13.5">
      <c r="A2792" s="209" t="s">
        <v>8238</v>
      </c>
      <c r="B2792" s="209" t="s">
        <v>8239</v>
      </c>
      <c r="C2792" s="209" t="s">
        <v>8291</v>
      </c>
      <c r="D2792" s="209" t="s">
        <v>8292</v>
      </c>
      <c r="E2792" s="210" t="s">
        <v>357</v>
      </c>
      <c r="F2792" s="209" t="s">
        <v>357</v>
      </c>
      <c r="G2792" s="209">
        <v>91890</v>
      </c>
      <c r="H2792" s="209" t="s">
        <v>8307</v>
      </c>
      <c r="I2792" s="209" t="s">
        <v>161</v>
      </c>
      <c r="J2792" s="209" t="s">
        <v>5447</v>
      </c>
      <c r="K2792" s="210">
        <v>11.58</v>
      </c>
      <c r="L2792" s="209" t="s">
        <v>5390</v>
      </c>
    </row>
    <row r="2793" spans="1:12" ht="13.5">
      <c r="A2793" s="209" t="s">
        <v>8238</v>
      </c>
      <c r="B2793" s="209" t="s">
        <v>8239</v>
      </c>
      <c r="C2793" s="209" t="s">
        <v>8291</v>
      </c>
      <c r="D2793" s="209" t="s">
        <v>8292</v>
      </c>
      <c r="E2793" s="210" t="s">
        <v>357</v>
      </c>
      <c r="F2793" s="209" t="s">
        <v>357</v>
      </c>
      <c r="G2793" s="209">
        <v>91892</v>
      </c>
      <c r="H2793" s="209" t="s">
        <v>8308</v>
      </c>
      <c r="I2793" s="209" t="s">
        <v>161</v>
      </c>
      <c r="J2793" s="209" t="s">
        <v>5447</v>
      </c>
      <c r="K2793" s="210">
        <v>13.75</v>
      </c>
      <c r="L2793" s="209" t="s">
        <v>5390</v>
      </c>
    </row>
    <row r="2794" spans="1:12" ht="13.5">
      <c r="A2794" s="209" t="s">
        <v>8238</v>
      </c>
      <c r="B2794" s="209" t="s">
        <v>8239</v>
      </c>
      <c r="C2794" s="209" t="s">
        <v>8291</v>
      </c>
      <c r="D2794" s="209" t="s">
        <v>8292</v>
      </c>
      <c r="E2794" s="210" t="s">
        <v>357</v>
      </c>
      <c r="F2794" s="209" t="s">
        <v>357</v>
      </c>
      <c r="G2794" s="209">
        <v>91893</v>
      </c>
      <c r="H2794" s="209" t="s">
        <v>8309</v>
      </c>
      <c r="I2794" s="209" t="s">
        <v>161</v>
      </c>
      <c r="J2794" s="209" t="s">
        <v>5447</v>
      </c>
      <c r="K2794" s="210">
        <v>14.55</v>
      </c>
      <c r="L2794" s="209" t="s">
        <v>5390</v>
      </c>
    </row>
    <row r="2795" spans="1:12" ht="13.5">
      <c r="A2795" s="209" t="s">
        <v>8238</v>
      </c>
      <c r="B2795" s="209" t="s">
        <v>8239</v>
      </c>
      <c r="C2795" s="209" t="s">
        <v>8291</v>
      </c>
      <c r="D2795" s="209" t="s">
        <v>8292</v>
      </c>
      <c r="E2795" s="210" t="s">
        <v>357</v>
      </c>
      <c r="F2795" s="209" t="s">
        <v>357</v>
      </c>
      <c r="G2795" s="209">
        <v>91895</v>
      </c>
      <c r="H2795" s="209" t="s">
        <v>8310</v>
      </c>
      <c r="I2795" s="209" t="s">
        <v>161</v>
      </c>
      <c r="J2795" s="209" t="s">
        <v>5447</v>
      </c>
      <c r="K2795" s="210">
        <v>16.760000000000002</v>
      </c>
      <c r="L2795" s="209" t="s">
        <v>5390</v>
      </c>
    </row>
    <row r="2796" spans="1:12" ht="13.5">
      <c r="A2796" s="209" t="s">
        <v>8238</v>
      </c>
      <c r="B2796" s="209" t="s">
        <v>8239</v>
      </c>
      <c r="C2796" s="209" t="s">
        <v>8291</v>
      </c>
      <c r="D2796" s="209" t="s">
        <v>8292</v>
      </c>
      <c r="E2796" s="210" t="s">
        <v>357</v>
      </c>
      <c r="F2796" s="209" t="s">
        <v>357</v>
      </c>
      <c r="G2796" s="209">
        <v>91896</v>
      </c>
      <c r="H2796" s="209" t="s">
        <v>8311</v>
      </c>
      <c r="I2796" s="209" t="s">
        <v>161</v>
      </c>
      <c r="J2796" s="209" t="s">
        <v>5447</v>
      </c>
      <c r="K2796" s="210">
        <v>16.71</v>
      </c>
      <c r="L2796" s="209" t="s">
        <v>5390</v>
      </c>
    </row>
    <row r="2797" spans="1:12" ht="13.5">
      <c r="A2797" s="209" t="s">
        <v>8238</v>
      </c>
      <c r="B2797" s="209" t="s">
        <v>8239</v>
      </c>
      <c r="C2797" s="209" t="s">
        <v>8291</v>
      </c>
      <c r="D2797" s="209" t="s">
        <v>8292</v>
      </c>
      <c r="E2797" s="210" t="s">
        <v>357</v>
      </c>
      <c r="F2797" s="209" t="s">
        <v>357</v>
      </c>
      <c r="G2797" s="209">
        <v>91898</v>
      </c>
      <c r="H2797" s="209" t="s">
        <v>8312</v>
      </c>
      <c r="I2797" s="209" t="s">
        <v>161</v>
      </c>
      <c r="J2797" s="209" t="s">
        <v>5447</v>
      </c>
      <c r="K2797" s="210">
        <v>19.079999999999998</v>
      </c>
      <c r="L2797" s="209" t="s">
        <v>5390</v>
      </c>
    </row>
    <row r="2798" spans="1:12" ht="13.5">
      <c r="A2798" s="209" t="s">
        <v>8238</v>
      </c>
      <c r="B2798" s="209" t="s">
        <v>8239</v>
      </c>
      <c r="C2798" s="209" t="s">
        <v>8291</v>
      </c>
      <c r="D2798" s="209" t="s">
        <v>8292</v>
      </c>
      <c r="E2798" s="210" t="s">
        <v>357</v>
      </c>
      <c r="F2798" s="209" t="s">
        <v>357</v>
      </c>
      <c r="G2798" s="209">
        <v>91899</v>
      </c>
      <c r="H2798" s="209" t="s">
        <v>8313</v>
      </c>
      <c r="I2798" s="209" t="s">
        <v>161</v>
      </c>
      <c r="J2798" s="209" t="s">
        <v>5447</v>
      </c>
      <c r="K2798" s="210">
        <v>8.7100000000000009</v>
      </c>
      <c r="L2798" s="209" t="s">
        <v>5390</v>
      </c>
    </row>
    <row r="2799" spans="1:12" ht="13.5">
      <c r="A2799" s="209" t="s">
        <v>8238</v>
      </c>
      <c r="B2799" s="209" t="s">
        <v>8239</v>
      </c>
      <c r="C2799" s="209" t="s">
        <v>8291</v>
      </c>
      <c r="D2799" s="209" t="s">
        <v>8292</v>
      </c>
      <c r="E2799" s="210" t="s">
        <v>357</v>
      </c>
      <c r="F2799" s="209" t="s">
        <v>357</v>
      </c>
      <c r="G2799" s="209">
        <v>91901</v>
      </c>
      <c r="H2799" s="209" t="s">
        <v>8314</v>
      </c>
      <c r="I2799" s="209" t="s">
        <v>161</v>
      </c>
      <c r="J2799" s="209" t="s">
        <v>5447</v>
      </c>
      <c r="K2799" s="210">
        <v>8.3800000000000008</v>
      </c>
      <c r="L2799" s="209" t="s">
        <v>5390</v>
      </c>
    </row>
    <row r="2800" spans="1:12" ht="13.5">
      <c r="A2800" s="209" t="s">
        <v>8238</v>
      </c>
      <c r="B2800" s="209" t="s">
        <v>8239</v>
      </c>
      <c r="C2800" s="209" t="s">
        <v>8291</v>
      </c>
      <c r="D2800" s="209" t="s">
        <v>8292</v>
      </c>
      <c r="E2800" s="210" t="s">
        <v>357</v>
      </c>
      <c r="F2800" s="209" t="s">
        <v>357</v>
      </c>
      <c r="G2800" s="209">
        <v>91902</v>
      </c>
      <c r="H2800" s="209" t="s">
        <v>8315</v>
      </c>
      <c r="I2800" s="209" t="s">
        <v>161</v>
      </c>
      <c r="J2800" s="209" t="s">
        <v>5447</v>
      </c>
      <c r="K2800" s="210">
        <v>9.75</v>
      </c>
      <c r="L2800" s="209" t="s">
        <v>5390</v>
      </c>
    </row>
    <row r="2801" spans="1:12" ht="13.5">
      <c r="A2801" s="209" t="s">
        <v>8238</v>
      </c>
      <c r="B2801" s="209" t="s">
        <v>8239</v>
      </c>
      <c r="C2801" s="209" t="s">
        <v>8291</v>
      </c>
      <c r="D2801" s="209" t="s">
        <v>8292</v>
      </c>
      <c r="E2801" s="210" t="s">
        <v>357</v>
      </c>
      <c r="F2801" s="209" t="s">
        <v>357</v>
      </c>
      <c r="G2801" s="209">
        <v>91904</v>
      </c>
      <c r="H2801" s="209" t="s">
        <v>8316</v>
      </c>
      <c r="I2801" s="209" t="s">
        <v>161</v>
      </c>
      <c r="J2801" s="209" t="s">
        <v>5447</v>
      </c>
      <c r="K2801" s="210">
        <v>11.92</v>
      </c>
      <c r="L2801" s="209" t="s">
        <v>5390</v>
      </c>
    </row>
    <row r="2802" spans="1:12" ht="13.5">
      <c r="A2802" s="209" t="s">
        <v>8238</v>
      </c>
      <c r="B2802" s="209" t="s">
        <v>8239</v>
      </c>
      <c r="C2802" s="209" t="s">
        <v>8291</v>
      </c>
      <c r="D2802" s="209" t="s">
        <v>8292</v>
      </c>
      <c r="E2802" s="210" t="s">
        <v>357</v>
      </c>
      <c r="F2802" s="209" t="s">
        <v>357</v>
      </c>
      <c r="G2802" s="209">
        <v>91905</v>
      </c>
      <c r="H2802" s="209" t="s">
        <v>8317</v>
      </c>
      <c r="I2802" s="209" t="s">
        <v>161</v>
      </c>
      <c r="J2802" s="209" t="s">
        <v>5447</v>
      </c>
      <c r="K2802" s="210">
        <v>12.72</v>
      </c>
      <c r="L2802" s="209" t="s">
        <v>5390</v>
      </c>
    </row>
    <row r="2803" spans="1:12" ht="13.5">
      <c r="A2803" s="209" t="s">
        <v>8238</v>
      </c>
      <c r="B2803" s="209" t="s">
        <v>8239</v>
      </c>
      <c r="C2803" s="209" t="s">
        <v>8291</v>
      </c>
      <c r="D2803" s="209" t="s">
        <v>8292</v>
      </c>
      <c r="E2803" s="210" t="s">
        <v>357</v>
      </c>
      <c r="F2803" s="209" t="s">
        <v>357</v>
      </c>
      <c r="G2803" s="209">
        <v>91907</v>
      </c>
      <c r="H2803" s="209" t="s">
        <v>8318</v>
      </c>
      <c r="I2803" s="209" t="s">
        <v>161</v>
      </c>
      <c r="J2803" s="209" t="s">
        <v>5447</v>
      </c>
      <c r="K2803" s="210">
        <v>14.93</v>
      </c>
      <c r="L2803" s="209" t="s">
        <v>5390</v>
      </c>
    </row>
    <row r="2804" spans="1:12" ht="13.5">
      <c r="A2804" s="209" t="s">
        <v>8238</v>
      </c>
      <c r="B2804" s="209" t="s">
        <v>8239</v>
      </c>
      <c r="C2804" s="209" t="s">
        <v>8291</v>
      </c>
      <c r="D2804" s="209" t="s">
        <v>8292</v>
      </c>
      <c r="E2804" s="210" t="s">
        <v>357</v>
      </c>
      <c r="F2804" s="209" t="s">
        <v>357</v>
      </c>
      <c r="G2804" s="209">
        <v>91908</v>
      </c>
      <c r="H2804" s="209" t="s">
        <v>8319</v>
      </c>
      <c r="I2804" s="209" t="s">
        <v>161</v>
      </c>
      <c r="J2804" s="209" t="s">
        <v>5447</v>
      </c>
      <c r="K2804" s="210">
        <v>14.93</v>
      </c>
      <c r="L2804" s="209" t="s">
        <v>5390</v>
      </c>
    </row>
    <row r="2805" spans="1:12" ht="13.5">
      <c r="A2805" s="209" t="s">
        <v>8238</v>
      </c>
      <c r="B2805" s="209" t="s">
        <v>8239</v>
      </c>
      <c r="C2805" s="209" t="s">
        <v>8291</v>
      </c>
      <c r="D2805" s="209" t="s">
        <v>8292</v>
      </c>
      <c r="E2805" s="210" t="s">
        <v>357</v>
      </c>
      <c r="F2805" s="209" t="s">
        <v>357</v>
      </c>
      <c r="G2805" s="209">
        <v>91910</v>
      </c>
      <c r="H2805" s="209" t="s">
        <v>8320</v>
      </c>
      <c r="I2805" s="209" t="s">
        <v>161</v>
      </c>
      <c r="J2805" s="209" t="s">
        <v>5447</v>
      </c>
      <c r="K2805" s="210">
        <v>17.3</v>
      </c>
      <c r="L2805" s="209" t="s">
        <v>5390</v>
      </c>
    </row>
    <row r="2806" spans="1:12" ht="13.5">
      <c r="A2806" s="209" t="s">
        <v>8238</v>
      </c>
      <c r="B2806" s="209" t="s">
        <v>8239</v>
      </c>
      <c r="C2806" s="209" t="s">
        <v>8291</v>
      </c>
      <c r="D2806" s="209" t="s">
        <v>8292</v>
      </c>
      <c r="E2806" s="210" t="s">
        <v>357</v>
      </c>
      <c r="F2806" s="209" t="s">
        <v>357</v>
      </c>
      <c r="G2806" s="209">
        <v>91911</v>
      </c>
      <c r="H2806" s="209" t="s">
        <v>8321</v>
      </c>
      <c r="I2806" s="209" t="s">
        <v>161</v>
      </c>
      <c r="J2806" s="209" t="s">
        <v>5447</v>
      </c>
      <c r="K2806" s="210">
        <v>14.27</v>
      </c>
      <c r="L2806" s="209" t="s">
        <v>5390</v>
      </c>
    </row>
    <row r="2807" spans="1:12" ht="13.5">
      <c r="A2807" s="209" t="s">
        <v>8238</v>
      </c>
      <c r="B2807" s="209" t="s">
        <v>8239</v>
      </c>
      <c r="C2807" s="209" t="s">
        <v>8291</v>
      </c>
      <c r="D2807" s="209" t="s">
        <v>8292</v>
      </c>
      <c r="E2807" s="210" t="s">
        <v>357</v>
      </c>
      <c r="F2807" s="209" t="s">
        <v>357</v>
      </c>
      <c r="G2807" s="209">
        <v>91913</v>
      </c>
      <c r="H2807" s="209" t="s">
        <v>8322</v>
      </c>
      <c r="I2807" s="209" t="s">
        <v>161</v>
      </c>
      <c r="J2807" s="209" t="s">
        <v>5447</v>
      </c>
      <c r="K2807" s="210">
        <v>13.94</v>
      </c>
      <c r="L2807" s="209" t="s">
        <v>5390</v>
      </c>
    </row>
    <row r="2808" spans="1:12" ht="13.5">
      <c r="A2808" s="209" t="s">
        <v>8238</v>
      </c>
      <c r="B2808" s="209" t="s">
        <v>8239</v>
      </c>
      <c r="C2808" s="209" t="s">
        <v>8291</v>
      </c>
      <c r="D2808" s="209" t="s">
        <v>8292</v>
      </c>
      <c r="E2808" s="210" t="s">
        <v>357</v>
      </c>
      <c r="F2808" s="209" t="s">
        <v>357</v>
      </c>
      <c r="G2808" s="209">
        <v>91914</v>
      </c>
      <c r="H2808" s="209" t="s">
        <v>8323</v>
      </c>
      <c r="I2808" s="209" t="s">
        <v>161</v>
      </c>
      <c r="J2808" s="209" t="s">
        <v>5447</v>
      </c>
      <c r="K2808" s="210">
        <v>15.26</v>
      </c>
      <c r="L2808" s="209" t="s">
        <v>5390</v>
      </c>
    </row>
    <row r="2809" spans="1:12" ht="13.5">
      <c r="A2809" s="209" t="s">
        <v>8238</v>
      </c>
      <c r="B2809" s="209" t="s">
        <v>8239</v>
      </c>
      <c r="C2809" s="209" t="s">
        <v>8291</v>
      </c>
      <c r="D2809" s="209" t="s">
        <v>8292</v>
      </c>
      <c r="E2809" s="210" t="s">
        <v>357</v>
      </c>
      <c r="F2809" s="209" t="s">
        <v>357</v>
      </c>
      <c r="G2809" s="209">
        <v>91916</v>
      </c>
      <c r="H2809" s="209" t="s">
        <v>8324</v>
      </c>
      <c r="I2809" s="209" t="s">
        <v>161</v>
      </c>
      <c r="J2809" s="209" t="s">
        <v>5447</v>
      </c>
      <c r="K2809" s="210">
        <v>17.43</v>
      </c>
      <c r="L2809" s="209" t="s">
        <v>5390</v>
      </c>
    </row>
    <row r="2810" spans="1:12" ht="13.5">
      <c r="A2810" s="209" t="s">
        <v>8238</v>
      </c>
      <c r="B2810" s="209" t="s">
        <v>8239</v>
      </c>
      <c r="C2810" s="209" t="s">
        <v>8291</v>
      </c>
      <c r="D2810" s="209" t="s">
        <v>8292</v>
      </c>
      <c r="E2810" s="210" t="s">
        <v>357</v>
      </c>
      <c r="F2810" s="209" t="s">
        <v>357</v>
      </c>
      <c r="G2810" s="209">
        <v>91917</v>
      </c>
      <c r="H2810" s="209" t="s">
        <v>8325</v>
      </c>
      <c r="I2810" s="209" t="s">
        <v>161</v>
      </c>
      <c r="J2810" s="209" t="s">
        <v>5447</v>
      </c>
      <c r="K2810" s="210">
        <v>18.190000000000001</v>
      </c>
      <c r="L2810" s="209" t="s">
        <v>5390</v>
      </c>
    </row>
    <row r="2811" spans="1:12" ht="13.5">
      <c r="A2811" s="209" t="s">
        <v>8238</v>
      </c>
      <c r="B2811" s="209" t="s">
        <v>8239</v>
      </c>
      <c r="C2811" s="209" t="s">
        <v>8291</v>
      </c>
      <c r="D2811" s="209" t="s">
        <v>8292</v>
      </c>
      <c r="E2811" s="210" t="s">
        <v>357</v>
      </c>
      <c r="F2811" s="209" t="s">
        <v>357</v>
      </c>
      <c r="G2811" s="209">
        <v>91919</v>
      </c>
      <c r="H2811" s="209" t="s">
        <v>8326</v>
      </c>
      <c r="I2811" s="209" t="s">
        <v>161</v>
      </c>
      <c r="J2811" s="209" t="s">
        <v>5447</v>
      </c>
      <c r="K2811" s="210">
        <v>20.399999999999999</v>
      </c>
      <c r="L2811" s="209" t="s">
        <v>5390</v>
      </c>
    </row>
    <row r="2812" spans="1:12" ht="13.5">
      <c r="A2812" s="209" t="s">
        <v>8238</v>
      </c>
      <c r="B2812" s="209" t="s">
        <v>8239</v>
      </c>
      <c r="C2812" s="209" t="s">
        <v>8291</v>
      </c>
      <c r="D2812" s="209" t="s">
        <v>8292</v>
      </c>
      <c r="E2812" s="210" t="s">
        <v>357</v>
      </c>
      <c r="F2812" s="209" t="s">
        <v>357</v>
      </c>
      <c r="G2812" s="209">
        <v>91920</v>
      </c>
      <c r="H2812" s="209" t="s">
        <v>8327</v>
      </c>
      <c r="I2812" s="209" t="s">
        <v>161</v>
      </c>
      <c r="J2812" s="209" t="s">
        <v>5447</v>
      </c>
      <c r="K2812" s="210">
        <v>20.32</v>
      </c>
      <c r="L2812" s="209" t="s">
        <v>5390</v>
      </c>
    </row>
    <row r="2813" spans="1:12" ht="13.5">
      <c r="A2813" s="209" t="s">
        <v>8238</v>
      </c>
      <c r="B2813" s="209" t="s">
        <v>8239</v>
      </c>
      <c r="C2813" s="209" t="s">
        <v>8291</v>
      </c>
      <c r="D2813" s="209" t="s">
        <v>8292</v>
      </c>
      <c r="E2813" s="210" t="s">
        <v>357</v>
      </c>
      <c r="F2813" s="209" t="s">
        <v>357</v>
      </c>
      <c r="G2813" s="209">
        <v>91922</v>
      </c>
      <c r="H2813" s="209" t="s">
        <v>8328</v>
      </c>
      <c r="I2813" s="209" t="s">
        <v>161</v>
      </c>
      <c r="J2813" s="209" t="s">
        <v>5447</v>
      </c>
      <c r="K2813" s="210">
        <v>22.69</v>
      </c>
      <c r="L2813" s="209" t="s">
        <v>5390</v>
      </c>
    </row>
    <row r="2814" spans="1:12" ht="13.5">
      <c r="A2814" s="209" t="s">
        <v>8238</v>
      </c>
      <c r="B2814" s="209" t="s">
        <v>8239</v>
      </c>
      <c r="C2814" s="209" t="s">
        <v>8291</v>
      </c>
      <c r="D2814" s="209" t="s">
        <v>8292</v>
      </c>
      <c r="E2814" s="210" t="s">
        <v>357</v>
      </c>
      <c r="F2814" s="209" t="s">
        <v>357</v>
      </c>
      <c r="G2814" s="209">
        <v>93013</v>
      </c>
      <c r="H2814" s="209" t="s">
        <v>8329</v>
      </c>
      <c r="I2814" s="209" t="s">
        <v>161</v>
      </c>
      <c r="J2814" s="209" t="s">
        <v>5447</v>
      </c>
      <c r="K2814" s="210">
        <v>13.22</v>
      </c>
      <c r="L2814" s="209" t="s">
        <v>5390</v>
      </c>
    </row>
    <row r="2815" spans="1:12" ht="13.5">
      <c r="A2815" s="209" t="s">
        <v>8238</v>
      </c>
      <c r="B2815" s="209" t="s">
        <v>8239</v>
      </c>
      <c r="C2815" s="209" t="s">
        <v>8291</v>
      </c>
      <c r="D2815" s="209" t="s">
        <v>8292</v>
      </c>
      <c r="E2815" s="210" t="s">
        <v>357</v>
      </c>
      <c r="F2815" s="209" t="s">
        <v>357</v>
      </c>
      <c r="G2815" s="209">
        <v>93014</v>
      </c>
      <c r="H2815" s="209" t="s">
        <v>8330</v>
      </c>
      <c r="I2815" s="209" t="s">
        <v>161</v>
      </c>
      <c r="J2815" s="209" t="s">
        <v>5447</v>
      </c>
      <c r="K2815" s="210">
        <v>16.37</v>
      </c>
      <c r="L2815" s="209" t="s">
        <v>5390</v>
      </c>
    </row>
    <row r="2816" spans="1:12" ht="13.5">
      <c r="A2816" s="209" t="s">
        <v>8238</v>
      </c>
      <c r="B2816" s="209" t="s">
        <v>8239</v>
      </c>
      <c r="C2816" s="209" t="s">
        <v>8291</v>
      </c>
      <c r="D2816" s="209" t="s">
        <v>8292</v>
      </c>
      <c r="E2816" s="210" t="s">
        <v>357</v>
      </c>
      <c r="F2816" s="209" t="s">
        <v>357</v>
      </c>
      <c r="G2816" s="209">
        <v>93015</v>
      </c>
      <c r="H2816" s="209" t="s">
        <v>8331</v>
      </c>
      <c r="I2816" s="209" t="s">
        <v>161</v>
      </c>
      <c r="J2816" s="209" t="s">
        <v>5447</v>
      </c>
      <c r="K2816" s="210">
        <v>25.43</v>
      </c>
      <c r="L2816" s="209" t="s">
        <v>5390</v>
      </c>
    </row>
    <row r="2817" spans="1:12" ht="13.5">
      <c r="A2817" s="209" t="s">
        <v>8238</v>
      </c>
      <c r="B2817" s="209" t="s">
        <v>8239</v>
      </c>
      <c r="C2817" s="209" t="s">
        <v>8291</v>
      </c>
      <c r="D2817" s="209" t="s">
        <v>8292</v>
      </c>
      <c r="E2817" s="210" t="s">
        <v>357</v>
      </c>
      <c r="F2817" s="209" t="s">
        <v>357</v>
      </c>
      <c r="G2817" s="209">
        <v>93016</v>
      </c>
      <c r="H2817" s="209" t="s">
        <v>8332</v>
      </c>
      <c r="I2817" s="209" t="s">
        <v>161</v>
      </c>
      <c r="J2817" s="209" t="s">
        <v>5447</v>
      </c>
      <c r="K2817" s="210">
        <v>31.15</v>
      </c>
      <c r="L2817" s="209" t="s">
        <v>5390</v>
      </c>
    </row>
    <row r="2818" spans="1:12" ht="13.5">
      <c r="A2818" s="209" t="s">
        <v>8238</v>
      </c>
      <c r="B2818" s="209" t="s">
        <v>8239</v>
      </c>
      <c r="C2818" s="209" t="s">
        <v>8291</v>
      </c>
      <c r="D2818" s="209" t="s">
        <v>8292</v>
      </c>
      <c r="E2818" s="210" t="s">
        <v>357</v>
      </c>
      <c r="F2818" s="209" t="s">
        <v>357</v>
      </c>
      <c r="G2818" s="209">
        <v>93017</v>
      </c>
      <c r="H2818" s="209" t="s">
        <v>8333</v>
      </c>
      <c r="I2818" s="209" t="s">
        <v>161</v>
      </c>
      <c r="J2818" s="209" t="s">
        <v>5447</v>
      </c>
      <c r="K2818" s="210">
        <v>47.48</v>
      </c>
      <c r="L2818" s="209" t="s">
        <v>5390</v>
      </c>
    </row>
    <row r="2819" spans="1:12" ht="13.5">
      <c r="A2819" s="209" t="s">
        <v>8238</v>
      </c>
      <c r="B2819" s="209" t="s">
        <v>8239</v>
      </c>
      <c r="C2819" s="209" t="s">
        <v>8291</v>
      </c>
      <c r="D2819" s="209" t="s">
        <v>8292</v>
      </c>
      <c r="E2819" s="210" t="s">
        <v>357</v>
      </c>
      <c r="F2819" s="209" t="s">
        <v>357</v>
      </c>
      <c r="G2819" s="209">
        <v>93018</v>
      </c>
      <c r="H2819" s="209" t="s">
        <v>8334</v>
      </c>
      <c r="I2819" s="209" t="s">
        <v>161</v>
      </c>
      <c r="J2819" s="209" t="s">
        <v>5447</v>
      </c>
      <c r="K2819" s="210">
        <v>20.23</v>
      </c>
      <c r="L2819" s="209" t="s">
        <v>5390</v>
      </c>
    </row>
    <row r="2820" spans="1:12" ht="13.5">
      <c r="A2820" s="209" t="s">
        <v>8238</v>
      </c>
      <c r="B2820" s="209" t="s">
        <v>8239</v>
      </c>
      <c r="C2820" s="209" t="s">
        <v>8291</v>
      </c>
      <c r="D2820" s="209" t="s">
        <v>8292</v>
      </c>
      <c r="E2820" s="210" t="s">
        <v>357</v>
      </c>
      <c r="F2820" s="209" t="s">
        <v>357</v>
      </c>
      <c r="G2820" s="209">
        <v>93020</v>
      </c>
      <c r="H2820" s="209" t="s">
        <v>8335</v>
      </c>
      <c r="I2820" s="209" t="s">
        <v>161</v>
      </c>
      <c r="J2820" s="209" t="s">
        <v>5447</v>
      </c>
      <c r="K2820" s="210">
        <v>26.26</v>
      </c>
      <c r="L2820" s="209" t="s">
        <v>5390</v>
      </c>
    </row>
    <row r="2821" spans="1:12" ht="13.5">
      <c r="A2821" s="209" t="s">
        <v>8238</v>
      </c>
      <c r="B2821" s="209" t="s">
        <v>8239</v>
      </c>
      <c r="C2821" s="209" t="s">
        <v>8291</v>
      </c>
      <c r="D2821" s="209" t="s">
        <v>8292</v>
      </c>
      <c r="E2821" s="210" t="s">
        <v>357</v>
      </c>
      <c r="F2821" s="209" t="s">
        <v>357</v>
      </c>
      <c r="G2821" s="209">
        <v>93022</v>
      </c>
      <c r="H2821" s="209" t="s">
        <v>8336</v>
      </c>
      <c r="I2821" s="209" t="s">
        <v>161</v>
      </c>
      <c r="J2821" s="209" t="s">
        <v>5447</v>
      </c>
      <c r="K2821" s="210">
        <v>45.25</v>
      </c>
      <c r="L2821" s="209" t="s">
        <v>5390</v>
      </c>
    </row>
    <row r="2822" spans="1:12" ht="13.5">
      <c r="A2822" s="209" t="s">
        <v>8238</v>
      </c>
      <c r="B2822" s="209" t="s">
        <v>8239</v>
      </c>
      <c r="C2822" s="209" t="s">
        <v>8291</v>
      </c>
      <c r="D2822" s="209" t="s">
        <v>8292</v>
      </c>
      <c r="E2822" s="210" t="s">
        <v>357</v>
      </c>
      <c r="F2822" s="209" t="s">
        <v>357</v>
      </c>
      <c r="G2822" s="209">
        <v>93024</v>
      </c>
      <c r="H2822" s="209" t="s">
        <v>8337</v>
      </c>
      <c r="I2822" s="209" t="s">
        <v>161</v>
      </c>
      <c r="J2822" s="209" t="s">
        <v>5447</v>
      </c>
      <c r="K2822" s="210">
        <v>47.38</v>
      </c>
      <c r="L2822" s="209" t="s">
        <v>5390</v>
      </c>
    </row>
    <row r="2823" spans="1:12" ht="13.5">
      <c r="A2823" s="209" t="s">
        <v>8238</v>
      </c>
      <c r="B2823" s="209" t="s">
        <v>8239</v>
      </c>
      <c r="C2823" s="209" t="s">
        <v>8291</v>
      </c>
      <c r="D2823" s="209" t="s">
        <v>8292</v>
      </c>
      <c r="E2823" s="210" t="s">
        <v>357</v>
      </c>
      <c r="F2823" s="209" t="s">
        <v>357</v>
      </c>
      <c r="G2823" s="209">
        <v>93026</v>
      </c>
      <c r="H2823" s="209" t="s">
        <v>8338</v>
      </c>
      <c r="I2823" s="209" t="s">
        <v>161</v>
      </c>
      <c r="J2823" s="209" t="s">
        <v>5447</v>
      </c>
      <c r="K2823" s="210">
        <v>78.959999999999994</v>
      </c>
      <c r="L2823" s="209" t="s">
        <v>5390</v>
      </c>
    </row>
    <row r="2824" spans="1:12" ht="13.5">
      <c r="A2824" s="209" t="s">
        <v>8238</v>
      </c>
      <c r="B2824" s="209" t="s">
        <v>8239</v>
      </c>
      <c r="C2824" s="209" t="s">
        <v>8291</v>
      </c>
      <c r="D2824" s="209" t="s">
        <v>8292</v>
      </c>
      <c r="E2824" s="210" t="s">
        <v>357</v>
      </c>
      <c r="F2824" s="209" t="s">
        <v>357</v>
      </c>
      <c r="G2824" s="209">
        <v>97559</v>
      </c>
      <c r="H2824" s="209" t="s">
        <v>8339</v>
      </c>
      <c r="I2824" s="209" t="s">
        <v>161</v>
      </c>
      <c r="J2824" s="209" t="s">
        <v>5447</v>
      </c>
      <c r="K2824" s="210">
        <v>11.33</v>
      </c>
      <c r="L2824" s="209" t="s">
        <v>5390</v>
      </c>
    </row>
    <row r="2825" spans="1:12" ht="13.5">
      <c r="A2825" s="209" t="s">
        <v>8238</v>
      </c>
      <c r="B2825" s="209" t="s">
        <v>8239</v>
      </c>
      <c r="C2825" s="209" t="s">
        <v>8291</v>
      </c>
      <c r="D2825" s="209" t="s">
        <v>8292</v>
      </c>
      <c r="E2825" s="210" t="s">
        <v>357</v>
      </c>
      <c r="F2825" s="209" t="s">
        <v>357</v>
      </c>
      <c r="G2825" s="209">
        <v>97562</v>
      </c>
      <c r="H2825" s="209" t="s">
        <v>8340</v>
      </c>
      <c r="I2825" s="209" t="s">
        <v>161</v>
      </c>
      <c r="J2825" s="209" t="s">
        <v>5447</v>
      </c>
      <c r="K2825" s="210">
        <v>9.5</v>
      </c>
      <c r="L2825" s="209" t="s">
        <v>5390</v>
      </c>
    </row>
    <row r="2826" spans="1:12" ht="13.5">
      <c r="A2826" s="209" t="s">
        <v>8238</v>
      </c>
      <c r="B2826" s="209" t="s">
        <v>8239</v>
      </c>
      <c r="C2826" s="209" t="s">
        <v>8291</v>
      </c>
      <c r="D2826" s="209" t="s">
        <v>8292</v>
      </c>
      <c r="E2826" s="210" t="s">
        <v>357</v>
      </c>
      <c r="F2826" s="209" t="s">
        <v>357</v>
      </c>
      <c r="G2826" s="209">
        <v>97564</v>
      </c>
      <c r="H2826" s="209" t="s">
        <v>8341</v>
      </c>
      <c r="I2826" s="209" t="s">
        <v>161</v>
      </c>
      <c r="J2826" s="209" t="s">
        <v>5447</v>
      </c>
      <c r="K2826" s="210">
        <v>15.01</v>
      </c>
      <c r="L2826" s="209" t="s">
        <v>5390</v>
      </c>
    </row>
    <row r="2827" spans="1:12" ht="13.5">
      <c r="A2827" s="209" t="s">
        <v>8238</v>
      </c>
      <c r="B2827" s="209" t="s">
        <v>8239</v>
      </c>
      <c r="C2827" s="209" t="s">
        <v>8291</v>
      </c>
      <c r="D2827" s="209" t="s">
        <v>8292</v>
      </c>
      <c r="E2827" s="210" t="s">
        <v>357</v>
      </c>
      <c r="F2827" s="209" t="s">
        <v>357</v>
      </c>
      <c r="G2827" s="209">
        <v>104395</v>
      </c>
      <c r="H2827" s="209" t="s">
        <v>8342</v>
      </c>
      <c r="I2827" s="209" t="s">
        <v>161</v>
      </c>
      <c r="J2827" s="209" t="s">
        <v>5447</v>
      </c>
      <c r="K2827" s="210">
        <v>19.82</v>
      </c>
      <c r="L2827" s="209" t="s">
        <v>5390</v>
      </c>
    </row>
    <row r="2828" spans="1:12" ht="13.5">
      <c r="A2828" s="209" t="s">
        <v>8238</v>
      </c>
      <c r="B2828" s="209" t="s">
        <v>8239</v>
      </c>
      <c r="C2828" s="209" t="s">
        <v>8343</v>
      </c>
      <c r="D2828" s="209" t="s">
        <v>8344</v>
      </c>
      <c r="E2828" s="210" t="s">
        <v>357</v>
      </c>
      <c r="F2828" s="209" t="s">
        <v>357</v>
      </c>
      <c r="G2828" s="209">
        <v>91924</v>
      </c>
      <c r="H2828" s="209" t="s">
        <v>8345</v>
      </c>
      <c r="I2828" s="209" t="s">
        <v>148</v>
      </c>
      <c r="J2828" s="209" t="s">
        <v>5447</v>
      </c>
      <c r="K2828" s="210">
        <v>2.64</v>
      </c>
      <c r="L2828" s="209" t="s">
        <v>5390</v>
      </c>
    </row>
    <row r="2829" spans="1:12" ht="13.5">
      <c r="A2829" s="209" t="s">
        <v>8238</v>
      </c>
      <c r="B2829" s="209" t="s">
        <v>8239</v>
      </c>
      <c r="C2829" s="209" t="s">
        <v>8343</v>
      </c>
      <c r="D2829" s="209" t="s">
        <v>8344</v>
      </c>
      <c r="E2829" s="210" t="s">
        <v>357</v>
      </c>
      <c r="F2829" s="209" t="s">
        <v>357</v>
      </c>
      <c r="G2829" s="209">
        <v>91925</v>
      </c>
      <c r="H2829" s="209" t="s">
        <v>8346</v>
      </c>
      <c r="I2829" s="209" t="s">
        <v>148</v>
      </c>
      <c r="J2829" s="209" t="s">
        <v>5447</v>
      </c>
      <c r="K2829" s="210">
        <v>3.21</v>
      </c>
      <c r="L2829" s="209" t="s">
        <v>5390</v>
      </c>
    </row>
    <row r="2830" spans="1:12" ht="13.5">
      <c r="A2830" s="209" t="s">
        <v>8238</v>
      </c>
      <c r="B2830" s="209" t="s">
        <v>8239</v>
      </c>
      <c r="C2830" s="209" t="s">
        <v>8343</v>
      </c>
      <c r="D2830" s="209" t="s">
        <v>8344</v>
      </c>
      <c r="E2830" s="210" t="s">
        <v>357</v>
      </c>
      <c r="F2830" s="209" t="s">
        <v>357</v>
      </c>
      <c r="G2830" s="209">
        <v>91926</v>
      </c>
      <c r="H2830" s="209" t="s">
        <v>8347</v>
      </c>
      <c r="I2830" s="209" t="s">
        <v>148</v>
      </c>
      <c r="J2830" s="209" t="s">
        <v>5447</v>
      </c>
      <c r="K2830" s="210">
        <v>3.84</v>
      </c>
      <c r="L2830" s="209" t="s">
        <v>5390</v>
      </c>
    </row>
    <row r="2831" spans="1:12" ht="13.5">
      <c r="A2831" s="209" t="s">
        <v>8238</v>
      </c>
      <c r="B2831" s="209" t="s">
        <v>8239</v>
      </c>
      <c r="C2831" s="209" t="s">
        <v>8343</v>
      </c>
      <c r="D2831" s="209" t="s">
        <v>8344</v>
      </c>
      <c r="E2831" s="210" t="s">
        <v>357</v>
      </c>
      <c r="F2831" s="209" t="s">
        <v>357</v>
      </c>
      <c r="G2831" s="209">
        <v>91927</v>
      </c>
      <c r="H2831" s="209" t="s">
        <v>8348</v>
      </c>
      <c r="I2831" s="209" t="s">
        <v>148</v>
      </c>
      <c r="J2831" s="209" t="s">
        <v>5447</v>
      </c>
      <c r="K2831" s="210">
        <v>4.33</v>
      </c>
      <c r="L2831" s="209" t="s">
        <v>5390</v>
      </c>
    </row>
    <row r="2832" spans="1:12" ht="13.5">
      <c r="A2832" s="209" t="s">
        <v>8238</v>
      </c>
      <c r="B2832" s="209" t="s">
        <v>8239</v>
      </c>
      <c r="C2832" s="209" t="s">
        <v>8343</v>
      </c>
      <c r="D2832" s="209" t="s">
        <v>8344</v>
      </c>
      <c r="E2832" s="210" t="s">
        <v>357</v>
      </c>
      <c r="F2832" s="209" t="s">
        <v>357</v>
      </c>
      <c r="G2832" s="209">
        <v>91928</v>
      </c>
      <c r="H2832" s="209" t="s">
        <v>8349</v>
      </c>
      <c r="I2832" s="209" t="s">
        <v>148</v>
      </c>
      <c r="J2832" s="209" t="s">
        <v>5447</v>
      </c>
      <c r="K2832" s="210">
        <v>5.98</v>
      </c>
      <c r="L2832" s="209" t="s">
        <v>5390</v>
      </c>
    </row>
    <row r="2833" spans="1:12" ht="13.5">
      <c r="A2833" s="209" t="s">
        <v>8238</v>
      </c>
      <c r="B2833" s="209" t="s">
        <v>8239</v>
      </c>
      <c r="C2833" s="209" t="s">
        <v>8343</v>
      </c>
      <c r="D2833" s="209" t="s">
        <v>8344</v>
      </c>
      <c r="E2833" s="210" t="s">
        <v>357</v>
      </c>
      <c r="F2833" s="209" t="s">
        <v>357</v>
      </c>
      <c r="G2833" s="209">
        <v>91929</v>
      </c>
      <c r="H2833" s="209" t="s">
        <v>340</v>
      </c>
      <c r="I2833" s="209" t="s">
        <v>148</v>
      </c>
      <c r="J2833" s="209" t="s">
        <v>5447</v>
      </c>
      <c r="K2833" s="210">
        <v>6.41</v>
      </c>
      <c r="L2833" s="209" t="s">
        <v>5390</v>
      </c>
    </row>
    <row r="2834" spans="1:12" ht="13.5">
      <c r="A2834" s="209" t="s">
        <v>8238</v>
      </c>
      <c r="B2834" s="209" t="s">
        <v>8239</v>
      </c>
      <c r="C2834" s="209" t="s">
        <v>8343</v>
      </c>
      <c r="D2834" s="209" t="s">
        <v>8344</v>
      </c>
      <c r="E2834" s="210" t="s">
        <v>357</v>
      </c>
      <c r="F2834" s="209" t="s">
        <v>357</v>
      </c>
      <c r="G2834" s="209">
        <v>91930</v>
      </c>
      <c r="H2834" s="209" t="s">
        <v>8350</v>
      </c>
      <c r="I2834" s="209" t="s">
        <v>148</v>
      </c>
      <c r="J2834" s="209" t="s">
        <v>5447</v>
      </c>
      <c r="K2834" s="210">
        <v>8.3800000000000008</v>
      </c>
      <c r="L2834" s="209" t="s">
        <v>5390</v>
      </c>
    </row>
    <row r="2835" spans="1:12" ht="13.5">
      <c r="A2835" s="209" t="s">
        <v>8238</v>
      </c>
      <c r="B2835" s="209" t="s">
        <v>8239</v>
      </c>
      <c r="C2835" s="209" t="s">
        <v>8343</v>
      </c>
      <c r="D2835" s="209" t="s">
        <v>8344</v>
      </c>
      <c r="E2835" s="210" t="s">
        <v>357</v>
      </c>
      <c r="F2835" s="209" t="s">
        <v>357</v>
      </c>
      <c r="G2835" s="209">
        <v>91931</v>
      </c>
      <c r="H2835" s="209" t="s">
        <v>8351</v>
      </c>
      <c r="I2835" s="209" t="s">
        <v>148</v>
      </c>
      <c r="J2835" s="209" t="s">
        <v>5447</v>
      </c>
      <c r="K2835" s="210">
        <v>9.07</v>
      </c>
      <c r="L2835" s="209" t="s">
        <v>5390</v>
      </c>
    </row>
    <row r="2836" spans="1:12" ht="13.5">
      <c r="A2836" s="209" t="s">
        <v>8238</v>
      </c>
      <c r="B2836" s="209" t="s">
        <v>8239</v>
      </c>
      <c r="C2836" s="209" t="s">
        <v>8343</v>
      </c>
      <c r="D2836" s="209" t="s">
        <v>8344</v>
      </c>
      <c r="E2836" s="210" t="s">
        <v>357</v>
      </c>
      <c r="F2836" s="209" t="s">
        <v>357</v>
      </c>
      <c r="G2836" s="209">
        <v>91932</v>
      </c>
      <c r="H2836" s="209" t="s">
        <v>8352</v>
      </c>
      <c r="I2836" s="209" t="s">
        <v>148</v>
      </c>
      <c r="J2836" s="209" t="s">
        <v>5447</v>
      </c>
      <c r="K2836" s="210">
        <v>15.1</v>
      </c>
      <c r="L2836" s="209" t="s">
        <v>5390</v>
      </c>
    </row>
    <row r="2837" spans="1:12" ht="13.5">
      <c r="A2837" s="209" t="s">
        <v>8238</v>
      </c>
      <c r="B2837" s="209" t="s">
        <v>8239</v>
      </c>
      <c r="C2837" s="209" t="s">
        <v>8343</v>
      </c>
      <c r="D2837" s="209" t="s">
        <v>8344</v>
      </c>
      <c r="E2837" s="210" t="s">
        <v>357</v>
      </c>
      <c r="F2837" s="209" t="s">
        <v>357</v>
      </c>
      <c r="G2837" s="209">
        <v>91933</v>
      </c>
      <c r="H2837" s="209" t="s">
        <v>8353</v>
      </c>
      <c r="I2837" s="209" t="s">
        <v>148</v>
      </c>
      <c r="J2837" s="209" t="s">
        <v>5447</v>
      </c>
      <c r="K2837" s="210">
        <v>14.54</v>
      </c>
      <c r="L2837" s="209" t="s">
        <v>5390</v>
      </c>
    </row>
    <row r="2838" spans="1:12" ht="13.5">
      <c r="A2838" s="209" t="s">
        <v>8238</v>
      </c>
      <c r="B2838" s="209" t="s">
        <v>8239</v>
      </c>
      <c r="C2838" s="209" t="s">
        <v>8343</v>
      </c>
      <c r="D2838" s="209" t="s">
        <v>8344</v>
      </c>
      <c r="E2838" s="210" t="s">
        <v>357</v>
      </c>
      <c r="F2838" s="209" t="s">
        <v>357</v>
      </c>
      <c r="G2838" s="209">
        <v>91934</v>
      </c>
      <c r="H2838" s="209" t="s">
        <v>8354</v>
      </c>
      <c r="I2838" s="209" t="s">
        <v>148</v>
      </c>
      <c r="J2838" s="209" t="s">
        <v>5447</v>
      </c>
      <c r="K2838" s="210">
        <v>21.79</v>
      </c>
      <c r="L2838" s="209" t="s">
        <v>5390</v>
      </c>
    </row>
    <row r="2839" spans="1:12" ht="13.5">
      <c r="A2839" s="209" t="s">
        <v>8238</v>
      </c>
      <c r="B2839" s="209" t="s">
        <v>8239</v>
      </c>
      <c r="C2839" s="209" t="s">
        <v>8343</v>
      </c>
      <c r="D2839" s="209" t="s">
        <v>8344</v>
      </c>
      <c r="E2839" s="210" t="s">
        <v>357</v>
      </c>
      <c r="F2839" s="209" t="s">
        <v>357</v>
      </c>
      <c r="G2839" s="209">
        <v>91935</v>
      </c>
      <c r="H2839" s="209" t="s">
        <v>8355</v>
      </c>
      <c r="I2839" s="209" t="s">
        <v>148</v>
      </c>
      <c r="J2839" s="209" t="s">
        <v>5447</v>
      </c>
      <c r="K2839" s="210">
        <v>22.86</v>
      </c>
      <c r="L2839" s="209" t="s">
        <v>5390</v>
      </c>
    </row>
    <row r="2840" spans="1:12" ht="13.5">
      <c r="A2840" s="209" t="s">
        <v>8238</v>
      </c>
      <c r="B2840" s="209" t="s">
        <v>8239</v>
      </c>
      <c r="C2840" s="209" t="s">
        <v>8343</v>
      </c>
      <c r="D2840" s="209" t="s">
        <v>8344</v>
      </c>
      <c r="E2840" s="210" t="s">
        <v>357</v>
      </c>
      <c r="F2840" s="209" t="s">
        <v>357</v>
      </c>
      <c r="G2840" s="209">
        <v>92979</v>
      </c>
      <c r="H2840" s="209" t="s">
        <v>8356</v>
      </c>
      <c r="I2840" s="209" t="s">
        <v>148</v>
      </c>
      <c r="J2840" s="209" t="s">
        <v>5447</v>
      </c>
      <c r="K2840" s="210">
        <v>10.24</v>
      </c>
      <c r="L2840" s="209" t="s">
        <v>5390</v>
      </c>
    </row>
    <row r="2841" spans="1:12" ht="13.5">
      <c r="A2841" s="209" t="s">
        <v>8238</v>
      </c>
      <c r="B2841" s="209" t="s">
        <v>8239</v>
      </c>
      <c r="C2841" s="209" t="s">
        <v>8343</v>
      </c>
      <c r="D2841" s="209" t="s">
        <v>8344</v>
      </c>
      <c r="E2841" s="210" t="s">
        <v>357</v>
      </c>
      <c r="F2841" s="209" t="s">
        <v>357</v>
      </c>
      <c r="G2841" s="209">
        <v>92980</v>
      </c>
      <c r="H2841" s="209" t="s">
        <v>341</v>
      </c>
      <c r="I2841" s="209" t="s">
        <v>148</v>
      </c>
      <c r="J2841" s="209" t="s">
        <v>5447</v>
      </c>
      <c r="K2841" s="210">
        <v>9.7799999999999994</v>
      </c>
      <c r="L2841" s="209" t="s">
        <v>5390</v>
      </c>
    </row>
    <row r="2842" spans="1:12" ht="13.5">
      <c r="A2842" s="209" t="s">
        <v>8238</v>
      </c>
      <c r="B2842" s="209" t="s">
        <v>8239</v>
      </c>
      <c r="C2842" s="209" t="s">
        <v>8343</v>
      </c>
      <c r="D2842" s="209" t="s">
        <v>8344</v>
      </c>
      <c r="E2842" s="210" t="s">
        <v>357</v>
      </c>
      <c r="F2842" s="209" t="s">
        <v>357</v>
      </c>
      <c r="G2842" s="209">
        <v>92981</v>
      </c>
      <c r="H2842" s="209" t="s">
        <v>8357</v>
      </c>
      <c r="I2842" s="209" t="s">
        <v>148</v>
      </c>
      <c r="J2842" s="209" t="s">
        <v>5447</v>
      </c>
      <c r="K2842" s="210">
        <v>14.63</v>
      </c>
      <c r="L2842" s="209" t="s">
        <v>5390</v>
      </c>
    </row>
    <row r="2843" spans="1:12" ht="13.5">
      <c r="A2843" s="209" t="s">
        <v>8238</v>
      </c>
      <c r="B2843" s="209" t="s">
        <v>8239</v>
      </c>
      <c r="C2843" s="209" t="s">
        <v>8343</v>
      </c>
      <c r="D2843" s="209" t="s">
        <v>8344</v>
      </c>
      <c r="E2843" s="210" t="s">
        <v>357</v>
      </c>
      <c r="F2843" s="209" t="s">
        <v>357</v>
      </c>
      <c r="G2843" s="209">
        <v>92982</v>
      </c>
      <c r="H2843" s="209" t="s">
        <v>8358</v>
      </c>
      <c r="I2843" s="209" t="s">
        <v>148</v>
      </c>
      <c r="J2843" s="209" t="s">
        <v>5447</v>
      </c>
      <c r="K2843" s="210">
        <v>15.52</v>
      </c>
      <c r="L2843" s="209" t="s">
        <v>5390</v>
      </c>
    </row>
    <row r="2844" spans="1:12" ht="13.5">
      <c r="A2844" s="209" t="s">
        <v>8238</v>
      </c>
      <c r="B2844" s="209" t="s">
        <v>8239</v>
      </c>
      <c r="C2844" s="209" t="s">
        <v>8343</v>
      </c>
      <c r="D2844" s="209" t="s">
        <v>8344</v>
      </c>
      <c r="E2844" s="210" t="s">
        <v>357</v>
      </c>
      <c r="F2844" s="209" t="s">
        <v>357</v>
      </c>
      <c r="G2844" s="209">
        <v>92984</v>
      </c>
      <c r="H2844" s="209" t="s">
        <v>8359</v>
      </c>
      <c r="I2844" s="209" t="s">
        <v>148</v>
      </c>
      <c r="J2844" s="209" t="s">
        <v>5447</v>
      </c>
      <c r="K2844" s="210">
        <v>25.45</v>
      </c>
      <c r="L2844" s="209" t="s">
        <v>5390</v>
      </c>
    </row>
    <row r="2845" spans="1:12" ht="13.5">
      <c r="A2845" s="209" t="s">
        <v>8238</v>
      </c>
      <c r="B2845" s="209" t="s">
        <v>8239</v>
      </c>
      <c r="C2845" s="209" t="s">
        <v>8343</v>
      </c>
      <c r="D2845" s="209" t="s">
        <v>8344</v>
      </c>
      <c r="E2845" s="210" t="s">
        <v>357</v>
      </c>
      <c r="F2845" s="209" t="s">
        <v>357</v>
      </c>
      <c r="G2845" s="209">
        <v>92986</v>
      </c>
      <c r="H2845" s="209" t="s">
        <v>8360</v>
      </c>
      <c r="I2845" s="209" t="s">
        <v>148</v>
      </c>
      <c r="J2845" s="209" t="s">
        <v>5447</v>
      </c>
      <c r="K2845" s="210">
        <v>35.299999999999997</v>
      </c>
      <c r="L2845" s="209" t="s">
        <v>5390</v>
      </c>
    </row>
    <row r="2846" spans="1:12" ht="13.5">
      <c r="A2846" s="209" t="s">
        <v>8238</v>
      </c>
      <c r="B2846" s="209" t="s">
        <v>8239</v>
      </c>
      <c r="C2846" s="209" t="s">
        <v>8343</v>
      </c>
      <c r="D2846" s="209" t="s">
        <v>8344</v>
      </c>
      <c r="E2846" s="210" t="s">
        <v>357</v>
      </c>
      <c r="F2846" s="209" t="s">
        <v>357</v>
      </c>
      <c r="G2846" s="209">
        <v>92988</v>
      </c>
      <c r="H2846" s="209" t="s">
        <v>8361</v>
      </c>
      <c r="I2846" s="209" t="s">
        <v>148</v>
      </c>
      <c r="J2846" s="209" t="s">
        <v>5447</v>
      </c>
      <c r="K2846" s="210">
        <v>51.35</v>
      </c>
      <c r="L2846" s="209" t="s">
        <v>5390</v>
      </c>
    </row>
    <row r="2847" spans="1:12" ht="13.5">
      <c r="A2847" s="209" t="s">
        <v>8238</v>
      </c>
      <c r="B2847" s="209" t="s">
        <v>8239</v>
      </c>
      <c r="C2847" s="209" t="s">
        <v>8343</v>
      </c>
      <c r="D2847" s="209" t="s">
        <v>8344</v>
      </c>
      <c r="E2847" s="210" t="s">
        <v>357</v>
      </c>
      <c r="F2847" s="209" t="s">
        <v>357</v>
      </c>
      <c r="G2847" s="209">
        <v>92990</v>
      </c>
      <c r="H2847" s="209" t="s">
        <v>8362</v>
      </c>
      <c r="I2847" s="209" t="s">
        <v>148</v>
      </c>
      <c r="J2847" s="209" t="s">
        <v>5447</v>
      </c>
      <c r="K2847" s="210">
        <v>71.180000000000007</v>
      </c>
      <c r="L2847" s="209" t="s">
        <v>5390</v>
      </c>
    </row>
    <row r="2848" spans="1:12" ht="13.5">
      <c r="A2848" s="209" t="s">
        <v>8238</v>
      </c>
      <c r="B2848" s="209" t="s">
        <v>8239</v>
      </c>
      <c r="C2848" s="209" t="s">
        <v>8343</v>
      </c>
      <c r="D2848" s="209" t="s">
        <v>8344</v>
      </c>
      <c r="E2848" s="210" t="s">
        <v>357</v>
      </c>
      <c r="F2848" s="209" t="s">
        <v>357</v>
      </c>
      <c r="G2848" s="209">
        <v>92992</v>
      </c>
      <c r="H2848" s="209" t="s">
        <v>8363</v>
      </c>
      <c r="I2848" s="209" t="s">
        <v>148</v>
      </c>
      <c r="J2848" s="209" t="s">
        <v>5447</v>
      </c>
      <c r="K2848" s="210">
        <v>92.08</v>
      </c>
      <c r="L2848" s="209" t="s">
        <v>5390</v>
      </c>
    </row>
    <row r="2849" spans="1:12" ht="13.5">
      <c r="A2849" s="209" t="s">
        <v>8238</v>
      </c>
      <c r="B2849" s="209" t="s">
        <v>8239</v>
      </c>
      <c r="C2849" s="209" t="s">
        <v>8343</v>
      </c>
      <c r="D2849" s="209" t="s">
        <v>8344</v>
      </c>
      <c r="E2849" s="210" t="s">
        <v>357</v>
      </c>
      <c r="F2849" s="209" t="s">
        <v>357</v>
      </c>
      <c r="G2849" s="209">
        <v>92994</v>
      </c>
      <c r="H2849" s="209" t="s">
        <v>8364</v>
      </c>
      <c r="I2849" s="209" t="s">
        <v>148</v>
      </c>
      <c r="J2849" s="209" t="s">
        <v>5447</v>
      </c>
      <c r="K2849" s="210">
        <v>119.76</v>
      </c>
      <c r="L2849" s="209" t="s">
        <v>5390</v>
      </c>
    </row>
    <row r="2850" spans="1:12" ht="13.5">
      <c r="A2850" s="209" t="s">
        <v>8238</v>
      </c>
      <c r="B2850" s="209" t="s">
        <v>8239</v>
      </c>
      <c r="C2850" s="209" t="s">
        <v>8343</v>
      </c>
      <c r="D2850" s="209" t="s">
        <v>8344</v>
      </c>
      <c r="E2850" s="210" t="s">
        <v>357</v>
      </c>
      <c r="F2850" s="209" t="s">
        <v>357</v>
      </c>
      <c r="G2850" s="209">
        <v>92996</v>
      </c>
      <c r="H2850" s="209" t="s">
        <v>8365</v>
      </c>
      <c r="I2850" s="209" t="s">
        <v>148</v>
      </c>
      <c r="J2850" s="209" t="s">
        <v>5447</v>
      </c>
      <c r="K2850" s="210">
        <v>144.91</v>
      </c>
      <c r="L2850" s="209" t="s">
        <v>5390</v>
      </c>
    </row>
    <row r="2851" spans="1:12" ht="13.5">
      <c r="A2851" s="209" t="s">
        <v>8238</v>
      </c>
      <c r="B2851" s="209" t="s">
        <v>8239</v>
      </c>
      <c r="C2851" s="209" t="s">
        <v>8343</v>
      </c>
      <c r="D2851" s="209" t="s">
        <v>8344</v>
      </c>
      <c r="E2851" s="210" t="s">
        <v>357</v>
      </c>
      <c r="F2851" s="209" t="s">
        <v>357</v>
      </c>
      <c r="G2851" s="209">
        <v>92998</v>
      </c>
      <c r="H2851" s="209" t="s">
        <v>8366</v>
      </c>
      <c r="I2851" s="209" t="s">
        <v>148</v>
      </c>
      <c r="J2851" s="209" t="s">
        <v>5447</v>
      </c>
      <c r="K2851" s="210">
        <v>177.66</v>
      </c>
      <c r="L2851" s="209" t="s">
        <v>5390</v>
      </c>
    </row>
    <row r="2852" spans="1:12" ht="13.5">
      <c r="A2852" s="209" t="s">
        <v>8238</v>
      </c>
      <c r="B2852" s="209" t="s">
        <v>8239</v>
      </c>
      <c r="C2852" s="209" t="s">
        <v>8343</v>
      </c>
      <c r="D2852" s="209" t="s">
        <v>8344</v>
      </c>
      <c r="E2852" s="210" t="s">
        <v>357</v>
      </c>
      <c r="F2852" s="209" t="s">
        <v>357</v>
      </c>
      <c r="G2852" s="209">
        <v>93000</v>
      </c>
      <c r="H2852" s="209" t="s">
        <v>8367</v>
      </c>
      <c r="I2852" s="209" t="s">
        <v>148</v>
      </c>
      <c r="J2852" s="209" t="s">
        <v>5447</v>
      </c>
      <c r="K2852" s="210">
        <v>235.33</v>
      </c>
      <c r="L2852" s="209" t="s">
        <v>5390</v>
      </c>
    </row>
    <row r="2853" spans="1:12" ht="13.5">
      <c r="A2853" s="209" t="s">
        <v>8238</v>
      </c>
      <c r="B2853" s="209" t="s">
        <v>8239</v>
      </c>
      <c r="C2853" s="209" t="s">
        <v>8343</v>
      </c>
      <c r="D2853" s="209" t="s">
        <v>8344</v>
      </c>
      <c r="E2853" s="210" t="s">
        <v>357</v>
      </c>
      <c r="F2853" s="209" t="s">
        <v>357</v>
      </c>
      <c r="G2853" s="209">
        <v>93002</v>
      </c>
      <c r="H2853" s="209" t="s">
        <v>8368</v>
      </c>
      <c r="I2853" s="209" t="s">
        <v>148</v>
      </c>
      <c r="J2853" s="209" t="s">
        <v>5447</v>
      </c>
      <c r="K2853" s="210">
        <v>304.44</v>
      </c>
      <c r="L2853" s="209" t="s">
        <v>5390</v>
      </c>
    </row>
    <row r="2854" spans="1:12" ht="13.5">
      <c r="A2854" s="209" t="s">
        <v>8238</v>
      </c>
      <c r="B2854" s="209" t="s">
        <v>8239</v>
      </c>
      <c r="C2854" s="209" t="s">
        <v>8343</v>
      </c>
      <c r="D2854" s="209" t="s">
        <v>8344</v>
      </c>
      <c r="E2854" s="210" t="s">
        <v>357</v>
      </c>
      <c r="F2854" s="209" t="s">
        <v>357</v>
      </c>
      <c r="G2854" s="209">
        <v>101884</v>
      </c>
      <c r="H2854" s="209" t="s">
        <v>8369</v>
      </c>
      <c r="I2854" s="209" t="s">
        <v>148</v>
      </c>
      <c r="J2854" s="209" t="s">
        <v>5447</v>
      </c>
      <c r="K2854" s="210">
        <v>10.029999999999999</v>
      </c>
      <c r="L2854" s="209" t="s">
        <v>5390</v>
      </c>
    </row>
    <row r="2855" spans="1:12" ht="13.5">
      <c r="A2855" s="209" t="s">
        <v>8238</v>
      </c>
      <c r="B2855" s="209" t="s">
        <v>8239</v>
      </c>
      <c r="C2855" s="209" t="s">
        <v>8343</v>
      </c>
      <c r="D2855" s="209" t="s">
        <v>8344</v>
      </c>
      <c r="E2855" s="210" t="s">
        <v>357</v>
      </c>
      <c r="F2855" s="209" t="s">
        <v>357</v>
      </c>
      <c r="G2855" s="209">
        <v>101885</v>
      </c>
      <c r="H2855" s="209" t="s">
        <v>8370</v>
      </c>
      <c r="I2855" s="209" t="s">
        <v>148</v>
      </c>
      <c r="J2855" s="209" t="s">
        <v>5447</v>
      </c>
      <c r="K2855" s="210">
        <v>9.57</v>
      </c>
      <c r="L2855" s="209" t="s">
        <v>5390</v>
      </c>
    </row>
    <row r="2856" spans="1:12" ht="13.5">
      <c r="A2856" s="209" t="s">
        <v>8238</v>
      </c>
      <c r="B2856" s="209" t="s">
        <v>8239</v>
      </c>
      <c r="C2856" s="209" t="s">
        <v>8343</v>
      </c>
      <c r="D2856" s="209" t="s">
        <v>8344</v>
      </c>
      <c r="E2856" s="210" t="s">
        <v>357</v>
      </c>
      <c r="F2856" s="209" t="s">
        <v>357</v>
      </c>
      <c r="G2856" s="209">
        <v>101886</v>
      </c>
      <c r="H2856" s="209" t="s">
        <v>8371</v>
      </c>
      <c r="I2856" s="209" t="s">
        <v>148</v>
      </c>
      <c r="J2856" s="209" t="s">
        <v>5447</v>
      </c>
      <c r="K2856" s="210">
        <v>14.39</v>
      </c>
      <c r="L2856" s="209" t="s">
        <v>5390</v>
      </c>
    </row>
    <row r="2857" spans="1:12" ht="13.5">
      <c r="A2857" s="209" t="s">
        <v>8238</v>
      </c>
      <c r="B2857" s="209" t="s">
        <v>8239</v>
      </c>
      <c r="C2857" s="209" t="s">
        <v>8343</v>
      </c>
      <c r="D2857" s="209" t="s">
        <v>8344</v>
      </c>
      <c r="E2857" s="210" t="s">
        <v>357</v>
      </c>
      <c r="F2857" s="209" t="s">
        <v>357</v>
      </c>
      <c r="G2857" s="209">
        <v>101887</v>
      </c>
      <c r="H2857" s="209" t="s">
        <v>8372</v>
      </c>
      <c r="I2857" s="209" t="s">
        <v>148</v>
      </c>
      <c r="J2857" s="209" t="s">
        <v>5447</v>
      </c>
      <c r="K2857" s="210">
        <v>15.28</v>
      </c>
      <c r="L2857" s="209" t="s">
        <v>5390</v>
      </c>
    </row>
    <row r="2858" spans="1:12" ht="13.5">
      <c r="A2858" s="209" t="s">
        <v>8238</v>
      </c>
      <c r="B2858" s="209" t="s">
        <v>8239</v>
      </c>
      <c r="C2858" s="209" t="s">
        <v>8343</v>
      </c>
      <c r="D2858" s="209" t="s">
        <v>8344</v>
      </c>
      <c r="E2858" s="210" t="s">
        <v>357</v>
      </c>
      <c r="F2858" s="209" t="s">
        <v>357</v>
      </c>
      <c r="G2858" s="209">
        <v>101888</v>
      </c>
      <c r="H2858" s="209" t="s">
        <v>8373</v>
      </c>
      <c r="I2858" s="209" t="s">
        <v>148</v>
      </c>
      <c r="J2858" s="209" t="s">
        <v>5447</v>
      </c>
      <c r="K2858" s="210">
        <v>22.54</v>
      </c>
      <c r="L2858" s="209" t="s">
        <v>5390</v>
      </c>
    </row>
    <row r="2859" spans="1:12" ht="13.5">
      <c r="A2859" s="209" t="s">
        <v>8238</v>
      </c>
      <c r="B2859" s="209" t="s">
        <v>8239</v>
      </c>
      <c r="C2859" s="209" t="s">
        <v>8343</v>
      </c>
      <c r="D2859" s="209" t="s">
        <v>8344</v>
      </c>
      <c r="E2859" s="210" t="s">
        <v>357</v>
      </c>
      <c r="F2859" s="209" t="s">
        <v>357</v>
      </c>
      <c r="G2859" s="209">
        <v>101889</v>
      </c>
      <c r="H2859" s="209" t="s">
        <v>8374</v>
      </c>
      <c r="I2859" s="209" t="s">
        <v>148</v>
      </c>
      <c r="J2859" s="209" t="s">
        <v>5447</v>
      </c>
      <c r="K2859" s="210">
        <v>23.69</v>
      </c>
      <c r="L2859" s="209" t="s">
        <v>5390</v>
      </c>
    </row>
    <row r="2860" spans="1:12" ht="13.5">
      <c r="A2860" s="209" t="s">
        <v>8238</v>
      </c>
      <c r="B2860" s="209" t="s">
        <v>8239</v>
      </c>
      <c r="C2860" s="209" t="s">
        <v>8375</v>
      </c>
      <c r="D2860" s="209" t="s">
        <v>8376</v>
      </c>
      <c r="E2860" s="210" t="s">
        <v>357</v>
      </c>
      <c r="F2860" s="209" t="s">
        <v>357</v>
      </c>
      <c r="G2860" s="209">
        <v>91936</v>
      </c>
      <c r="H2860" s="209" t="s">
        <v>8377</v>
      </c>
      <c r="I2860" s="209" t="s">
        <v>161</v>
      </c>
      <c r="J2860" s="209" t="s">
        <v>5447</v>
      </c>
      <c r="K2860" s="210">
        <v>15.98</v>
      </c>
      <c r="L2860" s="209" t="s">
        <v>5390</v>
      </c>
    </row>
    <row r="2861" spans="1:12" ht="13.5">
      <c r="A2861" s="209" t="s">
        <v>8238</v>
      </c>
      <c r="B2861" s="209" t="s">
        <v>8239</v>
      </c>
      <c r="C2861" s="209" t="s">
        <v>8375</v>
      </c>
      <c r="D2861" s="209" t="s">
        <v>8376</v>
      </c>
      <c r="E2861" s="210" t="s">
        <v>357</v>
      </c>
      <c r="F2861" s="209" t="s">
        <v>357</v>
      </c>
      <c r="G2861" s="209">
        <v>91937</v>
      </c>
      <c r="H2861" s="209" t="s">
        <v>8378</v>
      </c>
      <c r="I2861" s="209" t="s">
        <v>161</v>
      </c>
      <c r="J2861" s="209" t="s">
        <v>5447</v>
      </c>
      <c r="K2861" s="210">
        <v>13.89</v>
      </c>
      <c r="L2861" s="209" t="s">
        <v>5390</v>
      </c>
    </row>
    <row r="2862" spans="1:12" ht="13.5">
      <c r="A2862" s="209" t="s">
        <v>8238</v>
      </c>
      <c r="B2862" s="209" t="s">
        <v>8239</v>
      </c>
      <c r="C2862" s="209" t="s">
        <v>8375</v>
      </c>
      <c r="D2862" s="209" t="s">
        <v>8376</v>
      </c>
      <c r="E2862" s="210" t="s">
        <v>357</v>
      </c>
      <c r="F2862" s="209" t="s">
        <v>357</v>
      </c>
      <c r="G2862" s="209">
        <v>91939</v>
      </c>
      <c r="H2862" s="209" t="s">
        <v>8379</v>
      </c>
      <c r="I2862" s="209" t="s">
        <v>161</v>
      </c>
      <c r="J2862" s="209" t="s">
        <v>5447</v>
      </c>
      <c r="K2862" s="210">
        <v>26.04</v>
      </c>
      <c r="L2862" s="209" t="s">
        <v>5390</v>
      </c>
    </row>
    <row r="2863" spans="1:12" ht="13.5">
      <c r="A2863" s="209" t="s">
        <v>8238</v>
      </c>
      <c r="B2863" s="209" t="s">
        <v>8239</v>
      </c>
      <c r="C2863" s="209" t="s">
        <v>8375</v>
      </c>
      <c r="D2863" s="209" t="s">
        <v>8376</v>
      </c>
      <c r="E2863" s="210" t="s">
        <v>357</v>
      </c>
      <c r="F2863" s="209" t="s">
        <v>357</v>
      </c>
      <c r="G2863" s="209">
        <v>91940</v>
      </c>
      <c r="H2863" s="209" t="s">
        <v>8380</v>
      </c>
      <c r="I2863" s="209" t="s">
        <v>161</v>
      </c>
      <c r="J2863" s="209" t="s">
        <v>5447</v>
      </c>
      <c r="K2863" s="210">
        <v>15.3</v>
      </c>
      <c r="L2863" s="209" t="s">
        <v>5390</v>
      </c>
    </row>
    <row r="2864" spans="1:12" ht="13.5">
      <c r="A2864" s="209" t="s">
        <v>8238</v>
      </c>
      <c r="B2864" s="209" t="s">
        <v>8239</v>
      </c>
      <c r="C2864" s="209" t="s">
        <v>8375</v>
      </c>
      <c r="D2864" s="209" t="s">
        <v>8376</v>
      </c>
      <c r="E2864" s="210" t="s">
        <v>357</v>
      </c>
      <c r="F2864" s="209" t="s">
        <v>357</v>
      </c>
      <c r="G2864" s="209">
        <v>91941</v>
      </c>
      <c r="H2864" s="209" t="s">
        <v>8381</v>
      </c>
      <c r="I2864" s="209" t="s">
        <v>161</v>
      </c>
      <c r="J2864" s="209" t="s">
        <v>5447</v>
      </c>
      <c r="K2864" s="210">
        <v>10.029999999999999</v>
      </c>
      <c r="L2864" s="209" t="s">
        <v>5390</v>
      </c>
    </row>
    <row r="2865" spans="1:12" ht="13.5">
      <c r="A2865" s="209" t="s">
        <v>8238</v>
      </c>
      <c r="B2865" s="209" t="s">
        <v>8239</v>
      </c>
      <c r="C2865" s="209" t="s">
        <v>8375</v>
      </c>
      <c r="D2865" s="209" t="s">
        <v>8376</v>
      </c>
      <c r="E2865" s="210" t="s">
        <v>357</v>
      </c>
      <c r="F2865" s="209" t="s">
        <v>357</v>
      </c>
      <c r="G2865" s="209">
        <v>91942</v>
      </c>
      <c r="H2865" s="209" t="s">
        <v>8382</v>
      </c>
      <c r="I2865" s="209" t="s">
        <v>161</v>
      </c>
      <c r="J2865" s="209" t="s">
        <v>5447</v>
      </c>
      <c r="K2865" s="210">
        <v>29.63</v>
      </c>
      <c r="L2865" s="209" t="s">
        <v>5390</v>
      </c>
    </row>
    <row r="2866" spans="1:12" ht="13.5">
      <c r="A2866" s="209" t="s">
        <v>8238</v>
      </c>
      <c r="B2866" s="209" t="s">
        <v>8239</v>
      </c>
      <c r="C2866" s="209" t="s">
        <v>8375</v>
      </c>
      <c r="D2866" s="209" t="s">
        <v>8376</v>
      </c>
      <c r="E2866" s="210" t="s">
        <v>357</v>
      </c>
      <c r="F2866" s="209" t="s">
        <v>357</v>
      </c>
      <c r="G2866" s="209">
        <v>91943</v>
      </c>
      <c r="H2866" s="209" t="s">
        <v>8383</v>
      </c>
      <c r="I2866" s="209" t="s">
        <v>161</v>
      </c>
      <c r="J2866" s="209" t="s">
        <v>5447</v>
      </c>
      <c r="K2866" s="210">
        <v>18.52</v>
      </c>
      <c r="L2866" s="209" t="s">
        <v>5390</v>
      </c>
    </row>
    <row r="2867" spans="1:12" ht="13.5">
      <c r="A2867" s="209" t="s">
        <v>8238</v>
      </c>
      <c r="B2867" s="209" t="s">
        <v>8239</v>
      </c>
      <c r="C2867" s="209" t="s">
        <v>8375</v>
      </c>
      <c r="D2867" s="209" t="s">
        <v>8376</v>
      </c>
      <c r="E2867" s="210" t="s">
        <v>357</v>
      </c>
      <c r="F2867" s="209" t="s">
        <v>357</v>
      </c>
      <c r="G2867" s="209">
        <v>91944</v>
      </c>
      <c r="H2867" s="209" t="s">
        <v>8384</v>
      </c>
      <c r="I2867" s="209" t="s">
        <v>161</v>
      </c>
      <c r="J2867" s="209" t="s">
        <v>5447</v>
      </c>
      <c r="K2867" s="210">
        <v>13.04</v>
      </c>
      <c r="L2867" s="209" t="s">
        <v>5390</v>
      </c>
    </row>
    <row r="2868" spans="1:12" ht="13.5">
      <c r="A2868" s="209" t="s">
        <v>8238</v>
      </c>
      <c r="B2868" s="209" t="s">
        <v>8239</v>
      </c>
      <c r="C2868" s="209" t="s">
        <v>8375</v>
      </c>
      <c r="D2868" s="209" t="s">
        <v>8376</v>
      </c>
      <c r="E2868" s="210" t="s">
        <v>357</v>
      </c>
      <c r="F2868" s="209" t="s">
        <v>357</v>
      </c>
      <c r="G2868" s="209">
        <v>92865</v>
      </c>
      <c r="H2868" s="209" t="s">
        <v>8385</v>
      </c>
      <c r="I2868" s="209" t="s">
        <v>161</v>
      </c>
      <c r="J2868" s="209" t="s">
        <v>5447</v>
      </c>
      <c r="K2868" s="210">
        <v>13.19</v>
      </c>
      <c r="L2868" s="209" t="s">
        <v>5390</v>
      </c>
    </row>
    <row r="2869" spans="1:12" ht="13.5">
      <c r="A2869" s="209" t="s">
        <v>8238</v>
      </c>
      <c r="B2869" s="209" t="s">
        <v>8239</v>
      </c>
      <c r="C2869" s="209" t="s">
        <v>8375</v>
      </c>
      <c r="D2869" s="209" t="s">
        <v>8376</v>
      </c>
      <c r="E2869" s="210" t="s">
        <v>357</v>
      </c>
      <c r="F2869" s="209" t="s">
        <v>357</v>
      </c>
      <c r="G2869" s="209">
        <v>92866</v>
      </c>
      <c r="H2869" s="209" t="s">
        <v>8386</v>
      </c>
      <c r="I2869" s="209" t="s">
        <v>161</v>
      </c>
      <c r="J2869" s="209" t="s">
        <v>5447</v>
      </c>
      <c r="K2869" s="210">
        <v>11.03</v>
      </c>
      <c r="L2869" s="209" t="s">
        <v>5390</v>
      </c>
    </row>
    <row r="2870" spans="1:12" ht="13.5">
      <c r="A2870" s="209" t="s">
        <v>8238</v>
      </c>
      <c r="B2870" s="209" t="s">
        <v>8239</v>
      </c>
      <c r="C2870" s="209" t="s">
        <v>8375</v>
      </c>
      <c r="D2870" s="209" t="s">
        <v>8376</v>
      </c>
      <c r="E2870" s="210" t="s">
        <v>357</v>
      </c>
      <c r="F2870" s="209" t="s">
        <v>357</v>
      </c>
      <c r="G2870" s="209">
        <v>92867</v>
      </c>
      <c r="H2870" s="209" t="s">
        <v>8387</v>
      </c>
      <c r="I2870" s="209" t="s">
        <v>161</v>
      </c>
      <c r="J2870" s="209" t="s">
        <v>5447</v>
      </c>
      <c r="K2870" s="210">
        <v>25.31</v>
      </c>
      <c r="L2870" s="209" t="s">
        <v>5390</v>
      </c>
    </row>
    <row r="2871" spans="1:12" ht="13.5">
      <c r="A2871" s="209" t="s">
        <v>8238</v>
      </c>
      <c r="B2871" s="209" t="s">
        <v>8239</v>
      </c>
      <c r="C2871" s="209" t="s">
        <v>8375</v>
      </c>
      <c r="D2871" s="209" t="s">
        <v>8376</v>
      </c>
      <c r="E2871" s="210" t="s">
        <v>357</v>
      </c>
      <c r="F2871" s="209" t="s">
        <v>357</v>
      </c>
      <c r="G2871" s="209">
        <v>92868</v>
      </c>
      <c r="H2871" s="209" t="s">
        <v>8388</v>
      </c>
      <c r="I2871" s="209" t="s">
        <v>161</v>
      </c>
      <c r="J2871" s="209" t="s">
        <v>5447</v>
      </c>
      <c r="K2871" s="210">
        <v>14.57</v>
      </c>
      <c r="L2871" s="209" t="s">
        <v>5390</v>
      </c>
    </row>
    <row r="2872" spans="1:12" ht="13.5">
      <c r="A2872" s="209" t="s">
        <v>8238</v>
      </c>
      <c r="B2872" s="209" t="s">
        <v>8239</v>
      </c>
      <c r="C2872" s="209" t="s">
        <v>8375</v>
      </c>
      <c r="D2872" s="209" t="s">
        <v>8376</v>
      </c>
      <c r="E2872" s="210" t="s">
        <v>357</v>
      </c>
      <c r="F2872" s="209" t="s">
        <v>357</v>
      </c>
      <c r="G2872" s="209">
        <v>92869</v>
      </c>
      <c r="H2872" s="209" t="s">
        <v>8389</v>
      </c>
      <c r="I2872" s="209" t="s">
        <v>161</v>
      </c>
      <c r="J2872" s="209" t="s">
        <v>5447</v>
      </c>
      <c r="K2872" s="210">
        <v>9.3000000000000007</v>
      </c>
      <c r="L2872" s="209" t="s">
        <v>5390</v>
      </c>
    </row>
    <row r="2873" spans="1:12" ht="13.5">
      <c r="A2873" s="209" t="s">
        <v>8238</v>
      </c>
      <c r="B2873" s="209" t="s">
        <v>8239</v>
      </c>
      <c r="C2873" s="209" t="s">
        <v>8375</v>
      </c>
      <c r="D2873" s="209" t="s">
        <v>8376</v>
      </c>
      <c r="E2873" s="210" t="s">
        <v>357</v>
      </c>
      <c r="F2873" s="209" t="s">
        <v>357</v>
      </c>
      <c r="G2873" s="209">
        <v>92870</v>
      </c>
      <c r="H2873" s="209" t="s">
        <v>8390</v>
      </c>
      <c r="I2873" s="209" t="s">
        <v>161</v>
      </c>
      <c r="J2873" s="209" t="s">
        <v>5447</v>
      </c>
      <c r="K2873" s="210">
        <v>28.41</v>
      </c>
      <c r="L2873" s="209" t="s">
        <v>5390</v>
      </c>
    </row>
    <row r="2874" spans="1:12" ht="13.5">
      <c r="A2874" s="209" t="s">
        <v>8238</v>
      </c>
      <c r="B2874" s="209" t="s">
        <v>8239</v>
      </c>
      <c r="C2874" s="209" t="s">
        <v>8375</v>
      </c>
      <c r="D2874" s="209" t="s">
        <v>8376</v>
      </c>
      <c r="E2874" s="210" t="s">
        <v>357</v>
      </c>
      <c r="F2874" s="209" t="s">
        <v>357</v>
      </c>
      <c r="G2874" s="209">
        <v>92871</v>
      </c>
      <c r="H2874" s="209" t="s">
        <v>8391</v>
      </c>
      <c r="I2874" s="209" t="s">
        <v>161</v>
      </c>
      <c r="J2874" s="209" t="s">
        <v>5447</v>
      </c>
      <c r="K2874" s="210">
        <v>17.3</v>
      </c>
      <c r="L2874" s="209" t="s">
        <v>5390</v>
      </c>
    </row>
    <row r="2875" spans="1:12" ht="13.5">
      <c r="A2875" s="209" t="s">
        <v>8238</v>
      </c>
      <c r="B2875" s="209" t="s">
        <v>8239</v>
      </c>
      <c r="C2875" s="209" t="s">
        <v>8375</v>
      </c>
      <c r="D2875" s="209" t="s">
        <v>8376</v>
      </c>
      <c r="E2875" s="210" t="s">
        <v>357</v>
      </c>
      <c r="F2875" s="209" t="s">
        <v>357</v>
      </c>
      <c r="G2875" s="209">
        <v>92872</v>
      </c>
      <c r="H2875" s="209" t="s">
        <v>8392</v>
      </c>
      <c r="I2875" s="209" t="s">
        <v>161</v>
      </c>
      <c r="J2875" s="209" t="s">
        <v>5447</v>
      </c>
      <c r="K2875" s="210">
        <v>11.82</v>
      </c>
      <c r="L2875" s="209" t="s">
        <v>5390</v>
      </c>
    </row>
    <row r="2876" spans="1:12" ht="13.5">
      <c r="A2876" s="209" t="s">
        <v>8238</v>
      </c>
      <c r="B2876" s="209" t="s">
        <v>8239</v>
      </c>
      <c r="C2876" s="209" t="s">
        <v>8375</v>
      </c>
      <c r="D2876" s="209" t="s">
        <v>8376</v>
      </c>
      <c r="E2876" s="210" t="s">
        <v>357</v>
      </c>
      <c r="F2876" s="209" t="s">
        <v>357</v>
      </c>
      <c r="G2876" s="209">
        <v>95777</v>
      </c>
      <c r="H2876" s="209" t="s">
        <v>8393</v>
      </c>
      <c r="I2876" s="209" t="s">
        <v>161</v>
      </c>
      <c r="J2876" s="209" t="s">
        <v>5447</v>
      </c>
      <c r="K2876" s="210">
        <v>22.17</v>
      </c>
      <c r="L2876" s="209" t="s">
        <v>5390</v>
      </c>
    </row>
    <row r="2877" spans="1:12" ht="13.5">
      <c r="A2877" s="209" t="s">
        <v>8238</v>
      </c>
      <c r="B2877" s="209" t="s">
        <v>8239</v>
      </c>
      <c r="C2877" s="209" t="s">
        <v>8375</v>
      </c>
      <c r="D2877" s="209" t="s">
        <v>8376</v>
      </c>
      <c r="E2877" s="210" t="s">
        <v>357</v>
      </c>
      <c r="F2877" s="209" t="s">
        <v>357</v>
      </c>
      <c r="G2877" s="209">
        <v>95778</v>
      </c>
      <c r="H2877" s="209" t="s">
        <v>8394</v>
      </c>
      <c r="I2877" s="209" t="s">
        <v>161</v>
      </c>
      <c r="J2877" s="209" t="s">
        <v>5447</v>
      </c>
      <c r="K2877" s="210">
        <v>24.67</v>
      </c>
      <c r="L2877" s="209" t="s">
        <v>5390</v>
      </c>
    </row>
    <row r="2878" spans="1:12" ht="13.5">
      <c r="A2878" s="209" t="s">
        <v>8238</v>
      </c>
      <c r="B2878" s="209" t="s">
        <v>8239</v>
      </c>
      <c r="C2878" s="209" t="s">
        <v>8375</v>
      </c>
      <c r="D2878" s="209" t="s">
        <v>8376</v>
      </c>
      <c r="E2878" s="210" t="s">
        <v>357</v>
      </c>
      <c r="F2878" s="209" t="s">
        <v>357</v>
      </c>
      <c r="G2878" s="209">
        <v>95779</v>
      </c>
      <c r="H2878" s="209" t="s">
        <v>8395</v>
      </c>
      <c r="I2878" s="209" t="s">
        <v>161</v>
      </c>
      <c r="J2878" s="209" t="s">
        <v>5447</v>
      </c>
      <c r="K2878" s="210">
        <v>20.440000000000001</v>
      </c>
      <c r="L2878" s="209" t="s">
        <v>5390</v>
      </c>
    </row>
    <row r="2879" spans="1:12" ht="13.5">
      <c r="A2879" s="209" t="s">
        <v>8238</v>
      </c>
      <c r="B2879" s="209" t="s">
        <v>8239</v>
      </c>
      <c r="C2879" s="209" t="s">
        <v>8375</v>
      </c>
      <c r="D2879" s="209" t="s">
        <v>8376</v>
      </c>
      <c r="E2879" s="210" t="s">
        <v>357</v>
      </c>
      <c r="F2879" s="209" t="s">
        <v>357</v>
      </c>
      <c r="G2879" s="209">
        <v>95780</v>
      </c>
      <c r="H2879" s="209" t="s">
        <v>8396</v>
      </c>
      <c r="I2879" s="209" t="s">
        <v>161</v>
      </c>
      <c r="J2879" s="209" t="s">
        <v>5447</v>
      </c>
      <c r="K2879" s="210">
        <v>26.64</v>
      </c>
      <c r="L2879" s="209" t="s">
        <v>5390</v>
      </c>
    </row>
    <row r="2880" spans="1:12" ht="13.5">
      <c r="A2880" s="209" t="s">
        <v>8238</v>
      </c>
      <c r="B2880" s="209" t="s">
        <v>8239</v>
      </c>
      <c r="C2880" s="209" t="s">
        <v>8375</v>
      </c>
      <c r="D2880" s="209" t="s">
        <v>8376</v>
      </c>
      <c r="E2880" s="210" t="s">
        <v>357</v>
      </c>
      <c r="F2880" s="209" t="s">
        <v>357</v>
      </c>
      <c r="G2880" s="209">
        <v>95781</v>
      </c>
      <c r="H2880" s="209" t="s">
        <v>8397</v>
      </c>
      <c r="I2880" s="209" t="s">
        <v>161</v>
      </c>
      <c r="J2880" s="209" t="s">
        <v>5447</v>
      </c>
      <c r="K2880" s="210">
        <v>29.99</v>
      </c>
      <c r="L2880" s="209" t="s">
        <v>5390</v>
      </c>
    </row>
    <row r="2881" spans="1:12" ht="13.5">
      <c r="A2881" s="209" t="s">
        <v>8238</v>
      </c>
      <c r="B2881" s="209" t="s">
        <v>8239</v>
      </c>
      <c r="C2881" s="209" t="s">
        <v>8375</v>
      </c>
      <c r="D2881" s="209" t="s">
        <v>8376</v>
      </c>
      <c r="E2881" s="210" t="s">
        <v>357</v>
      </c>
      <c r="F2881" s="209" t="s">
        <v>357</v>
      </c>
      <c r="G2881" s="209">
        <v>95782</v>
      </c>
      <c r="H2881" s="209" t="s">
        <v>8398</v>
      </c>
      <c r="I2881" s="209" t="s">
        <v>161</v>
      </c>
      <c r="J2881" s="209" t="s">
        <v>5447</v>
      </c>
      <c r="K2881" s="210">
        <v>28.62</v>
      </c>
      <c r="L2881" s="209" t="s">
        <v>5390</v>
      </c>
    </row>
    <row r="2882" spans="1:12" ht="13.5">
      <c r="A2882" s="209" t="s">
        <v>8238</v>
      </c>
      <c r="B2882" s="209" t="s">
        <v>8239</v>
      </c>
      <c r="C2882" s="209" t="s">
        <v>8375</v>
      </c>
      <c r="D2882" s="209" t="s">
        <v>8376</v>
      </c>
      <c r="E2882" s="210" t="s">
        <v>357</v>
      </c>
      <c r="F2882" s="209" t="s">
        <v>357</v>
      </c>
      <c r="G2882" s="209">
        <v>95785</v>
      </c>
      <c r="H2882" s="209" t="s">
        <v>8399</v>
      </c>
      <c r="I2882" s="209" t="s">
        <v>161</v>
      </c>
      <c r="J2882" s="209" t="s">
        <v>5447</v>
      </c>
      <c r="K2882" s="210">
        <v>34.049999999999997</v>
      </c>
      <c r="L2882" s="209" t="s">
        <v>5390</v>
      </c>
    </row>
    <row r="2883" spans="1:12" ht="13.5">
      <c r="A2883" s="209" t="s">
        <v>8238</v>
      </c>
      <c r="B2883" s="209" t="s">
        <v>8239</v>
      </c>
      <c r="C2883" s="209" t="s">
        <v>8375</v>
      </c>
      <c r="D2883" s="209" t="s">
        <v>8376</v>
      </c>
      <c r="E2883" s="210" t="s">
        <v>357</v>
      </c>
      <c r="F2883" s="209" t="s">
        <v>357</v>
      </c>
      <c r="G2883" s="209">
        <v>95787</v>
      </c>
      <c r="H2883" s="209" t="s">
        <v>8400</v>
      </c>
      <c r="I2883" s="209" t="s">
        <v>161</v>
      </c>
      <c r="J2883" s="209" t="s">
        <v>5447</v>
      </c>
      <c r="K2883" s="210">
        <v>24.33</v>
      </c>
      <c r="L2883" s="209" t="s">
        <v>5390</v>
      </c>
    </row>
    <row r="2884" spans="1:12" ht="13.5">
      <c r="A2884" s="209" t="s">
        <v>8238</v>
      </c>
      <c r="B2884" s="209" t="s">
        <v>8239</v>
      </c>
      <c r="C2884" s="209" t="s">
        <v>8375</v>
      </c>
      <c r="D2884" s="209" t="s">
        <v>8376</v>
      </c>
      <c r="E2884" s="210" t="s">
        <v>357</v>
      </c>
      <c r="F2884" s="209" t="s">
        <v>357</v>
      </c>
      <c r="G2884" s="209">
        <v>95789</v>
      </c>
      <c r="H2884" s="209" t="s">
        <v>8401</v>
      </c>
      <c r="I2884" s="209" t="s">
        <v>161</v>
      </c>
      <c r="J2884" s="209" t="s">
        <v>5447</v>
      </c>
      <c r="K2884" s="210">
        <v>33.630000000000003</v>
      </c>
      <c r="L2884" s="209" t="s">
        <v>5390</v>
      </c>
    </row>
    <row r="2885" spans="1:12" ht="13.5">
      <c r="A2885" s="209" t="s">
        <v>8238</v>
      </c>
      <c r="B2885" s="209" t="s">
        <v>8239</v>
      </c>
      <c r="C2885" s="209" t="s">
        <v>8375</v>
      </c>
      <c r="D2885" s="209" t="s">
        <v>8376</v>
      </c>
      <c r="E2885" s="210" t="s">
        <v>357</v>
      </c>
      <c r="F2885" s="209" t="s">
        <v>357</v>
      </c>
      <c r="G2885" s="209">
        <v>95791</v>
      </c>
      <c r="H2885" s="209" t="s">
        <v>8402</v>
      </c>
      <c r="I2885" s="209" t="s">
        <v>161</v>
      </c>
      <c r="J2885" s="209" t="s">
        <v>5447</v>
      </c>
      <c r="K2885" s="210">
        <v>47.33</v>
      </c>
      <c r="L2885" s="209" t="s">
        <v>5390</v>
      </c>
    </row>
    <row r="2886" spans="1:12" ht="13.5">
      <c r="A2886" s="209" t="s">
        <v>8238</v>
      </c>
      <c r="B2886" s="209" t="s">
        <v>8239</v>
      </c>
      <c r="C2886" s="209" t="s">
        <v>8375</v>
      </c>
      <c r="D2886" s="209" t="s">
        <v>8376</v>
      </c>
      <c r="E2886" s="210" t="s">
        <v>357</v>
      </c>
      <c r="F2886" s="209" t="s">
        <v>357</v>
      </c>
      <c r="G2886" s="209">
        <v>95795</v>
      </c>
      <c r="H2886" s="209" t="s">
        <v>8403</v>
      </c>
      <c r="I2886" s="209" t="s">
        <v>161</v>
      </c>
      <c r="J2886" s="209" t="s">
        <v>5447</v>
      </c>
      <c r="K2886" s="210">
        <v>27.76</v>
      </c>
      <c r="L2886" s="209" t="s">
        <v>5390</v>
      </c>
    </row>
    <row r="2887" spans="1:12" ht="13.5">
      <c r="A2887" s="209" t="s">
        <v>8238</v>
      </c>
      <c r="B2887" s="209" t="s">
        <v>8239</v>
      </c>
      <c r="C2887" s="209" t="s">
        <v>8375</v>
      </c>
      <c r="D2887" s="209" t="s">
        <v>8376</v>
      </c>
      <c r="E2887" s="210" t="s">
        <v>357</v>
      </c>
      <c r="F2887" s="209" t="s">
        <v>357</v>
      </c>
      <c r="G2887" s="209">
        <v>95796</v>
      </c>
      <c r="H2887" s="209" t="s">
        <v>8404</v>
      </c>
      <c r="I2887" s="209" t="s">
        <v>161</v>
      </c>
      <c r="J2887" s="209" t="s">
        <v>5447</v>
      </c>
      <c r="K2887" s="210">
        <v>39.54</v>
      </c>
      <c r="L2887" s="209" t="s">
        <v>5390</v>
      </c>
    </row>
    <row r="2888" spans="1:12" ht="13.5">
      <c r="A2888" s="209" t="s">
        <v>8238</v>
      </c>
      <c r="B2888" s="209" t="s">
        <v>8239</v>
      </c>
      <c r="C2888" s="209" t="s">
        <v>8375</v>
      </c>
      <c r="D2888" s="209" t="s">
        <v>8376</v>
      </c>
      <c r="E2888" s="210" t="s">
        <v>357</v>
      </c>
      <c r="F2888" s="209" t="s">
        <v>357</v>
      </c>
      <c r="G2888" s="209">
        <v>95797</v>
      </c>
      <c r="H2888" s="209" t="s">
        <v>8405</v>
      </c>
      <c r="I2888" s="209" t="s">
        <v>161</v>
      </c>
      <c r="J2888" s="209" t="s">
        <v>5447</v>
      </c>
      <c r="K2888" s="210">
        <v>55.12</v>
      </c>
      <c r="L2888" s="209" t="s">
        <v>5390</v>
      </c>
    </row>
    <row r="2889" spans="1:12" ht="13.5">
      <c r="A2889" s="209" t="s">
        <v>8238</v>
      </c>
      <c r="B2889" s="209" t="s">
        <v>8239</v>
      </c>
      <c r="C2889" s="209" t="s">
        <v>8375</v>
      </c>
      <c r="D2889" s="209" t="s">
        <v>8376</v>
      </c>
      <c r="E2889" s="210" t="s">
        <v>357</v>
      </c>
      <c r="F2889" s="209" t="s">
        <v>357</v>
      </c>
      <c r="G2889" s="209">
        <v>95801</v>
      </c>
      <c r="H2889" s="209" t="s">
        <v>8406</v>
      </c>
      <c r="I2889" s="209" t="s">
        <v>161</v>
      </c>
      <c r="J2889" s="209" t="s">
        <v>5447</v>
      </c>
      <c r="K2889" s="210">
        <v>33.54</v>
      </c>
      <c r="L2889" s="209" t="s">
        <v>5390</v>
      </c>
    </row>
    <row r="2890" spans="1:12" ht="13.5">
      <c r="A2890" s="209" t="s">
        <v>8238</v>
      </c>
      <c r="B2890" s="209" t="s">
        <v>8239</v>
      </c>
      <c r="C2890" s="209" t="s">
        <v>8375</v>
      </c>
      <c r="D2890" s="209" t="s">
        <v>8376</v>
      </c>
      <c r="E2890" s="210" t="s">
        <v>357</v>
      </c>
      <c r="F2890" s="209" t="s">
        <v>357</v>
      </c>
      <c r="G2890" s="209">
        <v>95802</v>
      </c>
      <c r="H2890" s="209" t="s">
        <v>8407</v>
      </c>
      <c r="I2890" s="209" t="s">
        <v>161</v>
      </c>
      <c r="J2890" s="209" t="s">
        <v>5447</v>
      </c>
      <c r="K2890" s="210">
        <v>41.49</v>
      </c>
      <c r="L2890" s="209" t="s">
        <v>5390</v>
      </c>
    </row>
    <row r="2891" spans="1:12" ht="13.5">
      <c r="A2891" s="209" t="s">
        <v>8238</v>
      </c>
      <c r="B2891" s="209" t="s">
        <v>8239</v>
      </c>
      <c r="C2891" s="209" t="s">
        <v>8375</v>
      </c>
      <c r="D2891" s="209" t="s">
        <v>8376</v>
      </c>
      <c r="E2891" s="210" t="s">
        <v>357</v>
      </c>
      <c r="F2891" s="209" t="s">
        <v>357</v>
      </c>
      <c r="G2891" s="209">
        <v>95803</v>
      </c>
      <c r="H2891" s="209" t="s">
        <v>8408</v>
      </c>
      <c r="I2891" s="209" t="s">
        <v>161</v>
      </c>
      <c r="J2891" s="209" t="s">
        <v>5447</v>
      </c>
      <c r="K2891" s="210">
        <v>61.09</v>
      </c>
      <c r="L2891" s="209" t="s">
        <v>5390</v>
      </c>
    </row>
    <row r="2892" spans="1:12" ht="13.5">
      <c r="A2892" s="209" t="s">
        <v>8238</v>
      </c>
      <c r="B2892" s="209" t="s">
        <v>8239</v>
      </c>
      <c r="C2892" s="209" t="s">
        <v>8375</v>
      </c>
      <c r="D2892" s="209" t="s">
        <v>8376</v>
      </c>
      <c r="E2892" s="210" t="s">
        <v>357</v>
      </c>
      <c r="F2892" s="209" t="s">
        <v>357</v>
      </c>
      <c r="G2892" s="209">
        <v>95804</v>
      </c>
      <c r="H2892" s="209" t="s">
        <v>8409</v>
      </c>
      <c r="I2892" s="209" t="s">
        <v>161</v>
      </c>
      <c r="J2892" s="209" t="s">
        <v>5447</v>
      </c>
      <c r="K2892" s="210">
        <v>20.32</v>
      </c>
      <c r="L2892" s="209" t="s">
        <v>5390</v>
      </c>
    </row>
    <row r="2893" spans="1:12" ht="13.5">
      <c r="A2893" s="209" t="s">
        <v>8238</v>
      </c>
      <c r="B2893" s="209" t="s">
        <v>8239</v>
      </c>
      <c r="C2893" s="209" t="s">
        <v>8375</v>
      </c>
      <c r="D2893" s="209" t="s">
        <v>8376</v>
      </c>
      <c r="E2893" s="210" t="s">
        <v>357</v>
      </c>
      <c r="F2893" s="209" t="s">
        <v>357</v>
      </c>
      <c r="G2893" s="209">
        <v>95805</v>
      </c>
      <c r="H2893" s="209" t="s">
        <v>8410</v>
      </c>
      <c r="I2893" s="209" t="s">
        <v>161</v>
      </c>
      <c r="J2893" s="209" t="s">
        <v>5447</v>
      </c>
      <c r="K2893" s="210">
        <v>21.35</v>
      </c>
      <c r="L2893" s="209" t="s">
        <v>5390</v>
      </c>
    </row>
    <row r="2894" spans="1:12" ht="13.5">
      <c r="A2894" s="209" t="s">
        <v>8238</v>
      </c>
      <c r="B2894" s="209" t="s">
        <v>8239</v>
      </c>
      <c r="C2894" s="209" t="s">
        <v>8375</v>
      </c>
      <c r="D2894" s="209" t="s">
        <v>8376</v>
      </c>
      <c r="E2894" s="210" t="s">
        <v>357</v>
      </c>
      <c r="F2894" s="209" t="s">
        <v>357</v>
      </c>
      <c r="G2894" s="209">
        <v>95806</v>
      </c>
      <c r="H2894" s="209" t="s">
        <v>8411</v>
      </c>
      <c r="I2894" s="209" t="s">
        <v>161</v>
      </c>
      <c r="J2894" s="209" t="s">
        <v>5447</v>
      </c>
      <c r="K2894" s="210">
        <v>23.31</v>
      </c>
      <c r="L2894" s="209" t="s">
        <v>5390</v>
      </c>
    </row>
    <row r="2895" spans="1:12" ht="13.5">
      <c r="A2895" s="209" t="s">
        <v>8238</v>
      </c>
      <c r="B2895" s="209" t="s">
        <v>8239</v>
      </c>
      <c r="C2895" s="209" t="s">
        <v>8375</v>
      </c>
      <c r="D2895" s="209" t="s">
        <v>8376</v>
      </c>
      <c r="E2895" s="210" t="s">
        <v>357</v>
      </c>
      <c r="F2895" s="209" t="s">
        <v>357</v>
      </c>
      <c r="G2895" s="209">
        <v>95807</v>
      </c>
      <c r="H2895" s="209" t="s">
        <v>8412</v>
      </c>
      <c r="I2895" s="209" t="s">
        <v>161</v>
      </c>
      <c r="J2895" s="209" t="s">
        <v>5447</v>
      </c>
      <c r="K2895" s="210">
        <v>23.72</v>
      </c>
      <c r="L2895" s="209" t="s">
        <v>5390</v>
      </c>
    </row>
    <row r="2896" spans="1:12" ht="13.5">
      <c r="A2896" s="209" t="s">
        <v>8238</v>
      </c>
      <c r="B2896" s="209" t="s">
        <v>8239</v>
      </c>
      <c r="C2896" s="209" t="s">
        <v>8375</v>
      </c>
      <c r="D2896" s="209" t="s">
        <v>8376</v>
      </c>
      <c r="E2896" s="210" t="s">
        <v>357</v>
      </c>
      <c r="F2896" s="209" t="s">
        <v>357</v>
      </c>
      <c r="G2896" s="209">
        <v>95808</v>
      </c>
      <c r="H2896" s="209" t="s">
        <v>8413</v>
      </c>
      <c r="I2896" s="209" t="s">
        <v>161</v>
      </c>
      <c r="J2896" s="209" t="s">
        <v>5447</v>
      </c>
      <c r="K2896" s="210">
        <v>26.81</v>
      </c>
      <c r="L2896" s="209" t="s">
        <v>5390</v>
      </c>
    </row>
    <row r="2897" spans="1:12" ht="13.5">
      <c r="A2897" s="209" t="s">
        <v>8238</v>
      </c>
      <c r="B2897" s="209" t="s">
        <v>8239</v>
      </c>
      <c r="C2897" s="209" t="s">
        <v>8375</v>
      </c>
      <c r="D2897" s="209" t="s">
        <v>8376</v>
      </c>
      <c r="E2897" s="210" t="s">
        <v>357</v>
      </c>
      <c r="F2897" s="209" t="s">
        <v>357</v>
      </c>
      <c r="G2897" s="209">
        <v>95809</v>
      </c>
      <c r="H2897" s="209" t="s">
        <v>8414</v>
      </c>
      <c r="I2897" s="209" t="s">
        <v>161</v>
      </c>
      <c r="J2897" s="209" t="s">
        <v>5447</v>
      </c>
      <c r="K2897" s="210">
        <v>33.14</v>
      </c>
      <c r="L2897" s="209" t="s">
        <v>5390</v>
      </c>
    </row>
    <row r="2898" spans="1:12" ht="13.5">
      <c r="A2898" s="209" t="s">
        <v>8238</v>
      </c>
      <c r="B2898" s="209" t="s">
        <v>8239</v>
      </c>
      <c r="C2898" s="209" t="s">
        <v>8375</v>
      </c>
      <c r="D2898" s="209" t="s">
        <v>8376</v>
      </c>
      <c r="E2898" s="210" t="s">
        <v>357</v>
      </c>
      <c r="F2898" s="209" t="s">
        <v>357</v>
      </c>
      <c r="G2898" s="209">
        <v>95810</v>
      </c>
      <c r="H2898" s="209" t="s">
        <v>8415</v>
      </c>
      <c r="I2898" s="209" t="s">
        <v>161</v>
      </c>
      <c r="J2898" s="209" t="s">
        <v>5447</v>
      </c>
      <c r="K2898" s="210">
        <v>15.54</v>
      </c>
      <c r="L2898" s="209" t="s">
        <v>5390</v>
      </c>
    </row>
    <row r="2899" spans="1:12" ht="13.5">
      <c r="A2899" s="209" t="s">
        <v>8238</v>
      </c>
      <c r="B2899" s="209" t="s">
        <v>8239</v>
      </c>
      <c r="C2899" s="209" t="s">
        <v>8375</v>
      </c>
      <c r="D2899" s="209" t="s">
        <v>8376</v>
      </c>
      <c r="E2899" s="210" t="s">
        <v>357</v>
      </c>
      <c r="F2899" s="209" t="s">
        <v>357</v>
      </c>
      <c r="G2899" s="209">
        <v>95811</v>
      </c>
      <c r="H2899" s="209" t="s">
        <v>8416</v>
      </c>
      <c r="I2899" s="209" t="s">
        <v>161</v>
      </c>
      <c r="J2899" s="209" t="s">
        <v>5447</v>
      </c>
      <c r="K2899" s="210">
        <v>18.64</v>
      </c>
      <c r="L2899" s="209" t="s">
        <v>5390</v>
      </c>
    </row>
    <row r="2900" spans="1:12" ht="13.5">
      <c r="A2900" s="209" t="s">
        <v>8238</v>
      </c>
      <c r="B2900" s="209" t="s">
        <v>8239</v>
      </c>
      <c r="C2900" s="209" t="s">
        <v>8375</v>
      </c>
      <c r="D2900" s="209" t="s">
        <v>8376</v>
      </c>
      <c r="E2900" s="210" t="s">
        <v>357</v>
      </c>
      <c r="F2900" s="209" t="s">
        <v>357</v>
      </c>
      <c r="G2900" s="209">
        <v>95812</v>
      </c>
      <c r="H2900" s="209" t="s">
        <v>8417</v>
      </c>
      <c r="I2900" s="209" t="s">
        <v>161</v>
      </c>
      <c r="J2900" s="209" t="s">
        <v>5447</v>
      </c>
      <c r="K2900" s="210">
        <v>24.98</v>
      </c>
      <c r="L2900" s="209" t="s">
        <v>5390</v>
      </c>
    </row>
    <row r="2901" spans="1:12" ht="13.5">
      <c r="A2901" s="209" t="s">
        <v>8238</v>
      </c>
      <c r="B2901" s="209" t="s">
        <v>8239</v>
      </c>
      <c r="C2901" s="209" t="s">
        <v>8375</v>
      </c>
      <c r="D2901" s="209" t="s">
        <v>8376</v>
      </c>
      <c r="E2901" s="210" t="s">
        <v>357</v>
      </c>
      <c r="F2901" s="209" t="s">
        <v>357</v>
      </c>
      <c r="G2901" s="209">
        <v>95813</v>
      </c>
      <c r="H2901" s="209" t="s">
        <v>8418</v>
      </c>
      <c r="I2901" s="209" t="s">
        <v>161</v>
      </c>
      <c r="J2901" s="209" t="s">
        <v>5447</v>
      </c>
      <c r="K2901" s="210">
        <v>17.940000000000001</v>
      </c>
      <c r="L2901" s="209" t="s">
        <v>5390</v>
      </c>
    </row>
    <row r="2902" spans="1:12" ht="13.5">
      <c r="A2902" s="209" t="s">
        <v>8238</v>
      </c>
      <c r="B2902" s="209" t="s">
        <v>8239</v>
      </c>
      <c r="C2902" s="209" t="s">
        <v>8375</v>
      </c>
      <c r="D2902" s="209" t="s">
        <v>8376</v>
      </c>
      <c r="E2902" s="210" t="s">
        <v>357</v>
      </c>
      <c r="F2902" s="209" t="s">
        <v>357</v>
      </c>
      <c r="G2902" s="209">
        <v>95814</v>
      </c>
      <c r="H2902" s="209" t="s">
        <v>8419</v>
      </c>
      <c r="I2902" s="209" t="s">
        <v>161</v>
      </c>
      <c r="J2902" s="209" t="s">
        <v>5447</v>
      </c>
      <c r="K2902" s="210">
        <v>22.07</v>
      </c>
      <c r="L2902" s="209" t="s">
        <v>5390</v>
      </c>
    </row>
    <row r="2903" spans="1:12" ht="13.5">
      <c r="A2903" s="209" t="s">
        <v>8238</v>
      </c>
      <c r="B2903" s="209" t="s">
        <v>8239</v>
      </c>
      <c r="C2903" s="209" t="s">
        <v>8375</v>
      </c>
      <c r="D2903" s="209" t="s">
        <v>8376</v>
      </c>
      <c r="E2903" s="210" t="s">
        <v>357</v>
      </c>
      <c r="F2903" s="209" t="s">
        <v>357</v>
      </c>
      <c r="G2903" s="209">
        <v>95815</v>
      </c>
      <c r="H2903" s="209" t="s">
        <v>8420</v>
      </c>
      <c r="I2903" s="209" t="s">
        <v>161</v>
      </c>
      <c r="J2903" s="209" t="s">
        <v>5447</v>
      </c>
      <c r="K2903" s="210">
        <v>32.119999999999997</v>
      </c>
      <c r="L2903" s="209" t="s">
        <v>5390</v>
      </c>
    </row>
    <row r="2904" spans="1:12" ht="13.5">
      <c r="A2904" s="209" t="s">
        <v>8238</v>
      </c>
      <c r="B2904" s="209" t="s">
        <v>8239</v>
      </c>
      <c r="C2904" s="209" t="s">
        <v>8375</v>
      </c>
      <c r="D2904" s="209" t="s">
        <v>8376</v>
      </c>
      <c r="E2904" s="210" t="s">
        <v>357</v>
      </c>
      <c r="F2904" s="209" t="s">
        <v>357</v>
      </c>
      <c r="G2904" s="209">
        <v>95816</v>
      </c>
      <c r="H2904" s="209" t="s">
        <v>8421</v>
      </c>
      <c r="I2904" s="209" t="s">
        <v>161</v>
      </c>
      <c r="J2904" s="209" t="s">
        <v>5447</v>
      </c>
      <c r="K2904" s="210">
        <v>28.77</v>
      </c>
      <c r="L2904" s="209" t="s">
        <v>5390</v>
      </c>
    </row>
    <row r="2905" spans="1:12" ht="13.5">
      <c r="A2905" s="209" t="s">
        <v>8238</v>
      </c>
      <c r="B2905" s="209" t="s">
        <v>8239</v>
      </c>
      <c r="C2905" s="209" t="s">
        <v>8375</v>
      </c>
      <c r="D2905" s="209" t="s">
        <v>8376</v>
      </c>
      <c r="E2905" s="210" t="s">
        <v>357</v>
      </c>
      <c r="F2905" s="209" t="s">
        <v>357</v>
      </c>
      <c r="G2905" s="209">
        <v>95817</v>
      </c>
      <c r="H2905" s="209" t="s">
        <v>8422</v>
      </c>
      <c r="I2905" s="209" t="s">
        <v>161</v>
      </c>
      <c r="J2905" s="209" t="s">
        <v>5447</v>
      </c>
      <c r="K2905" s="210">
        <v>33.43</v>
      </c>
      <c r="L2905" s="209" t="s">
        <v>5390</v>
      </c>
    </row>
    <row r="2906" spans="1:12" ht="13.5">
      <c r="A2906" s="209" t="s">
        <v>8238</v>
      </c>
      <c r="B2906" s="209" t="s">
        <v>8239</v>
      </c>
      <c r="C2906" s="209" t="s">
        <v>8375</v>
      </c>
      <c r="D2906" s="209" t="s">
        <v>8376</v>
      </c>
      <c r="E2906" s="210" t="s">
        <v>357</v>
      </c>
      <c r="F2906" s="209" t="s">
        <v>357</v>
      </c>
      <c r="G2906" s="209">
        <v>95818</v>
      </c>
      <c r="H2906" s="209" t="s">
        <v>8423</v>
      </c>
      <c r="I2906" s="209" t="s">
        <v>161</v>
      </c>
      <c r="J2906" s="209" t="s">
        <v>5447</v>
      </c>
      <c r="K2906" s="210">
        <v>46.44</v>
      </c>
      <c r="L2906" s="209" t="s">
        <v>5390</v>
      </c>
    </row>
    <row r="2907" spans="1:12" ht="13.5">
      <c r="A2907" s="209" t="s">
        <v>8238</v>
      </c>
      <c r="B2907" s="209" t="s">
        <v>8239</v>
      </c>
      <c r="C2907" s="209" t="s">
        <v>8375</v>
      </c>
      <c r="D2907" s="209" t="s">
        <v>8376</v>
      </c>
      <c r="E2907" s="210" t="s">
        <v>357</v>
      </c>
      <c r="F2907" s="209" t="s">
        <v>357</v>
      </c>
      <c r="G2907" s="209">
        <v>97881</v>
      </c>
      <c r="H2907" s="209" t="s">
        <v>8424</v>
      </c>
      <c r="I2907" s="209" t="s">
        <v>161</v>
      </c>
      <c r="J2907" s="209" t="s">
        <v>5389</v>
      </c>
      <c r="K2907" s="210">
        <v>132.02000000000001</v>
      </c>
      <c r="L2907" s="209" t="s">
        <v>5390</v>
      </c>
    </row>
    <row r="2908" spans="1:12" ht="13.5">
      <c r="A2908" s="209" t="s">
        <v>8238</v>
      </c>
      <c r="B2908" s="209" t="s">
        <v>8239</v>
      </c>
      <c r="C2908" s="209" t="s">
        <v>8375</v>
      </c>
      <c r="D2908" s="209" t="s">
        <v>8376</v>
      </c>
      <c r="E2908" s="210" t="s">
        <v>357</v>
      </c>
      <c r="F2908" s="209" t="s">
        <v>357</v>
      </c>
      <c r="G2908" s="209">
        <v>97882</v>
      </c>
      <c r="H2908" s="209" t="s">
        <v>8425</v>
      </c>
      <c r="I2908" s="209" t="s">
        <v>161</v>
      </c>
      <c r="J2908" s="209" t="s">
        <v>5389</v>
      </c>
      <c r="K2908" s="210">
        <v>208.85</v>
      </c>
      <c r="L2908" s="209" t="s">
        <v>5390</v>
      </c>
    </row>
    <row r="2909" spans="1:12" ht="13.5">
      <c r="A2909" s="209" t="s">
        <v>8238</v>
      </c>
      <c r="B2909" s="209" t="s">
        <v>8239</v>
      </c>
      <c r="C2909" s="209" t="s">
        <v>8375</v>
      </c>
      <c r="D2909" s="209" t="s">
        <v>8376</v>
      </c>
      <c r="E2909" s="210" t="s">
        <v>357</v>
      </c>
      <c r="F2909" s="209" t="s">
        <v>357</v>
      </c>
      <c r="G2909" s="209">
        <v>97883</v>
      </c>
      <c r="H2909" s="209" t="s">
        <v>8426</v>
      </c>
      <c r="I2909" s="209" t="s">
        <v>161</v>
      </c>
      <c r="J2909" s="209" t="s">
        <v>5389</v>
      </c>
      <c r="K2909" s="210">
        <v>404.48</v>
      </c>
      <c r="L2909" s="209" t="s">
        <v>5390</v>
      </c>
    </row>
    <row r="2910" spans="1:12" ht="13.5">
      <c r="A2910" s="209" t="s">
        <v>8238</v>
      </c>
      <c r="B2910" s="209" t="s">
        <v>8239</v>
      </c>
      <c r="C2910" s="209" t="s">
        <v>8375</v>
      </c>
      <c r="D2910" s="209" t="s">
        <v>8376</v>
      </c>
      <c r="E2910" s="210" t="s">
        <v>357</v>
      </c>
      <c r="F2910" s="209" t="s">
        <v>357</v>
      </c>
      <c r="G2910" s="209">
        <v>97884</v>
      </c>
      <c r="H2910" s="209" t="s">
        <v>8427</v>
      </c>
      <c r="I2910" s="209" t="s">
        <v>161</v>
      </c>
      <c r="J2910" s="209" t="s">
        <v>5389</v>
      </c>
      <c r="K2910" s="210">
        <v>796.4</v>
      </c>
      <c r="L2910" s="209" t="s">
        <v>5390</v>
      </c>
    </row>
    <row r="2911" spans="1:12" ht="13.5">
      <c r="A2911" s="209" t="s">
        <v>8238</v>
      </c>
      <c r="B2911" s="209" t="s">
        <v>8239</v>
      </c>
      <c r="C2911" s="209" t="s">
        <v>8375</v>
      </c>
      <c r="D2911" s="209" t="s">
        <v>8376</v>
      </c>
      <c r="E2911" s="210" t="s">
        <v>357</v>
      </c>
      <c r="F2911" s="209" t="s">
        <v>357</v>
      </c>
      <c r="G2911" s="209">
        <v>97885</v>
      </c>
      <c r="H2911" s="209" t="s">
        <v>8428</v>
      </c>
      <c r="I2911" s="209" t="s">
        <v>161</v>
      </c>
      <c r="J2911" s="209" t="s">
        <v>5389</v>
      </c>
      <c r="K2911" s="211">
        <v>1229.18</v>
      </c>
      <c r="L2911" s="209" t="s">
        <v>5390</v>
      </c>
    </row>
    <row r="2912" spans="1:12" ht="13.5">
      <c r="A2912" s="209" t="s">
        <v>8238</v>
      </c>
      <c r="B2912" s="209" t="s">
        <v>8239</v>
      </c>
      <c r="C2912" s="209" t="s">
        <v>8375</v>
      </c>
      <c r="D2912" s="209" t="s">
        <v>8376</v>
      </c>
      <c r="E2912" s="210" t="s">
        <v>357</v>
      </c>
      <c r="F2912" s="209" t="s">
        <v>357</v>
      </c>
      <c r="G2912" s="209">
        <v>97886</v>
      </c>
      <c r="H2912" s="209" t="s">
        <v>351</v>
      </c>
      <c r="I2912" s="209" t="s">
        <v>161</v>
      </c>
      <c r="J2912" s="209" t="s">
        <v>5389</v>
      </c>
      <c r="K2912" s="210">
        <v>156.66</v>
      </c>
      <c r="L2912" s="209" t="s">
        <v>5390</v>
      </c>
    </row>
    <row r="2913" spans="1:12" ht="13.5">
      <c r="A2913" s="209" t="s">
        <v>8238</v>
      </c>
      <c r="B2913" s="209" t="s">
        <v>8239</v>
      </c>
      <c r="C2913" s="209" t="s">
        <v>8375</v>
      </c>
      <c r="D2913" s="209" t="s">
        <v>8376</v>
      </c>
      <c r="E2913" s="210" t="s">
        <v>357</v>
      </c>
      <c r="F2913" s="209" t="s">
        <v>357</v>
      </c>
      <c r="G2913" s="209">
        <v>97887</v>
      </c>
      <c r="H2913" s="209" t="s">
        <v>220</v>
      </c>
      <c r="I2913" s="209" t="s">
        <v>161</v>
      </c>
      <c r="J2913" s="209" t="s">
        <v>5389</v>
      </c>
      <c r="K2913" s="210">
        <v>246.92</v>
      </c>
      <c r="L2913" s="209" t="s">
        <v>5390</v>
      </c>
    </row>
    <row r="2914" spans="1:12" ht="13.5">
      <c r="A2914" s="209" t="s">
        <v>8238</v>
      </c>
      <c r="B2914" s="209" t="s">
        <v>8239</v>
      </c>
      <c r="C2914" s="209" t="s">
        <v>8375</v>
      </c>
      <c r="D2914" s="209" t="s">
        <v>8376</v>
      </c>
      <c r="E2914" s="210" t="s">
        <v>357</v>
      </c>
      <c r="F2914" s="209" t="s">
        <v>357</v>
      </c>
      <c r="G2914" s="209">
        <v>97888</v>
      </c>
      <c r="H2914" s="209" t="s">
        <v>8429</v>
      </c>
      <c r="I2914" s="209" t="s">
        <v>161</v>
      </c>
      <c r="J2914" s="209" t="s">
        <v>5389</v>
      </c>
      <c r="K2914" s="210">
        <v>480.33</v>
      </c>
      <c r="L2914" s="209" t="s">
        <v>5390</v>
      </c>
    </row>
    <row r="2915" spans="1:12" ht="13.5">
      <c r="A2915" s="209" t="s">
        <v>8238</v>
      </c>
      <c r="B2915" s="209" t="s">
        <v>8239</v>
      </c>
      <c r="C2915" s="209" t="s">
        <v>8375</v>
      </c>
      <c r="D2915" s="209" t="s">
        <v>8376</v>
      </c>
      <c r="E2915" s="210" t="s">
        <v>357</v>
      </c>
      <c r="F2915" s="209" t="s">
        <v>357</v>
      </c>
      <c r="G2915" s="209">
        <v>97889</v>
      </c>
      <c r="H2915" s="209" t="s">
        <v>8430</v>
      </c>
      <c r="I2915" s="209" t="s">
        <v>161</v>
      </c>
      <c r="J2915" s="209" t="s">
        <v>5389</v>
      </c>
      <c r="K2915" s="210">
        <v>650.66999999999996</v>
      </c>
      <c r="L2915" s="209" t="s">
        <v>5390</v>
      </c>
    </row>
    <row r="2916" spans="1:12" ht="13.5">
      <c r="A2916" s="209" t="s">
        <v>8238</v>
      </c>
      <c r="B2916" s="209" t="s">
        <v>8239</v>
      </c>
      <c r="C2916" s="209" t="s">
        <v>8375</v>
      </c>
      <c r="D2916" s="209" t="s">
        <v>8376</v>
      </c>
      <c r="E2916" s="210" t="s">
        <v>357</v>
      </c>
      <c r="F2916" s="209" t="s">
        <v>357</v>
      </c>
      <c r="G2916" s="209">
        <v>97890</v>
      </c>
      <c r="H2916" s="209" t="s">
        <v>8431</v>
      </c>
      <c r="I2916" s="209" t="s">
        <v>161</v>
      </c>
      <c r="J2916" s="209" t="s">
        <v>5389</v>
      </c>
      <c r="K2916" s="210">
        <v>760.3</v>
      </c>
      <c r="L2916" s="209" t="s">
        <v>5390</v>
      </c>
    </row>
    <row r="2917" spans="1:12" ht="13.5">
      <c r="A2917" s="209" t="s">
        <v>8238</v>
      </c>
      <c r="B2917" s="209" t="s">
        <v>8239</v>
      </c>
      <c r="C2917" s="209" t="s">
        <v>8375</v>
      </c>
      <c r="D2917" s="209" t="s">
        <v>8376</v>
      </c>
      <c r="E2917" s="210" t="s">
        <v>357</v>
      </c>
      <c r="F2917" s="209" t="s">
        <v>357</v>
      </c>
      <c r="G2917" s="209">
        <v>97891</v>
      </c>
      <c r="H2917" s="209" t="s">
        <v>8432</v>
      </c>
      <c r="I2917" s="209" t="s">
        <v>161</v>
      </c>
      <c r="J2917" s="209" t="s">
        <v>5389</v>
      </c>
      <c r="K2917" s="210">
        <v>186.18</v>
      </c>
      <c r="L2917" s="209" t="s">
        <v>5390</v>
      </c>
    </row>
    <row r="2918" spans="1:12" ht="13.5">
      <c r="A2918" s="209" t="s">
        <v>8238</v>
      </c>
      <c r="B2918" s="209" t="s">
        <v>8239</v>
      </c>
      <c r="C2918" s="209" t="s">
        <v>8375</v>
      </c>
      <c r="D2918" s="209" t="s">
        <v>8376</v>
      </c>
      <c r="E2918" s="210" t="s">
        <v>357</v>
      </c>
      <c r="F2918" s="209" t="s">
        <v>357</v>
      </c>
      <c r="G2918" s="209">
        <v>97892</v>
      </c>
      <c r="H2918" s="209" t="s">
        <v>8433</v>
      </c>
      <c r="I2918" s="209" t="s">
        <v>161</v>
      </c>
      <c r="J2918" s="209" t="s">
        <v>5389</v>
      </c>
      <c r="K2918" s="210">
        <v>351.92</v>
      </c>
      <c r="L2918" s="209" t="s">
        <v>5390</v>
      </c>
    </row>
    <row r="2919" spans="1:12" ht="13.5">
      <c r="A2919" s="209" t="s">
        <v>8238</v>
      </c>
      <c r="B2919" s="209" t="s">
        <v>8239</v>
      </c>
      <c r="C2919" s="209" t="s">
        <v>8375</v>
      </c>
      <c r="D2919" s="209" t="s">
        <v>8376</v>
      </c>
      <c r="E2919" s="210" t="s">
        <v>357</v>
      </c>
      <c r="F2919" s="209" t="s">
        <v>357</v>
      </c>
      <c r="G2919" s="209">
        <v>97893</v>
      </c>
      <c r="H2919" s="209" t="s">
        <v>8434</v>
      </c>
      <c r="I2919" s="209" t="s">
        <v>161</v>
      </c>
      <c r="J2919" s="209" t="s">
        <v>5389</v>
      </c>
      <c r="K2919" s="210">
        <v>486.89</v>
      </c>
      <c r="L2919" s="209" t="s">
        <v>5390</v>
      </c>
    </row>
    <row r="2920" spans="1:12" ht="13.5">
      <c r="A2920" s="209" t="s">
        <v>8238</v>
      </c>
      <c r="B2920" s="209" t="s">
        <v>8239</v>
      </c>
      <c r="C2920" s="209" t="s">
        <v>8375</v>
      </c>
      <c r="D2920" s="209" t="s">
        <v>8376</v>
      </c>
      <c r="E2920" s="210" t="s">
        <v>357</v>
      </c>
      <c r="F2920" s="209" t="s">
        <v>357</v>
      </c>
      <c r="G2920" s="209">
        <v>97894</v>
      </c>
      <c r="H2920" s="209" t="s">
        <v>8435</v>
      </c>
      <c r="I2920" s="209" t="s">
        <v>161</v>
      </c>
      <c r="J2920" s="209" t="s">
        <v>5389</v>
      </c>
      <c r="K2920" s="210">
        <v>561.82000000000005</v>
      </c>
      <c r="L2920" s="209" t="s">
        <v>5390</v>
      </c>
    </row>
    <row r="2921" spans="1:12" ht="13.5">
      <c r="A2921" s="209" t="s">
        <v>8238</v>
      </c>
      <c r="B2921" s="209" t="s">
        <v>8239</v>
      </c>
      <c r="C2921" s="209" t="s">
        <v>8375</v>
      </c>
      <c r="D2921" s="209" t="s">
        <v>8376</v>
      </c>
      <c r="E2921" s="210" t="s">
        <v>357</v>
      </c>
      <c r="F2921" s="209" t="s">
        <v>357</v>
      </c>
      <c r="G2921" s="209">
        <v>104396</v>
      </c>
      <c r="H2921" s="209" t="s">
        <v>8436</v>
      </c>
      <c r="I2921" s="209" t="s">
        <v>161</v>
      </c>
      <c r="J2921" s="209" t="s">
        <v>5447</v>
      </c>
      <c r="K2921" s="210">
        <v>20</v>
      </c>
      <c r="L2921" s="209" t="s">
        <v>5390</v>
      </c>
    </row>
    <row r="2922" spans="1:12" ht="13.5">
      <c r="A2922" s="209" t="s">
        <v>8238</v>
      </c>
      <c r="B2922" s="209" t="s">
        <v>8239</v>
      </c>
      <c r="C2922" s="209" t="s">
        <v>8375</v>
      </c>
      <c r="D2922" s="209" t="s">
        <v>8376</v>
      </c>
      <c r="E2922" s="210" t="s">
        <v>357</v>
      </c>
      <c r="F2922" s="209" t="s">
        <v>357</v>
      </c>
      <c r="G2922" s="209">
        <v>104397</v>
      </c>
      <c r="H2922" s="209" t="s">
        <v>8437</v>
      </c>
      <c r="I2922" s="209" t="s">
        <v>161</v>
      </c>
      <c r="J2922" s="209" t="s">
        <v>5447</v>
      </c>
      <c r="K2922" s="210">
        <v>23.95</v>
      </c>
      <c r="L2922" s="209" t="s">
        <v>5390</v>
      </c>
    </row>
    <row r="2923" spans="1:12" ht="13.5">
      <c r="A2923" s="209" t="s">
        <v>8238</v>
      </c>
      <c r="B2923" s="209" t="s">
        <v>8239</v>
      </c>
      <c r="C2923" s="209" t="s">
        <v>8375</v>
      </c>
      <c r="D2923" s="209" t="s">
        <v>8376</v>
      </c>
      <c r="E2923" s="210" t="s">
        <v>357</v>
      </c>
      <c r="F2923" s="209" t="s">
        <v>357</v>
      </c>
      <c r="G2923" s="209">
        <v>104398</v>
      </c>
      <c r="H2923" s="209" t="s">
        <v>8438</v>
      </c>
      <c r="I2923" s="209" t="s">
        <v>161</v>
      </c>
      <c r="J2923" s="209" t="s">
        <v>5447</v>
      </c>
      <c r="K2923" s="210">
        <v>23.71</v>
      </c>
      <c r="L2923" s="209" t="s">
        <v>5390</v>
      </c>
    </row>
    <row r="2924" spans="1:12" ht="13.5">
      <c r="A2924" s="209" t="s">
        <v>8238</v>
      </c>
      <c r="B2924" s="209" t="s">
        <v>8239</v>
      </c>
      <c r="C2924" s="209" t="s">
        <v>8375</v>
      </c>
      <c r="D2924" s="209" t="s">
        <v>8376</v>
      </c>
      <c r="E2924" s="210" t="s">
        <v>357</v>
      </c>
      <c r="F2924" s="209" t="s">
        <v>357</v>
      </c>
      <c r="G2924" s="209">
        <v>104399</v>
      </c>
      <c r="H2924" s="209" t="s">
        <v>8439</v>
      </c>
      <c r="I2924" s="209" t="s">
        <v>161</v>
      </c>
      <c r="J2924" s="209" t="s">
        <v>5447</v>
      </c>
      <c r="K2924" s="210">
        <v>25.46</v>
      </c>
      <c r="L2924" s="209" t="s">
        <v>5390</v>
      </c>
    </row>
    <row r="2925" spans="1:12" ht="13.5">
      <c r="A2925" s="209" t="s">
        <v>8238</v>
      </c>
      <c r="B2925" s="209" t="s">
        <v>8239</v>
      </c>
      <c r="C2925" s="209" t="s">
        <v>8375</v>
      </c>
      <c r="D2925" s="209" t="s">
        <v>8376</v>
      </c>
      <c r="E2925" s="210" t="s">
        <v>357</v>
      </c>
      <c r="F2925" s="209" t="s">
        <v>357</v>
      </c>
      <c r="G2925" s="209">
        <v>104400</v>
      </c>
      <c r="H2925" s="209" t="s">
        <v>8440</v>
      </c>
      <c r="I2925" s="209" t="s">
        <v>161</v>
      </c>
      <c r="J2925" s="209" t="s">
        <v>5447</v>
      </c>
      <c r="K2925" s="210">
        <v>32.56</v>
      </c>
      <c r="L2925" s="209" t="s">
        <v>5390</v>
      </c>
    </row>
    <row r="2926" spans="1:12" ht="13.5">
      <c r="A2926" s="209" t="s">
        <v>8238</v>
      </c>
      <c r="B2926" s="209" t="s">
        <v>8239</v>
      </c>
      <c r="C2926" s="209" t="s">
        <v>8375</v>
      </c>
      <c r="D2926" s="209" t="s">
        <v>8376</v>
      </c>
      <c r="E2926" s="210" t="s">
        <v>357</v>
      </c>
      <c r="F2926" s="209" t="s">
        <v>357</v>
      </c>
      <c r="G2926" s="209">
        <v>104401</v>
      </c>
      <c r="H2926" s="209" t="s">
        <v>8441</v>
      </c>
      <c r="I2926" s="209" t="s">
        <v>161</v>
      </c>
      <c r="J2926" s="209" t="s">
        <v>5447</v>
      </c>
      <c r="K2926" s="210">
        <v>22.57</v>
      </c>
      <c r="L2926" s="209" t="s">
        <v>5390</v>
      </c>
    </row>
    <row r="2927" spans="1:12" ht="13.5">
      <c r="A2927" s="209" t="s">
        <v>8238</v>
      </c>
      <c r="B2927" s="209" t="s">
        <v>8239</v>
      </c>
      <c r="C2927" s="209" t="s">
        <v>8375</v>
      </c>
      <c r="D2927" s="209" t="s">
        <v>8376</v>
      </c>
      <c r="E2927" s="210" t="s">
        <v>357</v>
      </c>
      <c r="F2927" s="209" t="s">
        <v>357</v>
      </c>
      <c r="G2927" s="209">
        <v>104402</v>
      </c>
      <c r="H2927" s="209" t="s">
        <v>8442</v>
      </c>
      <c r="I2927" s="209" t="s">
        <v>161</v>
      </c>
      <c r="J2927" s="209" t="s">
        <v>5447</v>
      </c>
      <c r="K2927" s="210">
        <v>23.29</v>
      </c>
      <c r="L2927" s="209" t="s">
        <v>5390</v>
      </c>
    </row>
    <row r="2928" spans="1:12" ht="13.5">
      <c r="A2928" s="209" t="s">
        <v>8238</v>
      </c>
      <c r="B2928" s="209" t="s">
        <v>8239</v>
      </c>
      <c r="C2928" s="209" t="s">
        <v>8375</v>
      </c>
      <c r="D2928" s="209" t="s">
        <v>8376</v>
      </c>
      <c r="E2928" s="210" t="s">
        <v>357</v>
      </c>
      <c r="F2928" s="209" t="s">
        <v>357</v>
      </c>
      <c r="G2928" s="209">
        <v>104403</v>
      </c>
      <c r="H2928" s="209" t="s">
        <v>8443</v>
      </c>
      <c r="I2928" s="209" t="s">
        <v>161</v>
      </c>
      <c r="J2928" s="209" t="s">
        <v>5447</v>
      </c>
      <c r="K2928" s="210">
        <v>28.95</v>
      </c>
      <c r="L2928" s="209" t="s">
        <v>5390</v>
      </c>
    </row>
    <row r="2929" spans="1:12" ht="13.5">
      <c r="A2929" s="209" t="s">
        <v>8238</v>
      </c>
      <c r="B2929" s="209" t="s">
        <v>8239</v>
      </c>
      <c r="C2929" s="209" t="s">
        <v>8375</v>
      </c>
      <c r="D2929" s="209" t="s">
        <v>8376</v>
      </c>
      <c r="E2929" s="210" t="s">
        <v>357</v>
      </c>
      <c r="F2929" s="209" t="s">
        <v>357</v>
      </c>
      <c r="G2929" s="209">
        <v>104404</v>
      </c>
      <c r="H2929" s="209" t="s">
        <v>8444</v>
      </c>
      <c r="I2929" s="209" t="s">
        <v>161</v>
      </c>
      <c r="J2929" s="209" t="s">
        <v>5447</v>
      </c>
      <c r="K2929" s="210">
        <v>29.82</v>
      </c>
      <c r="L2929" s="209" t="s">
        <v>5390</v>
      </c>
    </row>
    <row r="2930" spans="1:12" ht="13.5">
      <c r="A2930" s="209" t="s">
        <v>8238</v>
      </c>
      <c r="B2930" s="209" t="s">
        <v>8239</v>
      </c>
      <c r="C2930" s="209" t="s">
        <v>8375</v>
      </c>
      <c r="D2930" s="209" t="s">
        <v>8376</v>
      </c>
      <c r="E2930" s="210" t="s">
        <v>357</v>
      </c>
      <c r="F2930" s="209" t="s">
        <v>357</v>
      </c>
      <c r="G2930" s="209">
        <v>104405</v>
      </c>
      <c r="H2930" s="209" t="s">
        <v>8445</v>
      </c>
      <c r="I2930" s="209" t="s">
        <v>161</v>
      </c>
      <c r="J2930" s="209" t="s">
        <v>5447</v>
      </c>
      <c r="K2930" s="210">
        <v>40.29</v>
      </c>
      <c r="L2930" s="209" t="s">
        <v>5390</v>
      </c>
    </row>
    <row r="2931" spans="1:12" ht="13.5">
      <c r="A2931" s="209" t="s">
        <v>8238</v>
      </c>
      <c r="B2931" s="209" t="s">
        <v>8239</v>
      </c>
      <c r="C2931" s="209" t="s">
        <v>8446</v>
      </c>
      <c r="D2931" s="209" t="s">
        <v>8447</v>
      </c>
      <c r="E2931" s="210" t="s">
        <v>357</v>
      </c>
      <c r="F2931" s="209" t="s">
        <v>357</v>
      </c>
      <c r="G2931" s="209">
        <v>93653</v>
      </c>
      <c r="H2931" s="209" t="s">
        <v>8448</v>
      </c>
      <c r="I2931" s="209" t="s">
        <v>161</v>
      </c>
      <c r="J2931" s="209" t="s">
        <v>5447</v>
      </c>
      <c r="K2931" s="210">
        <v>11.46</v>
      </c>
      <c r="L2931" s="209" t="s">
        <v>5390</v>
      </c>
    </row>
    <row r="2932" spans="1:12" ht="13.5">
      <c r="A2932" s="209" t="s">
        <v>8238</v>
      </c>
      <c r="B2932" s="209" t="s">
        <v>8239</v>
      </c>
      <c r="C2932" s="209" t="s">
        <v>8446</v>
      </c>
      <c r="D2932" s="209" t="s">
        <v>8447</v>
      </c>
      <c r="E2932" s="210" t="s">
        <v>357</v>
      </c>
      <c r="F2932" s="209" t="s">
        <v>357</v>
      </c>
      <c r="G2932" s="209">
        <v>93654</v>
      </c>
      <c r="H2932" s="209" t="s">
        <v>8449</v>
      </c>
      <c r="I2932" s="209" t="s">
        <v>161</v>
      </c>
      <c r="J2932" s="209" t="s">
        <v>5447</v>
      </c>
      <c r="K2932" s="210">
        <v>11.97</v>
      </c>
      <c r="L2932" s="209" t="s">
        <v>5390</v>
      </c>
    </row>
    <row r="2933" spans="1:12" ht="13.5">
      <c r="A2933" s="209" t="s">
        <v>8238</v>
      </c>
      <c r="B2933" s="209" t="s">
        <v>8239</v>
      </c>
      <c r="C2933" s="209" t="s">
        <v>8446</v>
      </c>
      <c r="D2933" s="209" t="s">
        <v>8447</v>
      </c>
      <c r="E2933" s="210" t="s">
        <v>357</v>
      </c>
      <c r="F2933" s="209" t="s">
        <v>357</v>
      </c>
      <c r="G2933" s="209">
        <v>93655</v>
      </c>
      <c r="H2933" s="209" t="s">
        <v>8450</v>
      </c>
      <c r="I2933" s="209" t="s">
        <v>161</v>
      </c>
      <c r="J2933" s="209" t="s">
        <v>5447</v>
      </c>
      <c r="K2933" s="210">
        <v>13.1</v>
      </c>
      <c r="L2933" s="209" t="s">
        <v>5390</v>
      </c>
    </row>
    <row r="2934" spans="1:12" ht="13.5">
      <c r="A2934" s="209" t="s">
        <v>8238</v>
      </c>
      <c r="B2934" s="209" t="s">
        <v>8239</v>
      </c>
      <c r="C2934" s="209" t="s">
        <v>8446</v>
      </c>
      <c r="D2934" s="209" t="s">
        <v>8447</v>
      </c>
      <c r="E2934" s="210" t="s">
        <v>357</v>
      </c>
      <c r="F2934" s="209" t="s">
        <v>357</v>
      </c>
      <c r="G2934" s="209">
        <v>93656</v>
      </c>
      <c r="H2934" s="209" t="s">
        <v>8451</v>
      </c>
      <c r="I2934" s="209" t="s">
        <v>161</v>
      </c>
      <c r="J2934" s="209" t="s">
        <v>5447</v>
      </c>
      <c r="K2934" s="210">
        <v>13.1</v>
      </c>
      <c r="L2934" s="209" t="s">
        <v>5390</v>
      </c>
    </row>
    <row r="2935" spans="1:12" ht="13.5">
      <c r="A2935" s="209" t="s">
        <v>8238</v>
      </c>
      <c r="B2935" s="209" t="s">
        <v>8239</v>
      </c>
      <c r="C2935" s="209" t="s">
        <v>8446</v>
      </c>
      <c r="D2935" s="209" t="s">
        <v>8447</v>
      </c>
      <c r="E2935" s="210" t="s">
        <v>357</v>
      </c>
      <c r="F2935" s="209" t="s">
        <v>357</v>
      </c>
      <c r="G2935" s="209">
        <v>93657</v>
      </c>
      <c r="H2935" s="209" t="s">
        <v>8452</v>
      </c>
      <c r="I2935" s="209" t="s">
        <v>161</v>
      </c>
      <c r="J2935" s="209" t="s">
        <v>5447</v>
      </c>
      <c r="K2935" s="210">
        <v>14.42</v>
      </c>
      <c r="L2935" s="209" t="s">
        <v>5390</v>
      </c>
    </row>
    <row r="2936" spans="1:12" ht="13.5">
      <c r="A2936" s="209" t="s">
        <v>8238</v>
      </c>
      <c r="B2936" s="209" t="s">
        <v>8239</v>
      </c>
      <c r="C2936" s="209" t="s">
        <v>8446</v>
      </c>
      <c r="D2936" s="209" t="s">
        <v>8447</v>
      </c>
      <c r="E2936" s="210" t="s">
        <v>357</v>
      </c>
      <c r="F2936" s="209" t="s">
        <v>357</v>
      </c>
      <c r="G2936" s="209">
        <v>93658</v>
      </c>
      <c r="H2936" s="209" t="s">
        <v>8453</v>
      </c>
      <c r="I2936" s="209" t="s">
        <v>161</v>
      </c>
      <c r="J2936" s="209" t="s">
        <v>5447</v>
      </c>
      <c r="K2936" s="210">
        <v>20.67</v>
      </c>
      <c r="L2936" s="209" t="s">
        <v>5390</v>
      </c>
    </row>
    <row r="2937" spans="1:12" ht="13.5">
      <c r="A2937" s="209" t="s">
        <v>8238</v>
      </c>
      <c r="B2937" s="209" t="s">
        <v>8239</v>
      </c>
      <c r="C2937" s="209" t="s">
        <v>8446</v>
      </c>
      <c r="D2937" s="209" t="s">
        <v>8447</v>
      </c>
      <c r="E2937" s="210" t="s">
        <v>357</v>
      </c>
      <c r="F2937" s="209" t="s">
        <v>357</v>
      </c>
      <c r="G2937" s="209">
        <v>93659</v>
      </c>
      <c r="H2937" s="209" t="s">
        <v>8454</v>
      </c>
      <c r="I2937" s="209" t="s">
        <v>161</v>
      </c>
      <c r="J2937" s="209" t="s">
        <v>5447</v>
      </c>
      <c r="K2937" s="210">
        <v>23.26</v>
      </c>
      <c r="L2937" s="209" t="s">
        <v>5390</v>
      </c>
    </row>
    <row r="2938" spans="1:12" ht="13.5">
      <c r="A2938" s="209" t="s">
        <v>8238</v>
      </c>
      <c r="B2938" s="209" t="s">
        <v>8239</v>
      </c>
      <c r="C2938" s="209" t="s">
        <v>8446</v>
      </c>
      <c r="D2938" s="209" t="s">
        <v>8447</v>
      </c>
      <c r="E2938" s="210" t="s">
        <v>357</v>
      </c>
      <c r="F2938" s="209" t="s">
        <v>357</v>
      </c>
      <c r="G2938" s="209">
        <v>93660</v>
      </c>
      <c r="H2938" s="209" t="s">
        <v>8455</v>
      </c>
      <c r="I2938" s="209" t="s">
        <v>161</v>
      </c>
      <c r="J2938" s="209" t="s">
        <v>5447</v>
      </c>
      <c r="K2938" s="210">
        <v>56.04</v>
      </c>
      <c r="L2938" s="209" t="s">
        <v>5390</v>
      </c>
    </row>
    <row r="2939" spans="1:12" ht="13.5">
      <c r="A2939" s="209" t="s">
        <v>8238</v>
      </c>
      <c r="B2939" s="209" t="s">
        <v>8239</v>
      </c>
      <c r="C2939" s="209" t="s">
        <v>8446</v>
      </c>
      <c r="D2939" s="209" t="s">
        <v>8447</v>
      </c>
      <c r="E2939" s="210" t="s">
        <v>357</v>
      </c>
      <c r="F2939" s="209" t="s">
        <v>357</v>
      </c>
      <c r="G2939" s="209">
        <v>93661</v>
      </c>
      <c r="H2939" s="209" t="s">
        <v>342</v>
      </c>
      <c r="I2939" s="209" t="s">
        <v>161</v>
      </c>
      <c r="J2939" s="209" t="s">
        <v>5447</v>
      </c>
      <c r="K2939" s="210">
        <v>57.07</v>
      </c>
      <c r="L2939" s="209" t="s">
        <v>5390</v>
      </c>
    </row>
    <row r="2940" spans="1:12" ht="13.5">
      <c r="A2940" s="209" t="s">
        <v>8238</v>
      </c>
      <c r="B2940" s="209" t="s">
        <v>8239</v>
      </c>
      <c r="C2940" s="209" t="s">
        <v>8446</v>
      </c>
      <c r="D2940" s="209" t="s">
        <v>8447</v>
      </c>
      <c r="E2940" s="210" t="s">
        <v>357</v>
      </c>
      <c r="F2940" s="209" t="s">
        <v>357</v>
      </c>
      <c r="G2940" s="209">
        <v>93662</v>
      </c>
      <c r="H2940" s="209" t="s">
        <v>343</v>
      </c>
      <c r="I2940" s="209" t="s">
        <v>161</v>
      </c>
      <c r="J2940" s="209" t="s">
        <v>5447</v>
      </c>
      <c r="K2940" s="210">
        <v>59.32</v>
      </c>
      <c r="L2940" s="209" t="s">
        <v>5390</v>
      </c>
    </row>
    <row r="2941" spans="1:12" ht="13.5">
      <c r="A2941" s="209" t="s">
        <v>8238</v>
      </c>
      <c r="B2941" s="209" t="s">
        <v>8239</v>
      </c>
      <c r="C2941" s="209" t="s">
        <v>8446</v>
      </c>
      <c r="D2941" s="209" t="s">
        <v>8447</v>
      </c>
      <c r="E2941" s="210" t="s">
        <v>357</v>
      </c>
      <c r="F2941" s="209" t="s">
        <v>357</v>
      </c>
      <c r="G2941" s="209">
        <v>93663</v>
      </c>
      <c r="H2941" s="209" t="s">
        <v>8456</v>
      </c>
      <c r="I2941" s="209" t="s">
        <v>161</v>
      </c>
      <c r="J2941" s="209" t="s">
        <v>5447</v>
      </c>
      <c r="K2941" s="210">
        <v>59.32</v>
      </c>
      <c r="L2941" s="209" t="s">
        <v>5390</v>
      </c>
    </row>
    <row r="2942" spans="1:12" ht="13.5">
      <c r="A2942" s="209" t="s">
        <v>8238</v>
      </c>
      <c r="B2942" s="209" t="s">
        <v>8239</v>
      </c>
      <c r="C2942" s="209" t="s">
        <v>8446</v>
      </c>
      <c r="D2942" s="209" t="s">
        <v>8447</v>
      </c>
      <c r="E2942" s="210" t="s">
        <v>357</v>
      </c>
      <c r="F2942" s="209" t="s">
        <v>357</v>
      </c>
      <c r="G2942" s="209">
        <v>93664</v>
      </c>
      <c r="H2942" s="209" t="s">
        <v>8457</v>
      </c>
      <c r="I2942" s="209" t="s">
        <v>161</v>
      </c>
      <c r="J2942" s="209" t="s">
        <v>5447</v>
      </c>
      <c r="K2942" s="210">
        <v>61.96</v>
      </c>
      <c r="L2942" s="209" t="s">
        <v>5390</v>
      </c>
    </row>
    <row r="2943" spans="1:12" ht="13.5">
      <c r="A2943" s="209" t="s">
        <v>8238</v>
      </c>
      <c r="B2943" s="209" t="s">
        <v>8239</v>
      </c>
      <c r="C2943" s="209" t="s">
        <v>8446</v>
      </c>
      <c r="D2943" s="209" t="s">
        <v>8447</v>
      </c>
      <c r="E2943" s="210" t="s">
        <v>357</v>
      </c>
      <c r="F2943" s="209" t="s">
        <v>357</v>
      </c>
      <c r="G2943" s="209">
        <v>93665</v>
      </c>
      <c r="H2943" s="209" t="s">
        <v>8458</v>
      </c>
      <c r="I2943" s="209" t="s">
        <v>161</v>
      </c>
      <c r="J2943" s="209" t="s">
        <v>5447</v>
      </c>
      <c r="K2943" s="210">
        <v>65.12</v>
      </c>
      <c r="L2943" s="209" t="s">
        <v>5390</v>
      </c>
    </row>
    <row r="2944" spans="1:12" ht="13.5">
      <c r="A2944" s="209" t="s">
        <v>8238</v>
      </c>
      <c r="B2944" s="209" t="s">
        <v>8239</v>
      </c>
      <c r="C2944" s="209" t="s">
        <v>8446</v>
      </c>
      <c r="D2944" s="209" t="s">
        <v>8447</v>
      </c>
      <c r="E2944" s="210" t="s">
        <v>357</v>
      </c>
      <c r="F2944" s="209" t="s">
        <v>357</v>
      </c>
      <c r="G2944" s="209">
        <v>93666</v>
      </c>
      <c r="H2944" s="209" t="s">
        <v>344</v>
      </c>
      <c r="I2944" s="209" t="s">
        <v>161</v>
      </c>
      <c r="J2944" s="209" t="s">
        <v>5447</v>
      </c>
      <c r="K2944" s="210">
        <v>70.31</v>
      </c>
      <c r="L2944" s="209" t="s">
        <v>5390</v>
      </c>
    </row>
    <row r="2945" spans="1:12" ht="13.5">
      <c r="A2945" s="209" t="s">
        <v>8238</v>
      </c>
      <c r="B2945" s="209" t="s">
        <v>8239</v>
      </c>
      <c r="C2945" s="209" t="s">
        <v>8446</v>
      </c>
      <c r="D2945" s="209" t="s">
        <v>8447</v>
      </c>
      <c r="E2945" s="210" t="s">
        <v>357</v>
      </c>
      <c r="F2945" s="209" t="s">
        <v>357</v>
      </c>
      <c r="G2945" s="209">
        <v>93667</v>
      </c>
      <c r="H2945" s="209" t="s">
        <v>8459</v>
      </c>
      <c r="I2945" s="209" t="s">
        <v>161</v>
      </c>
      <c r="J2945" s="209" t="s">
        <v>5447</v>
      </c>
      <c r="K2945" s="210">
        <v>70.09</v>
      </c>
      <c r="L2945" s="209" t="s">
        <v>5390</v>
      </c>
    </row>
    <row r="2946" spans="1:12" ht="13.5">
      <c r="A2946" s="209" t="s">
        <v>8238</v>
      </c>
      <c r="B2946" s="209" t="s">
        <v>8239</v>
      </c>
      <c r="C2946" s="209" t="s">
        <v>8446</v>
      </c>
      <c r="D2946" s="209" t="s">
        <v>8447</v>
      </c>
      <c r="E2946" s="210" t="s">
        <v>357</v>
      </c>
      <c r="F2946" s="209" t="s">
        <v>357</v>
      </c>
      <c r="G2946" s="209">
        <v>93668</v>
      </c>
      <c r="H2946" s="209" t="s">
        <v>8460</v>
      </c>
      <c r="I2946" s="209" t="s">
        <v>161</v>
      </c>
      <c r="J2946" s="209" t="s">
        <v>5447</v>
      </c>
      <c r="K2946" s="210">
        <v>71.63</v>
      </c>
      <c r="L2946" s="209" t="s">
        <v>5390</v>
      </c>
    </row>
    <row r="2947" spans="1:12" ht="13.5">
      <c r="A2947" s="209" t="s">
        <v>8238</v>
      </c>
      <c r="B2947" s="209" t="s">
        <v>8239</v>
      </c>
      <c r="C2947" s="209" t="s">
        <v>8446</v>
      </c>
      <c r="D2947" s="209" t="s">
        <v>8447</v>
      </c>
      <c r="E2947" s="210" t="s">
        <v>357</v>
      </c>
      <c r="F2947" s="209" t="s">
        <v>357</v>
      </c>
      <c r="G2947" s="209">
        <v>93669</v>
      </c>
      <c r="H2947" s="209" t="s">
        <v>8461</v>
      </c>
      <c r="I2947" s="209" t="s">
        <v>161</v>
      </c>
      <c r="J2947" s="209" t="s">
        <v>5447</v>
      </c>
      <c r="K2947" s="210">
        <v>75</v>
      </c>
      <c r="L2947" s="209" t="s">
        <v>5390</v>
      </c>
    </row>
    <row r="2948" spans="1:12" ht="13.5">
      <c r="A2948" s="209" t="s">
        <v>8238</v>
      </c>
      <c r="B2948" s="209" t="s">
        <v>8239</v>
      </c>
      <c r="C2948" s="209" t="s">
        <v>8446</v>
      </c>
      <c r="D2948" s="209" t="s">
        <v>8447</v>
      </c>
      <c r="E2948" s="210" t="s">
        <v>357</v>
      </c>
      <c r="F2948" s="209" t="s">
        <v>357</v>
      </c>
      <c r="G2948" s="209">
        <v>93670</v>
      </c>
      <c r="H2948" s="209" t="s">
        <v>8462</v>
      </c>
      <c r="I2948" s="209" t="s">
        <v>161</v>
      </c>
      <c r="J2948" s="209" t="s">
        <v>5447</v>
      </c>
      <c r="K2948" s="210">
        <v>75</v>
      </c>
      <c r="L2948" s="209" t="s">
        <v>5390</v>
      </c>
    </row>
    <row r="2949" spans="1:12" ht="13.5">
      <c r="A2949" s="209" t="s">
        <v>8238</v>
      </c>
      <c r="B2949" s="209" t="s">
        <v>8239</v>
      </c>
      <c r="C2949" s="209" t="s">
        <v>8446</v>
      </c>
      <c r="D2949" s="209" t="s">
        <v>8447</v>
      </c>
      <c r="E2949" s="210" t="s">
        <v>357</v>
      </c>
      <c r="F2949" s="209" t="s">
        <v>357</v>
      </c>
      <c r="G2949" s="209">
        <v>93671</v>
      </c>
      <c r="H2949" s="209" t="s">
        <v>8463</v>
      </c>
      <c r="I2949" s="209" t="s">
        <v>161</v>
      </c>
      <c r="J2949" s="209" t="s">
        <v>5447</v>
      </c>
      <c r="K2949" s="210">
        <v>78.97</v>
      </c>
      <c r="L2949" s="209" t="s">
        <v>5390</v>
      </c>
    </row>
    <row r="2950" spans="1:12" ht="13.5">
      <c r="A2950" s="209" t="s">
        <v>8238</v>
      </c>
      <c r="B2950" s="209" t="s">
        <v>8239</v>
      </c>
      <c r="C2950" s="209" t="s">
        <v>8446</v>
      </c>
      <c r="D2950" s="209" t="s">
        <v>8447</v>
      </c>
      <c r="E2950" s="210" t="s">
        <v>357</v>
      </c>
      <c r="F2950" s="209" t="s">
        <v>357</v>
      </c>
      <c r="G2950" s="209">
        <v>93672</v>
      </c>
      <c r="H2950" s="209" t="s">
        <v>8464</v>
      </c>
      <c r="I2950" s="209" t="s">
        <v>161</v>
      </c>
      <c r="J2950" s="209" t="s">
        <v>5447</v>
      </c>
      <c r="K2950" s="210">
        <v>84.88</v>
      </c>
      <c r="L2950" s="209" t="s">
        <v>5390</v>
      </c>
    </row>
    <row r="2951" spans="1:12" ht="13.5">
      <c r="A2951" s="209" t="s">
        <v>8238</v>
      </c>
      <c r="B2951" s="209" t="s">
        <v>8239</v>
      </c>
      <c r="C2951" s="209" t="s">
        <v>8446</v>
      </c>
      <c r="D2951" s="209" t="s">
        <v>8447</v>
      </c>
      <c r="E2951" s="210" t="s">
        <v>357</v>
      </c>
      <c r="F2951" s="209" t="s">
        <v>357</v>
      </c>
      <c r="G2951" s="209">
        <v>93673</v>
      </c>
      <c r="H2951" s="209" t="s">
        <v>8465</v>
      </c>
      <c r="I2951" s="209" t="s">
        <v>161</v>
      </c>
      <c r="J2951" s="209" t="s">
        <v>5447</v>
      </c>
      <c r="K2951" s="210">
        <v>92.67</v>
      </c>
      <c r="L2951" s="209" t="s">
        <v>5390</v>
      </c>
    </row>
    <row r="2952" spans="1:12" ht="13.5">
      <c r="A2952" s="209" t="s">
        <v>8238</v>
      </c>
      <c r="B2952" s="209" t="s">
        <v>8239</v>
      </c>
      <c r="C2952" s="209" t="s">
        <v>8446</v>
      </c>
      <c r="D2952" s="209" t="s">
        <v>8447</v>
      </c>
      <c r="E2952" s="210" t="s">
        <v>357</v>
      </c>
      <c r="F2952" s="209" t="s">
        <v>357</v>
      </c>
      <c r="G2952" s="209">
        <v>97359</v>
      </c>
      <c r="H2952" s="209" t="s">
        <v>8466</v>
      </c>
      <c r="I2952" s="209" t="s">
        <v>161</v>
      </c>
      <c r="J2952" s="209" t="s">
        <v>5447</v>
      </c>
      <c r="K2952" s="211">
        <v>3897.22</v>
      </c>
      <c r="L2952" s="209" t="s">
        <v>5390</v>
      </c>
    </row>
    <row r="2953" spans="1:12" ht="13.5">
      <c r="A2953" s="209" t="s">
        <v>8238</v>
      </c>
      <c r="B2953" s="209" t="s">
        <v>8239</v>
      </c>
      <c r="C2953" s="209" t="s">
        <v>8446</v>
      </c>
      <c r="D2953" s="209" t="s">
        <v>8447</v>
      </c>
      <c r="E2953" s="210" t="s">
        <v>357</v>
      </c>
      <c r="F2953" s="209" t="s">
        <v>357</v>
      </c>
      <c r="G2953" s="209">
        <v>97360</v>
      </c>
      <c r="H2953" s="209" t="s">
        <v>8467</v>
      </c>
      <c r="I2953" s="209" t="s">
        <v>161</v>
      </c>
      <c r="J2953" s="209" t="s">
        <v>5447</v>
      </c>
      <c r="K2953" s="211">
        <v>7531.28</v>
      </c>
      <c r="L2953" s="209" t="s">
        <v>5390</v>
      </c>
    </row>
    <row r="2954" spans="1:12" ht="13.5">
      <c r="A2954" s="209" t="s">
        <v>8238</v>
      </c>
      <c r="B2954" s="209" t="s">
        <v>8239</v>
      </c>
      <c r="C2954" s="209" t="s">
        <v>8446</v>
      </c>
      <c r="D2954" s="209" t="s">
        <v>8447</v>
      </c>
      <c r="E2954" s="210" t="s">
        <v>357</v>
      </c>
      <c r="F2954" s="209" t="s">
        <v>357</v>
      </c>
      <c r="G2954" s="209">
        <v>97361</v>
      </c>
      <c r="H2954" s="209" t="s">
        <v>8468</v>
      </c>
      <c r="I2954" s="209" t="s">
        <v>161</v>
      </c>
      <c r="J2954" s="209" t="s">
        <v>5447</v>
      </c>
      <c r="K2954" s="211">
        <v>10041.709999999999</v>
      </c>
      <c r="L2954" s="209" t="s">
        <v>5390</v>
      </c>
    </row>
    <row r="2955" spans="1:12" ht="13.5">
      <c r="A2955" s="209" t="s">
        <v>8238</v>
      </c>
      <c r="B2955" s="209" t="s">
        <v>8239</v>
      </c>
      <c r="C2955" s="209" t="s">
        <v>8446</v>
      </c>
      <c r="D2955" s="209" t="s">
        <v>8447</v>
      </c>
      <c r="E2955" s="210" t="s">
        <v>357</v>
      </c>
      <c r="F2955" s="209" t="s">
        <v>357</v>
      </c>
      <c r="G2955" s="209">
        <v>97362</v>
      </c>
      <c r="H2955" s="209" t="s">
        <v>8469</v>
      </c>
      <c r="I2955" s="209" t="s">
        <v>161</v>
      </c>
      <c r="J2955" s="209" t="s">
        <v>5447</v>
      </c>
      <c r="K2955" s="211">
        <v>2147.4</v>
      </c>
      <c r="L2955" s="209" t="s">
        <v>5390</v>
      </c>
    </row>
    <row r="2956" spans="1:12" ht="13.5">
      <c r="A2956" s="209" t="s">
        <v>8238</v>
      </c>
      <c r="B2956" s="209" t="s">
        <v>8239</v>
      </c>
      <c r="C2956" s="209" t="s">
        <v>8446</v>
      </c>
      <c r="D2956" s="209" t="s">
        <v>8447</v>
      </c>
      <c r="E2956" s="210" t="s">
        <v>357</v>
      </c>
      <c r="F2956" s="209" t="s">
        <v>357</v>
      </c>
      <c r="G2956" s="209">
        <v>101875</v>
      </c>
      <c r="H2956" s="209" t="s">
        <v>8470</v>
      </c>
      <c r="I2956" s="209" t="s">
        <v>161</v>
      </c>
      <c r="J2956" s="209" t="s">
        <v>5447</v>
      </c>
      <c r="K2956" s="210">
        <v>455.87</v>
      </c>
      <c r="L2956" s="209" t="s">
        <v>5390</v>
      </c>
    </row>
    <row r="2957" spans="1:12" ht="13.5">
      <c r="A2957" s="209" t="s">
        <v>8238</v>
      </c>
      <c r="B2957" s="209" t="s">
        <v>8239</v>
      </c>
      <c r="C2957" s="209" t="s">
        <v>8446</v>
      </c>
      <c r="D2957" s="209" t="s">
        <v>8447</v>
      </c>
      <c r="E2957" s="210" t="s">
        <v>357</v>
      </c>
      <c r="F2957" s="209" t="s">
        <v>357</v>
      </c>
      <c r="G2957" s="209">
        <v>101876</v>
      </c>
      <c r="H2957" s="209" t="s">
        <v>8471</v>
      </c>
      <c r="I2957" s="209" t="s">
        <v>161</v>
      </c>
      <c r="J2957" s="209" t="s">
        <v>5447</v>
      </c>
      <c r="K2957" s="210">
        <v>84.27</v>
      </c>
      <c r="L2957" s="209" t="s">
        <v>5390</v>
      </c>
    </row>
    <row r="2958" spans="1:12" ht="13.5">
      <c r="A2958" s="209" t="s">
        <v>8238</v>
      </c>
      <c r="B2958" s="209" t="s">
        <v>8239</v>
      </c>
      <c r="C2958" s="209" t="s">
        <v>8446</v>
      </c>
      <c r="D2958" s="209" t="s">
        <v>8447</v>
      </c>
      <c r="E2958" s="210" t="s">
        <v>357</v>
      </c>
      <c r="F2958" s="209" t="s">
        <v>357</v>
      </c>
      <c r="G2958" s="209">
        <v>101877</v>
      </c>
      <c r="H2958" s="209" t="s">
        <v>8472</v>
      </c>
      <c r="I2958" s="209" t="s">
        <v>161</v>
      </c>
      <c r="J2958" s="209" t="s">
        <v>5447</v>
      </c>
      <c r="K2958" s="210">
        <v>57.29</v>
      </c>
      <c r="L2958" s="209" t="s">
        <v>5390</v>
      </c>
    </row>
    <row r="2959" spans="1:12" ht="13.5">
      <c r="A2959" s="209" t="s">
        <v>8238</v>
      </c>
      <c r="B2959" s="209" t="s">
        <v>8239</v>
      </c>
      <c r="C2959" s="209" t="s">
        <v>8446</v>
      </c>
      <c r="D2959" s="209" t="s">
        <v>8447</v>
      </c>
      <c r="E2959" s="210" t="s">
        <v>357</v>
      </c>
      <c r="F2959" s="209" t="s">
        <v>357</v>
      </c>
      <c r="G2959" s="209">
        <v>101878</v>
      </c>
      <c r="H2959" s="209" t="s">
        <v>8473</v>
      </c>
      <c r="I2959" s="209" t="s">
        <v>161</v>
      </c>
      <c r="J2959" s="209" t="s">
        <v>5447</v>
      </c>
      <c r="K2959" s="210">
        <v>618.23</v>
      </c>
      <c r="L2959" s="209" t="s">
        <v>5390</v>
      </c>
    </row>
    <row r="2960" spans="1:12" ht="13.5">
      <c r="A2960" s="209" t="s">
        <v>8238</v>
      </c>
      <c r="B2960" s="209" t="s">
        <v>8239</v>
      </c>
      <c r="C2960" s="209" t="s">
        <v>8446</v>
      </c>
      <c r="D2960" s="209" t="s">
        <v>8447</v>
      </c>
      <c r="E2960" s="210" t="s">
        <v>357</v>
      </c>
      <c r="F2960" s="209" t="s">
        <v>357</v>
      </c>
      <c r="G2960" s="209">
        <v>101879</v>
      </c>
      <c r="H2960" s="209" t="s">
        <v>348</v>
      </c>
      <c r="I2960" s="209" t="s">
        <v>161</v>
      </c>
      <c r="J2960" s="209" t="s">
        <v>5447</v>
      </c>
      <c r="K2960" s="210">
        <v>662.24</v>
      </c>
      <c r="L2960" s="209" t="s">
        <v>5390</v>
      </c>
    </row>
    <row r="2961" spans="1:12" ht="13.5">
      <c r="A2961" s="209" t="s">
        <v>8238</v>
      </c>
      <c r="B2961" s="209" t="s">
        <v>8239</v>
      </c>
      <c r="C2961" s="209" t="s">
        <v>8446</v>
      </c>
      <c r="D2961" s="209" t="s">
        <v>8447</v>
      </c>
      <c r="E2961" s="210" t="s">
        <v>357</v>
      </c>
      <c r="F2961" s="209" t="s">
        <v>357</v>
      </c>
      <c r="G2961" s="209">
        <v>101880</v>
      </c>
      <c r="H2961" s="209" t="s">
        <v>8474</v>
      </c>
      <c r="I2961" s="209" t="s">
        <v>161</v>
      </c>
      <c r="J2961" s="209" t="s">
        <v>5447</v>
      </c>
      <c r="K2961" s="210">
        <v>762.15</v>
      </c>
      <c r="L2961" s="209" t="s">
        <v>5390</v>
      </c>
    </row>
    <row r="2962" spans="1:12" ht="13.5">
      <c r="A2962" s="209" t="s">
        <v>8238</v>
      </c>
      <c r="B2962" s="209" t="s">
        <v>8239</v>
      </c>
      <c r="C2962" s="209" t="s">
        <v>8446</v>
      </c>
      <c r="D2962" s="209" t="s">
        <v>8447</v>
      </c>
      <c r="E2962" s="210" t="s">
        <v>357</v>
      </c>
      <c r="F2962" s="209" t="s">
        <v>357</v>
      </c>
      <c r="G2962" s="209">
        <v>101881</v>
      </c>
      <c r="H2962" s="209" t="s">
        <v>8475</v>
      </c>
      <c r="I2962" s="209" t="s">
        <v>161</v>
      </c>
      <c r="J2962" s="209" t="s">
        <v>5447</v>
      </c>
      <c r="K2962" s="211">
        <v>1099.92</v>
      </c>
      <c r="L2962" s="209" t="s">
        <v>5390</v>
      </c>
    </row>
    <row r="2963" spans="1:12" ht="13.5">
      <c r="A2963" s="209" t="s">
        <v>8238</v>
      </c>
      <c r="B2963" s="209" t="s">
        <v>8239</v>
      </c>
      <c r="C2963" s="209" t="s">
        <v>8446</v>
      </c>
      <c r="D2963" s="209" t="s">
        <v>8447</v>
      </c>
      <c r="E2963" s="210" t="s">
        <v>357</v>
      </c>
      <c r="F2963" s="209" t="s">
        <v>357</v>
      </c>
      <c r="G2963" s="209">
        <v>101882</v>
      </c>
      <c r="H2963" s="209" t="s">
        <v>8476</v>
      </c>
      <c r="I2963" s="209" t="s">
        <v>161</v>
      </c>
      <c r="J2963" s="209" t="s">
        <v>5447</v>
      </c>
      <c r="K2963" s="211">
        <v>1565.54</v>
      </c>
      <c r="L2963" s="209" t="s">
        <v>5390</v>
      </c>
    </row>
    <row r="2964" spans="1:12" ht="13.5">
      <c r="A2964" s="209" t="s">
        <v>8238</v>
      </c>
      <c r="B2964" s="209" t="s">
        <v>8239</v>
      </c>
      <c r="C2964" s="209" t="s">
        <v>8446</v>
      </c>
      <c r="D2964" s="209" t="s">
        <v>8447</v>
      </c>
      <c r="E2964" s="210" t="s">
        <v>357</v>
      </c>
      <c r="F2964" s="209" t="s">
        <v>357</v>
      </c>
      <c r="G2964" s="209">
        <v>101883</v>
      </c>
      <c r="H2964" s="209" t="s">
        <v>8477</v>
      </c>
      <c r="I2964" s="209" t="s">
        <v>161</v>
      </c>
      <c r="J2964" s="209" t="s">
        <v>5447</v>
      </c>
      <c r="K2964" s="210">
        <v>630.99</v>
      </c>
      <c r="L2964" s="209" t="s">
        <v>5390</v>
      </c>
    </row>
    <row r="2965" spans="1:12" ht="13.5">
      <c r="A2965" s="209" t="s">
        <v>8238</v>
      </c>
      <c r="B2965" s="209" t="s">
        <v>8239</v>
      </c>
      <c r="C2965" s="209" t="s">
        <v>8446</v>
      </c>
      <c r="D2965" s="209" t="s">
        <v>8447</v>
      </c>
      <c r="E2965" s="210" t="s">
        <v>357</v>
      </c>
      <c r="F2965" s="209" t="s">
        <v>357</v>
      </c>
      <c r="G2965" s="209">
        <v>101890</v>
      </c>
      <c r="H2965" s="209" t="s">
        <v>8478</v>
      </c>
      <c r="I2965" s="209" t="s">
        <v>161</v>
      </c>
      <c r="J2965" s="209" t="s">
        <v>5447</v>
      </c>
      <c r="K2965" s="210">
        <v>15.72</v>
      </c>
      <c r="L2965" s="209" t="s">
        <v>5390</v>
      </c>
    </row>
    <row r="2966" spans="1:12" ht="13.5">
      <c r="A2966" s="209" t="s">
        <v>8238</v>
      </c>
      <c r="B2966" s="209" t="s">
        <v>8239</v>
      </c>
      <c r="C2966" s="209" t="s">
        <v>8446</v>
      </c>
      <c r="D2966" s="209" t="s">
        <v>8447</v>
      </c>
      <c r="E2966" s="210" t="s">
        <v>357</v>
      </c>
      <c r="F2966" s="209" t="s">
        <v>357</v>
      </c>
      <c r="G2966" s="209">
        <v>101891</v>
      </c>
      <c r="H2966" s="209" t="s">
        <v>8479</v>
      </c>
      <c r="I2966" s="209" t="s">
        <v>161</v>
      </c>
      <c r="J2966" s="209" t="s">
        <v>5447</v>
      </c>
      <c r="K2966" s="210">
        <v>26.79</v>
      </c>
      <c r="L2966" s="209" t="s">
        <v>5390</v>
      </c>
    </row>
    <row r="2967" spans="1:12" ht="13.5">
      <c r="A2967" s="209" t="s">
        <v>8238</v>
      </c>
      <c r="B2967" s="209" t="s">
        <v>8239</v>
      </c>
      <c r="C2967" s="209" t="s">
        <v>8446</v>
      </c>
      <c r="D2967" s="209" t="s">
        <v>8447</v>
      </c>
      <c r="E2967" s="210" t="s">
        <v>357</v>
      </c>
      <c r="F2967" s="209" t="s">
        <v>357</v>
      </c>
      <c r="G2967" s="209">
        <v>101892</v>
      </c>
      <c r="H2967" s="209" t="s">
        <v>8480</v>
      </c>
      <c r="I2967" s="209" t="s">
        <v>161</v>
      </c>
      <c r="J2967" s="209" t="s">
        <v>5447</v>
      </c>
      <c r="K2967" s="210">
        <v>70.31</v>
      </c>
      <c r="L2967" s="209" t="s">
        <v>5390</v>
      </c>
    </row>
    <row r="2968" spans="1:12" ht="13.5">
      <c r="A2968" s="209" t="s">
        <v>8238</v>
      </c>
      <c r="B2968" s="209" t="s">
        <v>8239</v>
      </c>
      <c r="C2968" s="209" t="s">
        <v>8446</v>
      </c>
      <c r="D2968" s="209" t="s">
        <v>8447</v>
      </c>
      <c r="E2968" s="210" t="s">
        <v>357</v>
      </c>
      <c r="F2968" s="209" t="s">
        <v>357</v>
      </c>
      <c r="G2968" s="209">
        <v>101893</v>
      </c>
      <c r="H2968" s="209" t="s">
        <v>8481</v>
      </c>
      <c r="I2968" s="209" t="s">
        <v>161</v>
      </c>
      <c r="J2968" s="209" t="s">
        <v>5447</v>
      </c>
      <c r="K2968" s="210">
        <v>89.83</v>
      </c>
      <c r="L2968" s="209" t="s">
        <v>5390</v>
      </c>
    </row>
    <row r="2969" spans="1:12" ht="13.5">
      <c r="A2969" s="209" t="s">
        <v>8238</v>
      </c>
      <c r="B2969" s="209" t="s">
        <v>8239</v>
      </c>
      <c r="C2969" s="209" t="s">
        <v>8446</v>
      </c>
      <c r="D2969" s="209" t="s">
        <v>8447</v>
      </c>
      <c r="E2969" s="210" t="s">
        <v>357</v>
      </c>
      <c r="F2969" s="209" t="s">
        <v>357</v>
      </c>
      <c r="G2969" s="209">
        <v>101894</v>
      </c>
      <c r="H2969" s="209" t="s">
        <v>8482</v>
      </c>
      <c r="I2969" s="209" t="s">
        <v>161</v>
      </c>
      <c r="J2969" s="209" t="s">
        <v>5447</v>
      </c>
      <c r="K2969" s="210">
        <v>150.62</v>
      </c>
      <c r="L2969" s="209" t="s">
        <v>5390</v>
      </c>
    </row>
    <row r="2970" spans="1:12" ht="13.5">
      <c r="A2970" s="209" t="s">
        <v>8238</v>
      </c>
      <c r="B2970" s="209" t="s">
        <v>8239</v>
      </c>
      <c r="C2970" s="209" t="s">
        <v>8446</v>
      </c>
      <c r="D2970" s="209" t="s">
        <v>8447</v>
      </c>
      <c r="E2970" s="210" t="s">
        <v>357</v>
      </c>
      <c r="F2970" s="209" t="s">
        <v>357</v>
      </c>
      <c r="G2970" s="209">
        <v>101895</v>
      </c>
      <c r="H2970" s="209" t="s">
        <v>8483</v>
      </c>
      <c r="I2970" s="209" t="s">
        <v>161</v>
      </c>
      <c r="J2970" s="209" t="s">
        <v>5447</v>
      </c>
      <c r="K2970" s="210">
        <v>413.23</v>
      </c>
      <c r="L2970" s="209" t="s">
        <v>5390</v>
      </c>
    </row>
    <row r="2971" spans="1:12" ht="13.5">
      <c r="A2971" s="209" t="s">
        <v>8238</v>
      </c>
      <c r="B2971" s="209" t="s">
        <v>8239</v>
      </c>
      <c r="C2971" s="209" t="s">
        <v>8446</v>
      </c>
      <c r="D2971" s="209" t="s">
        <v>8447</v>
      </c>
      <c r="E2971" s="210" t="s">
        <v>357</v>
      </c>
      <c r="F2971" s="209" t="s">
        <v>357</v>
      </c>
      <c r="G2971" s="209">
        <v>101896</v>
      </c>
      <c r="H2971" s="209" t="s">
        <v>8484</v>
      </c>
      <c r="I2971" s="209" t="s">
        <v>161</v>
      </c>
      <c r="J2971" s="209" t="s">
        <v>5447</v>
      </c>
      <c r="K2971" s="210">
        <v>624.38</v>
      </c>
      <c r="L2971" s="209" t="s">
        <v>5390</v>
      </c>
    </row>
    <row r="2972" spans="1:12" ht="13.5">
      <c r="A2972" s="209" t="s">
        <v>8238</v>
      </c>
      <c r="B2972" s="209" t="s">
        <v>8239</v>
      </c>
      <c r="C2972" s="209" t="s">
        <v>8446</v>
      </c>
      <c r="D2972" s="209" t="s">
        <v>8447</v>
      </c>
      <c r="E2972" s="210" t="s">
        <v>357</v>
      </c>
      <c r="F2972" s="209" t="s">
        <v>357</v>
      </c>
      <c r="G2972" s="209">
        <v>101897</v>
      </c>
      <c r="H2972" s="209" t="s">
        <v>8485</v>
      </c>
      <c r="I2972" s="209" t="s">
        <v>161</v>
      </c>
      <c r="J2972" s="209" t="s">
        <v>5447</v>
      </c>
      <c r="K2972" s="211">
        <v>1000.96</v>
      </c>
      <c r="L2972" s="209" t="s">
        <v>5390</v>
      </c>
    </row>
    <row r="2973" spans="1:12" ht="13.5">
      <c r="A2973" s="209" t="s">
        <v>8238</v>
      </c>
      <c r="B2973" s="209" t="s">
        <v>8239</v>
      </c>
      <c r="C2973" s="209" t="s">
        <v>8446</v>
      </c>
      <c r="D2973" s="209" t="s">
        <v>8447</v>
      </c>
      <c r="E2973" s="210" t="s">
        <v>357</v>
      </c>
      <c r="F2973" s="209" t="s">
        <v>357</v>
      </c>
      <c r="G2973" s="209">
        <v>101898</v>
      </c>
      <c r="H2973" s="209" t="s">
        <v>8486</v>
      </c>
      <c r="I2973" s="209" t="s">
        <v>161</v>
      </c>
      <c r="J2973" s="209" t="s">
        <v>5447</v>
      </c>
      <c r="K2973" s="211">
        <v>1339.51</v>
      </c>
      <c r="L2973" s="209" t="s">
        <v>5390</v>
      </c>
    </row>
    <row r="2974" spans="1:12" ht="13.5">
      <c r="A2974" s="209" t="s">
        <v>8238</v>
      </c>
      <c r="B2974" s="209" t="s">
        <v>8239</v>
      </c>
      <c r="C2974" s="209" t="s">
        <v>8446</v>
      </c>
      <c r="D2974" s="209" t="s">
        <v>8447</v>
      </c>
      <c r="E2974" s="210" t="s">
        <v>357</v>
      </c>
      <c r="F2974" s="209" t="s">
        <v>357</v>
      </c>
      <c r="G2974" s="209">
        <v>101899</v>
      </c>
      <c r="H2974" s="209" t="s">
        <v>8487</v>
      </c>
      <c r="I2974" s="209" t="s">
        <v>161</v>
      </c>
      <c r="J2974" s="209" t="s">
        <v>5447</v>
      </c>
      <c r="K2974" s="211">
        <v>2144.79</v>
      </c>
      <c r="L2974" s="209" t="s">
        <v>5390</v>
      </c>
    </row>
    <row r="2975" spans="1:12" ht="13.5">
      <c r="A2975" s="209" t="s">
        <v>8238</v>
      </c>
      <c r="B2975" s="209" t="s">
        <v>8239</v>
      </c>
      <c r="C2975" s="209" t="s">
        <v>8446</v>
      </c>
      <c r="D2975" s="209" t="s">
        <v>8447</v>
      </c>
      <c r="E2975" s="210" t="s">
        <v>357</v>
      </c>
      <c r="F2975" s="209" t="s">
        <v>357</v>
      </c>
      <c r="G2975" s="209">
        <v>101900</v>
      </c>
      <c r="H2975" s="209" t="s">
        <v>8488</v>
      </c>
      <c r="I2975" s="209" t="s">
        <v>161</v>
      </c>
      <c r="J2975" s="209" t="s">
        <v>5447</v>
      </c>
      <c r="K2975" s="211">
        <v>4477.2299999999996</v>
      </c>
      <c r="L2975" s="209" t="s">
        <v>5390</v>
      </c>
    </row>
    <row r="2976" spans="1:12" ht="13.5">
      <c r="A2976" s="209" t="s">
        <v>8238</v>
      </c>
      <c r="B2976" s="209" t="s">
        <v>8239</v>
      </c>
      <c r="C2976" s="209" t="s">
        <v>8446</v>
      </c>
      <c r="D2976" s="209" t="s">
        <v>8447</v>
      </c>
      <c r="E2976" s="210" t="s">
        <v>357</v>
      </c>
      <c r="F2976" s="209" t="s">
        <v>357</v>
      </c>
      <c r="G2976" s="209">
        <v>101901</v>
      </c>
      <c r="H2976" s="209" t="s">
        <v>8489</v>
      </c>
      <c r="I2976" s="209" t="s">
        <v>161</v>
      </c>
      <c r="J2976" s="209" t="s">
        <v>5447</v>
      </c>
      <c r="K2976" s="210">
        <v>128.77000000000001</v>
      </c>
      <c r="L2976" s="209" t="s">
        <v>5390</v>
      </c>
    </row>
    <row r="2977" spans="1:12" ht="13.5">
      <c r="A2977" s="209" t="s">
        <v>8238</v>
      </c>
      <c r="B2977" s="209" t="s">
        <v>8239</v>
      </c>
      <c r="C2977" s="209" t="s">
        <v>8446</v>
      </c>
      <c r="D2977" s="209" t="s">
        <v>8447</v>
      </c>
      <c r="E2977" s="210" t="s">
        <v>357</v>
      </c>
      <c r="F2977" s="209" t="s">
        <v>357</v>
      </c>
      <c r="G2977" s="209">
        <v>101902</v>
      </c>
      <c r="H2977" s="209" t="s">
        <v>8490</v>
      </c>
      <c r="I2977" s="209" t="s">
        <v>161</v>
      </c>
      <c r="J2977" s="209" t="s">
        <v>5447</v>
      </c>
      <c r="K2977" s="210">
        <v>159.15</v>
      </c>
      <c r="L2977" s="209" t="s">
        <v>5390</v>
      </c>
    </row>
    <row r="2978" spans="1:12" ht="13.5">
      <c r="A2978" s="209" t="s">
        <v>8238</v>
      </c>
      <c r="B2978" s="209" t="s">
        <v>8239</v>
      </c>
      <c r="C2978" s="209" t="s">
        <v>8446</v>
      </c>
      <c r="D2978" s="209" t="s">
        <v>8447</v>
      </c>
      <c r="E2978" s="210" t="s">
        <v>357</v>
      </c>
      <c r="F2978" s="209" t="s">
        <v>357</v>
      </c>
      <c r="G2978" s="209">
        <v>101903</v>
      </c>
      <c r="H2978" s="209" t="s">
        <v>8491</v>
      </c>
      <c r="I2978" s="209" t="s">
        <v>161</v>
      </c>
      <c r="J2978" s="209" t="s">
        <v>5447</v>
      </c>
      <c r="K2978" s="210">
        <v>331.09</v>
      </c>
      <c r="L2978" s="209" t="s">
        <v>5390</v>
      </c>
    </row>
    <row r="2979" spans="1:12" ht="13.5">
      <c r="A2979" s="209" t="s">
        <v>8238</v>
      </c>
      <c r="B2979" s="209" t="s">
        <v>8239</v>
      </c>
      <c r="C2979" s="209" t="s">
        <v>8446</v>
      </c>
      <c r="D2979" s="209" t="s">
        <v>8447</v>
      </c>
      <c r="E2979" s="210" t="s">
        <v>357</v>
      </c>
      <c r="F2979" s="209" t="s">
        <v>357</v>
      </c>
      <c r="G2979" s="209">
        <v>101904</v>
      </c>
      <c r="H2979" s="209" t="s">
        <v>8492</v>
      </c>
      <c r="I2979" s="209" t="s">
        <v>161</v>
      </c>
      <c r="J2979" s="209" t="s">
        <v>5447</v>
      </c>
      <c r="K2979" s="211">
        <v>1215.47</v>
      </c>
      <c r="L2979" s="209" t="s">
        <v>5390</v>
      </c>
    </row>
    <row r="2980" spans="1:12" ht="13.5">
      <c r="A2980" s="209" t="s">
        <v>8238</v>
      </c>
      <c r="B2980" s="209" t="s">
        <v>8239</v>
      </c>
      <c r="C2980" s="209" t="s">
        <v>8446</v>
      </c>
      <c r="D2980" s="209" t="s">
        <v>8447</v>
      </c>
      <c r="E2980" s="210" t="s">
        <v>357</v>
      </c>
      <c r="F2980" s="209" t="s">
        <v>357</v>
      </c>
      <c r="G2980" s="209">
        <v>101938</v>
      </c>
      <c r="H2980" s="209" t="s">
        <v>8493</v>
      </c>
      <c r="I2980" s="209" t="s">
        <v>161</v>
      </c>
      <c r="J2980" s="209" t="s">
        <v>5447</v>
      </c>
      <c r="K2980" s="210">
        <v>113.52</v>
      </c>
      <c r="L2980" s="209" t="s">
        <v>5390</v>
      </c>
    </row>
    <row r="2981" spans="1:12" ht="13.5">
      <c r="A2981" s="209" t="s">
        <v>8238</v>
      </c>
      <c r="B2981" s="209" t="s">
        <v>8239</v>
      </c>
      <c r="C2981" s="209" t="s">
        <v>8446</v>
      </c>
      <c r="D2981" s="209" t="s">
        <v>8447</v>
      </c>
      <c r="E2981" s="210" t="s">
        <v>357</v>
      </c>
      <c r="F2981" s="209" t="s">
        <v>357</v>
      </c>
      <c r="G2981" s="209">
        <v>101946</v>
      </c>
      <c r="H2981" s="209" t="s">
        <v>8494</v>
      </c>
      <c r="I2981" s="209" t="s">
        <v>161</v>
      </c>
      <c r="J2981" s="209" t="s">
        <v>5447</v>
      </c>
      <c r="K2981" s="210">
        <v>155.27000000000001</v>
      </c>
      <c r="L2981" s="209" t="s">
        <v>5390</v>
      </c>
    </row>
    <row r="2982" spans="1:12" ht="13.5">
      <c r="A2982" s="209" t="s">
        <v>8238</v>
      </c>
      <c r="B2982" s="209" t="s">
        <v>8239</v>
      </c>
      <c r="C2982" s="209" t="s">
        <v>8495</v>
      </c>
      <c r="D2982" s="209" t="s">
        <v>8496</v>
      </c>
      <c r="E2982" s="210" t="s">
        <v>357</v>
      </c>
      <c r="F2982" s="209" t="s">
        <v>357</v>
      </c>
      <c r="G2982" s="209">
        <v>91945</v>
      </c>
      <c r="H2982" s="209" t="s">
        <v>8497</v>
      </c>
      <c r="I2982" s="209" t="s">
        <v>161</v>
      </c>
      <c r="J2982" s="209" t="s">
        <v>5447</v>
      </c>
      <c r="K2982" s="210">
        <v>11.87</v>
      </c>
      <c r="L2982" s="209" t="s">
        <v>5390</v>
      </c>
    </row>
    <row r="2983" spans="1:12" ht="13.5">
      <c r="A2983" s="209" t="s">
        <v>8238</v>
      </c>
      <c r="B2983" s="209" t="s">
        <v>8239</v>
      </c>
      <c r="C2983" s="209" t="s">
        <v>8495</v>
      </c>
      <c r="D2983" s="209" t="s">
        <v>8496</v>
      </c>
      <c r="E2983" s="210" t="s">
        <v>357</v>
      </c>
      <c r="F2983" s="209" t="s">
        <v>357</v>
      </c>
      <c r="G2983" s="209">
        <v>91946</v>
      </c>
      <c r="H2983" s="209" t="s">
        <v>8498</v>
      </c>
      <c r="I2983" s="209" t="s">
        <v>161</v>
      </c>
      <c r="J2983" s="209" t="s">
        <v>5447</v>
      </c>
      <c r="K2983" s="210">
        <v>9.43</v>
      </c>
      <c r="L2983" s="209" t="s">
        <v>5390</v>
      </c>
    </row>
    <row r="2984" spans="1:12" ht="13.5">
      <c r="A2984" s="209" t="s">
        <v>8238</v>
      </c>
      <c r="B2984" s="209" t="s">
        <v>8239</v>
      </c>
      <c r="C2984" s="209" t="s">
        <v>8495</v>
      </c>
      <c r="D2984" s="209" t="s">
        <v>8496</v>
      </c>
      <c r="E2984" s="210" t="s">
        <v>357</v>
      </c>
      <c r="F2984" s="209" t="s">
        <v>357</v>
      </c>
      <c r="G2984" s="209">
        <v>91947</v>
      </c>
      <c r="H2984" s="209" t="s">
        <v>8499</v>
      </c>
      <c r="I2984" s="209" t="s">
        <v>161</v>
      </c>
      <c r="J2984" s="209" t="s">
        <v>5447</v>
      </c>
      <c r="K2984" s="210">
        <v>7.9</v>
      </c>
      <c r="L2984" s="209" t="s">
        <v>5390</v>
      </c>
    </row>
    <row r="2985" spans="1:12" ht="13.5">
      <c r="A2985" s="209" t="s">
        <v>8238</v>
      </c>
      <c r="B2985" s="209" t="s">
        <v>8239</v>
      </c>
      <c r="C2985" s="209" t="s">
        <v>8495</v>
      </c>
      <c r="D2985" s="209" t="s">
        <v>8496</v>
      </c>
      <c r="E2985" s="210" t="s">
        <v>357</v>
      </c>
      <c r="F2985" s="209" t="s">
        <v>357</v>
      </c>
      <c r="G2985" s="209">
        <v>91949</v>
      </c>
      <c r="H2985" s="209" t="s">
        <v>8500</v>
      </c>
      <c r="I2985" s="209" t="s">
        <v>161</v>
      </c>
      <c r="J2985" s="209" t="s">
        <v>5447</v>
      </c>
      <c r="K2985" s="210">
        <v>17.04</v>
      </c>
      <c r="L2985" s="209" t="s">
        <v>5390</v>
      </c>
    </row>
    <row r="2986" spans="1:12" ht="13.5">
      <c r="A2986" s="209" t="s">
        <v>8238</v>
      </c>
      <c r="B2986" s="209" t="s">
        <v>8239</v>
      </c>
      <c r="C2986" s="209" t="s">
        <v>8495</v>
      </c>
      <c r="D2986" s="209" t="s">
        <v>8496</v>
      </c>
      <c r="E2986" s="210" t="s">
        <v>357</v>
      </c>
      <c r="F2986" s="209" t="s">
        <v>357</v>
      </c>
      <c r="G2986" s="209">
        <v>91950</v>
      </c>
      <c r="H2986" s="209" t="s">
        <v>8501</v>
      </c>
      <c r="I2986" s="209" t="s">
        <v>161</v>
      </c>
      <c r="J2986" s="209" t="s">
        <v>5447</v>
      </c>
      <c r="K2986" s="210">
        <v>14.06</v>
      </c>
      <c r="L2986" s="209" t="s">
        <v>5390</v>
      </c>
    </row>
    <row r="2987" spans="1:12" ht="13.5">
      <c r="A2987" s="209" t="s">
        <v>8238</v>
      </c>
      <c r="B2987" s="209" t="s">
        <v>8239</v>
      </c>
      <c r="C2987" s="209" t="s">
        <v>8495</v>
      </c>
      <c r="D2987" s="209" t="s">
        <v>8496</v>
      </c>
      <c r="E2987" s="210" t="s">
        <v>357</v>
      </c>
      <c r="F2987" s="209" t="s">
        <v>357</v>
      </c>
      <c r="G2987" s="209">
        <v>91951</v>
      </c>
      <c r="H2987" s="209" t="s">
        <v>8502</v>
      </c>
      <c r="I2987" s="209" t="s">
        <v>161</v>
      </c>
      <c r="J2987" s="209" t="s">
        <v>5447</v>
      </c>
      <c r="K2987" s="210">
        <v>12.27</v>
      </c>
      <c r="L2987" s="209" t="s">
        <v>5390</v>
      </c>
    </row>
    <row r="2988" spans="1:12" ht="13.5">
      <c r="A2988" s="209" t="s">
        <v>8238</v>
      </c>
      <c r="B2988" s="209" t="s">
        <v>8239</v>
      </c>
      <c r="C2988" s="209" t="s">
        <v>8495</v>
      </c>
      <c r="D2988" s="209" t="s">
        <v>8496</v>
      </c>
      <c r="E2988" s="210" t="s">
        <v>357</v>
      </c>
      <c r="F2988" s="209" t="s">
        <v>357</v>
      </c>
      <c r="G2988" s="209">
        <v>91952</v>
      </c>
      <c r="H2988" s="209" t="s">
        <v>8503</v>
      </c>
      <c r="I2988" s="209" t="s">
        <v>161</v>
      </c>
      <c r="J2988" s="209" t="s">
        <v>5447</v>
      </c>
      <c r="K2988" s="210">
        <v>16.03</v>
      </c>
      <c r="L2988" s="209" t="s">
        <v>5390</v>
      </c>
    </row>
    <row r="2989" spans="1:12" ht="13.5">
      <c r="A2989" s="209" t="s">
        <v>8238</v>
      </c>
      <c r="B2989" s="209" t="s">
        <v>8239</v>
      </c>
      <c r="C2989" s="209" t="s">
        <v>8495</v>
      </c>
      <c r="D2989" s="209" t="s">
        <v>8496</v>
      </c>
      <c r="E2989" s="210" t="s">
        <v>357</v>
      </c>
      <c r="F2989" s="209" t="s">
        <v>357</v>
      </c>
      <c r="G2989" s="209">
        <v>91953</v>
      </c>
      <c r="H2989" s="209" t="s">
        <v>8504</v>
      </c>
      <c r="I2989" s="209" t="s">
        <v>161</v>
      </c>
      <c r="J2989" s="209" t="s">
        <v>5447</v>
      </c>
      <c r="K2989" s="210">
        <v>25.46</v>
      </c>
      <c r="L2989" s="209" t="s">
        <v>5390</v>
      </c>
    </row>
    <row r="2990" spans="1:12" ht="13.5">
      <c r="A2990" s="209" t="s">
        <v>8238</v>
      </c>
      <c r="B2990" s="209" t="s">
        <v>8239</v>
      </c>
      <c r="C2990" s="209" t="s">
        <v>8495</v>
      </c>
      <c r="D2990" s="209" t="s">
        <v>8496</v>
      </c>
      <c r="E2990" s="210" t="s">
        <v>357</v>
      </c>
      <c r="F2990" s="209" t="s">
        <v>357</v>
      </c>
      <c r="G2990" s="209">
        <v>91954</v>
      </c>
      <c r="H2990" s="209" t="s">
        <v>8505</v>
      </c>
      <c r="I2990" s="209" t="s">
        <v>161</v>
      </c>
      <c r="J2990" s="209" t="s">
        <v>5447</v>
      </c>
      <c r="K2990" s="210">
        <v>21.51</v>
      </c>
      <c r="L2990" s="209" t="s">
        <v>5390</v>
      </c>
    </row>
    <row r="2991" spans="1:12" ht="13.5">
      <c r="A2991" s="209" t="s">
        <v>8238</v>
      </c>
      <c r="B2991" s="209" t="s">
        <v>8239</v>
      </c>
      <c r="C2991" s="209" t="s">
        <v>8495</v>
      </c>
      <c r="D2991" s="209" t="s">
        <v>8496</v>
      </c>
      <c r="E2991" s="210" t="s">
        <v>357</v>
      </c>
      <c r="F2991" s="209" t="s">
        <v>357</v>
      </c>
      <c r="G2991" s="209">
        <v>91955</v>
      </c>
      <c r="H2991" s="209" t="s">
        <v>8506</v>
      </c>
      <c r="I2991" s="209" t="s">
        <v>161</v>
      </c>
      <c r="J2991" s="209" t="s">
        <v>5447</v>
      </c>
      <c r="K2991" s="210">
        <v>30.94</v>
      </c>
      <c r="L2991" s="209" t="s">
        <v>5390</v>
      </c>
    </row>
    <row r="2992" spans="1:12" ht="13.5">
      <c r="A2992" s="209" t="s">
        <v>8238</v>
      </c>
      <c r="B2992" s="209" t="s">
        <v>8239</v>
      </c>
      <c r="C2992" s="209" t="s">
        <v>8495</v>
      </c>
      <c r="D2992" s="209" t="s">
        <v>8496</v>
      </c>
      <c r="E2992" s="210" t="s">
        <v>357</v>
      </c>
      <c r="F2992" s="209" t="s">
        <v>357</v>
      </c>
      <c r="G2992" s="209">
        <v>91956</v>
      </c>
      <c r="H2992" s="209" t="s">
        <v>8507</v>
      </c>
      <c r="I2992" s="209" t="s">
        <v>161</v>
      </c>
      <c r="J2992" s="209" t="s">
        <v>5447</v>
      </c>
      <c r="K2992" s="210">
        <v>34.94</v>
      </c>
      <c r="L2992" s="209" t="s">
        <v>5390</v>
      </c>
    </row>
    <row r="2993" spans="1:12" ht="13.5">
      <c r="A2993" s="209" t="s">
        <v>8238</v>
      </c>
      <c r="B2993" s="209" t="s">
        <v>8239</v>
      </c>
      <c r="C2993" s="209" t="s">
        <v>8495</v>
      </c>
      <c r="D2993" s="209" t="s">
        <v>8496</v>
      </c>
      <c r="E2993" s="210" t="s">
        <v>357</v>
      </c>
      <c r="F2993" s="209" t="s">
        <v>357</v>
      </c>
      <c r="G2993" s="209">
        <v>91957</v>
      </c>
      <c r="H2993" s="209" t="s">
        <v>8508</v>
      </c>
      <c r="I2993" s="209" t="s">
        <v>161</v>
      </c>
      <c r="J2993" s="209" t="s">
        <v>5447</v>
      </c>
      <c r="K2993" s="210">
        <v>44.37</v>
      </c>
      <c r="L2993" s="209" t="s">
        <v>5390</v>
      </c>
    </row>
    <row r="2994" spans="1:12" ht="13.5">
      <c r="A2994" s="209" t="s">
        <v>8238</v>
      </c>
      <c r="B2994" s="209" t="s">
        <v>8239</v>
      </c>
      <c r="C2994" s="209" t="s">
        <v>8495</v>
      </c>
      <c r="D2994" s="209" t="s">
        <v>8496</v>
      </c>
      <c r="E2994" s="210" t="s">
        <v>357</v>
      </c>
      <c r="F2994" s="209" t="s">
        <v>357</v>
      </c>
      <c r="G2994" s="209">
        <v>91958</v>
      </c>
      <c r="H2994" s="209" t="s">
        <v>8509</v>
      </c>
      <c r="I2994" s="209" t="s">
        <v>161</v>
      </c>
      <c r="J2994" s="209" t="s">
        <v>5447</v>
      </c>
      <c r="K2994" s="210">
        <v>29.51</v>
      </c>
      <c r="L2994" s="209" t="s">
        <v>5390</v>
      </c>
    </row>
    <row r="2995" spans="1:12" ht="13.5">
      <c r="A2995" s="209" t="s">
        <v>8238</v>
      </c>
      <c r="B2995" s="209" t="s">
        <v>8239</v>
      </c>
      <c r="C2995" s="209" t="s">
        <v>8495</v>
      </c>
      <c r="D2995" s="209" t="s">
        <v>8496</v>
      </c>
      <c r="E2995" s="210" t="s">
        <v>357</v>
      </c>
      <c r="F2995" s="209" t="s">
        <v>357</v>
      </c>
      <c r="G2995" s="209">
        <v>91959</v>
      </c>
      <c r="H2995" s="209" t="s">
        <v>8510</v>
      </c>
      <c r="I2995" s="209" t="s">
        <v>161</v>
      </c>
      <c r="J2995" s="209" t="s">
        <v>5447</v>
      </c>
      <c r="K2995" s="210">
        <v>38.94</v>
      </c>
      <c r="L2995" s="209" t="s">
        <v>5390</v>
      </c>
    </row>
    <row r="2996" spans="1:12" ht="13.5">
      <c r="A2996" s="209" t="s">
        <v>8238</v>
      </c>
      <c r="B2996" s="209" t="s">
        <v>8239</v>
      </c>
      <c r="C2996" s="209" t="s">
        <v>8495</v>
      </c>
      <c r="D2996" s="209" t="s">
        <v>8496</v>
      </c>
      <c r="E2996" s="210" t="s">
        <v>357</v>
      </c>
      <c r="F2996" s="209" t="s">
        <v>357</v>
      </c>
      <c r="G2996" s="209">
        <v>91960</v>
      </c>
      <c r="H2996" s="209" t="s">
        <v>8511</v>
      </c>
      <c r="I2996" s="209" t="s">
        <v>161</v>
      </c>
      <c r="J2996" s="209" t="s">
        <v>5447</v>
      </c>
      <c r="K2996" s="210">
        <v>40.450000000000003</v>
      </c>
      <c r="L2996" s="209" t="s">
        <v>5390</v>
      </c>
    </row>
    <row r="2997" spans="1:12" ht="13.5">
      <c r="A2997" s="209" t="s">
        <v>8238</v>
      </c>
      <c r="B2997" s="209" t="s">
        <v>8239</v>
      </c>
      <c r="C2997" s="209" t="s">
        <v>8495</v>
      </c>
      <c r="D2997" s="209" t="s">
        <v>8496</v>
      </c>
      <c r="E2997" s="210" t="s">
        <v>357</v>
      </c>
      <c r="F2997" s="209" t="s">
        <v>357</v>
      </c>
      <c r="G2997" s="209">
        <v>91961</v>
      </c>
      <c r="H2997" s="209" t="s">
        <v>8512</v>
      </c>
      <c r="I2997" s="209" t="s">
        <v>161</v>
      </c>
      <c r="J2997" s="209" t="s">
        <v>5447</v>
      </c>
      <c r="K2997" s="210">
        <v>49.88</v>
      </c>
      <c r="L2997" s="209" t="s">
        <v>5390</v>
      </c>
    </row>
    <row r="2998" spans="1:12" ht="13.5">
      <c r="A2998" s="209" t="s">
        <v>8238</v>
      </c>
      <c r="B2998" s="209" t="s">
        <v>8239</v>
      </c>
      <c r="C2998" s="209" t="s">
        <v>8495</v>
      </c>
      <c r="D2998" s="209" t="s">
        <v>8496</v>
      </c>
      <c r="E2998" s="210" t="s">
        <v>357</v>
      </c>
      <c r="F2998" s="209" t="s">
        <v>357</v>
      </c>
      <c r="G2998" s="209">
        <v>91962</v>
      </c>
      <c r="H2998" s="209" t="s">
        <v>8513</v>
      </c>
      <c r="I2998" s="209" t="s">
        <v>161</v>
      </c>
      <c r="J2998" s="209" t="s">
        <v>5447</v>
      </c>
      <c r="K2998" s="210">
        <v>53.88</v>
      </c>
      <c r="L2998" s="209" t="s">
        <v>5390</v>
      </c>
    </row>
    <row r="2999" spans="1:12" ht="13.5">
      <c r="A2999" s="209" t="s">
        <v>8238</v>
      </c>
      <c r="B2999" s="209" t="s">
        <v>8239</v>
      </c>
      <c r="C2999" s="209" t="s">
        <v>8495</v>
      </c>
      <c r="D2999" s="209" t="s">
        <v>8496</v>
      </c>
      <c r="E2999" s="210" t="s">
        <v>357</v>
      </c>
      <c r="F2999" s="209" t="s">
        <v>357</v>
      </c>
      <c r="G2999" s="209">
        <v>91963</v>
      </c>
      <c r="H2999" s="209" t="s">
        <v>8514</v>
      </c>
      <c r="I2999" s="209" t="s">
        <v>161</v>
      </c>
      <c r="J2999" s="209" t="s">
        <v>5447</v>
      </c>
      <c r="K2999" s="210">
        <v>63.31</v>
      </c>
      <c r="L2999" s="209" t="s">
        <v>5390</v>
      </c>
    </row>
    <row r="3000" spans="1:12" ht="13.5">
      <c r="A3000" s="209" t="s">
        <v>8238</v>
      </c>
      <c r="B3000" s="209" t="s">
        <v>8239</v>
      </c>
      <c r="C3000" s="209" t="s">
        <v>8495</v>
      </c>
      <c r="D3000" s="209" t="s">
        <v>8496</v>
      </c>
      <c r="E3000" s="210" t="s">
        <v>357</v>
      </c>
      <c r="F3000" s="209" t="s">
        <v>357</v>
      </c>
      <c r="G3000" s="209">
        <v>91964</v>
      </c>
      <c r="H3000" s="209" t="s">
        <v>8515</v>
      </c>
      <c r="I3000" s="209" t="s">
        <v>161</v>
      </c>
      <c r="J3000" s="209" t="s">
        <v>5447</v>
      </c>
      <c r="K3000" s="210">
        <v>48.41</v>
      </c>
      <c r="L3000" s="209" t="s">
        <v>5390</v>
      </c>
    </row>
    <row r="3001" spans="1:12" ht="13.5">
      <c r="A3001" s="209" t="s">
        <v>8238</v>
      </c>
      <c r="B3001" s="209" t="s">
        <v>8239</v>
      </c>
      <c r="C3001" s="209" t="s">
        <v>8495</v>
      </c>
      <c r="D3001" s="209" t="s">
        <v>8496</v>
      </c>
      <c r="E3001" s="210" t="s">
        <v>357</v>
      </c>
      <c r="F3001" s="209" t="s">
        <v>357</v>
      </c>
      <c r="G3001" s="209">
        <v>91965</v>
      </c>
      <c r="H3001" s="209" t="s">
        <v>8516</v>
      </c>
      <c r="I3001" s="209" t="s">
        <v>161</v>
      </c>
      <c r="J3001" s="209" t="s">
        <v>5447</v>
      </c>
      <c r="K3001" s="210">
        <v>57.84</v>
      </c>
      <c r="L3001" s="209" t="s">
        <v>5390</v>
      </c>
    </row>
    <row r="3002" spans="1:12" ht="13.5">
      <c r="A3002" s="209" t="s">
        <v>8238</v>
      </c>
      <c r="B3002" s="209" t="s">
        <v>8239</v>
      </c>
      <c r="C3002" s="209" t="s">
        <v>8495</v>
      </c>
      <c r="D3002" s="209" t="s">
        <v>8496</v>
      </c>
      <c r="E3002" s="210" t="s">
        <v>357</v>
      </c>
      <c r="F3002" s="209" t="s">
        <v>357</v>
      </c>
      <c r="G3002" s="209">
        <v>91966</v>
      </c>
      <c r="H3002" s="209" t="s">
        <v>8517</v>
      </c>
      <c r="I3002" s="209" t="s">
        <v>161</v>
      </c>
      <c r="J3002" s="209" t="s">
        <v>5447</v>
      </c>
      <c r="K3002" s="210">
        <v>42.97</v>
      </c>
      <c r="L3002" s="209" t="s">
        <v>5390</v>
      </c>
    </row>
    <row r="3003" spans="1:12" ht="13.5">
      <c r="A3003" s="209" t="s">
        <v>8238</v>
      </c>
      <c r="B3003" s="209" t="s">
        <v>8239</v>
      </c>
      <c r="C3003" s="209" t="s">
        <v>8495</v>
      </c>
      <c r="D3003" s="209" t="s">
        <v>8496</v>
      </c>
      <c r="E3003" s="210" t="s">
        <v>357</v>
      </c>
      <c r="F3003" s="209" t="s">
        <v>357</v>
      </c>
      <c r="G3003" s="209">
        <v>91967</v>
      </c>
      <c r="H3003" s="209" t="s">
        <v>8518</v>
      </c>
      <c r="I3003" s="209" t="s">
        <v>161</v>
      </c>
      <c r="J3003" s="209" t="s">
        <v>5447</v>
      </c>
      <c r="K3003" s="210">
        <v>52.4</v>
      </c>
      <c r="L3003" s="209" t="s">
        <v>5390</v>
      </c>
    </row>
    <row r="3004" spans="1:12" ht="13.5">
      <c r="A3004" s="209" t="s">
        <v>8238</v>
      </c>
      <c r="B3004" s="209" t="s">
        <v>8239</v>
      </c>
      <c r="C3004" s="209" t="s">
        <v>8495</v>
      </c>
      <c r="D3004" s="209" t="s">
        <v>8496</v>
      </c>
      <c r="E3004" s="210" t="s">
        <v>357</v>
      </c>
      <c r="F3004" s="209" t="s">
        <v>357</v>
      </c>
      <c r="G3004" s="209">
        <v>91968</v>
      </c>
      <c r="H3004" s="209" t="s">
        <v>8519</v>
      </c>
      <c r="I3004" s="209" t="s">
        <v>161</v>
      </c>
      <c r="J3004" s="209" t="s">
        <v>5447</v>
      </c>
      <c r="K3004" s="210">
        <v>59.36</v>
      </c>
      <c r="L3004" s="209" t="s">
        <v>5390</v>
      </c>
    </row>
    <row r="3005" spans="1:12" ht="13.5">
      <c r="A3005" s="209" t="s">
        <v>8238</v>
      </c>
      <c r="B3005" s="209" t="s">
        <v>8239</v>
      </c>
      <c r="C3005" s="209" t="s">
        <v>8495</v>
      </c>
      <c r="D3005" s="209" t="s">
        <v>8496</v>
      </c>
      <c r="E3005" s="210" t="s">
        <v>357</v>
      </c>
      <c r="F3005" s="209" t="s">
        <v>357</v>
      </c>
      <c r="G3005" s="209">
        <v>91969</v>
      </c>
      <c r="H3005" s="209" t="s">
        <v>8520</v>
      </c>
      <c r="I3005" s="209" t="s">
        <v>161</v>
      </c>
      <c r="J3005" s="209" t="s">
        <v>5447</v>
      </c>
      <c r="K3005" s="210">
        <v>68.790000000000006</v>
      </c>
      <c r="L3005" s="209" t="s">
        <v>5390</v>
      </c>
    </row>
    <row r="3006" spans="1:12" ht="13.5">
      <c r="A3006" s="209" t="s">
        <v>8238</v>
      </c>
      <c r="B3006" s="209" t="s">
        <v>8239</v>
      </c>
      <c r="C3006" s="209" t="s">
        <v>8495</v>
      </c>
      <c r="D3006" s="209" t="s">
        <v>8496</v>
      </c>
      <c r="E3006" s="210" t="s">
        <v>357</v>
      </c>
      <c r="F3006" s="209" t="s">
        <v>357</v>
      </c>
      <c r="G3006" s="209">
        <v>91970</v>
      </c>
      <c r="H3006" s="209" t="s">
        <v>8521</v>
      </c>
      <c r="I3006" s="209" t="s">
        <v>161</v>
      </c>
      <c r="J3006" s="209" t="s">
        <v>5447</v>
      </c>
      <c r="K3006" s="210">
        <v>62.17</v>
      </c>
      <c r="L3006" s="209" t="s">
        <v>5390</v>
      </c>
    </row>
    <row r="3007" spans="1:12" ht="13.5">
      <c r="A3007" s="209" t="s">
        <v>8238</v>
      </c>
      <c r="B3007" s="209" t="s">
        <v>8239</v>
      </c>
      <c r="C3007" s="209" t="s">
        <v>8495</v>
      </c>
      <c r="D3007" s="209" t="s">
        <v>8496</v>
      </c>
      <c r="E3007" s="210" t="s">
        <v>357</v>
      </c>
      <c r="F3007" s="209" t="s">
        <v>357</v>
      </c>
      <c r="G3007" s="209">
        <v>91971</v>
      </c>
      <c r="H3007" s="209" t="s">
        <v>8522</v>
      </c>
      <c r="I3007" s="209" t="s">
        <v>161</v>
      </c>
      <c r="J3007" s="209" t="s">
        <v>5447</v>
      </c>
      <c r="K3007" s="210">
        <v>76.23</v>
      </c>
      <c r="L3007" s="209" t="s">
        <v>5390</v>
      </c>
    </row>
    <row r="3008" spans="1:12" ht="13.5">
      <c r="A3008" s="209" t="s">
        <v>8238</v>
      </c>
      <c r="B3008" s="209" t="s">
        <v>8239</v>
      </c>
      <c r="C3008" s="209" t="s">
        <v>8495</v>
      </c>
      <c r="D3008" s="209" t="s">
        <v>8496</v>
      </c>
      <c r="E3008" s="210" t="s">
        <v>357</v>
      </c>
      <c r="F3008" s="209" t="s">
        <v>357</v>
      </c>
      <c r="G3008" s="209">
        <v>91972</v>
      </c>
      <c r="H3008" s="209" t="s">
        <v>8523</v>
      </c>
      <c r="I3008" s="209" t="s">
        <v>161</v>
      </c>
      <c r="J3008" s="209" t="s">
        <v>5447</v>
      </c>
      <c r="K3008" s="210">
        <v>67.69</v>
      </c>
      <c r="L3008" s="209" t="s">
        <v>5390</v>
      </c>
    </row>
    <row r="3009" spans="1:12" ht="13.5">
      <c r="A3009" s="209" t="s">
        <v>8238</v>
      </c>
      <c r="B3009" s="209" t="s">
        <v>8239</v>
      </c>
      <c r="C3009" s="209" t="s">
        <v>8495</v>
      </c>
      <c r="D3009" s="209" t="s">
        <v>8496</v>
      </c>
      <c r="E3009" s="210" t="s">
        <v>357</v>
      </c>
      <c r="F3009" s="209" t="s">
        <v>357</v>
      </c>
      <c r="G3009" s="209">
        <v>91973</v>
      </c>
      <c r="H3009" s="209" t="s">
        <v>8524</v>
      </c>
      <c r="I3009" s="209" t="s">
        <v>161</v>
      </c>
      <c r="J3009" s="209" t="s">
        <v>5447</v>
      </c>
      <c r="K3009" s="210">
        <v>81.75</v>
      </c>
      <c r="L3009" s="209" t="s">
        <v>5390</v>
      </c>
    </row>
    <row r="3010" spans="1:12" ht="13.5">
      <c r="A3010" s="209" t="s">
        <v>8238</v>
      </c>
      <c r="B3010" s="209" t="s">
        <v>8239</v>
      </c>
      <c r="C3010" s="209" t="s">
        <v>8495</v>
      </c>
      <c r="D3010" s="209" t="s">
        <v>8496</v>
      </c>
      <c r="E3010" s="210" t="s">
        <v>357</v>
      </c>
      <c r="F3010" s="209" t="s">
        <v>357</v>
      </c>
      <c r="G3010" s="209">
        <v>91974</v>
      </c>
      <c r="H3010" s="209" t="s">
        <v>8525</v>
      </c>
      <c r="I3010" s="209" t="s">
        <v>161</v>
      </c>
      <c r="J3010" s="209" t="s">
        <v>5447</v>
      </c>
      <c r="K3010" s="210">
        <v>56.69</v>
      </c>
      <c r="L3010" s="209" t="s">
        <v>5390</v>
      </c>
    </row>
    <row r="3011" spans="1:12" ht="13.5">
      <c r="A3011" s="209" t="s">
        <v>8238</v>
      </c>
      <c r="B3011" s="209" t="s">
        <v>8239</v>
      </c>
      <c r="C3011" s="209" t="s">
        <v>8495</v>
      </c>
      <c r="D3011" s="209" t="s">
        <v>8496</v>
      </c>
      <c r="E3011" s="210" t="s">
        <v>357</v>
      </c>
      <c r="F3011" s="209" t="s">
        <v>357</v>
      </c>
      <c r="G3011" s="209">
        <v>91975</v>
      </c>
      <c r="H3011" s="209" t="s">
        <v>8526</v>
      </c>
      <c r="I3011" s="209" t="s">
        <v>161</v>
      </c>
      <c r="J3011" s="209" t="s">
        <v>5447</v>
      </c>
      <c r="K3011" s="210">
        <v>70.75</v>
      </c>
      <c r="L3011" s="209" t="s">
        <v>5390</v>
      </c>
    </row>
    <row r="3012" spans="1:12" ht="13.5">
      <c r="A3012" s="209" t="s">
        <v>8238</v>
      </c>
      <c r="B3012" s="209" t="s">
        <v>8239</v>
      </c>
      <c r="C3012" s="209" t="s">
        <v>8495</v>
      </c>
      <c r="D3012" s="209" t="s">
        <v>8496</v>
      </c>
      <c r="E3012" s="210" t="s">
        <v>357</v>
      </c>
      <c r="F3012" s="209" t="s">
        <v>357</v>
      </c>
      <c r="G3012" s="209">
        <v>91976</v>
      </c>
      <c r="H3012" s="209" t="s">
        <v>8527</v>
      </c>
      <c r="I3012" s="209" t="s">
        <v>161</v>
      </c>
      <c r="J3012" s="209" t="s">
        <v>5447</v>
      </c>
      <c r="K3012" s="210">
        <v>83.68</v>
      </c>
      <c r="L3012" s="209" t="s">
        <v>5390</v>
      </c>
    </row>
    <row r="3013" spans="1:12" ht="13.5">
      <c r="A3013" s="209" t="s">
        <v>8238</v>
      </c>
      <c r="B3013" s="209" t="s">
        <v>8239</v>
      </c>
      <c r="C3013" s="209" t="s">
        <v>8495</v>
      </c>
      <c r="D3013" s="209" t="s">
        <v>8496</v>
      </c>
      <c r="E3013" s="210" t="s">
        <v>357</v>
      </c>
      <c r="F3013" s="209" t="s">
        <v>357</v>
      </c>
      <c r="G3013" s="209">
        <v>91977</v>
      </c>
      <c r="H3013" s="209" t="s">
        <v>8528</v>
      </c>
      <c r="I3013" s="209" t="s">
        <v>161</v>
      </c>
      <c r="J3013" s="209" t="s">
        <v>5447</v>
      </c>
      <c r="K3013" s="210">
        <v>97.74</v>
      </c>
      <c r="L3013" s="209" t="s">
        <v>5390</v>
      </c>
    </row>
    <row r="3014" spans="1:12" ht="13.5">
      <c r="A3014" s="209" t="s">
        <v>8238</v>
      </c>
      <c r="B3014" s="209" t="s">
        <v>8239</v>
      </c>
      <c r="C3014" s="209" t="s">
        <v>8495</v>
      </c>
      <c r="D3014" s="209" t="s">
        <v>8496</v>
      </c>
      <c r="E3014" s="210" t="s">
        <v>357</v>
      </c>
      <c r="F3014" s="209" t="s">
        <v>357</v>
      </c>
      <c r="G3014" s="209">
        <v>91978</v>
      </c>
      <c r="H3014" s="209" t="s">
        <v>8529</v>
      </c>
      <c r="I3014" s="209" t="s">
        <v>161</v>
      </c>
      <c r="J3014" s="209" t="s">
        <v>5447</v>
      </c>
      <c r="K3014" s="210">
        <v>34.44</v>
      </c>
      <c r="L3014" s="209" t="s">
        <v>5390</v>
      </c>
    </row>
    <row r="3015" spans="1:12" ht="13.5">
      <c r="A3015" s="209" t="s">
        <v>8238</v>
      </c>
      <c r="B3015" s="209" t="s">
        <v>8239</v>
      </c>
      <c r="C3015" s="209" t="s">
        <v>8495</v>
      </c>
      <c r="D3015" s="209" t="s">
        <v>8496</v>
      </c>
      <c r="E3015" s="210" t="s">
        <v>357</v>
      </c>
      <c r="F3015" s="209" t="s">
        <v>357</v>
      </c>
      <c r="G3015" s="209">
        <v>91979</v>
      </c>
      <c r="H3015" s="209" t="s">
        <v>8530</v>
      </c>
      <c r="I3015" s="209" t="s">
        <v>161</v>
      </c>
      <c r="J3015" s="209" t="s">
        <v>5447</v>
      </c>
      <c r="K3015" s="210">
        <v>43.87</v>
      </c>
      <c r="L3015" s="209" t="s">
        <v>5390</v>
      </c>
    </row>
    <row r="3016" spans="1:12" ht="13.5">
      <c r="A3016" s="209" t="s">
        <v>8238</v>
      </c>
      <c r="B3016" s="209" t="s">
        <v>8239</v>
      </c>
      <c r="C3016" s="209" t="s">
        <v>8495</v>
      </c>
      <c r="D3016" s="209" t="s">
        <v>8496</v>
      </c>
      <c r="E3016" s="210" t="s">
        <v>357</v>
      </c>
      <c r="F3016" s="209" t="s">
        <v>357</v>
      </c>
      <c r="G3016" s="209">
        <v>91980</v>
      </c>
      <c r="H3016" s="209" t="s">
        <v>8531</v>
      </c>
      <c r="I3016" s="209" t="s">
        <v>161</v>
      </c>
      <c r="J3016" s="209" t="s">
        <v>5447</v>
      </c>
      <c r="K3016" s="210">
        <v>33.31</v>
      </c>
      <c r="L3016" s="209" t="s">
        <v>5390</v>
      </c>
    </row>
    <row r="3017" spans="1:12" ht="13.5">
      <c r="A3017" s="209" t="s">
        <v>8238</v>
      </c>
      <c r="B3017" s="209" t="s">
        <v>8239</v>
      </c>
      <c r="C3017" s="209" t="s">
        <v>8495</v>
      </c>
      <c r="D3017" s="209" t="s">
        <v>8496</v>
      </c>
      <c r="E3017" s="210" t="s">
        <v>357</v>
      </c>
      <c r="F3017" s="209" t="s">
        <v>357</v>
      </c>
      <c r="G3017" s="209">
        <v>91981</v>
      </c>
      <c r="H3017" s="209" t="s">
        <v>8532</v>
      </c>
      <c r="I3017" s="209" t="s">
        <v>161</v>
      </c>
      <c r="J3017" s="209" t="s">
        <v>5447</v>
      </c>
      <c r="K3017" s="210">
        <v>42.74</v>
      </c>
      <c r="L3017" s="209" t="s">
        <v>5390</v>
      </c>
    </row>
    <row r="3018" spans="1:12" ht="13.5">
      <c r="A3018" s="209" t="s">
        <v>8238</v>
      </c>
      <c r="B3018" s="209" t="s">
        <v>8239</v>
      </c>
      <c r="C3018" s="209" t="s">
        <v>8495</v>
      </c>
      <c r="D3018" s="209" t="s">
        <v>8496</v>
      </c>
      <c r="E3018" s="210" t="s">
        <v>357</v>
      </c>
      <c r="F3018" s="209" t="s">
        <v>357</v>
      </c>
      <c r="G3018" s="209">
        <v>91982</v>
      </c>
      <c r="H3018" s="209" t="s">
        <v>8533</v>
      </c>
      <c r="I3018" s="209" t="s">
        <v>161</v>
      </c>
      <c r="J3018" s="209" t="s">
        <v>5447</v>
      </c>
      <c r="K3018" s="210">
        <v>81.11</v>
      </c>
      <c r="L3018" s="209" t="s">
        <v>5390</v>
      </c>
    </row>
    <row r="3019" spans="1:12" ht="13.5">
      <c r="A3019" s="209" t="s">
        <v>8238</v>
      </c>
      <c r="B3019" s="209" t="s">
        <v>8239</v>
      </c>
      <c r="C3019" s="209" t="s">
        <v>8495</v>
      </c>
      <c r="D3019" s="209" t="s">
        <v>8496</v>
      </c>
      <c r="E3019" s="210" t="s">
        <v>357</v>
      </c>
      <c r="F3019" s="209" t="s">
        <v>357</v>
      </c>
      <c r="G3019" s="209">
        <v>91983</v>
      </c>
      <c r="H3019" s="209" t="s">
        <v>8534</v>
      </c>
      <c r="I3019" s="209" t="s">
        <v>161</v>
      </c>
      <c r="J3019" s="209" t="s">
        <v>5447</v>
      </c>
      <c r="K3019" s="210">
        <v>90.54</v>
      </c>
      <c r="L3019" s="209" t="s">
        <v>5390</v>
      </c>
    </row>
    <row r="3020" spans="1:12" ht="13.5">
      <c r="A3020" s="209" t="s">
        <v>8238</v>
      </c>
      <c r="B3020" s="209" t="s">
        <v>8239</v>
      </c>
      <c r="C3020" s="209" t="s">
        <v>8495</v>
      </c>
      <c r="D3020" s="209" t="s">
        <v>8496</v>
      </c>
      <c r="E3020" s="210" t="s">
        <v>357</v>
      </c>
      <c r="F3020" s="209" t="s">
        <v>357</v>
      </c>
      <c r="G3020" s="209">
        <v>91984</v>
      </c>
      <c r="H3020" s="209" t="s">
        <v>8535</v>
      </c>
      <c r="I3020" s="209" t="s">
        <v>161</v>
      </c>
      <c r="J3020" s="209" t="s">
        <v>5447</v>
      </c>
      <c r="K3020" s="210">
        <v>14.99</v>
      </c>
      <c r="L3020" s="209" t="s">
        <v>5390</v>
      </c>
    </row>
    <row r="3021" spans="1:12" ht="13.5">
      <c r="A3021" s="209" t="s">
        <v>8238</v>
      </c>
      <c r="B3021" s="209" t="s">
        <v>8239</v>
      </c>
      <c r="C3021" s="209" t="s">
        <v>8495</v>
      </c>
      <c r="D3021" s="209" t="s">
        <v>8496</v>
      </c>
      <c r="E3021" s="210" t="s">
        <v>357</v>
      </c>
      <c r="F3021" s="209" t="s">
        <v>357</v>
      </c>
      <c r="G3021" s="209">
        <v>91985</v>
      </c>
      <c r="H3021" s="209" t="s">
        <v>8536</v>
      </c>
      <c r="I3021" s="209" t="s">
        <v>161</v>
      </c>
      <c r="J3021" s="209" t="s">
        <v>5447</v>
      </c>
      <c r="K3021" s="210">
        <v>24.42</v>
      </c>
      <c r="L3021" s="209" t="s">
        <v>5390</v>
      </c>
    </row>
    <row r="3022" spans="1:12" ht="13.5">
      <c r="A3022" s="209" t="s">
        <v>8238</v>
      </c>
      <c r="B3022" s="209" t="s">
        <v>8239</v>
      </c>
      <c r="C3022" s="209" t="s">
        <v>8495</v>
      </c>
      <c r="D3022" s="209" t="s">
        <v>8496</v>
      </c>
      <c r="E3022" s="210" t="s">
        <v>357</v>
      </c>
      <c r="F3022" s="209" t="s">
        <v>357</v>
      </c>
      <c r="G3022" s="209">
        <v>91986</v>
      </c>
      <c r="H3022" s="209" t="s">
        <v>8537</v>
      </c>
      <c r="I3022" s="209" t="s">
        <v>161</v>
      </c>
      <c r="J3022" s="209" t="s">
        <v>5447</v>
      </c>
      <c r="K3022" s="210">
        <v>32.18</v>
      </c>
      <c r="L3022" s="209" t="s">
        <v>5390</v>
      </c>
    </row>
    <row r="3023" spans="1:12" ht="13.5">
      <c r="A3023" s="209" t="s">
        <v>8238</v>
      </c>
      <c r="B3023" s="209" t="s">
        <v>8239</v>
      </c>
      <c r="C3023" s="209" t="s">
        <v>8495</v>
      </c>
      <c r="D3023" s="209" t="s">
        <v>8496</v>
      </c>
      <c r="E3023" s="210" t="s">
        <v>357</v>
      </c>
      <c r="F3023" s="209" t="s">
        <v>357</v>
      </c>
      <c r="G3023" s="209">
        <v>91987</v>
      </c>
      <c r="H3023" s="209" t="s">
        <v>8538</v>
      </c>
      <c r="I3023" s="209" t="s">
        <v>161</v>
      </c>
      <c r="J3023" s="209" t="s">
        <v>5447</v>
      </c>
      <c r="K3023" s="210">
        <v>41.61</v>
      </c>
      <c r="L3023" s="209" t="s">
        <v>5390</v>
      </c>
    </row>
    <row r="3024" spans="1:12" ht="13.5">
      <c r="A3024" s="209" t="s">
        <v>8238</v>
      </c>
      <c r="B3024" s="209" t="s">
        <v>8239</v>
      </c>
      <c r="C3024" s="209" t="s">
        <v>8495</v>
      </c>
      <c r="D3024" s="209" t="s">
        <v>8496</v>
      </c>
      <c r="E3024" s="210" t="s">
        <v>357</v>
      </c>
      <c r="F3024" s="209" t="s">
        <v>357</v>
      </c>
      <c r="G3024" s="209">
        <v>91988</v>
      </c>
      <c r="H3024" s="209" t="s">
        <v>8539</v>
      </c>
      <c r="I3024" s="209" t="s">
        <v>161</v>
      </c>
      <c r="J3024" s="209" t="s">
        <v>5447</v>
      </c>
      <c r="K3024" s="210">
        <v>18.77</v>
      </c>
      <c r="L3024" s="209" t="s">
        <v>5390</v>
      </c>
    </row>
    <row r="3025" spans="1:12" ht="13.5">
      <c r="A3025" s="209" t="s">
        <v>8238</v>
      </c>
      <c r="B3025" s="209" t="s">
        <v>8239</v>
      </c>
      <c r="C3025" s="209" t="s">
        <v>8495</v>
      </c>
      <c r="D3025" s="209" t="s">
        <v>8496</v>
      </c>
      <c r="E3025" s="210" t="s">
        <v>357</v>
      </c>
      <c r="F3025" s="209" t="s">
        <v>357</v>
      </c>
      <c r="G3025" s="209">
        <v>91989</v>
      </c>
      <c r="H3025" s="209" t="s">
        <v>8540</v>
      </c>
      <c r="I3025" s="209" t="s">
        <v>161</v>
      </c>
      <c r="J3025" s="209" t="s">
        <v>5447</v>
      </c>
      <c r="K3025" s="210">
        <v>28.2</v>
      </c>
      <c r="L3025" s="209" t="s">
        <v>5390</v>
      </c>
    </row>
    <row r="3026" spans="1:12" ht="13.5">
      <c r="A3026" s="209" t="s">
        <v>8238</v>
      </c>
      <c r="B3026" s="209" t="s">
        <v>8239</v>
      </c>
      <c r="C3026" s="209" t="s">
        <v>8495</v>
      </c>
      <c r="D3026" s="209" t="s">
        <v>8496</v>
      </c>
      <c r="E3026" s="210" t="s">
        <v>357</v>
      </c>
      <c r="F3026" s="209" t="s">
        <v>357</v>
      </c>
      <c r="G3026" s="209">
        <v>91990</v>
      </c>
      <c r="H3026" s="209" t="s">
        <v>8541</v>
      </c>
      <c r="I3026" s="209" t="s">
        <v>161</v>
      </c>
      <c r="J3026" s="209" t="s">
        <v>5447</v>
      </c>
      <c r="K3026" s="210">
        <v>28.5</v>
      </c>
      <c r="L3026" s="209" t="s">
        <v>5390</v>
      </c>
    </row>
    <row r="3027" spans="1:12" ht="13.5">
      <c r="A3027" s="209" t="s">
        <v>8238</v>
      </c>
      <c r="B3027" s="209" t="s">
        <v>8239</v>
      </c>
      <c r="C3027" s="209" t="s">
        <v>8495</v>
      </c>
      <c r="D3027" s="209" t="s">
        <v>8496</v>
      </c>
      <c r="E3027" s="210" t="s">
        <v>357</v>
      </c>
      <c r="F3027" s="209" t="s">
        <v>357</v>
      </c>
      <c r="G3027" s="209">
        <v>91991</v>
      </c>
      <c r="H3027" s="209" t="s">
        <v>8542</v>
      </c>
      <c r="I3027" s="209" t="s">
        <v>161</v>
      </c>
      <c r="J3027" s="209" t="s">
        <v>5447</v>
      </c>
      <c r="K3027" s="210">
        <v>30.54</v>
      </c>
      <c r="L3027" s="209" t="s">
        <v>5390</v>
      </c>
    </row>
    <row r="3028" spans="1:12" ht="13.5">
      <c r="A3028" s="209" t="s">
        <v>8238</v>
      </c>
      <c r="B3028" s="209" t="s">
        <v>8239</v>
      </c>
      <c r="C3028" s="209" t="s">
        <v>8495</v>
      </c>
      <c r="D3028" s="209" t="s">
        <v>8496</v>
      </c>
      <c r="E3028" s="210" t="s">
        <v>357</v>
      </c>
      <c r="F3028" s="209" t="s">
        <v>357</v>
      </c>
      <c r="G3028" s="209">
        <v>91992</v>
      </c>
      <c r="H3028" s="209" t="s">
        <v>8543</v>
      </c>
      <c r="I3028" s="209" t="s">
        <v>161</v>
      </c>
      <c r="J3028" s="209" t="s">
        <v>5447</v>
      </c>
      <c r="K3028" s="210">
        <v>37.93</v>
      </c>
      <c r="L3028" s="209" t="s">
        <v>5390</v>
      </c>
    </row>
    <row r="3029" spans="1:12" ht="13.5">
      <c r="A3029" s="209" t="s">
        <v>8238</v>
      </c>
      <c r="B3029" s="209" t="s">
        <v>8239</v>
      </c>
      <c r="C3029" s="209" t="s">
        <v>8495</v>
      </c>
      <c r="D3029" s="209" t="s">
        <v>8496</v>
      </c>
      <c r="E3029" s="210" t="s">
        <v>357</v>
      </c>
      <c r="F3029" s="209" t="s">
        <v>357</v>
      </c>
      <c r="G3029" s="209">
        <v>91993</v>
      </c>
      <c r="H3029" s="209" t="s">
        <v>8544</v>
      </c>
      <c r="I3029" s="209" t="s">
        <v>161</v>
      </c>
      <c r="J3029" s="209" t="s">
        <v>5447</v>
      </c>
      <c r="K3029" s="210">
        <v>39.97</v>
      </c>
      <c r="L3029" s="209" t="s">
        <v>5390</v>
      </c>
    </row>
    <row r="3030" spans="1:12" ht="13.5">
      <c r="A3030" s="209" t="s">
        <v>8238</v>
      </c>
      <c r="B3030" s="209" t="s">
        <v>8239</v>
      </c>
      <c r="C3030" s="209" t="s">
        <v>8495</v>
      </c>
      <c r="D3030" s="209" t="s">
        <v>8496</v>
      </c>
      <c r="E3030" s="210" t="s">
        <v>357</v>
      </c>
      <c r="F3030" s="209" t="s">
        <v>357</v>
      </c>
      <c r="G3030" s="209">
        <v>91994</v>
      </c>
      <c r="H3030" s="209" t="s">
        <v>8545</v>
      </c>
      <c r="I3030" s="209" t="s">
        <v>161</v>
      </c>
      <c r="J3030" s="209" t="s">
        <v>5447</v>
      </c>
      <c r="K3030" s="210">
        <v>20.45</v>
      </c>
      <c r="L3030" s="209" t="s">
        <v>5390</v>
      </c>
    </row>
    <row r="3031" spans="1:12" ht="13.5">
      <c r="A3031" s="209" t="s">
        <v>8238</v>
      </c>
      <c r="B3031" s="209" t="s">
        <v>8239</v>
      </c>
      <c r="C3031" s="209" t="s">
        <v>8495</v>
      </c>
      <c r="D3031" s="209" t="s">
        <v>8496</v>
      </c>
      <c r="E3031" s="210" t="s">
        <v>357</v>
      </c>
      <c r="F3031" s="209" t="s">
        <v>357</v>
      </c>
      <c r="G3031" s="209">
        <v>91995</v>
      </c>
      <c r="H3031" s="209" t="s">
        <v>8546</v>
      </c>
      <c r="I3031" s="209" t="s">
        <v>161</v>
      </c>
      <c r="J3031" s="209" t="s">
        <v>5447</v>
      </c>
      <c r="K3031" s="210">
        <v>22.49</v>
      </c>
      <c r="L3031" s="209" t="s">
        <v>5390</v>
      </c>
    </row>
    <row r="3032" spans="1:12" ht="13.5">
      <c r="A3032" s="209" t="s">
        <v>8238</v>
      </c>
      <c r="B3032" s="209" t="s">
        <v>8239</v>
      </c>
      <c r="C3032" s="209" t="s">
        <v>8495</v>
      </c>
      <c r="D3032" s="209" t="s">
        <v>8496</v>
      </c>
      <c r="E3032" s="210" t="s">
        <v>357</v>
      </c>
      <c r="F3032" s="209" t="s">
        <v>357</v>
      </c>
      <c r="G3032" s="209">
        <v>91996</v>
      </c>
      <c r="H3032" s="209" t="s">
        <v>8547</v>
      </c>
      <c r="I3032" s="209" t="s">
        <v>161</v>
      </c>
      <c r="J3032" s="209" t="s">
        <v>5447</v>
      </c>
      <c r="K3032" s="210">
        <v>29.88</v>
      </c>
      <c r="L3032" s="209" t="s">
        <v>5390</v>
      </c>
    </row>
    <row r="3033" spans="1:12" ht="13.5">
      <c r="A3033" s="209" t="s">
        <v>8238</v>
      </c>
      <c r="B3033" s="209" t="s">
        <v>8239</v>
      </c>
      <c r="C3033" s="209" t="s">
        <v>8495</v>
      </c>
      <c r="D3033" s="209" t="s">
        <v>8496</v>
      </c>
      <c r="E3033" s="210" t="s">
        <v>357</v>
      </c>
      <c r="F3033" s="209" t="s">
        <v>357</v>
      </c>
      <c r="G3033" s="209">
        <v>91997</v>
      </c>
      <c r="H3033" s="209" t="s">
        <v>8548</v>
      </c>
      <c r="I3033" s="209" t="s">
        <v>161</v>
      </c>
      <c r="J3033" s="209" t="s">
        <v>5447</v>
      </c>
      <c r="K3033" s="210">
        <v>31.92</v>
      </c>
      <c r="L3033" s="209" t="s">
        <v>5390</v>
      </c>
    </row>
    <row r="3034" spans="1:12" ht="13.5">
      <c r="A3034" s="209" t="s">
        <v>8238</v>
      </c>
      <c r="B3034" s="209" t="s">
        <v>8239</v>
      </c>
      <c r="C3034" s="209" t="s">
        <v>8495</v>
      </c>
      <c r="D3034" s="209" t="s">
        <v>8496</v>
      </c>
      <c r="E3034" s="210" t="s">
        <v>357</v>
      </c>
      <c r="F3034" s="209" t="s">
        <v>357</v>
      </c>
      <c r="G3034" s="209">
        <v>91998</v>
      </c>
      <c r="H3034" s="209" t="s">
        <v>8549</v>
      </c>
      <c r="I3034" s="209" t="s">
        <v>161</v>
      </c>
      <c r="J3034" s="209" t="s">
        <v>5447</v>
      </c>
      <c r="K3034" s="210">
        <v>17.34</v>
      </c>
      <c r="L3034" s="209" t="s">
        <v>5390</v>
      </c>
    </row>
    <row r="3035" spans="1:12" ht="13.5">
      <c r="A3035" s="209" t="s">
        <v>8238</v>
      </c>
      <c r="B3035" s="209" t="s">
        <v>8239</v>
      </c>
      <c r="C3035" s="209" t="s">
        <v>8495</v>
      </c>
      <c r="D3035" s="209" t="s">
        <v>8496</v>
      </c>
      <c r="E3035" s="210" t="s">
        <v>357</v>
      </c>
      <c r="F3035" s="209" t="s">
        <v>357</v>
      </c>
      <c r="G3035" s="209">
        <v>91999</v>
      </c>
      <c r="H3035" s="209" t="s">
        <v>8550</v>
      </c>
      <c r="I3035" s="209" t="s">
        <v>161</v>
      </c>
      <c r="J3035" s="209" t="s">
        <v>5447</v>
      </c>
      <c r="K3035" s="210">
        <v>19.38</v>
      </c>
      <c r="L3035" s="209" t="s">
        <v>5390</v>
      </c>
    </row>
    <row r="3036" spans="1:12" ht="13.5">
      <c r="A3036" s="209" t="s">
        <v>8238</v>
      </c>
      <c r="B3036" s="209" t="s">
        <v>8239</v>
      </c>
      <c r="C3036" s="209" t="s">
        <v>8495</v>
      </c>
      <c r="D3036" s="209" t="s">
        <v>8496</v>
      </c>
      <c r="E3036" s="210" t="s">
        <v>357</v>
      </c>
      <c r="F3036" s="209" t="s">
        <v>357</v>
      </c>
      <c r="G3036" s="209">
        <v>92000</v>
      </c>
      <c r="H3036" s="209" t="s">
        <v>8551</v>
      </c>
      <c r="I3036" s="209" t="s">
        <v>161</v>
      </c>
      <c r="J3036" s="209" t="s">
        <v>5447</v>
      </c>
      <c r="K3036" s="210">
        <v>26.77</v>
      </c>
      <c r="L3036" s="209" t="s">
        <v>5390</v>
      </c>
    </row>
    <row r="3037" spans="1:12" ht="13.5">
      <c r="A3037" s="209" t="s">
        <v>8238</v>
      </c>
      <c r="B3037" s="209" t="s">
        <v>8239</v>
      </c>
      <c r="C3037" s="209" t="s">
        <v>8495</v>
      </c>
      <c r="D3037" s="209" t="s">
        <v>8496</v>
      </c>
      <c r="E3037" s="210" t="s">
        <v>357</v>
      </c>
      <c r="F3037" s="209" t="s">
        <v>357</v>
      </c>
      <c r="G3037" s="209">
        <v>92001</v>
      </c>
      <c r="H3037" s="209" t="s">
        <v>8552</v>
      </c>
      <c r="I3037" s="209" t="s">
        <v>161</v>
      </c>
      <c r="J3037" s="209" t="s">
        <v>5447</v>
      </c>
      <c r="K3037" s="210">
        <v>28.81</v>
      </c>
      <c r="L3037" s="209" t="s">
        <v>5390</v>
      </c>
    </row>
    <row r="3038" spans="1:12" ht="13.5">
      <c r="A3038" s="209" t="s">
        <v>8238</v>
      </c>
      <c r="B3038" s="209" t="s">
        <v>8239</v>
      </c>
      <c r="C3038" s="209" t="s">
        <v>8495</v>
      </c>
      <c r="D3038" s="209" t="s">
        <v>8496</v>
      </c>
      <c r="E3038" s="210" t="s">
        <v>357</v>
      </c>
      <c r="F3038" s="209" t="s">
        <v>357</v>
      </c>
      <c r="G3038" s="209">
        <v>92002</v>
      </c>
      <c r="H3038" s="209" t="s">
        <v>8553</v>
      </c>
      <c r="I3038" s="209" t="s">
        <v>161</v>
      </c>
      <c r="J3038" s="209" t="s">
        <v>5447</v>
      </c>
      <c r="K3038" s="210">
        <v>38.33</v>
      </c>
      <c r="L3038" s="209" t="s">
        <v>5390</v>
      </c>
    </row>
    <row r="3039" spans="1:12" ht="13.5">
      <c r="A3039" s="209" t="s">
        <v>8238</v>
      </c>
      <c r="B3039" s="209" t="s">
        <v>8239</v>
      </c>
      <c r="C3039" s="209" t="s">
        <v>8495</v>
      </c>
      <c r="D3039" s="209" t="s">
        <v>8496</v>
      </c>
      <c r="E3039" s="210" t="s">
        <v>357</v>
      </c>
      <c r="F3039" s="209" t="s">
        <v>357</v>
      </c>
      <c r="G3039" s="209">
        <v>92003</v>
      </c>
      <c r="H3039" s="209" t="s">
        <v>8554</v>
      </c>
      <c r="I3039" s="209" t="s">
        <v>161</v>
      </c>
      <c r="J3039" s="209" t="s">
        <v>5447</v>
      </c>
      <c r="K3039" s="210">
        <v>42.41</v>
      </c>
      <c r="L3039" s="209" t="s">
        <v>5390</v>
      </c>
    </row>
    <row r="3040" spans="1:12" ht="13.5">
      <c r="A3040" s="209" t="s">
        <v>8238</v>
      </c>
      <c r="B3040" s="209" t="s">
        <v>8239</v>
      </c>
      <c r="C3040" s="209" t="s">
        <v>8495</v>
      </c>
      <c r="D3040" s="209" t="s">
        <v>8496</v>
      </c>
      <c r="E3040" s="210" t="s">
        <v>357</v>
      </c>
      <c r="F3040" s="209" t="s">
        <v>357</v>
      </c>
      <c r="G3040" s="209">
        <v>92004</v>
      </c>
      <c r="H3040" s="209" t="s">
        <v>8555</v>
      </c>
      <c r="I3040" s="209" t="s">
        <v>161</v>
      </c>
      <c r="J3040" s="209" t="s">
        <v>5447</v>
      </c>
      <c r="K3040" s="210">
        <v>47.76</v>
      </c>
      <c r="L3040" s="209" t="s">
        <v>5390</v>
      </c>
    </row>
    <row r="3041" spans="1:12" ht="13.5">
      <c r="A3041" s="209" t="s">
        <v>8238</v>
      </c>
      <c r="B3041" s="209" t="s">
        <v>8239</v>
      </c>
      <c r="C3041" s="209" t="s">
        <v>8495</v>
      </c>
      <c r="D3041" s="209" t="s">
        <v>8496</v>
      </c>
      <c r="E3041" s="210" t="s">
        <v>357</v>
      </c>
      <c r="F3041" s="209" t="s">
        <v>357</v>
      </c>
      <c r="G3041" s="209">
        <v>92005</v>
      </c>
      <c r="H3041" s="209" t="s">
        <v>8556</v>
      </c>
      <c r="I3041" s="209" t="s">
        <v>161</v>
      </c>
      <c r="J3041" s="209" t="s">
        <v>5447</v>
      </c>
      <c r="K3041" s="210">
        <v>51.84</v>
      </c>
      <c r="L3041" s="209" t="s">
        <v>5390</v>
      </c>
    </row>
    <row r="3042" spans="1:12" ht="13.5">
      <c r="A3042" s="209" t="s">
        <v>8238</v>
      </c>
      <c r="B3042" s="209" t="s">
        <v>8239</v>
      </c>
      <c r="C3042" s="209" t="s">
        <v>8495</v>
      </c>
      <c r="D3042" s="209" t="s">
        <v>8496</v>
      </c>
      <c r="E3042" s="210" t="s">
        <v>357</v>
      </c>
      <c r="F3042" s="209" t="s">
        <v>357</v>
      </c>
      <c r="G3042" s="209">
        <v>92006</v>
      </c>
      <c r="H3042" s="209" t="s">
        <v>8557</v>
      </c>
      <c r="I3042" s="209" t="s">
        <v>161</v>
      </c>
      <c r="J3042" s="209" t="s">
        <v>5447</v>
      </c>
      <c r="K3042" s="210">
        <v>32.07</v>
      </c>
      <c r="L3042" s="209" t="s">
        <v>5390</v>
      </c>
    </row>
    <row r="3043" spans="1:12" ht="13.5">
      <c r="A3043" s="209" t="s">
        <v>8238</v>
      </c>
      <c r="B3043" s="209" t="s">
        <v>8239</v>
      </c>
      <c r="C3043" s="209" t="s">
        <v>8495</v>
      </c>
      <c r="D3043" s="209" t="s">
        <v>8496</v>
      </c>
      <c r="E3043" s="210" t="s">
        <v>357</v>
      </c>
      <c r="F3043" s="209" t="s">
        <v>357</v>
      </c>
      <c r="G3043" s="209">
        <v>92007</v>
      </c>
      <c r="H3043" s="209" t="s">
        <v>8558</v>
      </c>
      <c r="I3043" s="209" t="s">
        <v>161</v>
      </c>
      <c r="J3043" s="209" t="s">
        <v>5447</v>
      </c>
      <c r="K3043" s="210">
        <v>36.15</v>
      </c>
      <c r="L3043" s="209" t="s">
        <v>5390</v>
      </c>
    </row>
    <row r="3044" spans="1:12" ht="13.5">
      <c r="A3044" s="209" t="s">
        <v>8238</v>
      </c>
      <c r="B3044" s="209" t="s">
        <v>8239</v>
      </c>
      <c r="C3044" s="209" t="s">
        <v>8495</v>
      </c>
      <c r="D3044" s="209" t="s">
        <v>8496</v>
      </c>
      <c r="E3044" s="210" t="s">
        <v>357</v>
      </c>
      <c r="F3044" s="209" t="s">
        <v>357</v>
      </c>
      <c r="G3044" s="209">
        <v>92008</v>
      </c>
      <c r="H3044" s="209" t="s">
        <v>8559</v>
      </c>
      <c r="I3044" s="209" t="s">
        <v>161</v>
      </c>
      <c r="J3044" s="209" t="s">
        <v>5447</v>
      </c>
      <c r="K3044" s="210">
        <v>41.5</v>
      </c>
      <c r="L3044" s="209" t="s">
        <v>5390</v>
      </c>
    </row>
    <row r="3045" spans="1:12" ht="13.5">
      <c r="A3045" s="209" t="s">
        <v>8238</v>
      </c>
      <c r="B3045" s="209" t="s">
        <v>8239</v>
      </c>
      <c r="C3045" s="209" t="s">
        <v>8495</v>
      </c>
      <c r="D3045" s="209" t="s">
        <v>8496</v>
      </c>
      <c r="E3045" s="210" t="s">
        <v>357</v>
      </c>
      <c r="F3045" s="209" t="s">
        <v>357</v>
      </c>
      <c r="G3045" s="209">
        <v>92009</v>
      </c>
      <c r="H3045" s="209" t="s">
        <v>8560</v>
      </c>
      <c r="I3045" s="209" t="s">
        <v>161</v>
      </c>
      <c r="J3045" s="209" t="s">
        <v>5447</v>
      </c>
      <c r="K3045" s="210">
        <v>45.58</v>
      </c>
      <c r="L3045" s="209" t="s">
        <v>5390</v>
      </c>
    </row>
    <row r="3046" spans="1:12" ht="13.5">
      <c r="A3046" s="209" t="s">
        <v>8238</v>
      </c>
      <c r="B3046" s="209" t="s">
        <v>8239</v>
      </c>
      <c r="C3046" s="209" t="s">
        <v>8495</v>
      </c>
      <c r="D3046" s="209" t="s">
        <v>8496</v>
      </c>
      <c r="E3046" s="210" t="s">
        <v>357</v>
      </c>
      <c r="F3046" s="209" t="s">
        <v>357</v>
      </c>
      <c r="G3046" s="209">
        <v>92010</v>
      </c>
      <c r="H3046" s="209" t="s">
        <v>8561</v>
      </c>
      <c r="I3046" s="209" t="s">
        <v>161</v>
      </c>
      <c r="J3046" s="209" t="s">
        <v>5447</v>
      </c>
      <c r="K3046" s="210">
        <v>56.18</v>
      </c>
      <c r="L3046" s="209" t="s">
        <v>5390</v>
      </c>
    </row>
    <row r="3047" spans="1:12" ht="13.5">
      <c r="A3047" s="209" t="s">
        <v>8238</v>
      </c>
      <c r="B3047" s="209" t="s">
        <v>8239</v>
      </c>
      <c r="C3047" s="209" t="s">
        <v>8495</v>
      </c>
      <c r="D3047" s="209" t="s">
        <v>8496</v>
      </c>
      <c r="E3047" s="210" t="s">
        <v>357</v>
      </c>
      <c r="F3047" s="209" t="s">
        <v>357</v>
      </c>
      <c r="G3047" s="209">
        <v>92011</v>
      </c>
      <c r="H3047" s="209" t="s">
        <v>8562</v>
      </c>
      <c r="I3047" s="209" t="s">
        <v>161</v>
      </c>
      <c r="J3047" s="209" t="s">
        <v>5447</v>
      </c>
      <c r="K3047" s="210">
        <v>62.3</v>
      </c>
      <c r="L3047" s="209" t="s">
        <v>5390</v>
      </c>
    </row>
    <row r="3048" spans="1:12" ht="13.5">
      <c r="A3048" s="209" t="s">
        <v>8238</v>
      </c>
      <c r="B3048" s="209" t="s">
        <v>8239</v>
      </c>
      <c r="C3048" s="209" t="s">
        <v>8495</v>
      </c>
      <c r="D3048" s="209" t="s">
        <v>8496</v>
      </c>
      <c r="E3048" s="210" t="s">
        <v>357</v>
      </c>
      <c r="F3048" s="209" t="s">
        <v>357</v>
      </c>
      <c r="G3048" s="209">
        <v>92012</v>
      </c>
      <c r="H3048" s="209" t="s">
        <v>8563</v>
      </c>
      <c r="I3048" s="209" t="s">
        <v>161</v>
      </c>
      <c r="J3048" s="209" t="s">
        <v>5447</v>
      </c>
      <c r="K3048" s="210">
        <v>65.61</v>
      </c>
      <c r="L3048" s="209" t="s">
        <v>5390</v>
      </c>
    </row>
    <row r="3049" spans="1:12" ht="13.5">
      <c r="A3049" s="209" t="s">
        <v>8238</v>
      </c>
      <c r="B3049" s="209" t="s">
        <v>8239</v>
      </c>
      <c r="C3049" s="209" t="s">
        <v>8495</v>
      </c>
      <c r="D3049" s="209" t="s">
        <v>8496</v>
      </c>
      <c r="E3049" s="210" t="s">
        <v>357</v>
      </c>
      <c r="F3049" s="209" t="s">
        <v>357</v>
      </c>
      <c r="G3049" s="209">
        <v>92013</v>
      </c>
      <c r="H3049" s="209" t="s">
        <v>8564</v>
      </c>
      <c r="I3049" s="209" t="s">
        <v>161</v>
      </c>
      <c r="J3049" s="209" t="s">
        <v>5447</v>
      </c>
      <c r="K3049" s="210">
        <v>71.73</v>
      </c>
      <c r="L3049" s="209" t="s">
        <v>5390</v>
      </c>
    </row>
    <row r="3050" spans="1:12" ht="13.5">
      <c r="A3050" s="209" t="s">
        <v>8238</v>
      </c>
      <c r="B3050" s="209" t="s">
        <v>8239</v>
      </c>
      <c r="C3050" s="209" t="s">
        <v>8495</v>
      </c>
      <c r="D3050" s="209" t="s">
        <v>8496</v>
      </c>
      <c r="E3050" s="210" t="s">
        <v>357</v>
      </c>
      <c r="F3050" s="209" t="s">
        <v>357</v>
      </c>
      <c r="G3050" s="209">
        <v>92014</v>
      </c>
      <c r="H3050" s="209" t="s">
        <v>8565</v>
      </c>
      <c r="I3050" s="209" t="s">
        <v>161</v>
      </c>
      <c r="J3050" s="209" t="s">
        <v>5447</v>
      </c>
      <c r="K3050" s="210">
        <v>46.81</v>
      </c>
      <c r="L3050" s="209" t="s">
        <v>5390</v>
      </c>
    </row>
    <row r="3051" spans="1:12" ht="13.5">
      <c r="A3051" s="209" t="s">
        <v>8238</v>
      </c>
      <c r="B3051" s="209" t="s">
        <v>8239</v>
      </c>
      <c r="C3051" s="209" t="s">
        <v>8495</v>
      </c>
      <c r="D3051" s="209" t="s">
        <v>8496</v>
      </c>
      <c r="E3051" s="210" t="s">
        <v>357</v>
      </c>
      <c r="F3051" s="209" t="s">
        <v>357</v>
      </c>
      <c r="G3051" s="209">
        <v>92015</v>
      </c>
      <c r="H3051" s="209" t="s">
        <v>8566</v>
      </c>
      <c r="I3051" s="209" t="s">
        <v>161</v>
      </c>
      <c r="J3051" s="209" t="s">
        <v>5447</v>
      </c>
      <c r="K3051" s="210">
        <v>52.93</v>
      </c>
      <c r="L3051" s="209" t="s">
        <v>5390</v>
      </c>
    </row>
    <row r="3052" spans="1:12" ht="13.5">
      <c r="A3052" s="209" t="s">
        <v>8238</v>
      </c>
      <c r="B3052" s="209" t="s">
        <v>8239</v>
      </c>
      <c r="C3052" s="209" t="s">
        <v>8495</v>
      </c>
      <c r="D3052" s="209" t="s">
        <v>8496</v>
      </c>
      <c r="E3052" s="210" t="s">
        <v>357</v>
      </c>
      <c r="F3052" s="209" t="s">
        <v>357</v>
      </c>
      <c r="G3052" s="209">
        <v>92016</v>
      </c>
      <c r="H3052" s="209" t="s">
        <v>8567</v>
      </c>
      <c r="I3052" s="209" t="s">
        <v>161</v>
      </c>
      <c r="J3052" s="209" t="s">
        <v>5447</v>
      </c>
      <c r="K3052" s="210">
        <v>56.24</v>
      </c>
      <c r="L3052" s="209" t="s">
        <v>5390</v>
      </c>
    </row>
    <row r="3053" spans="1:12" ht="13.5">
      <c r="A3053" s="209" t="s">
        <v>8238</v>
      </c>
      <c r="B3053" s="209" t="s">
        <v>8239</v>
      </c>
      <c r="C3053" s="209" t="s">
        <v>8495</v>
      </c>
      <c r="D3053" s="209" t="s">
        <v>8496</v>
      </c>
      <c r="E3053" s="210" t="s">
        <v>357</v>
      </c>
      <c r="F3053" s="209" t="s">
        <v>357</v>
      </c>
      <c r="G3053" s="209">
        <v>92017</v>
      </c>
      <c r="H3053" s="209" t="s">
        <v>8568</v>
      </c>
      <c r="I3053" s="209" t="s">
        <v>161</v>
      </c>
      <c r="J3053" s="209" t="s">
        <v>5447</v>
      </c>
      <c r="K3053" s="210">
        <v>62.36</v>
      </c>
      <c r="L3053" s="209" t="s">
        <v>5390</v>
      </c>
    </row>
    <row r="3054" spans="1:12" ht="13.5">
      <c r="A3054" s="209" t="s">
        <v>8238</v>
      </c>
      <c r="B3054" s="209" t="s">
        <v>8239</v>
      </c>
      <c r="C3054" s="209" t="s">
        <v>8495</v>
      </c>
      <c r="D3054" s="209" t="s">
        <v>8496</v>
      </c>
      <c r="E3054" s="210" t="s">
        <v>357</v>
      </c>
      <c r="F3054" s="209" t="s">
        <v>357</v>
      </c>
      <c r="G3054" s="209">
        <v>92018</v>
      </c>
      <c r="H3054" s="209" t="s">
        <v>8569</v>
      </c>
      <c r="I3054" s="209" t="s">
        <v>161</v>
      </c>
      <c r="J3054" s="209" t="s">
        <v>5447</v>
      </c>
      <c r="K3054" s="210">
        <v>61.99</v>
      </c>
      <c r="L3054" s="209" t="s">
        <v>5390</v>
      </c>
    </row>
    <row r="3055" spans="1:12" ht="13.5">
      <c r="A3055" s="209" t="s">
        <v>8238</v>
      </c>
      <c r="B3055" s="209" t="s">
        <v>8239</v>
      </c>
      <c r="C3055" s="209" t="s">
        <v>8495</v>
      </c>
      <c r="D3055" s="209" t="s">
        <v>8496</v>
      </c>
      <c r="E3055" s="210" t="s">
        <v>357</v>
      </c>
      <c r="F3055" s="209" t="s">
        <v>357</v>
      </c>
      <c r="G3055" s="209">
        <v>92019</v>
      </c>
      <c r="H3055" s="209" t="s">
        <v>8570</v>
      </c>
      <c r="I3055" s="209" t="s">
        <v>161</v>
      </c>
      <c r="J3055" s="209" t="s">
        <v>5447</v>
      </c>
      <c r="K3055" s="210">
        <v>76.05</v>
      </c>
      <c r="L3055" s="209" t="s">
        <v>5390</v>
      </c>
    </row>
    <row r="3056" spans="1:12" ht="13.5">
      <c r="A3056" s="209" t="s">
        <v>8238</v>
      </c>
      <c r="B3056" s="209" t="s">
        <v>8239</v>
      </c>
      <c r="C3056" s="209" t="s">
        <v>8495</v>
      </c>
      <c r="D3056" s="209" t="s">
        <v>8496</v>
      </c>
      <c r="E3056" s="210" t="s">
        <v>357</v>
      </c>
      <c r="F3056" s="209" t="s">
        <v>357</v>
      </c>
      <c r="G3056" s="209">
        <v>92020</v>
      </c>
      <c r="H3056" s="209" t="s">
        <v>8571</v>
      </c>
      <c r="I3056" s="209" t="s">
        <v>161</v>
      </c>
      <c r="J3056" s="209" t="s">
        <v>5447</v>
      </c>
      <c r="K3056" s="210">
        <v>91.67</v>
      </c>
      <c r="L3056" s="209" t="s">
        <v>5390</v>
      </c>
    </row>
    <row r="3057" spans="1:12" ht="13.5">
      <c r="A3057" s="209" t="s">
        <v>8238</v>
      </c>
      <c r="B3057" s="209" t="s">
        <v>8239</v>
      </c>
      <c r="C3057" s="209" t="s">
        <v>8495</v>
      </c>
      <c r="D3057" s="209" t="s">
        <v>8496</v>
      </c>
      <c r="E3057" s="210" t="s">
        <v>357</v>
      </c>
      <c r="F3057" s="209" t="s">
        <v>357</v>
      </c>
      <c r="G3057" s="209">
        <v>92021</v>
      </c>
      <c r="H3057" s="209" t="s">
        <v>8572</v>
      </c>
      <c r="I3057" s="209" t="s">
        <v>161</v>
      </c>
      <c r="J3057" s="209" t="s">
        <v>5447</v>
      </c>
      <c r="K3057" s="210">
        <v>105.73</v>
      </c>
      <c r="L3057" s="209" t="s">
        <v>5390</v>
      </c>
    </row>
    <row r="3058" spans="1:12" ht="13.5">
      <c r="A3058" s="209" t="s">
        <v>8238</v>
      </c>
      <c r="B3058" s="209" t="s">
        <v>8239</v>
      </c>
      <c r="C3058" s="209" t="s">
        <v>8495</v>
      </c>
      <c r="D3058" s="209" t="s">
        <v>8496</v>
      </c>
      <c r="E3058" s="210" t="s">
        <v>357</v>
      </c>
      <c r="F3058" s="209" t="s">
        <v>357</v>
      </c>
      <c r="G3058" s="209">
        <v>92022</v>
      </c>
      <c r="H3058" s="209" t="s">
        <v>8573</v>
      </c>
      <c r="I3058" s="209" t="s">
        <v>161</v>
      </c>
      <c r="J3058" s="209" t="s">
        <v>5447</v>
      </c>
      <c r="K3058" s="210">
        <v>33.880000000000003</v>
      </c>
      <c r="L3058" s="209" t="s">
        <v>5390</v>
      </c>
    </row>
    <row r="3059" spans="1:12" ht="13.5">
      <c r="A3059" s="209" t="s">
        <v>8238</v>
      </c>
      <c r="B3059" s="209" t="s">
        <v>8239</v>
      </c>
      <c r="C3059" s="209" t="s">
        <v>8495</v>
      </c>
      <c r="D3059" s="209" t="s">
        <v>8496</v>
      </c>
      <c r="E3059" s="210" t="s">
        <v>357</v>
      </c>
      <c r="F3059" s="209" t="s">
        <v>357</v>
      </c>
      <c r="G3059" s="209">
        <v>92023</v>
      </c>
      <c r="H3059" s="209" t="s">
        <v>8574</v>
      </c>
      <c r="I3059" s="209" t="s">
        <v>161</v>
      </c>
      <c r="J3059" s="209" t="s">
        <v>5447</v>
      </c>
      <c r="K3059" s="210">
        <v>43.31</v>
      </c>
      <c r="L3059" s="209" t="s">
        <v>5390</v>
      </c>
    </row>
    <row r="3060" spans="1:12" ht="13.5">
      <c r="A3060" s="209" t="s">
        <v>8238</v>
      </c>
      <c r="B3060" s="209" t="s">
        <v>8239</v>
      </c>
      <c r="C3060" s="209" t="s">
        <v>8495</v>
      </c>
      <c r="D3060" s="209" t="s">
        <v>8496</v>
      </c>
      <c r="E3060" s="210" t="s">
        <v>357</v>
      </c>
      <c r="F3060" s="209" t="s">
        <v>357</v>
      </c>
      <c r="G3060" s="209">
        <v>92024</v>
      </c>
      <c r="H3060" s="209" t="s">
        <v>8575</v>
      </c>
      <c r="I3060" s="209" t="s">
        <v>161</v>
      </c>
      <c r="J3060" s="209" t="s">
        <v>5447</v>
      </c>
      <c r="K3060" s="210">
        <v>51.76</v>
      </c>
      <c r="L3060" s="209" t="s">
        <v>5390</v>
      </c>
    </row>
    <row r="3061" spans="1:12" ht="13.5">
      <c r="A3061" s="209" t="s">
        <v>8238</v>
      </c>
      <c r="B3061" s="209" t="s">
        <v>8239</v>
      </c>
      <c r="C3061" s="209" t="s">
        <v>8495</v>
      </c>
      <c r="D3061" s="209" t="s">
        <v>8496</v>
      </c>
      <c r="E3061" s="210" t="s">
        <v>357</v>
      </c>
      <c r="F3061" s="209" t="s">
        <v>357</v>
      </c>
      <c r="G3061" s="209">
        <v>92025</v>
      </c>
      <c r="H3061" s="209" t="s">
        <v>8576</v>
      </c>
      <c r="I3061" s="209" t="s">
        <v>161</v>
      </c>
      <c r="J3061" s="209" t="s">
        <v>5447</v>
      </c>
      <c r="K3061" s="210">
        <v>61.19</v>
      </c>
      <c r="L3061" s="209" t="s">
        <v>5390</v>
      </c>
    </row>
    <row r="3062" spans="1:12" ht="13.5">
      <c r="A3062" s="209" t="s">
        <v>8238</v>
      </c>
      <c r="B3062" s="209" t="s">
        <v>8239</v>
      </c>
      <c r="C3062" s="209" t="s">
        <v>8495</v>
      </c>
      <c r="D3062" s="209" t="s">
        <v>8496</v>
      </c>
      <c r="E3062" s="210" t="s">
        <v>357</v>
      </c>
      <c r="F3062" s="209" t="s">
        <v>357</v>
      </c>
      <c r="G3062" s="209">
        <v>92026</v>
      </c>
      <c r="H3062" s="209" t="s">
        <v>8577</v>
      </c>
      <c r="I3062" s="209" t="s">
        <v>161</v>
      </c>
      <c r="J3062" s="209" t="s">
        <v>5447</v>
      </c>
      <c r="K3062" s="210">
        <v>47.35</v>
      </c>
      <c r="L3062" s="209" t="s">
        <v>5390</v>
      </c>
    </row>
    <row r="3063" spans="1:12" ht="13.5">
      <c r="A3063" s="209" t="s">
        <v>8238</v>
      </c>
      <c r="B3063" s="209" t="s">
        <v>8239</v>
      </c>
      <c r="C3063" s="209" t="s">
        <v>8495</v>
      </c>
      <c r="D3063" s="209" t="s">
        <v>8496</v>
      </c>
      <c r="E3063" s="210" t="s">
        <v>357</v>
      </c>
      <c r="F3063" s="209" t="s">
        <v>357</v>
      </c>
      <c r="G3063" s="209">
        <v>92027</v>
      </c>
      <c r="H3063" s="209" t="s">
        <v>8578</v>
      </c>
      <c r="I3063" s="209" t="s">
        <v>161</v>
      </c>
      <c r="J3063" s="209" t="s">
        <v>5447</v>
      </c>
      <c r="K3063" s="210">
        <v>56.78</v>
      </c>
      <c r="L3063" s="209" t="s">
        <v>5390</v>
      </c>
    </row>
    <row r="3064" spans="1:12" ht="13.5">
      <c r="A3064" s="209" t="s">
        <v>8238</v>
      </c>
      <c r="B3064" s="209" t="s">
        <v>8239</v>
      </c>
      <c r="C3064" s="209" t="s">
        <v>8495</v>
      </c>
      <c r="D3064" s="209" t="s">
        <v>8496</v>
      </c>
      <c r="E3064" s="210" t="s">
        <v>357</v>
      </c>
      <c r="F3064" s="209" t="s">
        <v>357</v>
      </c>
      <c r="G3064" s="209">
        <v>92028</v>
      </c>
      <c r="H3064" s="209" t="s">
        <v>8579</v>
      </c>
      <c r="I3064" s="209" t="s">
        <v>161</v>
      </c>
      <c r="J3064" s="209" t="s">
        <v>5447</v>
      </c>
      <c r="K3064" s="210">
        <v>39.39</v>
      </c>
      <c r="L3064" s="209" t="s">
        <v>5390</v>
      </c>
    </row>
    <row r="3065" spans="1:12" ht="13.5">
      <c r="A3065" s="209" t="s">
        <v>8238</v>
      </c>
      <c r="B3065" s="209" t="s">
        <v>8239</v>
      </c>
      <c r="C3065" s="209" t="s">
        <v>8495</v>
      </c>
      <c r="D3065" s="209" t="s">
        <v>8496</v>
      </c>
      <c r="E3065" s="210" t="s">
        <v>357</v>
      </c>
      <c r="F3065" s="209" t="s">
        <v>357</v>
      </c>
      <c r="G3065" s="209">
        <v>92029</v>
      </c>
      <c r="H3065" s="209" t="s">
        <v>8580</v>
      </c>
      <c r="I3065" s="209" t="s">
        <v>161</v>
      </c>
      <c r="J3065" s="209" t="s">
        <v>5447</v>
      </c>
      <c r="K3065" s="210">
        <v>48.82</v>
      </c>
      <c r="L3065" s="209" t="s">
        <v>5390</v>
      </c>
    </row>
    <row r="3066" spans="1:12" ht="13.5">
      <c r="A3066" s="209" t="s">
        <v>8238</v>
      </c>
      <c r="B3066" s="209" t="s">
        <v>8239</v>
      </c>
      <c r="C3066" s="209" t="s">
        <v>8495</v>
      </c>
      <c r="D3066" s="209" t="s">
        <v>8496</v>
      </c>
      <c r="E3066" s="210" t="s">
        <v>357</v>
      </c>
      <c r="F3066" s="209" t="s">
        <v>357</v>
      </c>
      <c r="G3066" s="209">
        <v>92030</v>
      </c>
      <c r="H3066" s="209" t="s">
        <v>8581</v>
      </c>
      <c r="I3066" s="209" t="s">
        <v>161</v>
      </c>
      <c r="J3066" s="209" t="s">
        <v>5447</v>
      </c>
      <c r="K3066" s="210">
        <v>57.24</v>
      </c>
      <c r="L3066" s="209" t="s">
        <v>5390</v>
      </c>
    </row>
    <row r="3067" spans="1:12" ht="13.5">
      <c r="A3067" s="209" t="s">
        <v>8238</v>
      </c>
      <c r="B3067" s="209" t="s">
        <v>8239</v>
      </c>
      <c r="C3067" s="209" t="s">
        <v>8495</v>
      </c>
      <c r="D3067" s="209" t="s">
        <v>8496</v>
      </c>
      <c r="E3067" s="210" t="s">
        <v>357</v>
      </c>
      <c r="F3067" s="209" t="s">
        <v>357</v>
      </c>
      <c r="G3067" s="209">
        <v>92031</v>
      </c>
      <c r="H3067" s="209" t="s">
        <v>8582</v>
      </c>
      <c r="I3067" s="209" t="s">
        <v>161</v>
      </c>
      <c r="J3067" s="209" t="s">
        <v>5447</v>
      </c>
      <c r="K3067" s="210">
        <v>66.67</v>
      </c>
      <c r="L3067" s="209" t="s">
        <v>5390</v>
      </c>
    </row>
    <row r="3068" spans="1:12" ht="13.5">
      <c r="A3068" s="209" t="s">
        <v>8238</v>
      </c>
      <c r="B3068" s="209" t="s">
        <v>8239</v>
      </c>
      <c r="C3068" s="209" t="s">
        <v>8495</v>
      </c>
      <c r="D3068" s="209" t="s">
        <v>8496</v>
      </c>
      <c r="E3068" s="210" t="s">
        <v>357</v>
      </c>
      <c r="F3068" s="209" t="s">
        <v>357</v>
      </c>
      <c r="G3068" s="209">
        <v>92032</v>
      </c>
      <c r="H3068" s="209" t="s">
        <v>8583</v>
      </c>
      <c r="I3068" s="209" t="s">
        <v>161</v>
      </c>
      <c r="J3068" s="209" t="s">
        <v>5447</v>
      </c>
      <c r="K3068" s="210">
        <v>58.3</v>
      </c>
      <c r="L3068" s="209" t="s">
        <v>5390</v>
      </c>
    </row>
    <row r="3069" spans="1:12" ht="13.5">
      <c r="A3069" s="209" t="s">
        <v>8238</v>
      </c>
      <c r="B3069" s="209" t="s">
        <v>8239</v>
      </c>
      <c r="C3069" s="209" t="s">
        <v>8495</v>
      </c>
      <c r="D3069" s="209" t="s">
        <v>8496</v>
      </c>
      <c r="E3069" s="210" t="s">
        <v>357</v>
      </c>
      <c r="F3069" s="209" t="s">
        <v>357</v>
      </c>
      <c r="G3069" s="209">
        <v>92033</v>
      </c>
      <c r="H3069" s="209" t="s">
        <v>8584</v>
      </c>
      <c r="I3069" s="209" t="s">
        <v>161</v>
      </c>
      <c r="J3069" s="209" t="s">
        <v>5447</v>
      </c>
      <c r="K3069" s="210">
        <v>67.73</v>
      </c>
      <c r="L3069" s="209" t="s">
        <v>5390</v>
      </c>
    </row>
    <row r="3070" spans="1:12" ht="13.5">
      <c r="A3070" s="209" t="s">
        <v>8238</v>
      </c>
      <c r="B3070" s="209" t="s">
        <v>8239</v>
      </c>
      <c r="C3070" s="209" t="s">
        <v>8495</v>
      </c>
      <c r="D3070" s="209" t="s">
        <v>8496</v>
      </c>
      <c r="E3070" s="210" t="s">
        <v>357</v>
      </c>
      <c r="F3070" s="209" t="s">
        <v>357</v>
      </c>
      <c r="G3070" s="209">
        <v>92034</v>
      </c>
      <c r="H3070" s="209" t="s">
        <v>8585</v>
      </c>
      <c r="I3070" s="209" t="s">
        <v>161</v>
      </c>
      <c r="J3070" s="209" t="s">
        <v>5447</v>
      </c>
      <c r="K3070" s="210">
        <v>52.82</v>
      </c>
      <c r="L3070" s="209" t="s">
        <v>5390</v>
      </c>
    </row>
    <row r="3071" spans="1:12" ht="13.5">
      <c r="A3071" s="209" t="s">
        <v>8238</v>
      </c>
      <c r="B3071" s="209" t="s">
        <v>8239</v>
      </c>
      <c r="C3071" s="209" t="s">
        <v>8495</v>
      </c>
      <c r="D3071" s="209" t="s">
        <v>8496</v>
      </c>
      <c r="E3071" s="210" t="s">
        <v>357</v>
      </c>
      <c r="F3071" s="209" t="s">
        <v>357</v>
      </c>
      <c r="G3071" s="209">
        <v>92035</v>
      </c>
      <c r="H3071" s="209" t="s">
        <v>8586</v>
      </c>
      <c r="I3071" s="209" t="s">
        <v>161</v>
      </c>
      <c r="J3071" s="209" t="s">
        <v>5447</v>
      </c>
      <c r="K3071" s="210">
        <v>62.25</v>
      </c>
      <c r="L3071" s="209" t="s">
        <v>5390</v>
      </c>
    </row>
    <row r="3072" spans="1:12" ht="13.5">
      <c r="A3072" s="209" t="s">
        <v>8238</v>
      </c>
      <c r="B3072" s="209" t="s">
        <v>8239</v>
      </c>
      <c r="C3072" s="209" t="s">
        <v>8587</v>
      </c>
      <c r="D3072" s="209" t="s">
        <v>8588</v>
      </c>
      <c r="E3072" s="210" t="s">
        <v>357</v>
      </c>
      <c r="F3072" s="209" t="s">
        <v>357</v>
      </c>
      <c r="G3072" s="209">
        <v>97583</v>
      </c>
      <c r="H3072" s="209" t="s">
        <v>8589</v>
      </c>
      <c r="I3072" s="209" t="s">
        <v>161</v>
      </c>
      <c r="J3072" s="209" t="s">
        <v>5389</v>
      </c>
      <c r="K3072" s="210">
        <v>84.53</v>
      </c>
      <c r="L3072" s="209" t="s">
        <v>5390</v>
      </c>
    </row>
    <row r="3073" spans="1:12" ht="13.5">
      <c r="A3073" s="209" t="s">
        <v>8238</v>
      </c>
      <c r="B3073" s="209" t="s">
        <v>8239</v>
      </c>
      <c r="C3073" s="209" t="s">
        <v>8587</v>
      </c>
      <c r="D3073" s="209" t="s">
        <v>8588</v>
      </c>
      <c r="E3073" s="210" t="s">
        <v>357</v>
      </c>
      <c r="F3073" s="209" t="s">
        <v>357</v>
      </c>
      <c r="G3073" s="209">
        <v>97584</v>
      </c>
      <c r="H3073" s="209" t="s">
        <v>8590</v>
      </c>
      <c r="I3073" s="209" t="s">
        <v>161</v>
      </c>
      <c r="J3073" s="209" t="s">
        <v>5389</v>
      </c>
      <c r="K3073" s="210">
        <v>119.44</v>
      </c>
      <c r="L3073" s="209" t="s">
        <v>5390</v>
      </c>
    </row>
    <row r="3074" spans="1:12" ht="13.5">
      <c r="A3074" s="209" t="s">
        <v>8238</v>
      </c>
      <c r="B3074" s="209" t="s">
        <v>8239</v>
      </c>
      <c r="C3074" s="209" t="s">
        <v>8587</v>
      </c>
      <c r="D3074" s="209" t="s">
        <v>8588</v>
      </c>
      <c r="E3074" s="210" t="s">
        <v>357</v>
      </c>
      <c r="F3074" s="209" t="s">
        <v>357</v>
      </c>
      <c r="G3074" s="209">
        <v>97585</v>
      </c>
      <c r="H3074" s="209" t="s">
        <v>8591</v>
      </c>
      <c r="I3074" s="209" t="s">
        <v>161</v>
      </c>
      <c r="J3074" s="209" t="s">
        <v>5389</v>
      </c>
      <c r="K3074" s="210">
        <v>114.38</v>
      </c>
      <c r="L3074" s="209" t="s">
        <v>5390</v>
      </c>
    </row>
    <row r="3075" spans="1:12" ht="13.5">
      <c r="A3075" s="209" t="s">
        <v>8238</v>
      </c>
      <c r="B3075" s="209" t="s">
        <v>8239</v>
      </c>
      <c r="C3075" s="209" t="s">
        <v>8587</v>
      </c>
      <c r="D3075" s="209" t="s">
        <v>8588</v>
      </c>
      <c r="E3075" s="210" t="s">
        <v>357</v>
      </c>
      <c r="F3075" s="209" t="s">
        <v>357</v>
      </c>
      <c r="G3075" s="209">
        <v>97586</v>
      </c>
      <c r="H3075" s="209" t="s">
        <v>8592</v>
      </c>
      <c r="I3075" s="209" t="s">
        <v>161</v>
      </c>
      <c r="J3075" s="209" t="s">
        <v>5389</v>
      </c>
      <c r="K3075" s="210">
        <v>156.54</v>
      </c>
      <c r="L3075" s="209" t="s">
        <v>5390</v>
      </c>
    </row>
    <row r="3076" spans="1:12" ht="13.5">
      <c r="A3076" s="209" t="s">
        <v>8238</v>
      </c>
      <c r="B3076" s="209" t="s">
        <v>8239</v>
      </c>
      <c r="C3076" s="209" t="s">
        <v>8587</v>
      </c>
      <c r="D3076" s="209" t="s">
        <v>8588</v>
      </c>
      <c r="E3076" s="210" t="s">
        <v>357</v>
      </c>
      <c r="F3076" s="209" t="s">
        <v>357</v>
      </c>
      <c r="G3076" s="209">
        <v>97587</v>
      </c>
      <c r="H3076" s="209" t="s">
        <v>8593</v>
      </c>
      <c r="I3076" s="209" t="s">
        <v>161</v>
      </c>
      <c r="J3076" s="209" t="s">
        <v>5389</v>
      </c>
      <c r="K3076" s="210">
        <v>288.91000000000003</v>
      </c>
      <c r="L3076" s="209" t="s">
        <v>5390</v>
      </c>
    </row>
    <row r="3077" spans="1:12" ht="13.5">
      <c r="A3077" s="209" t="s">
        <v>8238</v>
      </c>
      <c r="B3077" s="209" t="s">
        <v>8239</v>
      </c>
      <c r="C3077" s="209" t="s">
        <v>8587</v>
      </c>
      <c r="D3077" s="209" t="s">
        <v>8588</v>
      </c>
      <c r="E3077" s="210" t="s">
        <v>357</v>
      </c>
      <c r="F3077" s="209" t="s">
        <v>357</v>
      </c>
      <c r="G3077" s="209">
        <v>97589</v>
      </c>
      <c r="H3077" s="209" t="s">
        <v>8594</v>
      </c>
      <c r="I3077" s="209" t="s">
        <v>161</v>
      </c>
      <c r="J3077" s="209" t="s">
        <v>5389</v>
      </c>
      <c r="K3077" s="210">
        <v>32.950000000000003</v>
      </c>
      <c r="L3077" s="209" t="s">
        <v>5390</v>
      </c>
    </row>
    <row r="3078" spans="1:12" ht="13.5">
      <c r="A3078" s="209" t="s">
        <v>8238</v>
      </c>
      <c r="B3078" s="209" t="s">
        <v>8239</v>
      </c>
      <c r="C3078" s="209" t="s">
        <v>8587</v>
      </c>
      <c r="D3078" s="209" t="s">
        <v>8588</v>
      </c>
      <c r="E3078" s="210" t="s">
        <v>357</v>
      </c>
      <c r="F3078" s="209" t="s">
        <v>357</v>
      </c>
      <c r="G3078" s="209">
        <v>97590</v>
      </c>
      <c r="H3078" s="209" t="s">
        <v>8595</v>
      </c>
      <c r="I3078" s="209" t="s">
        <v>161</v>
      </c>
      <c r="J3078" s="209" t="s">
        <v>5389</v>
      </c>
      <c r="K3078" s="210">
        <v>91.19</v>
      </c>
      <c r="L3078" s="209" t="s">
        <v>5390</v>
      </c>
    </row>
    <row r="3079" spans="1:12" ht="13.5">
      <c r="A3079" s="209" t="s">
        <v>8238</v>
      </c>
      <c r="B3079" s="209" t="s">
        <v>8239</v>
      </c>
      <c r="C3079" s="209" t="s">
        <v>8587</v>
      </c>
      <c r="D3079" s="209" t="s">
        <v>8588</v>
      </c>
      <c r="E3079" s="210" t="s">
        <v>357</v>
      </c>
      <c r="F3079" s="209" t="s">
        <v>357</v>
      </c>
      <c r="G3079" s="209">
        <v>97591</v>
      </c>
      <c r="H3079" s="209" t="s">
        <v>8596</v>
      </c>
      <c r="I3079" s="209" t="s">
        <v>161</v>
      </c>
      <c r="J3079" s="209" t="s">
        <v>5389</v>
      </c>
      <c r="K3079" s="210">
        <v>115.98</v>
      </c>
      <c r="L3079" s="209" t="s">
        <v>5390</v>
      </c>
    </row>
    <row r="3080" spans="1:12" ht="13.5">
      <c r="A3080" s="209" t="s">
        <v>8238</v>
      </c>
      <c r="B3080" s="209" t="s">
        <v>8239</v>
      </c>
      <c r="C3080" s="209" t="s">
        <v>8587</v>
      </c>
      <c r="D3080" s="209" t="s">
        <v>8588</v>
      </c>
      <c r="E3080" s="210" t="s">
        <v>357</v>
      </c>
      <c r="F3080" s="209" t="s">
        <v>357</v>
      </c>
      <c r="G3080" s="209">
        <v>97593</v>
      </c>
      <c r="H3080" s="209" t="s">
        <v>8597</v>
      </c>
      <c r="I3080" s="209" t="s">
        <v>161</v>
      </c>
      <c r="J3080" s="209" t="s">
        <v>5389</v>
      </c>
      <c r="K3080" s="210">
        <v>136.55000000000001</v>
      </c>
      <c r="L3080" s="209" t="s">
        <v>5390</v>
      </c>
    </row>
    <row r="3081" spans="1:12" ht="13.5">
      <c r="A3081" s="209" t="s">
        <v>8238</v>
      </c>
      <c r="B3081" s="209" t="s">
        <v>8239</v>
      </c>
      <c r="C3081" s="209" t="s">
        <v>8587</v>
      </c>
      <c r="D3081" s="209" t="s">
        <v>8588</v>
      </c>
      <c r="E3081" s="210" t="s">
        <v>357</v>
      </c>
      <c r="F3081" s="209" t="s">
        <v>357</v>
      </c>
      <c r="G3081" s="209">
        <v>97594</v>
      </c>
      <c r="H3081" s="209" t="s">
        <v>8598</v>
      </c>
      <c r="I3081" s="209" t="s">
        <v>161</v>
      </c>
      <c r="J3081" s="209" t="s">
        <v>5389</v>
      </c>
      <c r="K3081" s="210">
        <v>117.46</v>
      </c>
      <c r="L3081" s="209" t="s">
        <v>5390</v>
      </c>
    </row>
    <row r="3082" spans="1:12" ht="13.5">
      <c r="A3082" s="209" t="s">
        <v>8238</v>
      </c>
      <c r="B3082" s="209" t="s">
        <v>8239</v>
      </c>
      <c r="C3082" s="209" t="s">
        <v>8587</v>
      </c>
      <c r="D3082" s="209" t="s">
        <v>8588</v>
      </c>
      <c r="E3082" s="210" t="s">
        <v>357</v>
      </c>
      <c r="F3082" s="209" t="s">
        <v>357</v>
      </c>
      <c r="G3082" s="209">
        <v>97595</v>
      </c>
      <c r="H3082" s="209" t="s">
        <v>8599</v>
      </c>
      <c r="I3082" s="209" t="s">
        <v>161</v>
      </c>
      <c r="J3082" s="209" t="s">
        <v>5389</v>
      </c>
      <c r="K3082" s="210">
        <v>99.68</v>
      </c>
      <c r="L3082" s="209" t="s">
        <v>5390</v>
      </c>
    </row>
    <row r="3083" spans="1:12" ht="13.5">
      <c r="A3083" s="209" t="s">
        <v>8238</v>
      </c>
      <c r="B3083" s="209" t="s">
        <v>8239</v>
      </c>
      <c r="C3083" s="209" t="s">
        <v>8587</v>
      </c>
      <c r="D3083" s="209" t="s">
        <v>8588</v>
      </c>
      <c r="E3083" s="210" t="s">
        <v>357</v>
      </c>
      <c r="F3083" s="209" t="s">
        <v>357</v>
      </c>
      <c r="G3083" s="209">
        <v>97596</v>
      </c>
      <c r="H3083" s="209" t="s">
        <v>8600</v>
      </c>
      <c r="I3083" s="209" t="s">
        <v>161</v>
      </c>
      <c r="J3083" s="209" t="s">
        <v>5389</v>
      </c>
      <c r="K3083" s="210">
        <v>68.209999999999994</v>
      </c>
      <c r="L3083" s="209" t="s">
        <v>5390</v>
      </c>
    </row>
    <row r="3084" spans="1:12" ht="13.5">
      <c r="A3084" s="209" t="s">
        <v>8238</v>
      </c>
      <c r="B3084" s="209" t="s">
        <v>8239</v>
      </c>
      <c r="C3084" s="209" t="s">
        <v>8587</v>
      </c>
      <c r="D3084" s="209" t="s">
        <v>8588</v>
      </c>
      <c r="E3084" s="210" t="s">
        <v>357</v>
      </c>
      <c r="F3084" s="209" t="s">
        <v>357</v>
      </c>
      <c r="G3084" s="209">
        <v>97597</v>
      </c>
      <c r="H3084" s="209" t="s">
        <v>8601</v>
      </c>
      <c r="I3084" s="209" t="s">
        <v>161</v>
      </c>
      <c r="J3084" s="209" t="s">
        <v>5389</v>
      </c>
      <c r="K3084" s="210">
        <v>68.849999999999994</v>
      </c>
      <c r="L3084" s="209" t="s">
        <v>5390</v>
      </c>
    </row>
    <row r="3085" spans="1:12" ht="13.5">
      <c r="A3085" s="209" t="s">
        <v>8238</v>
      </c>
      <c r="B3085" s="209" t="s">
        <v>8239</v>
      </c>
      <c r="C3085" s="209" t="s">
        <v>8587</v>
      </c>
      <c r="D3085" s="209" t="s">
        <v>8588</v>
      </c>
      <c r="E3085" s="210" t="s">
        <v>357</v>
      </c>
      <c r="F3085" s="209" t="s">
        <v>357</v>
      </c>
      <c r="G3085" s="209">
        <v>97598</v>
      </c>
      <c r="H3085" s="209" t="s">
        <v>8602</v>
      </c>
      <c r="I3085" s="209" t="s">
        <v>161</v>
      </c>
      <c r="J3085" s="209" t="s">
        <v>5389</v>
      </c>
      <c r="K3085" s="210">
        <v>64.83</v>
      </c>
      <c r="L3085" s="209" t="s">
        <v>5390</v>
      </c>
    </row>
    <row r="3086" spans="1:12" ht="13.5">
      <c r="A3086" s="209" t="s">
        <v>8238</v>
      </c>
      <c r="B3086" s="209" t="s">
        <v>8239</v>
      </c>
      <c r="C3086" s="209" t="s">
        <v>8587</v>
      </c>
      <c r="D3086" s="209" t="s">
        <v>8588</v>
      </c>
      <c r="E3086" s="210" t="s">
        <v>357</v>
      </c>
      <c r="F3086" s="209" t="s">
        <v>357</v>
      </c>
      <c r="G3086" s="209">
        <v>97599</v>
      </c>
      <c r="H3086" s="209" t="s">
        <v>8603</v>
      </c>
      <c r="I3086" s="209" t="s">
        <v>161</v>
      </c>
      <c r="J3086" s="209" t="s">
        <v>5447</v>
      </c>
      <c r="K3086" s="210">
        <v>20.51</v>
      </c>
      <c r="L3086" s="209" t="s">
        <v>5390</v>
      </c>
    </row>
    <row r="3087" spans="1:12" ht="13.5">
      <c r="A3087" s="209" t="s">
        <v>8238</v>
      </c>
      <c r="B3087" s="209" t="s">
        <v>8239</v>
      </c>
      <c r="C3087" s="209" t="s">
        <v>8587</v>
      </c>
      <c r="D3087" s="209" t="s">
        <v>8588</v>
      </c>
      <c r="E3087" s="210" t="s">
        <v>357</v>
      </c>
      <c r="F3087" s="209" t="s">
        <v>357</v>
      </c>
      <c r="G3087" s="209">
        <v>97609</v>
      </c>
      <c r="H3087" s="209" t="s">
        <v>8604</v>
      </c>
      <c r="I3087" s="209" t="s">
        <v>161</v>
      </c>
      <c r="J3087" s="209" t="s">
        <v>5447</v>
      </c>
      <c r="K3087" s="210">
        <v>13.57</v>
      </c>
      <c r="L3087" s="209" t="s">
        <v>5390</v>
      </c>
    </row>
    <row r="3088" spans="1:12" ht="13.5">
      <c r="A3088" s="209" t="s">
        <v>8238</v>
      </c>
      <c r="B3088" s="209" t="s">
        <v>8239</v>
      </c>
      <c r="C3088" s="209" t="s">
        <v>8587</v>
      </c>
      <c r="D3088" s="209" t="s">
        <v>8588</v>
      </c>
      <c r="E3088" s="210" t="s">
        <v>357</v>
      </c>
      <c r="F3088" s="209" t="s">
        <v>357</v>
      </c>
      <c r="G3088" s="209">
        <v>97610</v>
      </c>
      <c r="H3088" s="209" t="s">
        <v>8605</v>
      </c>
      <c r="I3088" s="209" t="s">
        <v>161</v>
      </c>
      <c r="J3088" s="209" t="s">
        <v>5447</v>
      </c>
      <c r="K3088" s="210">
        <v>14.36</v>
      </c>
      <c r="L3088" s="209" t="s">
        <v>5390</v>
      </c>
    </row>
    <row r="3089" spans="1:12" ht="13.5">
      <c r="A3089" s="209" t="s">
        <v>8238</v>
      </c>
      <c r="B3089" s="209" t="s">
        <v>8239</v>
      </c>
      <c r="C3089" s="209" t="s">
        <v>8587</v>
      </c>
      <c r="D3089" s="209" t="s">
        <v>8588</v>
      </c>
      <c r="E3089" s="210" t="s">
        <v>357</v>
      </c>
      <c r="F3089" s="209" t="s">
        <v>357</v>
      </c>
      <c r="G3089" s="209">
        <v>97611</v>
      </c>
      <c r="H3089" s="209" t="s">
        <v>8606</v>
      </c>
      <c r="I3089" s="209" t="s">
        <v>161</v>
      </c>
      <c r="J3089" s="209" t="s">
        <v>5447</v>
      </c>
      <c r="K3089" s="210">
        <v>18.09</v>
      </c>
      <c r="L3089" s="209" t="s">
        <v>5390</v>
      </c>
    </row>
    <row r="3090" spans="1:12" ht="13.5">
      <c r="A3090" s="209" t="s">
        <v>8238</v>
      </c>
      <c r="B3090" s="209" t="s">
        <v>8239</v>
      </c>
      <c r="C3090" s="209" t="s">
        <v>8587</v>
      </c>
      <c r="D3090" s="209" t="s">
        <v>8588</v>
      </c>
      <c r="E3090" s="210" t="s">
        <v>357</v>
      </c>
      <c r="F3090" s="209" t="s">
        <v>357</v>
      </c>
      <c r="G3090" s="209">
        <v>97612</v>
      </c>
      <c r="H3090" s="209" t="s">
        <v>8607</v>
      </c>
      <c r="I3090" s="209" t="s">
        <v>161</v>
      </c>
      <c r="J3090" s="209" t="s">
        <v>5447</v>
      </c>
      <c r="K3090" s="210">
        <v>19.47</v>
      </c>
      <c r="L3090" s="209" t="s">
        <v>5390</v>
      </c>
    </row>
    <row r="3091" spans="1:12" ht="13.5">
      <c r="A3091" s="209" t="s">
        <v>8238</v>
      </c>
      <c r="B3091" s="209" t="s">
        <v>8239</v>
      </c>
      <c r="C3091" s="209" t="s">
        <v>8587</v>
      </c>
      <c r="D3091" s="209" t="s">
        <v>8588</v>
      </c>
      <c r="E3091" s="210" t="s">
        <v>357</v>
      </c>
      <c r="F3091" s="209" t="s">
        <v>357</v>
      </c>
      <c r="G3091" s="209">
        <v>97613</v>
      </c>
      <c r="H3091" s="209" t="s">
        <v>8608</v>
      </c>
      <c r="I3091" s="209" t="s">
        <v>161</v>
      </c>
      <c r="J3091" s="209" t="s">
        <v>5447</v>
      </c>
      <c r="K3091" s="210">
        <v>24.02</v>
      </c>
      <c r="L3091" s="209" t="s">
        <v>5390</v>
      </c>
    </row>
    <row r="3092" spans="1:12" ht="13.5">
      <c r="A3092" s="209" t="s">
        <v>8238</v>
      </c>
      <c r="B3092" s="209" t="s">
        <v>8239</v>
      </c>
      <c r="C3092" s="209" t="s">
        <v>8587</v>
      </c>
      <c r="D3092" s="209" t="s">
        <v>8588</v>
      </c>
      <c r="E3092" s="210" t="s">
        <v>357</v>
      </c>
      <c r="F3092" s="209" t="s">
        <v>357</v>
      </c>
      <c r="G3092" s="209">
        <v>97614</v>
      </c>
      <c r="H3092" s="209" t="s">
        <v>8609</v>
      </c>
      <c r="I3092" s="209" t="s">
        <v>161</v>
      </c>
      <c r="J3092" s="209" t="s">
        <v>5447</v>
      </c>
      <c r="K3092" s="210">
        <v>40.47</v>
      </c>
      <c r="L3092" s="209" t="s">
        <v>5390</v>
      </c>
    </row>
    <row r="3093" spans="1:12" ht="13.5">
      <c r="A3093" s="209" t="s">
        <v>8238</v>
      </c>
      <c r="B3093" s="209" t="s">
        <v>8239</v>
      </c>
      <c r="C3093" s="209" t="s">
        <v>8587</v>
      </c>
      <c r="D3093" s="209" t="s">
        <v>8588</v>
      </c>
      <c r="E3093" s="210" t="s">
        <v>357</v>
      </c>
      <c r="F3093" s="209" t="s">
        <v>357</v>
      </c>
      <c r="G3093" s="209">
        <v>97615</v>
      </c>
      <c r="H3093" s="209" t="s">
        <v>8610</v>
      </c>
      <c r="I3093" s="209" t="s">
        <v>161</v>
      </c>
      <c r="J3093" s="209" t="s">
        <v>5389</v>
      </c>
      <c r="K3093" s="210">
        <v>50.22</v>
      </c>
      <c r="L3093" s="209" t="s">
        <v>5390</v>
      </c>
    </row>
    <row r="3094" spans="1:12" ht="13.5">
      <c r="A3094" s="209" t="s">
        <v>8238</v>
      </c>
      <c r="B3094" s="209" t="s">
        <v>8239</v>
      </c>
      <c r="C3094" s="209" t="s">
        <v>8587</v>
      </c>
      <c r="D3094" s="209" t="s">
        <v>8588</v>
      </c>
      <c r="E3094" s="210" t="s">
        <v>357</v>
      </c>
      <c r="F3094" s="209" t="s">
        <v>357</v>
      </c>
      <c r="G3094" s="209">
        <v>97616</v>
      </c>
      <c r="H3094" s="209" t="s">
        <v>8611</v>
      </c>
      <c r="I3094" s="209" t="s">
        <v>161</v>
      </c>
      <c r="J3094" s="209" t="s">
        <v>5389</v>
      </c>
      <c r="K3094" s="210">
        <v>58.09</v>
      </c>
      <c r="L3094" s="209" t="s">
        <v>5390</v>
      </c>
    </row>
    <row r="3095" spans="1:12" ht="13.5">
      <c r="A3095" s="209" t="s">
        <v>8238</v>
      </c>
      <c r="B3095" s="209" t="s">
        <v>8239</v>
      </c>
      <c r="C3095" s="209" t="s">
        <v>8587</v>
      </c>
      <c r="D3095" s="209" t="s">
        <v>8588</v>
      </c>
      <c r="E3095" s="210" t="s">
        <v>357</v>
      </c>
      <c r="F3095" s="209" t="s">
        <v>357</v>
      </c>
      <c r="G3095" s="209">
        <v>97617</v>
      </c>
      <c r="H3095" s="209" t="s">
        <v>8612</v>
      </c>
      <c r="I3095" s="209" t="s">
        <v>161</v>
      </c>
      <c r="J3095" s="209" t="s">
        <v>5389</v>
      </c>
      <c r="K3095" s="210">
        <v>57.87</v>
      </c>
      <c r="L3095" s="209" t="s">
        <v>5390</v>
      </c>
    </row>
    <row r="3096" spans="1:12" ht="13.5">
      <c r="A3096" s="209" t="s">
        <v>8238</v>
      </c>
      <c r="B3096" s="209" t="s">
        <v>8239</v>
      </c>
      <c r="C3096" s="209" t="s">
        <v>8587</v>
      </c>
      <c r="D3096" s="209" t="s">
        <v>8588</v>
      </c>
      <c r="E3096" s="210" t="s">
        <v>357</v>
      </c>
      <c r="F3096" s="209" t="s">
        <v>357</v>
      </c>
      <c r="G3096" s="209">
        <v>97618</v>
      </c>
      <c r="H3096" s="209" t="s">
        <v>8613</v>
      </c>
      <c r="I3096" s="209" t="s">
        <v>161</v>
      </c>
      <c r="J3096" s="209" t="s">
        <v>5389</v>
      </c>
      <c r="K3096" s="210">
        <v>52.14</v>
      </c>
      <c r="L3096" s="209" t="s">
        <v>5390</v>
      </c>
    </row>
    <row r="3097" spans="1:12" ht="13.5">
      <c r="A3097" s="209" t="s">
        <v>8238</v>
      </c>
      <c r="B3097" s="209" t="s">
        <v>8239</v>
      </c>
      <c r="C3097" s="209" t="s">
        <v>8587</v>
      </c>
      <c r="D3097" s="209" t="s">
        <v>8588</v>
      </c>
      <c r="E3097" s="210" t="s">
        <v>357</v>
      </c>
      <c r="F3097" s="209" t="s">
        <v>357</v>
      </c>
      <c r="G3097" s="209">
        <v>100902</v>
      </c>
      <c r="H3097" s="209" t="s">
        <v>8614</v>
      </c>
      <c r="I3097" s="209" t="s">
        <v>161</v>
      </c>
      <c r="J3097" s="209" t="s">
        <v>5447</v>
      </c>
      <c r="K3097" s="210">
        <v>22.21</v>
      </c>
      <c r="L3097" s="209" t="s">
        <v>5390</v>
      </c>
    </row>
    <row r="3098" spans="1:12" ht="13.5">
      <c r="A3098" s="209" t="s">
        <v>8238</v>
      </c>
      <c r="B3098" s="209" t="s">
        <v>8239</v>
      </c>
      <c r="C3098" s="209" t="s">
        <v>8587</v>
      </c>
      <c r="D3098" s="209" t="s">
        <v>8588</v>
      </c>
      <c r="E3098" s="210" t="s">
        <v>357</v>
      </c>
      <c r="F3098" s="209" t="s">
        <v>357</v>
      </c>
      <c r="G3098" s="209">
        <v>100903</v>
      </c>
      <c r="H3098" s="209" t="s">
        <v>8615</v>
      </c>
      <c r="I3098" s="209" t="s">
        <v>161</v>
      </c>
      <c r="J3098" s="209" t="s">
        <v>5447</v>
      </c>
      <c r="K3098" s="210">
        <v>25.69</v>
      </c>
      <c r="L3098" s="209" t="s">
        <v>5390</v>
      </c>
    </row>
    <row r="3099" spans="1:12" ht="13.5">
      <c r="A3099" s="209" t="s">
        <v>8238</v>
      </c>
      <c r="B3099" s="209" t="s">
        <v>8239</v>
      </c>
      <c r="C3099" s="209" t="s">
        <v>8587</v>
      </c>
      <c r="D3099" s="209" t="s">
        <v>8588</v>
      </c>
      <c r="E3099" s="210" t="s">
        <v>357</v>
      </c>
      <c r="F3099" s="209" t="s">
        <v>357</v>
      </c>
      <c r="G3099" s="209">
        <v>100904</v>
      </c>
      <c r="H3099" s="209" t="s">
        <v>8616</v>
      </c>
      <c r="I3099" s="209" t="s">
        <v>161</v>
      </c>
      <c r="J3099" s="209" t="s">
        <v>5389</v>
      </c>
      <c r="K3099" s="210">
        <v>84.53</v>
      </c>
      <c r="L3099" s="209" t="s">
        <v>5390</v>
      </c>
    </row>
    <row r="3100" spans="1:12" ht="13.5">
      <c r="A3100" s="209" t="s">
        <v>8238</v>
      </c>
      <c r="B3100" s="209" t="s">
        <v>8239</v>
      </c>
      <c r="C3100" s="209" t="s">
        <v>8587</v>
      </c>
      <c r="D3100" s="209" t="s">
        <v>8588</v>
      </c>
      <c r="E3100" s="210" t="s">
        <v>357</v>
      </c>
      <c r="F3100" s="209" t="s">
        <v>357</v>
      </c>
      <c r="G3100" s="209">
        <v>100905</v>
      </c>
      <c r="H3100" s="209" t="s">
        <v>8617</v>
      </c>
      <c r="I3100" s="209" t="s">
        <v>161</v>
      </c>
      <c r="J3100" s="209" t="s">
        <v>5389</v>
      </c>
      <c r="K3100" s="210">
        <v>228.77</v>
      </c>
      <c r="L3100" s="209" t="s">
        <v>5390</v>
      </c>
    </row>
    <row r="3101" spans="1:12" ht="13.5">
      <c r="A3101" s="209" t="s">
        <v>8238</v>
      </c>
      <c r="B3101" s="209" t="s">
        <v>8239</v>
      </c>
      <c r="C3101" s="209" t="s">
        <v>8587</v>
      </c>
      <c r="D3101" s="209" t="s">
        <v>8588</v>
      </c>
      <c r="E3101" s="210" t="s">
        <v>357</v>
      </c>
      <c r="F3101" s="209" t="s">
        <v>357</v>
      </c>
      <c r="G3101" s="209">
        <v>100906</v>
      </c>
      <c r="H3101" s="209" t="s">
        <v>8618</v>
      </c>
      <c r="I3101" s="209" t="s">
        <v>161</v>
      </c>
      <c r="J3101" s="209" t="s">
        <v>5389</v>
      </c>
      <c r="K3101" s="210">
        <v>313.08999999999997</v>
      </c>
      <c r="L3101" s="209" t="s">
        <v>5390</v>
      </c>
    </row>
    <row r="3102" spans="1:12" ht="13.5">
      <c r="A3102" s="209" t="s">
        <v>8238</v>
      </c>
      <c r="B3102" s="209" t="s">
        <v>8239</v>
      </c>
      <c r="C3102" s="209" t="s">
        <v>8587</v>
      </c>
      <c r="D3102" s="209" t="s">
        <v>8588</v>
      </c>
      <c r="E3102" s="210" t="s">
        <v>357</v>
      </c>
      <c r="F3102" s="209" t="s">
        <v>357</v>
      </c>
      <c r="G3102" s="209">
        <v>100919</v>
      </c>
      <c r="H3102" s="209" t="s">
        <v>8619</v>
      </c>
      <c r="I3102" s="209" t="s">
        <v>161</v>
      </c>
      <c r="J3102" s="209" t="s">
        <v>5447</v>
      </c>
      <c r="K3102" s="210">
        <v>45.84</v>
      </c>
      <c r="L3102" s="209" t="s">
        <v>5390</v>
      </c>
    </row>
    <row r="3103" spans="1:12" ht="13.5">
      <c r="A3103" s="209" t="s">
        <v>8238</v>
      </c>
      <c r="B3103" s="209" t="s">
        <v>8239</v>
      </c>
      <c r="C3103" s="209" t="s">
        <v>8587</v>
      </c>
      <c r="D3103" s="209" t="s">
        <v>8588</v>
      </c>
      <c r="E3103" s="210" t="s">
        <v>357</v>
      </c>
      <c r="F3103" s="209" t="s">
        <v>357</v>
      </c>
      <c r="G3103" s="209">
        <v>100920</v>
      </c>
      <c r="H3103" s="209" t="s">
        <v>8620</v>
      </c>
      <c r="I3103" s="209" t="s">
        <v>161</v>
      </c>
      <c r="J3103" s="209" t="s">
        <v>5447</v>
      </c>
      <c r="K3103" s="210">
        <v>76.17</v>
      </c>
      <c r="L3103" s="209" t="s">
        <v>5390</v>
      </c>
    </row>
    <row r="3104" spans="1:12" ht="13.5">
      <c r="A3104" s="209" t="s">
        <v>8238</v>
      </c>
      <c r="B3104" s="209" t="s">
        <v>8239</v>
      </c>
      <c r="C3104" s="209" t="s">
        <v>8587</v>
      </c>
      <c r="D3104" s="209" t="s">
        <v>8588</v>
      </c>
      <c r="E3104" s="210" t="s">
        <v>357</v>
      </c>
      <c r="F3104" s="209" t="s">
        <v>357</v>
      </c>
      <c r="G3104" s="209">
        <v>100921</v>
      </c>
      <c r="H3104" s="209" t="s">
        <v>8621</v>
      </c>
      <c r="I3104" s="209" t="s">
        <v>161</v>
      </c>
      <c r="J3104" s="209" t="s">
        <v>5389</v>
      </c>
      <c r="K3104" s="210">
        <v>62.01</v>
      </c>
      <c r="L3104" s="209" t="s">
        <v>5390</v>
      </c>
    </row>
    <row r="3105" spans="1:12" ht="13.5">
      <c r="A3105" s="209" t="s">
        <v>8238</v>
      </c>
      <c r="B3105" s="209" t="s">
        <v>8239</v>
      </c>
      <c r="C3105" s="209" t="s">
        <v>8587</v>
      </c>
      <c r="D3105" s="209" t="s">
        <v>8588</v>
      </c>
      <c r="E3105" s="210" t="s">
        <v>357</v>
      </c>
      <c r="F3105" s="209" t="s">
        <v>357</v>
      </c>
      <c r="G3105" s="209">
        <v>100922</v>
      </c>
      <c r="H3105" s="209" t="s">
        <v>8622</v>
      </c>
      <c r="I3105" s="209" t="s">
        <v>161</v>
      </c>
      <c r="J3105" s="209" t="s">
        <v>5389</v>
      </c>
      <c r="K3105" s="210">
        <v>44.67</v>
      </c>
      <c r="L3105" s="209" t="s">
        <v>5390</v>
      </c>
    </row>
    <row r="3106" spans="1:12" ht="13.5">
      <c r="A3106" s="209" t="s">
        <v>8238</v>
      </c>
      <c r="B3106" s="209" t="s">
        <v>8239</v>
      </c>
      <c r="C3106" s="209" t="s">
        <v>8587</v>
      </c>
      <c r="D3106" s="209" t="s">
        <v>8588</v>
      </c>
      <c r="E3106" s="210" t="s">
        <v>357</v>
      </c>
      <c r="F3106" s="209" t="s">
        <v>357</v>
      </c>
      <c r="G3106" s="209">
        <v>100923</v>
      </c>
      <c r="H3106" s="209" t="s">
        <v>8623</v>
      </c>
      <c r="I3106" s="209" t="s">
        <v>161</v>
      </c>
      <c r="J3106" s="209" t="s">
        <v>5389</v>
      </c>
      <c r="K3106" s="210">
        <v>52.19</v>
      </c>
      <c r="L3106" s="209" t="s">
        <v>5390</v>
      </c>
    </row>
    <row r="3107" spans="1:12" ht="13.5">
      <c r="A3107" s="209" t="s">
        <v>8238</v>
      </c>
      <c r="B3107" s="209" t="s">
        <v>8239</v>
      </c>
      <c r="C3107" s="209" t="s">
        <v>8587</v>
      </c>
      <c r="D3107" s="209" t="s">
        <v>8588</v>
      </c>
      <c r="E3107" s="210" t="s">
        <v>357</v>
      </c>
      <c r="F3107" s="209" t="s">
        <v>357</v>
      </c>
      <c r="G3107" s="209">
        <v>103782</v>
      </c>
      <c r="H3107" s="209" t="s">
        <v>8624</v>
      </c>
      <c r="I3107" s="209" t="s">
        <v>161</v>
      </c>
      <c r="J3107" s="209" t="s">
        <v>5447</v>
      </c>
      <c r="K3107" s="210">
        <v>29.09</v>
      </c>
      <c r="L3107" s="209" t="s">
        <v>5390</v>
      </c>
    </row>
    <row r="3108" spans="1:12" ht="13.5">
      <c r="A3108" s="209" t="s">
        <v>8238</v>
      </c>
      <c r="B3108" s="209" t="s">
        <v>8239</v>
      </c>
      <c r="C3108" s="209" t="s">
        <v>8625</v>
      </c>
      <c r="D3108" s="209" t="s">
        <v>8626</v>
      </c>
      <c r="E3108" s="210" t="s">
        <v>357</v>
      </c>
      <c r="F3108" s="209" t="s">
        <v>357</v>
      </c>
      <c r="G3108" s="209">
        <v>101489</v>
      </c>
      <c r="H3108" s="209" t="s">
        <v>8627</v>
      </c>
      <c r="I3108" s="209" t="s">
        <v>161</v>
      </c>
      <c r="J3108" s="209" t="s">
        <v>5389</v>
      </c>
      <c r="K3108" s="211">
        <v>1352.33</v>
      </c>
      <c r="L3108" s="209" t="s">
        <v>5390</v>
      </c>
    </row>
    <row r="3109" spans="1:12" ht="13.5">
      <c r="A3109" s="209" t="s">
        <v>8238</v>
      </c>
      <c r="B3109" s="209" t="s">
        <v>8239</v>
      </c>
      <c r="C3109" s="209" t="s">
        <v>8625</v>
      </c>
      <c r="D3109" s="209" t="s">
        <v>8626</v>
      </c>
      <c r="E3109" s="210" t="s">
        <v>357</v>
      </c>
      <c r="F3109" s="209" t="s">
        <v>357</v>
      </c>
      <c r="G3109" s="209">
        <v>101490</v>
      </c>
      <c r="H3109" s="209" t="s">
        <v>8628</v>
      </c>
      <c r="I3109" s="209" t="s">
        <v>161</v>
      </c>
      <c r="J3109" s="209" t="s">
        <v>5389</v>
      </c>
      <c r="K3109" s="211">
        <v>1443.85</v>
      </c>
      <c r="L3109" s="209" t="s">
        <v>5390</v>
      </c>
    </row>
    <row r="3110" spans="1:12" ht="13.5">
      <c r="A3110" s="209" t="s">
        <v>8238</v>
      </c>
      <c r="B3110" s="209" t="s">
        <v>8239</v>
      </c>
      <c r="C3110" s="209" t="s">
        <v>8625</v>
      </c>
      <c r="D3110" s="209" t="s">
        <v>8626</v>
      </c>
      <c r="E3110" s="210" t="s">
        <v>357</v>
      </c>
      <c r="F3110" s="209" t="s">
        <v>357</v>
      </c>
      <c r="G3110" s="209">
        <v>101491</v>
      </c>
      <c r="H3110" s="209" t="s">
        <v>8629</v>
      </c>
      <c r="I3110" s="209" t="s">
        <v>161</v>
      </c>
      <c r="J3110" s="209" t="s">
        <v>5389</v>
      </c>
      <c r="K3110" s="211">
        <v>1472.34</v>
      </c>
      <c r="L3110" s="209" t="s">
        <v>5390</v>
      </c>
    </row>
    <row r="3111" spans="1:12" ht="13.5">
      <c r="A3111" s="209" t="s">
        <v>8238</v>
      </c>
      <c r="B3111" s="209" t="s">
        <v>8239</v>
      </c>
      <c r="C3111" s="209" t="s">
        <v>8625</v>
      </c>
      <c r="D3111" s="209" t="s">
        <v>8626</v>
      </c>
      <c r="E3111" s="210" t="s">
        <v>357</v>
      </c>
      <c r="F3111" s="209" t="s">
        <v>357</v>
      </c>
      <c r="G3111" s="209">
        <v>101492</v>
      </c>
      <c r="H3111" s="209" t="s">
        <v>8630</v>
      </c>
      <c r="I3111" s="209" t="s">
        <v>161</v>
      </c>
      <c r="J3111" s="209" t="s">
        <v>5389</v>
      </c>
      <c r="K3111" s="211">
        <v>1609.86</v>
      </c>
      <c r="L3111" s="209" t="s">
        <v>5390</v>
      </c>
    </row>
    <row r="3112" spans="1:12" ht="13.5">
      <c r="A3112" s="209" t="s">
        <v>8238</v>
      </c>
      <c r="B3112" s="209" t="s">
        <v>8239</v>
      </c>
      <c r="C3112" s="209" t="s">
        <v>8625</v>
      </c>
      <c r="D3112" s="209" t="s">
        <v>8626</v>
      </c>
      <c r="E3112" s="210" t="s">
        <v>357</v>
      </c>
      <c r="F3112" s="209" t="s">
        <v>357</v>
      </c>
      <c r="G3112" s="209">
        <v>101493</v>
      </c>
      <c r="H3112" s="209" t="s">
        <v>8631</v>
      </c>
      <c r="I3112" s="209" t="s">
        <v>161</v>
      </c>
      <c r="J3112" s="209" t="s">
        <v>5389</v>
      </c>
      <c r="K3112" s="211">
        <v>1340.6</v>
      </c>
      <c r="L3112" s="209" t="s">
        <v>5390</v>
      </c>
    </row>
    <row r="3113" spans="1:12" ht="13.5">
      <c r="A3113" s="209" t="s">
        <v>8238</v>
      </c>
      <c r="B3113" s="209" t="s">
        <v>8239</v>
      </c>
      <c r="C3113" s="209" t="s">
        <v>8625</v>
      </c>
      <c r="D3113" s="209" t="s">
        <v>8626</v>
      </c>
      <c r="E3113" s="210" t="s">
        <v>357</v>
      </c>
      <c r="F3113" s="209" t="s">
        <v>357</v>
      </c>
      <c r="G3113" s="209">
        <v>101494</v>
      </c>
      <c r="H3113" s="209" t="s">
        <v>8632</v>
      </c>
      <c r="I3113" s="209" t="s">
        <v>161</v>
      </c>
      <c r="J3113" s="209" t="s">
        <v>5389</v>
      </c>
      <c r="K3113" s="211">
        <v>1432.12</v>
      </c>
      <c r="L3113" s="209" t="s">
        <v>5390</v>
      </c>
    </row>
    <row r="3114" spans="1:12" ht="13.5">
      <c r="A3114" s="209" t="s">
        <v>8238</v>
      </c>
      <c r="B3114" s="209" t="s">
        <v>8239</v>
      </c>
      <c r="C3114" s="209" t="s">
        <v>8625</v>
      </c>
      <c r="D3114" s="209" t="s">
        <v>8626</v>
      </c>
      <c r="E3114" s="210" t="s">
        <v>357</v>
      </c>
      <c r="F3114" s="209" t="s">
        <v>357</v>
      </c>
      <c r="G3114" s="209">
        <v>101495</v>
      </c>
      <c r="H3114" s="209" t="s">
        <v>8633</v>
      </c>
      <c r="I3114" s="209" t="s">
        <v>161</v>
      </c>
      <c r="J3114" s="209" t="s">
        <v>5389</v>
      </c>
      <c r="K3114" s="211">
        <v>1460.61</v>
      </c>
      <c r="L3114" s="209" t="s">
        <v>5390</v>
      </c>
    </row>
    <row r="3115" spans="1:12" ht="13.5">
      <c r="A3115" s="209" t="s">
        <v>8238</v>
      </c>
      <c r="B3115" s="209" t="s">
        <v>8239</v>
      </c>
      <c r="C3115" s="209" t="s">
        <v>8625</v>
      </c>
      <c r="D3115" s="209" t="s">
        <v>8626</v>
      </c>
      <c r="E3115" s="210" t="s">
        <v>357</v>
      </c>
      <c r="F3115" s="209" t="s">
        <v>357</v>
      </c>
      <c r="G3115" s="209">
        <v>101496</v>
      </c>
      <c r="H3115" s="209" t="s">
        <v>8634</v>
      </c>
      <c r="I3115" s="209" t="s">
        <v>161</v>
      </c>
      <c r="J3115" s="209" t="s">
        <v>5389</v>
      </c>
      <c r="K3115" s="211">
        <v>1598.13</v>
      </c>
      <c r="L3115" s="209" t="s">
        <v>5390</v>
      </c>
    </row>
    <row r="3116" spans="1:12" ht="13.5">
      <c r="A3116" s="209" t="s">
        <v>8238</v>
      </c>
      <c r="B3116" s="209" t="s">
        <v>8239</v>
      </c>
      <c r="C3116" s="209" t="s">
        <v>8625</v>
      </c>
      <c r="D3116" s="209" t="s">
        <v>8626</v>
      </c>
      <c r="E3116" s="210" t="s">
        <v>357</v>
      </c>
      <c r="F3116" s="209" t="s">
        <v>357</v>
      </c>
      <c r="G3116" s="209">
        <v>101497</v>
      </c>
      <c r="H3116" s="209" t="s">
        <v>8635</v>
      </c>
      <c r="I3116" s="209" t="s">
        <v>161</v>
      </c>
      <c r="J3116" s="209" t="s">
        <v>5389</v>
      </c>
      <c r="K3116" s="211">
        <v>1606.77</v>
      </c>
      <c r="L3116" s="209" t="s">
        <v>5390</v>
      </c>
    </row>
    <row r="3117" spans="1:12" ht="13.5">
      <c r="A3117" s="209" t="s">
        <v>8238</v>
      </c>
      <c r="B3117" s="209" t="s">
        <v>8239</v>
      </c>
      <c r="C3117" s="209" t="s">
        <v>8625</v>
      </c>
      <c r="D3117" s="209" t="s">
        <v>8626</v>
      </c>
      <c r="E3117" s="210" t="s">
        <v>357</v>
      </c>
      <c r="F3117" s="209" t="s">
        <v>357</v>
      </c>
      <c r="G3117" s="209">
        <v>101498</v>
      </c>
      <c r="H3117" s="209" t="s">
        <v>8636</v>
      </c>
      <c r="I3117" s="209" t="s">
        <v>161</v>
      </c>
      <c r="J3117" s="209" t="s">
        <v>5389</v>
      </c>
      <c r="K3117" s="211">
        <v>1745.29</v>
      </c>
      <c r="L3117" s="209" t="s">
        <v>5390</v>
      </c>
    </row>
    <row r="3118" spans="1:12" ht="13.5">
      <c r="A3118" s="209" t="s">
        <v>8238</v>
      </c>
      <c r="B3118" s="209" t="s">
        <v>8239</v>
      </c>
      <c r="C3118" s="209" t="s">
        <v>8625</v>
      </c>
      <c r="D3118" s="209" t="s">
        <v>8626</v>
      </c>
      <c r="E3118" s="210" t="s">
        <v>357</v>
      </c>
      <c r="F3118" s="209" t="s">
        <v>357</v>
      </c>
      <c r="G3118" s="209">
        <v>101499</v>
      </c>
      <c r="H3118" s="209" t="s">
        <v>8637</v>
      </c>
      <c r="I3118" s="209" t="s">
        <v>161</v>
      </c>
      <c r="J3118" s="209" t="s">
        <v>5389</v>
      </c>
      <c r="K3118" s="211">
        <v>1788.42</v>
      </c>
      <c r="L3118" s="209" t="s">
        <v>5390</v>
      </c>
    </row>
    <row r="3119" spans="1:12" ht="13.5">
      <c r="A3119" s="209" t="s">
        <v>8238</v>
      </c>
      <c r="B3119" s="209" t="s">
        <v>8239</v>
      </c>
      <c r="C3119" s="209" t="s">
        <v>8625</v>
      </c>
      <c r="D3119" s="209" t="s">
        <v>8626</v>
      </c>
      <c r="E3119" s="210" t="s">
        <v>357</v>
      </c>
      <c r="F3119" s="209" t="s">
        <v>357</v>
      </c>
      <c r="G3119" s="209">
        <v>101500</v>
      </c>
      <c r="H3119" s="209" t="s">
        <v>8638</v>
      </c>
      <c r="I3119" s="209" t="s">
        <v>161</v>
      </c>
      <c r="J3119" s="209" t="s">
        <v>5389</v>
      </c>
      <c r="K3119" s="211">
        <v>1981.59</v>
      </c>
      <c r="L3119" s="209" t="s">
        <v>5390</v>
      </c>
    </row>
    <row r="3120" spans="1:12" ht="13.5">
      <c r="A3120" s="209" t="s">
        <v>8238</v>
      </c>
      <c r="B3120" s="209" t="s">
        <v>8239</v>
      </c>
      <c r="C3120" s="209" t="s">
        <v>8625</v>
      </c>
      <c r="D3120" s="209" t="s">
        <v>8626</v>
      </c>
      <c r="E3120" s="210" t="s">
        <v>357</v>
      </c>
      <c r="F3120" s="209" t="s">
        <v>357</v>
      </c>
      <c r="G3120" s="209">
        <v>101501</v>
      </c>
      <c r="H3120" s="209" t="s">
        <v>8639</v>
      </c>
      <c r="I3120" s="209" t="s">
        <v>161</v>
      </c>
      <c r="J3120" s="209" t="s">
        <v>5389</v>
      </c>
      <c r="K3120" s="211">
        <v>1602.51</v>
      </c>
      <c r="L3120" s="209" t="s">
        <v>5390</v>
      </c>
    </row>
    <row r="3121" spans="1:12" ht="13.5">
      <c r="A3121" s="209" t="s">
        <v>8238</v>
      </c>
      <c r="B3121" s="209" t="s">
        <v>8239</v>
      </c>
      <c r="C3121" s="209" t="s">
        <v>8625</v>
      </c>
      <c r="D3121" s="209" t="s">
        <v>8626</v>
      </c>
      <c r="E3121" s="210" t="s">
        <v>357</v>
      </c>
      <c r="F3121" s="209" t="s">
        <v>357</v>
      </c>
      <c r="G3121" s="209">
        <v>101502</v>
      </c>
      <c r="H3121" s="209" t="s">
        <v>8640</v>
      </c>
      <c r="I3121" s="209" t="s">
        <v>161</v>
      </c>
      <c r="J3121" s="209" t="s">
        <v>5389</v>
      </c>
      <c r="K3121" s="211">
        <v>1741.03</v>
      </c>
      <c r="L3121" s="209" t="s">
        <v>5390</v>
      </c>
    </row>
    <row r="3122" spans="1:12" ht="13.5">
      <c r="A3122" s="209" t="s">
        <v>8238</v>
      </c>
      <c r="B3122" s="209" t="s">
        <v>8239</v>
      </c>
      <c r="C3122" s="209" t="s">
        <v>8625</v>
      </c>
      <c r="D3122" s="209" t="s">
        <v>8626</v>
      </c>
      <c r="E3122" s="210" t="s">
        <v>357</v>
      </c>
      <c r="F3122" s="209" t="s">
        <v>357</v>
      </c>
      <c r="G3122" s="209">
        <v>101503</v>
      </c>
      <c r="H3122" s="209" t="s">
        <v>8641</v>
      </c>
      <c r="I3122" s="209" t="s">
        <v>161</v>
      </c>
      <c r="J3122" s="209" t="s">
        <v>5389</v>
      </c>
      <c r="K3122" s="211">
        <v>1784.16</v>
      </c>
      <c r="L3122" s="209" t="s">
        <v>5390</v>
      </c>
    </row>
    <row r="3123" spans="1:12" ht="13.5">
      <c r="A3123" s="209" t="s">
        <v>8238</v>
      </c>
      <c r="B3123" s="209" t="s">
        <v>8239</v>
      </c>
      <c r="C3123" s="209" t="s">
        <v>8625</v>
      </c>
      <c r="D3123" s="209" t="s">
        <v>8626</v>
      </c>
      <c r="E3123" s="210" t="s">
        <v>357</v>
      </c>
      <c r="F3123" s="209" t="s">
        <v>357</v>
      </c>
      <c r="G3123" s="209">
        <v>101504</v>
      </c>
      <c r="H3123" s="209" t="s">
        <v>8642</v>
      </c>
      <c r="I3123" s="209" t="s">
        <v>161</v>
      </c>
      <c r="J3123" s="209" t="s">
        <v>5389</v>
      </c>
      <c r="K3123" s="211">
        <v>1977.33</v>
      </c>
      <c r="L3123" s="209" t="s">
        <v>5390</v>
      </c>
    </row>
    <row r="3124" spans="1:12" ht="13.5">
      <c r="A3124" s="209" t="s">
        <v>8238</v>
      </c>
      <c r="B3124" s="209" t="s">
        <v>8239</v>
      </c>
      <c r="C3124" s="209" t="s">
        <v>8625</v>
      </c>
      <c r="D3124" s="209" t="s">
        <v>8626</v>
      </c>
      <c r="E3124" s="210" t="s">
        <v>357</v>
      </c>
      <c r="F3124" s="209" t="s">
        <v>357</v>
      </c>
      <c r="G3124" s="209">
        <v>101505</v>
      </c>
      <c r="H3124" s="209" t="s">
        <v>8643</v>
      </c>
      <c r="I3124" s="209" t="s">
        <v>161</v>
      </c>
      <c r="J3124" s="209" t="s">
        <v>5389</v>
      </c>
      <c r="K3124" s="211">
        <v>1709.82</v>
      </c>
      <c r="L3124" s="209" t="s">
        <v>5390</v>
      </c>
    </row>
    <row r="3125" spans="1:12" ht="13.5">
      <c r="A3125" s="209" t="s">
        <v>8238</v>
      </c>
      <c r="B3125" s="209" t="s">
        <v>8239</v>
      </c>
      <c r="C3125" s="209" t="s">
        <v>8625</v>
      </c>
      <c r="D3125" s="209" t="s">
        <v>8626</v>
      </c>
      <c r="E3125" s="210" t="s">
        <v>357</v>
      </c>
      <c r="F3125" s="209" t="s">
        <v>357</v>
      </c>
      <c r="G3125" s="209">
        <v>101506</v>
      </c>
      <c r="H3125" s="209" t="s">
        <v>8644</v>
      </c>
      <c r="I3125" s="209" t="s">
        <v>161</v>
      </c>
      <c r="J3125" s="209" t="s">
        <v>5389</v>
      </c>
      <c r="K3125" s="211">
        <v>1894.53</v>
      </c>
      <c r="L3125" s="209" t="s">
        <v>5390</v>
      </c>
    </row>
    <row r="3126" spans="1:12" ht="13.5">
      <c r="A3126" s="209" t="s">
        <v>8238</v>
      </c>
      <c r="B3126" s="209" t="s">
        <v>8239</v>
      </c>
      <c r="C3126" s="209" t="s">
        <v>8625</v>
      </c>
      <c r="D3126" s="209" t="s">
        <v>8626</v>
      </c>
      <c r="E3126" s="210" t="s">
        <v>357</v>
      </c>
      <c r="F3126" s="209" t="s">
        <v>357</v>
      </c>
      <c r="G3126" s="209">
        <v>101507</v>
      </c>
      <c r="H3126" s="209" t="s">
        <v>8645</v>
      </c>
      <c r="I3126" s="209" t="s">
        <v>161</v>
      </c>
      <c r="J3126" s="209" t="s">
        <v>5389</v>
      </c>
      <c r="K3126" s="211">
        <v>1952.03</v>
      </c>
      <c r="L3126" s="209" t="s">
        <v>5390</v>
      </c>
    </row>
    <row r="3127" spans="1:12" ht="13.5">
      <c r="A3127" s="209" t="s">
        <v>8238</v>
      </c>
      <c r="B3127" s="209" t="s">
        <v>8239</v>
      </c>
      <c r="C3127" s="209" t="s">
        <v>8625</v>
      </c>
      <c r="D3127" s="209" t="s">
        <v>8626</v>
      </c>
      <c r="E3127" s="210" t="s">
        <v>357</v>
      </c>
      <c r="F3127" s="209" t="s">
        <v>357</v>
      </c>
      <c r="G3127" s="209">
        <v>101508</v>
      </c>
      <c r="H3127" s="209" t="s">
        <v>8646</v>
      </c>
      <c r="I3127" s="209" t="s">
        <v>161</v>
      </c>
      <c r="J3127" s="209" t="s">
        <v>5389</v>
      </c>
      <c r="K3127" s="211">
        <v>2199.87</v>
      </c>
      <c r="L3127" s="209" t="s">
        <v>5390</v>
      </c>
    </row>
    <row r="3128" spans="1:12" ht="13.5">
      <c r="A3128" s="209" t="s">
        <v>8238</v>
      </c>
      <c r="B3128" s="209" t="s">
        <v>8239</v>
      </c>
      <c r="C3128" s="209" t="s">
        <v>8625</v>
      </c>
      <c r="D3128" s="209" t="s">
        <v>8626</v>
      </c>
      <c r="E3128" s="210" t="s">
        <v>357</v>
      </c>
      <c r="F3128" s="209" t="s">
        <v>357</v>
      </c>
      <c r="G3128" s="209">
        <v>101509</v>
      </c>
      <c r="H3128" s="209" t="s">
        <v>8647</v>
      </c>
      <c r="I3128" s="209" t="s">
        <v>161</v>
      </c>
      <c r="J3128" s="209" t="s">
        <v>5389</v>
      </c>
      <c r="K3128" s="211">
        <v>1811.17</v>
      </c>
      <c r="L3128" s="209" t="s">
        <v>5390</v>
      </c>
    </row>
    <row r="3129" spans="1:12" ht="13.5">
      <c r="A3129" s="209" t="s">
        <v>8238</v>
      </c>
      <c r="B3129" s="209" t="s">
        <v>8239</v>
      </c>
      <c r="C3129" s="209" t="s">
        <v>8625</v>
      </c>
      <c r="D3129" s="209" t="s">
        <v>8626</v>
      </c>
      <c r="E3129" s="210" t="s">
        <v>357</v>
      </c>
      <c r="F3129" s="209" t="s">
        <v>357</v>
      </c>
      <c r="G3129" s="209">
        <v>101510</v>
      </c>
      <c r="H3129" s="209" t="s">
        <v>8648</v>
      </c>
      <c r="I3129" s="209" t="s">
        <v>161</v>
      </c>
      <c r="J3129" s="209" t="s">
        <v>5389</v>
      </c>
      <c r="K3129" s="211">
        <v>1995.88</v>
      </c>
      <c r="L3129" s="209" t="s">
        <v>5390</v>
      </c>
    </row>
    <row r="3130" spans="1:12" ht="13.5">
      <c r="A3130" s="209" t="s">
        <v>8238</v>
      </c>
      <c r="B3130" s="209" t="s">
        <v>8239</v>
      </c>
      <c r="C3130" s="209" t="s">
        <v>8625</v>
      </c>
      <c r="D3130" s="209" t="s">
        <v>8626</v>
      </c>
      <c r="E3130" s="210" t="s">
        <v>357</v>
      </c>
      <c r="F3130" s="209" t="s">
        <v>357</v>
      </c>
      <c r="G3130" s="209">
        <v>101511</v>
      </c>
      <c r="H3130" s="209" t="s">
        <v>8649</v>
      </c>
      <c r="I3130" s="209" t="s">
        <v>161</v>
      </c>
      <c r="J3130" s="209" t="s">
        <v>5389</v>
      </c>
      <c r="K3130" s="211">
        <v>2053.38</v>
      </c>
      <c r="L3130" s="209" t="s">
        <v>5390</v>
      </c>
    </row>
    <row r="3131" spans="1:12" ht="13.5">
      <c r="A3131" s="209" t="s">
        <v>8238</v>
      </c>
      <c r="B3131" s="209" t="s">
        <v>8239</v>
      </c>
      <c r="C3131" s="209" t="s">
        <v>8625</v>
      </c>
      <c r="D3131" s="209" t="s">
        <v>8626</v>
      </c>
      <c r="E3131" s="210" t="s">
        <v>357</v>
      </c>
      <c r="F3131" s="209" t="s">
        <v>357</v>
      </c>
      <c r="G3131" s="209">
        <v>101512</v>
      </c>
      <c r="H3131" s="209" t="s">
        <v>8650</v>
      </c>
      <c r="I3131" s="209" t="s">
        <v>161</v>
      </c>
      <c r="J3131" s="209" t="s">
        <v>5389</v>
      </c>
      <c r="K3131" s="211">
        <v>2301.2199999999998</v>
      </c>
      <c r="L3131" s="209" t="s">
        <v>5390</v>
      </c>
    </row>
    <row r="3132" spans="1:12" ht="13.5">
      <c r="A3132" s="209" t="s">
        <v>8238</v>
      </c>
      <c r="B3132" s="209" t="s">
        <v>8239</v>
      </c>
      <c r="C3132" s="209" t="s">
        <v>8625</v>
      </c>
      <c r="D3132" s="209" t="s">
        <v>8626</v>
      </c>
      <c r="E3132" s="210" t="s">
        <v>357</v>
      </c>
      <c r="F3132" s="209" t="s">
        <v>357</v>
      </c>
      <c r="G3132" s="209">
        <v>101513</v>
      </c>
      <c r="H3132" s="209" t="s">
        <v>8651</v>
      </c>
      <c r="I3132" s="209" t="s">
        <v>161</v>
      </c>
      <c r="J3132" s="209" t="s">
        <v>5447</v>
      </c>
      <c r="K3132" s="210">
        <v>763.2</v>
      </c>
      <c r="L3132" s="209" t="s">
        <v>5390</v>
      </c>
    </row>
    <row r="3133" spans="1:12" ht="13.5">
      <c r="A3133" s="209" t="s">
        <v>8238</v>
      </c>
      <c r="B3133" s="209" t="s">
        <v>8239</v>
      </c>
      <c r="C3133" s="209" t="s">
        <v>8625</v>
      </c>
      <c r="D3133" s="209" t="s">
        <v>8626</v>
      </c>
      <c r="E3133" s="210" t="s">
        <v>357</v>
      </c>
      <c r="F3133" s="209" t="s">
        <v>357</v>
      </c>
      <c r="G3133" s="209">
        <v>101514</v>
      </c>
      <c r="H3133" s="209" t="s">
        <v>8652</v>
      </c>
      <c r="I3133" s="209" t="s">
        <v>161</v>
      </c>
      <c r="J3133" s="209" t="s">
        <v>5447</v>
      </c>
      <c r="K3133" s="210">
        <v>873.03</v>
      </c>
      <c r="L3133" s="209" t="s">
        <v>5390</v>
      </c>
    </row>
    <row r="3134" spans="1:12" ht="13.5">
      <c r="A3134" s="209" t="s">
        <v>8238</v>
      </c>
      <c r="B3134" s="209" t="s">
        <v>8239</v>
      </c>
      <c r="C3134" s="209" t="s">
        <v>8625</v>
      </c>
      <c r="D3134" s="209" t="s">
        <v>8626</v>
      </c>
      <c r="E3134" s="210" t="s">
        <v>357</v>
      </c>
      <c r="F3134" s="209" t="s">
        <v>357</v>
      </c>
      <c r="G3134" s="209">
        <v>101515</v>
      </c>
      <c r="H3134" s="209" t="s">
        <v>8653</v>
      </c>
      <c r="I3134" s="209" t="s">
        <v>161</v>
      </c>
      <c r="J3134" s="209" t="s">
        <v>5447</v>
      </c>
      <c r="K3134" s="210">
        <v>907.22</v>
      </c>
      <c r="L3134" s="209" t="s">
        <v>5390</v>
      </c>
    </row>
    <row r="3135" spans="1:12" ht="13.5">
      <c r="A3135" s="209" t="s">
        <v>8238</v>
      </c>
      <c r="B3135" s="209" t="s">
        <v>8239</v>
      </c>
      <c r="C3135" s="209" t="s">
        <v>8625</v>
      </c>
      <c r="D3135" s="209" t="s">
        <v>8626</v>
      </c>
      <c r="E3135" s="210" t="s">
        <v>357</v>
      </c>
      <c r="F3135" s="209" t="s">
        <v>357</v>
      </c>
      <c r="G3135" s="209">
        <v>101516</v>
      </c>
      <c r="H3135" s="209" t="s">
        <v>8654</v>
      </c>
      <c r="I3135" s="209" t="s">
        <v>161</v>
      </c>
      <c r="J3135" s="209" t="s">
        <v>5447</v>
      </c>
      <c r="K3135" s="211">
        <v>1037.24</v>
      </c>
      <c r="L3135" s="209" t="s">
        <v>5390</v>
      </c>
    </row>
    <row r="3136" spans="1:12" ht="13.5">
      <c r="A3136" s="209" t="s">
        <v>8238</v>
      </c>
      <c r="B3136" s="209" t="s">
        <v>8239</v>
      </c>
      <c r="C3136" s="209" t="s">
        <v>8625</v>
      </c>
      <c r="D3136" s="209" t="s">
        <v>8626</v>
      </c>
      <c r="E3136" s="210" t="s">
        <v>357</v>
      </c>
      <c r="F3136" s="209" t="s">
        <v>357</v>
      </c>
      <c r="G3136" s="209">
        <v>101517</v>
      </c>
      <c r="H3136" s="209" t="s">
        <v>8655</v>
      </c>
      <c r="I3136" s="209" t="s">
        <v>161</v>
      </c>
      <c r="J3136" s="209" t="s">
        <v>5447</v>
      </c>
      <c r="K3136" s="210">
        <v>751.48</v>
      </c>
      <c r="L3136" s="209" t="s">
        <v>5390</v>
      </c>
    </row>
    <row r="3137" spans="1:12" ht="13.5">
      <c r="A3137" s="209" t="s">
        <v>8238</v>
      </c>
      <c r="B3137" s="209" t="s">
        <v>8239</v>
      </c>
      <c r="C3137" s="209" t="s">
        <v>8625</v>
      </c>
      <c r="D3137" s="209" t="s">
        <v>8626</v>
      </c>
      <c r="E3137" s="210" t="s">
        <v>357</v>
      </c>
      <c r="F3137" s="209" t="s">
        <v>357</v>
      </c>
      <c r="G3137" s="209">
        <v>101518</v>
      </c>
      <c r="H3137" s="209" t="s">
        <v>8656</v>
      </c>
      <c r="I3137" s="209" t="s">
        <v>161</v>
      </c>
      <c r="J3137" s="209" t="s">
        <v>5447</v>
      </c>
      <c r="K3137" s="210">
        <v>861.31</v>
      </c>
      <c r="L3137" s="209" t="s">
        <v>5390</v>
      </c>
    </row>
    <row r="3138" spans="1:12" ht="13.5">
      <c r="A3138" s="209" t="s">
        <v>8238</v>
      </c>
      <c r="B3138" s="209" t="s">
        <v>8239</v>
      </c>
      <c r="C3138" s="209" t="s">
        <v>8625</v>
      </c>
      <c r="D3138" s="209" t="s">
        <v>8626</v>
      </c>
      <c r="E3138" s="210" t="s">
        <v>357</v>
      </c>
      <c r="F3138" s="209" t="s">
        <v>357</v>
      </c>
      <c r="G3138" s="209">
        <v>101519</v>
      </c>
      <c r="H3138" s="209" t="s">
        <v>8657</v>
      </c>
      <c r="I3138" s="209" t="s">
        <v>161</v>
      </c>
      <c r="J3138" s="209" t="s">
        <v>5447</v>
      </c>
      <c r="K3138" s="210">
        <v>895.5</v>
      </c>
      <c r="L3138" s="209" t="s">
        <v>5390</v>
      </c>
    </row>
    <row r="3139" spans="1:12" ht="13.5">
      <c r="A3139" s="209" t="s">
        <v>8238</v>
      </c>
      <c r="B3139" s="209" t="s">
        <v>8239</v>
      </c>
      <c r="C3139" s="209" t="s">
        <v>8625</v>
      </c>
      <c r="D3139" s="209" t="s">
        <v>8626</v>
      </c>
      <c r="E3139" s="210" t="s">
        <v>357</v>
      </c>
      <c r="F3139" s="209" t="s">
        <v>357</v>
      </c>
      <c r="G3139" s="209">
        <v>101520</v>
      </c>
      <c r="H3139" s="209" t="s">
        <v>8658</v>
      </c>
      <c r="I3139" s="209" t="s">
        <v>161</v>
      </c>
      <c r="J3139" s="209" t="s">
        <v>5447</v>
      </c>
      <c r="K3139" s="211">
        <v>1025.52</v>
      </c>
      <c r="L3139" s="209" t="s">
        <v>5390</v>
      </c>
    </row>
    <row r="3140" spans="1:12" ht="13.5">
      <c r="A3140" s="209" t="s">
        <v>8238</v>
      </c>
      <c r="B3140" s="209" t="s">
        <v>8239</v>
      </c>
      <c r="C3140" s="209" t="s">
        <v>8625</v>
      </c>
      <c r="D3140" s="209" t="s">
        <v>8626</v>
      </c>
      <c r="E3140" s="210" t="s">
        <v>357</v>
      </c>
      <c r="F3140" s="209" t="s">
        <v>357</v>
      </c>
      <c r="G3140" s="209">
        <v>101521</v>
      </c>
      <c r="H3140" s="209" t="s">
        <v>8659</v>
      </c>
      <c r="I3140" s="209" t="s">
        <v>161</v>
      </c>
      <c r="J3140" s="209" t="s">
        <v>5447</v>
      </c>
      <c r="K3140" s="211">
        <v>1031.46</v>
      </c>
      <c r="L3140" s="209" t="s">
        <v>5390</v>
      </c>
    </row>
    <row r="3141" spans="1:12" ht="13.5">
      <c r="A3141" s="209" t="s">
        <v>8238</v>
      </c>
      <c r="B3141" s="209" t="s">
        <v>8239</v>
      </c>
      <c r="C3141" s="209" t="s">
        <v>8625</v>
      </c>
      <c r="D3141" s="209" t="s">
        <v>8626</v>
      </c>
      <c r="E3141" s="210" t="s">
        <v>357</v>
      </c>
      <c r="F3141" s="209" t="s">
        <v>357</v>
      </c>
      <c r="G3141" s="209">
        <v>101522</v>
      </c>
      <c r="H3141" s="209" t="s">
        <v>8660</v>
      </c>
      <c r="I3141" s="209" t="s">
        <v>161</v>
      </c>
      <c r="J3141" s="209" t="s">
        <v>5447</v>
      </c>
      <c r="K3141" s="211">
        <v>1196.19</v>
      </c>
      <c r="L3141" s="209" t="s">
        <v>5390</v>
      </c>
    </row>
    <row r="3142" spans="1:12" ht="13.5">
      <c r="A3142" s="209" t="s">
        <v>8238</v>
      </c>
      <c r="B3142" s="209" t="s">
        <v>8239</v>
      </c>
      <c r="C3142" s="209" t="s">
        <v>8625</v>
      </c>
      <c r="D3142" s="209" t="s">
        <v>8626</v>
      </c>
      <c r="E3142" s="210" t="s">
        <v>357</v>
      </c>
      <c r="F3142" s="209" t="s">
        <v>357</v>
      </c>
      <c r="G3142" s="209">
        <v>101523</v>
      </c>
      <c r="H3142" s="209" t="s">
        <v>8661</v>
      </c>
      <c r="I3142" s="209" t="s">
        <v>161</v>
      </c>
      <c r="J3142" s="209" t="s">
        <v>5447</v>
      </c>
      <c r="K3142" s="211">
        <v>1247.48</v>
      </c>
      <c r="L3142" s="209" t="s">
        <v>5390</v>
      </c>
    </row>
    <row r="3143" spans="1:12" ht="13.5">
      <c r="A3143" s="209" t="s">
        <v>8238</v>
      </c>
      <c r="B3143" s="209" t="s">
        <v>8239</v>
      </c>
      <c r="C3143" s="209" t="s">
        <v>8625</v>
      </c>
      <c r="D3143" s="209" t="s">
        <v>8626</v>
      </c>
      <c r="E3143" s="210" t="s">
        <v>357</v>
      </c>
      <c r="F3143" s="209" t="s">
        <v>357</v>
      </c>
      <c r="G3143" s="209">
        <v>101524</v>
      </c>
      <c r="H3143" s="209" t="s">
        <v>8662</v>
      </c>
      <c r="I3143" s="209" t="s">
        <v>161</v>
      </c>
      <c r="J3143" s="209" t="s">
        <v>5447</v>
      </c>
      <c r="K3143" s="211">
        <v>1442.51</v>
      </c>
      <c r="L3143" s="209" t="s">
        <v>5390</v>
      </c>
    </row>
    <row r="3144" spans="1:12" ht="13.5">
      <c r="A3144" s="209" t="s">
        <v>8238</v>
      </c>
      <c r="B3144" s="209" t="s">
        <v>8239</v>
      </c>
      <c r="C3144" s="209" t="s">
        <v>8625</v>
      </c>
      <c r="D3144" s="209" t="s">
        <v>8626</v>
      </c>
      <c r="E3144" s="210" t="s">
        <v>357</v>
      </c>
      <c r="F3144" s="209" t="s">
        <v>357</v>
      </c>
      <c r="G3144" s="209">
        <v>101525</v>
      </c>
      <c r="H3144" s="209" t="s">
        <v>8663</v>
      </c>
      <c r="I3144" s="209" t="s">
        <v>161</v>
      </c>
      <c r="J3144" s="209" t="s">
        <v>5447</v>
      </c>
      <c r="K3144" s="211">
        <v>1027.21</v>
      </c>
      <c r="L3144" s="209" t="s">
        <v>5390</v>
      </c>
    </row>
    <row r="3145" spans="1:12" ht="13.5">
      <c r="A3145" s="209" t="s">
        <v>8238</v>
      </c>
      <c r="B3145" s="209" t="s">
        <v>8239</v>
      </c>
      <c r="C3145" s="209" t="s">
        <v>8625</v>
      </c>
      <c r="D3145" s="209" t="s">
        <v>8626</v>
      </c>
      <c r="E3145" s="210" t="s">
        <v>357</v>
      </c>
      <c r="F3145" s="209" t="s">
        <v>357</v>
      </c>
      <c r="G3145" s="209">
        <v>101526</v>
      </c>
      <c r="H3145" s="209" t="s">
        <v>8664</v>
      </c>
      <c r="I3145" s="209" t="s">
        <v>161</v>
      </c>
      <c r="J3145" s="209" t="s">
        <v>5447</v>
      </c>
      <c r="K3145" s="211">
        <v>1191.94</v>
      </c>
      <c r="L3145" s="209" t="s">
        <v>5390</v>
      </c>
    </row>
    <row r="3146" spans="1:12" ht="13.5">
      <c r="A3146" s="209" t="s">
        <v>8238</v>
      </c>
      <c r="B3146" s="209" t="s">
        <v>8239</v>
      </c>
      <c r="C3146" s="209" t="s">
        <v>8625</v>
      </c>
      <c r="D3146" s="209" t="s">
        <v>8626</v>
      </c>
      <c r="E3146" s="210" t="s">
        <v>357</v>
      </c>
      <c r="F3146" s="209" t="s">
        <v>357</v>
      </c>
      <c r="G3146" s="209">
        <v>101527</v>
      </c>
      <c r="H3146" s="209" t="s">
        <v>8665</v>
      </c>
      <c r="I3146" s="209" t="s">
        <v>161</v>
      </c>
      <c r="J3146" s="209" t="s">
        <v>5447</v>
      </c>
      <c r="K3146" s="211">
        <v>1243.23</v>
      </c>
      <c r="L3146" s="209" t="s">
        <v>5390</v>
      </c>
    </row>
    <row r="3147" spans="1:12" ht="13.5">
      <c r="A3147" s="209" t="s">
        <v>8238</v>
      </c>
      <c r="B3147" s="209" t="s">
        <v>8239</v>
      </c>
      <c r="C3147" s="209" t="s">
        <v>8625</v>
      </c>
      <c r="D3147" s="209" t="s">
        <v>8626</v>
      </c>
      <c r="E3147" s="210" t="s">
        <v>357</v>
      </c>
      <c r="F3147" s="209" t="s">
        <v>357</v>
      </c>
      <c r="G3147" s="209">
        <v>101528</v>
      </c>
      <c r="H3147" s="209" t="s">
        <v>8666</v>
      </c>
      <c r="I3147" s="209" t="s">
        <v>161</v>
      </c>
      <c r="J3147" s="209" t="s">
        <v>5447</v>
      </c>
      <c r="K3147" s="211">
        <v>1438.26</v>
      </c>
      <c r="L3147" s="209" t="s">
        <v>5390</v>
      </c>
    </row>
    <row r="3148" spans="1:12" ht="13.5">
      <c r="A3148" s="209" t="s">
        <v>8238</v>
      </c>
      <c r="B3148" s="209" t="s">
        <v>8239</v>
      </c>
      <c r="C3148" s="209" t="s">
        <v>8625</v>
      </c>
      <c r="D3148" s="209" t="s">
        <v>8626</v>
      </c>
      <c r="E3148" s="210" t="s">
        <v>357</v>
      </c>
      <c r="F3148" s="209" t="s">
        <v>357</v>
      </c>
      <c r="G3148" s="209">
        <v>101529</v>
      </c>
      <c r="H3148" s="209" t="s">
        <v>8667</v>
      </c>
      <c r="I3148" s="209" t="s">
        <v>161</v>
      </c>
      <c r="J3148" s="209" t="s">
        <v>5447</v>
      </c>
      <c r="K3148" s="211">
        <v>1149.78</v>
      </c>
      <c r="L3148" s="209" t="s">
        <v>5390</v>
      </c>
    </row>
    <row r="3149" spans="1:12" ht="13.5">
      <c r="A3149" s="209" t="s">
        <v>8238</v>
      </c>
      <c r="B3149" s="209" t="s">
        <v>8239</v>
      </c>
      <c r="C3149" s="209" t="s">
        <v>8625</v>
      </c>
      <c r="D3149" s="209" t="s">
        <v>8626</v>
      </c>
      <c r="E3149" s="210" t="s">
        <v>357</v>
      </c>
      <c r="F3149" s="209" t="s">
        <v>357</v>
      </c>
      <c r="G3149" s="209">
        <v>101530</v>
      </c>
      <c r="H3149" s="209" t="s">
        <v>8668</v>
      </c>
      <c r="I3149" s="209" t="s">
        <v>161</v>
      </c>
      <c r="J3149" s="209" t="s">
        <v>5447</v>
      </c>
      <c r="K3149" s="211">
        <v>1369.43</v>
      </c>
      <c r="L3149" s="209" t="s">
        <v>5390</v>
      </c>
    </row>
    <row r="3150" spans="1:12" ht="13.5">
      <c r="A3150" s="209" t="s">
        <v>8238</v>
      </c>
      <c r="B3150" s="209" t="s">
        <v>8239</v>
      </c>
      <c r="C3150" s="209" t="s">
        <v>8625</v>
      </c>
      <c r="D3150" s="209" t="s">
        <v>8626</v>
      </c>
      <c r="E3150" s="210" t="s">
        <v>357</v>
      </c>
      <c r="F3150" s="209" t="s">
        <v>357</v>
      </c>
      <c r="G3150" s="209">
        <v>101531</v>
      </c>
      <c r="H3150" s="209" t="s">
        <v>8669</v>
      </c>
      <c r="I3150" s="209" t="s">
        <v>161</v>
      </c>
      <c r="J3150" s="209" t="s">
        <v>5447</v>
      </c>
      <c r="K3150" s="211">
        <v>1437.81</v>
      </c>
      <c r="L3150" s="209" t="s">
        <v>5390</v>
      </c>
    </row>
    <row r="3151" spans="1:12" ht="13.5">
      <c r="A3151" s="209" t="s">
        <v>8238</v>
      </c>
      <c r="B3151" s="209" t="s">
        <v>8239</v>
      </c>
      <c r="C3151" s="209" t="s">
        <v>8625</v>
      </c>
      <c r="D3151" s="209" t="s">
        <v>8626</v>
      </c>
      <c r="E3151" s="210" t="s">
        <v>357</v>
      </c>
      <c r="F3151" s="209" t="s">
        <v>357</v>
      </c>
      <c r="G3151" s="209">
        <v>101532</v>
      </c>
      <c r="H3151" s="209" t="s">
        <v>8670</v>
      </c>
      <c r="I3151" s="209" t="s">
        <v>161</v>
      </c>
      <c r="J3151" s="209" t="s">
        <v>5447</v>
      </c>
      <c r="K3151" s="211">
        <v>1697.85</v>
      </c>
      <c r="L3151" s="209" t="s">
        <v>5390</v>
      </c>
    </row>
    <row r="3152" spans="1:12" ht="13.5">
      <c r="A3152" s="209" t="s">
        <v>8238</v>
      </c>
      <c r="B3152" s="209" t="s">
        <v>8239</v>
      </c>
      <c r="C3152" s="209" t="s">
        <v>8625</v>
      </c>
      <c r="D3152" s="209" t="s">
        <v>8626</v>
      </c>
      <c r="E3152" s="210" t="s">
        <v>357</v>
      </c>
      <c r="F3152" s="209" t="s">
        <v>357</v>
      </c>
      <c r="G3152" s="209">
        <v>101533</v>
      </c>
      <c r="H3152" s="209" t="s">
        <v>8671</v>
      </c>
      <c r="I3152" s="209" t="s">
        <v>161</v>
      </c>
      <c r="J3152" s="209" t="s">
        <v>5447</v>
      </c>
      <c r="K3152" s="211">
        <v>1251.1400000000001</v>
      </c>
      <c r="L3152" s="209" t="s">
        <v>5390</v>
      </c>
    </row>
    <row r="3153" spans="1:12" ht="13.5">
      <c r="A3153" s="209" t="s">
        <v>8238</v>
      </c>
      <c r="B3153" s="209" t="s">
        <v>8239</v>
      </c>
      <c r="C3153" s="209" t="s">
        <v>8625</v>
      </c>
      <c r="D3153" s="209" t="s">
        <v>8626</v>
      </c>
      <c r="E3153" s="210" t="s">
        <v>357</v>
      </c>
      <c r="F3153" s="209" t="s">
        <v>357</v>
      </c>
      <c r="G3153" s="209">
        <v>101534</v>
      </c>
      <c r="H3153" s="209" t="s">
        <v>8672</v>
      </c>
      <c r="I3153" s="209" t="s">
        <v>161</v>
      </c>
      <c r="J3153" s="209" t="s">
        <v>5447</v>
      </c>
      <c r="K3153" s="211">
        <v>1470.79</v>
      </c>
      <c r="L3153" s="209" t="s">
        <v>5390</v>
      </c>
    </row>
    <row r="3154" spans="1:12" ht="13.5">
      <c r="A3154" s="209" t="s">
        <v>8238</v>
      </c>
      <c r="B3154" s="209" t="s">
        <v>8239</v>
      </c>
      <c r="C3154" s="209" t="s">
        <v>8625</v>
      </c>
      <c r="D3154" s="209" t="s">
        <v>8626</v>
      </c>
      <c r="E3154" s="210" t="s">
        <v>357</v>
      </c>
      <c r="F3154" s="209" t="s">
        <v>357</v>
      </c>
      <c r="G3154" s="209">
        <v>101535</v>
      </c>
      <c r="H3154" s="209" t="s">
        <v>8673</v>
      </c>
      <c r="I3154" s="209" t="s">
        <v>161</v>
      </c>
      <c r="J3154" s="209" t="s">
        <v>5447</v>
      </c>
      <c r="K3154" s="211">
        <v>1539.17</v>
      </c>
      <c r="L3154" s="209" t="s">
        <v>5390</v>
      </c>
    </row>
    <row r="3155" spans="1:12" ht="13.5">
      <c r="A3155" s="209" t="s">
        <v>8238</v>
      </c>
      <c r="B3155" s="209" t="s">
        <v>8239</v>
      </c>
      <c r="C3155" s="209" t="s">
        <v>8625</v>
      </c>
      <c r="D3155" s="209" t="s">
        <v>8626</v>
      </c>
      <c r="E3155" s="210" t="s">
        <v>357</v>
      </c>
      <c r="F3155" s="209" t="s">
        <v>357</v>
      </c>
      <c r="G3155" s="209">
        <v>101536</v>
      </c>
      <c r="H3155" s="209" t="s">
        <v>8674</v>
      </c>
      <c r="I3155" s="209" t="s">
        <v>161</v>
      </c>
      <c r="J3155" s="209" t="s">
        <v>5447</v>
      </c>
      <c r="K3155" s="211">
        <v>1799.21</v>
      </c>
      <c r="L3155" s="209" t="s">
        <v>5390</v>
      </c>
    </row>
    <row r="3156" spans="1:12" ht="13.5">
      <c r="A3156" s="209" t="s">
        <v>8238</v>
      </c>
      <c r="B3156" s="209" t="s">
        <v>8239</v>
      </c>
      <c r="C3156" s="209" t="s">
        <v>8625</v>
      </c>
      <c r="D3156" s="209" t="s">
        <v>8626</v>
      </c>
      <c r="E3156" s="210" t="s">
        <v>357</v>
      </c>
      <c r="F3156" s="209" t="s">
        <v>357</v>
      </c>
      <c r="G3156" s="209">
        <v>101537</v>
      </c>
      <c r="H3156" s="209" t="s">
        <v>8675</v>
      </c>
      <c r="I3156" s="209" t="s">
        <v>161</v>
      </c>
      <c r="J3156" s="209" t="s">
        <v>5447</v>
      </c>
      <c r="K3156" s="210">
        <v>99.19</v>
      </c>
      <c r="L3156" s="209" t="s">
        <v>5390</v>
      </c>
    </row>
    <row r="3157" spans="1:12" ht="13.5">
      <c r="A3157" s="209" t="s">
        <v>8238</v>
      </c>
      <c r="B3157" s="209" t="s">
        <v>8239</v>
      </c>
      <c r="C3157" s="209" t="s">
        <v>8625</v>
      </c>
      <c r="D3157" s="209" t="s">
        <v>8626</v>
      </c>
      <c r="E3157" s="210" t="s">
        <v>357</v>
      </c>
      <c r="F3157" s="209" t="s">
        <v>357</v>
      </c>
      <c r="G3157" s="209">
        <v>101538</v>
      </c>
      <c r="H3157" s="209" t="s">
        <v>8676</v>
      </c>
      <c r="I3157" s="209" t="s">
        <v>161</v>
      </c>
      <c r="J3157" s="209" t="s">
        <v>5389</v>
      </c>
      <c r="K3157" s="210">
        <v>65.13</v>
      </c>
      <c r="L3157" s="209" t="s">
        <v>5390</v>
      </c>
    </row>
    <row r="3158" spans="1:12" ht="13.5">
      <c r="A3158" s="209" t="s">
        <v>8238</v>
      </c>
      <c r="B3158" s="209" t="s">
        <v>8239</v>
      </c>
      <c r="C3158" s="209" t="s">
        <v>8625</v>
      </c>
      <c r="D3158" s="209" t="s">
        <v>8626</v>
      </c>
      <c r="E3158" s="210" t="s">
        <v>357</v>
      </c>
      <c r="F3158" s="209" t="s">
        <v>357</v>
      </c>
      <c r="G3158" s="209">
        <v>101539</v>
      </c>
      <c r="H3158" s="209" t="s">
        <v>8677</v>
      </c>
      <c r="I3158" s="209" t="s">
        <v>161</v>
      </c>
      <c r="J3158" s="209" t="s">
        <v>5389</v>
      </c>
      <c r="K3158" s="210">
        <v>103.87</v>
      </c>
      <c r="L3158" s="209" t="s">
        <v>5390</v>
      </c>
    </row>
    <row r="3159" spans="1:12" ht="13.5">
      <c r="A3159" s="209" t="s">
        <v>8238</v>
      </c>
      <c r="B3159" s="209" t="s">
        <v>8239</v>
      </c>
      <c r="C3159" s="209" t="s">
        <v>8625</v>
      </c>
      <c r="D3159" s="209" t="s">
        <v>8626</v>
      </c>
      <c r="E3159" s="210" t="s">
        <v>357</v>
      </c>
      <c r="F3159" s="209" t="s">
        <v>357</v>
      </c>
      <c r="G3159" s="209">
        <v>101540</v>
      </c>
      <c r="H3159" s="209" t="s">
        <v>8678</v>
      </c>
      <c r="I3159" s="209" t="s">
        <v>161</v>
      </c>
      <c r="J3159" s="209" t="s">
        <v>5389</v>
      </c>
      <c r="K3159" s="210">
        <v>179.27</v>
      </c>
      <c r="L3159" s="209" t="s">
        <v>5390</v>
      </c>
    </row>
    <row r="3160" spans="1:12" ht="13.5">
      <c r="A3160" s="209" t="s">
        <v>8238</v>
      </c>
      <c r="B3160" s="209" t="s">
        <v>8239</v>
      </c>
      <c r="C3160" s="209" t="s">
        <v>8625</v>
      </c>
      <c r="D3160" s="209" t="s">
        <v>8626</v>
      </c>
      <c r="E3160" s="210" t="s">
        <v>357</v>
      </c>
      <c r="F3160" s="209" t="s">
        <v>357</v>
      </c>
      <c r="G3160" s="209">
        <v>101541</v>
      </c>
      <c r="H3160" s="209" t="s">
        <v>8679</v>
      </c>
      <c r="I3160" s="209" t="s">
        <v>161</v>
      </c>
      <c r="J3160" s="209" t="s">
        <v>5389</v>
      </c>
      <c r="K3160" s="210">
        <v>232.84</v>
      </c>
      <c r="L3160" s="209" t="s">
        <v>5390</v>
      </c>
    </row>
    <row r="3161" spans="1:12" ht="13.5">
      <c r="A3161" s="209" t="s">
        <v>8238</v>
      </c>
      <c r="B3161" s="209" t="s">
        <v>8239</v>
      </c>
      <c r="C3161" s="209" t="s">
        <v>8625</v>
      </c>
      <c r="D3161" s="209" t="s">
        <v>8626</v>
      </c>
      <c r="E3161" s="210" t="s">
        <v>357</v>
      </c>
      <c r="F3161" s="209" t="s">
        <v>357</v>
      </c>
      <c r="G3161" s="209">
        <v>101542</v>
      </c>
      <c r="H3161" s="209" t="s">
        <v>8680</v>
      </c>
      <c r="I3161" s="209" t="s">
        <v>161</v>
      </c>
      <c r="J3161" s="209" t="s">
        <v>5389</v>
      </c>
      <c r="K3161" s="210">
        <v>48.16</v>
      </c>
      <c r="L3161" s="209" t="s">
        <v>5390</v>
      </c>
    </row>
    <row r="3162" spans="1:12" ht="13.5">
      <c r="A3162" s="209" t="s">
        <v>8238</v>
      </c>
      <c r="B3162" s="209" t="s">
        <v>8239</v>
      </c>
      <c r="C3162" s="209" t="s">
        <v>8625</v>
      </c>
      <c r="D3162" s="209" t="s">
        <v>8626</v>
      </c>
      <c r="E3162" s="210" t="s">
        <v>357</v>
      </c>
      <c r="F3162" s="209" t="s">
        <v>357</v>
      </c>
      <c r="G3162" s="209">
        <v>101543</v>
      </c>
      <c r="H3162" s="209" t="s">
        <v>8681</v>
      </c>
      <c r="I3162" s="209" t="s">
        <v>161</v>
      </c>
      <c r="J3162" s="209" t="s">
        <v>5389</v>
      </c>
      <c r="K3162" s="210">
        <v>83.53</v>
      </c>
      <c r="L3162" s="209" t="s">
        <v>5390</v>
      </c>
    </row>
    <row r="3163" spans="1:12" ht="13.5">
      <c r="A3163" s="209" t="s">
        <v>8238</v>
      </c>
      <c r="B3163" s="209" t="s">
        <v>8239</v>
      </c>
      <c r="C3163" s="209" t="s">
        <v>8625</v>
      </c>
      <c r="D3163" s="209" t="s">
        <v>8626</v>
      </c>
      <c r="E3163" s="210" t="s">
        <v>357</v>
      </c>
      <c r="F3163" s="209" t="s">
        <v>357</v>
      </c>
      <c r="G3163" s="209">
        <v>101544</v>
      </c>
      <c r="H3163" s="209" t="s">
        <v>8682</v>
      </c>
      <c r="I3163" s="209" t="s">
        <v>161</v>
      </c>
      <c r="J3163" s="209" t="s">
        <v>5389</v>
      </c>
      <c r="K3163" s="210">
        <v>135.46</v>
      </c>
      <c r="L3163" s="209" t="s">
        <v>5390</v>
      </c>
    </row>
    <row r="3164" spans="1:12" ht="13.5">
      <c r="A3164" s="209" t="s">
        <v>8238</v>
      </c>
      <c r="B3164" s="209" t="s">
        <v>8239</v>
      </c>
      <c r="C3164" s="209" t="s">
        <v>8625</v>
      </c>
      <c r="D3164" s="209" t="s">
        <v>8626</v>
      </c>
      <c r="E3164" s="210" t="s">
        <v>357</v>
      </c>
      <c r="F3164" s="209" t="s">
        <v>357</v>
      </c>
      <c r="G3164" s="209">
        <v>101545</v>
      </c>
      <c r="H3164" s="209" t="s">
        <v>8683</v>
      </c>
      <c r="I3164" s="209" t="s">
        <v>161</v>
      </c>
      <c r="J3164" s="209" t="s">
        <v>5389</v>
      </c>
      <c r="K3164" s="210">
        <v>199.83</v>
      </c>
      <c r="L3164" s="209" t="s">
        <v>5390</v>
      </c>
    </row>
    <row r="3165" spans="1:12" ht="13.5">
      <c r="A3165" s="209" t="s">
        <v>8238</v>
      </c>
      <c r="B3165" s="209" t="s">
        <v>8239</v>
      </c>
      <c r="C3165" s="209" t="s">
        <v>8625</v>
      </c>
      <c r="D3165" s="209" t="s">
        <v>8626</v>
      </c>
      <c r="E3165" s="210" t="s">
        <v>357</v>
      </c>
      <c r="F3165" s="209" t="s">
        <v>357</v>
      </c>
      <c r="G3165" s="209">
        <v>101546</v>
      </c>
      <c r="H3165" s="209" t="s">
        <v>8684</v>
      </c>
      <c r="I3165" s="209" t="s">
        <v>161</v>
      </c>
      <c r="J3165" s="209" t="s">
        <v>5447</v>
      </c>
      <c r="K3165" s="210">
        <v>31.32</v>
      </c>
      <c r="L3165" s="209" t="s">
        <v>5390</v>
      </c>
    </row>
    <row r="3166" spans="1:12" ht="13.5">
      <c r="A3166" s="209" t="s">
        <v>8238</v>
      </c>
      <c r="B3166" s="209" t="s">
        <v>8239</v>
      </c>
      <c r="C3166" s="209" t="s">
        <v>8625</v>
      </c>
      <c r="D3166" s="209" t="s">
        <v>8626</v>
      </c>
      <c r="E3166" s="210" t="s">
        <v>357</v>
      </c>
      <c r="F3166" s="209" t="s">
        <v>357</v>
      </c>
      <c r="G3166" s="209">
        <v>101547</v>
      </c>
      <c r="H3166" s="209" t="s">
        <v>8685</v>
      </c>
      <c r="I3166" s="209" t="s">
        <v>161</v>
      </c>
      <c r="J3166" s="209" t="s">
        <v>5447</v>
      </c>
      <c r="K3166" s="210">
        <v>98.87</v>
      </c>
      <c r="L3166" s="209" t="s">
        <v>5390</v>
      </c>
    </row>
    <row r="3167" spans="1:12" ht="13.5">
      <c r="A3167" s="209" t="s">
        <v>8238</v>
      </c>
      <c r="B3167" s="209" t="s">
        <v>8239</v>
      </c>
      <c r="C3167" s="209" t="s">
        <v>8625</v>
      </c>
      <c r="D3167" s="209" t="s">
        <v>8626</v>
      </c>
      <c r="E3167" s="210" t="s">
        <v>357</v>
      </c>
      <c r="F3167" s="209" t="s">
        <v>357</v>
      </c>
      <c r="G3167" s="209">
        <v>101548</v>
      </c>
      <c r="H3167" s="209" t="s">
        <v>8686</v>
      </c>
      <c r="I3167" s="209" t="s">
        <v>161</v>
      </c>
      <c r="J3167" s="209" t="s">
        <v>5447</v>
      </c>
      <c r="K3167" s="210">
        <v>7.49</v>
      </c>
      <c r="L3167" s="209" t="s">
        <v>5390</v>
      </c>
    </row>
    <row r="3168" spans="1:12" ht="13.5">
      <c r="A3168" s="209" t="s">
        <v>8238</v>
      </c>
      <c r="B3168" s="209" t="s">
        <v>8239</v>
      </c>
      <c r="C3168" s="209" t="s">
        <v>8625</v>
      </c>
      <c r="D3168" s="209" t="s">
        <v>8626</v>
      </c>
      <c r="E3168" s="210" t="s">
        <v>357</v>
      </c>
      <c r="F3168" s="209" t="s">
        <v>357</v>
      </c>
      <c r="G3168" s="209">
        <v>101549</v>
      </c>
      <c r="H3168" s="209" t="s">
        <v>8687</v>
      </c>
      <c r="I3168" s="209" t="s">
        <v>161</v>
      </c>
      <c r="J3168" s="209" t="s">
        <v>5447</v>
      </c>
      <c r="K3168" s="210">
        <v>18.940000000000001</v>
      </c>
      <c r="L3168" s="209" t="s">
        <v>5390</v>
      </c>
    </row>
    <row r="3169" spans="1:12" ht="13.5">
      <c r="A3169" s="209" t="s">
        <v>8238</v>
      </c>
      <c r="B3169" s="209" t="s">
        <v>8239</v>
      </c>
      <c r="C3169" s="209" t="s">
        <v>8625</v>
      </c>
      <c r="D3169" s="209" t="s">
        <v>8626</v>
      </c>
      <c r="E3169" s="210" t="s">
        <v>357</v>
      </c>
      <c r="F3169" s="209" t="s">
        <v>357</v>
      </c>
      <c r="G3169" s="209">
        <v>101553</v>
      </c>
      <c r="H3169" s="209" t="s">
        <v>8688</v>
      </c>
      <c r="I3169" s="209" t="s">
        <v>161</v>
      </c>
      <c r="J3169" s="209" t="s">
        <v>5447</v>
      </c>
      <c r="K3169" s="210">
        <v>22.74</v>
      </c>
      <c r="L3169" s="209" t="s">
        <v>5390</v>
      </c>
    </row>
    <row r="3170" spans="1:12" ht="13.5">
      <c r="A3170" s="209" t="s">
        <v>8238</v>
      </c>
      <c r="B3170" s="209" t="s">
        <v>8239</v>
      </c>
      <c r="C3170" s="209" t="s">
        <v>8625</v>
      </c>
      <c r="D3170" s="209" t="s">
        <v>8626</v>
      </c>
      <c r="E3170" s="210" t="s">
        <v>357</v>
      </c>
      <c r="F3170" s="209" t="s">
        <v>357</v>
      </c>
      <c r="G3170" s="209">
        <v>101554</v>
      </c>
      <c r="H3170" s="209" t="s">
        <v>8689</v>
      </c>
      <c r="I3170" s="209" t="s">
        <v>161</v>
      </c>
      <c r="J3170" s="209" t="s">
        <v>5447</v>
      </c>
      <c r="K3170" s="210">
        <v>15.26</v>
      </c>
      <c r="L3170" s="209" t="s">
        <v>5390</v>
      </c>
    </row>
    <row r="3171" spans="1:12" ht="13.5">
      <c r="A3171" s="209" t="s">
        <v>8238</v>
      </c>
      <c r="B3171" s="209" t="s">
        <v>8239</v>
      </c>
      <c r="C3171" s="209" t="s">
        <v>8625</v>
      </c>
      <c r="D3171" s="209" t="s">
        <v>8626</v>
      </c>
      <c r="E3171" s="210" t="s">
        <v>357</v>
      </c>
      <c r="F3171" s="209" t="s">
        <v>357</v>
      </c>
      <c r="G3171" s="209">
        <v>101555</v>
      </c>
      <c r="H3171" s="209" t="s">
        <v>8690</v>
      </c>
      <c r="I3171" s="209" t="s">
        <v>161</v>
      </c>
      <c r="J3171" s="209" t="s">
        <v>5447</v>
      </c>
      <c r="K3171" s="210">
        <v>8.44</v>
      </c>
      <c r="L3171" s="209" t="s">
        <v>5390</v>
      </c>
    </row>
    <row r="3172" spans="1:12" ht="13.5">
      <c r="A3172" s="209" t="s">
        <v>8238</v>
      </c>
      <c r="B3172" s="209" t="s">
        <v>8239</v>
      </c>
      <c r="C3172" s="209" t="s">
        <v>8625</v>
      </c>
      <c r="D3172" s="209" t="s">
        <v>8626</v>
      </c>
      <c r="E3172" s="210" t="s">
        <v>357</v>
      </c>
      <c r="F3172" s="209" t="s">
        <v>357</v>
      </c>
      <c r="G3172" s="209">
        <v>101556</v>
      </c>
      <c r="H3172" s="209" t="s">
        <v>8691</v>
      </c>
      <c r="I3172" s="209" t="s">
        <v>161</v>
      </c>
      <c r="J3172" s="209" t="s">
        <v>5447</v>
      </c>
      <c r="K3172" s="210">
        <v>7.35</v>
      </c>
      <c r="L3172" s="209" t="s">
        <v>5390</v>
      </c>
    </row>
    <row r="3173" spans="1:12" ht="13.5">
      <c r="A3173" s="209" t="s">
        <v>8238</v>
      </c>
      <c r="B3173" s="209" t="s">
        <v>8239</v>
      </c>
      <c r="C3173" s="209" t="s">
        <v>8625</v>
      </c>
      <c r="D3173" s="209" t="s">
        <v>8626</v>
      </c>
      <c r="E3173" s="210" t="s">
        <v>357</v>
      </c>
      <c r="F3173" s="209" t="s">
        <v>357</v>
      </c>
      <c r="G3173" s="209">
        <v>101560</v>
      </c>
      <c r="H3173" s="209" t="s">
        <v>8692</v>
      </c>
      <c r="I3173" s="209" t="s">
        <v>148</v>
      </c>
      <c r="J3173" s="209" t="s">
        <v>5447</v>
      </c>
      <c r="K3173" s="210">
        <v>9.56</v>
      </c>
      <c r="L3173" s="209" t="s">
        <v>5390</v>
      </c>
    </row>
    <row r="3174" spans="1:12" ht="13.5">
      <c r="A3174" s="209" t="s">
        <v>8238</v>
      </c>
      <c r="B3174" s="209" t="s">
        <v>8239</v>
      </c>
      <c r="C3174" s="209" t="s">
        <v>8625</v>
      </c>
      <c r="D3174" s="209" t="s">
        <v>8626</v>
      </c>
      <c r="E3174" s="210" t="s">
        <v>357</v>
      </c>
      <c r="F3174" s="209" t="s">
        <v>357</v>
      </c>
      <c r="G3174" s="209">
        <v>101561</v>
      </c>
      <c r="H3174" s="209" t="s">
        <v>8693</v>
      </c>
      <c r="I3174" s="209" t="s">
        <v>148</v>
      </c>
      <c r="J3174" s="209" t="s">
        <v>5447</v>
      </c>
      <c r="K3174" s="210">
        <v>15.2</v>
      </c>
      <c r="L3174" s="209" t="s">
        <v>5390</v>
      </c>
    </row>
    <row r="3175" spans="1:12" ht="13.5">
      <c r="A3175" s="209" t="s">
        <v>8238</v>
      </c>
      <c r="B3175" s="209" t="s">
        <v>8239</v>
      </c>
      <c r="C3175" s="209" t="s">
        <v>8625</v>
      </c>
      <c r="D3175" s="209" t="s">
        <v>8626</v>
      </c>
      <c r="E3175" s="210" t="s">
        <v>357</v>
      </c>
      <c r="F3175" s="209" t="s">
        <v>357</v>
      </c>
      <c r="G3175" s="209">
        <v>101562</v>
      </c>
      <c r="H3175" s="209" t="s">
        <v>8694</v>
      </c>
      <c r="I3175" s="209" t="s">
        <v>148</v>
      </c>
      <c r="J3175" s="209" t="s">
        <v>5447</v>
      </c>
      <c r="K3175" s="210">
        <v>23.53</v>
      </c>
      <c r="L3175" s="209" t="s">
        <v>5390</v>
      </c>
    </row>
    <row r="3176" spans="1:12" ht="13.5">
      <c r="A3176" s="209" t="s">
        <v>8238</v>
      </c>
      <c r="B3176" s="209" t="s">
        <v>8239</v>
      </c>
      <c r="C3176" s="209" t="s">
        <v>8625</v>
      </c>
      <c r="D3176" s="209" t="s">
        <v>8626</v>
      </c>
      <c r="E3176" s="210" t="s">
        <v>357</v>
      </c>
      <c r="F3176" s="209" t="s">
        <v>357</v>
      </c>
      <c r="G3176" s="209">
        <v>101563</v>
      </c>
      <c r="H3176" s="209" t="s">
        <v>8695</v>
      </c>
      <c r="I3176" s="209" t="s">
        <v>148</v>
      </c>
      <c r="J3176" s="209" t="s">
        <v>5447</v>
      </c>
      <c r="K3176" s="210">
        <v>33.229999999999997</v>
      </c>
      <c r="L3176" s="209" t="s">
        <v>5390</v>
      </c>
    </row>
    <row r="3177" spans="1:12" ht="13.5">
      <c r="A3177" s="209" t="s">
        <v>8238</v>
      </c>
      <c r="B3177" s="209" t="s">
        <v>8239</v>
      </c>
      <c r="C3177" s="209" t="s">
        <v>8625</v>
      </c>
      <c r="D3177" s="209" t="s">
        <v>8626</v>
      </c>
      <c r="E3177" s="210" t="s">
        <v>357</v>
      </c>
      <c r="F3177" s="209" t="s">
        <v>357</v>
      </c>
      <c r="G3177" s="209">
        <v>101564</v>
      </c>
      <c r="H3177" s="209" t="s">
        <v>8696</v>
      </c>
      <c r="I3177" s="209" t="s">
        <v>148</v>
      </c>
      <c r="J3177" s="209" t="s">
        <v>5447</v>
      </c>
      <c r="K3177" s="210">
        <v>49.12</v>
      </c>
      <c r="L3177" s="209" t="s">
        <v>5390</v>
      </c>
    </row>
    <row r="3178" spans="1:12" ht="13.5">
      <c r="A3178" s="209" t="s">
        <v>8238</v>
      </c>
      <c r="B3178" s="209" t="s">
        <v>8239</v>
      </c>
      <c r="C3178" s="209" t="s">
        <v>8625</v>
      </c>
      <c r="D3178" s="209" t="s">
        <v>8626</v>
      </c>
      <c r="E3178" s="210" t="s">
        <v>357</v>
      </c>
      <c r="F3178" s="209" t="s">
        <v>357</v>
      </c>
      <c r="G3178" s="209">
        <v>101565</v>
      </c>
      <c r="H3178" s="209" t="s">
        <v>8697</v>
      </c>
      <c r="I3178" s="209" t="s">
        <v>148</v>
      </c>
      <c r="J3178" s="209" t="s">
        <v>5447</v>
      </c>
      <c r="K3178" s="210">
        <v>68.7</v>
      </c>
      <c r="L3178" s="209" t="s">
        <v>5390</v>
      </c>
    </row>
    <row r="3179" spans="1:12" ht="13.5">
      <c r="A3179" s="209" t="s">
        <v>8238</v>
      </c>
      <c r="B3179" s="209" t="s">
        <v>8239</v>
      </c>
      <c r="C3179" s="209" t="s">
        <v>8625</v>
      </c>
      <c r="D3179" s="209" t="s">
        <v>8626</v>
      </c>
      <c r="E3179" s="210" t="s">
        <v>357</v>
      </c>
      <c r="F3179" s="209" t="s">
        <v>357</v>
      </c>
      <c r="G3179" s="209">
        <v>101567</v>
      </c>
      <c r="H3179" s="209" t="s">
        <v>8698</v>
      </c>
      <c r="I3179" s="209" t="s">
        <v>148</v>
      </c>
      <c r="J3179" s="209" t="s">
        <v>5447</v>
      </c>
      <c r="K3179" s="210">
        <v>89.18</v>
      </c>
      <c r="L3179" s="209" t="s">
        <v>5390</v>
      </c>
    </row>
    <row r="3180" spans="1:12" ht="13.5">
      <c r="A3180" s="209" t="s">
        <v>8238</v>
      </c>
      <c r="B3180" s="209" t="s">
        <v>8239</v>
      </c>
      <c r="C3180" s="209" t="s">
        <v>8625</v>
      </c>
      <c r="D3180" s="209" t="s">
        <v>8626</v>
      </c>
      <c r="E3180" s="210" t="s">
        <v>357</v>
      </c>
      <c r="F3180" s="209" t="s">
        <v>357</v>
      </c>
      <c r="G3180" s="209">
        <v>101568</v>
      </c>
      <c r="H3180" s="209" t="s">
        <v>8699</v>
      </c>
      <c r="I3180" s="209" t="s">
        <v>148</v>
      </c>
      <c r="J3180" s="209" t="s">
        <v>5447</v>
      </c>
      <c r="K3180" s="210">
        <v>116.6</v>
      </c>
      <c r="L3180" s="209" t="s">
        <v>5390</v>
      </c>
    </row>
    <row r="3181" spans="1:12" ht="13.5">
      <c r="A3181" s="209" t="s">
        <v>8238</v>
      </c>
      <c r="B3181" s="209" t="s">
        <v>8239</v>
      </c>
      <c r="C3181" s="209" t="s">
        <v>8625</v>
      </c>
      <c r="D3181" s="209" t="s">
        <v>8626</v>
      </c>
      <c r="E3181" s="210" t="s">
        <v>357</v>
      </c>
      <c r="F3181" s="209" t="s">
        <v>357</v>
      </c>
      <c r="G3181" s="209">
        <v>101626</v>
      </c>
      <c r="H3181" s="209" t="s">
        <v>8700</v>
      </c>
      <c r="I3181" s="209" t="s">
        <v>161</v>
      </c>
      <c r="J3181" s="209" t="s">
        <v>5389</v>
      </c>
      <c r="K3181" s="210">
        <v>170.44</v>
      </c>
      <c r="L3181" s="209" t="s">
        <v>5390</v>
      </c>
    </row>
    <row r="3182" spans="1:12" ht="13.5">
      <c r="A3182" s="209" t="s">
        <v>8238</v>
      </c>
      <c r="B3182" s="209" t="s">
        <v>8239</v>
      </c>
      <c r="C3182" s="209" t="s">
        <v>8625</v>
      </c>
      <c r="D3182" s="209" t="s">
        <v>8626</v>
      </c>
      <c r="E3182" s="210" t="s">
        <v>357</v>
      </c>
      <c r="F3182" s="209" t="s">
        <v>357</v>
      </c>
      <c r="G3182" s="209">
        <v>101627</v>
      </c>
      <c r="H3182" s="209" t="s">
        <v>8701</v>
      </c>
      <c r="I3182" s="209" t="s">
        <v>161</v>
      </c>
      <c r="J3182" s="209" t="s">
        <v>5389</v>
      </c>
      <c r="K3182" s="210">
        <v>265.88</v>
      </c>
      <c r="L3182" s="209" t="s">
        <v>5390</v>
      </c>
    </row>
    <row r="3183" spans="1:12" ht="13.5">
      <c r="A3183" s="209" t="s">
        <v>8238</v>
      </c>
      <c r="B3183" s="209" t="s">
        <v>8239</v>
      </c>
      <c r="C3183" s="209" t="s">
        <v>8625</v>
      </c>
      <c r="D3183" s="209" t="s">
        <v>8626</v>
      </c>
      <c r="E3183" s="210" t="s">
        <v>357</v>
      </c>
      <c r="F3183" s="209" t="s">
        <v>357</v>
      </c>
      <c r="G3183" s="209">
        <v>101628</v>
      </c>
      <c r="H3183" s="209" t="s">
        <v>8702</v>
      </c>
      <c r="I3183" s="209" t="s">
        <v>161</v>
      </c>
      <c r="J3183" s="209" t="s">
        <v>5389</v>
      </c>
      <c r="K3183" s="210">
        <v>126.29</v>
      </c>
      <c r="L3183" s="209" t="s">
        <v>5390</v>
      </c>
    </row>
    <row r="3184" spans="1:12" ht="13.5">
      <c r="A3184" s="209" t="s">
        <v>8238</v>
      </c>
      <c r="B3184" s="209" t="s">
        <v>8239</v>
      </c>
      <c r="C3184" s="209" t="s">
        <v>8625</v>
      </c>
      <c r="D3184" s="209" t="s">
        <v>8626</v>
      </c>
      <c r="E3184" s="210" t="s">
        <v>357</v>
      </c>
      <c r="F3184" s="209" t="s">
        <v>357</v>
      </c>
      <c r="G3184" s="209">
        <v>101629</v>
      </c>
      <c r="H3184" s="209" t="s">
        <v>8703</v>
      </c>
      <c r="I3184" s="209" t="s">
        <v>161</v>
      </c>
      <c r="J3184" s="209" t="s">
        <v>5389</v>
      </c>
      <c r="K3184" s="210">
        <v>149.03</v>
      </c>
      <c r="L3184" s="209" t="s">
        <v>5390</v>
      </c>
    </row>
    <row r="3185" spans="1:12" ht="13.5">
      <c r="A3185" s="209" t="s">
        <v>8238</v>
      </c>
      <c r="B3185" s="209" t="s">
        <v>8239</v>
      </c>
      <c r="C3185" s="209" t="s">
        <v>8625</v>
      </c>
      <c r="D3185" s="209" t="s">
        <v>8626</v>
      </c>
      <c r="E3185" s="210" t="s">
        <v>357</v>
      </c>
      <c r="F3185" s="209" t="s">
        <v>357</v>
      </c>
      <c r="G3185" s="209">
        <v>101630</v>
      </c>
      <c r="H3185" s="209" t="s">
        <v>8704</v>
      </c>
      <c r="I3185" s="209" t="s">
        <v>161</v>
      </c>
      <c r="J3185" s="209" t="s">
        <v>5389</v>
      </c>
      <c r="K3185" s="210">
        <v>67.900000000000006</v>
      </c>
      <c r="L3185" s="209" t="s">
        <v>5390</v>
      </c>
    </row>
    <row r="3186" spans="1:12" ht="13.5">
      <c r="A3186" s="209" t="s">
        <v>8238</v>
      </c>
      <c r="B3186" s="209" t="s">
        <v>8239</v>
      </c>
      <c r="C3186" s="209" t="s">
        <v>8625</v>
      </c>
      <c r="D3186" s="209" t="s">
        <v>8626</v>
      </c>
      <c r="E3186" s="210" t="s">
        <v>357</v>
      </c>
      <c r="F3186" s="209" t="s">
        <v>357</v>
      </c>
      <c r="G3186" s="209">
        <v>101631</v>
      </c>
      <c r="H3186" s="209" t="s">
        <v>8705</v>
      </c>
      <c r="I3186" s="209" t="s">
        <v>161</v>
      </c>
      <c r="J3186" s="209" t="s">
        <v>5447</v>
      </c>
      <c r="K3186" s="210">
        <v>29.32</v>
      </c>
      <c r="L3186" s="209" t="s">
        <v>5390</v>
      </c>
    </row>
    <row r="3187" spans="1:12" ht="13.5">
      <c r="A3187" s="209" t="s">
        <v>8238</v>
      </c>
      <c r="B3187" s="209" t="s">
        <v>8239</v>
      </c>
      <c r="C3187" s="209" t="s">
        <v>8625</v>
      </c>
      <c r="D3187" s="209" t="s">
        <v>8626</v>
      </c>
      <c r="E3187" s="210" t="s">
        <v>357</v>
      </c>
      <c r="F3187" s="209" t="s">
        <v>357</v>
      </c>
      <c r="G3187" s="209">
        <v>101632</v>
      </c>
      <c r="H3187" s="209" t="s">
        <v>218</v>
      </c>
      <c r="I3187" s="209" t="s">
        <v>161</v>
      </c>
      <c r="J3187" s="209" t="s">
        <v>5389</v>
      </c>
      <c r="K3187" s="210">
        <v>38.11</v>
      </c>
      <c r="L3187" s="209" t="s">
        <v>5390</v>
      </c>
    </row>
    <row r="3188" spans="1:12" ht="13.5">
      <c r="A3188" s="209" t="s">
        <v>8238</v>
      </c>
      <c r="B3188" s="209" t="s">
        <v>8239</v>
      </c>
      <c r="C3188" s="209" t="s">
        <v>8625</v>
      </c>
      <c r="D3188" s="209" t="s">
        <v>8626</v>
      </c>
      <c r="E3188" s="210" t="s">
        <v>357</v>
      </c>
      <c r="F3188" s="209" t="s">
        <v>357</v>
      </c>
      <c r="G3188" s="209">
        <v>101633</v>
      </c>
      <c r="H3188" s="209" t="s">
        <v>8706</v>
      </c>
      <c r="I3188" s="209" t="s">
        <v>161</v>
      </c>
      <c r="J3188" s="209" t="s">
        <v>5389</v>
      </c>
      <c r="K3188" s="210">
        <v>95.19</v>
      </c>
      <c r="L3188" s="209" t="s">
        <v>5390</v>
      </c>
    </row>
    <row r="3189" spans="1:12" ht="13.5">
      <c r="A3189" s="209" t="s">
        <v>8238</v>
      </c>
      <c r="B3189" s="209" t="s">
        <v>8239</v>
      </c>
      <c r="C3189" s="209" t="s">
        <v>8625</v>
      </c>
      <c r="D3189" s="209" t="s">
        <v>8626</v>
      </c>
      <c r="E3189" s="210" t="s">
        <v>357</v>
      </c>
      <c r="F3189" s="209" t="s">
        <v>357</v>
      </c>
      <c r="G3189" s="209">
        <v>101636</v>
      </c>
      <c r="H3189" s="209" t="s">
        <v>8707</v>
      </c>
      <c r="I3189" s="209" t="s">
        <v>161</v>
      </c>
      <c r="J3189" s="209" t="s">
        <v>5389</v>
      </c>
      <c r="K3189" s="210">
        <v>137.84</v>
      </c>
      <c r="L3189" s="209" t="s">
        <v>5390</v>
      </c>
    </row>
    <row r="3190" spans="1:12" ht="13.5">
      <c r="A3190" s="209" t="s">
        <v>8238</v>
      </c>
      <c r="B3190" s="209" t="s">
        <v>8239</v>
      </c>
      <c r="C3190" s="209" t="s">
        <v>8625</v>
      </c>
      <c r="D3190" s="209" t="s">
        <v>8626</v>
      </c>
      <c r="E3190" s="210" t="s">
        <v>357</v>
      </c>
      <c r="F3190" s="209" t="s">
        <v>357</v>
      </c>
      <c r="G3190" s="209">
        <v>101637</v>
      </c>
      <c r="H3190" s="209" t="s">
        <v>8708</v>
      </c>
      <c r="I3190" s="209" t="s">
        <v>161</v>
      </c>
      <c r="J3190" s="209" t="s">
        <v>5389</v>
      </c>
      <c r="K3190" s="210">
        <v>132.84</v>
      </c>
      <c r="L3190" s="209" t="s">
        <v>5390</v>
      </c>
    </row>
    <row r="3191" spans="1:12" ht="13.5">
      <c r="A3191" s="209" t="s">
        <v>8238</v>
      </c>
      <c r="B3191" s="209" t="s">
        <v>8239</v>
      </c>
      <c r="C3191" s="209" t="s">
        <v>8625</v>
      </c>
      <c r="D3191" s="209" t="s">
        <v>8626</v>
      </c>
      <c r="E3191" s="210" t="s">
        <v>357</v>
      </c>
      <c r="F3191" s="209" t="s">
        <v>357</v>
      </c>
      <c r="G3191" s="209">
        <v>101640</v>
      </c>
      <c r="H3191" s="209" t="s">
        <v>8709</v>
      </c>
      <c r="I3191" s="209" t="s">
        <v>161</v>
      </c>
      <c r="J3191" s="209" t="s">
        <v>5447</v>
      </c>
      <c r="K3191" s="210">
        <v>63.94</v>
      </c>
      <c r="L3191" s="209" t="s">
        <v>5390</v>
      </c>
    </row>
    <row r="3192" spans="1:12" ht="13.5">
      <c r="A3192" s="209" t="s">
        <v>8238</v>
      </c>
      <c r="B3192" s="209" t="s">
        <v>8239</v>
      </c>
      <c r="C3192" s="209" t="s">
        <v>8625</v>
      </c>
      <c r="D3192" s="209" t="s">
        <v>8626</v>
      </c>
      <c r="E3192" s="210" t="s">
        <v>357</v>
      </c>
      <c r="F3192" s="209" t="s">
        <v>357</v>
      </c>
      <c r="G3192" s="209">
        <v>101641</v>
      </c>
      <c r="H3192" s="209" t="s">
        <v>8710</v>
      </c>
      <c r="I3192" s="209" t="s">
        <v>161</v>
      </c>
      <c r="J3192" s="209" t="s">
        <v>5447</v>
      </c>
      <c r="K3192" s="210">
        <v>33.229999999999997</v>
      </c>
      <c r="L3192" s="209" t="s">
        <v>5390</v>
      </c>
    </row>
    <row r="3193" spans="1:12" ht="13.5">
      <c r="A3193" s="209" t="s">
        <v>8238</v>
      </c>
      <c r="B3193" s="209" t="s">
        <v>8239</v>
      </c>
      <c r="C3193" s="209" t="s">
        <v>8625</v>
      </c>
      <c r="D3193" s="209" t="s">
        <v>8626</v>
      </c>
      <c r="E3193" s="210" t="s">
        <v>357</v>
      </c>
      <c r="F3193" s="209" t="s">
        <v>357</v>
      </c>
      <c r="G3193" s="209">
        <v>101642</v>
      </c>
      <c r="H3193" s="209" t="s">
        <v>8711</v>
      </c>
      <c r="I3193" s="209" t="s">
        <v>161</v>
      </c>
      <c r="J3193" s="209" t="s">
        <v>5447</v>
      </c>
      <c r="K3193" s="210">
        <v>16.78</v>
      </c>
      <c r="L3193" s="209" t="s">
        <v>5390</v>
      </c>
    </row>
    <row r="3194" spans="1:12" ht="13.5">
      <c r="A3194" s="209" t="s">
        <v>8238</v>
      </c>
      <c r="B3194" s="209" t="s">
        <v>8239</v>
      </c>
      <c r="C3194" s="209" t="s">
        <v>8625</v>
      </c>
      <c r="D3194" s="209" t="s">
        <v>8626</v>
      </c>
      <c r="E3194" s="210" t="s">
        <v>357</v>
      </c>
      <c r="F3194" s="209" t="s">
        <v>357</v>
      </c>
      <c r="G3194" s="209">
        <v>101643</v>
      </c>
      <c r="H3194" s="209" t="s">
        <v>8712</v>
      </c>
      <c r="I3194" s="209" t="s">
        <v>161</v>
      </c>
      <c r="J3194" s="209" t="s">
        <v>5447</v>
      </c>
      <c r="K3194" s="210">
        <v>29.03</v>
      </c>
      <c r="L3194" s="209" t="s">
        <v>5390</v>
      </c>
    </row>
    <row r="3195" spans="1:12" ht="13.5">
      <c r="A3195" s="209" t="s">
        <v>8238</v>
      </c>
      <c r="B3195" s="209" t="s">
        <v>8239</v>
      </c>
      <c r="C3195" s="209" t="s">
        <v>8625</v>
      </c>
      <c r="D3195" s="209" t="s">
        <v>8626</v>
      </c>
      <c r="E3195" s="210" t="s">
        <v>357</v>
      </c>
      <c r="F3195" s="209" t="s">
        <v>357</v>
      </c>
      <c r="G3195" s="209">
        <v>101644</v>
      </c>
      <c r="H3195" s="209" t="s">
        <v>8713</v>
      </c>
      <c r="I3195" s="209" t="s">
        <v>161</v>
      </c>
      <c r="J3195" s="209" t="s">
        <v>5447</v>
      </c>
      <c r="K3195" s="210">
        <v>39.200000000000003</v>
      </c>
      <c r="L3195" s="209" t="s">
        <v>5390</v>
      </c>
    </row>
    <row r="3196" spans="1:12" ht="13.5">
      <c r="A3196" s="209" t="s">
        <v>8238</v>
      </c>
      <c r="B3196" s="209" t="s">
        <v>8239</v>
      </c>
      <c r="C3196" s="209" t="s">
        <v>8625</v>
      </c>
      <c r="D3196" s="209" t="s">
        <v>8626</v>
      </c>
      <c r="E3196" s="210" t="s">
        <v>357</v>
      </c>
      <c r="F3196" s="209" t="s">
        <v>357</v>
      </c>
      <c r="G3196" s="209">
        <v>101645</v>
      </c>
      <c r="H3196" s="209" t="s">
        <v>8714</v>
      </c>
      <c r="I3196" s="209" t="s">
        <v>161</v>
      </c>
      <c r="J3196" s="209" t="s">
        <v>5447</v>
      </c>
      <c r="K3196" s="210">
        <v>18.68</v>
      </c>
      <c r="L3196" s="209" t="s">
        <v>5390</v>
      </c>
    </row>
    <row r="3197" spans="1:12" ht="13.5">
      <c r="A3197" s="209" t="s">
        <v>8238</v>
      </c>
      <c r="B3197" s="209" t="s">
        <v>8239</v>
      </c>
      <c r="C3197" s="209" t="s">
        <v>8625</v>
      </c>
      <c r="D3197" s="209" t="s">
        <v>8626</v>
      </c>
      <c r="E3197" s="210" t="s">
        <v>357</v>
      </c>
      <c r="F3197" s="209" t="s">
        <v>357</v>
      </c>
      <c r="G3197" s="209">
        <v>101646</v>
      </c>
      <c r="H3197" s="209" t="s">
        <v>8715</v>
      </c>
      <c r="I3197" s="209" t="s">
        <v>161</v>
      </c>
      <c r="J3197" s="209" t="s">
        <v>5447</v>
      </c>
      <c r="K3197" s="210">
        <v>24.73</v>
      </c>
      <c r="L3197" s="209" t="s">
        <v>5390</v>
      </c>
    </row>
    <row r="3198" spans="1:12" ht="13.5">
      <c r="A3198" s="209" t="s">
        <v>8238</v>
      </c>
      <c r="B3198" s="209" t="s">
        <v>8239</v>
      </c>
      <c r="C3198" s="209" t="s">
        <v>8625</v>
      </c>
      <c r="D3198" s="209" t="s">
        <v>8626</v>
      </c>
      <c r="E3198" s="210" t="s">
        <v>357</v>
      </c>
      <c r="F3198" s="209" t="s">
        <v>357</v>
      </c>
      <c r="G3198" s="209">
        <v>101647</v>
      </c>
      <c r="H3198" s="209" t="s">
        <v>8716</v>
      </c>
      <c r="I3198" s="209" t="s">
        <v>161</v>
      </c>
      <c r="J3198" s="209" t="s">
        <v>5447</v>
      </c>
      <c r="K3198" s="210">
        <v>45.23</v>
      </c>
      <c r="L3198" s="209" t="s">
        <v>5390</v>
      </c>
    </row>
    <row r="3199" spans="1:12" ht="13.5">
      <c r="A3199" s="209" t="s">
        <v>8238</v>
      </c>
      <c r="B3199" s="209" t="s">
        <v>8239</v>
      </c>
      <c r="C3199" s="209" t="s">
        <v>8625</v>
      </c>
      <c r="D3199" s="209" t="s">
        <v>8626</v>
      </c>
      <c r="E3199" s="210" t="s">
        <v>357</v>
      </c>
      <c r="F3199" s="209" t="s">
        <v>357</v>
      </c>
      <c r="G3199" s="209">
        <v>101648</v>
      </c>
      <c r="H3199" s="209" t="s">
        <v>8717</v>
      </c>
      <c r="I3199" s="209" t="s">
        <v>161</v>
      </c>
      <c r="J3199" s="209" t="s">
        <v>5447</v>
      </c>
      <c r="K3199" s="210">
        <v>35.04</v>
      </c>
      <c r="L3199" s="209" t="s">
        <v>5390</v>
      </c>
    </row>
    <row r="3200" spans="1:12" ht="13.5">
      <c r="A3200" s="209" t="s">
        <v>8238</v>
      </c>
      <c r="B3200" s="209" t="s">
        <v>8239</v>
      </c>
      <c r="C3200" s="209" t="s">
        <v>8625</v>
      </c>
      <c r="D3200" s="209" t="s">
        <v>8626</v>
      </c>
      <c r="E3200" s="210" t="s">
        <v>357</v>
      </c>
      <c r="F3200" s="209" t="s">
        <v>357</v>
      </c>
      <c r="G3200" s="209">
        <v>101649</v>
      </c>
      <c r="H3200" s="209" t="s">
        <v>8718</v>
      </c>
      <c r="I3200" s="209" t="s">
        <v>161</v>
      </c>
      <c r="J3200" s="209" t="s">
        <v>5447</v>
      </c>
      <c r="K3200" s="210">
        <v>40.33</v>
      </c>
      <c r="L3200" s="209" t="s">
        <v>5390</v>
      </c>
    </row>
    <row r="3201" spans="1:12" ht="13.5">
      <c r="A3201" s="209" t="s">
        <v>8238</v>
      </c>
      <c r="B3201" s="209" t="s">
        <v>8239</v>
      </c>
      <c r="C3201" s="209" t="s">
        <v>8625</v>
      </c>
      <c r="D3201" s="209" t="s">
        <v>8626</v>
      </c>
      <c r="E3201" s="210" t="s">
        <v>357</v>
      </c>
      <c r="F3201" s="209" t="s">
        <v>357</v>
      </c>
      <c r="G3201" s="209">
        <v>101650</v>
      </c>
      <c r="H3201" s="209" t="s">
        <v>8719</v>
      </c>
      <c r="I3201" s="209" t="s">
        <v>161</v>
      </c>
      <c r="J3201" s="209" t="s">
        <v>5447</v>
      </c>
      <c r="K3201" s="210">
        <v>46.84</v>
      </c>
      <c r="L3201" s="209" t="s">
        <v>5390</v>
      </c>
    </row>
    <row r="3202" spans="1:12" ht="13.5">
      <c r="A3202" s="209" t="s">
        <v>8238</v>
      </c>
      <c r="B3202" s="209" t="s">
        <v>8239</v>
      </c>
      <c r="C3202" s="209" t="s">
        <v>8625</v>
      </c>
      <c r="D3202" s="209" t="s">
        <v>8626</v>
      </c>
      <c r="E3202" s="210" t="s">
        <v>357</v>
      </c>
      <c r="F3202" s="209" t="s">
        <v>357</v>
      </c>
      <c r="G3202" s="209">
        <v>101651</v>
      </c>
      <c r="H3202" s="209" t="s">
        <v>8720</v>
      </c>
      <c r="I3202" s="209" t="s">
        <v>161</v>
      </c>
      <c r="J3202" s="209" t="s">
        <v>5389</v>
      </c>
      <c r="K3202" s="210">
        <v>58.8</v>
      </c>
      <c r="L3202" s="209" t="s">
        <v>5390</v>
      </c>
    </row>
    <row r="3203" spans="1:12" ht="13.5">
      <c r="A3203" s="209" t="s">
        <v>8238</v>
      </c>
      <c r="B3203" s="209" t="s">
        <v>8239</v>
      </c>
      <c r="C3203" s="209" t="s">
        <v>8625</v>
      </c>
      <c r="D3203" s="209" t="s">
        <v>8626</v>
      </c>
      <c r="E3203" s="210" t="s">
        <v>357</v>
      </c>
      <c r="F3203" s="209" t="s">
        <v>357</v>
      </c>
      <c r="G3203" s="209">
        <v>101652</v>
      </c>
      <c r="H3203" s="209" t="s">
        <v>8721</v>
      </c>
      <c r="I3203" s="209" t="s">
        <v>161</v>
      </c>
      <c r="J3203" s="209" t="s">
        <v>5389</v>
      </c>
      <c r="K3203" s="210">
        <v>500.64</v>
      </c>
      <c r="L3203" s="209" t="s">
        <v>5390</v>
      </c>
    </row>
    <row r="3204" spans="1:12" ht="13.5">
      <c r="A3204" s="209" t="s">
        <v>8238</v>
      </c>
      <c r="B3204" s="209" t="s">
        <v>8239</v>
      </c>
      <c r="C3204" s="209" t="s">
        <v>8625</v>
      </c>
      <c r="D3204" s="209" t="s">
        <v>8626</v>
      </c>
      <c r="E3204" s="210" t="s">
        <v>357</v>
      </c>
      <c r="F3204" s="209" t="s">
        <v>357</v>
      </c>
      <c r="G3204" s="209">
        <v>101653</v>
      </c>
      <c r="H3204" s="209" t="s">
        <v>8722</v>
      </c>
      <c r="I3204" s="209" t="s">
        <v>161</v>
      </c>
      <c r="J3204" s="209" t="s">
        <v>5389</v>
      </c>
      <c r="K3204" s="210">
        <v>259.51</v>
      </c>
      <c r="L3204" s="209" t="s">
        <v>5390</v>
      </c>
    </row>
    <row r="3205" spans="1:12" ht="13.5">
      <c r="A3205" s="209" t="s">
        <v>8238</v>
      </c>
      <c r="B3205" s="209" t="s">
        <v>8239</v>
      </c>
      <c r="C3205" s="209" t="s">
        <v>8625</v>
      </c>
      <c r="D3205" s="209" t="s">
        <v>8626</v>
      </c>
      <c r="E3205" s="210" t="s">
        <v>357</v>
      </c>
      <c r="F3205" s="209" t="s">
        <v>357</v>
      </c>
      <c r="G3205" s="209">
        <v>101654</v>
      </c>
      <c r="H3205" s="209" t="s">
        <v>8723</v>
      </c>
      <c r="I3205" s="209" t="s">
        <v>161</v>
      </c>
      <c r="J3205" s="209" t="s">
        <v>5389</v>
      </c>
      <c r="K3205" s="210">
        <v>220.67</v>
      </c>
      <c r="L3205" s="209" t="s">
        <v>5390</v>
      </c>
    </row>
    <row r="3206" spans="1:12" ht="13.5">
      <c r="A3206" s="209" t="s">
        <v>8238</v>
      </c>
      <c r="B3206" s="209" t="s">
        <v>8239</v>
      </c>
      <c r="C3206" s="209" t="s">
        <v>8625</v>
      </c>
      <c r="D3206" s="209" t="s">
        <v>8626</v>
      </c>
      <c r="E3206" s="210" t="s">
        <v>357</v>
      </c>
      <c r="F3206" s="209" t="s">
        <v>357</v>
      </c>
      <c r="G3206" s="209">
        <v>101655</v>
      </c>
      <c r="H3206" s="209" t="s">
        <v>8724</v>
      </c>
      <c r="I3206" s="209" t="s">
        <v>161</v>
      </c>
      <c r="J3206" s="209" t="s">
        <v>5389</v>
      </c>
      <c r="K3206" s="210">
        <v>351.15</v>
      </c>
      <c r="L3206" s="209" t="s">
        <v>5390</v>
      </c>
    </row>
    <row r="3207" spans="1:12" ht="13.5">
      <c r="A3207" s="209" t="s">
        <v>8238</v>
      </c>
      <c r="B3207" s="209" t="s">
        <v>8239</v>
      </c>
      <c r="C3207" s="209" t="s">
        <v>8625</v>
      </c>
      <c r="D3207" s="209" t="s">
        <v>8626</v>
      </c>
      <c r="E3207" s="210" t="s">
        <v>357</v>
      </c>
      <c r="F3207" s="209" t="s">
        <v>357</v>
      </c>
      <c r="G3207" s="209">
        <v>101656</v>
      </c>
      <c r="H3207" s="209" t="s">
        <v>8725</v>
      </c>
      <c r="I3207" s="209" t="s">
        <v>161</v>
      </c>
      <c r="J3207" s="209" t="s">
        <v>5389</v>
      </c>
      <c r="K3207" s="210">
        <v>381.61</v>
      </c>
      <c r="L3207" s="209" t="s">
        <v>5390</v>
      </c>
    </row>
    <row r="3208" spans="1:12" ht="13.5">
      <c r="A3208" s="209" t="s">
        <v>8238</v>
      </c>
      <c r="B3208" s="209" t="s">
        <v>8239</v>
      </c>
      <c r="C3208" s="209" t="s">
        <v>8625</v>
      </c>
      <c r="D3208" s="209" t="s">
        <v>8626</v>
      </c>
      <c r="E3208" s="210" t="s">
        <v>357</v>
      </c>
      <c r="F3208" s="209" t="s">
        <v>357</v>
      </c>
      <c r="G3208" s="209">
        <v>101657</v>
      </c>
      <c r="H3208" s="209" t="s">
        <v>304</v>
      </c>
      <c r="I3208" s="209" t="s">
        <v>161</v>
      </c>
      <c r="J3208" s="209" t="s">
        <v>5389</v>
      </c>
      <c r="K3208" s="210">
        <v>446.5</v>
      </c>
      <c r="L3208" s="209" t="s">
        <v>5390</v>
      </c>
    </row>
    <row r="3209" spans="1:12" ht="13.5">
      <c r="A3209" s="209" t="s">
        <v>8238</v>
      </c>
      <c r="B3209" s="209" t="s">
        <v>8239</v>
      </c>
      <c r="C3209" s="209" t="s">
        <v>8625</v>
      </c>
      <c r="D3209" s="209" t="s">
        <v>8626</v>
      </c>
      <c r="E3209" s="210" t="s">
        <v>357</v>
      </c>
      <c r="F3209" s="209" t="s">
        <v>357</v>
      </c>
      <c r="G3209" s="209">
        <v>101658</v>
      </c>
      <c r="H3209" s="209" t="s">
        <v>8726</v>
      </c>
      <c r="I3209" s="209" t="s">
        <v>161</v>
      </c>
      <c r="J3209" s="209" t="s">
        <v>5389</v>
      </c>
      <c r="K3209" s="210">
        <v>579.94000000000005</v>
      </c>
      <c r="L3209" s="209" t="s">
        <v>5390</v>
      </c>
    </row>
    <row r="3210" spans="1:12" ht="13.5">
      <c r="A3210" s="209" t="s">
        <v>8238</v>
      </c>
      <c r="B3210" s="209" t="s">
        <v>8239</v>
      </c>
      <c r="C3210" s="209" t="s">
        <v>8625</v>
      </c>
      <c r="D3210" s="209" t="s">
        <v>8626</v>
      </c>
      <c r="E3210" s="210" t="s">
        <v>357</v>
      </c>
      <c r="F3210" s="209" t="s">
        <v>357</v>
      </c>
      <c r="G3210" s="209">
        <v>101659</v>
      </c>
      <c r="H3210" s="209" t="s">
        <v>345</v>
      </c>
      <c r="I3210" s="209" t="s">
        <v>161</v>
      </c>
      <c r="J3210" s="209" t="s">
        <v>5389</v>
      </c>
      <c r="K3210" s="210">
        <v>662.93</v>
      </c>
      <c r="L3210" s="209" t="s">
        <v>5390</v>
      </c>
    </row>
    <row r="3211" spans="1:12" ht="13.5">
      <c r="A3211" s="209" t="s">
        <v>8238</v>
      </c>
      <c r="B3211" s="209" t="s">
        <v>8239</v>
      </c>
      <c r="C3211" s="209" t="s">
        <v>8625</v>
      </c>
      <c r="D3211" s="209" t="s">
        <v>8626</v>
      </c>
      <c r="E3211" s="210" t="s">
        <v>357</v>
      </c>
      <c r="F3211" s="209" t="s">
        <v>357</v>
      </c>
      <c r="G3211" s="209">
        <v>101660</v>
      </c>
      <c r="H3211" s="209" t="s">
        <v>8727</v>
      </c>
      <c r="I3211" s="209" t="s">
        <v>161</v>
      </c>
      <c r="J3211" s="209" t="s">
        <v>5389</v>
      </c>
      <c r="K3211" s="211">
        <v>1054.71</v>
      </c>
      <c r="L3211" s="209" t="s">
        <v>5390</v>
      </c>
    </row>
    <row r="3212" spans="1:12" ht="13.5">
      <c r="A3212" s="209" t="s">
        <v>8238</v>
      </c>
      <c r="B3212" s="209" t="s">
        <v>8239</v>
      </c>
      <c r="C3212" s="209" t="s">
        <v>8625</v>
      </c>
      <c r="D3212" s="209" t="s">
        <v>8626</v>
      </c>
      <c r="E3212" s="210" t="s">
        <v>357</v>
      </c>
      <c r="F3212" s="209" t="s">
        <v>357</v>
      </c>
      <c r="G3212" s="209">
        <v>101661</v>
      </c>
      <c r="H3212" s="209" t="s">
        <v>8728</v>
      </c>
      <c r="I3212" s="209" t="s">
        <v>161</v>
      </c>
      <c r="J3212" s="209" t="s">
        <v>5389</v>
      </c>
      <c r="K3212" s="210">
        <v>99.88</v>
      </c>
      <c r="L3212" s="209" t="s">
        <v>5390</v>
      </c>
    </row>
    <row r="3213" spans="1:12" ht="13.5">
      <c r="A3213" s="209" t="s">
        <v>8238</v>
      </c>
      <c r="B3213" s="209" t="s">
        <v>8239</v>
      </c>
      <c r="C3213" s="209" t="s">
        <v>8625</v>
      </c>
      <c r="D3213" s="209" t="s">
        <v>8626</v>
      </c>
      <c r="E3213" s="210" t="s">
        <v>357</v>
      </c>
      <c r="F3213" s="209" t="s">
        <v>357</v>
      </c>
      <c r="G3213" s="209">
        <v>101662</v>
      </c>
      <c r="H3213" s="209" t="s">
        <v>8729</v>
      </c>
      <c r="I3213" s="209" t="s">
        <v>161</v>
      </c>
      <c r="J3213" s="209" t="s">
        <v>5389</v>
      </c>
      <c r="K3213" s="210">
        <v>678.72</v>
      </c>
      <c r="L3213" s="209" t="s">
        <v>5390</v>
      </c>
    </row>
    <row r="3214" spans="1:12" ht="13.5">
      <c r="A3214" s="209" t="s">
        <v>8238</v>
      </c>
      <c r="B3214" s="209" t="s">
        <v>8239</v>
      </c>
      <c r="C3214" s="209" t="s">
        <v>8625</v>
      </c>
      <c r="D3214" s="209" t="s">
        <v>8626</v>
      </c>
      <c r="E3214" s="210" t="s">
        <v>357</v>
      </c>
      <c r="F3214" s="209" t="s">
        <v>357</v>
      </c>
      <c r="G3214" s="209">
        <v>101663</v>
      </c>
      <c r="H3214" s="209" t="s">
        <v>8730</v>
      </c>
      <c r="I3214" s="209" t="s">
        <v>161</v>
      </c>
      <c r="J3214" s="209" t="s">
        <v>5389</v>
      </c>
      <c r="K3214" s="210">
        <v>24.16</v>
      </c>
      <c r="L3214" s="209" t="s">
        <v>5390</v>
      </c>
    </row>
    <row r="3215" spans="1:12" ht="13.5">
      <c r="A3215" s="209" t="s">
        <v>8238</v>
      </c>
      <c r="B3215" s="209" t="s">
        <v>8239</v>
      </c>
      <c r="C3215" s="209" t="s">
        <v>8625</v>
      </c>
      <c r="D3215" s="209" t="s">
        <v>8626</v>
      </c>
      <c r="E3215" s="210" t="s">
        <v>357</v>
      </c>
      <c r="F3215" s="209" t="s">
        <v>357</v>
      </c>
      <c r="G3215" s="209">
        <v>101664</v>
      </c>
      <c r="H3215" s="209" t="s">
        <v>8731</v>
      </c>
      <c r="I3215" s="209" t="s">
        <v>161</v>
      </c>
      <c r="J3215" s="209" t="s">
        <v>5389</v>
      </c>
      <c r="K3215" s="210">
        <v>25.45</v>
      </c>
      <c r="L3215" s="209" t="s">
        <v>5390</v>
      </c>
    </row>
    <row r="3216" spans="1:12" ht="13.5">
      <c r="A3216" s="209" t="s">
        <v>8238</v>
      </c>
      <c r="B3216" s="209" t="s">
        <v>8239</v>
      </c>
      <c r="C3216" s="209" t="s">
        <v>8625</v>
      </c>
      <c r="D3216" s="209" t="s">
        <v>8626</v>
      </c>
      <c r="E3216" s="210" t="s">
        <v>357</v>
      </c>
      <c r="F3216" s="209" t="s">
        <v>357</v>
      </c>
      <c r="G3216" s="209">
        <v>101665</v>
      </c>
      <c r="H3216" s="209" t="s">
        <v>8732</v>
      </c>
      <c r="I3216" s="209" t="s">
        <v>161</v>
      </c>
      <c r="J3216" s="209" t="s">
        <v>5389</v>
      </c>
      <c r="K3216" s="210">
        <v>31.04</v>
      </c>
      <c r="L3216" s="209" t="s">
        <v>5390</v>
      </c>
    </row>
    <row r="3217" spans="1:12" ht="13.5">
      <c r="A3217" s="209" t="s">
        <v>8238</v>
      </c>
      <c r="B3217" s="209" t="s">
        <v>8239</v>
      </c>
      <c r="C3217" s="209" t="s">
        <v>8625</v>
      </c>
      <c r="D3217" s="209" t="s">
        <v>8626</v>
      </c>
      <c r="E3217" s="210" t="s">
        <v>357</v>
      </c>
      <c r="F3217" s="209" t="s">
        <v>357</v>
      </c>
      <c r="G3217" s="209">
        <v>101666</v>
      </c>
      <c r="H3217" s="209" t="s">
        <v>8733</v>
      </c>
      <c r="I3217" s="209" t="s">
        <v>161</v>
      </c>
      <c r="J3217" s="209" t="s">
        <v>5389</v>
      </c>
      <c r="K3217" s="210">
        <v>363.36</v>
      </c>
      <c r="L3217" s="209" t="s">
        <v>5390</v>
      </c>
    </row>
    <row r="3218" spans="1:12" ht="13.5">
      <c r="A3218" s="209" t="s">
        <v>8238</v>
      </c>
      <c r="B3218" s="209" t="s">
        <v>8239</v>
      </c>
      <c r="C3218" s="209" t="s">
        <v>8625</v>
      </c>
      <c r="D3218" s="209" t="s">
        <v>8626</v>
      </c>
      <c r="E3218" s="210" t="s">
        <v>357</v>
      </c>
      <c r="F3218" s="209" t="s">
        <v>357</v>
      </c>
      <c r="G3218" s="209">
        <v>102085</v>
      </c>
      <c r="H3218" s="209" t="s">
        <v>8734</v>
      </c>
      <c r="I3218" s="209" t="s">
        <v>161</v>
      </c>
      <c r="J3218" s="209" t="s">
        <v>5389</v>
      </c>
      <c r="K3218" s="210">
        <v>194.93</v>
      </c>
      <c r="L3218" s="209" t="s">
        <v>5390</v>
      </c>
    </row>
    <row r="3219" spans="1:12" ht="13.5">
      <c r="A3219" s="209" t="s">
        <v>8238</v>
      </c>
      <c r="B3219" s="209" t="s">
        <v>8239</v>
      </c>
      <c r="C3219" s="209" t="s">
        <v>8735</v>
      </c>
      <c r="D3219" s="209" t="s">
        <v>8736</v>
      </c>
      <c r="E3219" s="210" t="s">
        <v>357</v>
      </c>
      <c r="F3219" s="209" t="s">
        <v>357</v>
      </c>
      <c r="G3219" s="209">
        <v>100578</v>
      </c>
      <c r="H3219" s="209" t="s">
        <v>8737</v>
      </c>
      <c r="I3219" s="209" t="s">
        <v>161</v>
      </c>
      <c r="J3219" s="209" t="s">
        <v>5389</v>
      </c>
      <c r="K3219" s="210">
        <v>445.52</v>
      </c>
      <c r="L3219" s="209" t="s">
        <v>5390</v>
      </c>
    </row>
    <row r="3220" spans="1:12" ht="13.5">
      <c r="A3220" s="209" t="s">
        <v>8238</v>
      </c>
      <c r="B3220" s="209" t="s">
        <v>8239</v>
      </c>
      <c r="C3220" s="209" t="s">
        <v>8735</v>
      </c>
      <c r="D3220" s="209" t="s">
        <v>8736</v>
      </c>
      <c r="E3220" s="210" t="s">
        <v>357</v>
      </c>
      <c r="F3220" s="209" t="s">
        <v>357</v>
      </c>
      <c r="G3220" s="209">
        <v>100579</v>
      </c>
      <c r="H3220" s="209" t="s">
        <v>8738</v>
      </c>
      <c r="I3220" s="209" t="s">
        <v>161</v>
      </c>
      <c r="J3220" s="209" t="s">
        <v>5389</v>
      </c>
      <c r="K3220" s="210">
        <v>489.22</v>
      </c>
      <c r="L3220" s="209" t="s">
        <v>5390</v>
      </c>
    </row>
    <row r="3221" spans="1:12" ht="13.5">
      <c r="A3221" s="209" t="s">
        <v>8238</v>
      </c>
      <c r="B3221" s="209" t="s">
        <v>8239</v>
      </c>
      <c r="C3221" s="209" t="s">
        <v>8735</v>
      </c>
      <c r="D3221" s="209" t="s">
        <v>8736</v>
      </c>
      <c r="E3221" s="210" t="s">
        <v>357</v>
      </c>
      <c r="F3221" s="209" t="s">
        <v>357</v>
      </c>
      <c r="G3221" s="209">
        <v>100580</v>
      </c>
      <c r="H3221" s="209" t="s">
        <v>8739</v>
      </c>
      <c r="I3221" s="209" t="s">
        <v>161</v>
      </c>
      <c r="J3221" s="209" t="s">
        <v>5389</v>
      </c>
      <c r="K3221" s="210">
        <v>529.12</v>
      </c>
      <c r="L3221" s="209" t="s">
        <v>5390</v>
      </c>
    </row>
    <row r="3222" spans="1:12" ht="13.5">
      <c r="A3222" s="209" t="s">
        <v>8238</v>
      </c>
      <c r="B3222" s="209" t="s">
        <v>8239</v>
      </c>
      <c r="C3222" s="209" t="s">
        <v>8735</v>
      </c>
      <c r="D3222" s="209" t="s">
        <v>8736</v>
      </c>
      <c r="E3222" s="210" t="s">
        <v>357</v>
      </c>
      <c r="F3222" s="209" t="s">
        <v>357</v>
      </c>
      <c r="G3222" s="209">
        <v>100581</v>
      </c>
      <c r="H3222" s="209" t="s">
        <v>8740</v>
      </c>
      <c r="I3222" s="209" t="s">
        <v>161</v>
      </c>
      <c r="J3222" s="209" t="s">
        <v>5389</v>
      </c>
      <c r="K3222" s="210">
        <v>510.88</v>
      </c>
      <c r="L3222" s="209" t="s">
        <v>5390</v>
      </c>
    </row>
    <row r="3223" spans="1:12" ht="13.5">
      <c r="A3223" s="209" t="s">
        <v>8238</v>
      </c>
      <c r="B3223" s="209" t="s">
        <v>8239</v>
      </c>
      <c r="C3223" s="209" t="s">
        <v>8735</v>
      </c>
      <c r="D3223" s="209" t="s">
        <v>8736</v>
      </c>
      <c r="E3223" s="210" t="s">
        <v>357</v>
      </c>
      <c r="F3223" s="209" t="s">
        <v>357</v>
      </c>
      <c r="G3223" s="209">
        <v>100582</v>
      </c>
      <c r="H3223" s="209" t="s">
        <v>8741</v>
      </c>
      <c r="I3223" s="209" t="s">
        <v>161</v>
      </c>
      <c r="J3223" s="209" t="s">
        <v>5389</v>
      </c>
      <c r="K3223" s="210">
        <v>582.74</v>
      </c>
      <c r="L3223" s="209" t="s">
        <v>5390</v>
      </c>
    </row>
    <row r="3224" spans="1:12" ht="13.5">
      <c r="A3224" s="209" t="s">
        <v>8238</v>
      </c>
      <c r="B3224" s="209" t="s">
        <v>8239</v>
      </c>
      <c r="C3224" s="209" t="s">
        <v>8735</v>
      </c>
      <c r="D3224" s="209" t="s">
        <v>8736</v>
      </c>
      <c r="E3224" s="210" t="s">
        <v>357</v>
      </c>
      <c r="F3224" s="209" t="s">
        <v>357</v>
      </c>
      <c r="G3224" s="209">
        <v>100583</v>
      </c>
      <c r="H3224" s="209" t="s">
        <v>8742</v>
      </c>
      <c r="I3224" s="209" t="s">
        <v>161</v>
      </c>
      <c r="J3224" s="209" t="s">
        <v>5389</v>
      </c>
      <c r="K3224" s="210">
        <v>533.88</v>
      </c>
      <c r="L3224" s="209" t="s">
        <v>5390</v>
      </c>
    </row>
    <row r="3225" spans="1:12" ht="13.5">
      <c r="A3225" s="209" t="s">
        <v>8238</v>
      </c>
      <c r="B3225" s="209" t="s">
        <v>8239</v>
      </c>
      <c r="C3225" s="209" t="s">
        <v>8735</v>
      </c>
      <c r="D3225" s="209" t="s">
        <v>8736</v>
      </c>
      <c r="E3225" s="210" t="s">
        <v>357</v>
      </c>
      <c r="F3225" s="209" t="s">
        <v>357</v>
      </c>
      <c r="G3225" s="209">
        <v>100584</v>
      </c>
      <c r="H3225" s="209" t="s">
        <v>8743</v>
      </c>
      <c r="I3225" s="209" t="s">
        <v>161</v>
      </c>
      <c r="J3225" s="209" t="s">
        <v>5389</v>
      </c>
      <c r="K3225" s="210">
        <v>577.14</v>
      </c>
      <c r="L3225" s="209" t="s">
        <v>5390</v>
      </c>
    </row>
    <row r="3226" spans="1:12" ht="13.5">
      <c r="A3226" s="209" t="s">
        <v>8238</v>
      </c>
      <c r="B3226" s="209" t="s">
        <v>8239</v>
      </c>
      <c r="C3226" s="209" t="s">
        <v>8735</v>
      </c>
      <c r="D3226" s="209" t="s">
        <v>8736</v>
      </c>
      <c r="E3226" s="210" t="s">
        <v>357</v>
      </c>
      <c r="F3226" s="209" t="s">
        <v>357</v>
      </c>
      <c r="G3226" s="209">
        <v>100585</v>
      </c>
      <c r="H3226" s="209" t="s">
        <v>8744</v>
      </c>
      <c r="I3226" s="209" t="s">
        <v>161</v>
      </c>
      <c r="J3226" s="209" t="s">
        <v>5389</v>
      </c>
      <c r="K3226" s="210">
        <v>578.75</v>
      </c>
      <c r="L3226" s="209" t="s">
        <v>5390</v>
      </c>
    </row>
    <row r="3227" spans="1:12" ht="13.5">
      <c r="A3227" s="209" t="s">
        <v>8238</v>
      </c>
      <c r="B3227" s="209" t="s">
        <v>8239</v>
      </c>
      <c r="C3227" s="209" t="s">
        <v>8735</v>
      </c>
      <c r="D3227" s="209" t="s">
        <v>8736</v>
      </c>
      <c r="E3227" s="210" t="s">
        <v>357</v>
      </c>
      <c r="F3227" s="209" t="s">
        <v>357</v>
      </c>
      <c r="G3227" s="209">
        <v>100586</v>
      </c>
      <c r="H3227" s="209" t="s">
        <v>8745</v>
      </c>
      <c r="I3227" s="209" t="s">
        <v>161</v>
      </c>
      <c r="J3227" s="209" t="s">
        <v>5389</v>
      </c>
      <c r="K3227" s="210">
        <v>647.71</v>
      </c>
      <c r="L3227" s="209" t="s">
        <v>5390</v>
      </c>
    </row>
    <row r="3228" spans="1:12" ht="13.5">
      <c r="A3228" s="209" t="s">
        <v>8238</v>
      </c>
      <c r="B3228" s="209" t="s">
        <v>8239</v>
      </c>
      <c r="C3228" s="209" t="s">
        <v>8735</v>
      </c>
      <c r="D3228" s="209" t="s">
        <v>8736</v>
      </c>
      <c r="E3228" s="210" t="s">
        <v>357</v>
      </c>
      <c r="F3228" s="209" t="s">
        <v>357</v>
      </c>
      <c r="G3228" s="209">
        <v>100587</v>
      </c>
      <c r="H3228" s="209" t="s">
        <v>8746</v>
      </c>
      <c r="I3228" s="209" t="s">
        <v>161</v>
      </c>
      <c r="J3228" s="209" t="s">
        <v>5389</v>
      </c>
      <c r="K3228" s="210">
        <v>624.95000000000005</v>
      </c>
      <c r="L3228" s="209" t="s">
        <v>5390</v>
      </c>
    </row>
    <row r="3229" spans="1:12" ht="13.5">
      <c r="A3229" s="209" t="s">
        <v>8238</v>
      </c>
      <c r="B3229" s="209" t="s">
        <v>8239</v>
      </c>
      <c r="C3229" s="209" t="s">
        <v>8735</v>
      </c>
      <c r="D3229" s="209" t="s">
        <v>8736</v>
      </c>
      <c r="E3229" s="210" t="s">
        <v>357</v>
      </c>
      <c r="F3229" s="209" t="s">
        <v>357</v>
      </c>
      <c r="G3229" s="209">
        <v>100588</v>
      </c>
      <c r="H3229" s="209" t="s">
        <v>8747</v>
      </c>
      <c r="I3229" s="209" t="s">
        <v>161</v>
      </c>
      <c r="J3229" s="209" t="s">
        <v>5389</v>
      </c>
      <c r="K3229" s="210">
        <v>678.58</v>
      </c>
      <c r="L3229" s="209" t="s">
        <v>5390</v>
      </c>
    </row>
    <row r="3230" spans="1:12" ht="13.5">
      <c r="A3230" s="209" t="s">
        <v>8238</v>
      </c>
      <c r="B3230" s="209" t="s">
        <v>8239</v>
      </c>
      <c r="C3230" s="209" t="s">
        <v>8735</v>
      </c>
      <c r="D3230" s="209" t="s">
        <v>8736</v>
      </c>
      <c r="E3230" s="210" t="s">
        <v>357</v>
      </c>
      <c r="F3230" s="209" t="s">
        <v>357</v>
      </c>
      <c r="G3230" s="209">
        <v>100589</v>
      </c>
      <c r="H3230" s="209" t="s">
        <v>8748</v>
      </c>
      <c r="I3230" s="209" t="s">
        <v>161</v>
      </c>
      <c r="J3230" s="209" t="s">
        <v>5389</v>
      </c>
      <c r="K3230" s="210">
        <v>685.08</v>
      </c>
      <c r="L3230" s="209" t="s">
        <v>5390</v>
      </c>
    </row>
    <row r="3231" spans="1:12" ht="13.5">
      <c r="A3231" s="209" t="s">
        <v>8238</v>
      </c>
      <c r="B3231" s="209" t="s">
        <v>8239</v>
      </c>
      <c r="C3231" s="209" t="s">
        <v>8735</v>
      </c>
      <c r="D3231" s="209" t="s">
        <v>8736</v>
      </c>
      <c r="E3231" s="210" t="s">
        <v>357</v>
      </c>
      <c r="F3231" s="209" t="s">
        <v>357</v>
      </c>
      <c r="G3231" s="209">
        <v>100590</v>
      </c>
      <c r="H3231" s="209" t="s">
        <v>8749</v>
      </c>
      <c r="I3231" s="209" t="s">
        <v>161</v>
      </c>
      <c r="J3231" s="209" t="s">
        <v>5389</v>
      </c>
      <c r="K3231" s="210">
        <v>737.94</v>
      </c>
      <c r="L3231" s="209" t="s">
        <v>5390</v>
      </c>
    </row>
    <row r="3232" spans="1:12" ht="13.5">
      <c r="A3232" s="209" t="s">
        <v>8238</v>
      </c>
      <c r="B3232" s="209" t="s">
        <v>8239</v>
      </c>
      <c r="C3232" s="209" t="s">
        <v>8735</v>
      </c>
      <c r="D3232" s="209" t="s">
        <v>8736</v>
      </c>
      <c r="E3232" s="210" t="s">
        <v>357</v>
      </c>
      <c r="F3232" s="209" t="s">
        <v>357</v>
      </c>
      <c r="G3232" s="209">
        <v>100591</v>
      </c>
      <c r="H3232" s="209" t="s">
        <v>8750</v>
      </c>
      <c r="I3232" s="209" t="s">
        <v>161</v>
      </c>
      <c r="J3232" s="209" t="s">
        <v>5389</v>
      </c>
      <c r="K3232" s="210">
        <v>685.29</v>
      </c>
      <c r="L3232" s="209" t="s">
        <v>5390</v>
      </c>
    </row>
    <row r="3233" spans="1:12" ht="13.5">
      <c r="A3233" s="209" t="s">
        <v>8238</v>
      </c>
      <c r="B3233" s="209" t="s">
        <v>8239</v>
      </c>
      <c r="C3233" s="209" t="s">
        <v>8735</v>
      </c>
      <c r="D3233" s="209" t="s">
        <v>8736</v>
      </c>
      <c r="E3233" s="210" t="s">
        <v>357</v>
      </c>
      <c r="F3233" s="209" t="s">
        <v>357</v>
      </c>
      <c r="G3233" s="209">
        <v>100592</v>
      </c>
      <c r="H3233" s="209" t="s">
        <v>8751</v>
      </c>
      <c r="I3233" s="209" t="s">
        <v>161</v>
      </c>
      <c r="J3233" s="209" t="s">
        <v>5389</v>
      </c>
      <c r="K3233" s="210">
        <v>729.13</v>
      </c>
      <c r="L3233" s="209" t="s">
        <v>5390</v>
      </c>
    </row>
    <row r="3234" spans="1:12" ht="13.5">
      <c r="A3234" s="209" t="s">
        <v>8238</v>
      </c>
      <c r="B3234" s="209" t="s">
        <v>8239</v>
      </c>
      <c r="C3234" s="209" t="s">
        <v>8735</v>
      </c>
      <c r="D3234" s="209" t="s">
        <v>8736</v>
      </c>
      <c r="E3234" s="210" t="s">
        <v>357</v>
      </c>
      <c r="F3234" s="209" t="s">
        <v>357</v>
      </c>
      <c r="G3234" s="209">
        <v>100593</v>
      </c>
      <c r="H3234" s="209" t="s">
        <v>8752</v>
      </c>
      <c r="I3234" s="209" t="s">
        <v>161</v>
      </c>
      <c r="J3234" s="209" t="s">
        <v>5389</v>
      </c>
      <c r="K3234" s="210">
        <v>733.91</v>
      </c>
      <c r="L3234" s="209" t="s">
        <v>5390</v>
      </c>
    </row>
    <row r="3235" spans="1:12" ht="13.5">
      <c r="A3235" s="209" t="s">
        <v>8238</v>
      </c>
      <c r="B3235" s="209" t="s">
        <v>8239</v>
      </c>
      <c r="C3235" s="209" t="s">
        <v>8735</v>
      </c>
      <c r="D3235" s="209" t="s">
        <v>8736</v>
      </c>
      <c r="E3235" s="210" t="s">
        <v>357</v>
      </c>
      <c r="F3235" s="209" t="s">
        <v>357</v>
      </c>
      <c r="G3235" s="209">
        <v>100594</v>
      </c>
      <c r="H3235" s="209" t="s">
        <v>8753</v>
      </c>
      <c r="I3235" s="209" t="s">
        <v>161</v>
      </c>
      <c r="J3235" s="209" t="s">
        <v>5389</v>
      </c>
      <c r="K3235" s="210">
        <v>808.34</v>
      </c>
      <c r="L3235" s="209" t="s">
        <v>5390</v>
      </c>
    </row>
    <row r="3236" spans="1:12" ht="13.5">
      <c r="A3236" s="209" t="s">
        <v>8238</v>
      </c>
      <c r="B3236" s="209" t="s">
        <v>8239</v>
      </c>
      <c r="C3236" s="209" t="s">
        <v>8735</v>
      </c>
      <c r="D3236" s="209" t="s">
        <v>8736</v>
      </c>
      <c r="E3236" s="210" t="s">
        <v>357</v>
      </c>
      <c r="F3236" s="209" t="s">
        <v>357</v>
      </c>
      <c r="G3236" s="209">
        <v>100595</v>
      </c>
      <c r="H3236" s="209" t="s">
        <v>8754</v>
      </c>
      <c r="I3236" s="209" t="s">
        <v>161</v>
      </c>
      <c r="J3236" s="209" t="s">
        <v>5389</v>
      </c>
      <c r="K3236" s="210">
        <v>879.71</v>
      </c>
      <c r="L3236" s="209" t="s">
        <v>5390</v>
      </c>
    </row>
    <row r="3237" spans="1:12" ht="13.5">
      <c r="A3237" s="209" t="s">
        <v>8238</v>
      </c>
      <c r="B3237" s="209" t="s">
        <v>8239</v>
      </c>
      <c r="C3237" s="209" t="s">
        <v>8735</v>
      </c>
      <c r="D3237" s="209" t="s">
        <v>8736</v>
      </c>
      <c r="E3237" s="210" t="s">
        <v>357</v>
      </c>
      <c r="F3237" s="209" t="s">
        <v>357</v>
      </c>
      <c r="G3237" s="209">
        <v>100596</v>
      </c>
      <c r="H3237" s="209" t="s">
        <v>8755</v>
      </c>
      <c r="I3237" s="209" t="s">
        <v>161</v>
      </c>
      <c r="J3237" s="209" t="s">
        <v>5389</v>
      </c>
      <c r="K3237" s="210">
        <v>980.23</v>
      </c>
      <c r="L3237" s="209" t="s">
        <v>5390</v>
      </c>
    </row>
    <row r="3238" spans="1:12" ht="13.5">
      <c r="A3238" s="209" t="s">
        <v>8238</v>
      </c>
      <c r="B3238" s="209" t="s">
        <v>8239</v>
      </c>
      <c r="C3238" s="209" t="s">
        <v>8735</v>
      </c>
      <c r="D3238" s="209" t="s">
        <v>8736</v>
      </c>
      <c r="E3238" s="210" t="s">
        <v>357</v>
      </c>
      <c r="F3238" s="209" t="s">
        <v>357</v>
      </c>
      <c r="G3238" s="209">
        <v>100597</v>
      </c>
      <c r="H3238" s="209" t="s">
        <v>8756</v>
      </c>
      <c r="I3238" s="209" t="s">
        <v>161</v>
      </c>
      <c r="J3238" s="209" t="s">
        <v>5389</v>
      </c>
      <c r="K3238" s="211">
        <v>1011.09</v>
      </c>
      <c r="L3238" s="209" t="s">
        <v>5390</v>
      </c>
    </row>
    <row r="3239" spans="1:12" ht="13.5">
      <c r="A3239" s="209" t="s">
        <v>8238</v>
      </c>
      <c r="B3239" s="209" t="s">
        <v>8239</v>
      </c>
      <c r="C3239" s="209" t="s">
        <v>8735</v>
      </c>
      <c r="D3239" s="209" t="s">
        <v>8736</v>
      </c>
      <c r="E3239" s="210" t="s">
        <v>357</v>
      </c>
      <c r="F3239" s="209" t="s">
        <v>357</v>
      </c>
      <c r="G3239" s="209">
        <v>100598</v>
      </c>
      <c r="H3239" s="209" t="s">
        <v>8757</v>
      </c>
      <c r="I3239" s="209" t="s">
        <v>161</v>
      </c>
      <c r="J3239" s="209" t="s">
        <v>5389</v>
      </c>
      <c r="K3239" s="211">
        <v>1093.96</v>
      </c>
      <c r="L3239" s="209" t="s">
        <v>5390</v>
      </c>
    </row>
    <row r="3240" spans="1:12" ht="13.5">
      <c r="A3240" s="209" t="s">
        <v>8238</v>
      </c>
      <c r="B3240" s="209" t="s">
        <v>8239</v>
      </c>
      <c r="C3240" s="209" t="s">
        <v>8735</v>
      </c>
      <c r="D3240" s="209" t="s">
        <v>8736</v>
      </c>
      <c r="E3240" s="210" t="s">
        <v>357</v>
      </c>
      <c r="F3240" s="209" t="s">
        <v>357</v>
      </c>
      <c r="G3240" s="209">
        <v>100599</v>
      </c>
      <c r="H3240" s="209" t="s">
        <v>8758</v>
      </c>
      <c r="I3240" s="209" t="s">
        <v>161</v>
      </c>
      <c r="J3240" s="209" t="s">
        <v>5389</v>
      </c>
      <c r="K3240" s="210">
        <v>478.79</v>
      </c>
      <c r="L3240" s="209" t="s">
        <v>5390</v>
      </c>
    </row>
    <row r="3241" spans="1:12" ht="13.5">
      <c r="A3241" s="209" t="s">
        <v>8238</v>
      </c>
      <c r="B3241" s="209" t="s">
        <v>8239</v>
      </c>
      <c r="C3241" s="209" t="s">
        <v>8735</v>
      </c>
      <c r="D3241" s="209" t="s">
        <v>8736</v>
      </c>
      <c r="E3241" s="210" t="s">
        <v>357</v>
      </c>
      <c r="F3241" s="209" t="s">
        <v>357</v>
      </c>
      <c r="G3241" s="209">
        <v>100600</v>
      </c>
      <c r="H3241" s="209" t="s">
        <v>8759</v>
      </c>
      <c r="I3241" s="209" t="s">
        <v>161</v>
      </c>
      <c r="J3241" s="209" t="s">
        <v>5389</v>
      </c>
      <c r="K3241" s="210">
        <v>569.30999999999995</v>
      </c>
      <c r="L3241" s="209" t="s">
        <v>5390</v>
      </c>
    </row>
    <row r="3242" spans="1:12" ht="13.5">
      <c r="A3242" s="209" t="s">
        <v>8238</v>
      </c>
      <c r="B3242" s="209" t="s">
        <v>8239</v>
      </c>
      <c r="C3242" s="209" t="s">
        <v>8735</v>
      </c>
      <c r="D3242" s="209" t="s">
        <v>8736</v>
      </c>
      <c r="E3242" s="210" t="s">
        <v>357</v>
      </c>
      <c r="F3242" s="209" t="s">
        <v>357</v>
      </c>
      <c r="G3242" s="209">
        <v>100601</v>
      </c>
      <c r="H3242" s="209" t="s">
        <v>8760</v>
      </c>
      <c r="I3242" s="209" t="s">
        <v>161</v>
      </c>
      <c r="J3242" s="209" t="s">
        <v>5389</v>
      </c>
      <c r="K3242" s="210">
        <v>727.99</v>
      </c>
      <c r="L3242" s="209" t="s">
        <v>5390</v>
      </c>
    </row>
    <row r="3243" spans="1:12" ht="13.5">
      <c r="A3243" s="209" t="s">
        <v>8238</v>
      </c>
      <c r="B3243" s="209" t="s">
        <v>8239</v>
      </c>
      <c r="C3243" s="209" t="s">
        <v>8735</v>
      </c>
      <c r="D3243" s="209" t="s">
        <v>8736</v>
      </c>
      <c r="E3243" s="210" t="s">
        <v>357</v>
      </c>
      <c r="F3243" s="209" t="s">
        <v>357</v>
      </c>
      <c r="G3243" s="209">
        <v>100602</v>
      </c>
      <c r="H3243" s="209" t="s">
        <v>8761</v>
      </c>
      <c r="I3243" s="209" t="s">
        <v>161</v>
      </c>
      <c r="J3243" s="209" t="s">
        <v>5389</v>
      </c>
      <c r="K3243" s="210">
        <v>925.86</v>
      </c>
      <c r="L3243" s="209" t="s">
        <v>5390</v>
      </c>
    </row>
    <row r="3244" spans="1:12" ht="13.5">
      <c r="A3244" s="209" t="s">
        <v>8238</v>
      </c>
      <c r="B3244" s="209" t="s">
        <v>8239</v>
      </c>
      <c r="C3244" s="209" t="s">
        <v>8735</v>
      </c>
      <c r="D3244" s="209" t="s">
        <v>8736</v>
      </c>
      <c r="E3244" s="210" t="s">
        <v>357</v>
      </c>
      <c r="F3244" s="209" t="s">
        <v>357</v>
      </c>
      <c r="G3244" s="209">
        <v>100603</v>
      </c>
      <c r="H3244" s="209" t="s">
        <v>8762</v>
      </c>
      <c r="I3244" s="209" t="s">
        <v>161</v>
      </c>
      <c r="J3244" s="209" t="s">
        <v>5389</v>
      </c>
      <c r="K3244" s="211">
        <v>1432.8</v>
      </c>
      <c r="L3244" s="209" t="s">
        <v>5390</v>
      </c>
    </row>
    <row r="3245" spans="1:12" ht="13.5">
      <c r="A3245" s="209" t="s">
        <v>8238</v>
      </c>
      <c r="B3245" s="209" t="s">
        <v>8239</v>
      </c>
      <c r="C3245" s="209" t="s">
        <v>8735</v>
      </c>
      <c r="D3245" s="209" t="s">
        <v>8736</v>
      </c>
      <c r="E3245" s="210" t="s">
        <v>357</v>
      </c>
      <c r="F3245" s="209" t="s">
        <v>357</v>
      </c>
      <c r="G3245" s="209">
        <v>100604</v>
      </c>
      <c r="H3245" s="209" t="s">
        <v>8763</v>
      </c>
      <c r="I3245" s="209" t="s">
        <v>161</v>
      </c>
      <c r="J3245" s="209" t="s">
        <v>5389</v>
      </c>
      <c r="K3245" s="210">
        <v>603.52</v>
      </c>
      <c r="L3245" s="209" t="s">
        <v>5390</v>
      </c>
    </row>
    <row r="3246" spans="1:12" ht="13.5">
      <c r="A3246" s="209" t="s">
        <v>8238</v>
      </c>
      <c r="B3246" s="209" t="s">
        <v>8239</v>
      </c>
      <c r="C3246" s="209" t="s">
        <v>8735</v>
      </c>
      <c r="D3246" s="209" t="s">
        <v>8736</v>
      </c>
      <c r="E3246" s="210" t="s">
        <v>357</v>
      </c>
      <c r="F3246" s="209" t="s">
        <v>357</v>
      </c>
      <c r="G3246" s="209">
        <v>100605</v>
      </c>
      <c r="H3246" s="209" t="s">
        <v>8764</v>
      </c>
      <c r="I3246" s="209" t="s">
        <v>161</v>
      </c>
      <c r="J3246" s="209" t="s">
        <v>5389</v>
      </c>
      <c r="K3246" s="210">
        <v>967.15</v>
      </c>
      <c r="L3246" s="209" t="s">
        <v>5390</v>
      </c>
    </row>
    <row r="3247" spans="1:12" ht="13.5">
      <c r="A3247" s="209" t="s">
        <v>8238</v>
      </c>
      <c r="B3247" s="209" t="s">
        <v>8239</v>
      </c>
      <c r="C3247" s="209" t="s">
        <v>8735</v>
      </c>
      <c r="D3247" s="209" t="s">
        <v>8736</v>
      </c>
      <c r="E3247" s="210" t="s">
        <v>357</v>
      </c>
      <c r="F3247" s="209" t="s">
        <v>357</v>
      </c>
      <c r="G3247" s="209">
        <v>100606</v>
      </c>
      <c r="H3247" s="209" t="s">
        <v>8765</v>
      </c>
      <c r="I3247" s="209" t="s">
        <v>161</v>
      </c>
      <c r="J3247" s="209" t="s">
        <v>5389</v>
      </c>
      <c r="K3247" s="211">
        <v>1483.12</v>
      </c>
      <c r="L3247" s="209" t="s">
        <v>5390</v>
      </c>
    </row>
    <row r="3248" spans="1:12" ht="13.5">
      <c r="A3248" s="209" t="s">
        <v>8238</v>
      </c>
      <c r="B3248" s="209" t="s">
        <v>8239</v>
      </c>
      <c r="C3248" s="209" t="s">
        <v>8735</v>
      </c>
      <c r="D3248" s="209" t="s">
        <v>8736</v>
      </c>
      <c r="E3248" s="210" t="s">
        <v>357</v>
      </c>
      <c r="F3248" s="209" t="s">
        <v>357</v>
      </c>
      <c r="G3248" s="209">
        <v>100607</v>
      </c>
      <c r="H3248" s="209" t="s">
        <v>8766</v>
      </c>
      <c r="I3248" s="209" t="s">
        <v>161</v>
      </c>
      <c r="J3248" s="209" t="s">
        <v>5389</v>
      </c>
      <c r="K3248" s="210">
        <v>619.66999999999996</v>
      </c>
      <c r="L3248" s="209" t="s">
        <v>5390</v>
      </c>
    </row>
    <row r="3249" spans="1:12" ht="13.5">
      <c r="A3249" s="209" t="s">
        <v>8238</v>
      </c>
      <c r="B3249" s="209" t="s">
        <v>8239</v>
      </c>
      <c r="C3249" s="209" t="s">
        <v>8735</v>
      </c>
      <c r="D3249" s="209" t="s">
        <v>8736</v>
      </c>
      <c r="E3249" s="210" t="s">
        <v>357</v>
      </c>
      <c r="F3249" s="209" t="s">
        <v>357</v>
      </c>
      <c r="G3249" s="209">
        <v>100608</v>
      </c>
      <c r="H3249" s="209" t="s">
        <v>8767</v>
      </c>
      <c r="I3249" s="209" t="s">
        <v>161</v>
      </c>
      <c r="J3249" s="209" t="s">
        <v>5389</v>
      </c>
      <c r="K3249" s="210">
        <v>987.49</v>
      </c>
      <c r="L3249" s="209" t="s">
        <v>5390</v>
      </c>
    </row>
    <row r="3250" spans="1:12" ht="13.5">
      <c r="A3250" s="209" t="s">
        <v>8238</v>
      </c>
      <c r="B3250" s="209" t="s">
        <v>8239</v>
      </c>
      <c r="C3250" s="209" t="s">
        <v>8735</v>
      </c>
      <c r="D3250" s="209" t="s">
        <v>8736</v>
      </c>
      <c r="E3250" s="210" t="s">
        <v>357</v>
      </c>
      <c r="F3250" s="209" t="s">
        <v>357</v>
      </c>
      <c r="G3250" s="209">
        <v>100609</v>
      </c>
      <c r="H3250" s="209" t="s">
        <v>8768</v>
      </c>
      <c r="I3250" s="209" t="s">
        <v>161</v>
      </c>
      <c r="J3250" s="209" t="s">
        <v>5389</v>
      </c>
      <c r="K3250" s="211">
        <v>1509.88</v>
      </c>
      <c r="L3250" s="209" t="s">
        <v>5390</v>
      </c>
    </row>
    <row r="3251" spans="1:12" ht="13.5">
      <c r="A3251" s="209" t="s">
        <v>8238</v>
      </c>
      <c r="B3251" s="209" t="s">
        <v>8239</v>
      </c>
      <c r="C3251" s="209" t="s">
        <v>8735</v>
      </c>
      <c r="D3251" s="209" t="s">
        <v>8736</v>
      </c>
      <c r="E3251" s="210" t="s">
        <v>357</v>
      </c>
      <c r="F3251" s="209" t="s">
        <v>357</v>
      </c>
      <c r="G3251" s="209">
        <v>100610</v>
      </c>
      <c r="H3251" s="209" t="s">
        <v>8769</v>
      </c>
      <c r="I3251" s="209" t="s">
        <v>161</v>
      </c>
      <c r="J3251" s="209" t="s">
        <v>5389</v>
      </c>
      <c r="K3251" s="210">
        <v>635.82000000000005</v>
      </c>
      <c r="L3251" s="209" t="s">
        <v>5390</v>
      </c>
    </row>
    <row r="3252" spans="1:12" ht="13.5">
      <c r="A3252" s="209" t="s">
        <v>8238</v>
      </c>
      <c r="B3252" s="209" t="s">
        <v>8239</v>
      </c>
      <c r="C3252" s="209" t="s">
        <v>8735</v>
      </c>
      <c r="D3252" s="209" t="s">
        <v>8736</v>
      </c>
      <c r="E3252" s="210" t="s">
        <v>357</v>
      </c>
      <c r="F3252" s="209" t="s">
        <v>357</v>
      </c>
      <c r="G3252" s="209">
        <v>100611</v>
      </c>
      <c r="H3252" s="209" t="s">
        <v>8770</v>
      </c>
      <c r="I3252" s="209" t="s">
        <v>161</v>
      </c>
      <c r="J3252" s="209" t="s">
        <v>5389</v>
      </c>
      <c r="K3252" s="210">
        <v>800.75</v>
      </c>
      <c r="L3252" s="209" t="s">
        <v>5390</v>
      </c>
    </row>
    <row r="3253" spans="1:12" ht="13.5">
      <c r="A3253" s="209" t="s">
        <v>8238</v>
      </c>
      <c r="B3253" s="209" t="s">
        <v>8239</v>
      </c>
      <c r="C3253" s="209" t="s">
        <v>8735</v>
      </c>
      <c r="D3253" s="209" t="s">
        <v>8736</v>
      </c>
      <c r="E3253" s="210" t="s">
        <v>357</v>
      </c>
      <c r="F3253" s="209" t="s">
        <v>357</v>
      </c>
      <c r="G3253" s="209">
        <v>100612</v>
      </c>
      <c r="H3253" s="209" t="s">
        <v>8771</v>
      </c>
      <c r="I3253" s="209" t="s">
        <v>161</v>
      </c>
      <c r="J3253" s="209" t="s">
        <v>5389</v>
      </c>
      <c r="K3253" s="211">
        <v>1007.44</v>
      </c>
      <c r="L3253" s="209" t="s">
        <v>5390</v>
      </c>
    </row>
    <row r="3254" spans="1:12" ht="13.5">
      <c r="A3254" s="209" t="s">
        <v>8238</v>
      </c>
      <c r="B3254" s="209" t="s">
        <v>8239</v>
      </c>
      <c r="C3254" s="209" t="s">
        <v>8735</v>
      </c>
      <c r="D3254" s="209" t="s">
        <v>8736</v>
      </c>
      <c r="E3254" s="210" t="s">
        <v>357</v>
      </c>
      <c r="F3254" s="209" t="s">
        <v>357</v>
      </c>
      <c r="G3254" s="209">
        <v>100613</v>
      </c>
      <c r="H3254" s="209" t="s">
        <v>8772</v>
      </c>
      <c r="I3254" s="209" t="s">
        <v>161</v>
      </c>
      <c r="J3254" s="209" t="s">
        <v>5389</v>
      </c>
      <c r="K3254" s="211">
        <v>1535.94</v>
      </c>
      <c r="L3254" s="209" t="s">
        <v>5390</v>
      </c>
    </row>
    <row r="3255" spans="1:12" ht="13.5">
      <c r="A3255" s="209" t="s">
        <v>8238</v>
      </c>
      <c r="B3255" s="209" t="s">
        <v>8239</v>
      </c>
      <c r="C3255" s="209" t="s">
        <v>8735</v>
      </c>
      <c r="D3255" s="209" t="s">
        <v>8736</v>
      </c>
      <c r="E3255" s="210" t="s">
        <v>357</v>
      </c>
      <c r="F3255" s="209" t="s">
        <v>357</v>
      </c>
      <c r="G3255" s="209">
        <v>100614</v>
      </c>
      <c r="H3255" s="209" t="s">
        <v>8773</v>
      </c>
      <c r="I3255" s="209" t="s">
        <v>161</v>
      </c>
      <c r="J3255" s="209" t="s">
        <v>5389</v>
      </c>
      <c r="K3255" s="210">
        <v>836.44</v>
      </c>
      <c r="L3255" s="209" t="s">
        <v>5390</v>
      </c>
    </row>
    <row r="3256" spans="1:12" ht="13.5">
      <c r="A3256" s="209" t="s">
        <v>8238</v>
      </c>
      <c r="B3256" s="209" t="s">
        <v>8239</v>
      </c>
      <c r="C3256" s="209" t="s">
        <v>8735</v>
      </c>
      <c r="D3256" s="209" t="s">
        <v>8736</v>
      </c>
      <c r="E3256" s="210" t="s">
        <v>357</v>
      </c>
      <c r="F3256" s="209" t="s">
        <v>357</v>
      </c>
      <c r="G3256" s="209">
        <v>100615</v>
      </c>
      <c r="H3256" s="209" t="s">
        <v>8774</v>
      </c>
      <c r="I3256" s="209" t="s">
        <v>161</v>
      </c>
      <c r="J3256" s="209" t="s">
        <v>5389</v>
      </c>
      <c r="K3256" s="211">
        <v>1046.8800000000001</v>
      </c>
      <c r="L3256" s="209" t="s">
        <v>5390</v>
      </c>
    </row>
    <row r="3257" spans="1:12" ht="13.5">
      <c r="A3257" s="209" t="s">
        <v>8238</v>
      </c>
      <c r="B3257" s="209" t="s">
        <v>8239</v>
      </c>
      <c r="C3257" s="209" t="s">
        <v>8735</v>
      </c>
      <c r="D3257" s="209" t="s">
        <v>8736</v>
      </c>
      <c r="E3257" s="210" t="s">
        <v>357</v>
      </c>
      <c r="F3257" s="209" t="s">
        <v>357</v>
      </c>
      <c r="G3257" s="209">
        <v>100616</v>
      </c>
      <c r="H3257" s="209" t="s">
        <v>8775</v>
      </c>
      <c r="I3257" s="209" t="s">
        <v>161</v>
      </c>
      <c r="J3257" s="209" t="s">
        <v>5389</v>
      </c>
      <c r="K3257" s="211">
        <v>1590.43</v>
      </c>
      <c r="L3257" s="209" t="s">
        <v>5390</v>
      </c>
    </row>
    <row r="3258" spans="1:12" ht="13.5">
      <c r="A3258" s="209" t="s">
        <v>8238</v>
      </c>
      <c r="B3258" s="209" t="s">
        <v>8239</v>
      </c>
      <c r="C3258" s="209" t="s">
        <v>8735</v>
      </c>
      <c r="D3258" s="209" t="s">
        <v>8736</v>
      </c>
      <c r="E3258" s="210" t="s">
        <v>357</v>
      </c>
      <c r="F3258" s="209" t="s">
        <v>357</v>
      </c>
      <c r="G3258" s="209">
        <v>100617</v>
      </c>
      <c r="H3258" s="209" t="s">
        <v>8776</v>
      </c>
      <c r="I3258" s="209" t="s">
        <v>161</v>
      </c>
      <c r="J3258" s="209" t="s">
        <v>5389</v>
      </c>
      <c r="K3258" s="211">
        <v>1086.06</v>
      </c>
      <c r="L3258" s="209" t="s">
        <v>5390</v>
      </c>
    </row>
    <row r="3259" spans="1:12" ht="13.5">
      <c r="A3259" s="209" t="s">
        <v>8238</v>
      </c>
      <c r="B3259" s="209" t="s">
        <v>8239</v>
      </c>
      <c r="C3259" s="209" t="s">
        <v>8735</v>
      </c>
      <c r="D3259" s="209" t="s">
        <v>8736</v>
      </c>
      <c r="E3259" s="210" t="s">
        <v>357</v>
      </c>
      <c r="F3259" s="209" t="s">
        <v>357</v>
      </c>
      <c r="G3259" s="209">
        <v>100618</v>
      </c>
      <c r="H3259" s="209" t="s">
        <v>8777</v>
      </c>
      <c r="I3259" s="209" t="s">
        <v>161</v>
      </c>
      <c r="J3259" s="209" t="s">
        <v>5389</v>
      </c>
      <c r="K3259" s="211">
        <v>1652.74</v>
      </c>
      <c r="L3259" s="209" t="s">
        <v>5390</v>
      </c>
    </row>
    <row r="3260" spans="1:12" ht="13.5">
      <c r="A3260" s="209" t="s">
        <v>8238</v>
      </c>
      <c r="B3260" s="209" t="s">
        <v>8239</v>
      </c>
      <c r="C3260" s="209" t="s">
        <v>8778</v>
      </c>
      <c r="D3260" s="209" t="s">
        <v>8779</v>
      </c>
      <c r="E3260" s="210" t="s">
        <v>357</v>
      </c>
      <c r="F3260" s="209" t="s">
        <v>357</v>
      </c>
      <c r="G3260" s="209">
        <v>100619</v>
      </c>
      <c r="H3260" s="209" t="s">
        <v>8780</v>
      </c>
      <c r="I3260" s="209" t="s">
        <v>161</v>
      </c>
      <c r="J3260" s="209" t="s">
        <v>5389</v>
      </c>
      <c r="K3260" s="210">
        <v>571.44000000000005</v>
      </c>
      <c r="L3260" s="209" t="s">
        <v>5390</v>
      </c>
    </row>
    <row r="3261" spans="1:12" ht="13.5">
      <c r="A3261" s="209" t="s">
        <v>8238</v>
      </c>
      <c r="B3261" s="209" t="s">
        <v>8239</v>
      </c>
      <c r="C3261" s="209" t="s">
        <v>8778</v>
      </c>
      <c r="D3261" s="209" t="s">
        <v>8779</v>
      </c>
      <c r="E3261" s="210" t="s">
        <v>357</v>
      </c>
      <c r="F3261" s="209" t="s">
        <v>357</v>
      </c>
      <c r="G3261" s="209">
        <v>100620</v>
      </c>
      <c r="H3261" s="209" t="s">
        <v>8781</v>
      </c>
      <c r="I3261" s="209" t="s">
        <v>161</v>
      </c>
      <c r="J3261" s="209" t="s">
        <v>5389</v>
      </c>
      <c r="K3261" s="211">
        <v>2819.28</v>
      </c>
      <c r="L3261" s="209" t="s">
        <v>5390</v>
      </c>
    </row>
    <row r="3262" spans="1:12" ht="13.5">
      <c r="A3262" s="209" t="s">
        <v>8238</v>
      </c>
      <c r="B3262" s="209" t="s">
        <v>8239</v>
      </c>
      <c r="C3262" s="209" t="s">
        <v>8778</v>
      </c>
      <c r="D3262" s="209" t="s">
        <v>8779</v>
      </c>
      <c r="E3262" s="210" t="s">
        <v>357</v>
      </c>
      <c r="F3262" s="209" t="s">
        <v>357</v>
      </c>
      <c r="G3262" s="209">
        <v>100621</v>
      </c>
      <c r="H3262" s="209" t="s">
        <v>8782</v>
      </c>
      <c r="I3262" s="209" t="s">
        <v>161</v>
      </c>
      <c r="J3262" s="209" t="s">
        <v>5389</v>
      </c>
      <c r="K3262" s="211">
        <v>3278.41</v>
      </c>
      <c r="L3262" s="209" t="s">
        <v>5390</v>
      </c>
    </row>
    <row r="3263" spans="1:12" ht="13.5">
      <c r="A3263" s="209" t="s">
        <v>8238</v>
      </c>
      <c r="B3263" s="209" t="s">
        <v>8239</v>
      </c>
      <c r="C3263" s="209" t="s">
        <v>8778</v>
      </c>
      <c r="D3263" s="209" t="s">
        <v>8779</v>
      </c>
      <c r="E3263" s="210" t="s">
        <v>357</v>
      </c>
      <c r="F3263" s="209" t="s">
        <v>357</v>
      </c>
      <c r="G3263" s="209">
        <v>100622</v>
      </c>
      <c r="H3263" s="209" t="s">
        <v>346</v>
      </c>
      <c r="I3263" s="209" t="s">
        <v>161</v>
      </c>
      <c r="J3263" s="209" t="s">
        <v>5389</v>
      </c>
      <c r="K3263" s="211">
        <v>2474.23</v>
      </c>
      <c r="L3263" s="209" t="s">
        <v>5390</v>
      </c>
    </row>
    <row r="3264" spans="1:12" ht="13.5">
      <c r="A3264" s="209" t="s">
        <v>8238</v>
      </c>
      <c r="B3264" s="209" t="s">
        <v>8239</v>
      </c>
      <c r="C3264" s="209" t="s">
        <v>8778</v>
      </c>
      <c r="D3264" s="209" t="s">
        <v>8779</v>
      </c>
      <c r="E3264" s="210" t="s">
        <v>357</v>
      </c>
      <c r="F3264" s="209" t="s">
        <v>357</v>
      </c>
      <c r="G3264" s="209">
        <v>100623</v>
      </c>
      <c r="H3264" s="209" t="s">
        <v>347</v>
      </c>
      <c r="I3264" s="209" t="s">
        <v>161</v>
      </c>
      <c r="J3264" s="209" t="s">
        <v>5389</v>
      </c>
      <c r="K3264" s="211">
        <v>2656.01</v>
      </c>
      <c r="L3264" s="209" t="s">
        <v>5390</v>
      </c>
    </row>
    <row r="3265" spans="1:12" ht="13.5">
      <c r="A3265" s="209" t="s">
        <v>8238</v>
      </c>
      <c r="B3265" s="209" t="s">
        <v>8239</v>
      </c>
      <c r="C3265" s="209" t="s">
        <v>8783</v>
      </c>
      <c r="D3265" s="209" t="s">
        <v>8784</v>
      </c>
      <c r="E3265" s="210" t="s">
        <v>357</v>
      </c>
      <c r="F3265" s="209" t="s">
        <v>357</v>
      </c>
      <c r="G3265" s="209">
        <v>97600</v>
      </c>
      <c r="H3265" s="209" t="s">
        <v>8785</v>
      </c>
      <c r="I3265" s="209" t="s">
        <v>161</v>
      </c>
      <c r="J3265" s="209" t="s">
        <v>5389</v>
      </c>
      <c r="K3265" s="210">
        <v>334.86</v>
      </c>
      <c r="L3265" s="209" t="s">
        <v>5390</v>
      </c>
    </row>
    <row r="3266" spans="1:12" ht="13.5">
      <c r="A3266" s="209" t="s">
        <v>8238</v>
      </c>
      <c r="B3266" s="209" t="s">
        <v>8239</v>
      </c>
      <c r="C3266" s="209" t="s">
        <v>8783</v>
      </c>
      <c r="D3266" s="209" t="s">
        <v>8784</v>
      </c>
      <c r="E3266" s="210" t="s">
        <v>357</v>
      </c>
      <c r="F3266" s="209" t="s">
        <v>357</v>
      </c>
      <c r="G3266" s="209">
        <v>97601</v>
      </c>
      <c r="H3266" s="209" t="s">
        <v>8786</v>
      </c>
      <c r="I3266" s="209" t="s">
        <v>161</v>
      </c>
      <c r="J3266" s="209" t="s">
        <v>5389</v>
      </c>
      <c r="K3266" s="210">
        <v>347.11</v>
      </c>
      <c r="L3266" s="209" t="s">
        <v>5390</v>
      </c>
    </row>
    <row r="3267" spans="1:12" ht="13.5">
      <c r="A3267" s="209" t="s">
        <v>8238</v>
      </c>
      <c r="B3267" s="209" t="s">
        <v>8239</v>
      </c>
      <c r="C3267" s="209" t="s">
        <v>8783</v>
      </c>
      <c r="D3267" s="209" t="s">
        <v>8784</v>
      </c>
      <c r="E3267" s="210" t="s">
        <v>357</v>
      </c>
      <c r="F3267" s="209" t="s">
        <v>357</v>
      </c>
      <c r="G3267" s="209">
        <v>97605</v>
      </c>
      <c r="H3267" s="209" t="s">
        <v>8787</v>
      </c>
      <c r="I3267" s="209" t="s">
        <v>161</v>
      </c>
      <c r="J3267" s="209" t="s">
        <v>5389</v>
      </c>
      <c r="K3267" s="210">
        <v>88.33</v>
      </c>
      <c r="L3267" s="209" t="s">
        <v>5390</v>
      </c>
    </row>
    <row r="3268" spans="1:12" ht="13.5">
      <c r="A3268" s="209" t="s">
        <v>8238</v>
      </c>
      <c r="B3268" s="209" t="s">
        <v>8239</v>
      </c>
      <c r="C3268" s="209" t="s">
        <v>8783</v>
      </c>
      <c r="D3268" s="209" t="s">
        <v>8784</v>
      </c>
      <c r="E3268" s="210" t="s">
        <v>357</v>
      </c>
      <c r="F3268" s="209" t="s">
        <v>357</v>
      </c>
      <c r="G3268" s="209">
        <v>97606</v>
      </c>
      <c r="H3268" s="209" t="s">
        <v>8788</v>
      </c>
      <c r="I3268" s="209" t="s">
        <v>161</v>
      </c>
      <c r="J3268" s="209" t="s">
        <v>5389</v>
      </c>
      <c r="K3268" s="210">
        <v>92.85</v>
      </c>
      <c r="L3268" s="209" t="s">
        <v>5390</v>
      </c>
    </row>
    <row r="3269" spans="1:12" ht="13.5">
      <c r="A3269" s="209" t="s">
        <v>8238</v>
      </c>
      <c r="B3269" s="209" t="s">
        <v>8239</v>
      </c>
      <c r="C3269" s="209" t="s">
        <v>8783</v>
      </c>
      <c r="D3269" s="209" t="s">
        <v>8784</v>
      </c>
      <c r="E3269" s="210" t="s">
        <v>357</v>
      </c>
      <c r="F3269" s="209" t="s">
        <v>357</v>
      </c>
      <c r="G3269" s="209">
        <v>97607</v>
      </c>
      <c r="H3269" s="209" t="s">
        <v>8789</v>
      </c>
      <c r="I3269" s="209" t="s">
        <v>161</v>
      </c>
      <c r="J3269" s="209" t="s">
        <v>5389</v>
      </c>
      <c r="K3269" s="210">
        <v>107.07</v>
      </c>
      <c r="L3269" s="209" t="s">
        <v>5390</v>
      </c>
    </row>
    <row r="3270" spans="1:12" ht="13.5">
      <c r="A3270" s="209" t="s">
        <v>8238</v>
      </c>
      <c r="B3270" s="209" t="s">
        <v>8239</v>
      </c>
      <c r="C3270" s="209" t="s">
        <v>8783</v>
      </c>
      <c r="D3270" s="209" t="s">
        <v>8784</v>
      </c>
      <c r="E3270" s="210" t="s">
        <v>357</v>
      </c>
      <c r="F3270" s="209" t="s">
        <v>357</v>
      </c>
      <c r="G3270" s="209">
        <v>97608</v>
      </c>
      <c r="H3270" s="209" t="s">
        <v>8790</v>
      </c>
      <c r="I3270" s="209" t="s">
        <v>161</v>
      </c>
      <c r="J3270" s="209" t="s">
        <v>5389</v>
      </c>
      <c r="K3270" s="210">
        <v>111.59</v>
      </c>
      <c r="L3270" s="209" t="s">
        <v>5390</v>
      </c>
    </row>
    <row r="3271" spans="1:12" ht="13.5">
      <c r="A3271" s="209" t="s">
        <v>8238</v>
      </c>
      <c r="B3271" s="209" t="s">
        <v>8239</v>
      </c>
      <c r="C3271" s="209" t="s">
        <v>8791</v>
      </c>
      <c r="D3271" s="209" t="s">
        <v>8792</v>
      </c>
      <c r="E3271" s="210" t="s">
        <v>357</v>
      </c>
      <c r="F3271" s="209" t="s">
        <v>357</v>
      </c>
      <c r="G3271" s="209">
        <v>102102</v>
      </c>
      <c r="H3271" s="209" t="s">
        <v>8793</v>
      </c>
      <c r="I3271" s="209" t="s">
        <v>161</v>
      </c>
      <c r="J3271" s="209" t="s">
        <v>5389</v>
      </c>
      <c r="K3271" s="211">
        <v>20169.32</v>
      </c>
      <c r="L3271" s="209" t="s">
        <v>5390</v>
      </c>
    </row>
    <row r="3272" spans="1:12" ht="13.5">
      <c r="A3272" s="209" t="s">
        <v>8238</v>
      </c>
      <c r="B3272" s="209" t="s">
        <v>8239</v>
      </c>
      <c r="C3272" s="209" t="s">
        <v>8791</v>
      </c>
      <c r="D3272" s="209" t="s">
        <v>8792</v>
      </c>
      <c r="E3272" s="210" t="s">
        <v>357</v>
      </c>
      <c r="F3272" s="209" t="s">
        <v>357</v>
      </c>
      <c r="G3272" s="209">
        <v>102103</v>
      </c>
      <c r="H3272" s="209" t="s">
        <v>8794</v>
      </c>
      <c r="I3272" s="209" t="s">
        <v>161</v>
      </c>
      <c r="J3272" s="209" t="s">
        <v>5389</v>
      </c>
      <c r="K3272" s="211">
        <v>22492.83</v>
      </c>
      <c r="L3272" s="209" t="s">
        <v>5390</v>
      </c>
    </row>
    <row r="3273" spans="1:12" ht="13.5">
      <c r="A3273" s="209" t="s">
        <v>8238</v>
      </c>
      <c r="B3273" s="209" t="s">
        <v>8239</v>
      </c>
      <c r="C3273" s="209" t="s">
        <v>8791</v>
      </c>
      <c r="D3273" s="209" t="s">
        <v>8792</v>
      </c>
      <c r="E3273" s="210" t="s">
        <v>357</v>
      </c>
      <c r="F3273" s="209" t="s">
        <v>357</v>
      </c>
      <c r="G3273" s="209">
        <v>102104</v>
      </c>
      <c r="H3273" s="209" t="s">
        <v>8795</v>
      </c>
      <c r="I3273" s="209" t="s">
        <v>161</v>
      </c>
      <c r="J3273" s="209" t="s">
        <v>5389</v>
      </c>
      <c r="K3273" s="211">
        <v>28986.58</v>
      </c>
      <c r="L3273" s="209" t="s">
        <v>5390</v>
      </c>
    </row>
    <row r="3274" spans="1:12" ht="13.5">
      <c r="A3274" s="209" t="s">
        <v>8238</v>
      </c>
      <c r="B3274" s="209" t="s">
        <v>8239</v>
      </c>
      <c r="C3274" s="209" t="s">
        <v>8791</v>
      </c>
      <c r="D3274" s="209" t="s">
        <v>8792</v>
      </c>
      <c r="E3274" s="210" t="s">
        <v>357</v>
      </c>
      <c r="F3274" s="209" t="s">
        <v>357</v>
      </c>
      <c r="G3274" s="209">
        <v>102105</v>
      </c>
      <c r="H3274" s="209" t="s">
        <v>8796</v>
      </c>
      <c r="I3274" s="209" t="s">
        <v>161</v>
      </c>
      <c r="J3274" s="209" t="s">
        <v>5389</v>
      </c>
      <c r="K3274" s="211">
        <v>35734.74</v>
      </c>
      <c r="L3274" s="209" t="s">
        <v>5390</v>
      </c>
    </row>
    <row r="3275" spans="1:12" ht="13.5">
      <c r="A3275" s="209" t="s">
        <v>8238</v>
      </c>
      <c r="B3275" s="209" t="s">
        <v>8239</v>
      </c>
      <c r="C3275" s="209" t="s">
        <v>8791</v>
      </c>
      <c r="D3275" s="209" t="s">
        <v>8792</v>
      </c>
      <c r="E3275" s="210" t="s">
        <v>357</v>
      </c>
      <c r="F3275" s="209" t="s">
        <v>357</v>
      </c>
      <c r="G3275" s="209">
        <v>102106</v>
      </c>
      <c r="H3275" s="209" t="s">
        <v>8797</v>
      </c>
      <c r="I3275" s="209" t="s">
        <v>161</v>
      </c>
      <c r="J3275" s="209" t="s">
        <v>5389</v>
      </c>
      <c r="K3275" s="211">
        <v>44964.32</v>
      </c>
      <c r="L3275" s="209" t="s">
        <v>5390</v>
      </c>
    </row>
    <row r="3276" spans="1:12" ht="13.5">
      <c r="A3276" s="209" t="s">
        <v>8238</v>
      </c>
      <c r="B3276" s="209" t="s">
        <v>8239</v>
      </c>
      <c r="C3276" s="209" t="s">
        <v>8791</v>
      </c>
      <c r="D3276" s="209" t="s">
        <v>8792</v>
      </c>
      <c r="E3276" s="210" t="s">
        <v>357</v>
      </c>
      <c r="F3276" s="209" t="s">
        <v>357</v>
      </c>
      <c r="G3276" s="209">
        <v>102107</v>
      </c>
      <c r="H3276" s="209" t="s">
        <v>8798</v>
      </c>
      <c r="I3276" s="209" t="s">
        <v>161</v>
      </c>
      <c r="J3276" s="209" t="s">
        <v>5389</v>
      </c>
      <c r="K3276" s="211">
        <v>62934.85</v>
      </c>
      <c r="L3276" s="209" t="s">
        <v>5390</v>
      </c>
    </row>
    <row r="3277" spans="1:12" ht="13.5">
      <c r="A3277" s="209" t="s">
        <v>8238</v>
      </c>
      <c r="B3277" s="209" t="s">
        <v>8239</v>
      </c>
      <c r="C3277" s="209" t="s">
        <v>8791</v>
      </c>
      <c r="D3277" s="209" t="s">
        <v>8792</v>
      </c>
      <c r="E3277" s="210" t="s">
        <v>357</v>
      </c>
      <c r="F3277" s="209" t="s">
        <v>357</v>
      </c>
      <c r="G3277" s="209">
        <v>102108</v>
      </c>
      <c r="H3277" s="209" t="s">
        <v>8799</v>
      </c>
      <c r="I3277" s="209" t="s">
        <v>161</v>
      </c>
      <c r="J3277" s="209" t="s">
        <v>5389</v>
      </c>
      <c r="K3277" s="211">
        <v>73366.080000000002</v>
      </c>
      <c r="L3277" s="209" t="s">
        <v>5390</v>
      </c>
    </row>
    <row r="3278" spans="1:12" ht="13.5">
      <c r="A3278" s="209" t="s">
        <v>8238</v>
      </c>
      <c r="B3278" s="209" t="s">
        <v>8239</v>
      </c>
      <c r="C3278" s="209" t="s">
        <v>8791</v>
      </c>
      <c r="D3278" s="209" t="s">
        <v>8792</v>
      </c>
      <c r="E3278" s="210" t="s">
        <v>357</v>
      </c>
      <c r="F3278" s="209" t="s">
        <v>357</v>
      </c>
      <c r="G3278" s="209">
        <v>102109</v>
      </c>
      <c r="H3278" s="209" t="s">
        <v>8800</v>
      </c>
      <c r="I3278" s="209" t="s">
        <v>161</v>
      </c>
      <c r="J3278" s="209" t="s">
        <v>5447</v>
      </c>
      <c r="K3278" s="210">
        <v>82.24</v>
      </c>
      <c r="L3278" s="209" t="s">
        <v>5390</v>
      </c>
    </row>
    <row r="3279" spans="1:12" ht="13.5">
      <c r="A3279" s="209" t="s">
        <v>8238</v>
      </c>
      <c r="B3279" s="209" t="s">
        <v>8239</v>
      </c>
      <c r="C3279" s="209" t="s">
        <v>8791</v>
      </c>
      <c r="D3279" s="209" t="s">
        <v>8792</v>
      </c>
      <c r="E3279" s="210" t="s">
        <v>357</v>
      </c>
      <c r="F3279" s="209" t="s">
        <v>357</v>
      </c>
      <c r="G3279" s="209">
        <v>102110</v>
      </c>
      <c r="H3279" s="209" t="s">
        <v>8801</v>
      </c>
      <c r="I3279" s="209" t="s">
        <v>161</v>
      </c>
      <c r="J3279" s="209" t="s">
        <v>5447</v>
      </c>
      <c r="K3279" s="210">
        <v>296.8</v>
      </c>
      <c r="L3279" s="209" t="s">
        <v>5390</v>
      </c>
    </row>
    <row r="3280" spans="1:12" ht="13.5">
      <c r="A3280" s="209" t="s">
        <v>8238</v>
      </c>
      <c r="B3280" s="209" t="s">
        <v>8239</v>
      </c>
      <c r="C3280" s="209" t="s">
        <v>8791</v>
      </c>
      <c r="D3280" s="209" t="s">
        <v>8792</v>
      </c>
      <c r="E3280" s="210" t="s">
        <v>357</v>
      </c>
      <c r="F3280" s="209" t="s">
        <v>357</v>
      </c>
      <c r="G3280" s="209">
        <v>103654</v>
      </c>
      <c r="H3280" s="209" t="s">
        <v>8802</v>
      </c>
      <c r="I3280" s="209" t="s">
        <v>161</v>
      </c>
      <c r="J3280" s="209" t="s">
        <v>5389</v>
      </c>
      <c r="K3280" s="211">
        <v>119334.33</v>
      </c>
      <c r="L3280" s="209" t="s">
        <v>5390</v>
      </c>
    </row>
    <row r="3281" spans="1:12" ht="13.5">
      <c r="A3281" s="209" t="s">
        <v>8238</v>
      </c>
      <c r="B3281" s="209" t="s">
        <v>8239</v>
      </c>
      <c r="C3281" s="209" t="s">
        <v>8791</v>
      </c>
      <c r="D3281" s="209" t="s">
        <v>8792</v>
      </c>
      <c r="E3281" s="210" t="s">
        <v>357</v>
      </c>
      <c r="F3281" s="209" t="s">
        <v>357</v>
      </c>
      <c r="G3281" s="209">
        <v>103655</v>
      </c>
      <c r="H3281" s="209" t="s">
        <v>8803</v>
      </c>
      <c r="I3281" s="209" t="s">
        <v>161</v>
      </c>
      <c r="J3281" s="209" t="s">
        <v>5389</v>
      </c>
      <c r="K3281" s="211">
        <v>163595.76999999999</v>
      </c>
      <c r="L3281" s="209" t="s">
        <v>5390</v>
      </c>
    </row>
    <row r="3282" spans="1:12" ht="13.5">
      <c r="A3282" s="209" t="s">
        <v>8238</v>
      </c>
      <c r="B3282" s="209" t="s">
        <v>8239</v>
      </c>
      <c r="C3282" s="209" t="s">
        <v>8791</v>
      </c>
      <c r="D3282" s="209" t="s">
        <v>8792</v>
      </c>
      <c r="E3282" s="210" t="s">
        <v>357</v>
      </c>
      <c r="F3282" s="209" t="s">
        <v>357</v>
      </c>
      <c r="G3282" s="209">
        <v>103656</v>
      </c>
      <c r="H3282" s="209" t="s">
        <v>8804</v>
      </c>
      <c r="I3282" s="209" t="s">
        <v>161</v>
      </c>
      <c r="J3282" s="209" t="s">
        <v>5389</v>
      </c>
      <c r="K3282" s="211">
        <v>228916.02</v>
      </c>
      <c r="L3282" s="209" t="s">
        <v>5390</v>
      </c>
    </row>
    <row r="3283" spans="1:12" ht="13.5">
      <c r="A3283" s="209" t="s">
        <v>8238</v>
      </c>
      <c r="B3283" s="209" t="s">
        <v>8239</v>
      </c>
      <c r="C3283" s="209" t="s">
        <v>8805</v>
      </c>
      <c r="D3283" s="209" t="s">
        <v>8806</v>
      </c>
      <c r="E3283" s="210" t="s">
        <v>357</v>
      </c>
      <c r="F3283" s="209" t="s">
        <v>357</v>
      </c>
      <c r="G3283" s="209">
        <v>104473</v>
      </c>
      <c r="H3283" s="209" t="s">
        <v>8807</v>
      </c>
      <c r="I3283" s="209" t="s">
        <v>161</v>
      </c>
      <c r="J3283" s="209" t="s">
        <v>5447</v>
      </c>
      <c r="K3283" s="210">
        <v>142.72999999999999</v>
      </c>
      <c r="L3283" s="209" t="s">
        <v>5390</v>
      </c>
    </row>
    <row r="3284" spans="1:12" ht="13.5">
      <c r="A3284" s="209" t="s">
        <v>8238</v>
      </c>
      <c r="B3284" s="209" t="s">
        <v>8239</v>
      </c>
      <c r="C3284" s="209" t="s">
        <v>8805</v>
      </c>
      <c r="D3284" s="209" t="s">
        <v>8806</v>
      </c>
      <c r="E3284" s="210" t="s">
        <v>357</v>
      </c>
      <c r="F3284" s="209" t="s">
        <v>357</v>
      </c>
      <c r="G3284" s="209">
        <v>104474</v>
      </c>
      <c r="H3284" s="209" t="s">
        <v>8808</v>
      </c>
      <c r="I3284" s="209" t="s">
        <v>161</v>
      </c>
      <c r="J3284" s="209" t="s">
        <v>5447</v>
      </c>
      <c r="K3284" s="210">
        <v>306.83</v>
      </c>
      <c r="L3284" s="209" t="s">
        <v>5390</v>
      </c>
    </row>
    <row r="3285" spans="1:12" ht="13.5">
      <c r="A3285" s="209" t="s">
        <v>8238</v>
      </c>
      <c r="B3285" s="209" t="s">
        <v>8239</v>
      </c>
      <c r="C3285" s="209" t="s">
        <v>8805</v>
      </c>
      <c r="D3285" s="209" t="s">
        <v>8806</v>
      </c>
      <c r="E3285" s="210" t="s">
        <v>357</v>
      </c>
      <c r="F3285" s="209" t="s">
        <v>357</v>
      </c>
      <c r="G3285" s="209">
        <v>104475</v>
      </c>
      <c r="H3285" s="209" t="s">
        <v>8809</v>
      </c>
      <c r="I3285" s="209" t="s">
        <v>161</v>
      </c>
      <c r="J3285" s="209" t="s">
        <v>5447</v>
      </c>
      <c r="K3285" s="210">
        <v>122.32</v>
      </c>
      <c r="L3285" s="209" t="s">
        <v>5390</v>
      </c>
    </row>
    <row r="3286" spans="1:12" ht="13.5">
      <c r="A3286" s="209" t="s">
        <v>8238</v>
      </c>
      <c r="B3286" s="209" t="s">
        <v>8239</v>
      </c>
      <c r="C3286" s="209" t="s">
        <v>8805</v>
      </c>
      <c r="D3286" s="209" t="s">
        <v>8806</v>
      </c>
      <c r="E3286" s="210" t="s">
        <v>357</v>
      </c>
      <c r="F3286" s="209" t="s">
        <v>357</v>
      </c>
      <c r="G3286" s="209">
        <v>104476</v>
      </c>
      <c r="H3286" s="209" t="s">
        <v>8810</v>
      </c>
      <c r="I3286" s="209" t="s">
        <v>161</v>
      </c>
      <c r="J3286" s="209" t="s">
        <v>5447</v>
      </c>
      <c r="K3286" s="210">
        <v>154.41999999999999</v>
      </c>
      <c r="L3286" s="209" t="s">
        <v>5390</v>
      </c>
    </row>
    <row r="3287" spans="1:12" ht="13.5">
      <c r="A3287" s="209" t="s">
        <v>8238</v>
      </c>
      <c r="B3287" s="209" t="s">
        <v>8239</v>
      </c>
      <c r="C3287" s="209" t="s">
        <v>8805</v>
      </c>
      <c r="D3287" s="209" t="s">
        <v>8806</v>
      </c>
      <c r="E3287" s="210" t="s">
        <v>357</v>
      </c>
      <c r="F3287" s="209" t="s">
        <v>357</v>
      </c>
      <c r="G3287" s="209">
        <v>104477</v>
      </c>
      <c r="H3287" s="209" t="s">
        <v>8811</v>
      </c>
      <c r="I3287" s="209" t="s">
        <v>161</v>
      </c>
      <c r="J3287" s="209" t="s">
        <v>5447</v>
      </c>
      <c r="K3287" s="210">
        <v>121.54</v>
      </c>
      <c r="L3287" s="209" t="s">
        <v>5390</v>
      </c>
    </row>
    <row r="3288" spans="1:12" ht="13.5">
      <c r="A3288" s="209" t="s">
        <v>8238</v>
      </c>
      <c r="B3288" s="209" t="s">
        <v>8239</v>
      </c>
      <c r="C3288" s="209" t="s">
        <v>8805</v>
      </c>
      <c r="D3288" s="209" t="s">
        <v>8806</v>
      </c>
      <c r="E3288" s="210" t="s">
        <v>357</v>
      </c>
      <c r="F3288" s="209" t="s">
        <v>357</v>
      </c>
      <c r="G3288" s="209">
        <v>104478</v>
      </c>
      <c r="H3288" s="209" t="s">
        <v>8812</v>
      </c>
      <c r="I3288" s="209" t="s">
        <v>161</v>
      </c>
      <c r="J3288" s="209" t="s">
        <v>5447</v>
      </c>
      <c r="K3288" s="210">
        <v>269.33</v>
      </c>
      <c r="L3288" s="209" t="s">
        <v>5390</v>
      </c>
    </row>
    <row r="3289" spans="1:12" ht="13.5">
      <c r="A3289" s="209" t="s">
        <v>8238</v>
      </c>
      <c r="B3289" s="209" t="s">
        <v>8239</v>
      </c>
      <c r="C3289" s="209" t="s">
        <v>8805</v>
      </c>
      <c r="D3289" s="209" t="s">
        <v>8806</v>
      </c>
      <c r="E3289" s="210" t="s">
        <v>357</v>
      </c>
      <c r="F3289" s="209" t="s">
        <v>357</v>
      </c>
      <c r="G3289" s="209">
        <v>104479</v>
      </c>
      <c r="H3289" s="209" t="s">
        <v>8813</v>
      </c>
      <c r="I3289" s="209" t="s">
        <v>161</v>
      </c>
      <c r="J3289" s="209" t="s">
        <v>5447</v>
      </c>
      <c r="K3289" s="210">
        <v>107.24</v>
      </c>
      <c r="L3289" s="209" t="s">
        <v>5390</v>
      </c>
    </row>
    <row r="3290" spans="1:12" ht="13.5">
      <c r="A3290" s="209" t="s">
        <v>8238</v>
      </c>
      <c r="B3290" s="209" t="s">
        <v>8239</v>
      </c>
      <c r="C3290" s="209" t="s">
        <v>8805</v>
      </c>
      <c r="D3290" s="209" t="s">
        <v>8806</v>
      </c>
      <c r="E3290" s="210" t="s">
        <v>357</v>
      </c>
      <c r="F3290" s="209" t="s">
        <v>357</v>
      </c>
      <c r="G3290" s="209">
        <v>104480</v>
      </c>
      <c r="H3290" s="209" t="s">
        <v>8814</v>
      </c>
      <c r="I3290" s="209" t="s">
        <v>161</v>
      </c>
      <c r="J3290" s="209" t="s">
        <v>5447</v>
      </c>
      <c r="K3290" s="210">
        <v>121.43</v>
      </c>
      <c r="L3290" s="209" t="s">
        <v>5390</v>
      </c>
    </row>
    <row r="3291" spans="1:12" ht="13.5">
      <c r="A3291" s="209" t="s">
        <v>8238</v>
      </c>
      <c r="B3291" s="209" t="s">
        <v>8239</v>
      </c>
      <c r="C3291" s="209" t="s">
        <v>8805</v>
      </c>
      <c r="D3291" s="209" t="s">
        <v>8806</v>
      </c>
      <c r="E3291" s="210" t="s">
        <v>357</v>
      </c>
      <c r="F3291" s="209" t="s">
        <v>357</v>
      </c>
      <c r="G3291" s="209">
        <v>104481</v>
      </c>
      <c r="H3291" s="209" t="s">
        <v>8815</v>
      </c>
      <c r="I3291" s="209" t="s">
        <v>161</v>
      </c>
      <c r="J3291" s="209" t="s">
        <v>5447</v>
      </c>
      <c r="K3291" s="210">
        <v>289.81</v>
      </c>
      <c r="L3291" s="209" t="s">
        <v>5390</v>
      </c>
    </row>
    <row r="3292" spans="1:12" ht="13.5">
      <c r="A3292" s="209" t="s">
        <v>8238</v>
      </c>
      <c r="B3292" s="209" t="s">
        <v>8239</v>
      </c>
      <c r="C3292" s="209" t="s">
        <v>8816</v>
      </c>
      <c r="D3292" s="209" t="s">
        <v>8817</v>
      </c>
      <c r="E3292" s="210" t="s">
        <v>357</v>
      </c>
      <c r="F3292" s="209" t="s">
        <v>357</v>
      </c>
      <c r="G3292" s="209">
        <v>96971</v>
      </c>
      <c r="H3292" s="209" t="s">
        <v>8818</v>
      </c>
      <c r="I3292" s="209" t="s">
        <v>148</v>
      </c>
      <c r="J3292" s="209" t="s">
        <v>5389</v>
      </c>
      <c r="K3292" s="210">
        <v>32.520000000000003</v>
      </c>
      <c r="L3292" s="209" t="s">
        <v>5390</v>
      </c>
    </row>
    <row r="3293" spans="1:12" ht="13.5">
      <c r="A3293" s="209" t="s">
        <v>8238</v>
      </c>
      <c r="B3293" s="209" t="s">
        <v>8239</v>
      </c>
      <c r="C3293" s="209" t="s">
        <v>8816</v>
      </c>
      <c r="D3293" s="209" t="s">
        <v>8817</v>
      </c>
      <c r="E3293" s="210" t="s">
        <v>357</v>
      </c>
      <c r="F3293" s="209" t="s">
        <v>357</v>
      </c>
      <c r="G3293" s="209">
        <v>96972</v>
      </c>
      <c r="H3293" s="209" t="s">
        <v>8819</v>
      </c>
      <c r="I3293" s="209" t="s">
        <v>148</v>
      </c>
      <c r="J3293" s="209" t="s">
        <v>5389</v>
      </c>
      <c r="K3293" s="210">
        <v>43.66</v>
      </c>
      <c r="L3293" s="209" t="s">
        <v>5390</v>
      </c>
    </row>
    <row r="3294" spans="1:12" ht="13.5">
      <c r="A3294" s="209" t="s">
        <v>8238</v>
      </c>
      <c r="B3294" s="209" t="s">
        <v>8239</v>
      </c>
      <c r="C3294" s="209" t="s">
        <v>8816</v>
      </c>
      <c r="D3294" s="209" t="s">
        <v>8817</v>
      </c>
      <c r="E3294" s="210" t="s">
        <v>357</v>
      </c>
      <c r="F3294" s="209" t="s">
        <v>357</v>
      </c>
      <c r="G3294" s="209">
        <v>96973</v>
      </c>
      <c r="H3294" s="209" t="s">
        <v>8820</v>
      </c>
      <c r="I3294" s="209" t="s">
        <v>148</v>
      </c>
      <c r="J3294" s="209" t="s">
        <v>5389</v>
      </c>
      <c r="K3294" s="210">
        <v>58.21</v>
      </c>
      <c r="L3294" s="209" t="s">
        <v>5390</v>
      </c>
    </row>
    <row r="3295" spans="1:12" ht="13.5">
      <c r="A3295" s="209" t="s">
        <v>8238</v>
      </c>
      <c r="B3295" s="209" t="s">
        <v>8239</v>
      </c>
      <c r="C3295" s="209" t="s">
        <v>8816</v>
      </c>
      <c r="D3295" s="209" t="s">
        <v>8817</v>
      </c>
      <c r="E3295" s="210" t="s">
        <v>357</v>
      </c>
      <c r="F3295" s="209" t="s">
        <v>357</v>
      </c>
      <c r="G3295" s="209">
        <v>96974</v>
      </c>
      <c r="H3295" s="209" t="s">
        <v>8821</v>
      </c>
      <c r="I3295" s="209" t="s">
        <v>148</v>
      </c>
      <c r="J3295" s="209" t="s">
        <v>5389</v>
      </c>
      <c r="K3295" s="210">
        <v>76.7</v>
      </c>
      <c r="L3295" s="209" t="s">
        <v>5390</v>
      </c>
    </row>
    <row r="3296" spans="1:12" ht="13.5">
      <c r="A3296" s="209" t="s">
        <v>8238</v>
      </c>
      <c r="B3296" s="209" t="s">
        <v>8239</v>
      </c>
      <c r="C3296" s="209" t="s">
        <v>8816</v>
      </c>
      <c r="D3296" s="209" t="s">
        <v>8817</v>
      </c>
      <c r="E3296" s="210" t="s">
        <v>357</v>
      </c>
      <c r="F3296" s="209" t="s">
        <v>357</v>
      </c>
      <c r="G3296" s="209">
        <v>96975</v>
      </c>
      <c r="H3296" s="209" t="s">
        <v>8822</v>
      </c>
      <c r="I3296" s="209" t="s">
        <v>148</v>
      </c>
      <c r="J3296" s="209" t="s">
        <v>5389</v>
      </c>
      <c r="K3296" s="210">
        <v>96.22</v>
      </c>
      <c r="L3296" s="209" t="s">
        <v>5390</v>
      </c>
    </row>
    <row r="3297" spans="1:12" ht="13.5">
      <c r="A3297" s="209" t="s">
        <v>8238</v>
      </c>
      <c r="B3297" s="209" t="s">
        <v>8239</v>
      </c>
      <c r="C3297" s="209" t="s">
        <v>8816</v>
      </c>
      <c r="D3297" s="209" t="s">
        <v>8817</v>
      </c>
      <c r="E3297" s="210" t="s">
        <v>357</v>
      </c>
      <c r="F3297" s="209" t="s">
        <v>357</v>
      </c>
      <c r="G3297" s="209">
        <v>96976</v>
      </c>
      <c r="H3297" s="209" t="s">
        <v>8823</v>
      </c>
      <c r="I3297" s="209" t="s">
        <v>148</v>
      </c>
      <c r="J3297" s="209" t="s">
        <v>5389</v>
      </c>
      <c r="K3297" s="210">
        <v>128.93</v>
      </c>
      <c r="L3297" s="209" t="s">
        <v>5390</v>
      </c>
    </row>
    <row r="3298" spans="1:12" ht="13.5">
      <c r="A3298" s="209" t="s">
        <v>8238</v>
      </c>
      <c r="B3298" s="209" t="s">
        <v>8239</v>
      </c>
      <c r="C3298" s="209" t="s">
        <v>8816</v>
      </c>
      <c r="D3298" s="209" t="s">
        <v>8817</v>
      </c>
      <c r="E3298" s="210" t="s">
        <v>357</v>
      </c>
      <c r="F3298" s="209" t="s">
        <v>357</v>
      </c>
      <c r="G3298" s="209">
        <v>96977</v>
      </c>
      <c r="H3298" s="209" t="s">
        <v>8824</v>
      </c>
      <c r="I3298" s="209" t="s">
        <v>148</v>
      </c>
      <c r="J3298" s="209" t="s">
        <v>5447</v>
      </c>
      <c r="K3298" s="210">
        <v>55.93</v>
      </c>
      <c r="L3298" s="209" t="s">
        <v>5390</v>
      </c>
    </row>
    <row r="3299" spans="1:12" ht="13.5">
      <c r="A3299" s="209" t="s">
        <v>8238</v>
      </c>
      <c r="B3299" s="209" t="s">
        <v>8239</v>
      </c>
      <c r="C3299" s="209" t="s">
        <v>8816</v>
      </c>
      <c r="D3299" s="209" t="s">
        <v>8817</v>
      </c>
      <c r="E3299" s="210" t="s">
        <v>357</v>
      </c>
      <c r="F3299" s="209" t="s">
        <v>357</v>
      </c>
      <c r="G3299" s="209">
        <v>96978</v>
      </c>
      <c r="H3299" s="209" t="s">
        <v>8825</v>
      </c>
      <c r="I3299" s="209" t="s">
        <v>148</v>
      </c>
      <c r="J3299" s="209" t="s">
        <v>5447</v>
      </c>
      <c r="K3299" s="210">
        <v>73.739999999999995</v>
      </c>
      <c r="L3299" s="209" t="s">
        <v>5390</v>
      </c>
    </row>
    <row r="3300" spans="1:12" ht="13.5">
      <c r="A3300" s="209" t="s">
        <v>8238</v>
      </c>
      <c r="B3300" s="209" t="s">
        <v>8239</v>
      </c>
      <c r="C3300" s="209" t="s">
        <v>8816</v>
      </c>
      <c r="D3300" s="209" t="s">
        <v>8817</v>
      </c>
      <c r="E3300" s="210" t="s">
        <v>357</v>
      </c>
      <c r="F3300" s="209" t="s">
        <v>357</v>
      </c>
      <c r="G3300" s="209">
        <v>96979</v>
      </c>
      <c r="H3300" s="209" t="s">
        <v>8826</v>
      </c>
      <c r="I3300" s="209" t="s">
        <v>148</v>
      </c>
      <c r="J3300" s="209" t="s">
        <v>5447</v>
      </c>
      <c r="K3300" s="210">
        <v>105.59</v>
      </c>
      <c r="L3300" s="209" t="s">
        <v>5390</v>
      </c>
    </row>
    <row r="3301" spans="1:12" ht="13.5">
      <c r="A3301" s="209" t="s">
        <v>8238</v>
      </c>
      <c r="B3301" s="209" t="s">
        <v>8239</v>
      </c>
      <c r="C3301" s="209" t="s">
        <v>8816</v>
      </c>
      <c r="D3301" s="209" t="s">
        <v>8817</v>
      </c>
      <c r="E3301" s="210" t="s">
        <v>357</v>
      </c>
      <c r="F3301" s="209" t="s">
        <v>357</v>
      </c>
      <c r="G3301" s="209">
        <v>96984</v>
      </c>
      <c r="H3301" s="209" t="s">
        <v>8827</v>
      </c>
      <c r="I3301" s="209" t="s">
        <v>161</v>
      </c>
      <c r="J3301" s="209" t="s">
        <v>5447</v>
      </c>
      <c r="K3301" s="210">
        <v>56.55</v>
      </c>
      <c r="L3301" s="209" t="s">
        <v>5390</v>
      </c>
    </row>
    <row r="3302" spans="1:12" ht="13.5">
      <c r="A3302" s="209" t="s">
        <v>8238</v>
      </c>
      <c r="B3302" s="209" t="s">
        <v>8239</v>
      </c>
      <c r="C3302" s="209" t="s">
        <v>8816</v>
      </c>
      <c r="D3302" s="209" t="s">
        <v>8817</v>
      </c>
      <c r="E3302" s="210" t="s">
        <v>357</v>
      </c>
      <c r="F3302" s="209" t="s">
        <v>357</v>
      </c>
      <c r="G3302" s="209">
        <v>96985</v>
      </c>
      <c r="H3302" s="209" t="s">
        <v>216</v>
      </c>
      <c r="I3302" s="209" t="s">
        <v>161</v>
      </c>
      <c r="J3302" s="209" t="s">
        <v>5447</v>
      </c>
      <c r="K3302" s="210">
        <v>82.37</v>
      </c>
      <c r="L3302" s="209" t="s">
        <v>5390</v>
      </c>
    </row>
    <row r="3303" spans="1:12" ht="13.5">
      <c r="A3303" s="209" t="s">
        <v>8238</v>
      </c>
      <c r="B3303" s="209" t="s">
        <v>8239</v>
      </c>
      <c r="C3303" s="209" t="s">
        <v>8816</v>
      </c>
      <c r="D3303" s="209" t="s">
        <v>8817</v>
      </c>
      <c r="E3303" s="210" t="s">
        <v>357</v>
      </c>
      <c r="F3303" s="209" t="s">
        <v>357</v>
      </c>
      <c r="G3303" s="209">
        <v>96986</v>
      </c>
      <c r="H3303" s="209" t="s">
        <v>8828</v>
      </c>
      <c r="I3303" s="209" t="s">
        <v>161</v>
      </c>
      <c r="J3303" s="209" t="s">
        <v>5447</v>
      </c>
      <c r="K3303" s="210">
        <v>122.74</v>
      </c>
      <c r="L3303" s="209" t="s">
        <v>5390</v>
      </c>
    </row>
    <row r="3304" spans="1:12" ht="13.5">
      <c r="A3304" s="209" t="s">
        <v>8238</v>
      </c>
      <c r="B3304" s="209" t="s">
        <v>8239</v>
      </c>
      <c r="C3304" s="209" t="s">
        <v>8816</v>
      </c>
      <c r="D3304" s="209" t="s">
        <v>8817</v>
      </c>
      <c r="E3304" s="210" t="s">
        <v>357</v>
      </c>
      <c r="F3304" s="209" t="s">
        <v>357</v>
      </c>
      <c r="G3304" s="209">
        <v>96987</v>
      </c>
      <c r="H3304" s="209" t="s">
        <v>8829</v>
      </c>
      <c r="I3304" s="209" t="s">
        <v>161</v>
      </c>
      <c r="J3304" s="209" t="s">
        <v>5447</v>
      </c>
      <c r="K3304" s="210">
        <v>106.51</v>
      </c>
      <c r="L3304" s="209" t="s">
        <v>5390</v>
      </c>
    </row>
    <row r="3305" spans="1:12" ht="13.5">
      <c r="A3305" s="209" t="s">
        <v>8238</v>
      </c>
      <c r="B3305" s="209" t="s">
        <v>8239</v>
      </c>
      <c r="C3305" s="209" t="s">
        <v>8816</v>
      </c>
      <c r="D3305" s="209" t="s">
        <v>8817</v>
      </c>
      <c r="E3305" s="210" t="s">
        <v>357</v>
      </c>
      <c r="F3305" s="209" t="s">
        <v>357</v>
      </c>
      <c r="G3305" s="209">
        <v>96988</v>
      </c>
      <c r="H3305" s="209" t="s">
        <v>8830</v>
      </c>
      <c r="I3305" s="209" t="s">
        <v>161</v>
      </c>
      <c r="J3305" s="209" t="s">
        <v>5447</v>
      </c>
      <c r="K3305" s="210">
        <v>182.44</v>
      </c>
      <c r="L3305" s="209" t="s">
        <v>5390</v>
      </c>
    </row>
    <row r="3306" spans="1:12" ht="13.5">
      <c r="A3306" s="209" t="s">
        <v>8238</v>
      </c>
      <c r="B3306" s="209" t="s">
        <v>8239</v>
      </c>
      <c r="C3306" s="209" t="s">
        <v>8816</v>
      </c>
      <c r="D3306" s="209" t="s">
        <v>8817</v>
      </c>
      <c r="E3306" s="210" t="s">
        <v>357</v>
      </c>
      <c r="F3306" s="209" t="s">
        <v>357</v>
      </c>
      <c r="G3306" s="209">
        <v>96989</v>
      </c>
      <c r="H3306" s="209" t="s">
        <v>8831</v>
      </c>
      <c r="I3306" s="209" t="s">
        <v>161</v>
      </c>
      <c r="J3306" s="209" t="s">
        <v>5447</v>
      </c>
      <c r="K3306" s="210">
        <v>152.75</v>
      </c>
      <c r="L3306" s="209" t="s">
        <v>5390</v>
      </c>
    </row>
    <row r="3307" spans="1:12" ht="13.5">
      <c r="A3307" s="209" t="s">
        <v>8238</v>
      </c>
      <c r="B3307" s="209" t="s">
        <v>8239</v>
      </c>
      <c r="C3307" s="209" t="s">
        <v>8816</v>
      </c>
      <c r="D3307" s="209" t="s">
        <v>8817</v>
      </c>
      <c r="E3307" s="210" t="s">
        <v>357</v>
      </c>
      <c r="F3307" s="209" t="s">
        <v>357</v>
      </c>
      <c r="G3307" s="209">
        <v>98463</v>
      </c>
      <c r="H3307" s="209" t="s">
        <v>8832</v>
      </c>
      <c r="I3307" s="209" t="s">
        <v>161</v>
      </c>
      <c r="J3307" s="209" t="s">
        <v>5389</v>
      </c>
      <c r="K3307" s="210">
        <v>22.32</v>
      </c>
      <c r="L3307" s="209" t="s">
        <v>5390</v>
      </c>
    </row>
    <row r="3308" spans="1:12" ht="13.5">
      <c r="A3308" s="209" t="s">
        <v>8238</v>
      </c>
      <c r="B3308" s="209" t="s">
        <v>8239</v>
      </c>
      <c r="C3308" s="209" t="s">
        <v>8833</v>
      </c>
      <c r="D3308" s="209" t="s">
        <v>8834</v>
      </c>
      <c r="E3308" s="210" t="s">
        <v>357</v>
      </c>
      <c r="F3308" s="209" t="s">
        <v>357</v>
      </c>
      <c r="G3308" s="209">
        <v>103490</v>
      </c>
      <c r="H3308" s="209" t="s">
        <v>8835</v>
      </c>
      <c r="I3308" s="209" t="s">
        <v>152</v>
      </c>
      <c r="J3308" s="209" t="s">
        <v>5389</v>
      </c>
      <c r="K3308" s="211">
        <v>2815.09</v>
      </c>
      <c r="L3308" s="209" t="s">
        <v>5390</v>
      </c>
    </row>
    <row r="3309" spans="1:12" ht="13.5">
      <c r="A3309" s="209" t="s">
        <v>8238</v>
      </c>
      <c r="B3309" s="209" t="s">
        <v>8239</v>
      </c>
      <c r="C3309" s="209" t="s">
        <v>8833</v>
      </c>
      <c r="D3309" s="209" t="s">
        <v>8834</v>
      </c>
      <c r="E3309" s="210" t="s">
        <v>357</v>
      </c>
      <c r="F3309" s="209" t="s">
        <v>357</v>
      </c>
      <c r="G3309" s="209">
        <v>103491</v>
      </c>
      <c r="H3309" s="209" t="s">
        <v>8836</v>
      </c>
      <c r="I3309" s="209" t="s">
        <v>152</v>
      </c>
      <c r="J3309" s="209" t="s">
        <v>5447</v>
      </c>
      <c r="K3309" s="210">
        <v>773.85</v>
      </c>
      <c r="L3309" s="209" t="s">
        <v>5390</v>
      </c>
    </row>
    <row r="3310" spans="1:12" ht="13.5">
      <c r="A3310" s="209" t="s">
        <v>8837</v>
      </c>
      <c r="B3310" s="209" t="s">
        <v>8838</v>
      </c>
      <c r="C3310" s="209" t="s">
        <v>8839</v>
      </c>
      <c r="D3310" s="209" t="s">
        <v>8840</v>
      </c>
      <c r="E3310" s="210" t="s">
        <v>357</v>
      </c>
      <c r="F3310" s="209" t="s">
        <v>357</v>
      </c>
      <c r="G3310" s="209">
        <v>96765</v>
      </c>
      <c r="H3310" s="209" t="s">
        <v>8841</v>
      </c>
      <c r="I3310" s="209" t="s">
        <v>161</v>
      </c>
      <c r="J3310" s="209" t="s">
        <v>5389</v>
      </c>
      <c r="K3310" s="211">
        <v>1547.4</v>
      </c>
      <c r="L3310" s="209" t="s">
        <v>5390</v>
      </c>
    </row>
    <row r="3311" spans="1:12" ht="13.5">
      <c r="A3311" s="209" t="s">
        <v>8837</v>
      </c>
      <c r="B3311" s="209" t="s">
        <v>8838</v>
      </c>
      <c r="C3311" s="209" t="s">
        <v>8839</v>
      </c>
      <c r="D3311" s="209" t="s">
        <v>8840</v>
      </c>
      <c r="E3311" s="210" t="s">
        <v>357</v>
      </c>
      <c r="F3311" s="209" t="s">
        <v>357</v>
      </c>
      <c r="G3311" s="209">
        <v>101905</v>
      </c>
      <c r="H3311" s="209" t="s">
        <v>8842</v>
      </c>
      <c r="I3311" s="209" t="s">
        <v>161</v>
      </c>
      <c r="J3311" s="209" t="s">
        <v>5389</v>
      </c>
      <c r="K3311" s="210">
        <v>216.05</v>
      </c>
      <c r="L3311" s="209" t="s">
        <v>5390</v>
      </c>
    </row>
    <row r="3312" spans="1:12" ht="13.5">
      <c r="A3312" s="209" t="s">
        <v>8837</v>
      </c>
      <c r="B3312" s="209" t="s">
        <v>8838</v>
      </c>
      <c r="C3312" s="209" t="s">
        <v>8839</v>
      </c>
      <c r="D3312" s="209" t="s">
        <v>8840</v>
      </c>
      <c r="E3312" s="210" t="s">
        <v>357</v>
      </c>
      <c r="F3312" s="209" t="s">
        <v>357</v>
      </c>
      <c r="G3312" s="209">
        <v>101906</v>
      </c>
      <c r="H3312" s="209" t="s">
        <v>8843</v>
      </c>
      <c r="I3312" s="209" t="s">
        <v>161</v>
      </c>
      <c r="J3312" s="209" t="s">
        <v>5389</v>
      </c>
      <c r="K3312" s="210">
        <v>641.49</v>
      </c>
      <c r="L3312" s="209" t="s">
        <v>5390</v>
      </c>
    </row>
    <row r="3313" spans="1:12" ht="13.5">
      <c r="A3313" s="209" t="s">
        <v>8837</v>
      </c>
      <c r="B3313" s="209" t="s">
        <v>8838</v>
      </c>
      <c r="C3313" s="209" t="s">
        <v>8839</v>
      </c>
      <c r="D3313" s="209" t="s">
        <v>8840</v>
      </c>
      <c r="E3313" s="210" t="s">
        <v>357</v>
      </c>
      <c r="F3313" s="209" t="s">
        <v>357</v>
      </c>
      <c r="G3313" s="209">
        <v>101907</v>
      </c>
      <c r="H3313" s="209" t="s">
        <v>8844</v>
      </c>
      <c r="I3313" s="209" t="s">
        <v>161</v>
      </c>
      <c r="J3313" s="209" t="s">
        <v>5389</v>
      </c>
      <c r="K3313" s="210">
        <v>693.33</v>
      </c>
      <c r="L3313" s="209" t="s">
        <v>5390</v>
      </c>
    </row>
    <row r="3314" spans="1:12" ht="13.5">
      <c r="A3314" s="209" t="s">
        <v>8837</v>
      </c>
      <c r="B3314" s="209" t="s">
        <v>8838</v>
      </c>
      <c r="C3314" s="209" t="s">
        <v>8839</v>
      </c>
      <c r="D3314" s="209" t="s">
        <v>8840</v>
      </c>
      <c r="E3314" s="210" t="s">
        <v>357</v>
      </c>
      <c r="F3314" s="209" t="s">
        <v>357</v>
      </c>
      <c r="G3314" s="209">
        <v>101908</v>
      </c>
      <c r="H3314" s="209" t="s">
        <v>8845</v>
      </c>
      <c r="I3314" s="209" t="s">
        <v>161</v>
      </c>
      <c r="J3314" s="209" t="s">
        <v>5389</v>
      </c>
      <c r="K3314" s="210">
        <v>209.57</v>
      </c>
      <c r="L3314" s="209" t="s">
        <v>5390</v>
      </c>
    </row>
    <row r="3315" spans="1:12" ht="13.5">
      <c r="A3315" s="209" t="s">
        <v>8837</v>
      </c>
      <c r="B3315" s="209" t="s">
        <v>8838</v>
      </c>
      <c r="C3315" s="209" t="s">
        <v>8839</v>
      </c>
      <c r="D3315" s="209" t="s">
        <v>8840</v>
      </c>
      <c r="E3315" s="210" t="s">
        <v>357</v>
      </c>
      <c r="F3315" s="209" t="s">
        <v>357</v>
      </c>
      <c r="G3315" s="209">
        <v>101909</v>
      </c>
      <c r="H3315" s="209" t="s">
        <v>8846</v>
      </c>
      <c r="I3315" s="209" t="s">
        <v>161</v>
      </c>
      <c r="J3315" s="209" t="s">
        <v>5389</v>
      </c>
      <c r="K3315" s="210">
        <v>244.13</v>
      </c>
      <c r="L3315" s="209" t="s">
        <v>5390</v>
      </c>
    </row>
    <row r="3316" spans="1:12" ht="13.5">
      <c r="A3316" s="209" t="s">
        <v>8837</v>
      </c>
      <c r="B3316" s="209" t="s">
        <v>8838</v>
      </c>
      <c r="C3316" s="209" t="s">
        <v>8839</v>
      </c>
      <c r="D3316" s="209" t="s">
        <v>8840</v>
      </c>
      <c r="E3316" s="210" t="s">
        <v>357</v>
      </c>
      <c r="F3316" s="209" t="s">
        <v>357</v>
      </c>
      <c r="G3316" s="209">
        <v>101910</v>
      </c>
      <c r="H3316" s="209" t="s">
        <v>8847</v>
      </c>
      <c r="I3316" s="209" t="s">
        <v>161</v>
      </c>
      <c r="J3316" s="209" t="s">
        <v>5389</v>
      </c>
      <c r="K3316" s="210">
        <v>287.32</v>
      </c>
      <c r="L3316" s="209" t="s">
        <v>5390</v>
      </c>
    </row>
    <row r="3317" spans="1:12" ht="13.5">
      <c r="A3317" s="209" t="s">
        <v>8837</v>
      </c>
      <c r="B3317" s="209" t="s">
        <v>8838</v>
      </c>
      <c r="C3317" s="209" t="s">
        <v>8839</v>
      </c>
      <c r="D3317" s="209" t="s">
        <v>8840</v>
      </c>
      <c r="E3317" s="210" t="s">
        <v>357</v>
      </c>
      <c r="F3317" s="209" t="s">
        <v>357</v>
      </c>
      <c r="G3317" s="209">
        <v>101911</v>
      </c>
      <c r="H3317" s="209" t="s">
        <v>8848</v>
      </c>
      <c r="I3317" s="209" t="s">
        <v>161</v>
      </c>
      <c r="J3317" s="209" t="s">
        <v>5389</v>
      </c>
      <c r="K3317" s="210">
        <v>330.51</v>
      </c>
      <c r="L3317" s="209" t="s">
        <v>5390</v>
      </c>
    </row>
    <row r="3318" spans="1:12" ht="13.5">
      <c r="A3318" s="209" t="s">
        <v>8837</v>
      </c>
      <c r="B3318" s="209" t="s">
        <v>8838</v>
      </c>
      <c r="C3318" s="209" t="s">
        <v>8839</v>
      </c>
      <c r="D3318" s="209" t="s">
        <v>8840</v>
      </c>
      <c r="E3318" s="210" t="s">
        <v>357</v>
      </c>
      <c r="F3318" s="209" t="s">
        <v>357</v>
      </c>
      <c r="G3318" s="209">
        <v>101912</v>
      </c>
      <c r="H3318" s="209" t="s">
        <v>8849</v>
      </c>
      <c r="I3318" s="209" t="s">
        <v>161</v>
      </c>
      <c r="J3318" s="209" t="s">
        <v>5447</v>
      </c>
      <c r="K3318" s="211">
        <v>1980.11</v>
      </c>
      <c r="L3318" s="209" t="s">
        <v>5390</v>
      </c>
    </row>
    <row r="3319" spans="1:12" ht="13.5">
      <c r="A3319" s="209" t="s">
        <v>8837</v>
      </c>
      <c r="B3319" s="209" t="s">
        <v>8838</v>
      </c>
      <c r="C3319" s="209" t="s">
        <v>8839</v>
      </c>
      <c r="D3319" s="209" t="s">
        <v>8840</v>
      </c>
      <c r="E3319" s="210" t="s">
        <v>357</v>
      </c>
      <c r="F3319" s="209" t="s">
        <v>357</v>
      </c>
      <c r="G3319" s="209">
        <v>101913</v>
      </c>
      <c r="H3319" s="209" t="s">
        <v>8850</v>
      </c>
      <c r="I3319" s="209" t="s">
        <v>161</v>
      </c>
      <c r="J3319" s="209" t="s">
        <v>5447</v>
      </c>
      <c r="K3319" s="210">
        <v>390.72</v>
      </c>
      <c r="L3319" s="209" t="s">
        <v>5390</v>
      </c>
    </row>
    <row r="3320" spans="1:12" ht="13.5">
      <c r="A3320" s="209" t="s">
        <v>8837</v>
      </c>
      <c r="B3320" s="209" t="s">
        <v>8838</v>
      </c>
      <c r="C3320" s="209" t="s">
        <v>8839</v>
      </c>
      <c r="D3320" s="209" t="s">
        <v>8840</v>
      </c>
      <c r="E3320" s="210" t="s">
        <v>357</v>
      </c>
      <c r="F3320" s="209" t="s">
        <v>357</v>
      </c>
      <c r="G3320" s="209">
        <v>101914</v>
      </c>
      <c r="H3320" s="209" t="s">
        <v>8851</v>
      </c>
      <c r="I3320" s="209" t="s">
        <v>161</v>
      </c>
      <c r="J3320" s="209" t="s">
        <v>5447</v>
      </c>
      <c r="K3320" s="210">
        <v>497.48</v>
      </c>
      <c r="L3320" s="209" t="s">
        <v>5390</v>
      </c>
    </row>
    <row r="3321" spans="1:12" ht="13.5">
      <c r="A3321" s="209" t="s">
        <v>8837</v>
      </c>
      <c r="B3321" s="209" t="s">
        <v>8838</v>
      </c>
      <c r="C3321" s="209" t="s">
        <v>8839</v>
      </c>
      <c r="D3321" s="209" t="s">
        <v>8840</v>
      </c>
      <c r="E3321" s="210" t="s">
        <v>357</v>
      </c>
      <c r="F3321" s="209" t="s">
        <v>357</v>
      </c>
      <c r="G3321" s="209">
        <v>101915</v>
      </c>
      <c r="H3321" s="209" t="s">
        <v>8852</v>
      </c>
      <c r="I3321" s="209" t="s">
        <v>161</v>
      </c>
      <c r="J3321" s="209" t="s">
        <v>5447</v>
      </c>
      <c r="K3321" s="210">
        <v>412.63</v>
      </c>
      <c r="L3321" s="209" t="s">
        <v>5390</v>
      </c>
    </row>
    <row r="3322" spans="1:12" ht="13.5">
      <c r="A3322" s="209" t="s">
        <v>8837</v>
      </c>
      <c r="B3322" s="209" t="s">
        <v>8838</v>
      </c>
      <c r="C3322" s="209" t="s">
        <v>8839</v>
      </c>
      <c r="D3322" s="209" t="s">
        <v>8840</v>
      </c>
      <c r="E3322" s="210" t="s">
        <v>357</v>
      </c>
      <c r="F3322" s="209" t="s">
        <v>357</v>
      </c>
      <c r="G3322" s="209">
        <v>101916</v>
      </c>
      <c r="H3322" s="209" t="s">
        <v>8853</v>
      </c>
      <c r="I3322" s="209" t="s">
        <v>161</v>
      </c>
      <c r="J3322" s="209" t="s">
        <v>5389</v>
      </c>
      <c r="K3322" s="211">
        <v>3517.65</v>
      </c>
      <c r="L3322" s="209" t="s">
        <v>5390</v>
      </c>
    </row>
    <row r="3323" spans="1:12" ht="13.5">
      <c r="A3323" s="209" t="s">
        <v>8837</v>
      </c>
      <c r="B3323" s="209" t="s">
        <v>8838</v>
      </c>
      <c r="C3323" s="209" t="s">
        <v>8839</v>
      </c>
      <c r="D3323" s="209" t="s">
        <v>8840</v>
      </c>
      <c r="E3323" s="210" t="s">
        <v>357</v>
      </c>
      <c r="F3323" s="209" t="s">
        <v>357</v>
      </c>
      <c r="G3323" s="209">
        <v>101917</v>
      </c>
      <c r="H3323" s="209" t="s">
        <v>8854</v>
      </c>
      <c r="I3323" s="209" t="s">
        <v>161</v>
      </c>
      <c r="J3323" s="209" t="s">
        <v>5389</v>
      </c>
      <c r="K3323" s="210">
        <v>152.80000000000001</v>
      </c>
      <c r="L3323" s="209" t="s">
        <v>5390</v>
      </c>
    </row>
    <row r="3324" spans="1:12" ht="13.5">
      <c r="A3324" s="209" t="s">
        <v>8837</v>
      </c>
      <c r="B3324" s="209" t="s">
        <v>8838</v>
      </c>
      <c r="C3324" s="209" t="s">
        <v>8855</v>
      </c>
      <c r="D3324" s="209" t="s">
        <v>8856</v>
      </c>
      <c r="E3324" s="210" t="s">
        <v>357</v>
      </c>
      <c r="F3324" s="209" t="s">
        <v>357</v>
      </c>
      <c r="G3324" s="209">
        <v>98261</v>
      </c>
      <c r="H3324" s="209" t="s">
        <v>8857</v>
      </c>
      <c r="I3324" s="209" t="s">
        <v>148</v>
      </c>
      <c r="J3324" s="209" t="s">
        <v>5447</v>
      </c>
      <c r="K3324" s="210">
        <v>3.12</v>
      </c>
      <c r="L3324" s="209" t="s">
        <v>5390</v>
      </c>
    </row>
    <row r="3325" spans="1:12" ht="13.5">
      <c r="A3325" s="209" t="s">
        <v>8837</v>
      </c>
      <c r="B3325" s="209" t="s">
        <v>8838</v>
      </c>
      <c r="C3325" s="209" t="s">
        <v>8855</v>
      </c>
      <c r="D3325" s="209" t="s">
        <v>8856</v>
      </c>
      <c r="E3325" s="210" t="s">
        <v>357</v>
      </c>
      <c r="F3325" s="209" t="s">
        <v>357</v>
      </c>
      <c r="G3325" s="209">
        <v>98262</v>
      </c>
      <c r="H3325" s="209" t="s">
        <v>8858</v>
      </c>
      <c r="I3325" s="209" t="s">
        <v>148</v>
      </c>
      <c r="J3325" s="209" t="s">
        <v>5447</v>
      </c>
      <c r="K3325" s="210">
        <v>3.8</v>
      </c>
      <c r="L3325" s="209" t="s">
        <v>5390</v>
      </c>
    </row>
    <row r="3326" spans="1:12" ht="13.5">
      <c r="A3326" s="209" t="s">
        <v>8837</v>
      </c>
      <c r="B3326" s="209" t="s">
        <v>8838</v>
      </c>
      <c r="C3326" s="209" t="s">
        <v>8855</v>
      </c>
      <c r="D3326" s="209" t="s">
        <v>8856</v>
      </c>
      <c r="E3326" s="210" t="s">
        <v>357</v>
      </c>
      <c r="F3326" s="209" t="s">
        <v>357</v>
      </c>
      <c r="G3326" s="209">
        <v>98263</v>
      </c>
      <c r="H3326" s="209" t="s">
        <v>8859</v>
      </c>
      <c r="I3326" s="209" t="s">
        <v>148</v>
      </c>
      <c r="J3326" s="209" t="s">
        <v>5447</v>
      </c>
      <c r="K3326" s="210">
        <v>3.96</v>
      </c>
      <c r="L3326" s="209" t="s">
        <v>5390</v>
      </c>
    </row>
    <row r="3327" spans="1:12" ht="13.5">
      <c r="A3327" s="209" t="s">
        <v>8837</v>
      </c>
      <c r="B3327" s="209" t="s">
        <v>8838</v>
      </c>
      <c r="C3327" s="209" t="s">
        <v>8855</v>
      </c>
      <c r="D3327" s="209" t="s">
        <v>8856</v>
      </c>
      <c r="E3327" s="210" t="s">
        <v>357</v>
      </c>
      <c r="F3327" s="209" t="s">
        <v>357</v>
      </c>
      <c r="G3327" s="209">
        <v>98264</v>
      </c>
      <c r="H3327" s="209" t="s">
        <v>8860</v>
      </c>
      <c r="I3327" s="209" t="s">
        <v>148</v>
      </c>
      <c r="J3327" s="209" t="s">
        <v>5447</v>
      </c>
      <c r="K3327" s="210">
        <v>4.68</v>
      </c>
      <c r="L3327" s="209" t="s">
        <v>5390</v>
      </c>
    </row>
    <row r="3328" spans="1:12" ht="13.5">
      <c r="A3328" s="209" t="s">
        <v>8837</v>
      </c>
      <c r="B3328" s="209" t="s">
        <v>8838</v>
      </c>
      <c r="C3328" s="209" t="s">
        <v>8855</v>
      </c>
      <c r="D3328" s="209" t="s">
        <v>8856</v>
      </c>
      <c r="E3328" s="210" t="s">
        <v>357</v>
      </c>
      <c r="F3328" s="209" t="s">
        <v>357</v>
      </c>
      <c r="G3328" s="209">
        <v>98265</v>
      </c>
      <c r="H3328" s="209" t="s">
        <v>8861</v>
      </c>
      <c r="I3328" s="209" t="s">
        <v>148</v>
      </c>
      <c r="J3328" s="209" t="s">
        <v>5447</v>
      </c>
      <c r="K3328" s="210">
        <v>5.16</v>
      </c>
      <c r="L3328" s="209" t="s">
        <v>5390</v>
      </c>
    </row>
    <row r="3329" spans="1:12" ht="13.5">
      <c r="A3329" s="209" t="s">
        <v>8837</v>
      </c>
      <c r="B3329" s="209" t="s">
        <v>8838</v>
      </c>
      <c r="C3329" s="209" t="s">
        <v>8855</v>
      </c>
      <c r="D3329" s="209" t="s">
        <v>8856</v>
      </c>
      <c r="E3329" s="210" t="s">
        <v>357</v>
      </c>
      <c r="F3329" s="209" t="s">
        <v>357</v>
      </c>
      <c r="G3329" s="209">
        <v>98266</v>
      </c>
      <c r="H3329" s="209" t="s">
        <v>8862</v>
      </c>
      <c r="I3329" s="209" t="s">
        <v>148</v>
      </c>
      <c r="J3329" s="209" t="s">
        <v>5447</v>
      </c>
      <c r="K3329" s="210">
        <v>5.8</v>
      </c>
      <c r="L3329" s="209" t="s">
        <v>5390</v>
      </c>
    </row>
    <row r="3330" spans="1:12" ht="13.5">
      <c r="A3330" s="209" t="s">
        <v>8837</v>
      </c>
      <c r="B3330" s="209" t="s">
        <v>8838</v>
      </c>
      <c r="C3330" s="209" t="s">
        <v>8855</v>
      </c>
      <c r="D3330" s="209" t="s">
        <v>8856</v>
      </c>
      <c r="E3330" s="210" t="s">
        <v>357</v>
      </c>
      <c r="F3330" s="209" t="s">
        <v>357</v>
      </c>
      <c r="G3330" s="209">
        <v>98267</v>
      </c>
      <c r="H3330" s="209" t="s">
        <v>8863</v>
      </c>
      <c r="I3330" s="209" t="s">
        <v>148</v>
      </c>
      <c r="J3330" s="209" t="s">
        <v>5447</v>
      </c>
      <c r="K3330" s="210">
        <v>9.06</v>
      </c>
      <c r="L3330" s="209" t="s">
        <v>5390</v>
      </c>
    </row>
    <row r="3331" spans="1:12" ht="13.5">
      <c r="A3331" s="209" t="s">
        <v>8837</v>
      </c>
      <c r="B3331" s="209" t="s">
        <v>8838</v>
      </c>
      <c r="C3331" s="209" t="s">
        <v>8855</v>
      </c>
      <c r="D3331" s="209" t="s">
        <v>8856</v>
      </c>
      <c r="E3331" s="210" t="s">
        <v>357</v>
      </c>
      <c r="F3331" s="209" t="s">
        <v>357</v>
      </c>
      <c r="G3331" s="209">
        <v>98268</v>
      </c>
      <c r="H3331" s="209" t="s">
        <v>8864</v>
      </c>
      <c r="I3331" s="209" t="s">
        <v>148</v>
      </c>
      <c r="J3331" s="209" t="s">
        <v>5447</v>
      </c>
      <c r="K3331" s="210">
        <v>14.29</v>
      </c>
      <c r="L3331" s="209" t="s">
        <v>5390</v>
      </c>
    </row>
    <row r="3332" spans="1:12" ht="13.5">
      <c r="A3332" s="209" t="s">
        <v>8837</v>
      </c>
      <c r="B3332" s="209" t="s">
        <v>8838</v>
      </c>
      <c r="C3332" s="209" t="s">
        <v>8855</v>
      </c>
      <c r="D3332" s="209" t="s">
        <v>8856</v>
      </c>
      <c r="E3332" s="210" t="s">
        <v>357</v>
      </c>
      <c r="F3332" s="209" t="s">
        <v>357</v>
      </c>
      <c r="G3332" s="209">
        <v>98269</v>
      </c>
      <c r="H3332" s="209" t="s">
        <v>8865</v>
      </c>
      <c r="I3332" s="209" t="s">
        <v>148</v>
      </c>
      <c r="J3332" s="209" t="s">
        <v>5447</v>
      </c>
      <c r="K3332" s="210">
        <v>19.350000000000001</v>
      </c>
      <c r="L3332" s="209" t="s">
        <v>5390</v>
      </c>
    </row>
    <row r="3333" spans="1:12" ht="13.5">
      <c r="A3333" s="209" t="s">
        <v>8837</v>
      </c>
      <c r="B3333" s="209" t="s">
        <v>8838</v>
      </c>
      <c r="C3333" s="209" t="s">
        <v>8855</v>
      </c>
      <c r="D3333" s="209" t="s">
        <v>8856</v>
      </c>
      <c r="E3333" s="210" t="s">
        <v>357</v>
      </c>
      <c r="F3333" s="209" t="s">
        <v>357</v>
      </c>
      <c r="G3333" s="209">
        <v>98270</v>
      </c>
      <c r="H3333" s="209" t="s">
        <v>8866</v>
      </c>
      <c r="I3333" s="209" t="s">
        <v>148</v>
      </c>
      <c r="J3333" s="209" t="s">
        <v>5447</v>
      </c>
      <c r="K3333" s="210">
        <v>28.9</v>
      </c>
      <c r="L3333" s="209" t="s">
        <v>5390</v>
      </c>
    </row>
    <row r="3334" spans="1:12" ht="13.5">
      <c r="A3334" s="209" t="s">
        <v>8837</v>
      </c>
      <c r="B3334" s="209" t="s">
        <v>8838</v>
      </c>
      <c r="C3334" s="209" t="s">
        <v>8855</v>
      </c>
      <c r="D3334" s="209" t="s">
        <v>8856</v>
      </c>
      <c r="E3334" s="210" t="s">
        <v>357</v>
      </c>
      <c r="F3334" s="209" t="s">
        <v>357</v>
      </c>
      <c r="G3334" s="209">
        <v>98271</v>
      </c>
      <c r="H3334" s="209" t="s">
        <v>8867</v>
      </c>
      <c r="I3334" s="209" t="s">
        <v>148</v>
      </c>
      <c r="J3334" s="209" t="s">
        <v>5447</v>
      </c>
      <c r="K3334" s="210">
        <v>40.380000000000003</v>
      </c>
      <c r="L3334" s="209" t="s">
        <v>5390</v>
      </c>
    </row>
    <row r="3335" spans="1:12" ht="13.5">
      <c r="A3335" s="209" t="s">
        <v>8837</v>
      </c>
      <c r="B3335" s="209" t="s">
        <v>8838</v>
      </c>
      <c r="C3335" s="209" t="s">
        <v>8855</v>
      </c>
      <c r="D3335" s="209" t="s">
        <v>8856</v>
      </c>
      <c r="E3335" s="210" t="s">
        <v>357</v>
      </c>
      <c r="F3335" s="209" t="s">
        <v>357</v>
      </c>
      <c r="G3335" s="209">
        <v>98272</v>
      </c>
      <c r="H3335" s="209" t="s">
        <v>8868</v>
      </c>
      <c r="I3335" s="209" t="s">
        <v>148</v>
      </c>
      <c r="J3335" s="209" t="s">
        <v>5447</v>
      </c>
      <c r="K3335" s="210">
        <v>91.82</v>
      </c>
      <c r="L3335" s="209" t="s">
        <v>5390</v>
      </c>
    </row>
    <row r="3336" spans="1:12" ht="13.5">
      <c r="A3336" s="209" t="s">
        <v>8837</v>
      </c>
      <c r="B3336" s="209" t="s">
        <v>8838</v>
      </c>
      <c r="C3336" s="209" t="s">
        <v>8855</v>
      </c>
      <c r="D3336" s="209" t="s">
        <v>8856</v>
      </c>
      <c r="E3336" s="210" t="s">
        <v>357</v>
      </c>
      <c r="F3336" s="209" t="s">
        <v>357</v>
      </c>
      <c r="G3336" s="209">
        <v>98273</v>
      </c>
      <c r="H3336" s="209" t="s">
        <v>8869</v>
      </c>
      <c r="I3336" s="209" t="s">
        <v>148</v>
      </c>
      <c r="J3336" s="209" t="s">
        <v>5447</v>
      </c>
      <c r="K3336" s="210">
        <v>2.1800000000000002</v>
      </c>
      <c r="L3336" s="209" t="s">
        <v>5390</v>
      </c>
    </row>
    <row r="3337" spans="1:12" ht="13.5">
      <c r="A3337" s="209" t="s">
        <v>8837</v>
      </c>
      <c r="B3337" s="209" t="s">
        <v>8838</v>
      </c>
      <c r="C3337" s="209" t="s">
        <v>8855</v>
      </c>
      <c r="D3337" s="209" t="s">
        <v>8856</v>
      </c>
      <c r="E3337" s="210" t="s">
        <v>357</v>
      </c>
      <c r="F3337" s="209" t="s">
        <v>357</v>
      </c>
      <c r="G3337" s="209">
        <v>98274</v>
      </c>
      <c r="H3337" s="209" t="s">
        <v>8870</v>
      </c>
      <c r="I3337" s="209" t="s">
        <v>148</v>
      </c>
      <c r="J3337" s="209" t="s">
        <v>5447</v>
      </c>
      <c r="K3337" s="210">
        <v>2.65</v>
      </c>
      <c r="L3337" s="209" t="s">
        <v>5390</v>
      </c>
    </row>
    <row r="3338" spans="1:12" ht="13.5">
      <c r="A3338" s="209" t="s">
        <v>8837</v>
      </c>
      <c r="B3338" s="209" t="s">
        <v>8838</v>
      </c>
      <c r="C3338" s="209" t="s">
        <v>8855</v>
      </c>
      <c r="D3338" s="209" t="s">
        <v>8856</v>
      </c>
      <c r="E3338" s="210" t="s">
        <v>357</v>
      </c>
      <c r="F3338" s="209" t="s">
        <v>357</v>
      </c>
      <c r="G3338" s="209">
        <v>98275</v>
      </c>
      <c r="H3338" s="209" t="s">
        <v>8871</v>
      </c>
      <c r="I3338" s="209" t="s">
        <v>148</v>
      </c>
      <c r="J3338" s="209" t="s">
        <v>5447</v>
      </c>
      <c r="K3338" s="210">
        <v>3.3</v>
      </c>
      <c r="L3338" s="209" t="s">
        <v>5390</v>
      </c>
    </row>
    <row r="3339" spans="1:12" ht="13.5">
      <c r="A3339" s="209" t="s">
        <v>8837</v>
      </c>
      <c r="B3339" s="209" t="s">
        <v>8838</v>
      </c>
      <c r="C3339" s="209" t="s">
        <v>8855</v>
      </c>
      <c r="D3339" s="209" t="s">
        <v>8856</v>
      </c>
      <c r="E3339" s="210" t="s">
        <v>357</v>
      </c>
      <c r="F3339" s="209" t="s">
        <v>357</v>
      </c>
      <c r="G3339" s="209">
        <v>98276</v>
      </c>
      <c r="H3339" s="209" t="s">
        <v>8872</v>
      </c>
      <c r="I3339" s="209" t="s">
        <v>148</v>
      </c>
      <c r="J3339" s="209" t="s">
        <v>5447</v>
      </c>
      <c r="K3339" s="210">
        <v>6.56</v>
      </c>
      <c r="L3339" s="209" t="s">
        <v>5390</v>
      </c>
    </row>
    <row r="3340" spans="1:12" ht="13.5">
      <c r="A3340" s="209" t="s">
        <v>8837</v>
      </c>
      <c r="B3340" s="209" t="s">
        <v>8838</v>
      </c>
      <c r="C3340" s="209" t="s">
        <v>8855</v>
      </c>
      <c r="D3340" s="209" t="s">
        <v>8856</v>
      </c>
      <c r="E3340" s="210" t="s">
        <v>357</v>
      </c>
      <c r="F3340" s="209" t="s">
        <v>357</v>
      </c>
      <c r="G3340" s="209">
        <v>98277</v>
      </c>
      <c r="H3340" s="209" t="s">
        <v>8873</v>
      </c>
      <c r="I3340" s="209" t="s">
        <v>148</v>
      </c>
      <c r="J3340" s="209" t="s">
        <v>5447</v>
      </c>
      <c r="K3340" s="210">
        <v>11.8</v>
      </c>
      <c r="L3340" s="209" t="s">
        <v>5390</v>
      </c>
    </row>
    <row r="3341" spans="1:12" ht="13.5">
      <c r="A3341" s="209" t="s">
        <v>8837</v>
      </c>
      <c r="B3341" s="209" t="s">
        <v>8838</v>
      </c>
      <c r="C3341" s="209" t="s">
        <v>8855</v>
      </c>
      <c r="D3341" s="209" t="s">
        <v>8856</v>
      </c>
      <c r="E3341" s="210" t="s">
        <v>357</v>
      </c>
      <c r="F3341" s="209" t="s">
        <v>357</v>
      </c>
      <c r="G3341" s="209">
        <v>98278</v>
      </c>
      <c r="H3341" s="209" t="s">
        <v>8874</v>
      </c>
      <c r="I3341" s="209" t="s">
        <v>148</v>
      </c>
      <c r="J3341" s="209" t="s">
        <v>5447</v>
      </c>
      <c r="K3341" s="210">
        <v>16.850000000000001</v>
      </c>
      <c r="L3341" s="209" t="s">
        <v>5390</v>
      </c>
    </row>
    <row r="3342" spans="1:12" ht="13.5">
      <c r="A3342" s="209" t="s">
        <v>8837</v>
      </c>
      <c r="B3342" s="209" t="s">
        <v>8838</v>
      </c>
      <c r="C3342" s="209" t="s">
        <v>8855</v>
      </c>
      <c r="D3342" s="209" t="s">
        <v>8856</v>
      </c>
      <c r="E3342" s="210" t="s">
        <v>357</v>
      </c>
      <c r="F3342" s="209" t="s">
        <v>357</v>
      </c>
      <c r="G3342" s="209">
        <v>98279</v>
      </c>
      <c r="H3342" s="209" t="s">
        <v>8875</v>
      </c>
      <c r="I3342" s="209" t="s">
        <v>148</v>
      </c>
      <c r="J3342" s="209" t="s">
        <v>5447</v>
      </c>
      <c r="K3342" s="210">
        <v>26.39</v>
      </c>
      <c r="L3342" s="209" t="s">
        <v>5390</v>
      </c>
    </row>
    <row r="3343" spans="1:12" ht="13.5">
      <c r="A3343" s="209" t="s">
        <v>8837</v>
      </c>
      <c r="B3343" s="209" t="s">
        <v>8838</v>
      </c>
      <c r="C3343" s="209" t="s">
        <v>8855</v>
      </c>
      <c r="D3343" s="209" t="s">
        <v>8856</v>
      </c>
      <c r="E3343" s="210" t="s">
        <v>357</v>
      </c>
      <c r="F3343" s="209" t="s">
        <v>357</v>
      </c>
      <c r="G3343" s="209">
        <v>98280</v>
      </c>
      <c r="H3343" s="209" t="s">
        <v>8876</v>
      </c>
      <c r="I3343" s="209" t="s">
        <v>148</v>
      </c>
      <c r="J3343" s="209" t="s">
        <v>5447</v>
      </c>
      <c r="K3343" s="210">
        <v>6.34</v>
      </c>
      <c r="L3343" s="209" t="s">
        <v>5390</v>
      </c>
    </row>
    <row r="3344" spans="1:12" ht="13.5">
      <c r="A3344" s="209" t="s">
        <v>8837</v>
      </c>
      <c r="B3344" s="209" t="s">
        <v>8838</v>
      </c>
      <c r="C3344" s="209" t="s">
        <v>8855</v>
      </c>
      <c r="D3344" s="209" t="s">
        <v>8856</v>
      </c>
      <c r="E3344" s="210" t="s">
        <v>357</v>
      </c>
      <c r="F3344" s="209" t="s">
        <v>357</v>
      </c>
      <c r="G3344" s="209">
        <v>98281</v>
      </c>
      <c r="H3344" s="209" t="s">
        <v>8877</v>
      </c>
      <c r="I3344" s="209" t="s">
        <v>148</v>
      </c>
      <c r="J3344" s="209" t="s">
        <v>5447</v>
      </c>
      <c r="K3344" s="210">
        <v>7.02</v>
      </c>
      <c r="L3344" s="209" t="s">
        <v>5390</v>
      </c>
    </row>
    <row r="3345" spans="1:12" ht="13.5">
      <c r="A3345" s="209" t="s">
        <v>8837</v>
      </c>
      <c r="B3345" s="209" t="s">
        <v>8838</v>
      </c>
      <c r="C3345" s="209" t="s">
        <v>8855</v>
      </c>
      <c r="D3345" s="209" t="s">
        <v>8856</v>
      </c>
      <c r="E3345" s="210" t="s">
        <v>357</v>
      </c>
      <c r="F3345" s="209" t="s">
        <v>357</v>
      </c>
      <c r="G3345" s="209">
        <v>98282</v>
      </c>
      <c r="H3345" s="209" t="s">
        <v>8878</v>
      </c>
      <c r="I3345" s="209" t="s">
        <v>148</v>
      </c>
      <c r="J3345" s="209" t="s">
        <v>5447</v>
      </c>
      <c r="K3345" s="210">
        <v>7.18</v>
      </c>
      <c r="L3345" s="209" t="s">
        <v>5390</v>
      </c>
    </row>
    <row r="3346" spans="1:12" ht="13.5">
      <c r="A3346" s="209" t="s">
        <v>8837</v>
      </c>
      <c r="B3346" s="209" t="s">
        <v>8838</v>
      </c>
      <c r="C3346" s="209" t="s">
        <v>8855</v>
      </c>
      <c r="D3346" s="209" t="s">
        <v>8856</v>
      </c>
      <c r="E3346" s="210" t="s">
        <v>357</v>
      </c>
      <c r="F3346" s="209" t="s">
        <v>357</v>
      </c>
      <c r="G3346" s="209">
        <v>98283</v>
      </c>
      <c r="H3346" s="209" t="s">
        <v>8879</v>
      </c>
      <c r="I3346" s="209" t="s">
        <v>148</v>
      </c>
      <c r="J3346" s="209" t="s">
        <v>5447</v>
      </c>
      <c r="K3346" s="210">
        <v>7.89</v>
      </c>
      <c r="L3346" s="209" t="s">
        <v>5390</v>
      </c>
    </row>
    <row r="3347" spans="1:12" ht="13.5">
      <c r="A3347" s="209" t="s">
        <v>8837</v>
      </c>
      <c r="B3347" s="209" t="s">
        <v>8838</v>
      </c>
      <c r="C3347" s="209" t="s">
        <v>8855</v>
      </c>
      <c r="D3347" s="209" t="s">
        <v>8856</v>
      </c>
      <c r="E3347" s="210" t="s">
        <v>357</v>
      </c>
      <c r="F3347" s="209" t="s">
        <v>357</v>
      </c>
      <c r="G3347" s="209">
        <v>98284</v>
      </c>
      <c r="H3347" s="209" t="s">
        <v>8880</v>
      </c>
      <c r="I3347" s="209" t="s">
        <v>148</v>
      </c>
      <c r="J3347" s="209" t="s">
        <v>5447</v>
      </c>
      <c r="K3347" s="210">
        <v>8.36</v>
      </c>
      <c r="L3347" s="209" t="s">
        <v>5390</v>
      </c>
    </row>
    <row r="3348" spans="1:12" ht="13.5">
      <c r="A3348" s="209" t="s">
        <v>8837</v>
      </c>
      <c r="B3348" s="209" t="s">
        <v>8838</v>
      </c>
      <c r="C3348" s="209" t="s">
        <v>8855</v>
      </c>
      <c r="D3348" s="209" t="s">
        <v>8856</v>
      </c>
      <c r="E3348" s="210" t="s">
        <v>357</v>
      </c>
      <c r="F3348" s="209" t="s">
        <v>357</v>
      </c>
      <c r="G3348" s="209">
        <v>98285</v>
      </c>
      <c r="H3348" s="209" t="s">
        <v>8881</v>
      </c>
      <c r="I3348" s="209" t="s">
        <v>148</v>
      </c>
      <c r="J3348" s="209" t="s">
        <v>5447</v>
      </c>
      <c r="K3348" s="210">
        <v>9.01</v>
      </c>
      <c r="L3348" s="209" t="s">
        <v>5390</v>
      </c>
    </row>
    <row r="3349" spans="1:12" ht="13.5">
      <c r="A3349" s="209" t="s">
        <v>8837</v>
      </c>
      <c r="B3349" s="209" t="s">
        <v>8838</v>
      </c>
      <c r="C3349" s="209" t="s">
        <v>8855</v>
      </c>
      <c r="D3349" s="209" t="s">
        <v>8856</v>
      </c>
      <c r="E3349" s="210" t="s">
        <v>357</v>
      </c>
      <c r="F3349" s="209" t="s">
        <v>357</v>
      </c>
      <c r="G3349" s="209">
        <v>98286</v>
      </c>
      <c r="H3349" s="209" t="s">
        <v>8882</v>
      </c>
      <c r="I3349" s="209" t="s">
        <v>148</v>
      </c>
      <c r="J3349" s="209" t="s">
        <v>5447</v>
      </c>
      <c r="K3349" s="210">
        <v>12.28</v>
      </c>
      <c r="L3349" s="209" t="s">
        <v>5390</v>
      </c>
    </row>
    <row r="3350" spans="1:12" ht="13.5">
      <c r="A3350" s="209" t="s">
        <v>8837</v>
      </c>
      <c r="B3350" s="209" t="s">
        <v>8838</v>
      </c>
      <c r="C3350" s="209" t="s">
        <v>8855</v>
      </c>
      <c r="D3350" s="209" t="s">
        <v>8856</v>
      </c>
      <c r="E3350" s="210" t="s">
        <v>357</v>
      </c>
      <c r="F3350" s="209" t="s">
        <v>357</v>
      </c>
      <c r="G3350" s="209">
        <v>98287</v>
      </c>
      <c r="H3350" s="209" t="s">
        <v>8883</v>
      </c>
      <c r="I3350" s="209" t="s">
        <v>148</v>
      </c>
      <c r="J3350" s="209" t="s">
        <v>5447</v>
      </c>
      <c r="K3350" s="210">
        <v>1.19</v>
      </c>
      <c r="L3350" s="209" t="s">
        <v>5390</v>
      </c>
    </row>
    <row r="3351" spans="1:12" ht="13.5">
      <c r="A3351" s="209" t="s">
        <v>8837</v>
      </c>
      <c r="B3351" s="209" t="s">
        <v>8838</v>
      </c>
      <c r="C3351" s="209" t="s">
        <v>8855</v>
      </c>
      <c r="D3351" s="209" t="s">
        <v>8856</v>
      </c>
      <c r="E3351" s="210" t="s">
        <v>357</v>
      </c>
      <c r="F3351" s="209" t="s">
        <v>357</v>
      </c>
      <c r="G3351" s="209">
        <v>98288</v>
      </c>
      <c r="H3351" s="209" t="s">
        <v>8884</v>
      </c>
      <c r="I3351" s="209" t="s">
        <v>148</v>
      </c>
      <c r="J3351" s="209" t="s">
        <v>5447</v>
      </c>
      <c r="K3351" s="210">
        <v>1.87</v>
      </c>
      <c r="L3351" s="209" t="s">
        <v>5390</v>
      </c>
    </row>
    <row r="3352" spans="1:12" ht="13.5">
      <c r="A3352" s="209" t="s">
        <v>8837</v>
      </c>
      <c r="B3352" s="209" t="s">
        <v>8838</v>
      </c>
      <c r="C3352" s="209" t="s">
        <v>8855</v>
      </c>
      <c r="D3352" s="209" t="s">
        <v>8856</v>
      </c>
      <c r="E3352" s="210" t="s">
        <v>357</v>
      </c>
      <c r="F3352" s="209" t="s">
        <v>357</v>
      </c>
      <c r="G3352" s="209">
        <v>98289</v>
      </c>
      <c r="H3352" s="209" t="s">
        <v>8885</v>
      </c>
      <c r="I3352" s="209" t="s">
        <v>148</v>
      </c>
      <c r="J3352" s="209" t="s">
        <v>5447</v>
      </c>
      <c r="K3352" s="210">
        <v>2.0299999999999998</v>
      </c>
      <c r="L3352" s="209" t="s">
        <v>5390</v>
      </c>
    </row>
    <row r="3353" spans="1:12" ht="13.5">
      <c r="A3353" s="209" t="s">
        <v>8837</v>
      </c>
      <c r="B3353" s="209" t="s">
        <v>8838</v>
      </c>
      <c r="C3353" s="209" t="s">
        <v>8855</v>
      </c>
      <c r="D3353" s="209" t="s">
        <v>8856</v>
      </c>
      <c r="E3353" s="210" t="s">
        <v>357</v>
      </c>
      <c r="F3353" s="209" t="s">
        <v>357</v>
      </c>
      <c r="G3353" s="209">
        <v>98290</v>
      </c>
      <c r="H3353" s="209" t="s">
        <v>8886</v>
      </c>
      <c r="I3353" s="209" t="s">
        <v>148</v>
      </c>
      <c r="J3353" s="209" t="s">
        <v>5447</v>
      </c>
      <c r="K3353" s="210">
        <v>2.75</v>
      </c>
      <c r="L3353" s="209" t="s">
        <v>5390</v>
      </c>
    </row>
    <row r="3354" spans="1:12" ht="13.5">
      <c r="A3354" s="209" t="s">
        <v>8837</v>
      </c>
      <c r="B3354" s="209" t="s">
        <v>8838</v>
      </c>
      <c r="C3354" s="209" t="s">
        <v>8855</v>
      </c>
      <c r="D3354" s="209" t="s">
        <v>8856</v>
      </c>
      <c r="E3354" s="210" t="s">
        <v>357</v>
      </c>
      <c r="F3354" s="209" t="s">
        <v>357</v>
      </c>
      <c r="G3354" s="209">
        <v>98291</v>
      </c>
      <c r="H3354" s="209" t="s">
        <v>8887</v>
      </c>
      <c r="I3354" s="209" t="s">
        <v>148</v>
      </c>
      <c r="J3354" s="209" t="s">
        <v>5447</v>
      </c>
      <c r="K3354" s="210">
        <v>3.22</v>
      </c>
      <c r="L3354" s="209" t="s">
        <v>5390</v>
      </c>
    </row>
    <row r="3355" spans="1:12" ht="13.5">
      <c r="A3355" s="209" t="s">
        <v>8837</v>
      </c>
      <c r="B3355" s="209" t="s">
        <v>8838</v>
      </c>
      <c r="C3355" s="209" t="s">
        <v>8855</v>
      </c>
      <c r="D3355" s="209" t="s">
        <v>8856</v>
      </c>
      <c r="E3355" s="210" t="s">
        <v>357</v>
      </c>
      <c r="F3355" s="209" t="s">
        <v>357</v>
      </c>
      <c r="G3355" s="209">
        <v>98292</v>
      </c>
      <c r="H3355" s="209" t="s">
        <v>8888</v>
      </c>
      <c r="I3355" s="209" t="s">
        <v>148</v>
      </c>
      <c r="J3355" s="209" t="s">
        <v>5447</v>
      </c>
      <c r="K3355" s="210">
        <v>3.87</v>
      </c>
      <c r="L3355" s="209" t="s">
        <v>5390</v>
      </c>
    </row>
    <row r="3356" spans="1:12" ht="13.5">
      <c r="A3356" s="209" t="s">
        <v>8837</v>
      </c>
      <c r="B3356" s="209" t="s">
        <v>8838</v>
      </c>
      <c r="C3356" s="209" t="s">
        <v>8855</v>
      </c>
      <c r="D3356" s="209" t="s">
        <v>8856</v>
      </c>
      <c r="E3356" s="210" t="s">
        <v>357</v>
      </c>
      <c r="F3356" s="209" t="s">
        <v>357</v>
      </c>
      <c r="G3356" s="209">
        <v>98293</v>
      </c>
      <c r="H3356" s="209" t="s">
        <v>8889</v>
      </c>
      <c r="I3356" s="209" t="s">
        <v>148</v>
      </c>
      <c r="J3356" s="209" t="s">
        <v>5447</v>
      </c>
      <c r="K3356" s="210">
        <v>7.13</v>
      </c>
      <c r="L3356" s="209" t="s">
        <v>5390</v>
      </c>
    </row>
    <row r="3357" spans="1:12" ht="13.5">
      <c r="A3357" s="209" t="s">
        <v>8837</v>
      </c>
      <c r="B3357" s="209" t="s">
        <v>8838</v>
      </c>
      <c r="C3357" s="209" t="s">
        <v>8855</v>
      </c>
      <c r="D3357" s="209" t="s">
        <v>8856</v>
      </c>
      <c r="E3357" s="210" t="s">
        <v>357</v>
      </c>
      <c r="F3357" s="209" t="s">
        <v>357</v>
      </c>
      <c r="G3357" s="209">
        <v>98400</v>
      </c>
      <c r="H3357" s="209" t="s">
        <v>8890</v>
      </c>
      <c r="I3357" s="209" t="s">
        <v>148</v>
      </c>
      <c r="J3357" s="209" t="s">
        <v>5447</v>
      </c>
      <c r="K3357" s="210">
        <v>11</v>
      </c>
      <c r="L3357" s="209" t="s">
        <v>5390</v>
      </c>
    </row>
    <row r="3358" spans="1:12" ht="13.5">
      <c r="A3358" s="209" t="s">
        <v>8837</v>
      </c>
      <c r="B3358" s="209" t="s">
        <v>8838</v>
      </c>
      <c r="C3358" s="209" t="s">
        <v>8855</v>
      </c>
      <c r="D3358" s="209" t="s">
        <v>8856</v>
      </c>
      <c r="E3358" s="210" t="s">
        <v>357</v>
      </c>
      <c r="F3358" s="209" t="s">
        <v>357</v>
      </c>
      <c r="G3358" s="209">
        <v>98401</v>
      </c>
      <c r="H3358" s="209" t="s">
        <v>8891</v>
      </c>
      <c r="I3358" s="209" t="s">
        <v>148</v>
      </c>
      <c r="J3358" s="209" t="s">
        <v>5447</v>
      </c>
      <c r="K3358" s="210">
        <v>16.98</v>
      </c>
      <c r="L3358" s="209" t="s">
        <v>5390</v>
      </c>
    </row>
    <row r="3359" spans="1:12" ht="13.5">
      <c r="A3359" s="209" t="s">
        <v>8837</v>
      </c>
      <c r="B3359" s="209" t="s">
        <v>8838</v>
      </c>
      <c r="C3359" s="209" t="s">
        <v>8855</v>
      </c>
      <c r="D3359" s="209" t="s">
        <v>8856</v>
      </c>
      <c r="E3359" s="210" t="s">
        <v>357</v>
      </c>
      <c r="F3359" s="209" t="s">
        <v>357</v>
      </c>
      <c r="G3359" s="209">
        <v>98402</v>
      </c>
      <c r="H3359" s="209" t="s">
        <v>8892</v>
      </c>
      <c r="I3359" s="209" t="s">
        <v>148</v>
      </c>
      <c r="J3359" s="209" t="s">
        <v>5447</v>
      </c>
      <c r="K3359" s="210">
        <v>19.77</v>
      </c>
      <c r="L3359" s="209" t="s">
        <v>5390</v>
      </c>
    </row>
    <row r="3360" spans="1:12" ht="13.5">
      <c r="A3360" s="209" t="s">
        <v>8837</v>
      </c>
      <c r="B3360" s="209" t="s">
        <v>8838</v>
      </c>
      <c r="C3360" s="209" t="s">
        <v>8855</v>
      </c>
      <c r="D3360" s="209" t="s">
        <v>8856</v>
      </c>
      <c r="E3360" s="210" t="s">
        <v>357</v>
      </c>
      <c r="F3360" s="209" t="s">
        <v>357</v>
      </c>
      <c r="G3360" s="209">
        <v>100556</v>
      </c>
      <c r="H3360" s="209" t="s">
        <v>8893</v>
      </c>
      <c r="I3360" s="209" t="s">
        <v>161</v>
      </c>
      <c r="J3360" s="209" t="s">
        <v>5447</v>
      </c>
      <c r="K3360" s="210">
        <v>41.25</v>
      </c>
      <c r="L3360" s="209" t="s">
        <v>5390</v>
      </c>
    </row>
    <row r="3361" spans="1:12" ht="13.5">
      <c r="A3361" s="209" t="s">
        <v>8837</v>
      </c>
      <c r="B3361" s="209" t="s">
        <v>8838</v>
      </c>
      <c r="C3361" s="209" t="s">
        <v>8855</v>
      </c>
      <c r="D3361" s="209" t="s">
        <v>8856</v>
      </c>
      <c r="E3361" s="210" t="s">
        <v>357</v>
      </c>
      <c r="F3361" s="209" t="s">
        <v>357</v>
      </c>
      <c r="G3361" s="209">
        <v>100557</v>
      </c>
      <c r="H3361" s="209" t="s">
        <v>8894</v>
      </c>
      <c r="I3361" s="209" t="s">
        <v>161</v>
      </c>
      <c r="J3361" s="209" t="s">
        <v>5447</v>
      </c>
      <c r="K3361" s="210">
        <v>545.67999999999995</v>
      </c>
      <c r="L3361" s="209" t="s">
        <v>5390</v>
      </c>
    </row>
    <row r="3362" spans="1:12" ht="13.5">
      <c r="A3362" s="209" t="s">
        <v>8837</v>
      </c>
      <c r="B3362" s="209" t="s">
        <v>8838</v>
      </c>
      <c r="C3362" s="209" t="s">
        <v>8855</v>
      </c>
      <c r="D3362" s="209" t="s">
        <v>8856</v>
      </c>
      <c r="E3362" s="210" t="s">
        <v>357</v>
      </c>
      <c r="F3362" s="209" t="s">
        <v>357</v>
      </c>
      <c r="G3362" s="209">
        <v>100560</v>
      </c>
      <c r="H3362" s="209" t="s">
        <v>8895</v>
      </c>
      <c r="I3362" s="209" t="s">
        <v>161</v>
      </c>
      <c r="J3362" s="209" t="s">
        <v>5447</v>
      </c>
      <c r="K3362" s="210">
        <v>112.57</v>
      </c>
      <c r="L3362" s="209" t="s">
        <v>5390</v>
      </c>
    </row>
    <row r="3363" spans="1:12" ht="13.5">
      <c r="A3363" s="209" t="s">
        <v>8837</v>
      </c>
      <c r="B3363" s="209" t="s">
        <v>8838</v>
      </c>
      <c r="C3363" s="209" t="s">
        <v>8855</v>
      </c>
      <c r="D3363" s="209" t="s">
        <v>8856</v>
      </c>
      <c r="E3363" s="210" t="s">
        <v>357</v>
      </c>
      <c r="F3363" s="209" t="s">
        <v>357</v>
      </c>
      <c r="G3363" s="209">
        <v>100561</v>
      </c>
      <c r="H3363" s="209" t="s">
        <v>8896</v>
      </c>
      <c r="I3363" s="209" t="s">
        <v>161</v>
      </c>
      <c r="J3363" s="209" t="s">
        <v>5447</v>
      </c>
      <c r="K3363" s="210">
        <v>211.61</v>
      </c>
      <c r="L3363" s="209" t="s">
        <v>5390</v>
      </c>
    </row>
    <row r="3364" spans="1:12" ht="13.5">
      <c r="A3364" s="209" t="s">
        <v>8837</v>
      </c>
      <c r="B3364" s="209" t="s">
        <v>8838</v>
      </c>
      <c r="C3364" s="209" t="s">
        <v>8855</v>
      </c>
      <c r="D3364" s="209" t="s">
        <v>8856</v>
      </c>
      <c r="E3364" s="210" t="s">
        <v>357</v>
      </c>
      <c r="F3364" s="209" t="s">
        <v>357</v>
      </c>
      <c r="G3364" s="209">
        <v>100562</v>
      </c>
      <c r="H3364" s="209" t="s">
        <v>8897</v>
      </c>
      <c r="I3364" s="209" t="s">
        <v>161</v>
      </c>
      <c r="J3364" s="209" t="s">
        <v>5447</v>
      </c>
      <c r="K3364" s="210">
        <v>331.63</v>
      </c>
      <c r="L3364" s="209" t="s">
        <v>5390</v>
      </c>
    </row>
    <row r="3365" spans="1:12" ht="13.5">
      <c r="A3365" s="209" t="s">
        <v>8837</v>
      </c>
      <c r="B3365" s="209" t="s">
        <v>8838</v>
      </c>
      <c r="C3365" s="209" t="s">
        <v>8855</v>
      </c>
      <c r="D3365" s="209" t="s">
        <v>8856</v>
      </c>
      <c r="E3365" s="210" t="s">
        <v>357</v>
      </c>
      <c r="F3365" s="209" t="s">
        <v>357</v>
      </c>
      <c r="G3365" s="209">
        <v>100563</v>
      </c>
      <c r="H3365" s="209" t="s">
        <v>8898</v>
      </c>
      <c r="I3365" s="209" t="s">
        <v>161</v>
      </c>
      <c r="J3365" s="209" t="s">
        <v>5447</v>
      </c>
      <c r="K3365" s="210">
        <v>481.51</v>
      </c>
      <c r="L3365" s="209" t="s">
        <v>5390</v>
      </c>
    </row>
    <row r="3366" spans="1:12" ht="13.5">
      <c r="A3366" s="209" t="s">
        <v>8837</v>
      </c>
      <c r="B3366" s="209" t="s">
        <v>8838</v>
      </c>
      <c r="C3366" s="209" t="s">
        <v>8855</v>
      </c>
      <c r="D3366" s="209" t="s">
        <v>8856</v>
      </c>
      <c r="E3366" s="210" t="s">
        <v>357</v>
      </c>
      <c r="F3366" s="209" t="s">
        <v>357</v>
      </c>
      <c r="G3366" s="209">
        <v>101795</v>
      </c>
      <c r="H3366" s="209" t="s">
        <v>8899</v>
      </c>
      <c r="I3366" s="209" t="s">
        <v>161</v>
      </c>
      <c r="J3366" s="209" t="s">
        <v>5389</v>
      </c>
      <c r="K3366" s="210">
        <v>552.79</v>
      </c>
      <c r="L3366" s="209" t="s">
        <v>5390</v>
      </c>
    </row>
    <row r="3367" spans="1:12" ht="13.5">
      <c r="A3367" s="209" t="s">
        <v>8837</v>
      </c>
      <c r="B3367" s="209" t="s">
        <v>8838</v>
      </c>
      <c r="C3367" s="209" t="s">
        <v>8855</v>
      </c>
      <c r="D3367" s="209" t="s">
        <v>8856</v>
      </c>
      <c r="E3367" s="210" t="s">
        <v>357</v>
      </c>
      <c r="F3367" s="209" t="s">
        <v>357</v>
      </c>
      <c r="G3367" s="209">
        <v>101798</v>
      </c>
      <c r="H3367" s="209" t="s">
        <v>8900</v>
      </c>
      <c r="I3367" s="209" t="s">
        <v>161</v>
      </c>
      <c r="J3367" s="209" t="s">
        <v>5389</v>
      </c>
      <c r="K3367" s="210">
        <v>360.12</v>
      </c>
      <c r="L3367" s="209" t="s">
        <v>5390</v>
      </c>
    </row>
    <row r="3368" spans="1:12" ht="13.5">
      <c r="A3368" s="209" t="s">
        <v>8837</v>
      </c>
      <c r="B3368" s="209" t="s">
        <v>8838</v>
      </c>
      <c r="C3368" s="209" t="s">
        <v>8855</v>
      </c>
      <c r="D3368" s="209" t="s">
        <v>8856</v>
      </c>
      <c r="E3368" s="210" t="s">
        <v>357</v>
      </c>
      <c r="F3368" s="209" t="s">
        <v>357</v>
      </c>
      <c r="G3368" s="209">
        <v>101799</v>
      </c>
      <c r="H3368" s="209" t="s">
        <v>8901</v>
      </c>
      <c r="I3368" s="209" t="s">
        <v>161</v>
      </c>
      <c r="J3368" s="209" t="s">
        <v>5389</v>
      </c>
      <c r="K3368" s="210">
        <v>879.53</v>
      </c>
      <c r="L3368" s="209" t="s">
        <v>5390</v>
      </c>
    </row>
    <row r="3369" spans="1:12" ht="13.5">
      <c r="A3369" s="209" t="s">
        <v>8837</v>
      </c>
      <c r="B3369" s="209" t="s">
        <v>8838</v>
      </c>
      <c r="C3369" s="209" t="s">
        <v>8902</v>
      </c>
      <c r="D3369" s="209" t="s">
        <v>8903</v>
      </c>
      <c r="E3369" s="210" t="s">
        <v>357</v>
      </c>
      <c r="F3369" s="209" t="s">
        <v>357</v>
      </c>
      <c r="G3369" s="209">
        <v>98397</v>
      </c>
      <c r="H3369" s="209" t="s">
        <v>8904</v>
      </c>
      <c r="I3369" s="209" t="s">
        <v>149</v>
      </c>
      <c r="J3369" s="209" t="s">
        <v>5447</v>
      </c>
      <c r="K3369" s="210">
        <v>11.45</v>
      </c>
      <c r="L3369" s="209" t="s">
        <v>5390</v>
      </c>
    </row>
    <row r="3370" spans="1:12" ht="13.5">
      <c r="A3370" s="209" t="s">
        <v>8837</v>
      </c>
      <c r="B3370" s="209" t="s">
        <v>8838</v>
      </c>
      <c r="C3370" s="209" t="s">
        <v>8902</v>
      </c>
      <c r="D3370" s="209" t="s">
        <v>8903</v>
      </c>
      <c r="E3370" s="210" t="s">
        <v>357</v>
      </c>
      <c r="F3370" s="209" t="s">
        <v>357</v>
      </c>
      <c r="G3370" s="209">
        <v>103244</v>
      </c>
      <c r="H3370" s="209" t="s">
        <v>8905</v>
      </c>
      <c r="I3370" s="209" t="s">
        <v>161</v>
      </c>
      <c r="J3370" s="209" t="s">
        <v>5389</v>
      </c>
      <c r="K3370" s="211">
        <v>2253.19</v>
      </c>
      <c r="L3370" s="209" t="s">
        <v>5390</v>
      </c>
    </row>
    <row r="3371" spans="1:12" ht="13.5">
      <c r="A3371" s="209" t="s">
        <v>8837</v>
      </c>
      <c r="B3371" s="209" t="s">
        <v>8838</v>
      </c>
      <c r="C3371" s="209" t="s">
        <v>8902</v>
      </c>
      <c r="D3371" s="209" t="s">
        <v>8903</v>
      </c>
      <c r="E3371" s="210" t="s">
        <v>357</v>
      </c>
      <c r="F3371" s="209" t="s">
        <v>357</v>
      </c>
      <c r="G3371" s="209">
        <v>103245</v>
      </c>
      <c r="H3371" s="209" t="s">
        <v>8906</v>
      </c>
      <c r="I3371" s="209" t="s">
        <v>161</v>
      </c>
      <c r="J3371" s="209" t="s">
        <v>5389</v>
      </c>
      <c r="K3371" s="211">
        <v>1775.49</v>
      </c>
      <c r="L3371" s="209" t="s">
        <v>5390</v>
      </c>
    </row>
    <row r="3372" spans="1:12" ht="13.5">
      <c r="A3372" s="209" t="s">
        <v>8837</v>
      </c>
      <c r="B3372" s="209" t="s">
        <v>8838</v>
      </c>
      <c r="C3372" s="209" t="s">
        <v>8902</v>
      </c>
      <c r="D3372" s="209" t="s">
        <v>8903</v>
      </c>
      <c r="E3372" s="210" t="s">
        <v>357</v>
      </c>
      <c r="F3372" s="209" t="s">
        <v>357</v>
      </c>
      <c r="G3372" s="209">
        <v>103246</v>
      </c>
      <c r="H3372" s="209" t="s">
        <v>8907</v>
      </c>
      <c r="I3372" s="209" t="s">
        <v>161</v>
      </c>
      <c r="J3372" s="209" t="s">
        <v>5389</v>
      </c>
      <c r="K3372" s="211">
        <v>1937.04</v>
      </c>
      <c r="L3372" s="209" t="s">
        <v>5390</v>
      </c>
    </row>
    <row r="3373" spans="1:12" ht="13.5">
      <c r="A3373" s="209" t="s">
        <v>8837</v>
      </c>
      <c r="B3373" s="209" t="s">
        <v>8838</v>
      </c>
      <c r="C3373" s="209" t="s">
        <v>8902</v>
      </c>
      <c r="D3373" s="209" t="s">
        <v>8903</v>
      </c>
      <c r="E3373" s="210" t="s">
        <v>357</v>
      </c>
      <c r="F3373" s="209" t="s">
        <v>357</v>
      </c>
      <c r="G3373" s="209">
        <v>103247</v>
      </c>
      <c r="H3373" s="209" t="s">
        <v>8908</v>
      </c>
      <c r="I3373" s="209" t="s">
        <v>161</v>
      </c>
      <c r="J3373" s="209" t="s">
        <v>5389</v>
      </c>
      <c r="K3373" s="211">
        <v>2501.65</v>
      </c>
      <c r="L3373" s="209" t="s">
        <v>5390</v>
      </c>
    </row>
    <row r="3374" spans="1:12" ht="13.5">
      <c r="A3374" s="209" t="s">
        <v>8837</v>
      </c>
      <c r="B3374" s="209" t="s">
        <v>8838</v>
      </c>
      <c r="C3374" s="209" t="s">
        <v>8902</v>
      </c>
      <c r="D3374" s="209" t="s">
        <v>8903</v>
      </c>
      <c r="E3374" s="210" t="s">
        <v>357</v>
      </c>
      <c r="F3374" s="209" t="s">
        <v>357</v>
      </c>
      <c r="G3374" s="209">
        <v>103248</v>
      </c>
      <c r="H3374" s="209" t="s">
        <v>8909</v>
      </c>
      <c r="I3374" s="209" t="s">
        <v>161</v>
      </c>
      <c r="J3374" s="209" t="s">
        <v>5389</v>
      </c>
      <c r="K3374" s="211">
        <v>2042.82</v>
      </c>
      <c r="L3374" s="209" t="s">
        <v>5390</v>
      </c>
    </row>
    <row r="3375" spans="1:12" ht="13.5">
      <c r="A3375" s="209" t="s">
        <v>8837</v>
      </c>
      <c r="B3375" s="209" t="s">
        <v>8838</v>
      </c>
      <c r="C3375" s="209" t="s">
        <v>8902</v>
      </c>
      <c r="D3375" s="209" t="s">
        <v>8903</v>
      </c>
      <c r="E3375" s="210" t="s">
        <v>357</v>
      </c>
      <c r="F3375" s="209" t="s">
        <v>357</v>
      </c>
      <c r="G3375" s="209">
        <v>103249</v>
      </c>
      <c r="H3375" s="209" t="s">
        <v>8910</v>
      </c>
      <c r="I3375" s="209" t="s">
        <v>161</v>
      </c>
      <c r="J3375" s="209" t="s">
        <v>5389</v>
      </c>
      <c r="K3375" s="211">
        <v>2195.2800000000002</v>
      </c>
      <c r="L3375" s="209" t="s">
        <v>5390</v>
      </c>
    </row>
    <row r="3376" spans="1:12" ht="13.5">
      <c r="A3376" s="209" t="s">
        <v>8837</v>
      </c>
      <c r="B3376" s="209" t="s">
        <v>8838</v>
      </c>
      <c r="C3376" s="209" t="s">
        <v>8902</v>
      </c>
      <c r="D3376" s="209" t="s">
        <v>8903</v>
      </c>
      <c r="E3376" s="210" t="s">
        <v>357</v>
      </c>
      <c r="F3376" s="209" t="s">
        <v>357</v>
      </c>
      <c r="G3376" s="209">
        <v>103250</v>
      </c>
      <c r="H3376" s="209" t="s">
        <v>8911</v>
      </c>
      <c r="I3376" s="209" t="s">
        <v>161</v>
      </c>
      <c r="J3376" s="209" t="s">
        <v>5389</v>
      </c>
      <c r="K3376" s="211">
        <v>3635.64</v>
      </c>
      <c r="L3376" s="209" t="s">
        <v>5390</v>
      </c>
    </row>
    <row r="3377" spans="1:12" ht="13.5">
      <c r="A3377" s="209" t="s">
        <v>8837</v>
      </c>
      <c r="B3377" s="209" t="s">
        <v>8838</v>
      </c>
      <c r="C3377" s="209" t="s">
        <v>8902</v>
      </c>
      <c r="D3377" s="209" t="s">
        <v>8903</v>
      </c>
      <c r="E3377" s="210" t="s">
        <v>357</v>
      </c>
      <c r="F3377" s="209" t="s">
        <v>357</v>
      </c>
      <c r="G3377" s="209">
        <v>103251</v>
      </c>
      <c r="H3377" s="209" t="s">
        <v>8912</v>
      </c>
      <c r="I3377" s="209" t="s">
        <v>161</v>
      </c>
      <c r="J3377" s="209" t="s">
        <v>5389</v>
      </c>
      <c r="K3377" s="211">
        <v>2869.31</v>
      </c>
      <c r="L3377" s="209" t="s">
        <v>5390</v>
      </c>
    </row>
    <row r="3378" spans="1:12" ht="13.5">
      <c r="A3378" s="209" t="s">
        <v>8837</v>
      </c>
      <c r="B3378" s="209" t="s">
        <v>8838</v>
      </c>
      <c r="C3378" s="209" t="s">
        <v>8902</v>
      </c>
      <c r="D3378" s="209" t="s">
        <v>8903</v>
      </c>
      <c r="E3378" s="210" t="s">
        <v>357</v>
      </c>
      <c r="F3378" s="209" t="s">
        <v>357</v>
      </c>
      <c r="G3378" s="209">
        <v>103252</v>
      </c>
      <c r="H3378" s="209" t="s">
        <v>8913</v>
      </c>
      <c r="I3378" s="209" t="s">
        <v>161</v>
      </c>
      <c r="J3378" s="209" t="s">
        <v>5389</v>
      </c>
      <c r="K3378" s="211">
        <v>3178.35</v>
      </c>
      <c r="L3378" s="209" t="s">
        <v>5390</v>
      </c>
    </row>
    <row r="3379" spans="1:12" ht="13.5">
      <c r="A3379" s="209" t="s">
        <v>8837</v>
      </c>
      <c r="B3379" s="209" t="s">
        <v>8838</v>
      </c>
      <c r="C3379" s="209" t="s">
        <v>8902</v>
      </c>
      <c r="D3379" s="209" t="s">
        <v>8903</v>
      </c>
      <c r="E3379" s="210" t="s">
        <v>357</v>
      </c>
      <c r="F3379" s="209" t="s">
        <v>357</v>
      </c>
      <c r="G3379" s="209">
        <v>103253</v>
      </c>
      <c r="H3379" s="209" t="s">
        <v>8914</v>
      </c>
      <c r="I3379" s="209" t="s">
        <v>161</v>
      </c>
      <c r="J3379" s="209" t="s">
        <v>5389</v>
      </c>
      <c r="K3379" s="211">
        <v>4958.5</v>
      </c>
      <c r="L3379" s="209" t="s">
        <v>5390</v>
      </c>
    </row>
    <row r="3380" spans="1:12" ht="13.5">
      <c r="A3380" s="209" t="s">
        <v>8837</v>
      </c>
      <c r="B3380" s="209" t="s">
        <v>8838</v>
      </c>
      <c r="C3380" s="209" t="s">
        <v>8902</v>
      </c>
      <c r="D3380" s="209" t="s">
        <v>8903</v>
      </c>
      <c r="E3380" s="210" t="s">
        <v>357</v>
      </c>
      <c r="F3380" s="209" t="s">
        <v>357</v>
      </c>
      <c r="G3380" s="209">
        <v>103254</v>
      </c>
      <c r="H3380" s="209" t="s">
        <v>8915</v>
      </c>
      <c r="I3380" s="209" t="s">
        <v>161</v>
      </c>
      <c r="J3380" s="209" t="s">
        <v>5389</v>
      </c>
      <c r="K3380" s="211">
        <v>3705.64</v>
      </c>
      <c r="L3380" s="209" t="s">
        <v>5390</v>
      </c>
    </row>
    <row r="3381" spans="1:12" ht="13.5">
      <c r="A3381" s="209" t="s">
        <v>8837</v>
      </c>
      <c r="B3381" s="209" t="s">
        <v>8838</v>
      </c>
      <c r="C3381" s="209" t="s">
        <v>8902</v>
      </c>
      <c r="D3381" s="209" t="s">
        <v>8903</v>
      </c>
      <c r="E3381" s="210" t="s">
        <v>357</v>
      </c>
      <c r="F3381" s="209" t="s">
        <v>357</v>
      </c>
      <c r="G3381" s="209">
        <v>103255</v>
      </c>
      <c r="H3381" s="209" t="s">
        <v>8916</v>
      </c>
      <c r="I3381" s="209" t="s">
        <v>161</v>
      </c>
      <c r="J3381" s="209" t="s">
        <v>5389</v>
      </c>
      <c r="K3381" s="211">
        <v>4147.68</v>
      </c>
      <c r="L3381" s="209" t="s">
        <v>5390</v>
      </c>
    </row>
    <row r="3382" spans="1:12" ht="13.5">
      <c r="A3382" s="209" t="s">
        <v>8837</v>
      </c>
      <c r="B3382" s="209" t="s">
        <v>8838</v>
      </c>
      <c r="C3382" s="209" t="s">
        <v>8902</v>
      </c>
      <c r="D3382" s="209" t="s">
        <v>8903</v>
      </c>
      <c r="E3382" s="210" t="s">
        <v>357</v>
      </c>
      <c r="F3382" s="209" t="s">
        <v>357</v>
      </c>
      <c r="G3382" s="209">
        <v>103256</v>
      </c>
      <c r="H3382" s="209" t="s">
        <v>8917</v>
      </c>
      <c r="I3382" s="209" t="s">
        <v>161</v>
      </c>
      <c r="J3382" s="209" t="s">
        <v>5389</v>
      </c>
      <c r="K3382" s="211">
        <v>9209.2199999999993</v>
      </c>
      <c r="L3382" s="209" t="s">
        <v>5390</v>
      </c>
    </row>
    <row r="3383" spans="1:12" ht="13.5">
      <c r="A3383" s="209" t="s">
        <v>8837</v>
      </c>
      <c r="B3383" s="209" t="s">
        <v>8838</v>
      </c>
      <c r="C3383" s="209" t="s">
        <v>8902</v>
      </c>
      <c r="D3383" s="209" t="s">
        <v>8903</v>
      </c>
      <c r="E3383" s="210" t="s">
        <v>357</v>
      </c>
      <c r="F3383" s="209" t="s">
        <v>357</v>
      </c>
      <c r="G3383" s="209">
        <v>103257</v>
      </c>
      <c r="H3383" s="209" t="s">
        <v>8918</v>
      </c>
      <c r="I3383" s="209" t="s">
        <v>161</v>
      </c>
      <c r="J3383" s="209" t="s">
        <v>5389</v>
      </c>
      <c r="K3383" s="211">
        <v>5253.09</v>
      </c>
      <c r="L3383" s="209" t="s">
        <v>5390</v>
      </c>
    </row>
    <row r="3384" spans="1:12" ht="13.5">
      <c r="A3384" s="209" t="s">
        <v>8837</v>
      </c>
      <c r="B3384" s="209" t="s">
        <v>8838</v>
      </c>
      <c r="C3384" s="209" t="s">
        <v>8902</v>
      </c>
      <c r="D3384" s="209" t="s">
        <v>8903</v>
      </c>
      <c r="E3384" s="210" t="s">
        <v>357</v>
      </c>
      <c r="F3384" s="209" t="s">
        <v>357</v>
      </c>
      <c r="G3384" s="209">
        <v>103258</v>
      </c>
      <c r="H3384" s="209" t="s">
        <v>8919</v>
      </c>
      <c r="I3384" s="209" t="s">
        <v>161</v>
      </c>
      <c r="J3384" s="209" t="s">
        <v>5389</v>
      </c>
      <c r="K3384" s="211">
        <v>10296.879999999999</v>
      </c>
      <c r="L3384" s="209" t="s">
        <v>5390</v>
      </c>
    </row>
    <row r="3385" spans="1:12" ht="13.5">
      <c r="A3385" s="209" t="s">
        <v>8837</v>
      </c>
      <c r="B3385" s="209" t="s">
        <v>8838</v>
      </c>
      <c r="C3385" s="209" t="s">
        <v>8902</v>
      </c>
      <c r="D3385" s="209" t="s">
        <v>8903</v>
      </c>
      <c r="E3385" s="210" t="s">
        <v>357</v>
      </c>
      <c r="F3385" s="209" t="s">
        <v>357</v>
      </c>
      <c r="G3385" s="209">
        <v>103259</v>
      </c>
      <c r="H3385" s="209" t="s">
        <v>8920</v>
      </c>
      <c r="I3385" s="209" t="s">
        <v>161</v>
      </c>
      <c r="J3385" s="209" t="s">
        <v>5389</v>
      </c>
      <c r="K3385" s="211">
        <v>5540.03</v>
      </c>
      <c r="L3385" s="209" t="s">
        <v>5390</v>
      </c>
    </row>
    <row r="3386" spans="1:12" ht="13.5">
      <c r="A3386" s="209" t="s">
        <v>8837</v>
      </c>
      <c r="B3386" s="209" t="s">
        <v>8838</v>
      </c>
      <c r="C3386" s="209" t="s">
        <v>8902</v>
      </c>
      <c r="D3386" s="209" t="s">
        <v>8903</v>
      </c>
      <c r="E3386" s="210" t="s">
        <v>357</v>
      </c>
      <c r="F3386" s="209" t="s">
        <v>357</v>
      </c>
      <c r="G3386" s="209">
        <v>103260</v>
      </c>
      <c r="H3386" s="209" t="s">
        <v>8921</v>
      </c>
      <c r="I3386" s="209" t="s">
        <v>161</v>
      </c>
      <c r="J3386" s="209" t="s">
        <v>5389</v>
      </c>
      <c r="K3386" s="211">
        <v>5691.41</v>
      </c>
      <c r="L3386" s="209" t="s">
        <v>5390</v>
      </c>
    </row>
    <row r="3387" spans="1:12" ht="13.5">
      <c r="A3387" s="209" t="s">
        <v>8837</v>
      </c>
      <c r="B3387" s="209" t="s">
        <v>8838</v>
      </c>
      <c r="C3387" s="209" t="s">
        <v>8902</v>
      </c>
      <c r="D3387" s="209" t="s">
        <v>8903</v>
      </c>
      <c r="E3387" s="210" t="s">
        <v>357</v>
      </c>
      <c r="F3387" s="209" t="s">
        <v>357</v>
      </c>
      <c r="G3387" s="209">
        <v>103261</v>
      </c>
      <c r="H3387" s="209" t="s">
        <v>8922</v>
      </c>
      <c r="I3387" s="209" t="s">
        <v>161</v>
      </c>
      <c r="J3387" s="209" t="s">
        <v>5389</v>
      </c>
      <c r="K3387" s="211">
        <v>11615.03</v>
      </c>
      <c r="L3387" s="209" t="s">
        <v>5390</v>
      </c>
    </row>
    <row r="3388" spans="1:12" ht="13.5">
      <c r="A3388" s="209" t="s">
        <v>8837</v>
      </c>
      <c r="B3388" s="209" t="s">
        <v>8838</v>
      </c>
      <c r="C3388" s="209" t="s">
        <v>8902</v>
      </c>
      <c r="D3388" s="209" t="s">
        <v>8903</v>
      </c>
      <c r="E3388" s="210" t="s">
        <v>357</v>
      </c>
      <c r="F3388" s="209" t="s">
        <v>357</v>
      </c>
      <c r="G3388" s="209">
        <v>103262</v>
      </c>
      <c r="H3388" s="209" t="s">
        <v>8923</v>
      </c>
      <c r="I3388" s="209" t="s">
        <v>161</v>
      </c>
      <c r="J3388" s="209" t="s">
        <v>5389</v>
      </c>
      <c r="K3388" s="211">
        <v>7280.9</v>
      </c>
      <c r="L3388" s="209" t="s">
        <v>5390</v>
      </c>
    </row>
    <row r="3389" spans="1:12" ht="13.5">
      <c r="A3389" s="209" t="s">
        <v>8837</v>
      </c>
      <c r="B3389" s="209" t="s">
        <v>8838</v>
      </c>
      <c r="C3389" s="209" t="s">
        <v>8902</v>
      </c>
      <c r="D3389" s="209" t="s">
        <v>8903</v>
      </c>
      <c r="E3389" s="210" t="s">
        <v>357</v>
      </c>
      <c r="F3389" s="209" t="s">
        <v>357</v>
      </c>
      <c r="G3389" s="209">
        <v>103263</v>
      </c>
      <c r="H3389" s="209" t="s">
        <v>8924</v>
      </c>
      <c r="I3389" s="209" t="s">
        <v>161</v>
      </c>
      <c r="J3389" s="209" t="s">
        <v>5389</v>
      </c>
      <c r="K3389" s="211">
        <v>16080.98</v>
      </c>
      <c r="L3389" s="209" t="s">
        <v>5390</v>
      </c>
    </row>
    <row r="3390" spans="1:12" ht="13.5">
      <c r="A3390" s="209" t="s">
        <v>8837</v>
      </c>
      <c r="B3390" s="209" t="s">
        <v>8838</v>
      </c>
      <c r="C3390" s="209" t="s">
        <v>8902</v>
      </c>
      <c r="D3390" s="209" t="s">
        <v>8903</v>
      </c>
      <c r="E3390" s="210" t="s">
        <v>357</v>
      </c>
      <c r="F3390" s="209" t="s">
        <v>357</v>
      </c>
      <c r="G3390" s="209">
        <v>103264</v>
      </c>
      <c r="H3390" s="209" t="s">
        <v>8925</v>
      </c>
      <c r="I3390" s="209" t="s">
        <v>161</v>
      </c>
      <c r="J3390" s="209" t="s">
        <v>5389</v>
      </c>
      <c r="K3390" s="211">
        <v>8984.76</v>
      </c>
      <c r="L3390" s="209" t="s">
        <v>5390</v>
      </c>
    </row>
    <row r="3391" spans="1:12" ht="13.5">
      <c r="A3391" s="209" t="s">
        <v>8837</v>
      </c>
      <c r="B3391" s="209" t="s">
        <v>8838</v>
      </c>
      <c r="C3391" s="209" t="s">
        <v>8902</v>
      </c>
      <c r="D3391" s="209" t="s">
        <v>8903</v>
      </c>
      <c r="E3391" s="210" t="s">
        <v>357</v>
      </c>
      <c r="F3391" s="209" t="s">
        <v>357</v>
      </c>
      <c r="G3391" s="209">
        <v>103265</v>
      </c>
      <c r="H3391" s="209" t="s">
        <v>8926</v>
      </c>
      <c r="I3391" s="209" t="s">
        <v>161</v>
      </c>
      <c r="J3391" s="209" t="s">
        <v>5389</v>
      </c>
      <c r="K3391" s="211">
        <v>19402.59</v>
      </c>
      <c r="L3391" s="209" t="s">
        <v>5390</v>
      </c>
    </row>
    <row r="3392" spans="1:12" ht="13.5">
      <c r="A3392" s="209" t="s">
        <v>8837</v>
      </c>
      <c r="B3392" s="209" t="s">
        <v>8838</v>
      </c>
      <c r="C3392" s="209" t="s">
        <v>8902</v>
      </c>
      <c r="D3392" s="209" t="s">
        <v>8903</v>
      </c>
      <c r="E3392" s="210" t="s">
        <v>357</v>
      </c>
      <c r="F3392" s="209" t="s">
        <v>357</v>
      </c>
      <c r="G3392" s="209">
        <v>103266</v>
      </c>
      <c r="H3392" s="209" t="s">
        <v>8927</v>
      </c>
      <c r="I3392" s="209" t="s">
        <v>161</v>
      </c>
      <c r="J3392" s="209" t="s">
        <v>5389</v>
      </c>
      <c r="K3392" s="211">
        <v>10043.27</v>
      </c>
      <c r="L3392" s="209" t="s">
        <v>5390</v>
      </c>
    </row>
    <row r="3393" spans="1:12" ht="13.5">
      <c r="A3393" s="209" t="s">
        <v>8837</v>
      </c>
      <c r="B3393" s="209" t="s">
        <v>8838</v>
      </c>
      <c r="C3393" s="209" t="s">
        <v>8902</v>
      </c>
      <c r="D3393" s="209" t="s">
        <v>8903</v>
      </c>
      <c r="E3393" s="210" t="s">
        <v>357</v>
      </c>
      <c r="F3393" s="209" t="s">
        <v>357</v>
      </c>
      <c r="G3393" s="209">
        <v>103267</v>
      </c>
      <c r="H3393" s="209" t="s">
        <v>8928</v>
      </c>
      <c r="I3393" s="209" t="s">
        <v>161</v>
      </c>
      <c r="J3393" s="209" t="s">
        <v>5389</v>
      </c>
      <c r="K3393" s="211">
        <v>5745.95</v>
      </c>
      <c r="L3393" s="209" t="s">
        <v>5390</v>
      </c>
    </row>
    <row r="3394" spans="1:12" ht="13.5">
      <c r="A3394" s="209" t="s">
        <v>8837</v>
      </c>
      <c r="B3394" s="209" t="s">
        <v>8838</v>
      </c>
      <c r="C3394" s="209" t="s">
        <v>8902</v>
      </c>
      <c r="D3394" s="209" t="s">
        <v>8903</v>
      </c>
      <c r="E3394" s="210" t="s">
        <v>357</v>
      </c>
      <c r="F3394" s="209" t="s">
        <v>357</v>
      </c>
      <c r="G3394" s="209">
        <v>103268</v>
      </c>
      <c r="H3394" s="209" t="s">
        <v>8929</v>
      </c>
      <c r="I3394" s="209" t="s">
        <v>161</v>
      </c>
      <c r="J3394" s="209" t="s">
        <v>5389</v>
      </c>
      <c r="K3394" s="211">
        <v>6824.14</v>
      </c>
      <c r="L3394" s="209" t="s">
        <v>5390</v>
      </c>
    </row>
    <row r="3395" spans="1:12" ht="13.5">
      <c r="A3395" s="209" t="s">
        <v>8837</v>
      </c>
      <c r="B3395" s="209" t="s">
        <v>8838</v>
      </c>
      <c r="C3395" s="209" t="s">
        <v>8902</v>
      </c>
      <c r="D3395" s="209" t="s">
        <v>8903</v>
      </c>
      <c r="E3395" s="210" t="s">
        <v>357</v>
      </c>
      <c r="F3395" s="209" t="s">
        <v>357</v>
      </c>
      <c r="G3395" s="209">
        <v>103269</v>
      </c>
      <c r="H3395" s="209" t="s">
        <v>8930</v>
      </c>
      <c r="I3395" s="209" t="s">
        <v>161</v>
      </c>
      <c r="J3395" s="209" t="s">
        <v>5389</v>
      </c>
      <c r="K3395" s="211">
        <v>7065.27</v>
      </c>
      <c r="L3395" s="209" t="s">
        <v>5390</v>
      </c>
    </row>
    <row r="3396" spans="1:12" ht="13.5">
      <c r="A3396" s="209" t="s">
        <v>8837</v>
      </c>
      <c r="B3396" s="209" t="s">
        <v>8838</v>
      </c>
      <c r="C3396" s="209" t="s">
        <v>8902</v>
      </c>
      <c r="D3396" s="209" t="s">
        <v>8903</v>
      </c>
      <c r="E3396" s="210" t="s">
        <v>357</v>
      </c>
      <c r="F3396" s="209" t="s">
        <v>357</v>
      </c>
      <c r="G3396" s="209">
        <v>103270</v>
      </c>
      <c r="H3396" s="209" t="s">
        <v>8931</v>
      </c>
      <c r="I3396" s="209" t="s">
        <v>161</v>
      </c>
      <c r="J3396" s="209" t="s">
        <v>5389</v>
      </c>
      <c r="K3396" s="211">
        <v>7334.62</v>
      </c>
      <c r="L3396" s="209" t="s">
        <v>5390</v>
      </c>
    </row>
    <row r="3397" spans="1:12" ht="13.5">
      <c r="A3397" s="209" t="s">
        <v>8837</v>
      </c>
      <c r="B3397" s="209" t="s">
        <v>8838</v>
      </c>
      <c r="C3397" s="209" t="s">
        <v>8902</v>
      </c>
      <c r="D3397" s="209" t="s">
        <v>8903</v>
      </c>
      <c r="E3397" s="210" t="s">
        <v>357</v>
      </c>
      <c r="F3397" s="209" t="s">
        <v>357</v>
      </c>
      <c r="G3397" s="209">
        <v>103271</v>
      </c>
      <c r="H3397" s="209" t="s">
        <v>8932</v>
      </c>
      <c r="I3397" s="209" t="s">
        <v>161</v>
      </c>
      <c r="J3397" s="209" t="s">
        <v>5389</v>
      </c>
      <c r="K3397" s="211">
        <v>10394.66</v>
      </c>
      <c r="L3397" s="209" t="s">
        <v>5390</v>
      </c>
    </row>
    <row r="3398" spans="1:12" ht="13.5">
      <c r="A3398" s="209" t="s">
        <v>8837</v>
      </c>
      <c r="B3398" s="209" t="s">
        <v>8838</v>
      </c>
      <c r="C3398" s="209" t="s">
        <v>8902</v>
      </c>
      <c r="D3398" s="209" t="s">
        <v>8903</v>
      </c>
      <c r="E3398" s="210" t="s">
        <v>357</v>
      </c>
      <c r="F3398" s="209" t="s">
        <v>357</v>
      </c>
      <c r="G3398" s="209">
        <v>103272</v>
      </c>
      <c r="H3398" s="209" t="s">
        <v>8933</v>
      </c>
      <c r="I3398" s="209" t="s">
        <v>161</v>
      </c>
      <c r="J3398" s="209" t="s">
        <v>5389</v>
      </c>
      <c r="K3398" s="211">
        <v>10737.18</v>
      </c>
      <c r="L3398" s="209" t="s">
        <v>5390</v>
      </c>
    </row>
    <row r="3399" spans="1:12" ht="13.5">
      <c r="A3399" s="209" t="s">
        <v>8837</v>
      </c>
      <c r="B3399" s="209" t="s">
        <v>8838</v>
      </c>
      <c r="C3399" s="209" t="s">
        <v>8902</v>
      </c>
      <c r="D3399" s="209" t="s">
        <v>8903</v>
      </c>
      <c r="E3399" s="210" t="s">
        <v>357</v>
      </c>
      <c r="F3399" s="209" t="s">
        <v>357</v>
      </c>
      <c r="G3399" s="209">
        <v>103273</v>
      </c>
      <c r="H3399" s="209" t="s">
        <v>8934</v>
      </c>
      <c r="I3399" s="209" t="s">
        <v>161</v>
      </c>
      <c r="J3399" s="209" t="s">
        <v>5389</v>
      </c>
      <c r="K3399" s="211">
        <v>10989.38</v>
      </c>
      <c r="L3399" s="209" t="s">
        <v>5390</v>
      </c>
    </row>
    <row r="3400" spans="1:12" ht="13.5">
      <c r="A3400" s="209" t="s">
        <v>8837</v>
      </c>
      <c r="B3400" s="209" t="s">
        <v>8838</v>
      </c>
      <c r="C3400" s="209" t="s">
        <v>8902</v>
      </c>
      <c r="D3400" s="209" t="s">
        <v>8903</v>
      </c>
      <c r="E3400" s="210" t="s">
        <v>357</v>
      </c>
      <c r="F3400" s="209" t="s">
        <v>357</v>
      </c>
      <c r="G3400" s="209">
        <v>103274</v>
      </c>
      <c r="H3400" s="209" t="s">
        <v>8935</v>
      </c>
      <c r="I3400" s="209" t="s">
        <v>161</v>
      </c>
      <c r="J3400" s="209" t="s">
        <v>5389</v>
      </c>
      <c r="K3400" s="211">
        <v>12600.3</v>
      </c>
      <c r="L3400" s="209" t="s">
        <v>5390</v>
      </c>
    </row>
    <row r="3401" spans="1:12" ht="13.5">
      <c r="A3401" s="209" t="s">
        <v>8837</v>
      </c>
      <c r="B3401" s="209" t="s">
        <v>8838</v>
      </c>
      <c r="C3401" s="209" t="s">
        <v>8902</v>
      </c>
      <c r="D3401" s="209" t="s">
        <v>8903</v>
      </c>
      <c r="E3401" s="210" t="s">
        <v>357</v>
      </c>
      <c r="F3401" s="209" t="s">
        <v>357</v>
      </c>
      <c r="G3401" s="209">
        <v>103275</v>
      </c>
      <c r="H3401" s="209" t="s">
        <v>8936</v>
      </c>
      <c r="I3401" s="209" t="s">
        <v>161</v>
      </c>
      <c r="J3401" s="209" t="s">
        <v>5389</v>
      </c>
      <c r="K3401" s="211">
        <v>12534.54</v>
      </c>
      <c r="L3401" s="209" t="s">
        <v>5390</v>
      </c>
    </row>
    <row r="3402" spans="1:12" ht="13.5">
      <c r="A3402" s="209" t="s">
        <v>8837</v>
      </c>
      <c r="B3402" s="209" t="s">
        <v>8838</v>
      </c>
      <c r="C3402" s="209" t="s">
        <v>8902</v>
      </c>
      <c r="D3402" s="209" t="s">
        <v>8903</v>
      </c>
      <c r="E3402" s="210" t="s">
        <v>357</v>
      </c>
      <c r="F3402" s="209" t="s">
        <v>357</v>
      </c>
      <c r="G3402" s="209">
        <v>103276</v>
      </c>
      <c r="H3402" s="209" t="s">
        <v>8937</v>
      </c>
      <c r="I3402" s="209" t="s">
        <v>161</v>
      </c>
      <c r="J3402" s="209" t="s">
        <v>5389</v>
      </c>
      <c r="K3402" s="211">
        <v>13157.59</v>
      </c>
      <c r="L3402" s="209" t="s">
        <v>5390</v>
      </c>
    </row>
    <row r="3403" spans="1:12" ht="13.5">
      <c r="A3403" s="209" t="s">
        <v>8837</v>
      </c>
      <c r="B3403" s="209" t="s">
        <v>8838</v>
      </c>
      <c r="C3403" s="209" t="s">
        <v>8902</v>
      </c>
      <c r="D3403" s="209" t="s">
        <v>8903</v>
      </c>
      <c r="E3403" s="210" t="s">
        <v>357</v>
      </c>
      <c r="F3403" s="209" t="s">
        <v>357</v>
      </c>
      <c r="G3403" s="209">
        <v>103277</v>
      </c>
      <c r="H3403" s="209" t="s">
        <v>8938</v>
      </c>
      <c r="I3403" s="209" t="s">
        <v>161</v>
      </c>
      <c r="J3403" s="209" t="s">
        <v>5389</v>
      </c>
      <c r="K3403" s="211">
        <v>24315.48</v>
      </c>
      <c r="L3403" s="209" t="s">
        <v>5390</v>
      </c>
    </row>
    <row r="3404" spans="1:12" ht="13.5">
      <c r="A3404" s="209" t="s">
        <v>8837</v>
      </c>
      <c r="B3404" s="209" t="s">
        <v>8838</v>
      </c>
      <c r="C3404" s="209" t="s">
        <v>8902</v>
      </c>
      <c r="D3404" s="209" t="s">
        <v>8903</v>
      </c>
      <c r="E3404" s="210" t="s">
        <v>357</v>
      </c>
      <c r="F3404" s="209" t="s">
        <v>357</v>
      </c>
      <c r="G3404" s="209">
        <v>103278</v>
      </c>
      <c r="H3404" s="209" t="s">
        <v>8939</v>
      </c>
      <c r="I3404" s="209" t="s">
        <v>161</v>
      </c>
      <c r="J3404" s="209" t="s">
        <v>5389</v>
      </c>
      <c r="K3404" s="211">
        <v>31158.77</v>
      </c>
      <c r="L3404" s="209" t="s">
        <v>5390</v>
      </c>
    </row>
    <row r="3405" spans="1:12" ht="13.5">
      <c r="A3405" s="209" t="s">
        <v>8837</v>
      </c>
      <c r="B3405" s="209" t="s">
        <v>8838</v>
      </c>
      <c r="C3405" s="209" t="s">
        <v>8902</v>
      </c>
      <c r="D3405" s="209" t="s">
        <v>8903</v>
      </c>
      <c r="E3405" s="210" t="s">
        <v>357</v>
      </c>
      <c r="F3405" s="209" t="s">
        <v>357</v>
      </c>
      <c r="G3405" s="209">
        <v>103288</v>
      </c>
      <c r="H3405" s="209" t="s">
        <v>8940</v>
      </c>
      <c r="I3405" s="209" t="s">
        <v>161</v>
      </c>
      <c r="J3405" s="209" t="s">
        <v>5447</v>
      </c>
      <c r="K3405" s="210">
        <v>14.62</v>
      </c>
      <c r="L3405" s="209" t="s">
        <v>5390</v>
      </c>
    </row>
    <row r="3406" spans="1:12" ht="13.5">
      <c r="A3406" s="209" t="s">
        <v>8837</v>
      </c>
      <c r="B3406" s="209" t="s">
        <v>8838</v>
      </c>
      <c r="C3406" s="209" t="s">
        <v>8902</v>
      </c>
      <c r="D3406" s="209" t="s">
        <v>8903</v>
      </c>
      <c r="E3406" s="210" t="s">
        <v>357</v>
      </c>
      <c r="F3406" s="209" t="s">
        <v>357</v>
      </c>
      <c r="G3406" s="209">
        <v>103289</v>
      </c>
      <c r="H3406" s="209" t="s">
        <v>8941</v>
      </c>
      <c r="I3406" s="209" t="s">
        <v>148</v>
      </c>
      <c r="J3406" s="209" t="s">
        <v>5389</v>
      </c>
      <c r="K3406" s="210">
        <v>30.69</v>
      </c>
      <c r="L3406" s="209" t="s">
        <v>5390</v>
      </c>
    </row>
    <row r="3407" spans="1:12" ht="13.5">
      <c r="A3407" s="209" t="s">
        <v>8837</v>
      </c>
      <c r="B3407" s="209" t="s">
        <v>8838</v>
      </c>
      <c r="C3407" s="209" t="s">
        <v>8902</v>
      </c>
      <c r="D3407" s="209" t="s">
        <v>8903</v>
      </c>
      <c r="E3407" s="210" t="s">
        <v>357</v>
      </c>
      <c r="F3407" s="209" t="s">
        <v>357</v>
      </c>
      <c r="G3407" s="209">
        <v>103290</v>
      </c>
      <c r="H3407" s="209" t="s">
        <v>8942</v>
      </c>
      <c r="I3407" s="209" t="s">
        <v>148</v>
      </c>
      <c r="J3407" s="209" t="s">
        <v>5389</v>
      </c>
      <c r="K3407" s="210">
        <v>49.09</v>
      </c>
      <c r="L3407" s="209" t="s">
        <v>5390</v>
      </c>
    </row>
    <row r="3408" spans="1:12" ht="13.5">
      <c r="A3408" s="209" t="s">
        <v>8837</v>
      </c>
      <c r="B3408" s="209" t="s">
        <v>8838</v>
      </c>
      <c r="C3408" s="209" t="s">
        <v>8902</v>
      </c>
      <c r="D3408" s="209" t="s">
        <v>8903</v>
      </c>
      <c r="E3408" s="210" t="s">
        <v>357</v>
      </c>
      <c r="F3408" s="209" t="s">
        <v>357</v>
      </c>
      <c r="G3408" s="209">
        <v>103291</v>
      </c>
      <c r="H3408" s="209" t="s">
        <v>8943</v>
      </c>
      <c r="I3408" s="209" t="s">
        <v>148</v>
      </c>
      <c r="J3408" s="209" t="s">
        <v>5389</v>
      </c>
      <c r="K3408" s="210">
        <v>61.24</v>
      </c>
      <c r="L3408" s="209" t="s">
        <v>5390</v>
      </c>
    </row>
    <row r="3409" spans="1:12" ht="13.5">
      <c r="A3409" s="209" t="s">
        <v>8837</v>
      </c>
      <c r="B3409" s="209" t="s">
        <v>8838</v>
      </c>
      <c r="C3409" s="209" t="s">
        <v>8902</v>
      </c>
      <c r="D3409" s="209" t="s">
        <v>8903</v>
      </c>
      <c r="E3409" s="210" t="s">
        <v>357</v>
      </c>
      <c r="F3409" s="209" t="s">
        <v>357</v>
      </c>
      <c r="G3409" s="209">
        <v>103292</v>
      </c>
      <c r="H3409" s="209" t="s">
        <v>8944</v>
      </c>
      <c r="I3409" s="209" t="s">
        <v>148</v>
      </c>
      <c r="J3409" s="209" t="s">
        <v>5389</v>
      </c>
      <c r="K3409" s="210">
        <v>74.040000000000006</v>
      </c>
      <c r="L3409" s="209" t="s">
        <v>5390</v>
      </c>
    </row>
    <row r="3410" spans="1:12" ht="13.5">
      <c r="A3410" s="209" t="s">
        <v>8837</v>
      </c>
      <c r="B3410" s="209" t="s">
        <v>8838</v>
      </c>
      <c r="C3410" s="209" t="s">
        <v>8945</v>
      </c>
      <c r="D3410" s="209" t="s">
        <v>8946</v>
      </c>
      <c r="E3410" s="210" t="s">
        <v>357</v>
      </c>
      <c r="F3410" s="209" t="s">
        <v>357</v>
      </c>
      <c r="G3410" s="209">
        <v>101936</v>
      </c>
      <c r="H3410" s="209" t="s">
        <v>8947</v>
      </c>
      <c r="I3410" s="209" t="s">
        <v>161</v>
      </c>
      <c r="J3410" s="209" t="s">
        <v>5389</v>
      </c>
      <c r="K3410" s="211">
        <v>7055.31</v>
      </c>
      <c r="L3410" s="209" t="s">
        <v>5390</v>
      </c>
    </row>
    <row r="3411" spans="1:12" ht="13.5">
      <c r="A3411" s="209" t="s">
        <v>8837</v>
      </c>
      <c r="B3411" s="209" t="s">
        <v>8838</v>
      </c>
      <c r="C3411" s="209" t="s">
        <v>8945</v>
      </c>
      <c r="D3411" s="209" t="s">
        <v>8946</v>
      </c>
      <c r="E3411" s="210" t="s">
        <v>357</v>
      </c>
      <c r="F3411" s="209" t="s">
        <v>357</v>
      </c>
      <c r="G3411" s="209">
        <v>101937</v>
      </c>
      <c r="H3411" s="209" t="s">
        <v>8948</v>
      </c>
      <c r="I3411" s="209" t="s">
        <v>161</v>
      </c>
      <c r="J3411" s="209" t="s">
        <v>5389</v>
      </c>
      <c r="K3411" s="211">
        <v>12637.13</v>
      </c>
      <c r="L3411" s="209" t="s">
        <v>5390</v>
      </c>
    </row>
    <row r="3412" spans="1:12" ht="13.5">
      <c r="A3412" s="209" t="s">
        <v>8837</v>
      </c>
      <c r="B3412" s="209" t="s">
        <v>8838</v>
      </c>
      <c r="C3412" s="209" t="s">
        <v>8949</v>
      </c>
      <c r="D3412" s="209" t="s">
        <v>8950</v>
      </c>
      <c r="E3412" s="210" t="s">
        <v>357</v>
      </c>
      <c r="F3412" s="209" t="s">
        <v>357</v>
      </c>
      <c r="G3412" s="209">
        <v>98294</v>
      </c>
      <c r="H3412" s="209" t="s">
        <v>8951</v>
      </c>
      <c r="I3412" s="209" t="s">
        <v>148</v>
      </c>
      <c r="J3412" s="209" t="s">
        <v>5447</v>
      </c>
      <c r="K3412" s="210">
        <v>5.34</v>
      </c>
      <c r="L3412" s="209" t="s">
        <v>5390</v>
      </c>
    </row>
    <row r="3413" spans="1:12" ht="13.5">
      <c r="A3413" s="209" t="s">
        <v>8837</v>
      </c>
      <c r="B3413" s="209" t="s">
        <v>8838</v>
      </c>
      <c r="C3413" s="209" t="s">
        <v>8949</v>
      </c>
      <c r="D3413" s="209" t="s">
        <v>8950</v>
      </c>
      <c r="E3413" s="210" t="s">
        <v>357</v>
      </c>
      <c r="F3413" s="209" t="s">
        <v>357</v>
      </c>
      <c r="G3413" s="209">
        <v>98295</v>
      </c>
      <c r="H3413" s="209" t="s">
        <v>8952</v>
      </c>
      <c r="I3413" s="209" t="s">
        <v>148</v>
      </c>
      <c r="J3413" s="209" t="s">
        <v>5447</v>
      </c>
      <c r="K3413" s="210">
        <v>4.76</v>
      </c>
      <c r="L3413" s="209" t="s">
        <v>5390</v>
      </c>
    </row>
    <row r="3414" spans="1:12" ht="13.5">
      <c r="A3414" s="209" t="s">
        <v>8837</v>
      </c>
      <c r="B3414" s="209" t="s">
        <v>8838</v>
      </c>
      <c r="C3414" s="209" t="s">
        <v>8949</v>
      </c>
      <c r="D3414" s="209" t="s">
        <v>8950</v>
      </c>
      <c r="E3414" s="210" t="s">
        <v>357</v>
      </c>
      <c r="F3414" s="209" t="s">
        <v>357</v>
      </c>
      <c r="G3414" s="209">
        <v>98296</v>
      </c>
      <c r="H3414" s="209" t="s">
        <v>8953</v>
      </c>
      <c r="I3414" s="209" t="s">
        <v>148</v>
      </c>
      <c r="J3414" s="209" t="s">
        <v>5447</v>
      </c>
      <c r="K3414" s="210">
        <v>7.78</v>
      </c>
      <c r="L3414" s="209" t="s">
        <v>5390</v>
      </c>
    </row>
    <row r="3415" spans="1:12" ht="13.5">
      <c r="A3415" s="209" t="s">
        <v>8837</v>
      </c>
      <c r="B3415" s="209" t="s">
        <v>8838</v>
      </c>
      <c r="C3415" s="209" t="s">
        <v>8949</v>
      </c>
      <c r="D3415" s="209" t="s">
        <v>8950</v>
      </c>
      <c r="E3415" s="210" t="s">
        <v>357</v>
      </c>
      <c r="F3415" s="209" t="s">
        <v>357</v>
      </c>
      <c r="G3415" s="209">
        <v>98297</v>
      </c>
      <c r="H3415" s="209" t="s">
        <v>8954</v>
      </c>
      <c r="I3415" s="209" t="s">
        <v>148</v>
      </c>
      <c r="J3415" s="209" t="s">
        <v>5447</v>
      </c>
      <c r="K3415" s="210">
        <v>6.86</v>
      </c>
      <c r="L3415" s="209" t="s">
        <v>5390</v>
      </c>
    </row>
    <row r="3416" spans="1:12" ht="13.5">
      <c r="A3416" s="209" t="s">
        <v>8837</v>
      </c>
      <c r="B3416" s="209" t="s">
        <v>8838</v>
      </c>
      <c r="C3416" s="209" t="s">
        <v>8949</v>
      </c>
      <c r="D3416" s="209" t="s">
        <v>8950</v>
      </c>
      <c r="E3416" s="210" t="s">
        <v>357</v>
      </c>
      <c r="F3416" s="209" t="s">
        <v>357</v>
      </c>
      <c r="G3416" s="209">
        <v>98298</v>
      </c>
      <c r="H3416" s="209" t="s">
        <v>8955</v>
      </c>
      <c r="I3416" s="209" t="s">
        <v>148</v>
      </c>
      <c r="J3416" s="209" t="s">
        <v>5447</v>
      </c>
      <c r="K3416" s="210">
        <v>18.989999999999998</v>
      </c>
      <c r="L3416" s="209" t="s">
        <v>5390</v>
      </c>
    </row>
    <row r="3417" spans="1:12" ht="13.5">
      <c r="A3417" s="209" t="s">
        <v>8837</v>
      </c>
      <c r="B3417" s="209" t="s">
        <v>8838</v>
      </c>
      <c r="C3417" s="209" t="s">
        <v>8949</v>
      </c>
      <c r="D3417" s="209" t="s">
        <v>8950</v>
      </c>
      <c r="E3417" s="210" t="s">
        <v>357</v>
      </c>
      <c r="F3417" s="209" t="s">
        <v>357</v>
      </c>
      <c r="G3417" s="209">
        <v>98299</v>
      </c>
      <c r="H3417" s="209" t="s">
        <v>8956</v>
      </c>
      <c r="I3417" s="209" t="s">
        <v>148</v>
      </c>
      <c r="J3417" s="209" t="s">
        <v>5447</v>
      </c>
      <c r="K3417" s="210">
        <v>17.84</v>
      </c>
      <c r="L3417" s="209" t="s">
        <v>5390</v>
      </c>
    </row>
    <row r="3418" spans="1:12" ht="13.5">
      <c r="A3418" s="209" t="s">
        <v>8837</v>
      </c>
      <c r="B3418" s="209" t="s">
        <v>8838</v>
      </c>
      <c r="C3418" s="209" t="s">
        <v>8949</v>
      </c>
      <c r="D3418" s="209" t="s">
        <v>8950</v>
      </c>
      <c r="E3418" s="210" t="s">
        <v>357</v>
      </c>
      <c r="F3418" s="209" t="s">
        <v>357</v>
      </c>
      <c r="G3418" s="209">
        <v>98300</v>
      </c>
      <c r="H3418" s="209" t="s">
        <v>8957</v>
      </c>
      <c r="I3418" s="209" t="s">
        <v>148</v>
      </c>
      <c r="J3418" s="209" t="s">
        <v>5447</v>
      </c>
      <c r="K3418" s="210">
        <v>4.68</v>
      </c>
      <c r="L3418" s="209" t="s">
        <v>5390</v>
      </c>
    </row>
    <row r="3419" spans="1:12" ht="13.5">
      <c r="A3419" s="209" t="s">
        <v>8837</v>
      </c>
      <c r="B3419" s="209" t="s">
        <v>8838</v>
      </c>
      <c r="C3419" s="209" t="s">
        <v>8949</v>
      </c>
      <c r="D3419" s="209" t="s">
        <v>8950</v>
      </c>
      <c r="E3419" s="210" t="s">
        <v>357</v>
      </c>
      <c r="F3419" s="209" t="s">
        <v>357</v>
      </c>
      <c r="G3419" s="209">
        <v>98301</v>
      </c>
      <c r="H3419" s="209" t="s">
        <v>8958</v>
      </c>
      <c r="I3419" s="209" t="s">
        <v>161</v>
      </c>
      <c r="J3419" s="209" t="s">
        <v>5447</v>
      </c>
      <c r="K3419" s="210">
        <v>528.85</v>
      </c>
      <c r="L3419" s="209" t="s">
        <v>5390</v>
      </c>
    </row>
    <row r="3420" spans="1:12" ht="13.5">
      <c r="A3420" s="209" t="s">
        <v>8837</v>
      </c>
      <c r="B3420" s="209" t="s">
        <v>8838</v>
      </c>
      <c r="C3420" s="209" t="s">
        <v>8949</v>
      </c>
      <c r="D3420" s="209" t="s">
        <v>8950</v>
      </c>
      <c r="E3420" s="210" t="s">
        <v>357</v>
      </c>
      <c r="F3420" s="209" t="s">
        <v>357</v>
      </c>
      <c r="G3420" s="209">
        <v>98302</v>
      </c>
      <c r="H3420" s="209" t="s">
        <v>8959</v>
      </c>
      <c r="I3420" s="209" t="s">
        <v>161</v>
      </c>
      <c r="J3420" s="209" t="s">
        <v>5447</v>
      </c>
      <c r="K3420" s="210">
        <v>984.72</v>
      </c>
      <c r="L3420" s="209" t="s">
        <v>5390</v>
      </c>
    </row>
    <row r="3421" spans="1:12" ht="13.5">
      <c r="A3421" s="209" t="s">
        <v>8837</v>
      </c>
      <c r="B3421" s="209" t="s">
        <v>8838</v>
      </c>
      <c r="C3421" s="209" t="s">
        <v>8949</v>
      </c>
      <c r="D3421" s="209" t="s">
        <v>8950</v>
      </c>
      <c r="E3421" s="210" t="s">
        <v>357</v>
      </c>
      <c r="F3421" s="209" t="s">
        <v>357</v>
      </c>
      <c r="G3421" s="209">
        <v>98304</v>
      </c>
      <c r="H3421" s="209" t="s">
        <v>8960</v>
      </c>
      <c r="I3421" s="209" t="s">
        <v>161</v>
      </c>
      <c r="J3421" s="209" t="s">
        <v>5447</v>
      </c>
      <c r="K3421" s="211">
        <v>3075.34</v>
      </c>
      <c r="L3421" s="209" t="s">
        <v>5390</v>
      </c>
    </row>
    <row r="3422" spans="1:12" ht="13.5">
      <c r="A3422" s="209" t="s">
        <v>8837</v>
      </c>
      <c r="B3422" s="209" t="s">
        <v>8838</v>
      </c>
      <c r="C3422" s="209" t="s">
        <v>8949</v>
      </c>
      <c r="D3422" s="209" t="s">
        <v>8950</v>
      </c>
      <c r="E3422" s="210" t="s">
        <v>357</v>
      </c>
      <c r="F3422" s="209" t="s">
        <v>357</v>
      </c>
      <c r="G3422" s="209">
        <v>98305</v>
      </c>
      <c r="H3422" s="209" t="s">
        <v>8961</v>
      </c>
      <c r="I3422" s="209" t="s">
        <v>161</v>
      </c>
      <c r="J3422" s="209" t="s">
        <v>5447</v>
      </c>
      <c r="K3422" s="211">
        <v>2253.2600000000002</v>
      </c>
      <c r="L3422" s="209" t="s">
        <v>5390</v>
      </c>
    </row>
    <row r="3423" spans="1:12" ht="13.5">
      <c r="A3423" s="209" t="s">
        <v>8837</v>
      </c>
      <c r="B3423" s="209" t="s">
        <v>8838</v>
      </c>
      <c r="C3423" s="209" t="s">
        <v>8949</v>
      </c>
      <c r="D3423" s="209" t="s">
        <v>8950</v>
      </c>
      <c r="E3423" s="210" t="s">
        <v>357</v>
      </c>
      <c r="F3423" s="209" t="s">
        <v>357</v>
      </c>
      <c r="G3423" s="209">
        <v>98306</v>
      </c>
      <c r="H3423" s="209" t="s">
        <v>8962</v>
      </c>
      <c r="I3423" s="209" t="s">
        <v>161</v>
      </c>
      <c r="J3423" s="209" t="s">
        <v>5447</v>
      </c>
      <c r="K3423" s="210">
        <v>52.33</v>
      </c>
      <c r="L3423" s="209" t="s">
        <v>5390</v>
      </c>
    </row>
    <row r="3424" spans="1:12" ht="13.5">
      <c r="A3424" s="209" t="s">
        <v>8837</v>
      </c>
      <c r="B3424" s="209" t="s">
        <v>8838</v>
      </c>
      <c r="C3424" s="209" t="s">
        <v>8949</v>
      </c>
      <c r="D3424" s="209" t="s">
        <v>8950</v>
      </c>
      <c r="E3424" s="210" t="s">
        <v>357</v>
      </c>
      <c r="F3424" s="209" t="s">
        <v>357</v>
      </c>
      <c r="G3424" s="209">
        <v>98307</v>
      </c>
      <c r="H3424" s="209" t="s">
        <v>8963</v>
      </c>
      <c r="I3424" s="209" t="s">
        <v>161</v>
      </c>
      <c r="J3424" s="209" t="s">
        <v>5447</v>
      </c>
      <c r="K3424" s="210">
        <v>41.95</v>
      </c>
      <c r="L3424" s="209" t="s">
        <v>5390</v>
      </c>
    </row>
    <row r="3425" spans="1:12" ht="13.5">
      <c r="A3425" s="209" t="s">
        <v>8837</v>
      </c>
      <c r="B3425" s="209" t="s">
        <v>8838</v>
      </c>
      <c r="C3425" s="209" t="s">
        <v>8949</v>
      </c>
      <c r="D3425" s="209" t="s">
        <v>8950</v>
      </c>
      <c r="E3425" s="210" t="s">
        <v>357</v>
      </c>
      <c r="F3425" s="209" t="s">
        <v>357</v>
      </c>
      <c r="G3425" s="209">
        <v>98308</v>
      </c>
      <c r="H3425" s="209" t="s">
        <v>8964</v>
      </c>
      <c r="I3425" s="209" t="s">
        <v>161</v>
      </c>
      <c r="J3425" s="209" t="s">
        <v>5447</v>
      </c>
      <c r="K3425" s="210">
        <v>27.47</v>
      </c>
      <c r="L3425" s="209" t="s">
        <v>5390</v>
      </c>
    </row>
    <row r="3426" spans="1:12" ht="13.5">
      <c r="A3426" s="209" t="s">
        <v>8837</v>
      </c>
      <c r="B3426" s="209" t="s">
        <v>8838</v>
      </c>
      <c r="C3426" s="209" t="s">
        <v>8949</v>
      </c>
      <c r="D3426" s="209" t="s">
        <v>8950</v>
      </c>
      <c r="E3426" s="210" t="s">
        <v>357</v>
      </c>
      <c r="F3426" s="209" t="s">
        <v>357</v>
      </c>
      <c r="G3426" s="209">
        <v>98593</v>
      </c>
      <c r="H3426" s="209" t="s">
        <v>8965</v>
      </c>
      <c r="I3426" s="209" t="s">
        <v>161</v>
      </c>
      <c r="J3426" s="209" t="s">
        <v>5447</v>
      </c>
      <c r="K3426" s="211">
        <v>2145.8200000000002</v>
      </c>
      <c r="L3426" s="209" t="s">
        <v>5390</v>
      </c>
    </row>
    <row r="3427" spans="1:12" ht="13.5">
      <c r="A3427" s="209" t="s">
        <v>8837</v>
      </c>
      <c r="B3427" s="209" t="s">
        <v>8838</v>
      </c>
      <c r="C3427" s="209" t="s">
        <v>8949</v>
      </c>
      <c r="D3427" s="209" t="s">
        <v>8950</v>
      </c>
      <c r="E3427" s="210" t="s">
        <v>357</v>
      </c>
      <c r="F3427" s="209" t="s">
        <v>357</v>
      </c>
      <c r="G3427" s="209">
        <v>100553</v>
      </c>
      <c r="H3427" s="209" t="s">
        <v>8966</v>
      </c>
      <c r="I3427" s="209" t="s">
        <v>148</v>
      </c>
      <c r="J3427" s="209" t="s">
        <v>5447</v>
      </c>
      <c r="K3427" s="210">
        <v>20.34</v>
      </c>
      <c r="L3427" s="209" t="s">
        <v>5390</v>
      </c>
    </row>
    <row r="3428" spans="1:12" ht="13.5">
      <c r="A3428" s="209" t="s">
        <v>8837</v>
      </c>
      <c r="B3428" s="209" t="s">
        <v>8838</v>
      </c>
      <c r="C3428" s="209" t="s">
        <v>8949</v>
      </c>
      <c r="D3428" s="209" t="s">
        <v>8950</v>
      </c>
      <c r="E3428" s="210" t="s">
        <v>357</v>
      </c>
      <c r="F3428" s="209" t="s">
        <v>357</v>
      </c>
      <c r="G3428" s="209">
        <v>100554</v>
      </c>
      <c r="H3428" s="209" t="s">
        <v>8967</v>
      </c>
      <c r="I3428" s="209" t="s">
        <v>148</v>
      </c>
      <c r="J3428" s="209" t="s">
        <v>5447</v>
      </c>
      <c r="K3428" s="210">
        <v>4.47</v>
      </c>
      <c r="L3428" s="209" t="s">
        <v>5390</v>
      </c>
    </row>
    <row r="3429" spans="1:12" ht="13.5">
      <c r="A3429" s="209" t="s">
        <v>8837</v>
      </c>
      <c r="B3429" s="209" t="s">
        <v>8838</v>
      </c>
      <c r="C3429" s="209" t="s">
        <v>8949</v>
      </c>
      <c r="D3429" s="209" t="s">
        <v>8950</v>
      </c>
      <c r="E3429" s="210" t="s">
        <v>357</v>
      </c>
      <c r="F3429" s="209" t="s">
        <v>357</v>
      </c>
      <c r="G3429" s="209">
        <v>100555</v>
      </c>
      <c r="H3429" s="209" t="s">
        <v>8968</v>
      </c>
      <c r="I3429" s="209" t="s">
        <v>161</v>
      </c>
      <c r="J3429" s="209" t="s">
        <v>5447</v>
      </c>
      <c r="K3429" s="211">
        <v>1128.98</v>
      </c>
      <c r="L3429" s="209" t="s">
        <v>5390</v>
      </c>
    </row>
    <row r="3430" spans="1:12" ht="13.5">
      <c r="A3430" s="209" t="s">
        <v>8969</v>
      </c>
      <c r="B3430" s="209" t="s">
        <v>8970</v>
      </c>
      <c r="C3430" s="209" t="s">
        <v>8971</v>
      </c>
      <c r="D3430" s="209" t="s">
        <v>8972</v>
      </c>
      <c r="E3430" s="210" t="s">
        <v>357</v>
      </c>
      <c r="F3430" s="209" t="s">
        <v>357</v>
      </c>
      <c r="G3430" s="209">
        <v>89355</v>
      </c>
      <c r="H3430" s="209" t="s">
        <v>8973</v>
      </c>
      <c r="I3430" s="209" t="s">
        <v>148</v>
      </c>
      <c r="J3430" s="209" t="s">
        <v>5447</v>
      </c>
      <c r="K3430" s="210">
        <v>18.02</v>
      </c>
      <c r="L3430" s="209" t="s">
        <v>5390</v>
      </c>
    </row>
    <row r="3431" spans="1:12" ht="13.5">
      <c r="A3431" s="209" t="s">
        <v>8969</v>
      </c>
      <c r="B3431" s="209" t="s">
        <v>8970</v>
      </c>
      <c r="C3431" s="209" t="s">
        <v>8971</v>
      </c>
      <c r="D3431" s="209" t="s">
        <v>8972</v>
      </c>
      <c r="E3431" s="210" t="s">
        <v>357</v>
      </c>
      <c r="F3431" s="209" t="s">
        <v>357</v>
      </c>
      <c r="G3431" s="209">
        <v>89356</v>
      </c>
      <c r="H3431" s="209" t="s">
        <v>8974</v>
      </c>
      <c r="I3431" s="209" t="s">
        <v>148</v>
      </c>
      <c r="J3431" s="209" t="s">
        <v>5447</v>
      </c>
      <c r="K3431" s="210">
        <v>20.75</v>
      </c>
      <c r="L3431" s="209" t="s">
        <v>5390</v>
      </c>
    </row>
    <row r="3432" spans="1:12" ht="13.5">
      <c r="A3432" s="209" t="s">
        <v>8969</v>
      </c>
      <c r="B3432" s="209" t="s">
        <v>8970</v>
      </c>
      <c r="C3432" s="209" t="s">
        <v>8971</v>
      </c>
      <c r="D3432" s="209" t="s">
        <v>8972</v>
      </c>
      <c r="E3432" s="210" t="s">
        <v>357</v>
      </c>
      <c r="F3432" s="209" t="s">
        <v>357</v>
      </c>
      <c r="G3432" s="209">
        <v>89357</v>
      </c>
      <c r="H3432" s="209" t="s">
        <v>8975</v>
      </c>
      <c r="I3432" s="209" t="s">
        <v>148</v>
      </c>
      <c r="J3432" s="209" t="s">
        <v>5447</v>
      </c>
      <c r="K3432" s="210">
        <v>30.04</v>
      </c>
      <c r="L3432" s="209" t="s">
        <v>5390</v>
      </c>
    </row>
    <row r="3433" spans="1:12" ht="13.5">
      <c r="A3433" s="209" t="s">
        <v>8969</v>
      </c>
      <c r="B3433" s="209" t="s">
        <v>8970</v>
      </c>
      <c r="C3433" s="209" t="s">
        <v>8971</v>
      </c>
      <c r="D3433" s="209" t="s">
        <v>8972</v>
      </c>
      <c r="E3433" s="210" t="s">
        <v>357</v>
      </c>
      <c r="F3433" s="209" t="s">
        <v>357</v>
      </c>
      <c r="G3433" s="209">
        <v>89401</v>
      </c>
      <c r="H3433" s="209" t="s">
        <v>8976</v>
      </c>
      <c r="I3433" s="209" t="s">
        <v>148</v>
      </c>
      <c r="J3433" s="209" t="s">
        <v>5447</v>
      </c>
      <c r="K3433" s="210">
        <v>10.34</v>
      </c>
      <c r="L3433" s="209" t="s">
        <v>5390</v>
      </c>
    </row>
    <row r="3434" spans="1:12" ht="13.5">
      <c r="A3434" s="209" t="s">
        <v>8969</v>
      </c>
      <c r="B3434" s="209" t="s">
        <v>8970</v>
      </c>
      <c r="C3434" s="209" t="s">
        <v>8971</v>
      </c>
      <c r="D3434" s="209" t="s">
        <v>8972</v>
      </c>
      <c r="E3434" s="210" t="s">
        <v>357</v>
      </c>
      <c r="F3434" s="209" t="s">
        <v>357</v>
      </c>
      <c r="G3434" s="209">
        <v>89402</v>
      </c>
      <c r="H3434" s="209" t="s">
        <v>8977</v>
      </c>
      <c r="I3434" s="209" t="s">
        <v>148</v>
      </c>
      <c r="J3434" s="209" t="s">
        <v>5447</v>
      </c>
      <c r="K3434" s="210">
        <v>11.84</v>
      </c>
      <c r="L3434" s="209" t="s">
        <v>5390</v>
      </c>
    </row>
    <row r="3435" spans="1:12" ht="13.5">
      <c r="A3435" s="209" t="s">
        <v>8969</v>
      </c>
      <c r="B3435" s="209" t="s">
        <v>8970</v>
      </c>
      <c r="C3435" s="209" t="s">
        <v>8971</v>
      </c>
      <c r="D3435" s="209" t="s">
        <v>8972</v>
      </c>
      <c r="E3435" s="210" t="s">
        <v>357</v>
      </c>
      <c r="F3435" s="209" t="s">
        <v>357</v>
      </c>
      <c r="G3435" s="209">
        <v>89403</v>
      </c>
      <c r="H3435" s="209" t="s">
        <v>8978</v>
      </c>
      <c r="I3435" s="209" t="s">
        <v>148</v>
      </c>
      <c r="J3435" s="209" t="s">
        <v>5447</v>
      </c>
      <c r="K3435" s="210">
        <v>19.420000000000002</v>
      </c>
      <c r="L3435" s="209" t="s">
        <v>5390</v>
      </c>
    </row>
    <row r="3436" spans="1:12" ht="13.5">
      <c r="A3436" s="209" t="s">
        <v>8969</v>
      </c>
      <c r="B3436" s="209" t="s">
        <v>8970</v>
      </c>
      <c r="C3436" s="209" t="s">
        <v>8971</v>
      </c>
      <c r="D3436" s="209" t="s">
        <v>8972</v>
      </c>
      <c r="E3436" s="210" t="s">
        <v>357</v>
      </c>
      <c r="F3436" s="209" t="s">
        <v>357</v>
      </c>
      <c r="G3436" s="209">
        <v>89446</v>
      </c>
      <c r="H3436" s="209" t="s">
        <v>8979</v>
      </c>
      <c r="I3436" s="209" t="s">
        <v>148</v>
      </c>
      <c r="J3436" s="209" t="s">
        <v>5447</v>
      </c>
      <c r="K3436" s="210">
        <v>6.25</v>
      </c>
      <c r="L3436" s="209" t="s">
        <v>5390</v>
      </c>
    </row>
    <row r="3437" spans="1:12" ht="13.5">
      <c r="A3437" s="209" t="s">
        <v>8969</v>
      </c>
      <c r="B3437" s="209" t="s">
        <v>8970</v>
      </c>
      <c r="C3437" s="209" t="s">
        <v>8971</v>
      </c>
      <c r="D3437" s="209" t="s">
        <v>8972</v>
      </c>
      <c r="E3437" s="210" t="s">
        <v>357</v>
      </c>
      <c r="F3437" s="209" t="s">
        <v>357</v>
      </c>
      <c r="G3437" s="209">
        <v>89447</v>
      </c>
      <c r="H3437" s="209" t="s">
        <v>8980</v>
      </c>
      <c r="I3437" s="209" t="s">
        <v>148</v>
      </c>
      <c r="J3437" s="209" t="s">
        <v>5447</v>
      </c>
      <c r="K3437" s="210">
        <v>12.76</v>
      </c>
      <c r="L3437" s="209" t="s">
        <v>5390</v>
      </c>
    </row>
    <row r="3438" spans="1:12" ht="13.5">
      <c r="A3438" s="209" t="s">
        <v>8969</v>
      </c>
      <c r="B3438" s="209" t="s">
        <v>8970</v>
      </c>
      <c r="C3438" s="209" t="s">
        <v>8971</v>
      </c>
      <c r="D3438" s="209" t="s">
        <v>8972</v>
      </c>
      <c r="E3438" s="210" t="s">
        <v>357</v>
      </c>
      <c r="F3438" s="209" t="s">
        <v>357</v>
      </c>
      <c r="G3438" s="209">
        <v>89448</v>
      </c>
      <c r="H3438" s="209" t="s">
        <v>8981</v>
      </c>
      <c r="I3438" s="209" t="s">
        <v>148</v>
      </c>
      <c r="J3438" s="209" t="s">
        <v>5447</v>
      </c>
      <c r="K3438" s="210">
        <v>19.71</v>
      </c>
      <c r="L3438" s="209" t="s">
        <v>5390</v>
      </c>
    </row>
    <row r="3439" spans="1:12" ht="13.5">
      <c r="A3439" s="209" t="s">
        <v>8969</v>
      </c>
      <c r="B3439" s="209" t="s">
        <v>8970</v>
      </c>
      <c r="C3439" s="209" t="s">
        <v>8971</v>
      </c>
      <c r="D3439" s="209" t="s">
        <v>8972</v>
      </c>
      <c r="E3439" s="210" t="s">
        <v>357</v>
      </c>
      <c r="F3439" s="209" t="s">
        <v>357</v>
      </c>
      <c r="G3439" s="209">
        <v>89449</v>
      </c>
      <c r="H3439" s="209" t="s">
        <v>8982</v>
      </c>
      <c r="I3439" s="209" t="s">
        <v>148</v>
      </c>
      <c r="J3439" s="209" t="s">
        <v>5447</v>
      </c>
      <c r="K3439" s="210">
        <v>21.74</v>
      </c>
      <c r="L3439" s="209" t="s">
        <v>5390</v>
      </c>
    </row>
    <row r="3440" spans="1:12" ht="13.5">
      <c r="A3440" s="209" t="s">
        <v>8969</v>
      </c>
      <c r="B3440" s="209" t="s">
        <v>8970</v>
      </c>
      <c r="C3440" s="209" t="s">
        <v>8971</v>
      </c>
      <c r="D3440" s="209" t="s">
        <v>8972</v>
      </c>
      <c r="E3440" s="210" t="s">
        <v>357</v>
      </c>
      <c r="F3440" s="209" t="s">
        <v>357</v>
      </c>
      <c r="G3440" s="209">
        <v>89450</v>
      </c>
      <c r="H3440" s="209" t="s">
        <v>8983</v>
      </c>
      <c r="I3440" s="209" t="s">
        <v>148</v>
      </c>
      <c r="J3440" s="209" t="s">
        <v>5447</v>
      </c>
      <c r="K3440" s="210">
        <v>35.14</v>
      </c>
      <c r="L3440" s="209" t="s">
        <v>5390</v>
      </c>
    </row>
    <row r="3441" spans="1:12" ht="13.5">
      <c r="A3441" s="209" t="s">
        <v>8969</v>
      </c>
      <c r="B3441" s="209" t="s">
        <v>8970</v>
      </c>
      <c r="C3441" s="209" t="s">
        <v>8971</v>
      </c>
      <c r="D3441" s="209" t="s">
        <v>8972</v>
      </c>
      <c r="E3441" s="210" t="s">
        <v>357</v>
      </c>
      <c r="F3441" s="209" t="s">
        <v>357</v>
      </c>
      <c r="G3441" s="209">
        <v>89451</v>
      </c>
      <c r="H3441" s="209" t="s">
        <v>8984</v>
      </c>
      <c r="I3441" s="209" t="s">
        <v>148</v>
      </c>
      <c r="J3441" s="209" t="s">
        <v>5447</v>
      </c>
      <c r="K3441" s="210">
        <v>57.59</v>
      </c>
      <c r="L3441" s="209" t="s">
        <v>5390</v>
      </c>
    </row>
    <row r="3442" spans="1:12" ht="13.5">
      <c r="A3442" s="209" t="s">
        <v>8969</v>
      </c>
      <c r="B3442" s="209" t="s">
        <v>8970</v>
      </c>
      <c r="C3442" s="209" t="s">
        <v>8971</v>
      </c>
      <c r="D3442" s="209" t="s">
        <v>8972</v>
      </c>
      <c r="E3442" s="210" t="s">
        <v>357</v>
      </c>
      <c r="F3442" s="209" t="s">
        <v>357</v>
      </c>
      <c r="G3442" s="209">
        <v>89452</v>
      </c>
      <c r="H3442" s="209" t="s">
        <v>8985</v>
      </c>
      <c r="I3442" s="209" t="s">
        <v>148</v>
      </c>
      <c r="J3442" s="209" t="s">
        <v>5447</v>
      </c>
      <c r="K3442" s="210">
        <v>79.56</v>
      </c>
      <c r="L3442" s="209" t="s">
        <v>5390</v>
      </c>
    </row>
    <row r="3443" spans="1:12" ht="13.5">
      <c r="A3443" s="209" t="s">
        <v>8969</v>
      </c>
      <c r="B3443" s="209" t="s">
        <v>8970</v>
      </c>
      <c r="C3443" s="209" t="s">
        <v>8971</v>
      </c>
      <c r="D3443" s="209" t="s">
        <v>8972</v>
      </c>
      <c r="E3443" s="210" t="s">
        <v>357</v>
      </c>
      <c r="F3443" s="209" t="s">
        <v>357</v>
      </c>
      <c r="G3443" s="209">
        <v>89508</v>
      </c>
      <c r="H3443" s="209" t="s">
        <v>8986</v>
      </c>
      <c r="I3443" s="209" t="s">
        <v>148</v>
      </c>
      <c r="J3443" s="209" t="s">
        <v>5447</v>
      </c>
      <c r="K3443" s="210">
        <v>16.399999999999999</v>
      </c>
      <c r="L3443" s="209" t="s">
        <v>5390</v>
      </c>
    </row>
    <row r="3444" spans="1:12" ht="13.5">
      <c r="A3444" s="209" t="s">
        <v>8969</v>
      </c>
      <c r="B3444" s="209" t="s">
        <v>8970</v>
      </c>
      <c r="C3444" s="209" t="s">
        <v>8971</v>
      </c>
      <c r="D3444" s="209" t="s">
        <v>8972</v>
      </c>
      <c r="E3444" s="210" t="s">
        <v>357</v>
      </c>
      <c r="F3444" s="209" t="s">
        <v>357</v>
      </c>
      <c r="G3444" s="209">
        <v>89509</v>
      </c>
      <c r="H3444" s="209" t="s">
        <v>8987</v>
      </c>
      <c r="I3444" s="209" t="s">
        <v>148</v>
      </c>
      <c r="J3444" s="209" t="s">
        <v>5447</v>
      </c>
      <c r="K3444" s="210">
        <v>22.33</v>
      </c>
      <c r="L3444" s="209" t="s">
        <v>5390</v>
      </c>
    </row>
    <row r="3445" spans="1:12" ht="13.5">
      <c r="A3445" s="209" t="s">
        <v>8969</v>
      </c>
      <c r="B3445" s="209" t="s">
        <v>8970</v>
      </c>
      <c r="C3445" s="209" t="s">
        <v>8971</v>
      </c>
      <c r="D3445" s="209" t="s">
        <v>8972</v>
      </c>
      <c r="E3445" s="210" t="s">
        <v>357</v>
      </c>
      <c r="F3445" s="209" t="s">
        <v>357</v>
      </c>
      <c r="G3445" s="209">
        <v>89511</v>
      </c>
      <c r="H3445" s="209" t="s">
        <v>8988</v>
      </c>
      <c r="I3445" s="209" t="s">
        <v>148</v>
      </c>
      <c r="J3445" s="209" t="s">
        <v>5447</v>
      </c>
      <c r="K3445" s="210">
        <v>38.53</v>
      </c>
      <c r="L3445" s="209" t="s">
        <v>5390</v>
      </c>
    </row>
    <row r="3446" spans="1:12" ht="13.5">
      <c r="A3446" s="209" t="s">
        <v>8969</v>
      </c>
      <c r="B3446" s="209" t="s">
        <v>8970</v>
      </c>
      <c r="C3446" s="209" t="s">
        <v>8971</v>
      </c>
      <c r="D3446" s="209" t="s">
        <v>8972</v>
      </c>
      <c r="E3446" s="210" t="s">
        <v>357</v>
      </c>
      <c r="F3446" s="209" t="s">
        <v>357</v>
      </c>
      <c r="G3446" s="209">
        <v>89512</v>
      </c>
      <c r="H3446" s="209" t="s">
        <v>8989</v>
      </c>
      <c r="I3446" s="209" t="s">
        <v>148</v>
      </c>
      <c r="J3446" s="209" t="s">
        <v>5447</v>
      </c>
      <c r="K3446" s="210">
        <v>48.41</v>
      </c>
      <c r="L3446" s="209" t="s">
        <v>5390</v>
      </c>
    </row>
    <row r="3447" spans="1:12" ht="13.5">
      <c r="A3447" s="209" t="s">
        <v>8969</v>
      </c>
      <c r="B3447" s="209" t="s">
        <v>8970</v>
      </c>
      <c r="C3447" s="209" t="s">
        <v>8971</v>
      </c>
      <c r="D3447" s="209" t="s">
        <v>8972</v>
      </c>
      <c r="E3447" s="210" t="s">
        <v>357</v>
      </c>
      <c r="F3447" s="209" t="s">
        <v>357</v>
      </c>
      <c r="G3447" s="209">
        <v>89576</v>
      </c>
      <c r="H3447" s="209" t="s">
        <v>8990</v>
      </c>
      <c r="I3447" s="209" t="s">
        <v>148</v>
      </c>
      <c r="J3447" s="209" t="s">
        <v>5447</v>
      </c>
      <c r="K3447" s="210">
        <v>28.85</v>
      </c>
      <c r="L3447" s="209" t="s">
        <v>5390</v>
      </c>
    </row>
    <row r="3448" spans="1:12" ht="13.5">
      <c r="A3448" s="209" t="s">
        <v>8969</v>
      </c>
      <c r="B3448" s="209" t="s">
        <v>8970</v>
      </c>
      <c r="C3448" s="209" t="s">
        <v>8971</v>
      </c>
      <c r="D3448" s="209" t="s">
        <v>8972</v>
      </c>
      <c r="E3448" s="210" t="s">
        <v>357</v>
      </c>
      <c r="F3448" s="209" t="s">
        <v>357</v>
      </c>
      <c r="G3448" s="209">
        <v>89578</v>
      </c>
      <c r="H3448" s="209" t="s">
        <v>8991</v>
      </c>
      <c r="I3448" s="209" t="s">
        <v>148</v>
      </c>
      <c r="J3448" s="209" t="s">
        <v>5447</v>
      </c>
      <c r="K3448" s="210">
        <v>35.56</v>
      </c>
      <c r="L3448" s="209" t="s">
        <v>5390</v>
      </c>
    </row>
    <row r="3449" spans="1:12" ht="13.5">
      <c r="A3449" s="209" t="s">
        <v>8969</v>
      </c>
      <c r="B3449" s="209" t="s">
        <v>8970</v>
      </c>
      <c r="C3449" s="209" t="s">
        <v>8971</v>
      </c>
      <c r="D3449" s="209" t="s">
        <v>8972</v>
      </c>
      <c r="E3449" s="210" t="s">
        <v>357</v>
      </c>
      <c r="F3449" s="209" t="s">
        <v>357</v>
      </c>
      <c r="G3449" s="209">
        <v>89580</v>
      </c>
      <c r="H3449" s="209" t="s">
        <v>8992</v>
      </c>
      <c r="I3449" s="209" t="s">
        <v>148</v>
      </c>
      <c r="J3449" s="209" t="s">
        <v>5447</v>
      </c>
      <c r="K3449" s="210">
        <v>73.930000000000007</v>
      </c>
      <c r="L3449" s="209" t="s">
        <v>5390</v>
      </c>
    </row>
    <row r="3450" spans="1:12" ht="13.5">
      <c r="A3450" s="209" t="s">
        <v>8969</v>
      </c>
      <c r="B3450" s="209" t="s">
        <v>8970</v>
      </c>
      <c r="C3450" s="209" t="s">
        <v>8971</v>
      </c>
      <c r="D3450" s="209" t="s">
        <v>8972</v>
      </c>
      <c r="E3450" s="210" t="s">
        <v>357</v>
      </c>
      <c r="F3450" s="209" t="s">
        <v>357</v>
      </c>
      <c r="G3450" s="209">
        <v>89633</v>
      </c>
      <c r="H3450" s="209" t="s">
        <v>8993</v>
      </c>
      <c r="I3450" s="209" t="s">
        <v>148</v>
      </c>
      <c r="J3450" s="209" t="s">
        <v>5447</v>
      </c>
      <c r="K3450" s="210">
        <v>22.74</v>
      </c>
      <c r="L3450" s="209" t="s">
        <v>5390</v>
      </c>
    </row>
    <row r="3451" spans="1:12" ht="13.5">
      <c r="A3451" s="209" t="s">
        <v>8969</v>
      </c>
      <c r="B3451" s="209" t="s">
        <v>8970</v>
      </c>
      <c r="C3451" s="209" t="s">
        <v>8971</v>
      </c>
      <c r="D3451" s="209" t="s">
        <v>8972</v>
      </c>
      <c r="E3451" s="210" t="s">
        <v>357</v>
      </c>
      <c r="F3451" s="209" t="s">
        <v>357</v>
      </c>
      <c r="G3451" s="209">
        <v>89634</v>
      </c>
      <c r="H3451" s="209" t="s">
        <v>8994</v>
      </c>
      <c r="I3451" s="209" t="s">
        <v>148</v>
      </c>
      <c r="J3451" s="209" t="s">
        <v>5447</v>
      </c>
      <c r="K3451" s="210">
        <v>32.71</v>
      </c>
      <c r="L3451" s="209" t="s">
        <v>5390</v>
      </c>
    </row>
    <row r="3452" spans="1:12" ht="13.5">
      <c r="A3452" s="209" t="s">
        <v>8969</v>
      </c>
      <c r="B3452" s="209" t="s">
        <v>8970</v>
      </c>
      <c r="C3452" s="209" t="s">
        <v>8971</v>
      </c>
      <c r="D3452" s="209" t="s">
        <v>8972</v>
      </c>
      <c r="E3452" s="210" t="s">
        <v>357</v>
      </c>
      <c r="F3452" s="209" t="s">
        <v>357</v>
      </c>
      <c r="G3452" s="209">
        <v>89635</v>
      </c>
      <c r="H3452" s="209" t="s">
        <v>8995</v>
      </c>
      <c r="I3452" s="209" t="s">
        <v>148</v>
      </c>
      <c r="J3452" s="209" t="s">
        <v>5447</v>
      </c>
      <c r="K3452" s="210">
        <v>48.86</v>
      </c>
      <c r="L3452" s="209" t="s">
        <v>5390</v>
      </c>
    </row>
    <row r="3453" spans="1:12" ht="13.5">
      <c r="A3453" s="209" t="s">
        <v>8969</v>
      </c>
      <c r="B3453" s="209" t="s">
        <v>8970</v>
      </c>
      <c r="C3453" s="209" t="s">
        <v>8971</v>
      </c>
      <c r="D3453" s="209" t="s">
        <v>8972</v>
      </c>
      <c r="E3453" s="210" t="s">
        <v>357</v>
      </c>
      <c r="F3453" s="209" t="s">
        <v>357</v>
      </c>
      <c r="G3453" s="209">
        <v>89636</v>
      </c>
      <c r="H3453" s="209" t="s">
        <v>8996</v>
      </c>
      <c r="I3453" s="209" t="s">
        <v>148</v>
      </c>
      <c r="J3453" s="209" t="s">
        <v>5447</v>
      </c>
      <c r="K3453" s="210">
        <v>61.73</v>
      </c>
      <c r="L3453" s="209" t="s">
        <v>5390</v>
      </c>
    </row>
    <row r="3454" spans="1:12" ht="13.5">
      <c r="A3454" s="209" t="s">
        <v>8969</v>
      </c>
      <c r="B3454" s="209" t="s">
        <v>8970</v>
      </c>
      <c r="C3454" s="209" t="s">
        <v>8971</v>
      </c>
      <c r="D3454" s="209" t="s">
        <v>8972</v>
      </c>
      <c r="E3454" s="210" t="s">
        <v>357</v>
      </c>
      <c r="F3454" s="209" t="s">
        <v>357</v>
      </c>
      <c r="G3454" s="209">
        <v>89711</v>
      </c>
      <c r="H3454" s="209" t="s">
        <v>8997</v>
      </c>
      <c r="I3454" s="209" t="s">
        <v>148</v>
      </c>
      <c r="J3454" s="209" t="s">
        <v>5447</v>
      </c>
      <c r="K3454" s="210">
        <v>19.27</v>
      </c>
      <c r="L3454" s="209" t="s">
        <v>5390</v>
      </c>
    </row>
    <row r="3455" spans="1:12" ht="13.5">
      <c r="A3455" s="209" t="s">
        <v>8969</v>
      </c>
      <c r="B3455" s="209" t="s">
        <v>8970</v>
      </c>
      <c r="C3455" s="209" t="s">
        <v>8971</v>
      </c>
      <c r="D3455" s="209" t="s">
        <v>8972</v>
      </c>
      <c r="E3455" s="210" t="s">
        <v>357</v>
      </c>
      <c r="F3455" s="209" t="s">
        <v>357</v>
      </c>
      <c r="G3455" s="209">
        <v>89712</v>
      </c>
      <c r="H3455" s="209" t="s">
        <v>8998</v>
      </c>
      <c r="I3455" s="209" t="s">
        <v>148</v>
      </c>
      <c r="J3455" s="209" t="s">
        <v>5447</v>
      </c>
      <c r="K3455" s="210">
        <v>25.28</v>
      </c>
      <c r="L3455" s="209" t="s">
        <v>5390</v>
      </c>
    </row>
    <row r="3456" spans="1:12" ht="13.5">
      <c r="A3456" s="209" t="s">
        <v>8969</v>
      </c>
      <c r="B3456" s="209" t="s">
        <v>8970</v>
      </c>
      <c r="C3456" s="209" t="s">
        <v>8971</v>
      </c>
      <c r="D3456" s="209" t="s">
        <v>8972</v>
      </c>
      <c r="E3456" s="210" t="s">
        <v>357</v>
      </c>
      <c r="F3456" s="209" t="s">
        <v>357</v>
      </c>
      <c r="G3456" s="209">
        <v>89713</v>
      </c>
      <c r="H3456" s="209" t="s">
        <v>8999</v>
      </c>
      <c r="I3456" s="209" t="s">
        <v>148</v>
      </c>
      <c r="J3456" s="209" t="s">
        <v>5447</v>
      </c>
      <c r="K3456" s="210">
        <v>31.74</v>
      </c>
      <c r="L3456" s="209" t="s">
        <v>5390</v>
      </c>
    </row>
    <row r="3457" spans="1:12" ht="13.5">
      <c r="A3457" s="209" t="s">
        <v>8969</v>
      </c>
      <c r="B3457" s="209" t="s">
        <v>8970</v>
      </c>
      <c r="C3457" s="209" t="s">
        <v>8971</v>
      </c>
      <c r="D3457" s="209" t="s">
        <v>8972</v>
      </c>
      <c r="E3457" s="210" t="s">
        <v>357</v>
      </c>
      <c r="F3457" s="209" t="s">
        <v>357</v>
      </c>
      <c r="G3457" s="209">
        <v>89714</v>
      </c>
      <c r="H3457" s="209" t="s">
        <v>9000</v>
      </c>
      <c r="I3457" s="209" t="s">
        <v>148</v>
      </c>
      <c r="J3457" s="209" t="s">
        <v>5447</v>
      </c>
      <c r="K3457" s="210">
        <v>35.19</v>
      </c>
      <c r="L3457" s="209" t="s">
        <v>5390</v>
      </c>
    </row>
    <row r="3458" spans="1:12" ht="13.5">
      <c r="A3458" s="209" t="s">
        <v>8969</v>
      </c>
      <c r="B3458" s="209" t="s">
        <v>8970</v>
      </c>
      <c r="C3458" s="209" t="s">
        <v>8971</v>
      </c>
      <c r="D3458" s="209" t="s">
        <v>8972</v>
      </c>
      <c r="E3458" s="210" t="s">
        <v>357</v>
      </c>
      <c r="F3458" s="209" t="s">
        <v>357</v>
      </c>
      <c r="G3458" s="209">
        <v>89716</v>
      </c>
      <c r="H3458" s="209" t="s">
        <v>9001</v>
      </c>
      <c r="I3458" s="209" t="s">
        <v>148</v>
      </c>
      <c r="J3458" s="209" t="s">
        <v>5447</v>
      </c>
      <c r="K3458" s="210">
        <v>24.68</v>
      </c>
      <c r="L3458" s="209" t="s">
        <v>5390</v>
      </c>
    </row>
    <row r="3459" spans="1:12" ht="13.5">
      <c r="A3459" s="209" t="s">
        <v>8969</v>
      </c>
      <c r="B3459" s="209" t="s">
        <v>8970</v>
      </c>
      <c r="C3459" s="209" t="s">
        <v>8971</v>
      </c>
      <c r="D3459" s="209" t="s">
        <v>8972</v>
      </c>
      <c r="E3459" s="210" t="s">
        <v>357</v>
      </c>
      <c r="F3459" s="209" t="s">
        <v>357</v>
      </c>
      <c r="G3459" s="209">
        <v>89717</v>
      </c>
      <c r="H3459" s="209" t="s">
        <v>9002</v>
      </c>
      <c r="I3459" s="209" t="s">
        <v>148</v>
      </c>
      <c r="J3459" s="209" t="s">
        <v>5447</v>
      </c>
      <c r="K3459" s="210">
        <v>39.39</v>
      </c>
      <c r="L3459" s="209" t="s">
        <v>5390</v>
      </c>
    </row>
    <row r="3460" spans="1:12" ht="13.5">
      <c r="A3460" s="209" t="s">
        <v>8969</v>
      </c>
      <c r="B3460" s="209" t="s">
        <v>8970</v>
      </c>
      <c r="C3460" s="209" t="s">
        <v>8971</v>
      </c>
      <c r="D3460" s="209" t="s">
        <v>8972</v>
      </c>
      <c r="E3460" s="210" t="s">
        <v>357</v>
      </c>
      <c r="F3460" s="209" t="s">
        <v>357</v>
      </c>
      <c r="G3460" s="209">
        <v>89770</v>
      </c>
      <c r="H3460" s="209" t="s">
        <v>9003</v>
      </c>
      <c r="I3460" s="209" t="s">
        <v>148</v>
      </c>
      <c r="J3460" s="209" t="s">
        <v>5447</v>
      </c>
      <c r="K3460" s="210">
        <v>43.57</v>
      </c>
      <c r="L3460" s="209" t="s">
        <v>5390</v>
      </c>
    </row>
    <row r="3461" spans="1:12" ht="13.5">
      <c r="A3461" s="209" t="s">
        <v>8969</v>
      </c>
      <c r="B3461" s="209" t="s">
        <v>8970</v>
      </c>
      <c r="C3461" s="209" t="s">
        <v>8971</v>
      </c>
      <c r="D3461" s="209" t="s">
        <v>8972</v>
      </c>
      <c r="E3461" s="210" t="s">
        <v>357</v>
      </c>
      <c r="F3461" s="209" t="s">
        <v>357</v>
      </c>
      <c r="G3461" s="209">
        <v>89771</v>
      </c>
      <c r="H3461" s="209" t="s">
        <v>9004</v>
      </c>
      <c r="I3461" s="209" t="s">
        <v>148</v>
      </c>
      <c r="J3461" s="209" t="s">
        <v>5447</v>
      </c>
      <c r="K3461" s="210">
        <v>58.18</v>
      </c>
      <c r="L3461" s="209" t="s">
        <v>5390</v>
      </c>
    </row>
    <row r="3462" spans="1:12" ht="13.5">
      <c r="A3462" s="209" t="s">
        <v>8969</v>
      </c>
      <c r="B3462" s="209" t="s">
        <v>8970</v>
      </c>
      <c r="C3462" s="209" t="s">
        <v>8971</v>
      </c>
      <c r="D3462" s="209" t="s">
        <v>8972</v>
      </c>
      <c r="E3462" s="210" t="s">
        <v>357</v>
      </c>
      <c r="F3462" s="209" t="s">
        <v>357</v>
      </c>
      <c r="G3462" s="209">
        <v>89773</v>
      </c>
      <c r="H3462" s="209" t="s">
        <v>9005</v>
      </c>
      <c r="I3462" s="209" t="s">
        <v>148</v>
      </c>
      <c r="J3462" s="209" t="s">
        <v>5447</v>
      </c>
      <c r="K3462" s="210">
        <v>136.9</v>
      </c>
      <c r="L3462" s="209" t="s">
        <v>5390</v>
      </c>
    </row>
    <row r="3463" spans="1:12" ht="13.5">
      <c r="A3463" s="209" t="s">
        <v>8969</v>
      </c>
      <c r="B3463" s="209" t="s">
        <v>8970</v>
      </c>
      <c r="C3463" s="209" t="s">
        <v>8971</v>
      </c>
      <c r="D3463" s="209" t="s">
        <v>8972</v>
      </c>
      <c r="E3463" s="210" t="s">
        <v>357</v>
      </c>
      <c r="F3463" s="209" t="s">
        <v>357</v>
      </c>
      <c r="G3463" s="209">
        <v>89775</v>
      </c>
      <c r="H3463" s="209" t="s">
        <v>9006</v>
      </c>
      <c r="I3463" s="209" t="s">
        <v>148</v>
      </c>
      <c r="J3463" s="209" t="s">
        <v>5447</v>
      </c>
      <c r="K3463" s="210">
        <v>214.16</v>
      </c>
      <c r="L3463" s="209" t="s">
        <v>5390</v>
      </c>
    </row>
    <row r="3464" spans="1:12" ht="13.5">
      <c r="A3464" s="209" t="s">
        <v>8969</v>
      </c>
      <c r="B3464" s="209" t="s">
        <v>8970</v>
      </c>
      <c r="C3464" s="209" t="s">
        <v>8971</v>
      </c>
      <c r="D3464" s="209" t="s">
        <v>8972</v>
      </c>
      <c r="E3464" s="210" t="s">
        <v>357</v>
      </c>
      <c r="F3464" s="209" t="s">
        <v>357</v>
      </c>
      <c r="G3464" s="209">
        <v>89798</v>
      </c>
      <c r="H3464" s="209" t="s">
        <v>9007</v>
      </c>
      <c r="I3464" s="209" t="s">
        <v>148</v>
      </c>
      <c r="J3464" s="209" t="s">
        <v>5447</v>
      </c>
      <c r="K3464" s="210">
        <v>14.35</v>
      </c>
      <c r="L3464" s="209" t="s">
        <v>5390</v>
      </c>
    </row>
    <row r="3465" spans="1:12" ht="13.5">
      <c r="A3465" s="209" t="s">
        <v>8969</v>
      </c>
      <c r="B3465" s="209" t="s">
        <v>8970</v>
      </c>
      <c r="C3465" s="209" t="s">
        <v>8971</v>
      </c>
      <c r="D3465" s="209" t="s">
        <v>8972</v>
      </c>
      <c r="E3465" s="210" t="s">
        <v>357</v>
      </c>
      <c r="F3465" s="209" t="s">
        <v>357</v>
      </c>
      <c r="G3465" s="209">
        <v>89799</v>
      </c>
      <c r="H3465" s="209" t="s">
        <v>9008</v>
      </c>
      <c r="I3465" s="209" t="s">
        <v>148</v>
      </c>
      <c r="J3465" s="209" t="s">
        <v>5447</v>
      </c>
      <c r="K3465" s="210">
        <v>22.66</v>
      </c>
      <c r="L3465" s="209" t="s">
        <v>5390</v>
      </c>
    </row>
    <row r="3466" spans="1:12" ht="13.5">
      <c r="A3466" s="209" t="s">
        <v>8969</v>
      </c>
      <c r="B3466" s="209" t="s">
        <v>8970</v>
      </c>
      <c r="C3466" s="209" t="s">
        <v>8971</v>
      </c>
      <c r="D3466" s="209" t="s">
        <v>8972</v>
      </c>
      <c r="E3466" s="210" t="s">
        <v>357</v>
      </c>
      <c r="F3466" s="209" t="s">
        <v>357</v>
      </c>
      <c r="G3466" s="209">
        <v>89800</v>
      </c>
      <c r="H3466" s="209" t="s">
        <v>9009</v>
      </c>
      <c r="I3466" s="209" t="s">
        <v>148</v>
      </c>
      <c r="J3466" s="209" t="s">
        <v>5447</v>
      </c>
      <c r="K3466" s="210">
        <v>28</v>
      </c>
      <c r="L3466" s="209" t="s">
        <v>5390</v>
      </c>
    </row>
    <row r="3467" spans="1:12" ht="13.5">
      <c r="A3467" s="209" t="s">
        <v>8969</v>
      </c>
      <c r="B3467" s="209" t="s">
        <v>8970</v>
      </c>
      <c r="C3467" s="209" t="s">
        <v>8971</v>
      </c>
      <c r="D3467" s="209" t="s">
        <v>8972</v>
      </c>
      <c r="E3467" s="210" t="s">
        <v>357</v>
      </c>
      <c r="F3467" s="209" t="s">
        <v>357</v>
      </c>
      <c r="G3467" s="209">
        <v>89848</v>
      </c>
      <c r="H3467" s="209" t="s">
        <v>9010</v>
      </c>
      <c r="I3467" s="209" t="s">
        <v>148</v>
      </c>
      <c r="J3467" s="209" t="s">
        <v>5447</v>
      </c>
      <c r="K3467" s="210">
        <v>27.05</v>
      </c>
      <c r="L3467" s="209" t="s">
        <v>5390</v>
      </c>
    </row>
    <row r="3468" spans="1:12" ht="13.5">
      <c r="A3468" s="209" t="s">
        <v>8969</v>
      </c>
      <c r="B3468" s="209" t="s">
        <v>8970</v>
      </c>
      <c r="C3468" s="209" t="s">
        <v>8971</v>
      </c>
      <c r="D3468" s="209" t="s">
        <v>8972</v>
      </c>
      <c r="E3468" s="210" t="s">
        <v>357</v>
      </c>
      <c r="F3468" s="209" t="s">
        <v>357</v>
      </c>
      <c r="G3468" s="209">
        <v>89849</v>
      </c>
      <c r="H3468" s="209" t="s">
        <v>9011</v>
      </c>
      <c r="I3468" s="209" t="s">
        <v>148</v>
      </c>
      <c r="J3468" s="209" t="s">
        <v>5447</v>
      </c>
      <c r="K3468" s="210">
        <v>58.24</v>
      </c>
      <c r="L3468" s="209" t="s">
        <v>5390</v>
      </c>
    </row>
    <row r="3469" spans="1:12" ht="13.5">
      <c r="A3469" s="209" t="s">
        <v>8969</v>
      </c>
      <c r="B3469" s="209" t="s">
        <v>8970</v>
      </c>
      <c r="C3469" s="209" t="s">
        <v>8971</v>
      </c>
      <c r="D3469" s="209" t="s">
        <v>8972</v>
      </c>
      <c r="E3469" s="210" t="s">
        <v>357</v>
      </c>
      <c r="F3469" s="209" t="s">
        <v>357</v>
      </c>
      <c r="G3469" s="209">
        <v>89865</v>
      </c>
      <c r="H3469" s="209" t="s">
        <v>9012</v>
      </c>
      <c r="I3469" s="209" t="s">
        <v>148</v>
      </c>
      <c r="J3469" s="209" t="s">
        <v>5447</v>
      </c>
      <c r="K3469" s="210">
        <v>15.63</v>
      </c>
      <c r="L3469" s="209" t="s">
        <v>5390</v>
      </c>
    </row>
    <row r="3470" spans="1:12" ht="13.5">
      <c r="A3470" s="209" t="s">
        <v>8969</v>
      </c>
      <c r="B3470" s="209" t="s">
        <v>8970</v>
      </c>
      <c r="C3470" s="209" t="s">
        <v>8971</v>
      </c>
      <c r="D3470" s="209" t="s">
        <v>8972</v>
      </c>
      <c r="E3470" s="210" t="s">
        <v>357</v>
      </c>
      <c r="F3470" s="209" t="s">
        <v>357</v>
      </c>
      <c r="G3470" s="209">
        <v>91784</v>
      </c>
      <c r="H3470" s="209" t="s">
        <v>9013</v>
      </c>
      <c r="I3470" s="209" t="s">
        <v>148</v>
      </c>
      <c r="J3470" s="209" t="s">
        <v>5447</v>
      </c>
      <c r="K3470" s="210">
        <v>42</v>
      </c>
      <c r="L3470" s="209" t="s">
        <v>5390</v>
      </c>
    </row>
    <row r="3471" spans="1:12" ht="13.5">
      <c r="A3471" s="209" t="s">
        <v>8969</v>
      </c>
      <c r="B3471" s="209" t="s">
        <v>8970</v>
      </c>
      <c r="C3471" s="209" t="s">
        <v>8971</v>
      </c>
      <c r="D3471" s="209" t="s">
        <v>8972</v>
      </c>
      <c r="E3471" s="210" t="s">
        <v>357</v>
      </c>
      <c r="F3471" s="209" t="s">
        <v>357</v>
      </c>
      <c r="G3471" s="209">
        <v>91785</v>
      </c>
      <c r="H3471" s="209" t="s">
        <v>9014</v>
      </c>
      <c r="I3471" s="209" t="s">
        <v>148</v>
      </c>
      <c r="J3471" s="209" t="s">
        <v>5389</v>
      </c>
      <c r="K3471" s="210">
        <v>41.09</v>
      </c>
      <c r="L3471" s="209" t="s">
        <v>5390</v>
      </c>
    </row>
    <row r="3472" spans="1:12" ht="13.5">
      <c r="A3472" s="209" t="s">
        <v>8969</v>
      </c>
      <c r="B3472" s="209" t="s">
        <v>8970</v>
      </c>
      <c r="C3472" s="209" t="s">
        <v>8971</v>
      </c>
      <c r="D3472" s="209" t="s">
        <v>8972</v>
      </c>
      <c r="E3472" s="210" t="s">
        <v>357</v>
      </c>
      <c r="F3472" s="209" t="s">
        <v>357</v>
      </c>
      <c r="G3472" s="209">
        <v>91786</v>
      </c>
      <c r="H3472" s="209" t="s">
        <v>9015</v>
      </c>
      <c r="I3472" s="209" t="s">
        <v>148</v>
      </c>
      <c r="J3472" s="209" t="s">
        <v>5447</v>
      </c>
      <c r="K3472" s="210">
        <v>32.11</v>
      </c>
      <c r="L3472" s="209" t="s">
        <v>5390</v>
      </c>
    </row>
    <row r="3473" spans="1:12" ht="13.5">
      <c r="A3473" s="209" t="s">
        <v>8969</v>
      </c>
      <c r="B3473" s="209" t="s">
        <v>8970</v>
      </c>
      <c r="C3473" s="209" t="s">
        <v>8971</v>
      </c>
      <c r="D3473" s="209" t="s">
        <v>8972</v>
      </c>
      <c r="E3473" s="210" t="s">
        <v>357</v>
      </c>
      <c r="F3473" s="209" t="s">
        <v>357</v>
      </c>
      <c r="G3473" s="209">
        <v>91787</v>
      </c>
      <c r="H3473" s="209" t="s">
        <v>9016</v>
      </c>
      <c r="I3473" s="209" t="s">
        <v>148</v>
      </c>
      <c r="J3473" s="209" t="s">
        <v>5389</v>
      </c>
      <c r="K3473" s="210">
        <v>38.79</v>
      </c>
      <c r="L3473" s="209" t="s">
        <v>5390</v>
      </c>
    </row>
    <row r="3474" spans="1:12" ht="13.5">
      <c r="A3474" s="209" t="s">
        <v>8969</v>
      </c>
      <c r="B3474" s="209" t="s">
        <v>8970</v>
      </c>
      <c r="C3474" s="209" t="s">
        <v>8971</v>
      </c>
      <c r="D3474" s="209" t="s">
        <v>8972</v>
      </c>
      <c r="E3474" s="210" t="s">
        <v>357</v>
      </c>
      <c r="F3474" s="209" t="s">
        <v>357</v>
      </c>
      <c r="G3474" s="209">
        <v>91788</v>
      </c>
      <c r="H3474" s="209" t="s">
        <v>9017</v>
      </c>
      <c r="I3474" s="209" t="s">
        <v>148</v>
      </c>
      <c r="J3474" s="209" t="s">
        <v>5389</v>
      </c>
      <c r="K3474" s="210">
        <v>46.35</v>
      </c>
      <c r="L3474" s="209" t="s">
        <v>5390</v>
      </c>
    </row>
    <row r="3475" spans="1:12" ht="13.5">
      <c r="A3475" s="209" t="s">
        <v>8969</v>
      </c>
      <c r="B3475" s="209" t="s">
        <v>8970</v>
      </c>
      <c r="C3475" s="209" t="s">
        <v>8971</v>
      </c>
      <c r="D3475" s="209" t="s">
        <v>8972</v>
      </c>
      <c r="E3475" s="210" t="s">
        <v>357</v>
      </c>
      <c r="F3475" s="209" t="s">
        <v>357</v>
      </c>
      <c r="G3475" s="209">
        <v>91789</v>
      </c>
      <c r="H3475" s="209" t="s">
        <v>9018</v>
      </c>
      <c r="I3475" s="209" t="s">
        <v>148</v>
      </c>
      <c r="J3475" s="209" t="s">
        <v>5447</v>
      </c>
      <c r="K3475" s="210">
        <v>52.49</v>
      </c>
      <c r="L3475" s="209" t="s">
        <v>5390</v>
      </c>
    </row>
    <row r="3476" spans="1:12" ht="13.5">
      <c r="A3476" s="209" t="s">
        <v>8969</v>
      </c>
      <c r="B3476" s="209" t="s">
        <v>8970</v>
      </c>
      <c r="C3476" s="209" t="s">
        <v>8971</v>
      </c>
      <c r="D3476" s="209" t="s">
        <v>8972</v>
      </c>
      <c r="E3476" s="210" t="s">
        <v>357</v>
      </c>
      <c r="F3476" s="209" t="s">
        <v>357</v>
      </c>
      <c r="G3476" s="209">
        <v>91790</v>
      </c>
      <c r="H3476" s="209" t="s">
        <v>9019</v>
      </c>
      <c r="I3476" s="209" t="s">
        <v>148</v>
      </c>
      <c r="J3476" s="209" t="s">
        <v>5389</v>
      </c>
      <c r="K3476" s="210">
        <v>59.27</v>
      </c>
      <c r="L3476" s="209" t="s">
        <v>5390</v>
      </c>
    </row>
    <row r="3477" spans="1:12" ht="13.5">
      <c r="A3477" s="209" t="s">
        <v>8969</v>
      </c>
      <c r="B3477" s="209" t="s">
        <v>8970</v>
      </c>
      <c r="C3477" s="209" t="s">
        <v>8971</v>
      </c>
      <c r="D3477" s="209" t="s">
        <v>8972</v>
      </c>
      <c r="E3477" s="210" t="s">
        <v>357</v>
      </c>
      <c r="F3477" s="209" t="s">
        <v>357</v>
      </c>
      <c r="G3477" s="209">
        <v>91791</v>
      </c>
      <c r="H3477" s="209" t="s">
        <v>9020</v>
      </c>
      <c r="I3477" s="209" t="s">
        <v>148</v>
      </c>
      <c r="J3477" s="209" t="s">
        <v>5389</v>
      </c>
      <c r="K3477" s="210">
        <v>80.430000000000007</v>
      </c>
      <c r="L3477" s="209" t="s">
        <v>5390</v>
      </c>
    </row>
    <row r="3478" spans="1:12" ht="13.5">
      <c r="A3478" s="209" t="s">
        <v>8969</v>
      </c>
      <c r="B3478" s="209" t="s">
        <v>8970</v>
      </c>
      <c r="C3478" s="209" t="s">
        <v>8971</v>
      </c>
      <c r="D3478" s="209" t="s">
        <v>8972</v>
      </c>
      <c r="E3478" s="210" t="s">
        <v>357</v>
      </c>
      <c r="F3478" s="209" t="s">
        <v>357</v>
      </c>
      <c r="G3478" s="209">
        <v>91792</v>
      </c>
      <c r="H3478" s="209" t="s">
        <v>9021</v>
      </c>
      <c r="I3478" s="209" t="s">
        <v>148</v>
      </c>
      <c r="J3478" s="209" t="s">
        <v>5389</v>
      </c>
      <c r="K3478" s="210">
        <v>57.04</v>
      </c>
      <c r="L3478" s="209" t="s">
        <v>5390</v>
      </c>
    </row>
    <row r="3479" spans="1:12" ht="13.5">
      <c r="A3479" s="209" t="s">
        <v>8969</v>
      </c>
      <c r="B3479" s="209" t="s">
        <v>8970</v>
      </c>
      <c r="C3479" s="209" t="s">
        <v>8971</v>
      </c>
      <c r="D3479" s="209" t="s">
        <v>8972</v>
      </c>
      <c r="E3479" s="210" t="s">
        <v>357</v>
      </c>
      <c r="F3479" s="209" t="s">
        <v>357</v>
      </c>
      <c r="G3479" s="209">
        <v>91793</v>
      </c>
      <c r="H3479" s="209" t="s">
        <v>9022</v>
      </c>
      <c r="I3479" s="209" t="s">
        <v>148</v>
      </c>
      <c r="J3479" s="209" t="s">
        <v>5389</v>
      </c>
      <c r="K3479" s="210">
        <v>90.4</v>
      </c>
      <c r="L3479" s="209" t="s">
        <v>5390</v>
      </c>
    </row>
    <row r="3480" spans="1:12" ht="13.5">
      <c r="A3480" s="209" t="s">
        <v>8969</v>
      </c>
      <c r="B3480" s="209" t="s">
        <v>8970</v>
      </c>
      <c r="C3480" s="209" t="s">
        <v>8971</v>
      </c>
      <c r="D3480" s="209" t="s">
        <v>8972</v>
      </c>
      <c r="E3480" s="210" t="s">
        <v>357</v>
      </c>
      <c r="F3480" s="209" t="s">
        <v>357</v>
      </c>
      <c r="G3480" s="209">
        <v>91794</v>
      </c>
      <c r="H3480" s="209" t="s">
        <v>9023</v>
      </c>
      <c r="I3480" s="209" t="s">
        <v>148</v>
      </c>
      <c r="J3480" s="209" t="s">
        <v>5389</v>
      </c>
      <c r="K3480" s="210">
        <v>44.11</v>
      </c>
      <c r="L3480" s="209" t="s">
        <v>5390</v>
      </c>
    </row>
    <row r="3481" spans="1:12" ht="13.5">
      <c r="A3481" s="209" t="s">
        <v>8969</v>
      </c>
      <c r="B3481" s="209" t="s">
        <v>8970</v>
      </c>
      <c r="C3481" s="209" t="s">
        <v>8971</v>
      </c>
      <c r="D3481" s="209" t="s">
        <v>8972</v>
      </c>
      <c r="E3481" s="210" t="s">
        <v>357</v>
      </c>
      <c r="F3481" s="209" t="s">
        <v>357</v>
      </c>
      <c r="G3481" s="209">
        <v>91795</v>
      </c>
      <c r="H3481" s="209" t="s">
        <v>9024</v>
      </c>
      <c r="I3481" s="209" t="s">
        <v>148</v>
      </c>
      <c r="J3481" s="209" t="s">
        <v>5389</v>
      </c>
      <c r="K3481" s="210">
        <v>68.53</v>
      </c>
      <c r="L3481" s="209" t="s">
        <v>5390</v>
      </c>
    </row>
    <row r="3482" spans="1:12" ht="13.5">
      <c r="A3482" s="209" t="s">
        <v>8969</v>
      </c>
      <c r="B3482" s="209" t="s">
        <v>8970</v>
      </c>
      <c r="C3482" s="209" t="s">
        <v>8971</v>
      </c>
      <c r="D3482" s="209" t="s">
        <v>8972</v>
      </c>
      <c r="E3482" s="210" t="s">
        <v>357</v>
      </c>
      <c r="F3482" s="209" t="s">
        <v>357</v>
      </c>
      <c r="G3482" s="209">
        <v>91796</v>
      </c>
      <c r="H3482" s="209" t="s">
        <v>9025</v>
      </c>
      <c r="I3482" s="209" t="s">
        <v>148</v>
      </c>
      <c r="J3482" s="209" t="s">
        <v>5447</v>
      </c>
      <c r="K3482" s="210">
        <v>72.790000000000006</v>
      </c>
      <c r="L3482" s="209" t="s">
        <v>5390</v>
      </c>
    </row>
    <row r="3483" spans="1:12" ht="13.5">
      <c r="A3483" s="209" t="s">
        <v>8969</v>
      </c>
      <c r="B3483" s="209" t="s">
        <v>8970</v>
      </c>
      <c r="C3483" s="209" t="s">
        <v>8971</v>
      </c>
      <c r="D3483" s="209" t="s">
        <v>8972</v>
      </c>
      <c r="E3483" s="210" t="s">
        <v>357</v>
      </c>
      <c r="F3483" s="209" t="s">
        <v>357</v>
      </c>
      <c r="G3483" s="209">
        <v>92275</v>
      </c>
      <c r="H3483" s="209" t="s">
        <v>9026</v>
      </c>
      <c r="I3483" s="209" t="s">
        <v>148</v>
      </c>
      <c r="J3483" s="209" t="s">
        <v>5389</v>
      </c>
      <c r="K3483" s="210">
        <v>54.72</v>
      </c>
      <c r="L3483" s="209" t="s">
        <v>5390</v>
      </c>
    </row>
    <row r="3484" spans="1:12" ht="13.5">
      <c r="A3484" s="209" t="s">
        <v>8969</v>
      </c>
      <c r="B3484" s="209" t="s">
        <v>8970</v>
      </c>
      <c r="C3484" s="209" t="s">
        <v>8971</v>
      </c>
      <c r="D3484" s="209" t="s">
        <v>8972</v>
      </c>
      <c r="E3484" s="210" t="s">
        <v>357</v>
      </c>
      <c r="F3484" s="209" t="s">
        <v>357</v>
      </c>
      <c r="G3484" s="209">
        <v>92276</v>
      </c>
      <c r="H3484" s="209" t="s">
        <v>9027</v>
      </c>
      <c r="I3484" s="209" t="s">
        <v>148</v>
      </c>
      <c r="J3484" s="209" t="s">
        <v>5389</v>
      </c>
      <c r="K3484" s="210">
        <v>69.489999999999995</v>
      </c>
      <c r="L3484" s="209" t="s">
        <v>5390</v>
      </c>
    </row>
    <row r="3485" spans="1:12" ht="13.5">
      <c r="A3485" s="209" t="s">
        <v>8969</v>
      </c>
      <c r="B3485" s="209" t="s">
        <v>8970</v>
      </c>
      <c r="C3485" s="209" t="s">
        <v>8971</v>
      </c>
      <c r="D3485" s="209" t="s">
        <v>8972</v>
      </c>
      <c r="E3485" s="210" t="s">
        <v>357</v>
      </c>
      <c r="F3485" s="209" t="s">
        <v>357</v>
      </c>
      <c r="G3485" s="209">
        <v>92277</v>
      </c>
      <c r="H3485" s="209" t="s">
        <v>9028</v>
      </c>
      <c r="I3485" s="209" t="s">
        <v>148</v>
      </c>
      <c r="J3485" s="209" t="s">
        <v>5389</v>
      </c>
      <c r="K3485" s="210">
        <v>100.48</v>
      </c>
      <c r="L3485" s="209" t="s">
        <v>5390</v>
      </c>
    </row>
    <row r="3486" spans="1:12" ht="13.5">
      <c r="A3486" s="209" t="s">
        <v>8969</v>
      </c>
      <c r="B3486" s="209" t="s">
        <v>8970</v>
      </c>
      <c r="C3486" s="209" t="s">
        <v>8971</v>
      </c>
      <c r="D3486" s="209" t="s">
        <v>8972</v>
      </c>
      <c r="E3486" s="210" t="s">
        <v>357</v>
      </c>
      <c r="F3486" s="209" t="s">
        <v>357</v>
      </c>
      <c r="G3486" s="209">
        <v>92278</v>
      </c>
      <c r="H3486" s="209" t="s">
        <v>9029</v>
      </c>
      <c r="I3486" s="209" t="s">
        <v>148</v>
      </c>
      <c r="J3486" s="209" t="s">
        <v>5389</v>
      </c>
      <c r="K3486" s="210">
        <v>135.30000000000001</v>
      </c>
      <c r="L3486" s="209" t="s">
        <v>5390</v>
      </c>
    </row>
    <row r="3487" spans="1:12" ht="13.5">
      <c r="A3487" s="209" t="s">
        <v>8969</v>
      </c>
      <c r="B3487" s="209" t="s">
        <v>8970</v>
      </c>
      <c r="C3487" s="209" t="s">
        <v>8971</v>
      </c>
      <c r="D3487" s="209" t="s">
        <v>8972</v>
      </c>
      <c r="E3487" s="210" t="s">
        <v>357</v>
      </c>
      <c r="F3487" s="209" t="s">
        <v>357</v>
      </c>
      <c r="G3487" s="209">
        <v>92279</v>
      </c>
      <c r="H3487" s="209" t="s">
        <v>9030</v>
      </c>
      <c r="I3487" s="209" t="s">
        <v>148</v>
      </c>
      <c r="J3487" s="209" t="s">
        <v>5389</v>
      </c>
      <c r="K3487" s="210">
        <v>195.68</v>
      </c>
      <c r="L3487" s="209" t="s">
        <v>5390</v>
      </c>
    </row>
    <row r="3488" spans="1:12" ht="13.5">
      <c r="A3488" s="209" t="s">
        <v>8969</v>
      </c>
      <c r="B3488" s="209" t="s">
        <v>8970</v>
      </c>
      <c r="C3488" s="209" t="s">
        <v>8971</v>
      </c>
      <c r="D3488" s="209" t="s">
        <v>8972</v>
      </c>
      <c r="E3488" s="210" t="s">
        <v>357</v>
      </c>
      <c r="F3488" s="209" t="s">
        <v>357</v>
      </c>
      <c r="G3488" s="209">
        <v>92280</v>
      </c>
      <c r="H3488" s="209" t="s">
        <v>9031</v>
      </c>
      <c r="I3488" s="209" t="s">
        <v>148</v>
      </c>
      <c r="J3488" s="209" t="s">
        <v>5389</v>
      </c>
      <c r="K3488" s="210">
        <v>274.89</v>
      </c>
      <c r="L3488" s="209" t="s">
        <v>5390</v>
      </c>
    </row>
    <row r="3489" spans="1:12" ht="13.5">
      <c r="A3489" s="209" t="s">
        <v>8969</v>
      </c>
      <c r="B3489" s="209" t="s">
        <v>8970</v>
      </c>
      <c r="C3489" s="209" t="s">
        <v>8971</v>
      </c>
      <c r="D3489" s="209" t="s">
        <v>8972</v>
      </c>
      <c r="E3489" s="210" t="s">
        <v>357</v>
      </c>
      <c r="F3489" s="209" t="s">
        <v>357</v>
      </c>
      <c r="G3489" s="209">
        <v>92281</v>
      </c>
      <c r="H3489" s="209" t="s">
        <v>9032</v>
      </c>
      <c r="I3489" s="209" t="s">
        <v>148</v>
      </c>
      <c r="J3489" s="209" t="s">
        <v>5389</v>
      </c>
      <c r="K3489" s="210">
        <v>125.02</v>
      </c>
      <c r="L3489" s="209" t="s">
        <v>5390</v>
      </c>
    </row>
    <row r="3490" spans="1:12" ht="13.5">
      <c r="A3490" s="209" t="s">
        <v>8969</v>
      </c>
      <c r="B3490" s="209" t="s">
        <v>8970</v>
      </c>
      <c r="C3490" s="209" t="s">
        <v>8971</v>
      </c>
      <c r="D3490" s="209" t="s">
        <v>8972</v>
      </c>
      <c r="E3490" s="210" t="s">
        <v>357</v>
      </c>
      <c r="F3490" s="209" t="s">
        <v>357</v>
      </c>
      <c r="G3490" s="209">
        <v>92282</v>
      </c>
      <c r="H3490" s="209" t="s">
        <v>9033</v>
      </c>
      <c r="I3490" s="209" t="s">
        <v>148</v>
      </c>
      <c r="J3490" s="209" t="s">
        <v>5389</v>
      </c>
      <c r="K3490" s="210">
        <v>142.68</v>
      </c>
      <c r="L3490" s="209" t="s">
        <v>5390</v>
      </c>
    </row>
    <row r="3491" spans="1:12" ht="13.5">
      <c r="A3491" s="209" t="s">
        <v>8969</v>
      </c>
      <c r="B3491" s="209" t="s">
        <v>8970</v>
      </c>
      <c r="C3491" s="209" t="s">
        <v>8971</v>
      </c>
      <c r="D3491" s="209" t="s">
        <v>8972</v>
      </c>
      <c r="E3491" s="210" t="s">
        <v>357</v>
      </c>
      <c r="F3491" s="209" t="s">
        <v>357</v>
      </c>
      <c r="G3491" s="209">
        <v>92283</v>
      </c>
      <c r="H3491" s="209" t="s">
        <v>9034</v>
      </c>
      <c r="I3491" s="209" t="s">
        <v>148</v>
      </c>
      <c r="J3491" s="209" t="s">
        <v>5389</v>
      </c>
      <c r="K3491" s="210">
        <v>192.99</v>
      </c>
      <c r="L3491" s="209" t="s">
        <v>5390</v>
      </c>
    </row>
    <row r="3492" spans="1:12" ht="13.5">
      <c r="A3492" s="209" t="s">
        <v>8969</v>
      </c>
      <c r="B3492" s="209" t="s">
        <v>8970</v>
      </c>
      <c r="C3492" s="209" t="s">
        <v>8971</v>
      </c>
      <c r="D3492" s="209" t="s">
        <v>8972</v>
      </c>
      <c r="E3492" s="210" t="s">
        <v>357</v>
      </c>
      <c r="F3492" s="209" t="s">
        <v>357</v>
      </c>
      <c r="G3492" s="209">
        <v>92284</v>
      </c>
      <c r="H3492" s="209" t="s">
        <v>9035</v>
      </c>
      <c r="I3492" s="209" t="s">
        <v>148</v>
      </c>
      <c r="J3492" s="209" t="s">
        <v>5389</v>
      </c>
      <c r="K3492" s="210">
        <v>240.76</v>
      </c>
      <c r="L3492" s="209" t="s">
        <v>5390</v>
      </c>
    </row>
    <row r="3493" spans="1:12" ht="13.5">
      <c r="A3493" s="209" t="s">
        <v>8969</v>
      </c>
      <c r="B3493" s="209" t="s">
        <v>8970</v>
      </c>
      <c r="C3493" s="209" t="s">
        <v>8971</v>
      </c>
      <c r="D3493" s="209" t="s">
        <v>8972</v>
      </c>
      <c r="E3493" s="210" t="s">
        <v>357</v>
      </c>
      <c r="F3493" s="209" t="s">
        <v>357</v>
      </c>
      <c r="G3493" s="209">
        <v>92285</v>
      </c>
      <c r="H3493" s="209" t="s">
        <v>9036</v>
      </c>
      <c r="I3493" s="209" t="s">
        <v>148</v>
      </c>
      <c r="J3493" s="209" t="s">
        <v>5389</v>
      </c>
      <c r="K3493" s="210">
        <v>321.73</v>
      </c>
      <c r="L3493" s="209" t="s">
        <v>5390</v>
      </c>
    </row>
    <row r="3494" spans="1:12" ht="13.5">
      <c r="A3494" s="209" t="s">
        <v>8969</v>
      </c>
      <c r="B3494" s="209" t="s">
        <v>8970</v>
      </c>
      <c r="C3494" s="209" t="s">
        <v>8971</v>
      </c>
      <c r="D3494" s="209" t="s">
        <v>8972</v>
      </c>
      <c r="E3494" s="210" t="s">
        <v>357</v>
      </c>
      <c r="F3494" s="209" t="s">
        <v>357</v>
      </c>
      <c r="G3494" s="209">
        <v>92286</v>
      </c>
      <c r="H3494" s="209" t="s">
        <v>9037</v>
      </c>
      <c r="I3494" s="209" t="s">
        <v>148</v>
      </c>
      <c r="J3494" s="209" t="s">
        <v>5389</v>
      </c>
      <c r="K3494" s="210">
        <v>402.71</v>
      </c>
      <c r="L3494" s="209" t="s">
        <v>5390</v>
      </c>
    </row>
    <row r="3495" spans="1:12" ht="13.5">
      <c r="A3495" s="209" t="s">
        <v>8969</v>
      </c>
      <c r="B3495" s="209" t="s">
        <v>8970</v>
      </c>
      <c r="C3495" s="209" t="s">
        <v>8971</v>
      </c>
      <c r="D3495" s="209" t="s">
        <v>8972</v>
      </c>
      <c r="E3495" s="210" t="s">
        <v>357</v>
      </c>
      <c r="F3495" s="209" t="s">
        <v>357</v>
      </c>
      <c r="G3495" s="209">
        <v>92305</v>
      </c>
      <c r="H3495" s="209" t="s">
        <v>9038</v>
      </c>
      <c r="I3495" s="209" t="s">
        <v>148</v>
      </c>
      <c r="J3495" s="209" t="s">
        <v>5389</v>
      </c>
      <c r="K3495" s="210">
        <v>36.159999999999997</v>
      </c>
      <c r="L3495" s="209" t="s">
        <v>5390</v>
      </c>
    </row>
    <row r="3496" spans="1:12" ht="13.5">
      <c r="A3496" s="209" t="s">
        <v>8969</v>
      </c>
      <c r="B3496" s="209" t="s">
        <v>8970</v>
      </c>
      <c r="C3496" s="209" t="s">
        <v>8971</v>
      </c>
      <c r="D3496" s="209" t="s">
        <v>8972</v>
      </c>
      <c r="E3496" s="210" t="s">
        <v>357</v>
      </c>
      <c r="F3496" s="209" t="s">
        <v>357</v>
      </c>
      <c r="G3496" s="209">
        <v>92306</v>
      </c>
      <c r="H3496" s="209" t="s">
        <v>9039</v>
      </c>
      <c r="I3496" s="209" t="s">
        <v>148</v>
      </c>
      <c r="J3496" s="209" t="s">
        <v>5389</v>
      </c>
      <c r="K3496" s="210">
        <v>59.18</v>
      </c>
      <c r="L3496" s="209" t="s">
        <v>5390</v>
      </c>
    </row>
    <row r="3497" spans="1:12" ht="13.5">
      <c r="A3497" s="209" t="s">
        <v>8969</v>
      </c>
      <c r="B3497" s="209" t="s">
        <v>8970</v>
      </c>
      <c r="C3497" s="209" t="s">
        <v>8971</v>
      </c>
      <c r="D3497" s="209" t="s">
        <v>8972</v>
      </c>
      <c r="E3497" s="210" t="s">
        <v>357</v>
      </c>
      <c r="F3497" s="209" t="s">
        <v>357</v>
      </c>
      <c r="G3497" s="209">
        <v>92307</v>
      </c>
      <c r="H3497" s="209" t="s">
        <v>9040</v>
      </c>
      <c r="I3497" s="209" t="s">
        <v>148</v>
      </c>
      <c r="J3497" s="209" t="s">
        <v>5389</v>
      </c>
      <c r="K3497" s="210">
        <v>74.16</v>
      </c>
      <c r="L3497" s="209" t="s">
        <v>5390</v>
      </c>
    </row>
    <row r="3498" spans="1:12" ht="13.5">
      <c r="A3498" s="209" t="s">
        <v>8969</v>
      </c>
      <c r="B3498" s="209" t="s">
        <v>8970</v>
      </c>
      <c r="C3498" s="209" t="s">
        <v>8971</v>
      </c>
      <c r="D3498" s="209" t="s">
        <v>8972</v>
      </c>
      <c r="E3498" s="210" t="s">
        <v>357</v>
      </c>
      <c r="F3498" s="209" t="s">
        <v>357</v>
      </c>
      <c r="G3498" s="209">
        <v>92308</v>
      </c>
      <c r="H3498" s="209" t="s">
        <v>9041</v>
      </c>
      <c r="I3498" s="209" t="s">
        <v>148</v>
      </c>
      <c r="J3498" s="209" t="s">
        <v>5389</v>
      </c>
      <c r="K3498" s="210">
        <v>53.26</v>
      </c>
      <c r="L3498" s="209" t="s">
        <v>5390</v>
      </c>
    </row>
    <row r="3499" spans="1:12" ht="13.5">
      <c r="A3499" s="209" t="s">
        <v>8969</v>
      </c>
      <c r="B3499" s="209" t="s">
        <v>8970</v>
      </c>
      <c r="C3499" s="209" t="s">
        <v>8971</v>
      </c>
      <c r="D3499" s="209" t="s">
        <v>8972</v>
      </c>
      <c r="E3499" s="210" t="s">
        <v>357</v>
      </c>
      <c r="F3499" s="209" t="s">
        <v>357</v>
      </c>
      <c r="G3499" s="209">
        <v>92309</v>
      </c>
      <c r="H3499" s="209" t="s">
        <v>9042</v>
      </c>
      <c r="I3499" s="209" t="s">
        <v>148</v>
      </c>
      <c r="J3499" s="209" t="s">
        <v>5389</v>
      </c>
      <c r="K3499" s="210">
        <v>131.69999999999999</v>
      </c>
      <c r="L3499" s="209" t="s">
        <v>5390</v>
      </c>
    </row>
    <row r="3500" spans="1:12" ht="13.5">
      <c r="A3500" s="209" t="s">
        <v>8969</v>
      </c>
      <c r="B3500" s="209" t="s">
        <v>8970</v>
      </c>
      <c r="C3500" s="209" t="s">
        <v>8971</v>
      </c>
      <c r="D3500" s="209" t="s">
        <v>8972</v>
      </c>
      <c r="E3500" s="210" t="s">
        <v>357</v>
      </c>
      <c r="F3500" s="209" t="s">
        <v>357</v>
      </c>
      <c r="G3500" s="209">
        <v>92310</v>
      </c>
      <c r="H3500" s="209" t="s">
        <v>9043</v>
      </c>
      <c r="I3500" s="209" t="s">
        <v>148</v>
      </c>
      <c r="J3500" s="209" t="s">
        <v>5389</v>
      </c>
      <c r="K3500" s="210">
        <v>149.56</v>
      </c>
      <c r="L3500" s="209" t="s">
        <v>5390</v>
      </c>
    </row>
    <row r="3501" spans="1:12" ht="13.5">
      <c r="A3501" s="209" t="s">
        <v>8969</v>
      </c>
      <c r="B3501" s="209" t="s">
        <v>8970</v>
      </c>
      <c r="C3501" s="209" t="s">
        <v>8971</v>
      </c>
      <c r="D3501" s="209" t="s">
        <v>8972</v>
      </c>
      <c r="E3501" s="210" t="s">
        <v>357</v>
      </c>
      <c r="F3501" s="209" t="s">
        <v>357</v>
      </c>
      <c r="G3501" s="209">
        <v>92320</v>
      </c>
      <c r="H3501" s="209" t="s">
        <v>9044</v>
      </c>
      <c r="I3501" s="209" t="s">
        <v>148</v>
      </c>
      <c r="J3501" s="209" t="s">
        <v>5389</v>
      </c>
      <c r="K3501" s="210">
        <v>45.32</v>
      </c>
      <c r="L3501" s="209" t="s">
        <v>5390</v>
      </c>
    </row>
    <row r="3502" spans="1:12" ht="13.5">
      <c r="A3502" s="209" t="s">
        <v>8969</v>
      </c>
      <c r="B3502" s="209" t="s">
        <v>8970</v>
      </c>
      <c r="C3502" s="209" t="s">
        <v>8971</v>
      </c>
      <c r="D3502" s="209" t="s">
        <v>8972</v>
      </c>
      <c r="E3502" s="210" t="s">
        <v>357</v>
      </c>
      <c r="F3502" s="209" t="s">
        <v>357</v>
      </c>
      <c r="G3502" s="209">
        <v>92321</v>
      </c>
      <c r="H3502" s="209" t="s">
        <v>9045</v>
      </c>
      <c r="I3502" s="209" t="s">
        <v>148</v>
      </c>
      <c r="J3502" s="209" t="s">
        <v>5389</v>
      </c>
      <c r="K3502" s="210">
        <v>74.959999999999994</v>
      </c>
      <c r="L3502" s="209" t="s">
        <v>5390</v>
      </c>
    </row>
    <row r="3503" spans="1:12" ht="13.5">
      <c r="A3503" s="209" t="s">
        <v>8969</v>
      </c>
      <c r="B3503" s="209" t="s">
        <v>8970</v>
      </c>
      <c r="C3503" s="209" t="s">
        <v>8971</v>
      </c>
      <c r="D3503" s="209" t="s">
        <v>8972</v>
      </c>
      <c r="E3503" s="210" t="s">
        <v>357</v>
      </c>
      <c r="F3503" s="209" t="s">
        <v>357</v>
      </c>
      <c r="G3503" s="209">
        <v>92322</v>
      </c>
      <c r="H3503" s="209" t="s">
        <v>9046</v>
      </c>
      <c r="I3503" s="209" t="s">
        <v>148</v>
      </c>
      <c r="J3503" s="209" t="s">
        <v>5389</v>
      </c>
      <c r="K3503" s="210">
        <v>95.6</v>
      </c>
      <c r="L3503" s="209" t="s">
        <v>5390</v>
      </c>
    </row>
    <row r="3504" spans="1:12" ht="13.5">
      <c r="A3504" s="209" t="s">
        <v>8969</v>
      </c>
      <c r="B3504" s="209" t="s">
        <v>8970</v>
      </c>
      <c r="C3504" s="209" t="s">
        <v>8971</v>
      </c>
      <c r="D3504" s="209" t="s">
        <v>8972</v>
      </c>
      <c r="E3504" s="210" t="s">
        <v>357</v>
      </c>
      <c r="F3504" s="209" t="s">
        <v>357</v>
      </c>
      <c r="G3504" s="209">
        <v>92323</v>
      </c>
      <c r="H3504" s="209" t="s">
        <v>9047</v>
      </c>
      <c r="I3504" s="209" t="s">
        <v>148</v>
      </c>
      <c r="J3504" s="209" t="s">
        <v>5389</v>
      </c>
      <c r="K3504" s="210">
        <v>60.22</v>
      </c>
      <c r="L3504" s="209" t="s">
        <v>5390</v>
      </c>
    </row>
    <row r="3505" spans="1:12" ht="13.5">
      <c r="A3505" s="209" t="s">
        <v>8969</v>
      </c>
      <c r="B3505" s="209" t="s">
        <v>8970</v>
      </c>
      <c r="C3505" s="209" t="s">
        <v>8971</v>
      </c>
      <c r="D3505" s="209" t="s">
        <v>8972</v>
      </c>
      <c r="E3505" s="210" t="s">
        <v>357</v>
      </c>
      <c r="F3505" s="209" t="s">
        <v>357</v>
      </c>
      <c r="G3505" s="209">
        <v>92324</v>
      </c>
      <c r="H3505" s="209" t="s">
        <v>9048</v>
      </c>
      <c r="I3505" s="209" t="s">
        <v>148</v>
      </c>
      <c r="J3505" s="209" t="s">
        <v>5389</v>
      </c>
      <c r="K3505" s="210">
        <v>145.28</v>
      </c>
      <c r="L3505" s="209" t="s">
        <v>5390</v>
      </c>
    </row>
    <row r="3506" spans="1:12" ht="13.5">
      <c r="A3506" s="209" t="s">
        <v>8969</v>
      </c>
      <c r="B3506" s="209" t="s">
        <v>8970</v>
      </c>
      <c r="C3506" s="209" t="s">
        <v>8971</v>
      </c>
      <c r="D3506" s="209" t="s">
        <v>8972</v>
      </c>
      <c r="E3506" s="210" t="s">
        <v>357</v>
      </c>
      <c r="F3506" s="209" t="s">
        <v>357</v>
      </c>
      <c r="G3506" s="209">
        <v>92325</v>
      </c>
      <c r="H3506" s="209" t="s">
        <v>9049</v>
      </c>
      <c r="I3506" s="209" t="s">
        <v>148</v>
      </c>
      <c r="J3506" s="209" t="s">
        <v>5389</v>
      </c>
      <c r="K3506" s="210">
        <v>168.81</v>
      </c>
      <c r="L3506" s="209" t="s">
        <v>5390</v>
      </c>
    </row>
    <row r="3507" spans="1:12" ht="13.5">
      <c r="A3507" s="209" t="s">
        <v>8969</v>
      </c>
      <c r="B3507" s="209" t="s">
        <v>8970</v>
      </c>
      <c r="C3507" s="209" t="s">
        <v>8971</v>
      </c>
      <c r="D3507" s="209" t="s">
        <v>8972</v>
      </c>
      <c r="E3507" s="210" t="s">
        <v>357</v>
      </c>
      <c r="F3507" s="209" t="s">
        <v>357</v>
      </c>
      <c r="G3507" s="209">
        <v>92335</v>
      </c>
      <c r="H3507" s="209" t="s">
        <v>9050</v>
      </c>
      <c r="I3507" s="209" t="s">
        <v>148</v>
      </c>
      <c r="J3507" s="209" t="s">
        <v>5389</v>
      </c>
      <c r="K3507" s="210">
        <v>88.84</v>
      </c>
      <c r="L3507" s="209" t="s">
        <v>5390</v>
      </c>
    </row>
    <row r="3508" spans="1:12" ht="13.5">
      <c r="A3508" s="209" t="s">
        <v>8969</v>
      </c>
      <c r="B3508" s="209" t="s">
        <v>8970</v>
      </c>
      <c r="C3508" s="209" t="s">
        <v>8971</v>
      </c>
      <c r="D3508" s="209" t="s">
        <v>8972</v>
      </c>
      <c r="E3508" s="210" t="s">
        <v>357</v>
      </c>
      <c r="F3508" s="209" t="s">
        <v>357</v>
      </c>
      <c r="G3508" s="209">
        <v>92336</v>
      </c>
      <c r="H3508" s="209" t="s">
        <v>9051</v>
      </c>
      <c r="I3508" s="209" t="s">
        <v>148</v>
      </c>
      <c r="J3508" s="209" t="s">
        <v>5389</v>
      </c>
      <c r="K3508" s="210">
        <v>109.32</v>
      </c>
      <c r="L3508" s="209" t="s">
        <v>5390</v>
      </c>
    </row>
    <row r="3509" spans="1:12" ht="13.5">
      <c r="A3509" s="209" t="s">
        <v>8969</v>
      </c>
      <c r="B3509" s="209" t="s">
        <v>8970</v>
      </c>
      <c r="C3509" s="209" t="s">
        <v>8971</v>
      </c>
      <c r="D3509" s="209" t="s">
        <v>8972</v>
      </c>
      <c r="E3509" s="210" t="s">
        <v>357</v>
      </c>
      <c r="F3509" s="209" t="s">
        <v>357</v>
      </c>
      <c r="G3509" s="209">
        <v>92337</v>
      </c>
      <c r="H3509" s="209" t="s">
        <v>9052</v>
      </c>
      <c r="I3509" s="209" t="s">
        <v>148</v>
      </c>
      <c r="J3509" s="209" t="s">
        <v>5389</v>
      </c>
      <c r="K3509" s="210">
        <v>144.53</v>
      </c>
      <c r="L3509" s="209" t="s">
        <v>5390</v>
      </c>
    </row>
    <row r="3510" spans="1:12" ht="13.5">
      <c r="A3510" s="209" t="s">
        <v>8969</v>
      </c>
      <c r="B3510" s="209" t="s">
        <v>8970</v>
      </c>
      <c r="C3510" s="209" t="s">
        <v>8971</v>
      </c>
      <c r="D3510" s="209" t="s">
        <v>8972</v>
      </c>
      <c r="E3510" s="210" t="s">
        <v>357</v>
      </c>
      <c r="F3510" s="209" t="s">
        <v>357</v>
      </c>
      <c r="G3510" s="209">
        <v>92338</v>
      </c>
      <c r="H3510" s="209" t="s">
        <v>9053</v>
      </c>
      <c r="I3510" s="209" t="s">
        <v>148</v>
      </c>
      <c r="J3510" s="209" t="s">
        <v>5389</v>
      </c>
      <c r="K3510" s="210">
        <v>147.77000000000001</v>
      </c>
      <c r="L3510" s="209" t="s">
        <v>5390</v>
      </c>
    </row>
    <row r="3511" spans="1:12" ht="13.5">
      <c r="A3511" s="209" t="s">
        <v>8969</v>
      </c>
      <c r="B3511" s="209" t="s">
        <v>8970</v>
      </c>
      <c r="C3511" s="209" t="s">
        <v>8971</v>
      </c>
      <c r="D3511" s="209" t="s">
        <v>8972</v>
      </c>
      <c r="E3511" s="210" t="s">
        <v>357</v>
      </c>
      <c r="F3511" s="209" t="s">
        <v>357</v>
      </c>
      <c r="G3511" s="209">
        <v>92339</v>
      </c>
      <c r="H3511" s="209" t="s">
        <v>9054</v>
      </c>
      <c r="I3511" s="209" t="s">
        <v>148</v>
      </c>
      <c r="J3511" s="209" t="s">
        <v>5389</v>
      </c>
      <c r="K3511" s="210">
        <v>227.44</v>
      </c>
      <c r="L3511" s="209" t="s">
        <v>5390</v>
      </c>
    </row>
    <row r="3512" spans="1:12" ht="13.5">
      <c r="A3512" s="209" t="s">
        <v>8969</v>
      </c>
      <c r="B3512" s="209" t="s">
        <v>8970</v>
      </c>
      <c r="C3512" s="209" t="s">
        <v>8971</v>
      </c>
      <c r="D3512" s="209" t="s">
        <v>8972</v>
      </c>
      <c r="E3512" s="210" t="s">
        <v>357</v>
      </c>
      <c r="F3512" s="209" t="s">
        <v>357</v>
      </c>
      <c r="G3512" s="209">
        <v>92341</v>
      </c>
      <c r="H3512" s="209" t="s">
        <v>9055</v>
      </c>
      <c r="I3512" s="209" t="s">
        <v>148</v>
      </c>
      <c r="J3512" s="209" t="s">
        <v>5389</v>
      </c>
      <c r="K3512" s="210">
        <v>97.25</v>
      </c>
      <c r="L3512" s="209" t="s">
        <v>5390</v>
      </c>
    </row>
    <row r="3513" spans="1:12" ht="13.5">
      <c r="A3513" s="209" t="s">
        <v>8969</v>
      </c>
      <c r="B3513" s="209" t="s">
        <v>8970</v>
      </c>
      <c r="C3513" s="209" t="s">
        <v>8971</v>
      </c>
      <c r="D3513" s="209" t="s">
        <v>8972</v>
      </c>
      <c r="E3513" s="210" t="s">
        <v>357</v>
      </c>
      <c r="F3513" s="209" t="s">
        <v>357</v>
      </c>
      <c r="G3513" s="209">
        <v>92342</v>
      </c>
      <c r="H3513" s="209" t="s">
        <v>9056</v>
      </c>
      <c r="I3513" s="209" t="s">
        <v>148</v>
      </c>
      <c r="J3513" s="209" t="s">
        <v>5389</v>
      </c>
      <c r="K3513" s="210">
        <v>117.79</v>
      </c>
      <c r="L3513" s="209" t="s">
        <v>5390</v>
      </c>
    </row>
    <row r="3514" spans="1:12" ht="13.5">
      <c r="A3514" s="209" t="s">
        <v>8969</v>
      </c>
      <c r="B3514" s="209" t="s">
        <v>8970</v>
      </c>
      <c r="C3514" s="209" t="s">
        <v>8971</v>
      </c>
      <c r="D3514" s="209" t="s">
        <v>8972</v>
      </c>
      <c r="E3514" s="210" t="s">
        <v>357</v>
      </c>
      <c r="F3514" s="209" t="s">
        <v>357</v>
      </c>
      <c r="G3514" s="209">
        <v>92343</v>
      </c>
      <c r="H3514" s="209" t="s">
        <v>9057</v>
      </c>
      <c r="I3514" s="209" t="s">
        <v>148</v>
      </c>
      <c r="J3514" s="209" t="s">
        <v>5389</v>
      </c>
      <c r="K3514" s="210">
        <v>153.07</v>
      </c>
      <c r="L3514" s="209" t="s">
        <v>5390</v>
      </c>
    </row>
    <row r="3515" spans="1:12" ht="13.5">
      <c r="A3515" s="209" t="s">
        <v>8969</v>
      </c>
      <c r="B3515" s="209" t="s">
        <v>8970</v>
      </c>
      <c r="C3515" s="209" t="s">
        <v>8971</v>
      </c>
      <c r="D3515" s="209" t="s">
        <v>8972</v>
      </c>
      <c r="E3515" s="210" t="s">
        <v>357</v>
      </c>
      <c r="F3515" s="209" t="s">
        <v>357</v>
      </c>
      <c r="G3515" s="209">
        <v>92359</v>
      </c>
      <c r="H3515" s="209" t="s">
        <v>9058</v>
      </c>
      <c r="I3515" s="209" t="s">
        <v>148</v>
      </c>
      <c r="J3515" s="209" t="s">
        <v>5389</v>
      </c>
      <c r="K3515" s="210">
        <v>72.48</v>
      </c>
      <c r="L3515" s="209" t="s">
        <v>5390</v>
      </c>
    </row>
    <row r="3516" spans="1:12" ht="13.5">
      <c r="A3516" s="209" t="s">
        <v>8969</v>
      </c>
      <c r="B3516" s="209" t="s">
        <v>8970</v>
      </c>
      <c r="C3516" s="209" t="s">
        <v>8971</v>
      </c>
      <c r="D3516" s="209" t="s">
        <v>8972</v>
      </c>
      <c r="E3516" s="210" t="s">
        <v>357</v>
      </c>
      <c r="F3516" s="209" t="s">
        <v>357</v>
      </c>
      <c r="G3516" s="209">
        <v>92360</v>
      </c>
      <c r="H3516" s="209" t="s">
        <v>9059</v>
      </c>
      <c r="I3516" s="209" t="s">
        <v>148</v>
      </c>
      <c r="J3516" s="209" t="s">
        <v>5389</v>
      </c>
      <c r="K3516" s="210">
        <v>96.95</v>
      </c>
      <c r="L3516" s="209" t="s">
        <v>5390</v>
      </c>
    </row>
    <row r="3517" spans="1:12" ht="13.5">
      <c r="A3517" s="209" t="s">
        <v>8969</v>
      </c>
      <c r="B3517" s="209" t="s">
        <v>8970</v>
      </c>
      <c r="C3517" s="209" t="s">
        <v>8971</v>
      </c>
      <c r="D3517" s="209" t="s">
        <v>8972</v>
      </c>
      <c r="E3517" s="210" t="s">
        <v>357</v>
      </c>
      <c r="F3517" s="209" t="s">
        <v>357</v>
      </c>
      <c r="G3517" s="209">
        <v>92361</v>
      </c>
      <c r="H3517" s="209" t="s">
        <v>9060</v>
      </c>
      <c r="I3517" s="209" t="s">
        <v>148</v>
      </c>
      <c r="J3517" s="209" t="s">
        <v>5389</v>
      </c>
      <c r="K3517" s="210">
        <v>130.53</v>
      </c>
      <c r="L3517" s="209" t="s">
        <v>5390</v>
      </c>
    </row>
    <row r="3518" spans="1:12" ht="13.5">
      <c r="A3518" s="209" t="s">
        <v>8969</v>
      </c>
      <c r="B3518" s="209" t="s">
        <v>8970</v>
      </c>
      <c r="C3518" s="209" t="s">
        <v>8971</v>
      </c>
      <c r="D3518" s="209" t="s">
        <v>8972</v>
      </c>
      <c r="E3518" s="210" t="s">
        <v>357</v>
      </c>
      <c r="F3518" s="209" t="s">
        <v>357</v>
      </c>
      <c r="G3518" s="209">
        <v>92362</v>
      </c>
      <c r="H3518" s="209" t="s">
        <v>9061</v>
      </c>
      <c r="I3518" s="209" t="s">
        <v>148</v>
      </c>
      <c r="J3518" s="209" t="s">
        <v>5389</v>
      </c>
      <c r="K3518" s="210">
        <v>209.52</v>
      </c>
      <c r="L3518" s="209" t="s">
        <v>5390</v>
      </c>
    </row>
    <row r="3519" spans="1:12" ht="13.5">
      <c r="A3519" s="209" t="s">
        <v>8969</v>
      </c>
      <c r="B3519" s="209" t="s">
        <v>8970</v>
      </c>
      <c r="C3519" s="209" t="s">
        <v>8971</v>
      </c>
      <c r="D3519" s="209" t="s">
        <v>8972</v>
      </c>
      <c r="E3519" s="210" t="s">
        <v>357</v>
      </c>
      <c r="F3519" s="209" t="s">
        <v>357</v>
      </c>
      <c r="G3519" s="209">
        <v>92364</v>
      </c>
      <c r="H3519" s="209" t="s">
        <v>9062</v>
      </c>
      <c r="I3519" s="209" t="s">
        <v>148</v>
      </c>
      <c r="J3519" s="209" t="s">
        <v>5389</v>
      </c>
      <c r="K3519" s="210">
        <v>53.8</v>
      </c>
      <c r="L3519" s="209" t="s">
        <v>5390</v>
      </c>
    </row>
    <row r="3520" spans="1:12" ht="13.5">
      <c r="A3520" s="209" t="s">
        <v>8969</v>
      </c>
      <c r="B3520" s="209" t="s">
        <v>8970</v>
      </c>
      <c r="C3520" s="209" t="s">
        <v>8971</v>
      </c>
      <c r="D3520" s="209" t="s">
        <v>8972</v>
      </c>
      <c r="E3520" s="210" t="s">
        <v>357</v>
      </c>
      <c r="F3520" s="209" t="s">
        <v>357</v>
      </c>
      <c r="G3520" s="209">
        <v>92365</v>
      </c>
      <c r="H3520" s="209" t="s">
        <v>9063</v>
      </c>
      <c r="I3520" s="209" t="s">
        <v>148</v>
      </c>
      <c r="J3520" s="209" t="s">
        <v>5389</v>
      </c>
      <c r="K3520" s="210">
        <v>61.99</v>
      </c>
      <c r="L3520" s="209" t="s">
        <v>5390</v>
      </c>
    </row>
    <row r="3521" spans="1:12" ht="13.5">
      <c r="A3521" s="209" t="s">
        <v>8969</v>
      </c>
      <c r="B3521" s="209" t="s">
        <v>8970</v>
      </c>
      <c r="C3521" s="209" t="s">
        <v>8971</v>
      </c>
      <c r="D3521" s="209" t="s">
        <v>8972</v>
      </c>
      <c r="E3521" s="210" t="s">
        <v>357</v>
      </c>
      <c r="F3521" s="209" t="s">
        <v>357</v>
      </c>
      <c r="G3521" s="209">
        <v>92366</v>
      </c>
      <c r="H3521" s="209" t="s">
        <v>9064</v>
      </c>
      <c r="I3521" s="209" t="s">
        <v>148</v>
      </c>
      <c r="J3521" s="209" t="s">
        <v>5389</v>
      </c>
      <c r="K3521" s="210">
        <v>86.85</v>
      </c>
      <c r="L3521" s="209" t="s">
        <v>5390</v>
      </c>
    </row>
    <row r="3522" spans="1:12" ht="13.5">
      <c r="A3522" s="209" t="s">
        <v>8969</v>
      </c>
      <c r="B3522" s="209" t="s">
        <v>8970</v>
      </c>
      <c r="C3522" s="209" t="s">
        <v>8971</v>
      </c>
      <c r="D3522" s="209" t="s">
        <v>8972</v>
      </c>
      <c r="E3522" s="210" t="s">
        <v>357</v>
      </c>
      <c r="F3522" s="209" t="s">
        <v>357</v>
      </c>
      <c r="G3522" s="209">
        <v>92367</v>
      </c>
      <c r="H3522" s="209" t="s">
        <v>9065</v>
      </c>
      <c r="I3522" s="209" t="s">
        <v>148</v>
      </c>
      <c r="J3522" s="209" t="s">
        <v>5389</v>
      </c>
      <c r="K3522" s="210">
        <v>106.91</v>
      </c>
      <c r="L3522" s="209" t="s">
        <v>5390</v>
      </c>
    </row>
    <row r="3523" spans="1:12" ht="13.5">
      <c r="A3523" s="209" t="s">
        <v>8969</v>
      </c>
      <c r="B3523" s="209" t="s">
        <v>8970</v>
      </c>
      <c r="C3523" s="209" t="s">
        <v>8971</v>
      </c>
      <c r="D3523" s="209" t="s">
        <v>8972</v>
      </c>
      <c r="E3523" s="210" t="s">
        <v>357</v>
      </c>
      <c r="F3523" s="209" t="s">
        <v>357</v>
      </c>
      <c r="G3523" s="209">
        <v>92368</v>
      </c>
      <c r="H3523" s="209" t="s">
        <v>9066</v>
      </c>
      <c r="I3523" s="209" t="s">
        <v>148</v>
      </c>
      <c r="J3523" s="209" t="s">
        <v>5389</v>
      </c>
      <c r="K3523" s="210">
        <v>141.76</v>
      </c>
      <c r="L3523" s="209" t="s">
        <v>5390</v>
      </c>
    </row>
    <row r="3524" spans="1:12" ht="13.5">
      <c r="A3524" s="209" t="s">
        <v>8969</v>
      </c>
      <c r="B3524" s="209" t="s">
        <v>8970</v>
      </c>
      <c r="C3524" s="209" t="s">
        <v>8971</v>
      </c>
      <c r="D3524" s="209" t="s">
        <v>8972</v>
      </c>
      <c r="E3524" s="210" t="s">
        <v>357</v>
      </c>
      <c r="F3524" s="209" t="s">
        <v>357</v>
      </c>
      <c r="G3524" s="209">
        <v>92645</v>
      </c>
      <c r="H3524" s="209" t="s">
        <v>9067</v>
      </c>
      <c r="I3524" s="209" t="s">
        <v>148</v>
      </c>
      <c r="J3524" s="209" t="s">
        <v>5389</v>
      </c>
      <c r="K3524" s="210">
        <v>75.58</v>
      </c>
      <c r="L3524" s="209" t="s">
        <v>5390</v>
      </c>
    </row>
    <row r="3525" spans="1:12" ht="13.5">
      <c r="A3525" s="209" t="s">
        <v>8969</v>
      </c>
      <c r="B3525" s="209" t="s">
        <v>8970</v>
      </c>
      <c r="C3525" s="209" t="s">
        <v>8971</v>
      </c>
      <c r="D3525" s="209" t="s">
        <v>8972</v>
      </c>
      <c r="E3525" s="210" t="s">
        <v>357</v>
      </c>
      <c r="F3525" s="209" t="s">
        <v>357</v>
      </c>
      <c r="G3525" s="209">
        <v>92646</v>
      </c>
      <c r="H3525" s="209" t="s">
        <v>9068</v>
      </c>
      <c r="I3525" s="209" t="s">
        <v>148</v>
      </c>
      <c r="J3525" s="209" t="s">
        <v>5389</v>
      </c>
      <c r="K3525" s="210">
        <v>100.04</v>
      </c>
      <c r="L3525" s="209" t="s">
        <v>5390</v>
      </c>
    </row>
    <row r="3526" spans="1:12" ht="13.5">
      <c r="A3526" s="209" t="s">
        <v>8969</v>
      </c>
      <c r="B3526" s="209" t="s">
        <v>8970</v>
      </c>
      <c r="C3526" s="209" t="s">
        <v>8971</v>
      </c>
      <c r="D3526" s="209" t="s">
        <v>8972</v>
      </c>
      <c r="E3526" s="210" t="s">
        <v>357</v>
      </c>
      <c r="F3526" s="209" t="s">
        <v>357</v>
      </c>
      <c r="G3526" s="209">
        <v>92648</v>
      </c>
      <c r="H3526" s="209" t="s">
        <v>9069</v>
      </c>
      <c r="I3526" s="209" t="s">
        <v>148</v>
      </c>
      <c r="J3526" s="209" t="s">
        <v>5389</v>
      </c>
      <c r="K3526" s="210">
        <v>109.38</v>
      </c>
      <c r="L3526" s="209" t="s">
        <v>5390</v>
      </c>
    </row>
    <row r="3527" spans="1:12" ht="13.5">
      <c r="A3527" s="209" t="s">
        <v>8969</v>
      </c>
      <c r="B3527" s="209" t="s">
        <v>8970</v>
      </c>
      <c r="C3527" s="209" t="s">
        <v>8971</v>
      </c>
      <c r="D3527" s="209" t="s">
        <v>8972</v>
      </c>
      <c r="E3527" s="210" t="s">
        <v>357</v>
      </c>
      <c r="F3527" s="209" t="s">
        <v>357</v>
      </c>
      <c r="G3527" s="209">
        <v>92649</v>
      </c>
      <c r="H3527" s="209" t="s">
        <v>9070</v>
      </c>
      <c r="I3527" s="209" t="s">
        <v>148</v>
      </c>
      <c r="J3527" s="209" t="s">
        <v>5389</v>
      </c>
      <c r="K3527" s="210">
        <v>133.63</v>
      </c>
      <c r="L3527" s="209" t="s">
        <v>5390</v>
      </c>
    </row>
    <row r="3528" spans="1:12" ht="13.5">
      <c r="A3528" s="209" t="s">
        <v>8969</v>
      </c>
      <c r="B3528" s="209" t="s">
        <v>8970</v>
      </c>
      <c r="C3528" s="209" t="s">
        <v>8971</v>
      </c>
      <c r="D3528" s="209" t="s">
        <v>8972</v>
      </c>
      <c r="E3528" s="210" t="s">
        <v>357</v>
      </c>
      <c r="F3528" s="209" t="s">
        <v>357</v>
      </c>
      <c r="G3528" s="209">
        <v>92650</v>
      </c>
      <c r="H3528" s="209" t="s">
        <v>9071</v>
      </c>
      <c r="I3528" s="209" t="s">
        <v>148</v>
      </c>
      <c r="J3528" s="209" t="s">
        <v>5389</v>
      </c>
      <c r="K3528" s="210">
        <v>212.62</v>
      </c>
      <c r="L3528" s="209" t="s">
        <v>5390</v>
      </c>
    </row>
    <row r="3529" spans="1:12" ht="13.5">
      <c r="A3529" s="209" t="s">
        <v>8969</v>
      </c>
      <c r="B3529" s="209" t="s">
        <v>8970</v>
      </c>
      <c r="C3529" s="209" t="s">
        <v>8971</v>
      </c>
      <c r="D3529" s="209" t="s">
        <v>8972</v>
      </c>
      <c r="E3529" s="210" t="s">
        <v>357</v>
      </c>
      <c r="F3529" s="209" t="s">
        <v>357</v>
      </c>
      <c r="G3529" s="209">
        <v>92652</v>
      </c>
      <c r="H3529" s="209" t="s">
        <v>9072</v>
      </c>
      <c r="I3529" s="209" t="s">
        <v>148</v>
      </c>
      <c r="J3529" s="209" t="s">
        <v>5389</v>
      </c>
      <c r="K3529" s="210">
        <v>57.63</v>
      </c>
      <c r="L3529" s="209" t="s">
        <v>5390</v>
      </c>
    </row>
    <row r="3530" spans="1:12" ht="13.5">
      <c r="A3530" s="209" t="s">
        <v>8969</v>
      </c>
      <c r="B3530" s="209" t="s">
        <v>8970</v>
      </c>
      <c r="C3530" s="209" t="s">
        <v>8971</v>
      </c>
      <c r="D3530" s="209" t="s">
        <v>8972</v>
      </c>
      <c r="E3530" s="210" t="s">
        <v>357</v>
      </c>
      <c r="F3530" s="209" t="s">
        <v>357</v>
      </c>
      <c r="G3530" s="209">
        <v>92653</v>
      </c>
      <c r="H3530" s="209" t="s">
        <v>9073</v>
      </c>
      <c r="I3530" s="209" t="s">
        <v>148</v>
      </c>
      <c r="J3530" s="209" t="s">
        <v>5389</v>
      </c>
      <c r="K3530" s="210">
        <v>65.86</v>
      </c>
      <c r="L3530" s="209" t="s">
        <v>5390</v>
      </c>
    </row>
    <row r="3531" spans="1:12" ht="13.5">
      <c r="A3531" s="209" t="s">
        <v>8969</v>
      </c>
      <c r="B3531" s="209" t="s">
        <v>8970</v>
      </c>
      <c r="C3531" s="209" t="s">
        <v>8971</v>
      </c>
      <c r="D3531" s="209" t="s">
        <v>8972</v>
      </c>
      <c r="E3531" s="210" t="s">
        <v>357</v>
      </c>
      <c r="F3531" s="209" t="s">
        <v>357</v>
      </c>
      <c r="G3531" s="209">
        <v>92654</v>
      </c>
      <c r="H3531" s="209" t="s">
        <v>9074</v>
      </c>
      <c r="I3531" s="209" t="s">
        <v>148</v>
      </c>
      <c r="J3531" s="209" t="s">
        <v>5389</v>
      </c>
      <c r="K3531" s="210">
        <v>90.72</v>
      </c>
      <c r="L3531" s="209" t="s">
        <v>5390</v>
      </c>
    </row>
    <row r="3532" spans="1:12" ht="13.5">
      <c r="A3532" s="209" t="s">
        <v>8969</v>
      </c>
      <c r="B3532" s="209" t="s">
        <v>8970</v>
      </c>
      <c r="C3532" s="209" t="s">
        <v>8971</v>
      </c>
      <c r="D3532" s="209" t="s">
        <v>8972</v>
      </c>
      <c r="E3532" s="210" t="s">
        <v>357</v>
      </c>
      <c r="F3532" s="209" t="s">
        <v>357</v>
      </c>
      <c r="G3532" s="209">
        <v>92655</v>
      </c>
      <c r="H3532" s="209" t="s">
        <v>9075</v>
      </c>
      <c r="I3532" s="209" t="s">
        <v>148</v>
      </c>
      <c r="J3532" s="209" t="s">
        <v>5389</v>
      </c>
      <c r="K3532" s="210">
        <v>110.87</v>
      </c>
      <c r="L3532" s="209" t="s">
        <v>5390</v>
      </c>
    </row>
    <row r="3533" spans="1:12" ht="13.5">
      <c r="A3533" s="209" t="s">
        <v>8969</v>
      </c>
      <c r="B3533" s="209" t="s">
        <v>8970</v>
      </c>
      <c r="C3533" s="209" t="s">
        <v>8971</v>
      </c>
      <c r="D3533" s="209" t="s">
        <v>8972</v>
      </c>
      <c r="E3533" s="210" t="s">
        <v>357</v>
      </c>
      <c r="F3533" s="209" t="s">
        <v>357</v>
      </c>
      <c r="G3533" s="209">
        <v>92656</v>
      </c>
      <c r="H3533" s="209" t="s">
        <v>9076</v>
      </c>
      <c r="I3533" s="209" t="s">
        <v>148</v>
      </c>
      <c r="J3533" s="209" t="s">
        <v>5389</v>
      </c>
      <c r="K3533" s="210">
        <v>145.71</v>
      </c>
      <c r="L3533" s="209" t="s">
        <v>5390</v>
      </c>
    </row>
    <row r="3534" spans="1:12" ht="13.5">
      <c r="A3534" s="209" t="s">
        <v>8969</v>
      </c>
      <c r="B3534" s="209" t="s">
        <v>8970</v>
      </c>
      <c r="C3534" s="209" t="s">
        <v>8971</v>
      </c>
      <c r="D3534" s="209" t="s">
        <v>8972</v>
      </c>
      <c r="E3534" s="210" t="s">
        <v>357</v>
      </c>
      <c r="F3534" s="209" t="s">
        <v>357</v>
      </c>
      <c r="G3534" s="209">
        <v>92687</v>
      </c>
      <c r="H3534" s="209" t="s">
        <v>9077</v>
      </c>
      <c r="I3534" s="209" t="s">
        <v>148</v>
      </c>
      <c r="J3534" s="209" t="s">
        <v>5389</v>
      </c>
      <c r="K3534" s="210">
        <v>26.59</v>
      </c>
      <c r="L3534" s="209" t="s">
        <v>5390</v>
      </c>
    </row>
    <row r="3535" spans="1:12" ht="13.5">
      <c r="A3535" s="209" t="s">
        <v>8969</v>
      </c>
      <c r="B3535" s="209" t="s">
        <v>8970</v>
      </c>
      <c r="C3535" s="209" t="s">
        <v>8971</v>
      </c>
      <c r="D3535" s="209" t="s">
        <v>8972</v>
      </c>
      <c r="E3535" s="210" t="s">
        <v>357</v>
      </c>
      <c r="F3535" s="209" t="s">
        <v>357</v>
      </c>
      <c r="G3535" s="209">
        <v>92688</v>
      </c>
      <c r="H3535" s="209" t="s">
        <v>9078</v>
      </c>
      <c r="I3535" s="209" t="s">
        <v>148</v>
      </c>
      <c r="J3535" s="209" t="s">
        <v>5389</v>
      </c>
      <c r="K3535" s="210">
        <v>36.72</v>
      </c>
      <c r="L3535" s="209" t="s">
        <v>5390</v>
      </c>
    </row>
    <row r="3536" spans="1:12" ht="13.5">
      <c r="A3536" s="209" t="s">
        <v>8969</v>
      </c>
      <c r="B3536" s="209" t="s">
        <v>8970</v>
      </c>
      <c r="C3536" s="209" t="s">
        <v>8971</v>
      </c>
      <c r="D3536" s="209" t="s">
        <v>8972</v>
      </c>
      <c r="E3536" s="210" t="s">
        <v>357</v>
      </c>
      <c r="F3536" s="209" t="s">
        <v>357</v>
      </c>
      <c r="G3536" s="209">
        <v>92689</v>
      </c>
      <c r="H3536" s="209" t="s">
        <v>9079</v>
      </c>
      <c r="I3536" s="209" t="s">
        <v>148</v>
      </c>
      <c r="J3536" s="209" t="s">
        <v>5389</v>
      </c>
      <c r="K3536" s="210">
        <v>52.24</v>
      </c>
      <c r="L3536" s="209" t="s">
        <v>5390</v>
      </c>
    </row>
    <row r="3537" spans="1:12" ht="13.5">
      <c r="A3537" s="209" t="s">
        <v>8969</v>
      </c>
      <c r="B3537" s="209" t="s">
        <v>8970</v>
      </c>
      <c r="C3537" s="209" t="s">
        <v>8971</v>
      </c>
      <c r="D3537" s="209" t="s">
        <v>8972</v>
      </c>
      <c r="E3537" s="210" t="s">
        <v>357</v>
      </c>
      <c r="F3537" s="209" t="s">
        <v>357</v>
      </c>
      <c r="G3537" s="209">
        <v>92690</v>
      </c>
      <c r="H3537" s="209" t="s">
        <v>9080</v>
      </c>
      <c r="I3537" s="209" t="s">
        <v>148</v>
      </c>
      <c r="J3537" s="209" t="s">
        <v>5389</v>
      </c>
      <c r="K3537" s="210">
        <v>73.8</v>
      </c>
      <c r="L3537" s="209" t="s">
        <v>5390</v>
      </c>
    </row>
    <row r="3538" spans="1:12" ht="13.5">
      <c r="A3538" s="209" t="s">
        <v>8969</v>
      </c>
      <c r="B3538" s="209" t="s">
        <v>8970</v>
      </c>
      <c r="C3538" s="209" t="s">
        <v>8971</v>
      </c>
      <c r="D3538" s="209" t="s">
        <v>8972</v>
      </c>
      <c r="E3538" s="210" t="s">
        <v>357</v>
      </c>
      <c r="F3538" s="209" t="s">
        <v>357</v>
      </c>
      <c r="G3538" s="209">
        <v>92691</v>
      </c>
      <c r="H3538" s="209" t="s">
        <v>9081</v>
      </c>
      <c r="I3538" s="209" t="s">
        <v>148</v>
      </c>
      <c r="J3538" s="209" t="s">
        <v>5389</v>
      </c>
      <c r="K3538" s="210">
        <v>93.07</v>
      </c>
      <c r="L3538" s="209" t="s">
        <v>5390</v>
      </c>
    </row>
    <row r="3539" spans="1:12" ht="13.5">
      <c r="A3539" s="209" t="s">
        <v>8969</v>
      </c>
      <c r="B3539" s="209" t="s">
        <v>8970</v>
      </c>
      <c r="C3539" s="209" t="s">
        <v>8971</v>
      </c>
      <c r="D3539" s="209" t="s">
        <v>8972</v>
      </c>
      <c r="E3539" s="210" t="s">
        <v>357</v>
      </c>
      <c r="F3539" s="209" t="s">
        <v>357</v>
      </c>
      <c r="G3539" s="209">
        <v>94462</v>
      </c>
      <c r="H3539" s="209" t="s">
        <v>9082</v>
      </c>
      <c r="I3539" s="209" t="s">
        <v>148</v>
      </c>
      <c r="J3539" s="209" t="s">
        <v>5389</v>
      </c>
      <c r="K3539" s="210">
        <v>95.17</v>
      </c>
      <c r="L3539" s="209" t="s">
        <v>5390</v>
      </c>
    </row>
    <row r="3540" spans="1:12" ht="13.5">
      <c r="A3540" s="209" t="s">
        <v>8969</v>
      </c>
      <c r="B3540" s="209" t="s">
        <v>8970</v>
      </c>
      <c r="C3540" s="209" t="s">
        <v>8971</v>
      </c>
      <c r="D3540" s="209" t="s">
        <v>8972</v>
      </c>
      <c r="E3540" s="210" t="s">
        <v>357</v>
      </c>
      <c r="F3540" s="209" t="s">
        <v>357</v>
      </c>
      <c r="G3540" s="209">
        <v>94463</v>
      </c>
      <c r="H3540" s="209" t="s">
        <v>9083</v>
      </c>
      <c r="I3540" s="209" t="s">
        <v>148</v>
      </c>
      <c r="J3540" s="209" t="s">
        <v>5389</v>
      </c>
      <c r="K3540" s="210">
        <v>112.57</v>
      </c>
      <c r="L3540" s="209" t="s">
        <v>5390</v>
      </c>
    </row>
    <row r="3541" spans="1:12" ht="13.5">
      <c r="A3541" s="209" t="s">
        <v>8969</v>
      </c>
      <c r="B3541" s="209" t="s">
        <v>8970</v>
      </c>
      <c r="C3541" s="209" t="s">
        <v>8971</v>
      </c>
      <c r="D3541" s="209" t="s">
        <v>8972</v>
      </c>
      <c r="E3541" s="210" t="s">
        <v>357</v>
      </c>
      <c r="F3541" s="209" t="s">
        <v>357</v>
      </c>
      <c r="G3541" s="209">
        <v>94464</v>
      </c>
      <c r="H3541" s="209" t="s">
        <v>9084</v>
      </c>
      <c r="I3541" s="209" t="s">
        <v>148</v>
      </c>
      <c r="J3541" s="209" t="s">
        <v>5389</v>
      </c>
      <c r="K3541" s="210">
        <v>159.51</v>
      </c>
      <c r="L3541" s="209" t="s">
        <v>5390</v>
      </c>
    </row>
    <row r="3542" spans="1:12" ht="13.5">
      <c r="A3542" s="209" t="s">
        <v>8969</v>
      </c>
      <c r="B3542" s="209" t="s">
        <v>8970</v>
      </c>
      <c r="C3542" s="209" t="s">
        <v>8971</v>
      </c>
      <c r="D3542" s="209" t="s">
        <v>8972</v>
      </c>
      <c r="E3542" s="210" t="s">
        <v>357</v>
      </c>
      <c r="F3542" s="209" t="s">
        <v>357</v>
      </c>
      <c r="G3542" s="209">
        <v>94602</v>
      </c>
      <c r="H3542" s="209" t="s">
        <v>9085</v>
      </c>
      <c r="I3542" s="209" t="s">
        <v>148</v>
      </c>
      <c r="J3542" s="209" t="s">
        <v>5389</v>
      </c>
      <c r="K3542" s="210">
        <v>205.04</v>
      </c>
      <c r="L3542" s="209" t="s">
        <v>5390</v>
      </c>
    </row>
    <row r="3543" spans="1:12" ht="13.5">
      <c r="A3543" s="209" t="s">
        <v>8969</v>
      </c>
      <c r="B3543" s="209" t="s">
        <v>8970</v>
      </c>
      <c r="C3543" s="209" t="s">
        <v>8971</v>
      </c>
      <c r="D3543" s="209" t="s">
        <v>8972</v>
      </c>
      <c r="E3543" s="210" t="s">
        <v>357</v>
      </c>
      <c r="F3543" s="209" t="s">
        <v>357</v>
      </c>
      <c r="G3543" s="209">
        <v>94603</v>
      </c>
      <c r="H3543" s="209" t="s">
        <v>9086</v>
      </c>
      <c r="I3543" s="209" t="s">
        <v>148</v>
      </c>
      <c r="J3543" s="209" t="s">
        <v>5389</v>
      </c>
      <c r="K3543" s="210">
        <v>277.83999999999997</v>
      </c>
      <c r="L3543" s="209" t="s">
        <v>5390</v>
      </c>
    </row>
    <row r="3544" spans="1:12" ht="13.5">
      <c r="A3544" s="209" t="s">
        <v>8969</v>
      </c>
      <c r="B3544" s="209" t="s">
        <v>8970</v>
      </c>
      <c r="C3544" s="209" t="s">
        <v>8971</v>
      </c>
      <c r="D3544" s="209" t="s">
        <v>8972</v>
      </c>
      <c r="E3544" s="210" t="s">
        <v>357</v>
      </c>
      <c r="F3544" s="209" t="s">
        <v>357</v>
      </c>
      <c r="G3544" s="209">
        <v>94604</v>
      </c>
      <c r="H3544" s="209" t="s">
        <v>9087</v>
      </c>
      <c r="I3544" s="209" t="s">
        <v>148</v>
      </c>
      <c r="J3544" s="209" t="s">
        <v>5389</v>
      </c>
      <c r="K3544" s="210">
        <v>381.49</v>
      </c>
      <c r="L3544" s="209" t="s">
        <v>5390</v>
      </c>
    </row>
    <row r="3545" spans="1:12" ht="13.5">
      <c r="A3545" s="209" t="s">
        <v>8969</v>
      </c>
      <c r="B3545" s="209" t="s">
        <v>8970</v>
      </c>
      <c r="C3545" s="209" t="s">
        <v>8971</v>
      </c>
      <c r="D3545" s="209" t="s">
        <v>8972</v>
      </c>
      <c r="E3545" s="210" t="s">
        <v>357</v>
      </c>
      <c r="F3545" s="209" t="s">
        <v>357</v>
      </c>
      <c r="G3545" s="209">
        <v>94605</v>
      </c>
      <c r="H3545" s="209" t="s">
        <v>9088</v>
      </c>
      <c r="I3545" s="209" t="s">
        <v>148</v>
      </c>
      <c r="J3545" s="209" t="s">
        <v>5389</v>
      </c>
      <c r="K3545" s="210">
        <v>548.6</v>
      </c>
      <c r="L3545" s="209" t="s">
        <v>5390</v>
      </c>
    </row>
    <row r="3546" spans="1:12" ht="13.5">
      <c r="A3546" s="209" t="s">
        <v>8969</v>
      </c>
      <c r="B3546" s="209" t="s">
        <v>8970</v>
      </c>
      <c r="C3546" s="209" t="s">
        <v>8971</v>
      </c>
      <c r="D3546" s="209" t="s">
        <v>8972</v>
      </c>
      <c r="E3546" s="210" t="s">
        <v>357</v>
      </c>
      <c r="F3546" s="209" t="s">
        <v>357</v>
      </c>
      <c r="G3546" s="209">
        <v>94648</v>
      </c>
      <c r="H3546" s="209" t="s">
        <v>9089</v>
      </c>
      <c r="I3546" s="209" t="s">
        <v>148</v>
      </c>
      <c r="J3546" s="209" t="s">
        <v>5447</v>
      </c>
      <c r="K3546" s="210">
        <v>10.7</v>
      </c>
      <c r="L3546" s="209" t="s">
        <v>5390</v>
      </c>
    </row>
    <row r="3547" spans="1:12" ht="13.5">
      <c r="A3547" s="209" t="s">
        <v>8969</v>
      </c>
      <c r="B3547" s="209" t="s">
        <v>8970</v>
      </c>
      <c r="C3547" s="209" t="s">
        <v>8971</v>
      </c>
      <c r="D3547" s="209" t="s">
        <v>8972</v>
      </c>
      <c r="E3547" s="210" t="s">
        <v>357</v>
      </c>
      <c r="F3547" s="209" t="s">
        <v>357</v>
      </c>
      <c r="G3547" s="209">
        <v>94649</v>
      </c>
      <c r="H3547" s="209" t="s">
        <v>9090</v>
      </c>
      <c r="I3547" s="209" t="s">
        <v>148</v>
      </c>
      <c r="J3547" s="209" t="s">
        <v>5447</v>
      </c>
      <c r="K3547" s="210">
        <v>17.02</v>
      </c>
      <c r="L3547" s="209" t="s">
        <v>5390</v>
      </c>
    </row>
    <row r="3548" spans="1:12" ht="13.5">
      <c r="A3548" s="209" t="s">
        <v>8969</v>
      </c>
      <c r="B3548" s="209" t="s">
        <v>8970</v>
      </c>
      <c r="C3548" s="209" t="s">
        <v>8971</v>
      </c>
      <c r="D3548" s="209" t="s">
        <v>8972</v>
      </c>
      <c r="E3548" s="210" t="s">
        <v>357</v>
      </c>
      <c r="F3548" s="209" t="s">
        <v>357</v>
      </c>
      <c r="G3548" s="209">
        <v>94650</v>
      </c>
      <c r="H3548" s="209" t="s">
        <v>9091</v>
      </c>
      <c r="I3548" s="209" t="s">
        <v>148</v>
      </c>
      <c r="J3548" s="209" t="s">
        <v>5447</v>
      </c>
      <c r="K3548" s="210">
        <v>25.68</v>
      </c>
      <c r="L3548" s="209" t="s">
        <v>5390</v>
      </c>
    </row>
    <row r="3549" spans="1:12" ht="13.5">
      <c r="A3549" s="209" t="s">
        <v>8969</v>
      </c>
      <c r="B3549" s="209" t="s">
        <v>8970</v>
      </c>
      <c r="C3549" s="209" t="s">
        <v>8971</v>
      </c>
      <c r="D3549" s="209" t="s">
        <v>8972</v>
      </c>
      <c r="E3549" s="210" t="s">
        <v>357</v>
      </c>
      <c r="F3549" s="209" t="s">
        <v>357</v>
      </c>
      <c r="G3549" s="209">
        <v>94651</v>
      </c>
      <c r="H3549" s="209" t="s">
        <v>9092</v>
      </c>
      <c r="I3549" s="209" t="s">
        <v>148</v>
      </c>
      <c r="J3549" s="209" t="s">
        <v>5447</v>
      </c>
      <c r="K3549" s="210">
        <v>27.45</v>
      </c>
      <c r="L3549" s="209" t="s">
        <v>5390</v>
      </c>
    </row>
    <row r="3550" spans="1:12" ht="13.5">
      <c r="A3550" s="209" t="s">
        <v>8969</v>
      </c>
      <c r="B3550" s="209" t="s">
        <v>8970</v>
      </c>
      <c r="C3550" s="209" t="s">
        <v>8971</v>
      </c>
      <c r="D3550" s="209" t="s">
        <v>8972</v>
      </c>
      <c r="E3550" s="210" t="s">
        <v>357</v>
      </c>
      <c r="F3550" s="209" t="s">
        <v>357</v>
      </c>
      <c r="G3550" s="209">
        <v>94652</v>
      </c>
      <c r="H3550" s="209" t="s">
        <v>9093</v>
      </c>
      <c r="I3550" s="209" t="s">
        <v>148</v>
      </c>
      <c r="J3550" s="209" t="s">
        <v>5447</v>
      </c>
      <c r="K3550" s="210">
        <v>43.85</v>
      </c>
      <c r="L3550" s="209" t="s">
        <v>5390</v>
      </c>
    </row>
    <row r="3551" spans="1:12" ht="13.5">
      <c r="A3551" s="209" t="s">
        <v>8969</v>
      </c>
      <c r="B3551" s="209" t="s">
        <v>8970</v>
      </c>
      <c r="C3551" s="209" t="s">
        <v>8971</v>
      </c>
      <c r="D3551" s="209" t="s">
        <v>8972</v>
      </c>
      <c r="E3551" s="210" t="s">
        <v>357</v>
      </c>
      <c r="F3551" s="209" t="s">
        <v>357</v>
      </c>
      <c r="G3551" s="209">
        <v>94653</v>
      </c>
      <c r="H3551" s="209" t="s">
        <v>9094</v>
      </c>
      <c r="I3551" s="209" t="s">
        <v>148</v>
      </c>
      <c r="J3551" s="209" t="s">
        <v>5447</v>
      </c>
      <c r="K3551" s="210">
        <v>64.680000000000007</v>
      </c>
      <c r="L3551" s="209" t="s">
        <v>5390</v>
      </c>
    </row>
    <row r="3552" spans="1:12" ht="13.5">
      <c r="A3552" s="209" t="s">
        <v>8969</v>
      </c>
      <c r="B3552" s="209" t="s">
        <v>8970</v>
      </c>
      <c r="C3552" s="209" t="s">
        <v>8971</v>
      </c>
      <c r="D3552" s="209" t="s">
        <v>8972</v>
      </c>
      <c r="E3552" s="210" t="s">
        <v>357</v>
      </c>
      <c r="F3552" s="209" t="s">
        <v>357</v>
      </c>
      <c r="G3552" s="209">
        <v>94654</v>
      </c>
      <c r="H3552" s="209" t="s">
        <v>9095</v>
      </c>
      <c r="I3552" s="209" t="s">
        <v>148</v>
      </c>
      <c r="J3552" s="209" t="s">
        <v>5447</v>
      </c>
      <c r="K3552" s="210">
        <v>90.79</v>
      </c>
      <c r="L3552" s="209" t="s">
        <v>5390</v>
      </c>
    </row>
    <row r="3553" spans="1:12" ht="13.5">
      <c r="A3553" s="209" t="s">
        <v>8969</v>
      </c>
      <c r="B3553" s="209" t="s">
        <v>8970</v>
      </c>
      <c r="C3553" s="209" t="s">
        <v>8971</v>
      </c>
      <c r="D3553" s="209" t="s">
        <v>8972</v>
      </c>
      <c r="E3553" s="210" t="s">
        <v>357</v>
      </c>
      <c r="F3553" s="209" t="s">
        <v>357</v>
      </c>
      <c r="G3553" s="209">
        <v>94655</v>
      </c>
      <c r="H3553" s="209" t="s">
        <v>9096</v>
      </c>
      <c r="I3553" s="209" t="s">
        <v>148</v>
      </c>
      <c r="J3553" s="209" t="s">
        <v>5447</v>
      </c>
      <c r="K3553" s="210">
        <v>130.02000000000001</v>
      </c>
      <c r="L3553" s="209" t="s">
        <v>5390</v>
      </c>
    </row>
    <row r="3554" spans="1:12" ht="13.5">
      <c r="A3554" s="209" t="s">
        <v>8969</v>
      </c>
      <c r="B3554" s="209" t="s">
        <v>8970</v>
      </c>
      <c r="C3554" s="209" t="s">
        <v>8971</v>
      </c>
      <c r="D3554" s="209" t="s">
        <v>8972</v>
      </c>
      <c r="E3554" s="210" t="s">
        <v>357</v>
      </c>
      <c r="F3554" s="209" t="s">
        <v>357</v>
      </c>
      <c r="G3554" s="209">
        <v>94716</v>
      </c>
      <c r="H3554" s="209" t="s">
        <v>9097</v>
      </c>
      <c r="I3554" s="209" t="s">
        <v>148</v>
      </c>
      <c r="J3554" s="209" t="s">
        <v>5447</v>
      </c>
      <c r="K3554" s="210">
        <v>23.42</v>
      </c>
      <c r="L3554" s="209" t="s">
        <v>5390</v>
      </c>
    </row>
    <row r="3555" spans="1:12" ht="13.5">
      <c r="A3555" s="209" t="s">
        <v>8969</v>
      </c>
      <c r="B3555" s="209" t="s">
        <v>8970</v>
      </c>
      <c r="C3555" s="209" t="s">
        <v>8971</v>
      </c>
      <c r="D3555" s="209" t="s">
        <v>8972</v>
      </c>
      <c r="E3555" s="210" t="s">
        <v>357</v>
      </c>
      <c r="F3555" s="209" t="s">
        <v>357</v>
      </c>
      <c r="G3555" s="209">
        <v>94717</v>
      </c>
      <c r="H3555" s="209" t="s">
        <v>9098</v>
      </c>
      <c r="I3555" s="209" t="s">
        <v>148</v>
      </c>
      <c r="J3555" s="209" t="s">
        <v>5447</v>
      </c>
      <c r="K3555" s="210">
        <v>36.81</v>
      </c>
      <c r="L3555" s="209" t="s">
        <v>5390</v>
      </c>
    </row>
    <row r="3556" spans="1:12" ht="13.5">
      <c r="A3556" s="209" t="s">
        <v>8969</v>
      </c>
      <c r="B3556" s="209" t="s">
        <v>8970</v>
      </c>
      <c r="C3556" s="209" t="s">
        <v>8971</v>
      </c>
      <c r="D3556" s="209" t="s">
        <v>8972</v>
      </c>
      <c r="E3556" s="210" t="s">
        <v>357</v>
      </c>
      <c r="F3556" s="209" t="s">
        <v>357</v>
      </c>
      <c r="G3556" s="209">
        <v>94718</v>
      </c>
      <c r="H3556" s="209" t="s">
        <v>9099</v>
      </c>
      <c r="I3556" s="209" t="s">
        <v>148</v>
      </c>
      <c r="J3556" s="209" t="s">
        <v>5447</v>
      </c>
      <c r="K3556" s="210">
        <v>47.6</v>
      </c>
      <c r="L3556" s="209" t="s">
        <v>5390</v>
      </c>
    </row>
    <row r="3557" spans="1:12" ht="13.5">
      <c r="A3557" s="209" t="s">
        <v>8969</v>
      </c>
      <c r="B3557" s="209" t="s">
        <v>8970</v>
      </c>
      <c r="C3557" s="209" t="s">
        <v>8971</v>
      </c>
      <c r="D3557" s="209" t="s">
        <v>8972</v>
      </c>
      <c r="E3557" s="210" t="s">
        <v>357</v>
      </c>
      <c r="F3557" s="209" t="s">
        <v>357</v>
      </c>
      <c r="G3557" s="209">
        <v>94719</v>
      </c>
      <c r="H3557" s="209" t="s">
        <v>9100</v>
      </c>
      <c r="I3557" s="209" t="s">
        <v>148</v>
      </c>
      <c r="J3557" s="209" t="s">
        <v>5447</v>
      </c>
      <c r="K3557" s="210">
        <v>61.54</v>
      </c>
      <c r="L3557" s="209" t="s">
        <v>5390</v>
      </c>
    </row>
    <row r="3558" spans="1:12" ht="13.5">
      <c r="A3558" s="209" t="s">
        <v>8969</v>
      </c>
      <c r="B3558" s="209" t="s">
        <v>8970</v>
      </c>
      <c r="C3558" s="209" t="s">
        <v>8971</v>
      </c>
      <c r="D3558" s="209" t="s">
        <v>8972</v>
      </c>
      <c r="E3558" s="210" t="s">
        <v>357</v>
      </c>
      <c r="F3558" s="209" t="s">
        <v>357</v>
      </c>
      <c r="G3558" s="209">
        <v>94720</v>
      </c>
      <c r="H3558" s="209" t="s">
        <v>9101</v>
      </c>
      <c r="I3558" s="209" t="s">
        <v>148</v>
      </c>
      <c r="J3558" s="209" t="s">
        <v>5447</v>
      </c>
      <c r="K3558" s="210">
        <v>89.34</v>
      </c>
      <c r="L3558" s="209" t="s">
        <v>5390</v>
      </c>
    </row>
    <row r="3559" spans="1:12" ht="13.5">
      <c r="A3559" s="209" t="s">
        <v>8969</v>
      </c>
      <c r="B3559" s="209" t="s">
        <v>8970</v>
      </c>
      <c r="C3559" s="209" t="s">
        <v>8971</v>
      </c>
      <c r="D3559" s="209" t="s">
        <v>8972</v>
      </c>
      <c r="E3559" s="210" t="s">
        <v>357</v>
      </c>
      <c r="F3559" s="209" t="s">
        <v>357</v>
      </c>
      <c r="G3559" s="209">
        <v>94721</v>
      </c>
      <c r="H3559" s="209" t="s">
        <v>9102</v>
      </c>
      <c r="I3559" s="209" t="s">
        <v>148</v>
      </c>
      <c r="J3559" s="209" t="s">
        <v>5447</v>
      </c>
      <c r="K3559" s="210">
        <v>137.56</v>
      </c>
      <c r="L3559" s="209" t="s">
        <v>5390</v>
      </c>
    </row>
    <row r="3560" spans="1:12" ht="13.5">
      <c r="A3560" s="209" t="s">
        <v>8969</v>
      </c>
      <c r="B3560" s="209" t="s">
        <v>8970</v>
      </c>
      <c r="C3560" s="209" t="s">
        <v>8971</v>
      </c>
      <c r="D3560" s="209" t="s">
        <v>8972</v>
      </c>
      <c r="E3560" s="210" t="s">
        <v>357</v>
      </c>
      <c r="F3560" s="209" t="s">
        <v>357</v>
      </c>
      <c r="G3560" s="209">
        <v>94722</v>
      </c>
      <c r="H3560" s="209" t="s">
        <v>9103</v>
      </c>
      <c r="I3560" s="209" t="s">
        <v>148</v>
      </c>
      <c r="J3560" s="209" t="s">
        <v>5447</v>
      </c>
      <c r="K3560" s="210">
        <v>236.97</v>
      </c>
      <c r="L3560" s="209" t="s">
        <v>5390</v>
      </c>
    </row>
    <row r="3561" spans="1:12" ht="13.5">
      <c r="A3561" s="209" t="s">
        <v>8969</v>
      </c>
      <c r="B3561" s="209" t="s">
        <v>8970</v>
      </c>
      <c r="C3561" s="209" t="s">
        <v>8971</v>
      </c>
      <c r="D3561" s="209" t="s">
        <v>8972</v>
      </c>
      <c r="E3561" s="210" t="s">
        <v>357</v>
      </c>
      <c r="F3561" s="209" t="s">
        <v>357</v>
      </c>
      <c r="G3561" s="209">
        <v>94723</v>
      </c>
      <c r="H3561" s="209" t="s">
        <v>9104</v>
      </c>
      <c r="I3561" s="209" t="s">
        <v>148</v>
      </c>
      <c r="J3561" s="209" t="s">
        <v>5447</v>
      </c>
      <c r="K3561" s="210">
        <v>430.48</v>
      </c>
      <c r="L3561" s="209" t="s">
        <v>5390</v>
      </c>
    </row>
    <row r="3562" spans="1:12" ht="13.5">
      <c r="A3562" s="209" t="s">
        <v>8969</v>
      </c>
      <c r="B3562" s="209" t="s">
        <v>8970</v>
      </c>
      <c r="C3562" s="209" t="s">
        <v>8971</v>
      </c>
      <c r="D3562" s="209" t="s">
        <v>8972</v>
      </c>
      <c r="E3562" s="210" t="s">
        <v>357</v>
      </c>
      <c r="F3562" s="209" t="s">
        <v>357</v>
      </c>
      <c r="G3562" s="209">
        <v>95697</v>
      </c>
      <c r="H3562" s="209" t="s">
        <v>9105</v>
      </c>
      <c r="I3562" s="209" t="s">
        <v>148</v>
      </c>
      <c r="J3562" s="209" t="s">
        <v>5389</v>
      </c>
      <c r="K3562" s="210">
        <v>106.28</v>
      </c>
      <c r="L3562" s="209" t="s">
        <v>5390</v>
      </c>
    </row>
    <row r="3563" spans="1:12" ht="13.5">
      <c r="A3563" s="209" t="s">
        <v>8969</v>
      </c>
      <c r="B3563" s="209" t="s">
        <v>8970</v>
      </c>
      <c r="C3563" s="209" t="s">
        <v>8971</v>
      </c>
      <c r="D3563" s="209" t="s">
        <v>8972</v>
      </c>
      <c r="E3563" s="210" t="s">
        <v>357</v>
      </c>
      <c r="F3563" s="209" t="s">
        <v>357</v>
      </c>
      <c r="G3563" s="209">
        <v>96635</v>
      </c>
      <c r="H3563" s="209" t="s">
        <v>9106</v>
      </c>
      <c r="I3563" s="209" t="s">
        <v>148</v>
      </c>
      <c r="J3563" s="209" t="s">
        <v>5389</v>
      </c>
      <c r="K3563" s="210">
        <v>34.58</v>
      </c>
      <c r="L3563" s="209" t="s">
        <v>5390</v>
      </c>
    </row>
    <row r="3564" spans="1:12" ht="13.5">
      <c r="A3564" s="209" t="s">
        <v>8969</v>
      </c>
      <c r="B3564" s="209" t="s">
        <v>8970</v>
      </c>
      <c r="C3564" s="209" t="s">
        <v>8971</v>
      </c>
      <c r="D3564" s="209" t="s">
        <v>8972</v>
      </c>
      <c r="E3564" s="210" t="s">
        <v>357</v>
      </c>
      <c r="F3564" s="209" t="s">
        <v>357</v>
      </c>
      <c r="G3564" s="209">
        <v>96636</v>
      </c>
      <c r="H3564" s="209" t="s">
        <v>9107</v>
      </c>
      <c r="I3564" s="209" t="s">
        <v>148</v>
      </c>
      <c r="J3564" s="209" t="s">
        <v>5389</v>
      </c>
      <c r="K3564" s="210">
        <v>36.78</v>
      </c>
      <c r="L3564" s="209" t="s">
        <v>5390</v>
      </c>
    </row>
    <row r="3565" spans="1:12" ht="13.5">
      <c r="A3565" s="209" t="s">
        <v>8969</v>
      </c>
      <c r="B3565" s="209" t="s">
        <v>8970</v>
      </c>
      <c r="C3565" s="209" t="s">
        <v>8971</v>
      </c>
      <c r="D3565" s="209" t="s">
        <v>8972</v>
      </c>
      <c r="E3565" s="210" t="s">
        <v>357</v>
      </c>
      <c r="F3565" s="209" t="s">
        <v>357</v>
      </c>
      <c r="G3565" s="209">
        <v>96644</v>
      </c>
      <c r="H3565" s="209" t="s">
        <v>9108</v>
      </c>
      <c r="I3565" s="209" t="s">
        <v>148</v>
      </c>
      <c r="J3565" s="209" t="s">
        <v>5389</v>
      </c>
      <c r="K3565" s="210">
        <v>19.79</v>
      </c>
      <c r="L3565" s="209" t="s">
        <v>5390</v>
      </c>
    </row>
    <row r="3566" spans="1:12" ht="13.5">
      <c r="A3566" s="209" t="s">
        <v>8969</v>
      </c>
      <c r="B3566" s="209" t="s">
        <v>8970</v>
      </c>
      <c r="C3566" s="209" t="s">
        <v>8971</v>
      </c>
      <c r="D3566" s="209" t="s">
        <v>8972</v>
      </c>
      <c r="E3566" s="210" t="s">
        <v>357</v>
      </c>
      <c r="F3566" s="209" t="s">
        <v>357</v>
      </c>
      <c r="G3566" s="209">
        <v>96645</v>
      </c>
      <c r="H3566" s="209" t="s">
        <v>9109</v>
      </c>
      <c r="I3566" s="209" t="s">
        <v>148</v>
      </c>
      <c r="J3566" s="209" t="s">
        <v>5389</v>
      </c>
      <c r="K3566" s="210">
        <v>17.41</v>
      </c>
      <c r="L3566" s="209" t="s">
        <v>5390</v>
      </c>
    </row>
    <row r="3567" spans="1:12" ht="13.5">
      <c r="A3567" s="209" t="s">
        <v>8969</v>
      </c>
      <c r="B3567" s="209" t="s">
        <v>8970</v>
      </c>
      <c r="C3567" s="209" t="s">
        <v>8971</v>
      </c>
      <c r="D3567" s="209" t="s">
        <v>8972</v>
      </c>
      <c r="E3567" s="210" t="s">
        <v>357</v>
      </c>
      <c r="F3567" s="209" t="s">
        <v>357</v>
      </c>
      <c r="G3567" s="209">
        <v>96646</v>
      </c>
      <c r="H3567" s="209" t="s">
        <v>9110</v>
      </c>
      <c r="I3567" s="209" t="s">
        <v>148</v>
      </c>
      <c r="J3567" s="209" t="s">
        <v>5389</v>
      </c>
      <c r="K3567" s="210">
        <v>21.49</v>
      </c>
      <c r="L3567" s="209" t="s">
        <v>5390</v>
      </c>
    </row>
    <row r="3568" spans="1:12" ht="13.5">
      <c r="A3568" s="209" t="s">
        <v>8969</v>
      </c>
      <c r="B3568" s="209" t="s">
        <v>8970</v>
      </c>
      <c r="C3568" s="209" t="s">
        <v>8971</v>
      </c>
      <c r="D3568" s="209" t="s">
        <v>8972</v>
      </c>
      <c r="E3568" s="210" t="s">
        <v>357</v>
      </c>
      <c r="F3568" s="209" t="s">
        <v>357</v>
      </c>
      <c r="G3568" s="209">
        <v>96647</v>
      </c>
      <c r="H3568" s="209" t="s">
        <v>9111</v>
      </c>
      <c r="I3568" s="209" t="s">
        <v>148</v>
      </c>
      <c r="J3568" s="209" t="s">
        <v>5389</v>
      </c>
      <c r="K3568" s="210">
        <v>21.56</v>
      </c>
      <c r="L3568" s="209" t="s">
        <v>5390</v>
      </c>
    </row>
    <row r="3569" spans="1:12" ht="13.5">
      <c r="A3569" s="209" t="s">
        <v>8969</v>
      </c>
      <c r="B3569" s="209" t="s">
        <v>8970</v>
      </c>
      <c r="C3569" s="209" t="s">
        <v>8971</v>
      </c>
      <c r="D3569" s="209" t="s">
        <v>8972</v>
      </c>
      <c r="E3569" s="210" t="s">
        <v>357</v>
      </c>
      <c r="F3569" s="209" t="s">
        <v>357</v>
      </c>
      <c r="G3569" s="209">
        <v>96648</v>
      </c>
      <c r="H3569" s="209" t="s">
        <v>9112</v>
      </c>
      <c r="I3569" s="209" t="s">
        <v>148</v>
      </c>
      <c r="J3569" s="209" t="s">
        <v>5389</v>
      </c>
      <c r="K3569" s="210">
        <v>26.84</v>
      </c>
      <c r="L3569" s="209" t="s">
        <v>5390</v>
      </c>
    </row>
    <row r="3570" spans="1:12" ht="13.5">
      <c r="A3570" s="209" t="s">
        <v>8969</v>
      </c>
      <c r="B3570" s="209" t="s">
        <v>8970</v>
      </c>
      <c r="C3570" s="209" t="s">
        <v>8971</v>
      </c>
      <c r="D3570" s="209" t="s">
        <v>8972</v>
      </c>
      <c r="E3570" s="210" t="s">
        <v>357</v>
      </c>
      <c r="F3570" s="209" t="s">
        <v>357</v>
      </c>
      <c r="G3570" s="209">
        <v>96649</v>
      </c>
      <c r="H3570" s="209" t="s">
        <v>9113</v>
      </c>
      <c r="I3570" s="209" t="s">
        <v>148</v>
      </c>
      <c r="J3570" s="209" t="s">
        <v>5389</v>
      </c>
      <c r="K3570" s="210">
        <v>35.85</v>
      </c>
      <c r="L3570" s="209" t="s">
        <v>5390</v>
      </c>
    </row>
    <row r="3571" spans="1:12" ht="13.5">
      <c r="A3571" s="209" t="s">
        <v>8969</v>
      </c>
      <c r="B3571" s="209" t="s">
        <v>8970</v>
      </c>
      <c r="C3571" s="209" t="s">
        <v>8971</v>
      </c>
      <c r="D3571" s="209" t="s">
        <v>8972</v>
      </c>
      <c r="E3571" s="210" t="s">
        <v>357</v>
      </c>
      <c r="F3571" s="209" t="s">
        <v>357</v>
      </c>
      <c r="G3571" s="209">
        <v>96668</v>
      </c>
      <c r="H3571" s="209" t="s">
        <v>9114</v>
      </c>
      <c r="I3571" s="209" t="s">
        <v>148</v>
      </c>
      <c r="J3571" s="209" t="s">
        <v>5389</v>
      </c>
      <c r="K3571" s="210">
        <v>15.85</v>
      </c>
      <c r="L3571" s="209" t="s">
        <v>5390</v>
      </c>
    </row>
    <row r="3572" spans="1:12" ht="13.5">
      <c r="A3572" s="209" t="s">
        <v>8969</v>
      </c>
      <c r="B3572" s="209" t="s">
        <v>8970</v>
      </c>
      <c r="C3572" s="209" t="s">
        <v>8971</v>
      </c>
      <c r="D3572" s="209" t="s">
        <v>8972</v>
      </c>
      <c r="E3572" s="210" t="s">
        <v>357</v>
      </c>
      <c r="F3572" s="209" t="s">
        <v>357</v>
      </c>
      <c r="G3572" s="209">
        <v>96669</v>
      </c>
      <c r="H3572" s="209" t="s">
        <v>9115</v>
      </c>
      <c r="I3572" s="209" t="s">
        <v>148</v>
      </c>
      <c r="J3572" s="209" t="s">
        <v>5389</v>
      </c>
      <c r="K3572" s="210">
        <v>15.32</v>
      </c>
      <c r="L3572" s="209" t="s">
        <v>5390</v>
      </c>
    </row>
    <row r="3573" spans="1:12" ht="13.5">
      <c r="A3573" s="209" t="s">
        <v>8969</v>
      </c>
      <c r="B3573" s="209" t="s">
        <v>8970</v>
      </c>
      <c r="C3573" s="209" t="s">
        <v>8971</v>
      </c>
      <c r="D3573" s="209" t="s">
        <v>8972</v>
      </c>
      <c r="E3573" s="210" t="s">
        <v>357</v>
      </c>
      <c r="F3573" s="209" t="s">
        <v>357</v>
      </c>
      <c r="G3573" s="209">
        <v>96670</v>
      </c>
      <c r="H3573" s="209" t="s">
        <v>9116</v>
      </c>
      <c r="I3573" s="209" t="s">
        <v>148</v>
      </c>
      <c r="J3573" s="209" t="s">
        <v>5389</v>
      </c>
      <c r="K3573" s="210">
        <v>19.989999999999998</v>
      </c>
      <c r="L3573" s="209" t="s">
        <v>5390</v>
      </c>
    </row>
    <row r="3574" spans="1:12" ht="13.5">
      <c r="A3574" s="209" t="s">
        <v>8969</v>
      </c>
      <c r="B3574" s="209" t="s">
        <v>8970</v>
      </c>
      <c r="C3574" s="209" t="s">
        <v>8971</v>
      </c>
      <c r="D3574" s="209" t="s">
        <v>8972</v>
      </c>
      <c r="E3574" s="210" t="s">
        <v>357</v>
      </c>
      <c r="F3574" s="209" t="s">
        <v>357</v>
      </c>
      <c r="G3574" s="209">
        <v>96671</v>
      </c>
      <c r="H3574" s="209" t="s">
        <v>9117</v>
      </c>
      <c r="I3574" s="209" t="s">
        <v>148</v>
      </c>
      <c r="J3574" s="209" t="s">
        <v>5389</v>
      </c>
      <c r="K3574" s="210">
        <v>30.53</v>
      </c>
      <c r="L3574" s="209" t="s">
        <v>5390</v>
      </c>
    </row>
    <row r="3575" spans="1:12" ht="13.5">
      <c r="A3575" s="209" t="s">
        <v>8969</v>
      </c>
      <c r="B3575" s="209" t="s">
        <v>8970</v>
      </c>
      <c r="C3575" s="209" t="s">
        <v>8971</v>
      </c>
      <c r="D3575" s="209" t="s">
        <v>8972</v>
      </c>
      <c r="E3575" s="210" t="s">
        <v>357</v>
      </c>
      <c r="F3575" s="209" t="s">
        <v>357</v>
      </c>
      <c r="G3575" s="209">
        <v>96672</v>
      </c>
      <c r="H3575" s="209" t="s">
        <v>9118</v>
      </c>
      <c r="I3575" s="209" t="s">
        <v>148</v>
      </c>
      <c r="J3575" s="209" t="s">
        <v>5389</v>
      </c>
      <c r="K3575" s="210">
        <v>46.88</v>
      </c>
      <c r="L3575" s="209" t="s">
        <v>5390</v>
      </c>
    </row>
    <row r="3576" spans="1:12" ht="13.5">
      <c r="A3576" s="209" t="s">
        <v>8969</v>
      </c>
      <c r="B3576" s="209" t="s">
        <v>8970</v>
      </c>
      <c r="C3576" s="209" t="s">
        <v>8971</v>
      </c>
      <c r="D3576" s="209" t="s">
        <v>8972</v>
      </c>
      <c r="E3576" s="210" t="s">
        <v>357</v>
      </c>
      <c r="F3576" s="209" t="s">
        <v>357</v>
      </c>
      <c r="G3576" s="209">
        <v>96673</v>
      </c>
      <c r="H3576" s="209" t="s">
        <v>9119</v>
      </c>
      <c r="I3576" s="209" t="s">
        <v>148</v>
      </c>
      <c r="J3576" s="209" t="s">
        <v>5389</v>
      </c>
      <c r="K3576" s="210">
        <v>59.24</v>
      </c>
      <c r="L3576" s="209" t="s">
        <v>5390</v>
      </c>
    </row>
    <row r="3577" spans="1:12" ht="13.5">
      <c r="A3577" s="209" t="s">
        <v>8969</v>
      </c>
      <c r="B3577" s="209" t="s">
        <v>8970</v>
      </c>
      <c r="C3577" s="209" t="s">
        <v>8971</v>
      </c>
      <c r="D3577" s="209" t="s">
        <v>8972</v>
      </c>
      <c r="E3577" s="210" t="s">
        <v>357</v>
      </c>
      <c r="F3577" s="209" t="s">
        <v>357</v>
      </c>
      <c r="G3577" s="209">
        <v>96674</v>
      </c>
      <c r="H3577" s="209" t="s">
        <v>9120</v>
      </c>
      <c r="I3577" s="209" t="s">
        <v>148</v>
      </c>
      <c r="J3577" s="209" t="s">
        <v>5389</v>
      </c>
      <c r="K3577" s="210">
        <v>96.51</v>
      </c>
      <c r="L3577" s="209" t="s">
        <v>5390</v>
      </c>
    </row>
    <row r="3578" spans="1:12" ht="13.5">
      <c r="A3578" s="209" t="s">
        <v>8969</v>
      </c>
      <c r="B3578" s="209" t="s">
        <v>8970</v>
      </c>
      <c r="C3578" s="209" t="s">
        <v>8971</v>
      </c>
      <c r="D3578" s="209" t="s">
        <v>8972</v>
      </c>
      <c r="E3578" s="210" t="s">
        <v>357</v>
      </c>
      <c r="F3578" s="209" t="s">
        <v>357</v>
      </c>
      <c r="G3578" s="209">
        <v>96675</v>
      </c>
      <c r="H3578" s="209" t="s">
        <v>9121</v>
      </c>
      <c r="I3578" s="209" t="s">
        <v>148</v>
      </c>
      <c r="J3578" s="209" t="s">
        <v>5389</v>
      </c>
      <c r="K3578" s="210">
        <v>140.80000000000001</v>
      </c>
      <c r="L3578" s="209" t="s">
        <v>5390</v>
      </c>
    </row>
    <row r="3579" spans="1:12" ht="13.5">
      <c r="A3579" s="209" t="s">
        <v>8969</v>
      </c>
      <c r="B3579" s="209" t="s">
        <v>8970</v>
      </c>
      <c r="C3579" s="209" t="s">
        <v>8971</v>
      </c>
      <c r="D3579" s="209" t="s">
        <v>8972</v>
      </c>
      <c r="E3579" s="210" t="s">
        <v>357</v>
      </c>
      <c r="F3579" s="209" t="s">
        <v>357</v>
      </c>
      <c r="G3579" s="209">
        <v>96676</v>
      </c>
      <c r="H3579" s="209" t="s">
        <v>9122</v>
      </c>
      <c r="I3579" s="209" t="s">
        <v>148</v>
      </c>
      <c r="J3579" s="209" t="s">
        <v>5389</v>
      </c>
      <c r="K3579" s="210">
        <v>19.760000000000002</v>
      </c>
      <c r="L3579" s="209" t="s">
        <v>5390</v>
      </c>
    </row>
    <row r="3580" spans="1:12" ht="13.5">
      <c r="A3580" s="209" t="s">
        <v>8969</v>
      </c>
      <c r="B3580" s="209" t="s">
        <v>8970</v>
      </c>
      <c r="C3580" s="209" t="s">
        <v>8971</v>
      </c>
      <c r="D3580" s="209" t="s">
        <v>8972</v>
      </c>
      <c r="E3580" s="210" t="s">
        <v>357</v>
      </c>
      <c r="F3580" s="209" t="s">
        <v>357</v>
      </c>
      <c r="G3580" s="209">
        <v>96677</v>
      </c>
      <c r="H3580" s="209" t="s">
        <v>9123</v>
      </c>
      <c r="I3580" s="209" t="s">
        <v>148</v>
      </c>
      <c r="J3580" s="209" t="s">
        <v>5389</v>
      </c>
      <c r="K3580" s="210">
        <v>25.83</v>
      </c>
      <c r="L3580" s="209" t="s">
        <v>5390</v>
      </c>
    </row>
    <row r="3581" spans="1:12" ht="13.5">
      <c r="A3581" s="209" t="s">
        <v>8969</v>
      </c>
      <c r="B3581" s="209" t="s">
        <v>8970</v>
      </c>
      <c r="C3581" s="209" t="s">
        <v>8971</v>
      </c>
      <c r="D3581" s="209" t="s">
        <v>8972</v>
      </c>
      <c r="E3581" s="210" t="s">
        <v>357</v>
      </c>
      <c r="F3581" s="209" t="s">
        <v>357</v>
      </c>
      <c r="G3581" s="209">
        <v>96678</v>
      </c>
      <c r="H3581" s="209" t="s">
        <v>9124</v>
      </c>
      <c r="I3581" s="209" t="s">
        <v>148</v>
      </c>
      <c r="J3581" s="209" t="s">
        <v>5389</v>
      </c>
      <c r="K3581" s="210">
        <v>35.74</v>
      </c>
      <c r="L3581" s="209" t="s">
        <v>5390</v>
      </c>
    </row>
    <row r="3582" spans="1:12" ht="13.5">
      <c r="A3582" s="209" t="s">
        <v>8969</v>
      </c>
      <c r="B3582" s="209" t="s">
        <v>8970</v>
      </c>
      <c r="C3582" s="209" t="s">
        <v>8971</v>
      </c>
      <c r="D3582" s="209" t="s">
        <v>8972</v>
      </c>
      <c r="E3582" s="210" t="s">
        <v>357</v>
      </c>
      <c r="F3582" s="209" t="s">
        <v>357</v>
      </c>
      <c r="G3582" s="209">
        <v>96679</v>
      </c>
      <c r="H3582" s="209" t="s">
        <v>9125</v>
      </c>
      <c r="I3582" s="209" t="s">
        <v>148</v>
      </c>
      <c r="J3582" s="209" t="s">
        <v>5389</v>
      </c>
      <c r="K3582" s="210">
        <v>53.63</v>
      </c>
      <c r="L3582" s="209" t="s">
        <v>5390</v>
      </c>
    </row>
    <row r="3583" spans="1:12" ht="13.5">
      <c r="A3583" s="209" t="s">
        <v>8969</v>
      </c>
      <c r="B3583" s="209" t="s">
        <v>8970</v>
      </c>
      <c r="C3583" s="209" t="s">
        <v>8971</v>
      </c>
      <c r="D3583" s="209" t="s">
        <v>8972</v>
      </c>
      <c r="E3583" s="210" t="s">
        <v>357</v>
      </c>
      <c r="F3583" s="209" t="s">
        <v>357</v>
      </c>
      <c r="G3583" s="209">
        <v>96680</v>
      </c>
      <c r="H3583" s="209" t="s">
        <v>9126</v>
      </c>
      <c r="I3583" s="209" t="s">
        <v>148</v>
      </c>
      <c r="J3583" s="209" t="s">
        <v>5389</v>
      </c>
      <c r="K3583" s="210">
        <v>89.37</v>
      </c>
      <c r="L3583" s="209" t="s">
        <v>5390</v>
      </c>
    </row>
    <row r="3584" spans="1:12" ht="13.5">
      <c r="A3584" s="209" t="s">
        <v>8969</v>
      </c>
      <c r="B3584" s="209" t="s">
        <v>8970</v>
      </c>
      <c r="C3584" s="209" t="s">
        <v>8971</v>
      </c>
      <c r="D3584" s="209" t="s">
        <v>8972</v>
      </c>
      <c r="E3584" s="210" t="s">
        <v>357</v>
      </c>
      <c r="F3584" s="209" t="s">
        <v>357</v>
      </c>
      <c r="G3584" s="209">
        <v>96681</v>
      </c>
      <c r="H3584" s="209" t="s">
        <v>9127</v>
      </c>
      <c r="I3584" s="209" t="s">
        <v>148</v>
      </c>
      <c r="J3584" s="209" t="s">
        <v>5389</v>
      </c>
      <c r="K3584" s="210">
        <v>120.65</v>
      </c>
      <c r="L3584" s="209" t="s">
        <v>5390</v>
      </c>
    </row>
    <row r="3585" spans="1:12" ht="13.5">
      <c r="A3585" s="209" t="s">
        <v>8969</v>
      </c>
      <c r="B3585" s="209" t="s">
        <v>8970</v>
      </c>
      <c r="C3585" s="209" t="s">
        <v>8971</v>
      </c>
      <c r="D3585" s="209" t="s">
        <v>8972</v>
      </c>
      <c r="E3585" s="210" t="s">
        <v>357</v>
      </c>
      <c r="F3585" s="209" t="s">
        <v>357</v>
      </c>
      <c r="G3585" s="209">
        <v>96682</v>
      </c>
      <c r="H3585" s="209" t="s">
        <v>9128</v>
      </c>
      <c r="I3585" s="209" t="s">
        <v>148</v>
      </c>
      <c r="J3585" s="209" t="s">
        <v>5389</v>
      </c>
      <c r="K3585" s="210">
        <v>200.11</v>
      </c>
      <c r="L3585" s="209" t="s">
        <v>5390</v>
      </c>
    </row>
    <row r="3586" spans="1:12" ht="13.5">
      <c r="A3586" s="209" t="s">
        <v>8969</v>
      </c>
      <c r="B3586" s="209" t="s">
        <v>8970</v>
      </c>
      <c r="C3586" s="209" t="s">
        <v>8971</v>
      </c>
      <c r="D3586" s="209" t="s">
        <v>8972</v>
      </c>
      <c r="E3586" s="210" t="s">
        <v>357</v>
      </c>
      <c r="F3586" s="209" t="s">
        <v>357</v>
      </c>
      <c r="G3586" s="209">
        <v>96683</v>
      </c>
      <c r="H3586" s="209" t="s">
        <v>9129</v>
      </c>
      <c r="I3586" s="209" t="s">
        <v>148</v>
      </c>
      <c r="J3586" s="209" t="s">
        <v>5389</v>
      </c>
      <c r="K3586" s="210">
        <v>275.11</v>
      </c>
      <c r="L3586" s="209" t="s">
        <v>5390</v>
      </c>
    </row>
    <row r="3587" spans="1:12" ht="13.5">
      <c r="A3587" s="209" t="s">
        <v>8969</v>
      </c>
      <c r="B3587" s="209" t="s">
        <v>8970</v>
      </c>
      <c r="C3587" s="209" t="s">
        <v>8971</v>
      </c>
      <c r="D3587" s="209" t="s">
        <v>8972</v>
      </c>
      <c r="E3587" s="210" t="s">
        <v>357</v>
      </c>
      <c r="F3587" s="209" t="s">
        <v>357</v>
      </c>
      <c r="G3587" s="209">
        <v>96718</v>
      </c>
      <c r="H3587" s="209" t="s">
        <v>9130</v>
      </c>
      <c r="I3587" s="209" t="s">
        <v>148</v>
      </c>
      <c r="J3587" s="209" t="s">
        <v>5389</v>
      </c>
      <c r="K3587" s="210">
        <v>9.4600000000000009</v>
      </c>
      <c r="L3587" s="209" t="s">
        <v>5390</v>
      </c>
    </row>
    <row r="3588" spans="1:12" ht="13.5">
      <c r="A3588" s="209" t="s">
        <v>8969</v>
      </c>
      <c r="B3588" s="209" t="s">
        <v>8970</v>
      </c>
      <c r="C3588" s="209" t="s">
        <v>8971</v>
      </c>
      <c r="D3588" s="209" t="s">
        <v>8972</v>
      </c>
      <c r="E3588" s="210" t="s">
        <v>357</v>
      </c>
      <c r="F3588" s="209" t="s">
        <v>357</v>
      </c>
      <c r="G3588" s="209">
        <v>96719</v>
      </c>
      <c r="H3588" s="209" t="s">
        <v>9131</v>
      </c>
      <c r="I3588" s="209" t="s">
        <v>148</v>
      </c>
      <c r="J3588" s="209" t="s">
        <v>5389</v>
      </c>
      <c r="K3588" s="210">
        <v>17.62</v>
      </c>
      <c r="L3588" s="209" t="s">
        <v>5390</v>
      </c>
    </row>
    <row r="3589" spans="1:12" ht="13.5">
      <c r="A3589" s="209" t="s">
        <v>8969</v>
      </c>
      <c r="B3589" s="209" t="s">
        <v>8970</v>
      </c>
      <c r="C3589" s="209" t="s">
        <v>8971</v>
      </c>
      <c r="D3589" s="209" t="s">
        <v>8972</v>
      </c>
      <c r="E3589" s="210" t="s">
        <v>357</v>
      </c>
      <c r="F3589" s="209" t="s">
        <v>357</v>
      </c>
      <c r="G3589" s="209">
        <v>96720</v>
      </c>
      <c r="H3589" s="209" t="s">
        <v>9132</v>
      </c>
      <c r="I3589" s="209" t="s">
        <v>148</v>
      </c>
      <c r="J3589" s="209" t="s">
        <v>5389</v>
      </c>
      <c r="K3589" s="210">
        <v>16.16</v>
      </c>
      <c r="L3589" s="209" t="s">
        <v>5390</v>
      </c>
    </row>
    <row r="3590" spans="1:12" ht="13.5">
      <c r="A3590" s="209" t="s">
        <v>8969</v>
      </c>
      <c r="B3590" s="209" t="s">
        <v>8970</v>
      </c>
      <c r="C3590" s="209" t="s">
        <v>8971</v>
      </c>
      <c r="D3590" s="209" t="s">
        <v>8972</v>
      </c>
      <c r="E3590" s="210" t="s">
        <v>357</v>
      </c>
      <c r="F3590" s="209" t="s">
        <v>357</v>
      </c>
      <c r="G3590" s="209">
        <v>96721</v>
      </c>
      <c r="H3590" s="209" t="s">
        <v>9133</v>
      </c>
      <c r="I3590" s="209" t="s">
        <v>148</v>
      </c>
      <c r="J3590" s="209" t="s">
        <v>5389</v>
      </c>
      <c r="K3590" s="210">
        <v>19.7</v>
      </c>
      <c r="L3590" s="209" t="s">
        <v>5390</v>
      </c>
    </row>
    <row r="3591" spans="1:12" ht="13.5">
      <c r="A3591" s="209" t="s">
        <v>8969</v>
      </c>
      <c r="B3591" s="209" t="s">
        <v>8970</v>
      </c>
      <c r="C3591" s="209" t="s">
        <v>8971</v>
      </c>
      <c r="D3591" s="209" t="s">
        <v>8972</v>
      </c>
      <c r="E3591" s="210" t="s">
        <v>357</v>
      </c>
      <c r="F3591" s="209" t="s">
        <v>357</v>
      </c>
      <c r="G3591" s="209">
        <v>96722</v>
      </c>
      <c r="H3591" s="209" t="s">
        <v>9134</v>
      </c>
      <c r="I3591" s="209" t="s">
        <v>148</v>
      </c>
      <c r="J3591" s="209" t="s">
        <v>5389</v>
      </c>
      <c r="K3591" s="210">
        <v>31.56</v>
      </c>
      <c r="L3591" s="209" t="s">
        <v>5390</v>
      </c>
    </row>
    <row r="3592" spans="1:12" ht="13.5">
      <c r="A3592" s="209" t="s">
        <v>8969</v>
      </c>
      <c r="B3592" s="209" t="s">
        <v>8970</v>
      </c>
      <c r="C3592" s="209" t="s">
        <v>8971</v>
      </c>
      <c r="D3592" s="209" t="s">
        <v>8972</v>
      </c>
      <c r="E3592" s="210" t="s">
        <v>357</v>
      </c>
      <c r="F3592" s="209" t="s">
        <v>357</v>
      </c>
      <c r="G3592" s="209">
        <v>96723</v>
      </c>
      <c r="H3592" s="209" t="s">
        <v>9135</v>
      </c>
      <c r="I3592" s="209" t="s">
        <v>148</v>
      </c>
      <c r="J3592" s="209" t="s">
        <v>5389</v>
      </c>
      <c r="K3592" s="210">
        <v>45.53</v>
      </c>
      <c r="L3592" s="209" t="s">
        <v>5390</v>
      </c>
    </row>
    <row r="3593" spans="1:12" ht="13.5">
      <c r="A3593" s="209" t="s">
        <v>8969</v>
      </c>
      <c r="B3593" s="209" t="s">
        <v>8970</v>
      </c>
      <c r="C3593" s="209" t="s">
        <v>8971</v>
      </c>
      <c r="D3593" s="209" t="s">
        <v>8972</v>
      </c>
      <c r="E3593" s="210" t="s">
        <v>357</v>
      </c>
      <c r="F3593" s="209" t="s">
        <v>357</v>
      </c>
      <c r="G3593" s="209">
        <v>96724</v>
      </c>
      <c r="H3593" s="209" t="s">
        <v>9136</v>
      </c>
      <c r="I3593" s="209" t="s">
        <v>148</v>
      </c>
      <c r="J3593" s="209" t="s">
        <v>5389</v>
      </c>
      <c r="K3593" s="210">
        <v>60.69</v>
      </c>
      <c r="L3593" s="209" t="s">
        <v>5390</v>
      </c>
    </row>
    <row r="3594" spans="1:12" ht="13.5">
      <c r="A3594" s="209" t="s">
        <v>8969</v>
      </c>
      <c r="B3594" s="209" t="s">
        <v>8970</v>
      </c>
      <c r="C3594" s="209" t="s">
        <v>8971</v>
      </c>
      <c r="D3594" s="209" t="s">
        <v>8972</v>
      </c>
      <c r="E3594" s="210" t="s">
        <v>357</v>
      </c>
      <c r="F3594" s="209" t="s">
        <v>357</v>
      </c>
      <c r="G3594" s="209">
        <v>96725</v>
      </c>
      <c r="H3594" s="209" t="s">
        <v>9137</v>
      </c>
      <c r="I3594" s="209" t="s">
        <v>148</v>
      </c>
      <c r="J3594" s="209" t="s">
        <v>5389</v>
      </c>
      <c r="K3594" s="210">
        <v>93.43</v>
      </c>
      <c r="L3594" s="209" t="s">
        <v>5390</v>
      </c>
    </row>
    <row r="3595" spans="1:12" ht="13.5">
      <c r="A3595" s="209" t="s">
        <v>8969</v>
      </c>
      <c r="B3595" s="209" t="s">
        <v>8970</v>
      </c>
      <c r="C3595" s="209" t="s">
        <v>8971</v>
      </c>
      <c r="D3595" s="209" t="s">
        <v>8972</v>
      </c>
      <c r="E3595" s="210" t="s">
        <v>357</v>
      </c>
      <c r="F3595" s="209" t="s">
        <v>357</v>
      </c>
      <c r="G3595" s="209">
        <v>96726</v>
      </c>
      <c r="H3595" s="209" t="s">
        <v>9138</v>
      </c>
      <c r="I3595" s="209" t="s">
        <v>148</v>
      </c>
      <c r="J3595" s="209" t="s">
        <v>5389</v>
      </c>
      <c r="K3595" s="210">
        <v>132.46</v>
      </c>
      <c r="L3595" s="209" t="s">
        <v>5390</v>
      </c>
    </row>
    <row r="3596" spans="1:12" ht="13.5">
      <c r="A3596" s="209" t="s">
        <v>8969</v>
      </c>
      <c r="B3596" s="209" t="s">
        <v>8970</v>
      </c>
      <c r="C3596" s="209" t="s">
        <v>8971</v>
      </c>
      <c r="D3596" s="209" t="s">
        <v>8972</v>
      </c>
      <c r="E3596" s="210" t="s">
        <v>357</v>
      </c>
      <c r="F3596" s="209" t="s">
        <v>357</v>
      </c>
      <c r="G3596" s="209">
        <v>96727</v>
      </c>
      <c r="H3596" s="209" t="s">
        <v>9139</v>
      </c>
      <c r="I3596" s="209" t="s">
        <v>148</v>
      </c>
      <c r="J3596" s="209" t="s">
        <v>5389</v>
      </c>
      <c r="K3596" s="210">
        <v>15.74</v>
      </c>
      <c r="L3596" s="209" t="s">
        <v>5390</v>
      </c>
    </row>
    <row r="3597" spans="1:12" ht="13.5">
      <c r="A3597" s="209" t="s">
        <v>8969</v>
      </c>
      <c r="B3597" s="209" t="s">
        <v>8970</v>
      </c>
      <c r="C3597" s="209" t="s">
        <v>8971</v>
      </c>
      <c r="D3597" s="209" t="s">
        <v>8972</v>
      </c>
      <c r="E3597" s="210" t="s">
        <v>357</v>
      </c>
      <c r="F3597" s="209" t="s">
        <v>357</v>
      </c>
      <c r="G3597" s="209">
        <v>96728</v>
      </c>
      <c r="H3597" s="209" t="s">
        <v>9140</v>
      </c>
      <c r="I3597" s="209" t="s">
        <v>148</v>
      </c>
      <c r="J3597" s="209" t="s">
        <v>5389</v>
      </c>
      <c r="K3597" s="210">
        <v>19.61</v>
      </c>
      <c r="L3597" s="209" t="s">
        <v>5390</v>
      </c>
    </row>
    <row r="3598" spans="1:12" ht="13.5">
      <c r="A3598" s="209" t="s">
        <v>8969</v>
      </c>
      <c r="B3598" s="209" t="s">
        <v>8970</v>
      </c>
      <c r="C3598" s="209" t="s">
        <v>8971</v>
      </c>
      <c r="D3598" s="209" t="s">
        <v>8972</v>
      </c>
      <c r="E3598" s="210" t="s">
        <v>357</v>
      </c>
      <c r="F3598" s="209" t="s">
        <v>357</v>
      </c>
      <c r="G3598" s="209">
        <v>96729</v>
      </c>
      <c r="H3598" s="209" t="s">
        <v>9141</v>
      </c>
      <c r="I3598" s="209" t="s">
        <v>148</v>
      </c>
      <c r="J3598" s="209" t="s">
        <v>5389</v>
      </c>
      <c r="K3598" s="210">
        <v>25.74</v>
      </c>
      <c r="L3598" s="209" t="s">
        <v>5390</v>
      </c>
    </row>
    <row r="3599" spans="1:12" ht="13.5">
      <c r="A3599" s="209" t="s">
        <v>8969</v>
      </c>
      <c r="B3599" s="209" t="s">
        <v>8970</v>
      </c>
      <c r="C3599" s="209" t="s">
        <v>8971</v>
      </c>
      <c r="D3599" s="209" t="s">
        <v>8972</v>
      </c>
      <c r="E3599" s="210" t="s">
        <v>357</v>
      </c>
      <c r="F3599" s="209" t="s">
        <v>357</v>
      </c>
      <c r="G3599" s="209">
        <v>96730</v>
      </c>
      <c r="H3599" s="209" t="s">
        <v>9142</v>
      </c>
      <c r="I3599" s="209" t="s">
        <v>148</v>
      </c>
      <c r="J3599" s="209" t="s">
        <v>5389</v>
      </c>
      <c r="K3599" s="210">
        <v>33.94</v>
      </c>
      <c r="L3599" s="209" t="s">
        <v>5390</v>
      </c>
    </row>
    <row r="3600" spans="1:12" ht="13.5">
      <c r="A3600" s="209" t="s">
        <v>8969</v>
      </c>
      <c r="B3600" s="209" t="s">
        <v>8970</v>
      </c>
      <c r="C3600" s="209" t="s">
        <v>8971</v>
      </c>
      <c r="D3600" s="209" t="s">
        <v>8972</v>
      </c>
      <c r="E3600" s="210" t="s">
        <v>357</v>
      </c>
      <c r="F3600" s="209" t="s">
        <v>357</v>
      </c>
      <c r="G3600" s="209">
        <v>96731</v>
      </c>
      <c r="H3600" s="209" t="s">
        <v>9143</v>
      </c>
      <c r="I3600" s="209" t="s">
        <v>148</v>
      </c>
      <c r="J3600" s="209" t="s">
        <v>5389</v>
      </c>
      <c r="K3600" s="210">
        <v>52.85</v>
      </c>
      <c r="L3600" s="209" t="s">
        <v>5390</v>
      </c>
    </row>
    <row r="3601" spans="1:12" ht="13.5">
      <c r="A3601" s="209" t="s">
        <v>8969</v>
      </c>
      <c r="B3601" s="209" t="s">
        <v>8970</v>
      </c>
      <c r="C3601" s="209" t="s">
        <v>8971</v>
      </c>
      <c r="D3601" s="209" t="s">
        <v>8972</v>
      </c>
      <c r="E3601" s="210" t="s">
        <v>357</v>
      </c>
      <c r="F3601" s="209" t="s">
        <v>357</v>
      </c>
      <c r="G3601" s="209">
        <v>96732</v>
      </c>
      <c r="H3601" s="209" t="s">
        <v>9144</v>
      </c>
      <c r="I3601" s="209" t="s">
        <v>148</v>
      </c>
      <c r="J3601" s="209" t="s">
        <v>5389</v>
      </c>
      <c r="K3601" s="210">
        <v>84.63</v>
      </c>
      <c r="L3601" s="209" t="s">
        <v>5390</v>
      </c>
    </row>
    <row r="3602" spans="1:12" ht="13.5">
      <c r="A3602" s="209" t="s">
        <v>8969</v>
      </c>
      <c r="B3602" s="209" t="s">
        <v>8970</v>
      </c>
      <c r="C3602" s="209" t="s">
        <v>8971</v>
      </c>
      <c r="D3602" s="209" t="s">
        <v>8972</v>
      </c>
      <c r="E3602" s="210" t="s">
        <v>357</v>
      </c>
      <c r="F3602" s="209" t="s">
        <v>357</v>
      </c>
      <c r="G3602" s="209">
        <v>96733</v>
      </c>
      <c r="H3602" s="209" t="s">
        <v>9145</v>
      </c>
      <c r="I3602" s="209" t="s">
        <v>148</v>
      </c>
      <c r="J3602" s="209" t="s">
        <v>5389</v>
      </c>
      <c r="K3602" s="210">
        <v>117.1</v>
      </c>
      <c r="L3602" s="209" t="s">
        <v>5390</v>
      </c>
    </row>
    <row r="3603" spans="1:12" ht="13.5">
      <c r="A3603" s="209" t="s">
        <v>8969</v>
      </c>
      <c r="B3603" s="209" t="s">
        <v>8970</v>
      </c>
      <c r="C3603" s="209" t="s">
        <v>8971</v>
      </c>
      <c r="D3603" s="209" t="s">
        <v>8972</v>
      </c>
      <c r="E3603" s="210" t="s">
        <v>357</v>
      </c>
      <c r="F3603" s="209" t="s">
        <v>357</v>
      </c>
      <c r="G3603" s="209">
        <v>96734</v>
      </c>
      <c r="H3603" s="209" t="s">
        <v>9146</v>
      </c>
      <c r="I3603" s="209" t="s">
        <v>148</v>
      </c>
      <c r="J3603" s="209" t="s">
        <v>5389</v>
      </c>
      <c r="K3603" s="210">
        <v>188.23</v>
      </c>
      <c r="L3603" s="209" t="s">
        <v>5390</v>
      </c>
    </row>
    <row r="3604" spans="1:12" ht="13.5">
      <c r="A3604" s="209" t="s">
        <v>8969</v>
      </c>
      <c r="B3604" s="209" t="s">
        <v>8970</v>
      </c>
      <c r="C3604" s="209" t="s">
        <v>8971</v>
      </c>
      <c r="D3604" s="209" t="s">
        <v>8972</v>
      </c>
      <c r="E3604" s="210" t="s">
        <v>357</v>
      </c>
      <c r="F3604" s="209" t="s">
        <v>357</v>
      </c>
      <c r="G3604" s="209">
        <v>96735</v>
      </c>
      <c r="H3604" s="209" t="s">
        <v>9147</v>
      </c>
      <c r="I3604" s="209" t="s">
        <v>148</v>
      </c>
      <c r="J3604" s="209" t="s">
        <v>5389</v>
      </c>
      <c r="K3604" s="210">
        <v>248.07</v>
      </c>
      <c r="L3604" s="209" t="s">
        <v>5390</v>
      </c>
    </row>
    <row r="3605" spans="1:12" ht="13.5">
      <c r="A3605" s="209" t="s">
        <v>8969</v>
      </c>
      <c r="B3605" s="209" t="s">
        <v>8970</v>
      </c>
      <c r="C3605" s="209" t="s">
        <v>8971</v>
      </c>
      <c r="D3605" s="209" t="s">
        <v>8972</v>
      </c>
      <c r="E3605" s="210" t="s">
        <v>357</v>
      </c>
      <c r="F3605" s="209" t="s">
        <v>357</v>
      </c>
      <c r="G3605" s="209">
        <v>96798</v>
      </c>
      <c r="H3605" s="209" t="s">
        <v>9148</v>
      </c>
      <c r="I3605" s="209" t="s">
        <v>148</v>
      </c>
      <c r="J3605" s="209" t="s">
        <v>5389</v>
      </c>
      <c r="K3605" s="210">
        <v>7.95</v>
      </c>
      <c r="L3605" s="209" t="s">
        <v>5390</v>
      </c>
    </row>
    <row r="3606" spans="1:12" ht="13.5">
      <c r="A3606" s="209" t="s">
        <v>8969</v>
      </c>
      <c r="B3606" s="209" t="s">
        <v>8970</v>
      </c>
      <c r="C3606" s="209" t="s">
        <v>8971</v>
      </c>
      <c r="D3606" s="209" t="s">
        <v>8972</v>
      </c>
      <c r="E3606" s="210" t="s">
        <v>357</v>
      </c>
      <c r="F3606" s="209" t="s">
        <v>357</v>
      </c>
      <c r="G3606" s="209">
        <v>96799</v>
      </c>
      <c r="H3606" s="209" t="s">
        <v>9149</v>
      </c>
      <c r="I3606" s="209" t="s">
        <v>148</v>
      </c>
      <c r="J3606" s="209" t="s">
        <v>5389</v>
      </c>
      <c r="K3606" s="210">
        <v>10.210000000000001</v>
      </c>
      <c r="L3606" s="209" t="s">
        <v>5390</v>
      </c>
    </row>
    <row r="3607" spans="1:12" ht="13.5">
      <c r="A3607" s="209" t="s">
        <v>8969</v>
      </c>
      <c r="B3607" s="209" t="s">
        <v>8970</v>
      </c>
      <c r="C3607" s="209" t="s">
        <v>8971</v>
      </c>
      <c r="D3607" s="209" t="s">
        <v>8972</v>
      </c>
      <c r="E3607" s="210" t="s">
        <v>357</v>
      </c>
      <c r="F3607" s="209" t="s">
        <v>357</v>
      </c>
      <c r="G3607" s="209">
        <v>96800</v>
      </c>
      <c r="H3607" s="209" t="s">
        <v>9150</v>
      </c>
      <c r="I3607" s="209" t="s">
        <v>148</v>
      </c>
      <c r="J3607" s="209" t="s">
        <v>5389</v>
      </c>
      <c r="K3607" s="210">
        <v>14.05</v>
      </c>
      <c r="L3607" s="209" t="s">
        <v>5390</v>
      </c>
    </row>
    <row r="3608" spans="1:12" ht="13.5">
      <c r="A3608" s="209" t="s">
        <v>8969</v>
      </c>
      <c r="B3608" s="209" t="s">
        <v>8970</v>
      </c>
      <c r="C3608" s="209" t="s">
        <v>8971</v>
      </c>
      <c r="D3608" s="209" t="s">
        <v>8972</v>
      </c>
      <c r="E3608" s="210" t="s">
        <v>357</v>
      </c>
      <c r="F3608" s="209" t="s">
        <v>357</v>
      </c>
      <c r="G3608" s="209">
        <v>96801</v>
      </c>
      <c r="H3608" s="209" t="s">
        <v>9151</v>
      </c>
      <c r="I3608" s="209" t="s">
        <v>148</v>
      </c>
      <c r="J3608" s="209" t="s">
        <v>5389</v>
      </c>
      <c r="K3608" s="210">
        <v>21.7</v>
      </c>
      <c r="L3608" s="209" t="s">
        <v>5390</v>
      </c>
    </row>
    <row r="3609" spans="1:12" ht="13.5">
      <c r="A3609" s="209" t="s">
        <v>8969</v>
      </c>
      <c r="B3609" s="209" t="s">
        <v>8970</v>
      </c>
      <c r="C3609" s="209" t="s">
        <v>8971</v>
      </c>
      <c r="D3609" s="209" t="s">
        <v>8972</v>
      </c>
      <c r="E3609" s="210" t="s">
        <v>357</v>
      </c>
      <c r="F3609" s="209" t="s">
        <v>357</v>
      </c>
      <c r="G3609" s="209">
        <v>97327</v>
      </c>
      <c r="H3609" s="209" t="s">
        <v>9152</v>
      </c>
      <c r="I3609" s="209" t="s">
        <v>148</v>
      </c>
      <c r="J3609" s="209" t="s">
        <v>5389</v>
      </c>
      <c r="K3609" s="210">
        <v>26.54</v>
      </c>
      <c r="L3609" s="209" t="s">
        <v>5390</v>
      </c>
    </row>
    <row r="3610" spans="1:12" ht="13.5">
      <c r="A3610" s="209" t="s">
        <v>8969</v>
      </c>
      <c r="B3610" s="209" t="s">
        <v>8970</v>
      </c>
      <c r="C3610" s="209" t="s">
        <v>8971</v>
      </c>
      <c r="D3610" s="209" t="s">
        <v>8972</v>
      </c>
      <c r="E3610" s="210" t="s">
        <v>357</v>
      </c>
      <c r="F3610" s="209" t="s">
        <v>357</v>
      </c>
      <c r="G3610" s="209">
        <v>97328</v>
      </c>
      <c r="H3610" s="209" t="s">
        <v>9153</v>
      </c>
      <c r="I3610" s="209" t="s">
        <v>148</v>
      </c>
      <c r="J3610" s="209" t="s">
        <v>5389</v>
      </c>
      <c r="K3610" s="210">
        <v>44.9</v>
      </c>
      <c r="L3610" s="209" t="s">
        <v>5390</v>
      </c>
    </row>
    <row r="3611" spans="1:12" ht="13.5">
      <c r="A3611" s="209" t="s">
        <v>8969</v>
      </c>
      <c r="B3611" s="209" t="s">
        <v>8970</v>
      </c>
      <c r="C3611" s="209" t="s">
        <v>8971</v>
      </c>
      <c r="D3611" s="209" t="s">
        <v>8972</v>
      </c>
      <c r="E3611" s="210" t="s">
        <v>357</v>
      </c>
      <c r="F3611" s="209" t="s">
        <v>357</v>
      </c>
      <c r="G3611" s="209">
        <v>97329</v>
      </c>
      <c r="H3611" s="209" t="s">
        <v>9154</v>
      </c>
      <c r="I3611" s="209" t="s">
        <v>148</v>
      </c>
      <c r="J3611" s="209" t="s">
        <v>5389</v>
      </c>
      <c r="K3611" s="210">
        <v>56.99</v>
      </c>
      <c r="L3611" s="209" t="s">
        <v>5390</v>
      </c>
    </row>
    <row r="3612" spans="1:12" ht="13.5">
      <c r="A3612" s="209" t="s">
        <v>8969</v>
      </c>
      <c r="B3612" s="209" t="s">
        <v>8970</v>
      </c>
      <c r="C3612" s="209" t="s">
        <v>8971</v>
      </c>
      <c r="D3612" s="209" t="s">
        <v>8972</v>
      </c>
      <c r="E3612" s="210" t="s">
        <v>357</v>
      </c>
      <c r="F3612" s="209" t="s">
        <v>357</v>
      </c>
      <c r="G3612" s="209">
        <v>97330</v>
      </c>
      <c r="H3612" s="209" t="s">
        <v>9155</v>
      </c>
      <c r="I3612" s="209" t="s">
        <v>148</v>
      </c>
      <c r="J3612" s="209" t="s">
        <v>5389</v>
      </c>
      <c r="K3612" s="210">
        <v>69.73</v>
      </c>
      <c r="L3612" s="209" t="s">
        <v>5390</v>
      </c>
    </row>
    <row r="3613" spans="1:12" ht="13.5">
      <c r="A3613" s="209" t="s">
        <v>8969</v>
      </c>
      <c r="B3613" s="209" t="s">
        <v>8970</v>
      </c>
      <c r="C3613" s="209" t="s">
        <v>8971</v>
      </c>
      <c r="D3613" s="209" t="s">
        <v>8972</v>
      </c>
      <c r="E3613" s="210" t="s">
        <v>357</v>
      </c>
      <c r="F3613" s="209" t="s">
        <v>357</v>
      </c>
      <c r="G3613" s="209">
        <v>97331</v>
      </c>
      <c r="H3613" s="209" t="s">
        <v>9156</v>
      </c>
      <c r="I3613" s="209" t="s">
        <v>148</v>
      </c>
      <c r="J3613" s="209" t="s">
        <v>5389</v>
      </c>
      <c r="K3613" s="210">
        <v>26.82</v>
      </c>
      <c r="L3613" s="209" t="s">
        <v>5390</v>
      </c>
    </row>
    <row r="3614" spans="1:12" ht="13.5">
      <c r="A3614" s="209" t="s">
        <v>8969</v>
      </c>
      <c r="B3614" s="209" t="s">
        <v>8970</v>
      </c>
      <c r="C3614" s="209" t="s">
        <v>8971</v>
      </c>
      <c r="D3614" s="209" t="s">
        <v>8972</v>
      </c>
      <c r="E3614" s="210" t="s">
        <v>357</v>
      </c>
      <c r="F3614" s="209" t="s">
        <v>357</v>
      </c>
      <c r="G3614" s="209">
        <v>97332</v>
      </c>
      <c r="H3614" s="209" t="s">
        <v>9157</v>
      </c>
      <c r="I3614" s="209" t="s">
        <v>148</v>
      </c>
      <c r="J3614" s="209" t="s">
        <v>5389</v>
      </c>
      <c r="K3614" s="210">
        <v>45.22</v>
      </c>
      <c r="L3614" s="209" t="s">
        <v>5390</v>
      </c>
    </row>
    <row r="3615" spans="1:12" ht="13.5">
      <c r="A3615" s="209" t="s">
        <v>8969</v>
      </c>
      <c r="B3615" s="209" t="s">
        <v>8970</v>
      </c>
      <c r="C3615" s="209" t="s">
        <v>8971</v>
      </c>
      <c r="D3615" s="209" t="s">
        <v>8972</v>
      </c>
      <c r="E3615" s="210" t="s">
        <v>357</v>
      </c>
      <c r="F3615" s="209" t="s">
        <v>357</v>
      </c>
      <c r="G3615" s="209">
        <v>97333</v>
      </c>
      <c r="H3615" s="209" t="s">
        <v>9158</v>
      </c>
      <c r="I3615" s="209" t="s">
        <v>148</v>
      </c>
      <c r="J3615" s="209" t="s">
        <v>5389</v>
      </c>
      <c r="K3615" s="210">
        <v>57.37</v>
      </c>
      <c r="L3615" s="209" t="s">
        <v>5390</v>
      </c>
    </row>
    <row r="3616" spans="1:12" ht="13.5">
      <c r="A3616" s="209" t="s">
        <v>8969</v>
      </c>
      <c r="B3616" s="209" t="s">
        <v>8970</v>
      </c>
      <c r="C3616" s="209" t="s">
        <v>8971</v>
      </c>
      <c r="D3616" s="209" t="s">
        <v>8972</v>
      </c>
      <c r="E3616" s="210" t="s">
        <v>357</v>
      </c>
      <c r="F3616" s="209" t="s">
        <v>357</v>
      </c>
      <c r="G3616" s="209">
        <v>97334</v>
      </c>
      <c r="H3616" s="209" t="s">
        <v>9159</v>
      </c>
      <c r="I3616" s="209" t="s">
        <v>148</v>
      </c>
      <c r="J3616" s="209" t="s">
        <v>5389</v>
      </c>
      <c r="K3616" s="210">
        <v>70.17</v>
      </c>
      <c r="L3616" s="209" t="s">
        <v>5390</v>
      </c>
    </row>
    <row r="3617" spans="1:12" ht="13.5">
      <c r="A3617" s="209" t="s">
        <v>8969</v>
      </c>
      <c r="B3617" s="209" t="s">
        <v>8970</v>
      </c>
      <c r="C3617" s="209" t="s">
        <v>8971</v>
      </c>
      <c r="D3617" s="209" t="s">
        <v>8972</v>
      </c>
      <c r="E3617" s="210" t="s">
        <v>357</v>
      </c>
      <c r="F3617" s="209" t="s">
        <v>357</v>
      </c>
      <c r="G3617" s="209">
        <v>97335</v>
      </c>
      <c r="H3617" s="209" t="s">
        <v>9160</v>
      </c>
      <c r="I3617" s="209" t="s">
        <v>148</v>
      </c>
      <c r="J3617" s="209" t="s">
        <v>5389</v>
      </c>
      <c r="K3617" s="210">
        <v>78.900000000000006</v>
      </c>
      <c r="L3617" s="209" t="s">
        <v>5390</v>
      </c>
    </row>
    <row r="3618" spans="1:12" ht="13.5">
      <c r="A3618" s="209" t="s">
        <v>8969</v>
      </c>
      <c r="B3618" s="209" t="s">
        <v>8970</v>
      </c>
      <c r="C3618" s="209" t="s">
        <v>8971</v>
      </c>
      <c r="D3618" s="209" t="s">
        <v>8972</v>
      </c>
      <c r="E3618" s="210" t="s">
        <v>357</v>
      </c>
      <c r="F3618" s="209" t="s">
        <v>357</v>
      </c>
      <c r="G3618" s="209">
        <v>97336</v>
      </c>
      <c r="H3618" s="209" t="s">
        <v>9161</v>
      </c>
      <c r="I3618" s="209" t="s">
        <v>148</v>
      </c>
      <c r="J3618" s="209" t="s">
        <v>5389</v>
      </c>
      <c r="K3618" s="210">
        <v>100.41</v>
      </c>
      <c r="L3618" s="209" t="s">
        <v>5390</v>
      </c>
    </row>
    <row r="3619" spans="1:12" ht="13.5">
      <c r="A3619" s="209" t="s">
        <v>8969</v>
      </c>
      <c r="B3619" s="209" t="s">
        <v>8970</v>
      </c>
      <c r="C3619" s="209" t="s">
        <v>8971</v>
      </c>
      <c r="D3619" s="209" t="s">
        <v>8972</v>
      </c>
      <c r="E3619" s="210" t="s">
        <v>357</v>
      </c>
      <c r="F3619" s="209" t="s">
        <v>357</v>
      </c>
      <c r="G3619" s="209">
        <v>97337</v>
      </c>
      <c r="H3619" s="209" t="s">
        <v>9162</v>
      </c>
      <c r="I3619" s="209" t="s">
        <v>148</v>
      </c>
      <c r="J3619" s="209" t="s">
        <v>5389</v>
      </c>
      <c r="K3619" s="210">
        <v>151.09</v>
      </c>
      <c r="L3619" s="209" t="s">
        <v>5390</v>
      </c>
    </row>
    <row r="3620" spans="1:12" ht="13.5">
      <c r="A3620" s="209" t="s">
        <v>8969</v>
      </c>
      <c r="B3620" s="209" t="s">
        <v>8970</v>
      </c>
      <c r="C3620" s="209" t="s">
        <v>8971</v>
      </c>
      <c r="D3620" s="209" t="s">
        <v>8972</v>
      </c>
      <c r="E3620" s="210" t="s">
        <v>357</v>
      </c>
      <c r="F3620" s="209" t="s">
        <v>357</v>
      </c>
      <c r="G3620" s="209">
        <v>97338</v>
      </c>
      <c r="H3620" s="209" t="s">
        <v>9163</v>
      </c>
      <c r="I3620" s="209" t="s">
        <v>148</v>
      </c>
      <c r="J3620" s="209" t="s">
        <v>5389</v>
      </c>
      <c r="K3620" s="210">
        <v>181.81</v>
      </c>
      <c r="L3620" s="209" t="s">
        <v>5390</v>
      </c>
    </row>
    <row r="3621" spans="1:12" ht="13.5">
      <c r="A3621" s="209" t="s">
        <v>8969</v>
      </c>
      <c r="B3621" s="209" t="s">
        <v>8970</v>
      </c>
      <c r="C3621" s="209" t="s">
        <v>8971</v>
      </c>
      <c r="D3621" s="209" t="s">
        <v>8972</v>
      </c>
      <c r="E3621" s="210" t="s">
        <v>357</v>
      </c>
      <c r="F3621" s="209" t="s">
        <v>357</v>
      </c>
      <c r="G3621" s="209">
        <v>97339</v>
      </c>
      <c r="H3621" s="209" t="s">
        <v>9164</v>
      </c>
      <c r="I3621" s="209" t="s">
        <v>148</v>
      </c>
      <c r="J3621" s="209" t="s">
        <v>5389</v>
      </c>
      <c r="K3621" s="210">
        <v>195.68</v>
      </c>
      <c r="L3621" s="209" t="s">
        <v>5390</v>
      </c>
    </row>
    <row r="3622" spans="1:12" ht="13.5">
      <c r="A3622" s="209" t="s">
        <v>8969</v>
      </c>
      <c r="B3622" s="209" t="s">
        <v>8970</v>
      </c>
      <c r="C3622" s="209" t="s">
        <v>8971</v>
      </c>
      <c r="D3622" s="209" t="s">
        <v>8972</v>
      </c>
      <c r="E3622" s="210" t="s">
        <v>357</v>
      </c>
      <c r="F3622" s="209" t="s">
        <v>357</v>
      </c>
      <c r="G3622" s="209">
        <v>97340</v>
      </c>
      <c r="H3622" s="209" t="s">
        <v>9165</v>
      </c>
      <c r="I3622" s="209" t="s">
        <v>148</v>
      </c>
      <c r="J3622" s="209" t="s">
        <v>5389</v>
      </c>
      <c r="K3622" s="210">
        <v>196.69</v>
      </c>
      <c r="L3622" s="209" t="s">
        <v>5390</v>
      </c>
    </row>
    <row r="3623" spans="1:12" ht="13.5">
      <c r="A3623" s="209" t="s">
        <v>8969</v>
      </c>
      <c r="B3623" s="209" t="s">
        <v>8970</v>
      </c>
      <c r="C3623" s="209" t="s">
        <v>8971</v>
      </c>
      <c r="D3623" s="209" t="s">
        <v>8972</v>
      </c>
      <c r="E3623" s="210" t="s">
        <v>357</v>
      </c>
      <c r="F3623" s="209" t="s">
        <v>357</v>
      </c>
      <c r="G3623" s="209">
        <v>97347</v>
      </c>
      <c r="H3623" s="209" t="s">
        <v>9166</v>
      </c>
      <c r="I3623" s="209" t="s">
        <v>148</v>
      </c>
      <c r="J3623" s="209" t="s">
        <v>5389</v>
      </c>
      <c r="K3623" s="210">
        <v>95.09</v>
      </c>
      <c r="L3623" s="209" t="s">
        <v>5390</v>
      </c>
    </row>
    <row r="3624" spans="1:12" ht="13.5">
      <c r="A3624" s="209" t="s">
        <v>8969</v>
      </c>
      <c r="B3624" s="209" t="s">
        <v>8970</v>
      </c>
      <c r="C3624" s="209" t="s">
        <v>8971</v>
      </c>
      <c r="D3624" s="209" t="s">
        <v>8972</v>
      </c>
      <c r="E3624" s="210" t="s">
        <v>357</v>
      </c>
      <c r="F3624" s="209" t="s">
        <v>357</v>
      </c>
      <c r="G3624" s="209">
        <v>97348</v>
      </c>
      <c r="H3624" s="209" t="s">
        <v>9167</v>
      </c>
      <c r="I3624" s="209" t="s">
        <v>148</v>
      </c>
      <c r="J3624" s="209" t="s">
        <v>5389</v>
      </c>
      <c r="K3624" s="210">
        <v>131.41</v>
      </c>
      <c r="L3624" s="209" t="s">
        <v>5390</v>
      </c>
    </row>
    <row r="3625" spans="1:12" ht="13.5">
      <c r="A3625" s="209" t="s">
        <v>8969</v>
      </c>
      <c r="B3625" s="209" t="s">
        <v>8970</v>
      </c>
      <c r="C3625" s="209" t="s">
        <v>8971</v>
      </c>
      <c r="D3625" s="209" t="s">
        <v>8972</v>
      </c>
      <c r="E3625" s="210" t="s">
        <v>357</v>
      </c>
      <c r="F3625" s="209" t="s">
        <v>357</v>
      </c>
      <c r="G3625" s="209">
        <v>97349</v>
      </c>
      <c r="H3625" s="209" t="s">
        <v>9168</v>
      </c>
      <c r="I3625" s="209" t="s">
        <v>148</v>
      </c>
      <c r="J3625" s="209" t="s">
        <v>5389</v>
      </c>
      <c r="K3625" s="210">
        <v>189.48</v>
      </c>
      <c r="L3625" s="209" t="s">
        <v>5390</v>
      </c>
    </row>
    <row r="3626" spans="1:12" ht="13.5">
      <c r="A3626" s="209" t="s">
        <v>8969</v>
      </c>
      <c r="B3626" s="209" t="s">
        <v>8970</v>
      </c>
      <c r="C3626" s="209" t="s">
        <v>8971</v>
      </c>
      <c r="D3626" s="209" t="s">
        <v>8972</v>
      </c>
      <c r="E3626" s="210" t="s">
        <v>357</v>
      </c>
      <c r="F3626" s="209" t="s">
        <v>357</v>
      </c>
      <c r="G3626" s="209">
        <v>97350</v>
      </c>
      <c r="H3626" s="209" t="s">
        <v>9169</v>
      </c>
      <c r="I3626" s="209" t="s">
        <v>148</v>
      </c>
      <c r="J3626" s="209" t="s">
        <v>5389</v>
      </c>
      <c r="K3626" s="210">
        <v>230.08</v>
      </c>
      <c r="L3626" s="209" t="s">
        <v>5390</v>
      </c>
    </row>
    <row r="3627" spans="1:12" ht="13.5">
      <c r="A3627" s="209" t="s">
        <v>8969</v>
      </c>
      <c r="B3627" s="209" t="s">
        <v>8970</v>
      </c>
      <c r="C3627" s="209" t="s">
        <v>8971</v>
      </c>
      <c r="D3627" s="209" t="s">
        <v>8972</v>
      </c>
      <c r="E3627" s="210" t="s">
        <v>357</v>
      </c>
      <c r="F3627" s="209" t="s">
        <v>357</v>
      </c>
      <c r="G3627" s="209">
        <v>97351</v>
      </c>
      <c r="H3627" s="209" t="s">
        <v>9170</v>
      </c>
      <c r="I3627" s="209" t="s">
        <v>148</v>
      </c>
      <c r="J3627" s="209" t="s">
        <v>5389</v>
      </c>
      <c r="K3627" s="210">
        <v>318.18</v>
      </c>
      <c r="L3627" s="209" t="s">
        <v>5390</v>
      </c>
    </row>
    <row r="3628" spans="1:12" ht="13.5">
      <c r="A3628" s="209" t="s">
        <v>8969</v>
      </c>
      <c r="B3628" s="209" t="s">
        <v>8970</v>
      </c>
      <c r="C3628" s="209" t="s">
        <v>8971</v>
      </c>
      <c r="D3628" s="209" t="s">
        <v>8972</v>
      </c>
      <c r="E3628" s="210" t="s">
        <v>357</v>
      </c>
      <c r="F3628" s="209" t="s">
        <v>357</v>
      </c>
      <c r="G3628" s="209">
        <v>97352</v>
      </c>
      <c r="H3628" s="209" t="s">
        <v>9171</v>
      </c>
      <c r="I3628" s="209" t="s">
        <v>148</v>
      </c>
      <c r="J3628" s="209" t="s">
        <v>5389</v>
      </c>
      <c r="K3628" s="210">
        <v>412.41</v>
      </c>
      <c r="L3628" s="209" t="s">
        <v>5390</v>
      </c>
    </row>
    <row r="3629" spans="1:12" ht="13.5">
      <c r="A3629" s="209" t="s">
        <v>8969</v>
      </c>
      <c r="B3629" s="209" t="s">
        <v>8970</v>
      </c>
      <c r="C3629" s="209" t="s">
        <v>8971</v>
      </c>
      <c r="D3629" s="209" t="s">
        <v>8972</v>
      </c>
      <c r="E3629" s="210" t="s">
        <v>357</v>
      </c>
      <c r="F3629" s="209" t="s">
        <v>357</v>
      </c>
      <c r="G3629" s="209">
        <v>97353</v>
      </c>
      <c r="H3629" s="209" t="s">
        <v>9172</v>
      </c>
      <c r="I3629" s="209" t="s">
        <v>148</v>
      </c>
      <c r="J3629" s="209" t="s">
        <v>5389</v>
      </c>
      <c r="K3629" s="210">
        <v>62.15</v>
      </c>
      <c r="L3629" s="209" t="s">
        <v>5390</v>
      </c>
    </row>
    <row r="3630" spans="1:12" ht="13.5">
      <c r="A3630" s="209" t="s">
        <v>8969</v>
      </c>
      <c r="B3630" s="209" t="s">
        <v>8970</v>
      </c>
      <c r="C3630" s="209" t="s">
        <v>8971</v>
      </c>
      <c r="D3630" s="209" t="s">
        <v>8972</v>
      </c>
      <c r="E3630" s="210" t="s">
        <v>357</v>
      </c>
      <c r="F3630" s="209" t="s">
        <v>357</v>
      </c>
      <c r="G3630" s="209">
        <v>97354</v>
      </c>
      <c r="H3630" s="209" t="s">
        <v>9173</v>
      </c>
      <c r="I3630" s="209" t="s">
        <v>148</v>
      </c>
      <c r="J3630" s="209" t="s">
        <v>5389</v>
      </c>
      <c r="K3630" s="210">
        <v>98.93</v>
      </c>
      <c r="L3630" s="209" t="s">
        <v>5390</v>
      </c>
    </row>
    <row r="3631" spans="1:12" ht="13.5">
      <c r="A3631" s="209" t="s">
        <v>8969</v>
      </c>
      <c r="B3631" s="209" t="s">
        <v>8970</v>
      </c>
      <c r="C3631" s="209" t="s">
        <v>8971</v>
      </c>
      <c r="D3631" s="209" t="s">
        <v>8972</v>
      </c>
      <c r="E3631" s="210" t="s">
        <v>357</v>
      </c>
      <c r="F3631" s="209" t="s">
        <v>357</v>
      </c>
      <c r="G3631" s="209">
        <v>97355</v>
      </c>
      <c r="H3631" s="209" t="s">
        <v>9174</v>
      </c>
      <c r="I3631" s="209" t="s">
        <v>148</v>
      </c>
      <c r="J3631" s="209" t="s">
        <v>5389</v>
      </c>
      <c r="K3631" s="210">
        <v>135.51</v>
      </c>
      <c r="L3631" s="209" t="s">
        <v>5390</v>
      </c>
    </row>
    <row r="3632" spans="1:12" ht="13.5">
      <c r="A3632" s="209" t="s">
        <v>8969</v>
      </c>
      <c r="B3632" s="209" t="s">
        <v>8970</v>
      </c>
      <c r="C3632" s="209" t="s">
        <v>8971</v>
      </c>
      <c r="D3632" s="209" t="s">
        <v>8972</v>
      </c>
      <c r="E3632" s="210" t="s">
        <v>357</v>
      </c>
      <c r="F3632" s="209" t="s">
        <v>357</v>
      </c>
      <c r="G3632" s="209">
        <v>97356</v>
      </c>
      <c r="H3632" s="209" t="s">
        <v>9175</v>
      </c>
      <c r="I3632" s="209" t="s">
        <v>148</v>
      </c>
      <c r="J3632" s="209" t="s">
        <v>5389</v>
      </c>
      <c r="K3632" s="210">
        <v>70.58</v>
      </c>
      <c r="L3632" s="209" t="s">
        <v>5390</v>
      </c>
    </row>
    <row r="3633" spans="1:12" ht="13.5">
      <c r="A3633" s="209" t="s">
        <v>8969</v>
      </c>
      <c r="B3633" s="209" t="s">
        <v>8970</v>
      </c>
      <c r="C3633" s="209" t="s">
        <v>8971</v>
      </c>
      <c r="D3633" s="209" t="s">
        <v>8972</v>
      </c>
      <c r="E3633" s="210" t="s">
        <v>357</v>
      </c>
      <c r="F3633" s="209" t="s">
        <v>357</v>
      </c>
      <c r="G3633" s="209">
        <v>97357</v>
      </c>
      <c r="H3633" s="209" t="s">
        <v>9176</v>
      </c>
      <c r="I3633" s="209" t="s">
        <v>148</v>
      </c>
      <c r="J3633" s="209" t="s">
        <v>5389</v>
      </c>
      <c r="K3633" s="210">
        <v>113.4</v>
      </c>
      <c r="L3633" s="209" t="s">
        <v>5390</v>
      </c>
    </row>
    <row r="3634" spans="1:12" ht="13.5">
      <c r="A3634" s="209" t="s">
        <v>8969</v>
      </c>
      <c r="B3634" s="209" t="s">
        <v>8970</v>
      </c>
      <c r="C3634" s="209" t="s">
        <v>8971</v>
      </c>
      <c r="D3634" s="209" t="s">
        <v>8972</v>
      </c>
      <c r="E3634" s="210" t="s">
        <v>357</v>
      </c>
      <c r="F3634" s="209" t="s">
        <v>357</v>
      </c>
      <c r="G3634" s="209">
        <v>97358</v>
      </c>
      <c r="H3634" s="209" t="s">
        <v>9177</v>
      </c>
      <c r="I3634" s="209" t="s">
        <v>148</v>
      </c>
      <c r="J3634" s="209" t="s">
        <v>5389</v>
      </c>
      <c r="K3634" s="210">
        <v>155.24</v>
      </c>
      <c r="L3634" s="209" t="s">
        <v>5390</v>
      </c>
    </row>
    <row r="3635" spans="1:12" ht="13.5">
      <c r="A3635" s="209" t="s">
        <v>8969</v>
      </c>
      <c r="B3635" s="209" t="s">
        <v>8970</v>
      </c>
      <c r="C3635" s="209" t="s">
        <v>8971</v>
      </c>
      <c r="D3635" s="209" t="s">
        <v>8972</v>
      </c>
      <c r="E3635" s="210" t="s">
        <v>357</v>
      </c>
      <c r="F3635" s="209" t="s">
        <v>357</v>
      </c>
      <c r="G3635" s="209">
        <v>97498</v>
      </c>
      <c r="H3635" s="209" t="s">
        <v>9178</v>
      </c>
      <c r="I3635" s="209" t="s">
        <v>148</v>
      </c>
      <c r="J3635" s="209" t="s">
        <v>5389</v>
      </c>
      <c r="K3635" s="210">
        <v>43.53</v>
      </c>
      <c r="L3635" s="209" t="s">
        <v>5390</v>
      </c>
    </row>
    <row r="3636" spans="1:12" ht="13.5">
      <c r="A3636" s="209" t="s">
        <v>8969</v>
      </c>
      <c r="B3636" s="209" t="s">
        <v>8970</v>
      </c>
      <c r="C3636" s="209" t="s">
        <v>8971</v>
      </c>
      <c r="D3636" s="209" t="s">
        <v>8972</v>
      </c>
      <c r="E3636" s="210" t="s">
        <v>357</v>
      </c>
      <c r="F3636" s="209" t="s">
        <v>357</v>
      </c>
      <c r="G3636" s="209">
        <v>97535</v>
      </c>
      <c r="H3636" s="209" t="s">
        <v>9179</v>
      </c>
      <c r="I3636" s="209" t="s">
        <v>148</v>
      </c>
      <c r="J3636" s="209" t="s">
        <v>5389</v>
      </c>
      <c r="K3636" s="210">
        <v>47.36</v>
      </c>
      <c r="L3636" s="209" t="s">
        <v>5390</v>
      </c>
    </row>
    <row r="3637" spans="1:12" ht="13.5">
      <c r="A3637" s="209" t="s">
        <v>8969</v>
      </c>
      <c r="B3637" s="209" t="s">
        <v>8970</v>
      </c>
      <c r="C3637" s="209" t="s">
        <v>8971</v>
      </c>
      <c r="D3637" s="209" t="s">
        <v>8972</v>
      </c>
      <c r="E3637" s="210" t="s">
        <v>357</v>
      </c>
      <c r="F3637" s="209" t="s">
        <v>357</v>
      </c>
      <c r="G3637" s="209">
        <v>97536</v>
      </c>
      <c r="H3637" s="209" t="s">
        <v>9180</v>
      </c>
      <c r="I3637" s="209" t="s">
        <v>148</v>
      </c>
      <c r="J3637" s="209" t="s">
        <v>5389</v>
      </c>
      <c r="K3637" s="210">
        <v>56.18</v>
      </c>
      <c r="L3637" s="209" t="s">
        <v>5390</v>
      </c>
    </row>
    <row r="3638" spans="1:12" ht="13.5">
      <c r="A3638" s="209" t="s">
        <v>8969</v>
      </c>
      <c r="B3638" s="209" t="s">
        <v>8970</v>
      </c>
      <c r="C3638" s="209" t="s">
        <v>8971</v>
      </c>
      <c r="D3638" s="209" t="s">
        <v>8972</v>
      </c>
      <c r="E3638" s="210" t="s">
        <v>357</v>
      </c>
      <c r="F3638" s="209" t="s">
        <v>357</v>
      </c>
      <c r="G3638" s="209">
        <v>100788</v>
      </c>
      <c r="H3638" s="209" t="s">
        <v>9181</v>
      </c>
      <c r="I3638" s="209" t="s">
        <v>161</v>
      </c>
      <c r="J3638" s="209" t="s">
        <v>5389</v>
      </c>
      <c r="K3638" s="210">
        <v>614.53</v>
      </c>
      <c r="L3638" s="209" t="s">
        <v>5390</v>
      </c>
    </row>
    <row r="3639" spans="1:12" ht="13.5">
      <c r="A3639" s="209" t="s">
        <v>8969</v>
      </c>
      <c r="B3639" s="209" t="s">
        <v>8970</v>
      </c>
      <c r="C3639" s="209" t="s">
        <v>8971</v>
      </c>
      <c r="D3639" s="209" t="s">
        <v>8972</v>
      </c>
      <c r="E3639" s="210" t="s">
        <v>357</v>
      </c>
      <c r="F3639" s="209" t="s">
        <v>357</v>
      </c>
      <c r="G3639" s="209">
        <v>100791</v>
      </c>
      <c r="H3639" s="209" t="s">
        <v>9182</v>
      </c>
      <c r="I3639" s="209" t="s">
        <v>148</v>
      </c>
      <c r="J3639" s="209" t="s">
        <v>5389</v>
      </c>
      <c r="K3639" s="210">
        <v>16.77</v>
      </c>
      <c r="L3639" s="209" t="s">
        <v>5390</v>
      </c>
    </row>
    <row r="3640" spans="1:12" ht="13.5">
      <c r="A3640" s="209" t="s">
        <v>8969</v>
      </c>
      <c r="B3640" s="209" t="s">
        <v>8970</v>
      </c>
      <c r="C3640" s="209" t="s">
        <v>8971</v>
      </c>
      <c r="D3640" s="209" t="s">
        <v>8972</v>
      </c>
      <c r="E3640" s="210" t="s">
        <v>357</v>
      </c>
      <c r="F3640" s="209" t="s">
        <v>357</v>
      </c>
      <c r="G3640" s="209">
        <v>100792</v>
      </c>
      <c r="H3640" s="209" t="s">
        <v>9183</v>
      </c>
      <c r="I3640" s="209" t="s">
        <v>148</v>
      </c>
      <c r="J3640" s="209" t="s">
        <v>5389</v>
      </c>
      <c r="K3640" s="210">
        <v>24.69</v>
      </c>
      <c r="L3640" s="209" t="s">
        <v>5390</v>
      </c>
    </row>
    <row r="3641" spans="1:12" ht="13.5">
      <c r="A3641" s="209" t="s">
        <v>8969</v>
      </c>
      <c r="B3641" s="209" t="s">
        <v>8970</v>
      </c>
      <c r="C3641" s="209" t="s">
        <v>8971</v>
      </c>
      <c r="D3641" s="209" t="s">
        <v>8972</v>
      </c>
      <c r="E3641" s="210" t="s">
        <v>357</v>
      </c>
      <c r="F3641" s="209" t="s">
        <v>357</v>
      </c>
      <c r="G3641" s="209">
        <v>100793</v>
      </c>
      <c r="H3641" s="209" t="s">
        <v>9184</v>
      </c>
      <c r="I3641" s="209" t="s">
        <v>148</v>
      </c>
      <c r="J3641" s="209" t="s">
        <v>5389</v>
      </c>
      <c r="K3641" s="210">
        <v>32.82</v>
      </c>
      <c r="L3641" s="209" t="s">
        <v>5390</v>
      </c>
    </row>
    <row r="3642" spans="1:12" ht="13.5">
      <c r="A3642" s="209" t="s">
        <v>8969</v>
      </c>
      <c r="B3642" s="209" t="s">
        <v>8970</v>
      </c>
      <c r="C3642" s="209" t="s">
        <v>8971</v>
      </c>
      <c r="D3642" s="209" t="s">
        <v>8972</v>
      </c>
      <c r="E3642" s="210" t="s">
        <v>357</v>
      </c>
      <c r="F3642" s="209" t="s">
        <v>357</v>
      </c>
      <c r="G3642" s="209">
        <v>100794</v>
      </c>
      <c r="H3642" s="209" t="s">
        <v>9185</v>
      </c>
      <c r="I3642" s="209" t="s">
        <v>148</v>
      </c>
      <c r="J3642" s="209" t="s">
        <v>5389</v>
      </c>
      <c r="K3642" s="210">
        <v>44.34</v>
      </c>
      <c r="L3642" s="209" t="s">
        <v>5390</v>
      </c>
    </row>
    <row r="3643" spans="1:12" ht="13.5">
      <c r="A3643" s="209" t="s">
        <v>8969</v>
      </c>
      <c r="B3643" s="209" t="s">
        <v>8970</v>
      </c>
      <c r="C3643" s="209" t="s">
        <v>8971</v>
      </c>
      <c r="D3643" s="209" t="s">
        <v>8972</v>
      </c>
      <c r="E3643" s="210" t="s">
        <v>357</v>
      </c>
      <c r="F3643" s="209" t="s">
        <v>357</v>
      </c>
      <c r="G3643" s="209">
        <v>100799</v>
      </c>
      <c r="H3643" s="209" t="s">
        <v>9186</v>
      </c>
      <c r="I3643" s="209" t="s">
        <v>148</v>
      </c>
      <c r="J3643" s="209" t="s">
        <v>5389</v>
      </c>
      <c r="K3643" s="210">
        <v>17.170000000000002</v>
      </c>
      <c r="L3643" s="209" t="s">
        <v>5390</v>
      </c>
    </row>
    <row r="3644" spans="1:12" ht="13.5">
      <c r="A3644" s="209" t="s">
        <v>8969</v>
      </c>
      <c r="B3644" s="209" t="s">
        <v>8970</v>
      </c>
      <c r="C3644" s="209" t="s">
        <v>8971</v>
      </c>
      <c r="D3644" s="209" t="s">
        <v>8972</v>
      </c>
      <c r="E3644" s="210" t="s">
        <v>357</v>
      </c>
      <c r="F3644" s="209" t="s">
        <v>357</v>
      </c>
      <c r="G3644" s="209">
        <v>100800</v>
      </c>
      <c r="H3644" s="209" t="s">
        <v>9187</v>
      </c>
      <c r="I3644" s="209" t="s">
        <v>148</v>
      </c>
      <c r="J3644" s="209" t="s">
        <v>5389</v>
      </c>
      <c r="K3644" s="210">
        <v>25.09</v>
      </c>
      <c r="L3644" s="209" t="s">
        <v>5390</v>
      </c>
    </row>
    <row r="3645" spans="1:12" ht="13.5">
      <c r="A3645" s="209" t="s">
        <v>8969</v>
      </c>
      <c r="B3645" s="209" t="s">
        <v>8970</v>
      </c>
      <c r="C3645" s="209" t="s">
        <v>8971</v>
      </c>
      <c r="D3645" s="209" t="s">
        <v>8972</v>
      </c>
      <c r="E3645" s="210" t="s">
        <v>357</v>
      </c>
      <c r="F3645" s="209" t="s">
        <v>357</v>
      </c>
      <c r="G3645" s="209">
        <v>100801</v>
      </c>
      <c r="H3645" s="209" t="s">
        <v>9188</v>
      </c>
      <c r="I3645" s="209" t="s">
        <v>148</v>
      </c>
      <c r="J3645" s="209" t="s">
        <v>5389</v>
      </c>
      <c r="K3645" s="210">
        <v>33.21</v>
      </c>
      <c r="L3645" s="209" t="s">
        <v>5390</v>
      </c>
    </row>
    <row r="3646" spans="1:12" ht="13.5">
      <c r="A3646" s="209" t="s">
        <v>8969</v>
      </c>
      <c r="B3646" s="209" t="s">
        <v>8970</v>
      </c>
      <c r="C3646" s="209" t="s">
        <v>8971</v>
      </c>
      <c r="D3646" s="209" t="s">
        <v>8972</v>
      </c>
      <c r="E3646" s="210" t="s">
        <v>357</v>
      </c>
      <c r="F3646" s="209" t="s">
        <v>357</v>
      </c>
      <c r="G3646" s="209">
        <v>100802</v>
      </c>
      <c r="H3646" s="209" t="s">
        <v>9189</v>
      </c>
      <c r="I3646" s="209" t="s">
        <v>148</v>
      </c>
      <c r="J3646" s="209" t="s">
        <v>5389</v>
      </c>
      <c r="K3646" s="210">
        <v>44.73</v>
      </c>
      <c r="L3646" s="209" t="s">
        <v>5390</v>
      </c>
    </row>
    <row r="3647" spans="1:12" ht="13.5">
      <c r="A3647" s="209" t="s">
        <v>8969</v>
      </c>
      <c r="B3647" s="209" t="s">
        <v>8970</v>
      </c>
      <c r="C3647" s="209" t="s">
        <v>8971</v>
      </c>
      <c r="D3647" s="209" t="s">
        <v>8972</v>
      </c>
      <c r="E3647" s="210" t="s">
        <v>357</v>
      </c>
      <c r="F3647" s="209" t="s">
        <v>357</v>
      </c>
      <c r="G3647" s="209">
        <v>100803</v>
      </c>
      <c r="H3647" s="209" t="s">
        <v>9190</v>
      </c>
      <c r="I3647" s="209" t="s">
        <v>148</v>
      </c>
      <c r="J3647" s="209" t="s">
        <v>5389</v>
      </c>
      <c r="K3647" s="210">
        <v>15.97</v>
      </c>
      <c r="L3647" s="209" t="s">
        <v>5390</v>
      </c>
    </row>
    <row r="3648" spans="1:12" ht="13.5">
      <c r="A3648" s="209" t="s">
        <v>8969</v>
      </c>
      <c r="B3648" s="209" t="s">
        <v>8970</v>
      </c>
      <c r="C3648" s="209" t="s">
        <v>8971</v>
      </c>
      <c r="D3648" s="209" t="s">
        <v>8972</v>
      </c>
      <c r="E3648" s="210" t="s">
        <v>357</v>
      </c>
      <c r="F3648" s="209" t="s">
        <v>357</v>
      </c>
      <c r="G3648" s="209">
        <v>100804</v>
      </c>
      <c r="H3648" s="209" t="s">
        <v>9191</v>
      </c>
      <c r="I3648" s="209" t="s">
        <v>148</v>
      </c>
      <c r="J3648" s="209" t="s">
        <v>5389</v>
      </c>
      <c r="K3648" s="210">
        <v>23.74</v>
      </c>
      <c r="L3648" s="209" t="s">
        <v>5390</v>
      </c>
    </row>
    <row r="3649" spans="1:12" ht="13.5">
      <c r="A3649" s="209" t="s">
        <v>8969</v>
      </c>
      <c r="B3649" s="209" t="s">
        <v>8970</v>
      </c>
      <c r="C3649" s="209" t="s">
        <v>8971</v>
      </c>
      <c r="D3649" s="209" t="s">
        <v>8972</v>
      </c>
      <c r="E3649" s="210" t="s">
        <v>357</v>
      </c>
      <c r="F3649" s="209" t="s">
        <v>357</v>
      </c>
      <c r="G3649" s="209">
        <v>100805</v>
      </c>
      <c r="H3649" s="209" t="s">
        <v>9192</v>
      </c>
      <c r="I3649" s="209" t="s">
        <v>148</v>
      </c>
      <c r="J3649" s="209" t="s">
        <v>5389</v>
      </c>
      <c r="K3649" s="210">
        <v>31.69</v>
      </c>
      <c r="L3649" s="209" t="s">
        <v>5390</v>
      </c>
    </row>
    <row r="3650" spans="1:12" ht="13.5">
      <c r="A3650" s="209" t="s">
        <v>8969</v>
      </c>
      <c r="B3650" s="209" t="s">
        <v>8970</v>
      </c>
      <c r="C3650" s="209" t="s">
        <v>8971</v>
      </c>
      <c r="D3650" s="209" t="s">
        <v>8972</v>
      </c>
      <c r="E3650" s="210" t="s">
        <v>357</v>
      </c>
      <c r="F3650" s="209" t="s">
        <v>357</v>
      </c>
      <c r="G3650" s="209">
        <v>100806</v>
      </c>
      <c r="H3650" s="209" t="s">
        <v>9193</v>
      </c>
      <c r="I3650" s="209" t="s">
        <v>148</v>
      </c>
      <c r="J3650" s="209" t="s">
        <v>5389</v>
      </c>
      <c r="K3650" s="210">
        <v>42.95</v>
      </c>
      <c r="L3650" s="209" t="s">
        <v>5390</v>
      </c>
    </row>
    <row r="3651" spans="1:12" ht="13.5">
      <c r="A3651" s="209" t="s">
        <v>8969</v>
      </c>
      <c r="B3651" s="209" t="s">
        <v>8970</v>
      </c>
      <c r="C3651" s="209" t="s">
        <v>8971</v>
      </c>
      <c r="D3651" s="209" t="s">
        <v>8972</v>
      </c>
      <c r="E3651" s="210" t="s">
        <v>357</v>
      </c>
      <c r="F3651" s="209" t="s">
        <v>357</v>
      </c>
      <c r="G3651" s="209">
        <v>100807</v>
      </c>
      <c r="H3651" s="209" t="s">
        <v>9194</v>
      </c>
      <c r="I3651" s="209" t="s">
        <v>148</v>
      </c>
      <c r="J3651" s="209" t="s">
        <v>5389</v>
      </c>
      <c r="K3651" s="210">
        <v>21.72</v>
      </c>
      <c r="L3651" s="209" t="s">
        <v>5390</v>
      </c>
    </row>
    <row r="3652" spans="1:12" ht="13.5">
      <c r="A3652" s="209" t="s">
        <v>8969</v>
      </c>
      <c r="B3652" s="209" t="s">
        <v>8970</v>
      </c>
      <c r="C3652" s="209" t="s">
        <v>8971</v>
      </c>
      <c r="D3652" s="209" t="s">
        <v>8972</v>
      </c>
      <c r="E3652" s="210" t="s">
        <v>357</v>
      </c>
      <c r="F3652" s="209" t="s">
        <v>357</v>
      </c>
      <c r="G3652" s="209">
        <v>100808</v>
      </c>
      <c r="H3652" s="209" t="s">
        <v>9195</v>
      </c>
      <c r="I3652" s="209" t="s">
        <v>148</v>
      </c>
      <c r="J3652" s="209" t="s">
        <v>5389</v>
      </c>
      <c r="K3652" s="210">
        <v>30.49</v>
      </c>
      <c r="L3652" s="209" t="s">
        <v>5390</v>
      </c>
    </row>
    <row r="3653" spans="1:12" ht="13.5">
      <c r="A3653" s="209" t="s">
        <v>8969</v>
      </c>
      <c r="B3653" s="209" t="s">
        <v>8970</v>
      </c>
      <c r="C3653" s="209" t="s">
        <v>8971</v>
      </c>
      <c r="D3653" s="209" t="s">
        <v>8972</v>
      </c>
      <c r="E3653" s="210" t="s">
        <v>357</v>
      </c>
      <c r="F3653" s="209" t="s">
        <v>357</v>
      </c>
      <c r="G3653" s="209">
        <v>100809</v>
      </c>
      <c r="H3653" s="209" t="s">
        <v>9196</v>
      </c>
      <c r="I3653" s="209" t="s">
        <v>148</v>
      </c>
      <c r="J3653" s="209" t="s">
        <v>5389</v>
      </c>
      <c r="K3653" s="210">
        <v>39.69</v>
      </c>
      <c r="L3653" s="209" t="s">
        <v>5390</v>
      </c>
    </row>
    <row r="3654" spans="1:12" ht="13.5">
      <c r="A3654" s="209" t="s">
        <v>8969</v>
      </c>
      <c r="B3654" s="209" t="s">
        <v>8970</v>
      </c>
      <c r="C3654" s="209" t="s">
        <v>8971</v>
      </c>
      <c r="D3654" s="209" t="s">
        <v>8972</v>
      </c>
      <c r="E3654" s="210" t="s">
        <v>357</v>
      </c>
      <c r="F3654" s="209" t="s">
        <v>357</v>
      </c>
      <c r="G3654" s="209">
        <v>100810</v>
      </c>
      <c r="H3654" s="209" t="s">
        <v>9197</v>
      </c>
      <c r="I3654" s="209" t="s">
        <v>148</v>
      </c>
      <c r="J3654" s="209" t="s">
        <v>5389</v>
      </c>
      <c r="K3654" s="210">
        <v>52.69</v>
      </c>
      <c r="L3654" s="209" t="s">
        <v>5390</v>
      </c>
    </row>
    <row r="3655" spans="1:12" ht="13.5">
      <c r="A3655" s="209" t="s">
        <v>8969</v>
      </c>
      <c r="B3655" s="209" t="s">
        <v>8970</v>
      </c>
      <c r="C3655" s="209" t="s">
        <v>8971</v>
      </c>
      <c r="D3655" s="209" t="s">
        <v>8972</v>
      </c>
      <c r="E3655" s="210" t="s">
        <v>357</v>
      </c>
      <c r="F3655" s="209" t="s">
        <v>357</v>
      </c>
      <c r="G3655" s="209">
        <v>101918</v>
      </c>
      <c r="H3655" s="209" t="s">
        <v>9198</v>
      </c>
      <c r="I3655" s="209" t="s">
        <v>148</v>
      </c>
      <c r="J3655" s="209" t="s">
        <v>5389</v>
      </c>
      <c r="K3655" s="210">
        <v>204.79</v>
      </c>
      <c r="L3655" s="209" t="s">
        <v>5390</v>
      </c>
    </row>
    <row r="3656" spans="1:12" ht="13.5">
      <c r="A3656" s="209" t="s">
        <v>8969</v>
      </c>
      <c r="B3656" s="209" t="s">
        <v>8970</v>
      </c>
      <c r="C3656" s="209" t="s">
        <v>8971</v>
      </c>
      <c r="D3656" s="209" t="s">
        <v>8972</v>
      </c>
      <c r="E3656" s="210" t="s">
        <v>357</v>
      </c>
      <c r="F3656" s="209" t="s">
        <v>357</v>
      </c>
      <c r="G3656" s="209">
        <v>101919</v>
      </c>
      <c r="H3656" s="209" t="s">
        <v>9199</v>
      </c>
      <c r="I3656" s="209" t="s">
        <v>161</v>
      </c>
      <c r="J3656" s="209" t="s">
        <v>5389</v>
      </c>
      <c r="K3656" s="210">
        <v>443.44</v>
      </c>
      <c r="L3656" s="209" t="s">
        <v>5390</v>
      </c>
    </row>
    <row r="3657" spans="1:12" ht="13.5">
      <c r="A3657" s="209" t="s">
        <v>8969</v>
      </c>
      <c r="B3657" s="209" t="s">
        <v>8970</v>
      </c>
      <c r="C3657" s="209" t="s">
        <v>8971</v>
      </c>
      <c r="D3657" s="209" t="s">
        <v>8972</v>
      </c>
      <c r="E3657" s="210" t="s">
        <v>357</v>
      </c>
      <c r="F3657" s="209" t="s">
        <v>357</v>
      </c>
      <c r="G3657" s="209">
        <v>101920</v>
      </c>
      <c r="H3657" s="209" t="s">
        <v>9200</v>
      </c>
      <c r="I3657" s="209" t="s">
        <v>161</v>
      </c>
      <c r="J3657" s="209" t="s">
        <v>5389</v>
      </c>
      <c r="K3657" s="210">
        <v>204.47</v>
      </c>
      <c r="L3657" s="209" t="s">
        <v>5390</v>
      </c>
    </row>
    <row r="3658" spans="1:12" ht="13.5">
      <c r="A3658" s="209" t="s">
        <v>8969</v>
      </c>
      <c r="B3658" s="209" t="s">
        <v>8970</v>
      </c>
      <c r="C3658" s="209" t="s">
        <v>8971</v>
      </c>
      <c r="D3658" s="209" t="s">
        <v>8972</v>
      </c>
      <c r="E3658" s="210" t="s">
        <v>357</v>
      </c>
      <c r="F3658" s="209" t="s">
        <v>357</v>
      </c>
      <c r="G3658" s="209">
        <v>101921</v>
      </c>
      <c r="H3658" s="209" t="s">
        <v>9201</v>
      </c>
      <c r="I3658" s="209" t="s">
        <v>161</v>
      </c>
      <c r="J3658" s="209" t="s">
        <v>5389</v>
      </c>
      <c r="K3658" s="210">
        <v>235.24</v>
      </c>
      <c r="L3658" s="209" t="s">
        <v>5390</v>
      </c>
    </row>
    <row r="3659" spans="1:12" ht="13.5">
      <c r="A3659" s="209" t="s">
        <v>8969</v>
      </c>
      <c r="B3659" s="209" t="s">
        <v>8970</v>
      </c>
      <c r="C3659" s="209" t="s">
        <v>8971</v>
      </c>
      <c r="D3659" s="209" t="s">
        <v>8972</v>
      </c>
      <c r="E3659" s="210" t="s">
        <v>357</v>
      </c>
      <c r="F3659" s="209" t="s">
        <v>357</v>
      </c>
      <c r="G3659" s="209">
        <v>101922</v>
      </c>
      <c r="H3659" s="209" t="s">
        <v>9202</v>
      </c>
      <c r="I3659" s="209" t="s">
        <v>161</v>
      </c>
      <c r="J3659" s="209" t="s">
        <v>5389</v>
      </c>
      <c r="K3659" s="210">
        <v>235.24</v>
      </c>
      <c r="L3659" s="209" t="s">
        <v>5390</v>
      </c>
    </row>
    <row r="3660" spans="1:12" ht="13.5">
      <c r="A3660" s="209" t="s">
        <v>8969</v>
      </c>
      <c r="B3660" s="209" t="s">
        <v>8970</v>
      </c>
      <c r="C3660" s="209" t="s">
        <v>8971</v>
      </c>
      <c r="D3660" s="209" t="s">
        <v>8972</v>
      </c>
      <c r="E3660" s="210" t="s">
        <v>357</v>
      </c>
      <c r="F3660" s="209" t="s">
        <v>357</v>
      </c>
      <c r="G3660" s="209">
        <v>101923</v>
      </c>
      <c r="H3660" s="209" t="s">
        <v>9203</v>
      </c>
      <c r="I3660" s="209" t="s">
        <v>161</v>
      </c>
      <c r="J3660" s="209" t="s">
        <v>5389</v>
      </c>
      <c r="K3660" s="210">
        <v>235.24</v>
      </c>
      <c r="L3660" s="209" t="s">
        <v>5390</v>
      </c>
    </row>
    <row r="3661" spans="1:12" ht="13.5">
      <c r="A3661" s="209" t="s">
        <v>8969</v>
      </c>
      <c r="B3661" s="209" t="s">
        <v>8970</v>
      </c>
      <c r="C3661" s="209" t="s">
        <v>8971</v>
      </c>
      <c r="D3661" s="209" t="s">
        <v>8972</v>
      </c>
      <c r="E3661" s="210" t="s">
        <v>357</v>
      </c>
      <c r="F3661" s="209" t="s">
        <v>357</v>
      </c>
      <c r="G3661" s="209">
        <v>101924</v>
      </c>
      <c r="H3661" s="209" t="s">
        <v>9204</v>
      </c>
      <c r="I3661" s="209" t="s">
        <v>161</v>
      </c>
      <c r="J3661" s="209" t="s">
        <v>5389</v>
      </c>
      <c r="K3661" s="210">
        <v>191.59</v>
      </c>
      <c r="L3661" s="209" t="s">
        <v>5390</v>
      </c>
    </row>
    <row r="3662" spans="1:12" ht="13.5">
      <c r="A3662" s="209" t="s">
        <v>8969</v>
      </c>
      <c r="B3662" s="209" t="s">
        <v>8970</v>
      </c>
      <c r="C3662" s="209" t="s">
        <v>8971</v>
      </c>
      <c r="D3662" s="209" t="s">
        <v>8972</v>
      </c>
      <c r="E3662" s="210" t="s">
        <v>357</v>
      </c>
      <c r="F3662" s="209" t="s">
        <v>357</v>
      </c>
      <c r="G3662" s="209">
        <v>101925</v>
      </c>
      <c r="H3662" s="209" t="s">
        <v>9205</v>
      </c>
      <c r="I3662" s="209" t="s">
        <v>161</v>
      </c>
      <c r="J3662" s="209" t="s">
        <v>5389</v>
      </c>
      <c r="K3662" s="210">
        <v>322.8</v>
      </c>
      <c r="L3662" s="209" t="s">
        <v>5390</v>
      </c>
    </row>
    <row r="3663" spans="1:12" ht="13.5">
      <c r="A3663" s="209" t="s">
        <v>8969</v>
      </c>
      <c r="B3663" s="209" t="s">
        <v>8970</v>
      </c>
      <c r="C3663" s="209" t="s">
        <v>8971</v>
      </c>
      <c r="D3663" s="209" t="s">
        <v>8972</v>
      </c>
      <c r="E3663" s="210" t="s">
        <v>357</v>
      </c>
      <c r="F3663" s="209" t="s">
        <v>357</v>
      </c>
      <c r="G3663" s="209">
        <v>101926</v>
      </c>
      <c r="H3663" s="209" t="s">
        <v>9206</v>
      </c>
      <c r="I3663" s="209" t="s">
        <v>161</v>
      </c>
      <c r="J3663" s="209" t="s">
        <v>5389</v>
      </c>
      <c r="K3663" s="210">
        <v>415.28</v>
      </c>
      <c r="L3663" s="209" t="s">
        <v>5390</v>
      </c>
    </row>
    <row r="3664" spans="1:12" ht="13.5">
      <c r="A3664" s="209" t="s">
        <v>8969</v>
      </c>
      <c r="B3664" s="209" t="s">
        <v>8970</v>
      </c>
      <c r="C3664" s="209" t="s">
        <v>8971</v>
      </c>
      <c r="D3664" s="209" t="s">
        <v>8972</v>
      </c>
      <c r="E3664" s="210" t="s">
        <v>357</v>
      </c>
      <c r="F3664" s="209" t="s">
        <v>357</v>
      </c>
      <c r="G3664" s="209">
        <v>101927</v>
      </c>
      <c r="H3664" s="209" t="s">
        <v>9207</v>
      </c>
      <c r="I3664" s="209" t="s">
        <v>148</v>
      </c>
      <c r="J3664" s="209" t="s">
        <v>5389</v>
      </c>
      <c r="K3664" s="210">
        <v>192.83</v>
      </c>
      <c r="L3664" s="209" t="s">
        <v>5390</v>
      </c>
    </row>
    <row r="3665" spans="1:12" ht="13.5">
      <c r="A3665" s="209" t="s">
        <v>8969</v>
      </c>
      <c r="B3665" s="209" t="s">
        <v>8970</v>
      </c>
      <c r="C3665" s="209" t="s">
        <v>8971</v>
      </c>
      <c r="D3665" s="209" t="s">
        <v>8972</v>
      </c>
      <c r="E3665" s="210" t="s">
        <v>357</v>
      </c>
      <c r="F3665" s="209" t="s">
        <v>357</v>
      </c>
      <c r="G3665" s="209">
        <v>101928</v>
      </c>
      <c r="H3665" s="209" t="s">
        <v>9208</v>
      </c>
      <c r="I3665" s="209" t="s">
        <v>161</v>
      </c>
      <c r="J3665" s="209" t="s">
        <v>5389</v>
      </c>
      <c r="K3665" s="210">
        <v>448.02</v>
      </c>
      <c r="L3665" s="209" t="s">
        <v>5390</v>
      </c>
    </row>
    <row r="3666" spans="1:12" ht="13.5">
      <c r="A3666" s="209" t="s">
        <v>8969</v>
      </c>
      <c r="B3666" s="209" t="s">
        <v>8970</v>
      </c>
      <c r="C3666" s="209" t="s">
        <v>8971</v>
      </c>
      <c r="D3666" s="209" t="s">
        <v>8972</v>
      </c>
      <c r="E3666" s="210" t="s">
        <v>357</v>
      </c>
      <c r="F3666" s="209" t="s">
        <v>357</v>
      </c>
      <c r="G3666" s="209">
        <v>101929</v>
      </c>
      <c r="H3666" s="209" t="s">
        <v>9209</v>
      </c>
      <c r="I3666" s="209" t="s">
        <v>161</v>
      </c>
      <c r="J3666" s="209" t="s">
        <v>5389</v>
      </c>
      <c r="K3666" s="210">
        <v>209.05</v>
      </c>
      <c r="L3666" s="209" t="s">
        <v>5390</v>
      </c>
    </row>
    <row r="3667" spans="1:12" ht="13.5">
      <c r="A3667" s="209" t="s">
        <v>8969</v>
      </c>
      <c r="B3667" s="209" t="s">
        <v>8970</v>
      </c>
      <c r="C3667" s="209" t="s">
        <v>8971</v>
      </c>
      <c r="D3667" s="209" t="s">
        <v>8972</v>
      </c>
      <c r="E3667" s="210" t="s">
        <v>357</v>
      </c>
      <c r="F3667" s="209" t="s">
        <v>357</v>
      </c>
      <c r="G3667" s="209">
        <v>101930</v>
      </c>
      <c r="H3667" s="209" t="s">
        <v>9210</v>
      </c>
      <c r="I3667" s="209" t="s">
        <v>161</v>
      </c>
      <c r="J3667" s="209" t="s">
        <v>5389</v>
      </c>
      <c r="K3667" s="210">
        <v>239.82</v>
      </c>
      <c r="L3667" s="209" t="s">
        <v>5390</v>
      </c>
    </row>
    <row r="3668" spans="1:12" ht="13.5">
      <c r="A3668" s="209" t="s">
        <v>8969</v>
      </c>
      <c r="B3668" s="209" t="s">
        <v>8970</v>
      </c>
      <c r="C3668" s="209" t="s">
        <v>8971</v>
      </c>
      <c r="D3668" s="209" t="s">
        <v>8972</v>
      </c>
      <c r="E3668" s="210" t="s">
        <v>357</v>
      </c>
      <c r="F3668" s="209" t="s">
        <v>357</v>
      </c>
      <c r="G3668" s="209">
        <v>101931</v>
      </c>
      <c r="H3668" s="209" t="s">
        <v>9211</v>
      </c>
      <c r="I3668" s="209" t="s">
        <v>161</v>
      </c>
      <c r="J3668" s="209" t="s">
        <v>5389</v>
      </c>
      <c r="K3668" s="210">
        <v>239.82</v>
      </c>
      <c r="L3668" s="209" t="s">
        <v>5390</v>
      </c>
    </row>
    <row r="3669" spans="1:12" ht="13.5">
      <c r="A3669" s="209" t="s">
        <v>8969</v>
      </c>
      <c r="B3669" s="209" t="s">
        <v>8970</v>
      </c>
      <c r="C3669" s="209" t="s">
        <v>8971</v>
      </c>
      <c r="D3669" s="209" t="s">
        <v>8972</v>
      </c>
      <c r="E3669" s="210" t="s">
        <v>357</v>
      </c>
      <c r="F3669" s="209" t="s">
        <v>357</v>
      </c>
      <c r="G3669" s="209">
        <v>101932</v>
      </c>
      <c r="H3669" s="209" t="s">
        <v>9212</v>
      </c>
      <c r="I3669" s="209" t="s">
        <v>161</v>
      </c>
      <c r="J3669" s="209" t="s">
        <v>5389</v>
      </c>
      <c r="K3669" s="210">
        <v>239.82</v>
      </c>
      <c r="L3669" s="209" t="s">
        <v>5390</v>
      </c>
    </row>
    <row r="3670" spans="1:12" ht="13.5">
      <c r="A3670" s="209" t="s">
        <v>8969</v>
      </c>
      <c r="B3670" s="209" t="s">
        <v>8970</v>
      </c>
      <c r="C3670" s="209" t="s">
        <v>8971</v>
      </c>
      <c r="D3670" s="209" t="s">
        <v>8972</v>
      </c>
      <c r="E3670" s="210" t="s">
        <v>357</v>
      </c>
      <c r="F3670" s="209" t="s">
        <v>357</v>
      </c>
      <c r="G3670" s="209">
        <v>101933</v>
      </c>
      <c r="H3670" s="209" t="s">
        <v>9213</v>
      </c>
      <c r="I3670" s="209" t="s">
        <v>161</v>
      </c>
      <c r="J3670" s="209" t="s">
        <v>5389</v>
      </c>
      <c r="K3670" s="210">
        <v>196.17</v>
      </c>
      <c r="L3670" s="209" t="s">
        <v>5390</v>
      </c>
    </row>
    <row r="3671" spans="1:12" ht="13.5">
      <c r="A3671" s="209" t="s">
        <v>8969</v>
      </c>
      <c r="B3671" s="209" t="s">
        <v>8970</v>
      </c>
      <c r="C3671" s="209" t="s">
        <v>8971</v>
      </c>
      <c r="D3671" s="209" t="s">
        <v>8972</v>
      </c>
      <c r="E3671" s="210" t="s">
        <v>357</v>
      </c>
      <c r="F3671" s="209" t="s">
        <v>357</v>
      </c>
      <c r="G3671" s="209">
        <v>101934</v>
      </c>
      <c r="H3671" s="209" t="s">
        <v>9214</v>
      </c>
      <c r="I3671" s="209" t="s">
        <v>161</v>
      </c>
      <c r="J3671" s="209" t="s">
        <v>5389</v>
      </c>
      <c r="K3671" s="210">
        <v>329.67</v>
      </c>
      <c r="L3671" s="209" t="s">
        <v>5390</v>
      </c>
    </row>
    <row r="3672" spans="1:12" ht="13.5">
      <c r="A3672" s="209" t="s">
        <v>8969</v>
      </c>
      <c r="B3672" s="209" t="s">
        <v>8970</v>
      </c>
      <c r="C3672" s="209" t="s">
        <v>8971</v>
      </c>
      <c r="D3672" s="209" t="s">
        <v>8972</v>
      </c>
      <c r="E3672" s="210" t="s">
        <v>357</v>
      </c>
      <c r="F3672" s="209" t="s">
        <v>357</v>
      </c>
      <c r="G3672" s="209">
        <v>101935</v>
      </c>
      <c r="H3672" s="209" t="s">
        <v>9215</v>
      </c>
      <c r="I3672" s="209" t="s">
        <v>161</v>
      </c>
      <c r="J3672" s="209" t="s">
        <v>5389</v>
      </c>
      <c r="K3672" s="210">
        <v>424.43</v>
      </c>
      <c r="L3672" s="209" t="s">
        <v>5390</v>
      </c>
    </row>
    <row r="3673" spans="1:12" ht="13.5">
      <c r="A3673" s="209" t="s">
        <v>8969</v>
      </c>
      <c r="B3673" s="209" t="s">
        <v>8970</v>
      </c>
      <c r="C3673" s="209" t="s">
        <v>8971</v>
      </c>
      <c r="D3673" s="209" t="s">
        <v>8972</v>
      </c>
      <c r="E3673" s="210" t="s">
        <v>357</v>
      </c>
      <c r="F3673" s="209" t="s">
        <v>357</v>
      </c>
      <c r="G3673" s="209">
        <v>103802</v>
      </c>
      <c r="H3673" s="209" t="s">
        <v>9216</v>
      </c>
      <c r="I3673" s="209" t="s">
        <v>148</v>
      </c>
      <c r="J3673" s="209" t="s">
        <v>5389</v>
      </c>
      <c r="K3673" s="210">
        <v>37.92</v>
      </c>
      <c r="L3673" s="209" t="s">
        <v>5390</v>
      </c>
    </row>
    <row r="3674" spans="1:12" ht="13.5">
      <c r="A3674" s="209" t="s">
        <v>8969</v>
      </c>
      <c r="B3674" s="209" t="s">
        <v>8970</v>
      </c>
      <c r="C3674" s="209" t="s">
        <v>8971</v>
      </c>
      <c r="D3674" s="209" t="s">
        <v>8972</v>
      </c>
      <c r="E3674" s="210" t="s">
        <v>357</v>
      </c>
      <c r="F3674" s="209" t="s">
        <v>357</v>
      </c>
      <c r="G3674" s="209">
        <v>103803</v>
      </c>
      <c r="H3674" s="209" t="s">
        <v>9217</v>
      </c>
      <c r="I3674" s="209" t="s">
        <v>148</v>
      </c>
      <c r="J3674" s="209" t="s">
        <v>5389</v>
      </c>
      <c r="K3674" s="210">
        <v>65.2</v>
      </c>
      <c r="L3674" s="209" t="s">
        <v>5390</v>
      </c>
    </row>
    <row r="3675" spans="1:12" ht="13.5">
      <c r="A3675" s="209" t="s">
        <v>8969</v>
      </c>
      <c r="B3675" s="209" t="s">
        <v>8970</v>
      </c>
      <c r="C3675" s="209" t="s">
        <v>8971</v>
      </c>
      <c r="D3675" s="209" t="s">
        <v>8972</v>
      </c>
      <c r="E3675" s="210" t="s">
        <v>357</v>
      </c>
      <c r="F3675" s="209" t="s">
        <v>357</v>
      </c>
      <c r="G3675" s="209">
        <v>103804</v>
      </c>
      <c r="H3675" s="209" t="s">
        <v>9218</v>
      </c>
      <c r="I3675" s="209" t="s">
        <v>148</v>
      </c>
      <c r="J3675" s="209" t="s">
        <v>5389</v>
      </c>
      <c r="K3675" s="210">
        <v>79.47</v>
      </c>
      <c r="L3675" s="209" t="s">
        <v>5390</v>
      </c>
    </row>
    <row r="3676" spans="1:12" ht="13.5">
      <c r="A3676" s="209" t="s">
        <v>8969</v>
      </c>
      <c r="B3676" s="209" t="s">
        <v>8970</v>
      </c>
      <c r="C3676" s="209" t="s">
        <v>8971</v>
      </c>
      <c r="D3676" s="209" t="s">
        <v>8972</v>
      </c>
      <c r="E3676" s="210" t="s">
        <v>357</v>
      </c>
      <c r="F3676" s="209" t="s">
        <v>357</v>
      </c>
      <c r="G3676" s="209">
        <v>103835</v>
      </c>
      <c r="H3676" s="209" t="s">
        <v>9219</v>
      </c>
      <c r="I3676" s="209" t="s">
        <v>148</v>
      </c>
      <c r="J3676" s="209" t="s">
        <v>5389</v>
      </c>
      <c r="K3676" s="210">
        <v>59.18</v>
      </c>
      <c r="L3676" s="209" t="s">
        <v>5390</v>
      </c>
    </row>
    <row r="3677" spans="1:12" ht="13.5">
      <c r="A3677" s="209" t="s">
        <v>8969</v>
      </c>
      <c r="B3677" s="209" t="s">
        <v>8970</v>
      </c>
      <c r="C3677" s="209" t="s">
        <v>8971</v>
      </c>
      <c r="D3677" s="209" t="s">
        <v>8972</v>
      </c>
      <c r="E3677" s="210" t="s">
        <v>357</v>
      </c>
      <c r="F3677" s="209" t="s">
        <v>357</v>
      </c>
      <c r="G3677" s="209">
        <v>103836</v>
      </c>
      <c r="H3677" s="209" t="s">
        <v>9220</v>
      </c>
      <c r="I3677" s="209" t="s">
        <v>148</v>
      </c>
      <c r="J3677" s="209" t="s">
        <v>5389</v>
      </c>
      <c r="K3677" s="210">
        <v>92.48</v>
      </c>
      <c r="L3677" s="209" t="s">
        <v>5390</v>
      </c>
    </row>
    <row r="3678" spans="1:12" ht="13.5">
      <c r="A3678" s="209" t="s">
        <v>8969</v>
      </c>
      <c r="B3678" s="209" t="s">
        <v>8970</v>
      </c>
      <c r="C3678" s="209" t="s">
        <v>8971</v>
      </c>
      <c r="D3678" s="209" t="s">
        <v>8972</v>
      </c>
      <c r="E3678" s="210" t="s">
        <v>357</v>
      </c>
      <c r="F3678" s="209" t="s">
        <v>357</v>
      </c>
      <c r="G3678" s="209">
        <v>103837</v>
      </c>
      <c r="H3678" s="209" t="s">
        <v>9221</v>
      </c>
      <c r="I3678" s="209" t="s">
        <v>148</v>
      </c>
      <c r="J3678" s="209" t="s">
        <v>5389</v>
      </c>
      <c r="K3678" s="210">
        <v>116.77</v>
      </c>
      <c r="L3678" s="209" t="s">
        <v>5390</v>
      </c>
    </row>
    <row r="3679" spans="1:12" ht="13.5">
      <c r="A3679" s="209" t="s">
        <v>8969</v>
      </c>
      <c r="B3679" s="209" t="s">
        <v>8970</v>
      </c>
      <c r="C3679" s="209" t="s">
        <v>8971</v>
      </c>
      <c r="D3679" s="209" t="s">
        <v>8972</v>
      </c>
      <c r="E3679" s="210" t="s">
        <v>357</v>
      </c>
      <c r="F3679" s="209" t="s">
        <v>357</v>
      </c>
      <c r="G3679" s="209">
        <v>103868</v>
      </c>
      <c r="H3679" s="209" t="s">
        <v>9222</v>
      </c>
      <c r="I3679" s="209" t="s">
        <v>148</v>
      </c>
      <c r="J3679" s="209" t="s">
        <v>5389</v>
      </c>
      <c r="K3679" s="210">
        <v>45.82</v>
      </c>
      <c r="L3679" s="209" t="s">
        <v>5390</v>
      </c>
    </row>
    <row r="3680" spans="1:12" ht="13.5">
      <c r="A3680" s="209" t="s">
        <v>8969</v>
      </c>
      <c r="B3680" s="209" t="s">
        <v>8970</v>
      </c>
      <c r="C3680" s="209" t="s">
        <v>8971</v>
      </c>
      <c r="D3680" s="209" t="s">
        <v>8972</v>
      </c>
      <c r="E3680" s="210" t="s">
        <v>357</v>
      </c>
      <c r="F3680" s="209" t="s">
        <v>357</v>
      </c>
      <c r="G3680" s="209">
        <v>103869</v>
      </c>
      <c r="H3680" s="209" t="s">
        <v>9223</v>
      </c>
      <c r="I3680" s="209" t="s">
        <v>148</v>
      </c>
      <c r="J3680" s="209" t="s">
        <v>5389</v>
      </c>
      <c r="K3680" s="210">
        <v>70.73</v>
      </c>
      <c r="L3680" s="209" t="s">
        <v>5390</v>
      </c>
    </row>
    <row r="3681" spans="1:12" ht="13.5">
      <c r="A3681" s="209" t="s">
        <v>8969</v>
      </c>
      <c r="B3681" s="209" t="s">
        <v>8970</v>
      </c>
      <c r="C3681" s="209" t="s">
        <v>8971</v>
      </c>
      <c r="D3681" s="209" t="s">
        <v>8972</v>
      </c>
      <c r="E3681" s="210" t="s">
        <v>357</v>
      </c>
      <c r="F3681" s="209" t="s">
        <v>357</v>
      </c>
      <c r="G3681" s="209">
        <v>103870</v>
      </c>
      <c r="H3681" s="209" t="s">
        <v>9224</v>
      </c>
      <c r="I3681" s="209" t="s">
        <v>148</v>
      </c>
      <c r="J3681" s="209" t="s">
        <v>5389</v>
      </c>
      <c r="K3681" s="210">
        <v>87.33</v>
      </c>
      <c r="L3681" s="209" t="s">
        <v>5390</v>
      </c>
    </row>
    <row r="3682" spans="1:12" ht="13.5">
      <c r="A3682" s="209" t="s">
        <v>8969</v>
      </c>
      <c r="B3682" s="209" t="s">
        <v>8970</v>
      </c>
      <c r="C3682" s="209" t="s">
        <v>8971</v>
      </c>
      <c r="D3682" s="209" t="s">
        <v>8972</v>
      </c>
      <c r="E3682" s="210" t="s">
        <v>357</v>
      </c>
      <c r="F3682" s="209" t="s">
        <v>357</v>
      </c>
      <c r="G3682" s="209">
        <v>103871</v>
      </c>
      <c r="H3682" s="209" t="s">
        <v>9225</v>
      </c>
      <c r="I3682" s="209" t="s">
        <v>148</v>
      </c>
      <c r="J3682" s="209" t="s">
        <v>5389</v>
      </c>
      <c r="K3682" s="210">
        <v>60.63</v>
      </c>
      <c r="L3682" s="209" t="s">
        <v>5390</v>
      </c>
    </row>
    <row r="3683" spans="1:12" ht="13.5">
      <c r="A3683" s="209" t="s">
        <v>8969</v>
      </c>
      <c r="B3683" s="209" t="s">
        <v>8970</v>
      </c>
      <c r="C3683" s="209" t="s">
        <v>8971</v>
      </c>
      <c r="D3683" s="209" t="s">
        <v>8972</v>
      </c>
      <c r="E3683" s="210" t="s">
        <v>357</v>
      </c>
      <c r="F3683" s="209" t="s">
        <v>357</v>
      </c>
      <c r="G3683" s="209">
        <v>103872</v>
      </c>
      <c r="H3683" s="209" t="s">
        <v>9226</v>
      </c>
      <c r="I3683" s="209" t="s">
        <v>148</v>
      </c>
      <c r="J3683" s="209" t="s">
        <v>5389</v>
      </c>
      <c r="K3683" s="210">
        <v>140.96</v>
      </c>
      <c r="L3683" s="209" t="s">
        <v>5390</v>
      </c>
    </row>
    <row r="3684" spans="1:12" ht="13.5">
      <c r="A3684" s="209" t="s">
        <v>8969</v>
      </c>
      <c r="B3684" s="209" t="s">
        <v>8970</v>
      </c>
      <c r="C3684" s="209" t="s">
        <v>8971</v>
      </c>
      <c r="D3684" s="209" t="s">
        <v>8972</v>
      </c>
      <c r="E3684" s="210" t="s">
        <v>357</v>
      </c>
      <c r="F3684" s="209" t="s">
        <v>357</v>
      </c>
      <c r="G3684" s="209">
        <v>103873</v>
      </c>
      <c r="H3684" s="209" t="s">
        <v>9227</v>
      </c>
      <c r="I3684" s="209" t="s">
        <v>148</v>
      </c>
      <c r="J3684" s="209" t="s">
        <v>5389</v>
      </c>
      <c r="K3684" s="210">
        <v>160.44999999999999</v>
      </c>
      <c r="L3684" s="209" t="s">
        <v>5390</v>
      </c>
    </row>
    <row r="3685" spans="1:12" ht="13.5">
      <c r="A3685" s="209" t="s">
        <v>8969</v>
      </c>
      <c r="B3685" s="209" t="s">
        <v>8970</v>
      </c>
      <c r="C3685" s="209" t="s">
        <v>8971</v>
      </c>
      <c r="D3685" s="209" t="s">
        <v>8972</v>
      </c>
      <c r="E3685" s="210" t="s">
        <v>357</v>
      </c>
      <c r="F3685" s="209" t="s">
        <v>357</v>
      </c>
      <c r="G3685" s="209">
        <v>103978</v>
      </c>
      <c r="H3685" s="209" t="s">
        <v>9228</v>
      </c>
      <c r="I3685" s="209" t="s">
        <v>148</v>
      </c>
      <c r="J3685" s="209" t="s">
        <v>5447</v>
      </c>
      <c r="K3685" s="210">
        <v>27.51</v>
      </c>
      <c r="L3685" s="209" t="s">
        <v>5390</v>
      </c>
    </row>
    <row r="3686" spans="1:12" ht="13.5">
      <c r="A3686" s="209" t="s">
        <v>8969</v>
      </c>
      <c r="B3686" s="209" t="s">
        <v>8970</v>
      </c>
      <c r="C3686" s="209" t="s">
        <v>8971</v>
      </c>
      <c r="D3686" s="209" t="s">
        <v>8972</v>
      </c>
      <c r="E3686" s="210" t="s">
        <v>357</v>
      </c>
      <c r="F3686" s="209" t="s">
        <v>357</v>
      </c>
      <c r="G3686" s="209">
        <v>103979</v>
      </c>
      <c r="H3686" s="209" t="s">
        <v>9229</v>
      </c>
      <c r="I3686" s="209" t="s">
        <v>148</v>
      </c>
      <c r="J3686" s="209" t="s">
        <v>5447</v>
      </c>
      <c r="K3686" s="210">
        <v>31.05</v>
      </c>
      <c r="L3686" s="209" t="s">
        <v>5390</v>
      </c>
    </row>
    <row r="3687" spans="1:12" ht="13.5">
      <c r="A3687" s="209" t="s">
        <v>8969</v>
      </c>
      <c r="B3687" s="209" t="s">
        <v>8970</v>
      </c>
      <c r="C3687" s="209" t="s">
        <v>8971</v>
      </c>
      <c r="D3687" s="209" t="s">
        <v>8972</v>
      </c>
      <c r="E3687" s="210" t="s">
        <v>357</v>
      </c>
      <c r="F3687" s="209" t="s">
        <v>357</v>
      </c>
      <c r="G3687" s="209">
        <v>104021</v>
      </c>
      <c r="H3687" s="209" t="s">
        <v>9230</v>
      </c>
      <c r="I3687" s="209" t="s">
        <v>148</v>
      </c>
      <c r="J3687" s="209" t="s">
        <v>5447</v>
      </c>
      <c r="K3687" s="210">
        <v>66.23</v>
      </c>
      <c r="L3687" s="209" t="s">
        <v>5390</v>
      </c>
    </row>
    <row r="3688" spans="1:12" ht="13.5">
      <c r="A3688" s="209" t="s">
        <v>8969</v>
      </c>
      <c r="B3688" s="209" t="s">
        <v>8970</v>
      </c>
      <c r="C3688" s="209" t="s">
        <v>8971</v>
      </c>
      <c r="D3688" s="209" t="s">
        <v>8972</v>
      </c>
      <c r="E3688" s="210" t="s">
        <v>357</v>
      </c>
      <c r="F3688" s="209" t="s">
        <v>357</v>
      </c>
      <c r="G3688" s="209">
        <v>104166</v>
      </c>
      <c r="H3688" s="209" t="s">
        <v>9231</v>
      </c>
      <c r="I3688" s="209" t="s">
        <v>148</v>
      </c>
      <c r="J3688" s="209" t="s">
        <v>5447</v>
      </c>
      <c r="K3688" s="210">
        <v>78.599999999999994</v>
      </c>
      <c r="L3688" s="209" t="s">
        <v>5390</v>
      </c>
    </row>
    <row r="3689" spans="1:12" ht="13.5">
      <c r="A3689" s="209" t="s">
        <v>8969</v>
      </c>
      <c r="B3689" s="209" t="s">
        <v>8970</v>
      </c>
      <c r="C3689" s="209" t="s">
        <v>8971</v>
      </c>
      <c r="D3689" s="209" t="s">
        <v>8972</v>
      </c>
      <c r="E3689" s="210" t="s">
        <v>357</v>
      </c>
      <c r="F3689" s="209" t="s">
        <v>357</v>
      </c>
      <c r="G3689" s="209">
        <v>104194</v>
      </c>
      <c r="H3689" s="209" t="s">
        <v>9232</v>
      </c>
      <c r="I3689" s="209" t="s">
        <v>148</v>
      </c>
      <c r="J3689" s="209" t="s">
        <v>5389</v>
      </c>
      <c r="K3689" s="210">
        <v>18.61</v>
      </c>
      <c r="L3689" s="209" t="s">
        <v>5390</v>
      </c>
    </row>
    <row r="3690" spans="1:12" ht="13.5">
      <c r="A3690" s="209" t="s">
        <v>8969</v>
      </c>
      <c r="B3690" s="209" t="s">
        <v>8970</v>
      </c>
      <c r="C3690" s="209" t="s">
        <v>8971</v>
      </c>
      <c r="D3690" s="209" t="s">
        <v>8972</v>
      </c>
      <c r="E3690" s="210" t="s">
        <v>357</v>
      </c>
      <c r="F3690" s="209" t="s">
        <v>357</v>
      </c>
      <c r="G3690" s="209">
        <v>104195</v>
      </c>
      <c r="H3690" s="209" t="s">
        <v>9233</v>
      </c>
      <c r="I3690" s="209" t="s">
        <v>148</v>
      </c>
      <c r="J3690" s="209" t="s">
        <v>5389</v>
      </c>
      <c r="K3690" s="210">
        <v>19.82</v>
      </c>
      <c r="L3690" s="209" t="s">
        <v>5390</v>
      </c>
    </row>
    <row r="3691" spans="1:12" ht="13.5">
      <c r="A3691" s="209" t="s">
        <v>8969</v>
      </c>
      <c r="B3691" s="209" t="s">
        <v>8970</v>
      </c>
      <c r="C3691" s="209" t="s">
        <v>8971</v>
      </c>
      <c r="D3691" s="209" t="s">
        <v>8972</v>
      </c>
      <c r="E3691" s="210" t="s">
        <v>357</v>
      </c>
      <c r="F3691" s="209" t="s">
        <v>357</v>
      </c>
      <c r="G3691" s="209">
        <v>104315</v>
      </c>
      <c r="H3691" s="209" t="s">
        <v>9234</v>
      </c>
      <c r="I3691" s="209" t="s">
        <v>148</v>
      </c>
      <c r="J3691" s="209" t="s">
        <v>5447</v>
      </c>
      <c r="K3691" s="210">
        <v>14.49</v>
      </c>
      <c r="L3691" s="209" t="s">
        <v>5390</v>
      </c>
    </row>
    <row r="3692" spans="1:12" ht="13.5">
      <c r="A3692" s="209" t="s">
        <v>8969</v>
      </c>
      <c r="B3692" s="209" t="s">
        <v>8970</v>
      </c>
      <c r="C3692" s="209" t="s">
        <v>8971</v>
      </c>
      <c r="D3692" s="209" t="s">
        <v>8972</v>
      </c>
      <c r="E3692" s="210" t="s">
        <v>357</v>
      </c>
      <c r="F3692" s="209" t="s">
        <v>357</v>
      </c>
      <c r="G3692" s="209">
        <v>104316</v>
      </c>
      <c r="H3692" s="209" t="s">
        <v>9235</v>
      </c>
      <c r="I3692" s="209" t="s">
        <v>148</v>
      </c>
      <c r="J3692" s="209" t="s">
        <v>5447</v>
      </c>
      <c r="K3692" s="210">
        <v>22.71</v>
      </c>
      <c r="L3692" s="209" t="s">
        <v>5390</v>
      </c>
    </row>
    <row r="3693" spans="1:12" ht="13.5">
      <c r="A3693" s="209" t="s">
        <v>8969</v>
      </c>
      <c r="B3693" s="209" t="s">
        <v>8970</v>
      </c>
      <c r="C3693" s="209" t="s">
        <v>8291</v>
      </c>
      <c r="D3693" s="209" t="s">
        <v>9236</v>
      </c>
      <c r="E3693" s="210" t="s">
        <v>357</v>
      </c>
      <c r="F3693" s="209" t="s">
        <v>357</v>
      </c>
      <c r="G3693" s="209">
        <v>89358</v>
      </c>
      <c r="H3693" s="209" t="s">
        <v>9237</v>
      </c>
      <c r="I3693" s="209" t="s">
        <v>161</v>
      </c>
      <c r="J3693" s="209" t="s">
        <v>5447</v>
      </c>
      <c r="K3693" s="210">
        <v>6.86</v>
      </c>
      <c r="L3693" s="209" t="s">
        <v>5390</v>
      </c>
    </row>
    <row r="3694" spans="1:12" ht="13.5">
      <c r="A3694" s="209" t="s">
        <v>8969</v>
      </c>
      <c r="B3694" s="209" t="s">
        <v>8970</v>
      </c>
      <c r="C3694" s="209" t="s">
        <v>8291</v>
      </c>
      <c r="D3694" s="209" t="s">
        <v>9236</v>
      </c>
      <c r="E3694" s="210" t="s">
        <v>357</v>
      </c>
      <c r="F3694" s="209" t="s">
        <v>357</v>
      </c>
      <c r="G3694" s="209">
        <v>89359</v>
      </c>
      <c r="H3694" s="209" t="s">
        <v>9238</v>
      </c>
      <c r="I3694" s="209" t="s">
        <v>161</v>
      </c>
      <c r="J3694" s="209" t="s">
        <v>5447</v>
      </c>
      <c r="K3694" s="210">
        <v>7.54</v>
      </c>
      <c r="L3694" s="209" t="s">
        <v>5390</v>
      </c>
    </row>
    <row r="3695" spans="1:12" ht="13.5">
      <c r="A3695" s="209" t="s">
        <v>8969</v>
      </c>
      <c r="B3695" s="209" t="s">
        <v>8970</v>
      </c>
      <c r="C3695" s="209" t="s">
        <v>8291</v>
      </c>
      <c r="D3695" s="209" t="s">
        <v>9236</v>
      </c>
      <c r="E3695" s="210" t="s">
        <v>357</v>
      </c>
      <c r="F3695" s="209" t="s">
        <v>357</v>
      </c>
      <c r="G3695" s="209">
        <v>89360</v>
      </c>
      <c r="H3695" s="209" t="s">
        <v>9239</v>
      </c>
      <c r="I3695" s="209" t="s">
        <v>161</v>
      </c>
      <c r="J3695" s="209" t="s">
        <v>5447</v>
      </c>
      <c r="K3695" s="210">
        <v>8.77</v>
      </c>
      <c r="L3695" s="209" t="s">
        <v>5390</v>
      </c>
    </row>
    <row r="3696" spans="1:12" ht="13.5">
      <c r="A3696" s="209" t="s">
        <v>8969</v>
      </c>
      <c r="B3696" s="209" t="s">
        <v>8970</v>
      </c>
      <c r="C3696" s="209" t="s">
        <v>8291</v>
      </c>
      <c r="D3696" s="209" t="s">
        <v>9236</v>
      </c>
      <c r="E3696" s="210" t="s">
        <v>357</v>
      </c>
      <c r="F3696" s="209" t="s">
        <v>357</v>
      </c>
      <c r="G3696" s="209">
        <v>89361</v>
      </c>
      <c r="H3696" s="209" t="s">
        <v>9240</v>
      </c>
      <c r="I3696" s="209" t="s">
        <v>161</v>
      </c>
      <c r="J3696" s="209" t="s">
        <v>5447</v>
      </c>
      <c r="K3696" s="210">
        <v>8.86</v>
      </c>
      <c r="L3696" s="209" t="s">
        <v>5390</v>
      </c>
    </row>
    <row r="3697" spans="1:12" ht="13.5">
      <c r="A3697" s="209" t="s">
        <v>8969</v>
      </c>
      <c r="B3697" s="209" t="s">
        <v>8970</v>
      </c>
      <c r="C3697" s="209" t="s">
        <v>8291</v>
      </c>
      <c r="D3697" s="209" t="s">
        <v>9236</v>
      </c>
      <c r="E3697" s="210" t="s">
        <v>357</v>
      </c>
      <c r="F3697" s="209" t="s">
        <v>357</v>
      </c>
      <c r="G3697" s="209">
        <v>89362</v>
      </c>
      <c r="H3697" s="209" t="s">
        <v>9241</v>
      </c>
      <c r="I3697" s="209" t="s">
        <v>161</v>
      </c>
      <c r="J3697" s="209" t="s">
        <v>5447</v>
      </c>
      <c r="K3697" s="210">
        <v>8.24</v>
      </c>
      <c r="L3697" s="209" t="s">
        <v>5390</v>
      </c>
    </row>
    <row r="3698" spans="1:12" ht="13.5">
      <c r="A3698" s="209" t="s">
        <v>8969</v>
      </c>
      <c r="B3698" s="209" t="s">
        <v>8970</v>
      </c>
      <c r="C3698" s="209" t="s">
        <v>8291</v>
      </c>
      <c r="D3698" s="209" t="s">
        <v>9236</v>
      </c>
      <c r="E3698" s="210" t="s">
        <v>357</v>
      </c>
      <c r="F3698" s="209" t="s">
        <v>357</v>
      </c>
      <c r="G3698" s="209">
        <v>89363</v>
      </c>
      <c r="H3698" s="209" t="s">
        <v>9242</v>
      </c>
      <c r="I3698" s="209" t="s">
        <v>161</v>
      </c>
      <c r="J3698" s="209" t="s">
        <v>5447</v>
      </c>
      <c r="K3698" s="210">
        <v>9.2100000000000009</v>
      </c>
      <c r="L3698" s="209" t="s">
        <v>5390</v>
      </c>
    </row>
    <row r="3699" spans="1:12" ht="13.5">
      <c r="A3699" s="209" t="s">
        <v>8969</v>
      </c>
      <c r="B3699" s="209" t="s">
        <v>8970</v>
      </c>
      <c r="C3699" s="209" t="s">
        <v>8291</v>
      </c>
      <c r="D3699" s="209" t="s">
        <v>9236</v>
      </c>
      <c r="E3699" s="210" t="s">
        <v>357</v>
      </c>
      <c r="F3699" s="209" t="s">
        <v>357</v>
      </c>
      <c r="G3699" s="209">
        <v>89364</v>
      </c>
      <c r="H3699" s="209" t="s">
        <v>9243</v>
      </c>
      <c r="I3699" s="209" t="s">
        <v>161</v>
      </c>
      <c r="J3699" s="209" t="s">
        <v>5447</v>
      </c>
      <c r="K3699" s="210">
        <v>11.08</v>
      </c>
      <c r="L3699" s="209" t="s">
        <v>5390</v>
      </c>
    </row>
    <row r="3700" spans="1:12" ht="13.5">
      <c r="A3700" s="209" t="s">
        <v>8969</v>
      </c>
      <c r="B3700" s="209" t="s">
        <v>8970</v>
      </c>
      <c r="C3700" s="209" t="s">
        <v>8291</v>
      </c>
      <c r="D3700" s="209" t="s">
        <v>9236</v>
      </c>
      <c r="E3700" s="210" t="s">
        <v>357</v>
      </c>
      <c r="F3700" s="209" t="s">
        <v>357</v>
      </c>
      <c r="G3700" s="209">
        <v>89365</v>
      </c>
      <c r="H3700" s="209" t="s">
        <v>9244</v>
      </c>
      <c r="I3700" s="209" t="s">
        <v>161</v>
      </c>
      <c r="J3700" s="209" t="s">
        <v>5447</v>
      </c>
      <c r="K3700" s="210">
        <v>10.41</v>
      </c>
      <c r="L3700" s="209" t="s">
        <v>5390</v>
      </c>
    </row>
    <row r="3701" spans="1:12" ht="13.5">
      <c r="A3701" s="209" t="s">
        <v>8969</v>
      </c>
      <c r="B3701" s="209" t="s">
        <v>8970</v>
      </c>
      <c r="C3701" s="209" t="s">
        <v>8291</v>
      </c>
      <c r="D3701" s="209" t="s">
        <v>9236</v>
      </c>
      <c r="E3701" s="210" t="s">
        <v>357</v>
      </c>
      <c r="F3701" s="209" t="s">
        <v>357</v>
      </c>
      <c r="G3701" s="209">
        <v>89366</v>
      </c>
      <c r="H3701" s="209" t="s">
        <v>9245</v>
      </c>
      <c r="I3701" s="209" t="s">
        <v>161</v>
      </c>
      <c r="J3701" s="209" t="s">
        <v>5447</v>
      </c>
      <c r="K3701" s="210">
        <v>16.87</v>
      </c>
      <c r="L3701" s="209" t="s">
        <v>5390</v>
      </c>
    </row>
    <row r="3702" spans="1:12" ht="13.5">
      <c r="A3702" s="209" t="s">
        <v>8969</v>
      </c>
      <c r="B3702" s="209" t="s">
        <v>8970</v>
      </c>
      <c r="C3702" s="209" t="s">
        <v>8291</v>
      </c>
      <c r="D3702" s="209" t="s">
        <v>9236</v>
      </c>
      <c r="E3702" s="210" t="s">
        <v>357</v>
      </c>
      <c r="F3702" s="209" t="s">
        <v>357</v>
      </c>
      <c r="G3702" s="209">
        <v>89367</v>
      </c>
      <c r="H3702" s="209" t="s">
        <v>9246</v>
      </c>
      <c r="I3702" s="209" t="s">
        <v>161</v>
      </c>
      <c r="J3702" s="209" t="s">
        <v>5447</v>
      </c>
      <c r="K3702" s="210">
        <v>11.96</v>
      </c>
      <c r="L3702" s="209" t="s">
        <v>5390</v>
      </c>
    </row>
    <row r="3703" spans="1:12" ht="13.5">
      <c r="A3703" s="209" t="s">
        <v>8969</v>
      </c>
      <c r="B3703" s="209" t="s">
        <v>8970</v>
      </c>
      <c r="C3703" s="209" t="s">
        <v>8291</v>
      </c>
      <c r="D3703" s="209" t="s">
        <v>9236</v>
      </c>
      <c r="E3703" s="210" t="s">
        <v>357</v>
      </c>
      <c r="F3703" s="209" t="s">
        <v>357</v>
      </c>
      <c r="G3703" s="209">
        <v>89368</v>
      </c>
      <c r="H3703" s="209" t="s">
        <v>9247</v>
      </c>
      <c r="I3703" s="209" t="s">
        <v>161</v>
      </c>
      <c r="J3703" s="209" t="s">
        <v>5447</v>
      </c>
      <c r="K3703" s="210">
        <v>14.13</v>
      </c>
      <c r="L3703" s="209" t="s">
        <v>5390</v>
      </c>
    </row>
    <row r="3704" spans="1:12" ht="13.5">
      <c r="A3704" s="209" t="s">
        <v>8969</v>
      </c>
      <c r="B3704" s="209" t="s">
        <v>8970</v>
      </c>
      <c r="C3704" s="209" t="s">
        <v>8291</v>
      </c>
      <c r="D3704" s="209" t="s">
        <v>9236</v>
      </c>
      <c r="E3704" s="210" t="s">
        <v>357</v>
      </c>
      <c r="F3704" s="209" t="s">
        <v>357</v>
      </c>
      <c r="G3704" s="209">
        <v>89369</v>
      </c>
      <c r="H3704" s="209" t="s">
        <v>9248</v>
      </c>
      <c r="I3704" s="209" t="s">
        <v>161</v>
      </c>
      <c r="J3704" s="209" t="s">
        <v>5447</v>
      </c>
      <c r="K3704" s="210">
        <v>17.04</v>
      </c>
      <c r="L3704" s="209" t="s">
        <v>5390</v>
      </c>
    </row>
    <row r="3705" spans="1:12" ht="13.5">
      <c r="A3705" s="209" t="s">
        <v>8969</v>
      </c>
      <c r="B3705" s="209" t="s">
        <v>8970</v>
      </c>
      <c r="C3705" s="209" t="s">
        <v>8291</v>
      </c>
      <c r="D3705" s="209" t="s">
        <v>9236</v>
      </c>
      <c r="E3705" s="210" t="s">
        <v>357</v>
      </c>
      <c r="F3705" s="209" t="s">
        <v>357</v>
      </c>
      <c r="G3705" s="209">
        <v>89370</v>
      </c>
      <c r="H3705" s="209" t="s">
        <v>9249</v>
      </c>
      <c r="I3705" s="209" t="s">
        <v>161</v>
      </c>
      <c r="J3705" s="209" t="s">
        <v>5447</v>
      </c>
      <c r="K3705" s="210">
        <v>14.54</v>
      </c>
      <c r="L3705" s="209" t="s">
        <v>5390</v>
      </c>
    </row>
    <row r="3706" spans="1:12" ht="13.5">
      <c r="A3706" s="209" t="s">
        <v>8969</v>
      </c>
      <c r="B3706" s="209" t="s">
        <v>8970</v>
      </c>
      <c r="C3706" s="209" t="s">
        <v>8291</v>
      </c>
      <c r="D3706" s="209" t="s">
        <v>9236</v>
      </c>
      <c r="E3706" s="210" t="s">
        <v>357</v>
      </c>
      <c r="F3706" s="209" t="s">
        <v>357</v>
      </c>
      <c r="G3706" s="209">
        <v>89371</v>
      </c>
      <c r="H3706" s="209" t="s">
        <v>9250</v>
      </c>
      <c r="I3706" s="209" t="s">
        <v>161</v>
      </c>
      <c r="J3706" s="209" t="s">
        <v>5447</v>
      </c>
      <c r="K3706" s="210">
        <v>5.36</v>
      </c>
      <c r="L3706" s="209" t="s">
        <v>5390</v>
      </c>
    </row>
    <row r="3707" spans="1:12" ht="13.5">
      <c r="A3707" s="209" t="s">
        <v>8969</v>
      </c>
      <c r="B3707" s="209" t="s">
        <v>8970</v>
      </c>
      <c r="C3707" s="209" t="s">
        <v>8291</v>
      </c>
      <c r="D3707" s="209" t="s">
        <v>9236</v>
      </c>
      <c r="E3707" s="210" t="s">
        <v>357</v>
      </c>
      <c r="F3707" s="209" t="s">
        <v>357</v>
      </c>
      <c r="G3707" s="209">
        <v>89372</v>
      </c>
      <c r="H3707" s="209" t="s">
        <v>9251</v>
      </c>
      <c r="I3707" s="209" t="s">
        <v>161</v>
      </c>
      <c r="J3707" s="209" t="s">
        <v>5447</v>
      </c>
      <c r="K3707" s="210">
        <v>17.739999999999998</v>
      </c>
      <c r="L3707" s="209" t="s">
        <v>5390</v>
      </c>
    </row>
    <row r="3708" spans="1:12" ht="13.5">
      <c r="A3708" s="209" t="s">
        <v>8969</v>
      </c>
      <c r="B3708" s="209" t="s">
        <v>8970</v>
      </c>
      <c r="C3708" s="209" t="s">
        <v>8291</v>
      </c>
      <c r="D3708" s="209" t="s">
        <v>9236</v>
      </c>
      <c r="E3708" s="210" t="s">
        <v>357</v>
      </c>
      <c r="F3708" s="209" t="s">
        <v>357</v>
      </c>
      <c r="G3708" s="209">
        <v>89373</v>
      </c>
      <c r="H3708" s="209" t="s">
        <v>9252</v>
      </c>
      <c r="I3708" s="209" t="s">
        <v>161</v>
      </c>
      <c r="J3708" s="209" t="s">
        <v>5447</v>
      </c>
      <c r="K3708" s="210">
        <v>6.62</v>
      </c>
      <c r="L3708" s="209" t="s">
        <v>5390</v>
      </c>
    </row>
    <row r="3709" spans="1:12" ht="13.5">
      <c r="A3709" s="209" t="s">
        <v>8969</v>
      </c>
      <c r="B3709" s="209" t="s">
        <v>8970</v>
      </c>
      <c r="C3709" s="209" t="s">
        <v>8291</v>
      </c>
      <c r="D3709" s="209" t="s">
        <v>9236</v>
      </c>
      <c r="E3709" s="210" t="s">
        <v>357</v>
      </c>
      <c r="F3709" s="209" t="s">
        <v>357</v>
      </c>
      <c r="G3709" s="209">
        <v>89374</v>
      </c>
      <c r="H3709" s="209" t="s">
        <v>9253</v>
      </c>
      <c r="I3709" s="209" t="s">
        <v>161</v>
      </c>
      <c r="J3709" s="209" t="s">
        <v>5447</v>
      </c>
      <c r="K3709" s="210">
        <v>10.61</v>
      </c>
      <c r="L3709" s="209" t="s">
        <v>5390</v>
      </c>
    </row>
    <row r="3710" spans="1:12" ht="13.5">
      <c r="A3710" s="209" t="s">
        <v>8969</v>
      </c>
      <c r="B3710" s="209" t="s">
        <v>8970</v>
      </c>
      <c r="C3710" s="209" t="s">
        <v>8291</v>
      </c>
      <c r="D3710" s="209" t="s">
        <v>9236</v>
      </c>
      <c r="E3710" s="210" t="s">
        <v>357</v>
      </c>
      <c r="F3710" s="209" t="s">
        <v>357</v>
      </c>
      <c r="G3710" s="209">
        <v>89375</v>
      </c>
      <c r="H3710" s="209" t="s">
        <v>9254</v>
      </c>
      <c r="I3710" s="209" t="s">
        <v>161</v>
      </c>
      <c r="J3710" s="209" t="s">
        <v>5447</v>
      </c>
      <c r="K3710" s="210">
        <v>12.74</v>
      </c>
      <c r="L3710" s="209" t="s">
        <v>5390</v>
      </c>
    </row>
    <row r="3711" spans="1:12" ht="13.5">
      <c r="A3711" s="209" t="s">
        <v>8969</v>
      </c>
      <c r="B3711" s="209" t="s">
        <v>8970</v>
      </c>
      <c r="C3711" s="209" t="s">
        <v>8291</v>
      </c>
      <c r="D3711" s="209" t="s">
        <v>9236</v>
      </c>
      <c r="E3711" s="210" t="s">
        <v>357</v>
      </c>
      <c r="F3711" s="209" t="s">
        <v>357</v>
      </c>
      <c r="G3711" s="209">
        <v>89376</v>
      </c>
      <c r="H3711" s="209" t="s">
        <v>9255</v>
      </c>
      <c r="I3711" s="209" t="s">
        <v>161</v>
      </c>
      <c r="J3711" s="209" t="s">
        <v>5447</v>
      </c>
      <c r="K3711" s="210">
        <v>5.13</v>
      </c>
      <c r="L3711" s="209" t="s">
        <v>5390</v>
      </c>
    </row>
    <row r="3712" spans="1:12" ht="13.5">
      <c r="A3712" s="209" t="s">
        <v>8969</v>
      </c>
      <c r="B3712" s="209" t="s">
        <v>8970</v>
      </c>
      <c r="C3712" s="209" t="s">
        <v>8291</v>
      </c>
      <c r="D3712" s="209" t="s">
        <v>9236</v>
      </c>
      <c r="E3712" s="210" t="s">
        <v>357</v>
      </c>
      <c r="F3712" s="209" t="s">
        <v>357</v>
      </c>
      <c r="G3712" s="209">
        <v>89377</v>
      </c>
      <c r="H3712" s="209" t="s">
        <v>9256</v>
      </c>
      <c r="I3712" s="209" t="s">
        <v>161</v>
      </c>
      <c r="J3712" s="209" t="s">
        <v>5447</v>
      </c>
      <c r="K3712" s="210">
        <v>10.59</v>
      </c>
      <c r="L3712" s="209" t="s">
        <v>5390</v>
      </c>
    </row>
    <row r="3713" spans="1:12" ht="13.5">
      <c r="A3713" s="209" t="s">
        <v>8969</v>
      </c>
      <c r="B3713" s="209" t="s">
        <v>8970</v>
      </c>
      <c r="C3713" s="209" t="s">
        <v>8291</v>
      </c>
      <c r="D3713" s="209" t="s">
        <v>9236</v>
      </c>
      <c r="E3713" s="210" t="s">
        <v>357</v>
      </c>
      <c r="F3713" s="209" t="s">
        <v>357</v>
      </c>
      <c r="G3713" s="209">
        <v>89378</v>
      </c>
      <c r="H3713" s="209" t="s">
        <v>9257</v>
      </c>
      <c r="I3713" s="209" t="s">
        <v>161</v>
      </c>
      <c r="J3713" s="209" t="s">
        <v>5447</v>
      </c>
      <c r="K3713" s="210">
        <v>6.35</v>
      </c>
      <c r="L3713" s="209" t="s">
        <v>5390</v>
      </c>
    </row>
    <row r="3714" spans="1:12" ht="13.5">
      <c r="A3714" s="209" t="s">
        <v>8969</v>
      </c>
      <c r="B3714" s="209" t="s">
        <v>8970</v>
      </c>
      <c r="C3714" s="209" t="s">
        <v>8291</v>
      </c>
      <c r="D3714" s="209" t="s">
        <v>9236</v>
      </c>
      <c r="E3714" s="210" t="s">
        <v>357</v>
      </c>
      <c r="F3714" s="209" t="s">
        <v>357</v>
      </c>
      <c r="G3714" s="209">
        <v>89379</v>
      </c>
      <c r="H3714" s="209" t="s">
        <v>9258</v>
      </c>
      <c r="I3714" s="209" t="s">
        <v>161</v>
      </c>
      <c r="J3714" s="209" t="s">
        <v>5447</v>
      </c>
      <c r="K3714" s="210">
        <v>20.86</v>
      </c>
      <c r="L3714" s="209" t="s">
        <v>5390</v>
      </c>
    </row>
    <row r="3715" spans="1:12" ht="13.5">
      <c r="A3715" s="209" t="s">
        <v>8969</v>
      </c>
      <c r="B3715" s="209" t="s">
        <v>8970</v>
      </c>
      <c r="C3715" s="209" t="s">
        <v>8291</v>
      </c>
      <c r="D3715" s="209" t="s">
        <v>9236</v>
      </c>
      <c r="E3715" s="210" t="s">
        <v>357</v>
      </c>
      <c r="F3715" s="209" t="s">
        <v>357</v>
      </c>
      <c r="G3715" s="209">
        <v>89380</v>
      </c>
      <c r="H3715" s="209" t="s">
        <v>9259</v>
      </c>
      <c r="I3715" s="209" t="s">
        <v>161</v>
      </c>
      <c r="J3715" s="209" t="s">
        <v>5447</v>
      </c>
      <c r="K3715" s="210">
        <v>9.82</v>
      </c>
      <c r="L3715" s="209" t="s">
        <v>5390</v>
      </c>
    </row>
    <row r="3716" spans="1:12" ht="13.5">
      <c r="A3716" s="209" t="s">
        <v>8969</v>
      </c>
      <c r="B3716" s="209" t="s">
        <v>8970</v>
      </c>
      <c r="C3716" s="209" t="s">
        <v>8291</v>
      </c>
      <c r="D3716" s="209" t="s">
        <v>9236</v>
      </c>
      <c r="E3716" s="210" t="s">
        <v>357</v>
      </c>
      <c r="F3716" s="209" t="s">
        <v>357</v>
      </c>
      <c r="G3716" s="209">
        <v>89381</v>
      </c>
      <c r="H3716" s="209" t="s">
        <v>9260</v>
      </c>
      <c r="I3716" s="209" t="s">
        <v>161</v>
      </c>
      <c r="J3716" s="209" t="s">
        <v>5447</v>
      </c>
      <c r="K3716" s="210">
        <v>13.12</v>
      </c>
      <c r="L3716" s="209" t="s">
        <v>5390</v>
      </c>
    </row>
    <row r="3717" spans="1:12" ht="13.5">
      <c r="A3717" s="209" t="s">
        <v>8969</v>
      </c>
      <c r="B3717" s="209" t="s">
        <v>8970</v>
      </c>
      <c r="C3717" s="209" t="s">
        <v>8291</v>
      </c>
      <c r="D3717" s="209" t="s">
        <v>9236</v>
      </c>
      <c r="E3717" s="210" t="s">
        <v>357</v>
      </c>
      <c r="F3717" s="209" t="s">
        <v>357</v>
      </c>
      <c r="G3717" s="209">
        <v>89382</v>
      </c>
      <c r="H3717" s="209" t="s">
        <v>9261</v>
      </c>
      <c r="I3717" s="209" t="s">
        <v>161</v>
      </c>
      <c r="J3717" s="209" t="s">
        <v>5447</v>
      </c>
      <c r="K3717" s="210">
        <v>15.38</v>
      </c>
      <c r="L3717" s="209" t="s">
        <v>5390</v>
      </c>
    </row>
    <row r="3718" spans="1:12" ht="13.5">
      <c r="A3718" s="209" t="s">
        <v>8969</v>
      </c>
      <c r="B3718" s="209" t="s">
        <v>8970</v>
      </c>
      <c r="C3718" s="209" t="s">
        <v>8291</v>
      </c>
      <c r="D3718" s="209" t="s">
        <v>9236</v>
      </c>
      <c r="E3718" s="210" t="s">
        <v>357</v>
      </c>
      <c r="F3718" s="209" t="s">
        <v>357</v>
      </c>
      <c r="G3718" s="209">
        <v>89383</v>
      </c>
      <c r="H3718" s="209" t="s">
        <v>9262</v>
      </c>
      <c r="I3718" s="209" t="s">
        <v>161</v>
      </c>
      <c r="J3718" s="209" t="s">
        <v>5447</v>
      </c>
      <c r="K3718" s="210">
        <v>5.97</v>
      </c>
      <c r="L3718" s="209" t="s">
        <v>5390</v>
      </c>
    </row>
    <row r="3719" spans="1:12" ht="13.5">
      <c r="A3719" s="209" t="s">
        <v>8969</v>
      </c>
      <c r="B3719" s="209" t="s">
        <v>8970</v>
      </c>
      <c r="C3719" s="209" t="s">
        <v>8291</v>
      </c>
      <c r="D3719" s="209" t="s">
        <v>9236</v>
      </c>
      <c r="E3719" s="210" t="s">
        <v>357</v>
      </c>
      <c r="F3719" s="209" t="s">
        <v>357</v>
      </c>
      <c r="G3719" s="209">
        <v>89384</v>
      </c>
      <c r="H3719" s="209" t="s">
        <v>9263</v>
      </c>
      <c r="I3719" s="209" t="s">
        <v>161</v>
      </c>
      <c r="J3719" s="209" t="s">
        <v>5447</v>
      </c>
      <c r="K3719" s="210">
        <v>13.74</v>
      </c>
      <c r="L3719" s="209" t="s">
        <v>5390</v>
      </c>
    </row>
    <row r="3720" spans="1:12" ht="13.5">
      <c r="A3720" s="209" t="s">
        <v>8969</v>
      </c>
      <c r="B3720" s="209" t="s">
        <v>8970</v>
      </c>
      <c r="C3720" s="209" t="s">
        <v>8291</v>
      </c>
      <c r="D3720" s="209" t="s">
        <v>9236</v>
      </c>
      <c r="E3720" s="210" t="s">
        <v>357</v>
      </c>
      <c r="F3720" s="209" t="s">
        <v>357</v>
      </c>
      <c r="G3720" s="209">
        <v>89385</v>
      </c>
      <c r="H3720" s="209" t="s">
        <v>9264</v>
      </c>
      <c r="I3720" s="209" t="s">
        <v>161</v>
      </c>
      <c r="J3720" s="209" t="s">
        <v>5447</v>
      </c>
      <c r="K3720" s="210">
        <v>6.76</v>
      </c>
      <c r="L3720" s="209" t="s">
        <v>5390</v>
      </c>
    </row>
    <row r="3721" spans="1:12" ht="13.5">
      <c r="A3721" s="209" t="s">
        <v>8969</v>
      </c>
      <c r="B3721" s="209" t="s">
        <v>8970</v>
      </c>
      <c r="C3721" s="209" t="s">
        <v>8291</v>
      </c>
      <c r="D3721" s="209" t="s">
        <v>9236</v>
      </c>
      <c r="E3721" s="210" t="s">
        <v>357</v>
      </c>
      <c r="F3721" s="209" t="s">
        <v>357</v>
      </c>
      <c r="G3721" s="209">
        <v>89386</v>
      </c>
      <c r="H3721" s="209" t="s">
        <v>9265</v>
      </c>
      <c r="I3721" s="209" t="s">
        <v>161</v>
      </c>
      <c r="J3721" s="209" t="s">
        <v>5447</v>
      </c>
      <c r="K3721" s="210">
        <v>9.0399999999999991</v>
      </c>
      <c r="L3721" s="209" t="s">
        <v>5390</v>
      </c>
    </row>
    <row r="3722" spans="1:12" ht="13.5">
      <c r="A3722" s="209" t="s">
        <v>8969</v>
      </c>
      <c r="B3722" s="209" t="s">
        <v>8970</v>
      </c>
      <c r="C3722" s="209" t="s">
        <v>8291</v>
      </c>
      <c r="D3722" s="209" t="s">
        <v>9236</v>
      </c>
      <c r="E3722" s="210" t="s">
        <v>357</v>
      </c>
      <c r="F3722" s="209" t="s">
        <v>357</v>
      </c>
      <c r="G3722" s="209">
        <v>89387</v>
      </c>
      <c r="H3722" s="209" t="s">
        <v>9266</v>
      </c>
      <c r="I3722" s="209" t="s">
        <v>161</v>
      </c>
      <c r="J3722" s="209" t="s">
        <v>5447</v>
      </c>
      <c r="K3722" s="210">
        <v>34.11</v>
      </c>
      <c r="L3722" s="209" t="s">
        <v>5390</v>
      </c>
    </row>
    <row r="3723" spans="1:12" ht="13.5">
      <c r="A3723" s="209" t="s">
        <v>8969</v>
      </c>
      <c r="B3723" s="209" t="s">
        <v>8970</v>
      </c>
      <c r="C3723" s="209" t="s">
        <v>8291</v>
      </c>
      <c r="D3723" s="209" t="s">
        <v>9236</v>
      </c>
      <c r="E3723" s="210" t="s">
        <v>357</v>
      </c>
      <c r="F3723" s="209" t="s">
        <v>357</v>
      </c>
      <c r="G3723" s="209">
        <v>89389</v>
      </c>
      <c r="H3723" s="209" t="s">
        <v>9267</v>
      </c>
      <c r="I3723" s="209" t="s">
        <v>161</v>
      </c>
      <c r="J3723" s="209" t="s">
        <v>5447</v>
      </c>
      <c r="K3723" s="210">
        <v>11.58</v>
      </c>
      <c r="L3723" s="209" t="s">
        <v>5390</v>
      </c>
    </row>
    <row r="3724" spans="1:12" ht="13.5">
      <c r="A3724" s="209" t="s">
        <v>8969</v>
      </c>
      <c r="B3724" s="209" t="s">
        <v>8970</v>
      </c>
      <c r="C3724" s="209" t="s">
        <v>8291</v>
      </c>
      <c r="D3724" s="209" t="s">
        <v>9236</v>
      </c>
      <c r="E3724" s="210" t="s">
        <v>357</v>
      </c>
      <c r="F3724" s="209" t="s">
        <v>357</v>
      </c>
      <c r="G3724" s="209">
        <v>89390</v>
      </c>
      <c r="H3724" s="209" t="s">
        <v>9268</v>
      </c>
      <c r="I3724" s="209" t="s">
        <v>161</v>
      </c>
      <c r="J3724" s="209" t="s">
        <v>5447</v>
      </c>
      <c r="K3724" s="210">
        <v>23.47</v>
      </c>
      <c r="L3724" s="209" t="s">
        <v>5390</v>
      </c>
    </row>
    <row r="3725" spans="1:12" ht="13.5">
      <c r="A3725" s="209" t="s">
        <v>8969</v>
      </c>
      <c r="B3725" s="209" t="s">
        <v>8970</v>
      </c>
      <c r="C3725" s="209" t="s">
        <v>8291</v>
      </c>
      <c r="D3725" s="209" t="s">
        <v>9236</v>
      </c>
      <c r="E3725" s="210" t="s">
        <v>357</v>
      </c>
      <c r="F3725" s="209" t="s">
        <v>357</v>
      </c>
      <c r="G3725" s="209">
        <v>89391</v>
      </c>
      <c r="H3725" s="209" t="s">
        <v>9269</v>
      </c>
      <c r="I3725" s="209" t="s">
        <v>161</v>
      </c>
      <c r="J3725" s="209" t="s">
        <v>5447</v>
      </c>
      <c r="K3725" s="210">
        <v>8.17</v>
      </c>
      <c r="L3725" s="209" t="s">
        <v>5390</v>
      </c>
    </row>
    <row r="3726" spans="1:12" ht="13.5">
      <c r="A3726" s="209" t="s">
        <v>8969</v>
      </c>
      <c r="B3726" s="209" t="s">
        <v>8970</v>
      </c>
      <c r="C3726" s="209" t="s">
        <v>8291</v>
      </c>
      <c r="D3726" s="209" t="s">
        <v>9236</v>
      </c>
      <c r="E3726" s="210" t="s">
        <v>357</v>
      </c>
      <c r="F3726" s="209" t="s">
        <v>357</v>
      </c>
      <c r="G3726" s="209">
        <v>89392</v>
      </c>
      <c r="H3726" s="209" t="s">
        <v>9270</v>
      </c>
      <c r="I3726" s="209" t="s">
        <v>161</v>
      </c>
      <c r="J3726" s="209" t="s">
        <v>5447</v>
      </c>
      <c r="K3726" s="210">
        <v>27.3</v>
      </c>
      <c r="L3726" s="209" t="s">
        <v>5390</v>
      </c>
    </row>
    <row r="3727" spans="1:12" ht="13.5">
      <c r="A3727" s="209" t="s">
        <v>8969</v>
      </c>
      <c r="B3727" s="209" t="s">
        <v>8970</v>
      </c>
      <c r="C3727" s="209" t="s">
        <v>8291</v>
      </c>
      <c r="D3727" s="209" t="s">
        <v>9236</v>
      </c>
      <c r="E3727" s="210" t="s">
        <v>357</v>
      </c>
      <c r="F3727" s="209" t="s">
        <v>357</v>
      </c>
      <c r="G3727" s="209">
        <v>89393</v>
      </c>
      <c r="H3727" s="209" t="s">
        <v>9271</v>
      </c>
      <c r="I3727" s="209" t="s">
        <v>161</v>
      </c>
      <c r="J3727" s="209" t="s">
        <v>5447</v>
      </c>
      <c r="K3727" s="210">
        <v>9.67</v>
      </c>
      <c r="L3727" s="209" t="s">
        <v>5390</v>
      </c>
    </row>
    <row r="3728" spans="1:12" ht="13.5">
      <c r="A3728" s="209" t="s">
        <v>8969</v>
      </c>
      <c r="B3728" s="209" t="s">
        <v>8970</v>
      </c>
      <c r="C3728" s="209" t="s">
        <v>8291</v>
      </c>
      <c r="D3728" s="209" t="s">
        <v>9236</v>
      </c>
      <c r="E3728" s="210" t="s">
        <v>357</v>
      </c>
      <c r="F3728" s="209" t="s">
        <v>357</v>
      </c>
      <c r="G3728" s="209">
        <v>89394</v>
      </c>
      <c r="H3728" s="209" t="s">
        <v>9272</v>
      </c>
      <c r="I3728" s="209" t="s">
        <v>161</v>
      </c>
      <c r="J3728" s="209" t="s">
        <v>5447</v>
      </c>
      <c r="K3728" s="210">
        <v>19.32</v>
      </c>
      <c r="L3728" s="209" t="s">
        <v>5390</v>
      </c>
    </row>
    <row r="3729" spans="1:12" ht="13.5">
      <c r="A3729" s="209" t="s">
        <v>8969</v>
      </c>
      <c r="B3729" s="209" t="s">
        <v>8970</v>
      </c>
      <c r="C3729" s="209" t="s">
        <v>8291</v>
      </c>
      <c r="D3729" s="209" t="s">
        <v>9236</v>
      </c>
      <c r="E3729" s="210" t="s">
        <v>357</v>
      </c>
      <c r="F3729" s="209" t="s">
        <v>357</v>
      </c>
      <c r="G3729" s="209">
        <v>89395</v>
      </c>
      <c r="H3729" s="209" t="s">
        <v>9273</v>
      </c>
      <c r="I3729" s="209" t="s">
        <v>161</v>
      </c>
      <c r="J3729" s="209" t="s">
        <v>5447</v>
      </c>
      <c r="K3729" s="210">
        <v>11.48</v>
      </c>
      <c r="L3729" s="209" t="s">
        <v>5390</v>
      </c>
    </row>
    <row r="3730" spans="1:12" ht="13.5">
      <c r="A3730" s="209" t="s">
        <v>8969</v>
      </c>
      <c r="B3730" s="209" t="s">
        <v>8970</v>
      </c>
      <c r="C3730" s="209" t="s">
        <v>8291</v>
      </c>
      <c r="D3730" s="209" t="s">
        <v>9236</v>
      </c>
      <c r="E3730" s="210" t="s">
        <v>357</v>
      </c>
      <c r="F3730" s="209" t="s">
        <v>357</v>
      </c>
      <c r="G3730" s="209">
        <v>89396</v>
      </c>
      <c r="H3730" s="209" t="s">
        <v>9274</v>
      </c>
      <c r="I3730" s="209" t="s">
        <v>161</v>
      </c>
      <c r="J3730" s="209" t="s">
        <v>5447</v>
      </c>
      <c r="K3730" s="210">
        <v>21.2</v>
      </c>
      <c r="L3730" s="209" t="s">
        <v>5390</v>
      </c>
    </row>
    <row r="3731" spans="1:12" ht="13.5">
      <c r="A3731" s="209" t="s">
        <v>8969</v>
      </c>
      <c r="B3731" s="209" t="s">
        <v>8970</v>
      </c>
      <c r="C3731" s="209" t="s">
        <v>8291</v>
      </c>
      <c r="D3731" s="209" t="s">
        <v>9236</v>
      </c>
      <c r="E3731" s="210" t="s">
        <v>357</v>
      </c>
      <c r="F3731" s="209" t="s">
        <v>357</v>
      </c>
      <c r="G3731" s="209">
        <v>89397</v>
      </c>
      <c r="H3731" s="209" t="s">
        <v>9275</v>
      </c>
      <c r="I3731" s="209" t="s">
        <v>161</v>
      </c>
      <c r="J3731" s="209" t="s">
        <v>5447</v>
      </c>
      <c r="K3731" s="210">
        <v>13.98</v>
      </c>
      <c r="L3731" s="209" t="s">
        <v>5390</v>
      </c>
    </row>
    <row r="3732" spans="1:12" ht="13.5">
      <c r="A3732" s="209" t="s">
        <v>8969</v>
      </c>
      <c r="B3732" s="209" t="s">
        <v>8970</v>
      </c>
      <c r="C3732" s="209" t="s">
        <v>8291</v>
      </c>
      <c r="D3732" s="209" t="s">
        <v>9236</v>
      </c>
      <c r="E3732" s="210" t="s">
        <v>357</v>
      </c>
      <c r="F3732" s="209" t="s">
        <v>357</v>
      </c>
      <c r="G3732" s="209">
        <v>89398</v>
      </c>
      <c r="H3732" s="209" t="s">
        <v>9276</v>
      </c>
      <c r="I3732" s="209" t="s">
        <v>161</v>
      </c>
      <c r="J3732" s="209" t="s">
        <v>5447</v>
      </c>
      <c r="K3732" s="210">
        <v>16.95</v>
      </c>
      <c r="L3732" s="209" t="s">
        <v>5390</v>
      </c>
    </row>
    <row r="3733" spans="1:12" ht="13.5">
      <c r="A3733" s="209" t="s">
        <v>8969</v>
      </c>
      <c r="B3733" s="209" t="s">
        <v>8970</v>
      </c>
      <c r="C3733" s="209" t="s">
        <v>8291</v>
      </c>
      <c r="D3733" s="209" t="s">
        <v>9236</v>
      </c>
      <c r="E3733" s="210" t="s">
        <v>357</v>
      </c>
      <c r="F3733" s="209" t="s">
        <v>357</v>
      </c>
      <c r="G3733" s="209">
        <v>89399</v>
      </c>
      <c r="H3733" s="209" t="s">
        <v>9277</v>
      </c>
      <c r="I3733" s="209" t="s">
        <v>161</v>
      </c>
      <c r="J3733" s="209" t="s">
        <v>5447</v>
      </c>
      <c r="K3733" s="210">
        <v>26.01</v>
      </c>
      <c r="L3733" s="209" t="s">
        <v>5390</v>
      </c>
    </row>
    <row r="3734" spans="1:12" ht="13.5">
      <c r="A3734" s="209" t="s">
        <v>8969</v>
      </c>
      <c r="B3734" s="209" t="s">
        <v>8970</v>
      </c>
      <c r="C3734" s="209" t="s">
        <v>8291</v>
      </c>
      <c r="D3734" s="209" t="s">
        <v>9236</v>
      </c>
      <c r="E3734" s="210" t="s">
        <v>357</v>
      </c>
      <c r="F3734" s="209" t="s">
        <v>357</v>
      </c>
      <c r="G3734" s="209">
        <v>89400</v>
      </c>
      <c r="H3734" s="209" t="s">
        <v>9278</v>
      </c>
      <c r="I3734" s="209" t="s">
        <v>161</v>
      </c>
      <c r="J3734" s="209" t="s">
        <v>5447</v>
      </c>
      <c r="K3734" s="210">
        <v>19.52</v>
      </c>
      <c r="L3734" s="209" t="s">
        <v>5390</v>
      </c>
    </row>
    <row r="3735" spans="1:12" ht="13.5">
      <c r="A3735" s="209" t="s">
        <v>8969</v>
      </c>
      <c r="B3735" s="209" t="s">
        <v>8970</v>
      </c>
      <c r="C3735" s="209" t="s">
        <v>8291</v>
      </c>
      <c r="D3735" s="209" t="s">
        <v>9236</v>
      </c>
      <c r="E3735" s="210" t="s">
        <v>357</v>
      </c>
      <c r="F3735" s="209" t="s">
        <v>357</v>
      </c>
      <c r="G3735" s="209">
        <v>89404</v>
      </c>
      <c r="H3735" s="209" t="s">
        <v>9279</v>
      </c>
      <c r="I3735" s="209" t="s">
        <v>161</v>
      </c>
      <c r="J3735" s="209" t="s">
        <v>5447</v>
      </c>
      <c r="K3735" s="210">
        <v>6.3</v>
      </c>
      <c r="L3735" s="209" t="s">
        <v>5390</v>
      </c>
    </row>
    <row r="3736" spans="1:12" ht="13.5">
      <c r="A3736" s="209" t="s">
        <v>8969</v>
      </c>
      <c r="B3736" s="209" t="s">
        <v>8970</v>
      </c>
      <c r="C3736" s="209" t="s">
        <v>8291</v>
      </c>
      <c r="D3736" s="209" t="s">
        <v>9236</v>
      </c>
      <c r="E3736" s="210" t="s">
        <v>357</v>
      </c>
      <c r="F3736" s="209" t="s">
        <v>357</v>
      </c>
      <c r="G3736" s="209">
        <v>89405</v>
      </c>
      <c r="H3736" s="209" t="s">
        <v>9280</v>
      </c>
      <c r="I3736" s="209" t="s">
        <v>161</v>
      </c>
      <c r="J3736" s="209" t="s">
        <v>5447</v>
      </c>
      <c r="K3736" s="210">
        <v>6.98</v>
      </c>
      <c r="L3736" s="209" t="s">
        <v>5390</v>
      </c>
    </row>
    <row r="3737" spans="1:12" ht="13.5">
      <c r="A3737" s="209" t="s">
        <v>8969</v>
      </c>
      <c r="B3737" s="209" t="s">
        <v>8970</v>
      </c>
      <c r="C3737" s="209" t="s">
        <v>8291</v>
      </c>
      <c r="D3737" s="209" t="s">
        <v>9236</v>
      </c>
      <c r="E3737" s="210" t="s">
        <v>357</v>
      </c>
      <c r="F3737" s="209" t="s">
        <v>357</v>
      </c>
      <c r="G3737" s="209">
        <v>89406</v>
      </c>
      <c r="H3737" s="209" t="s">
        <v>9281</v>
      </c>
      <c r="I3737" s="209" t="s">
        <v>161</v>
      </c>
      <c r="J3737" s="209" t="s">
        <v>5447</v>
      </c>
      <c r="K3737" s="210">
        <v>8.2100000000000009</v>
      </c>
      <c r="L3737" s="209" t="s">
        <v>5390</v>
      </c>
    </row>
    <row r="3738" spans="1:12" ht="13.5">
      <c r="A3738" s="209" t="s">
        <v>8969</v>
      </c>
      <c r="B3738" s="209" t="s">
        <v>8970</v>
      </c>
      <c r="C3738" s="209" t="s">
        <v>8291</v>
      </c>
      <c r="D3738" s="209" t="s">
        <v>9236</v>
      </c>
      <c r="E3738" s="210" t="s">
        <v>357</v>
      </c>
      <c r="F3738" s="209" t="s">
        <v>357</v>
      </c>
      <c r="G3738" s="209">
        <v>89407</v>
      </c>
      <c r="H3738" s="209" t="s">
        <v>9282</v>
      </c>
      <c r="I3738" s="209" t="s">
        <v>161</v>
      </c>
      <c r="J3738" s="209" t="s">
        <v>5447</v>
      </c>
      <c r="K3738" s="210">
        <v>8.3000000000000007</v>
      </c>
      <c r="L3738" s="209" t="s">
        <v>5390</v>
      </c>
    </row>
    <row r="3739" spans="1:12" ht="13.5">
      <c r="A3739" s="209" t="s">
        <v>8969</v>
      </c>
      <c r="B3739" s="209" t="s">
        <v>8970</v>
      </c>
      <c r="C3739" s="209" t="s">
        <v>8291</v>
      </c>
      <c r="D3739" s="209" t="s">
        <v>9236</v>
      </c>
      <c r="E3739" s="210" t="s">
        <v>357</v>
      </c>
      <c r="F3739" s="209" t="s">
        <v>357</v>
      </c>
      <c r="G3739" s="209">
        <v>89408</v>
      </c>
      <c r="H3739" s="209" t="s">
        <v>9283</v>
      </c>
      <c r="I3739" s="209" t="s">
        <v>161</v>
      </c>
      <c r="J3739" s="209" t="s">
        <v>5447</v>
      </c>
      <c r="K3739" s="210">
        <v>7.59</v>
      </c>
      <c r="L3739" s="209" t="s">
        <v>5390</v>
      </c>
    </row>
    <row r="3740" spans="1:12" ht="13.5">
      <c r="A3740" s="209" t="s">
        <v>8969</v>
      </c>
      <c r="B3740" s="209" t="s">
        <v>8970</v>
      </c>
      <c r="C3740" s="209" t="s">
        <v>8291</v>
      </c>
      <c r="D3740" s="209" t="s">
        <v>9236</v>
      </c>
      <c r="E3740" s="210" t="s">
        <v>357</v>
      </c>
      <c r="F3740" s="209" t="s">
        <v>357</v>
      </c>
      <c r="G3740" s="209">
        <v>89409</v>
      </c>
      <c r="H3740" s="209" t="s">
        <v>9284</v>
      </c>
      <c r="I3740" s="209" t="s">
        <v>161</v>
      </c>
      <c r="J3740" s="209" t="s">
        <v>5447</v>
      </c>
      <c r="K3740" s="210">
        <v>8.56</v>
      </c>
      <c r="L3740" s="209" t="s">
        <v>5390</v>
      </c>
    </row>
    <row r="3741" spans="1:12" ht="13.5">
      <c r="A3741" s="209" t="s">
        <v>8969</v>
      </c>
      <c r="B3741" s="209" t="s">
        <v>8970</v>
      </c>
      <c r="C3741" s="209" t="s">
        <v>8291</v>
      </c>
      <c r="D3741" s="209" t="s">
        <v>9236</v>
      </c>
      <c r="E3741" s="210" t="s">
        <v>357</v>
      </c>
      <c r="F3741" s="209" t="s">
        <v>357</v>
      </c>
      <c r="G3741" s="209">
        <v>89410</v>
      </c>
      <c r="H3741" s="209" t="s">
        <v>9285</v>
      </c>
      <c r="I3741" s="209" t="s">
        <v>161</v>
      </c>
      <c r="J3741" s="209" t="s">
        <v>5447</v>
      </c>
      <c r="K3741" s="210">
        <v>10.43</v>
      </c>
      <c r="L3741" s="209" t="s">
        <v>5390</v>
      </c>
    </row>
    <row r="3742" spans="1:12" ht="13.5">
      <c r="A3742" s="209" t="s">
        <v>8969</v>
      </c>
      <c r="B3742" s="209" t="s">
        <v>8970</v>
      </c>
      <c r="C3742" s="209" t="s">
        <v>8291</v>
      </c>
      <c r="D3742" s="209" t="s">
        <v>9236</v>
      </c>
      <c r="E3742" s="210" t="s">
        <v>357</v>
      </c>
      <c r="F3742" s="209" t="s">
        <v>357</v>
      </c>
      <c r="G3742" s="209">
        <v>89411</v>
      </c>
      <c r="H3742" s="209" t="s">
        <v>9286</v>
      </c>
      <c r="I3742" s="209" t="s">
        <v>161</v>
      </c>
      <c r="J3742" s="209" t="s">
        <v>5447</v>
      </c>
      <c r="K3742" s="210">
        <v>9.76</v>
      </c>
      <c r="L3742" s="209" t="s">
        <v>5390</v>
      </c>
    </row>
    <row r="3743" spans="1:12" ht="13.5">
      <c r="A3743" s="209" t="s">
        <v>8969</v>
      </c>
      <c r="B3743" s="209" t="s">
        <v>8970</v>
      </c>
      <c r="C3743" s="209" t="s">
        <v>8291</v>
      </c>
      <c r="D3743" s="209" t="s">
        <v>9236</v>
      </c>
      <c r="E3743" s="210" t="s">
        <v>357</v>
      </c>
      <c r="F3743" s="209" t="s">
        <v>357</v>
      </c>
      <c r="G3743" s="209">
        <v>89412</v>
      </c>
      <c r="H3743" s="209" t="s">
        <v>9287</v>
      </c>
      <c r="I3743" s="209" t="s">
        <v>161</v>
      </c>
      <c r="J3743" s="209" t="s">
        <v>5447</v>
      </c>
      <c r="K3743" s="210">
        <v>9.18</v>
      </c>
      <c r="L3743" s="209" t="s">
        <v>5390</v>
      </c>
    </row>
    <row r="3744" spans="1:12" ht="13.5">
      <c r="A3744" s="209" t="s">
        <v>8969</v>
      </c>
      <c r="B3744" s="209" t="s">
        <v>8970</v>
      </c>
      <c r="C3744" s="209" t="s">
        <v>8291</v>
      </c>
      <c r="D3744" s="209" t="s">
        <v>9236</v>
      </c>
      <c r="E3744" s="210" t="s">
        <v>357</v>
      </c>
      <c r="F3744" s="209" t="s">
        <v>357</v>
      </c>
      <c r="G3744" s="209">
        <v>89413</v>
      </c>
      <c r="H3744" s="209" t="s">
        <v>9288</v>
      </c>
      <c r="I3744" s="209" t="s">
        <v>161</v>
      </c>
      <c r="J3744" s="209" t="s">
        <v>5447</v>
      </c>
      <c r="K3744" s="210">
        <v>11.2</v>
      </c>
      <c r="L3744" s="209" t="s">
        <v>5390</v>
      </c>
    </row>
    <row r="3745" spans="1:12" ht="13.5">
      <c r="A3745" s="209" t="s">
        <v>8969</v>
      </c>
      <c r="B3745" s="209" t="s">
        <v>8970</v>
      </c>
      <c r="C3745" s="209" t="s">
        <v>8291</v>
      </c>
      <c r="D3745" s="209" t="s">
        <v>9236</v>
      </c>
      <c r="E3745" s="210" t="s">
        <v>357</v>
      </c>
      <c r="F3745" s="209" t="s">
        <v>357</v>
      </c>
      <c r="G3745" s="209">
        <v>89414</v>
      </c>
      <c r="H3745" s="209" t="s">
        <v>9289</v>
      </c>
      <c r="I3745" s="209" t="s">
        <v>161</v>
      </c>
      <c r="J3745" s="209" t="s">
        <v>5447</v>
      </c>
      <c r="K3745" s="210">
        <v>13.37</v>
      </c>
      <c r="L3745" s="209" t="s">
        <v>5390</v>
      </c>
    </row>
    <row r="3746" spans="1:12" ht="13.5">
      <c r="A3746" s="209" t="s">
        <v>8969</v>
      </c>
      <c r="B3746" s="209" t="s">
        <v>8970</v>
      </c>
      <c r="C3746" s="209" t="s">
        <v>8291</v>
      </c>
      <c r="D3746" s="209" t="s">
        <v>9236</v>
      </c>
      <c r="E3746" s="210" t="s">
        <v>357</v>
      </c>
      <c r="F3746" s="209" t="s">
        <v>357</v>
      </c>
      <c r="G3746" s="209">
        <v>89415</v>
      </c>
      <c r="H3746" s="209" t="s">
        <v>9290</v>
      </c>
      <c r="I3746" s="209" t="s">
        <v>161</v>
      </c>
      <c r="J3746" s="209" t="s">
        <v>5447</v>
      </c>
      <c r="K3746" s="210">
        <v>16.28</v>
      </c>
      <c r="L3746" s="209" t="s">
        <v>5390</v>
      </c>
    </row>
    <row r="3747" spans="1:12" ht="13.5">
      <c r="A3747" s="209" t="s">
        <v>8969</v>
      </c>
      <c r="B3747" s="209" t="s">
        <v>8970</v>
      </c>
      <c r="C3747" s="209" t="s">
        <v>8291</v>
      </c>
      <c r="D3747" s="209" t="s">
        <v>9236</v>
      </c>
      <c r="E3747" s="210" t="s">
        <v>357</v>
      </c>
      <c r="F3747" s="209" t="s">
        <v>357</v>
      </c>
      <c r="G3747" s="209">
        <v>89416</v>
      </c>
      <c r="H3747" s="209" t="s">
        <v>9291</v>
      </c>
      <c r="I3747" s="209" t="s">
        <v>161</v>
      </c>
      <c r="J3747" s="209" t="s">
        <v>5447</v>
      </c>
      <c r="K3747" s="210">
        <v>13.78</v>
      </c>
      <c r="L3747" s="209" t="s">
        <v>5390</v>
      </c>
    </row>
    <row r="3748" spans="1:12" ht="13.5">
      <c r="A3748" s="209" t="s">
        <v>8969</v>
      </c>
      <c r="B3748" s="209" t="s">
        <v>8970</v>
      </c>
      <c r="C3748" s="209" t="s">
        <v>8291</v>
      </c>
      <c r="D3748" s="209" t="s">
        <v>9236</v>
      </c>
      <c r="E3748" s="210" t="s">
        <v>357</v>
      </c>
      <c r="F3748" s="209" t="s">
        <v>357</v>
      </c>
      <c r="G3748" s="209">
        <v>89417</v>
      </c>
      <c r="H3748" s="209" t="s">
        <v>9292</v>
      </c>
      <c r="I3748" s="209" t="s">
        <v>161</v>
      </c>
      <c r="J3748" s="209" t="s">
        <v>5447</v>
      </c>
      <c r="K3748" s="210">
        <v>4.9800000000000004</v>
      </c>
      <c r="L3748" s="209" t="s">
        <v>5390</v>
      </c>
    </row>
    <row r="3749" spans="1:12" ht="13.5">
      <c r="A3749" s="209" t="s">
        <v>8969</v>
      </c>
      <c r="B3749" s="209" t="s">
        <v>8970</v>
      </c>
      <c r="C3749" s="209" t="s">
        <v>8291</v>
      </c>
      <c r="D3749" s="209" t="s">
        <v>9236</v>
      </c>
      <c r="E3749" s="210" t="s">
        <v>357</v>
      </c>
      <c r="F3749" s="209" t="s">
        <v>357</v>
      </c>
      <c r="G3749" s="209">
        <v>89418</v>
      </c>
      <c r="H3749" s="209" t="s">
        <v>9293</v>
      </c>
      <c r="I3749" s="209" t="s">
        <v>161</v>
      </c>
      <c r="J3749" s="209" t="s">
        <v>5447</v>
      </c>
      <c r="K3749" s="210">
        <v>17.36</v>
      </c>
      <c r="L3749" s="209" t="s">
        <v>5390</v>
      </c>
    </row>
    <row r="3750" spans="1:12" ht="13.5">
      <c r="A3750" s="209" t="s">
        <v>8969</v>
      </c>
      <c r="B3750" s="209" t="s">
        <v>8970</v>
      </c>
      <c r="C3750" s="209" t="s">
        <v>8291</v>
      </c>
      <c r="D3750" s="209" t="s">
        <v>9236</v>
      </c>
      <c r="E3750" s="210" t="s">
        <v>357</v>
      </c>
      <c r="F3750" s="209" t="s">
        <v>357</v>
      </c>
      <c r="G3750" s="209">
        <v>89419</v>
      </c>
      <c r="H3750" s="209" t="s">
        <v>9294</v>
      </c>
      <c r="I3750" s="209" t="s">
        <v>161</v>
      </c>
      <c r="J3750" s="209" t="s">
        <v>5447</v>
      </c>
      <c r="K3750" s="210">
        <v>6.21</v>
      </c>
      <c r="L3750" s="209" t="s">
        <v>5390</v>
      </c>
    </row>
    <row r="3751" spans="1:12" ht="13.5">
      <c r="A3751" s="209" t="s">
        <v>8969</v>
      </c>
      <c r="B3751" s="209" t="s">
        <v>8970</v>
      </c>
      <c r="C3751" s="209" t="s">
        <v>8291</v>
      </c>
      <c r="D3751" s="209" t="s">
        <v>9236</v>
      </c>
      <c r="E3751" s="210" t="s">
        <v>357</v>
      </c>
      <c r="F3751" s="209" t="s">
        <v>357</v>
      </c>
      <c r="G3751" s="209">
        <v>89421</v>
      </c>
      <c r="H3751" s="209" t="s">
        <v>9295</v>
      </c>
      <c r="I3751" s="209" t="s">
        <v>161</v>
      </c>
      <c r="J3751" s="209" t="s">
        <v>5447</v>
      </c>
      <c r="K3751" s="210">
        <v>12.36</v>
      </c>
      <c r="L3751" s="209" t="s">
        <v>5390</v>
      </c>
    </row>
    <row r="3752" spans="1:12" ht="13.5">
      <c r="A3752" s="209" t="s">
        <v>8969</v>
      </c>
      <c r="B3752" s="209" t="s">
        <v>8970</v>
      </c>
      <c r="C3752" s="209" t="s">
        <v>8291</v>
      </c>
      <c r="D3752" s="209" t="s">
        <v>9236</v>
      </c>
      <c r="E3752" s="210" t="s">
        <v>357</v>
      </c>
      <c r="F3752" s="209" t="s">
        <v>357</v>
      </c>
      <c r="G3752" s="209">
        <v>89423</v>
      </c>
      <c r="H3752" s="209" t="s">
        <v>9296</v>
      </c>
      <c r="I3752" s="209" t="s">
        <v>161</v>
      </c>
      <c r="J3752" s="209" t="s">
        <v>5447</v>
      </c>
      <c r="K3752" s="210">
        <v>10.210000000000001</v>
      </c>
      <c r="L3752" s="209" t="s">
        <v>5390</v>
      </c>
    </row>
    <row r="3753" spans="1:12" ht="13.5">
      <c r="A3753" s="209" t="s">
        <v>8969</v>
      </c>
      <c r="B3753" s="209" t="s">
        <v>8970</v>
      </c>
      <c r="C3753" s="209" t="s">
        <v>8291</v>
      </c>
      <c r="D3753" s="209" t="s">
        <v>9236</v>
      </c>
      <c r="E3753" s="210" t="s">
        <v>357</v>
      </c>
      <c r="F3753" s="209" t="s">
        <v>357</v>
      </c>
      <c r="G3753" s="209">
        <v>89424</v>
      </c>
      <c r="H3753" s="209" t="s">
        <v>9297</v>
      </c>
      <c r="I3753" s="209" t="s">
        <v>161</v>
      </c>
      <c r="J3753" s="209" t="s">
        <v>5447</v>
      </c>
      <c r="K3753" s="210">
        <v>5.91</v>
      </c>
      <c r="L3753" s="209" t="s">
        <v>5390</v>
      </c>
    </row>
    <row r="3754" spans="1:12" ht="13.5">
      <c r="A3754" s="209" t="s">
        <v>8969</v>
      </c>
      <c r="B3754" s="209" t="s">
        <v>8970</v>
      </c>
      <c r="C3754" s="209" t="s">
        <v>8291</v>
      </c>
      <c r="D3754" s="209" t="s">
        <v>9236</v>
      </c>
      <c r="E3754" s="210" t="s">
        <v>357</v>
      </c>
      <c r="F3754" s="209" t="s">
        <v>357</v>
      </c>
      <c r="G3754" s="209">
        <v>89425</v>
      </c>
      <c r="H3754" s="209" t="s">
        <v>9298</v>
      </c>
      <c r="I3754" s="209" t="s">
        <v>161</v>
      </c>
      <c r="J3754" s="209" t="s">
        <v>5447</v>
      </c>
      <c r="K3754" s="210">
        <v>20.420000000000002</v>
      </c>
      <c r="L3754" s="209" t="s">
        <v>5390</v>
      </c>
    </row>
    <row r="3755" spans="1:12" ht="13.5">
      <c r="A3755" s="209" t="s">
        <v>8969</v>
      </c>
      <c r="B3755" s="209" t="s">
        <v>8970</v>
      </c>
      <c r="C3755" s="209" t="s">
        <v>8291</v>
      </c>
      <c r="D3755" s="209" t="s">
        <v>9236</v>
      </c>
      <c r="E3755" s="210" t="s">
        <v>357</v>
      </c>
      <c r="F3755" s="209" t="s">
        <v>357</v>
      </c>
      <c r="G3755" s="209">
        <v>89426</v>
      </c>
      <c r="H3755" s="209" t="s">
        <v>9299</v>
      </c>
      <c r="I3755" s="209" t="s">
        <v>161</v>
      </c>
      <c r="J3755" s="209" t="s">
        <v>5447</v>
      </c>
      <c r="K3755" s="210">
        <v>9.35</v>
      </c>
      <c r="L3755" s="209" t="s">
        <v>5390</v>
      </c>
    </row>
    <row r="3756" spans="1:12" ht="13.5">
      <c r="A3756" s="209" t="s">
        <v>8969</v>
      </c>
      <c r="B3756" s="209" t="s">
        <v>8970</v>
      </c>
      <c r="C3756" s="209" t="s">
        <v>8291</v>
      </c>
      <c r="D3756" s="209" t="s">
        <v>9236</v>
      </c>
      <c r="E3756" s="210" t="s">
        <v>357</v>
      </c>
      <c r="F3756" s="209" t="s">
        <v>357</v>
      </c>
      <c r="G3756" s="209">
        <v>89427</v>
      </c>
      <c r="H3756" s="209" t="s">
        <v>9300</v>
      </c>
      <c r="I3756" s="209" t="s">
        <v>161</v>
      </c>
      <c r="J3756" s="209" t="s">
        <v>5447</v>
      </c>
      <c r="K3756" s="210">
        <v>12.71</v>
      </c>
      <c r="L3756" s="209" t="s">
        <v>5390</v>
      </c>
    </row>
    <row r="3757" spans="1:12" ht="13.5">
      <c r="A3757" s="209" t="s">
        <v>8969</v>
      </c>
      <c r="B3757" s="209" t="s">
        <v>8970</v>
      </c>
      <c r="C3757" s="209" t="s">
        <v>8291</v>
      </c>
      <c r="D3757" s="209" t="s">
        <v>9236</v>
      </c>
      <c r="E3757" s="210" t="s">
        <v>357</v>
      </c>
      <c r="F3757" s="209" t="s">
        <v>357</v>
      </c>
      <c r="G3757" s="209">
        <v>89428</v>
      </c>
      <c r="H3757" s="209" t="s">
        <v>9301</v>
      </c>
      <c r="I3757" s="209" t="s">
        <v>161</v>
      </c>
      <c r="J3757" s="209" t="s">
        <v>5447</v>
      </c>
      <c r="K3757" s="210">
        <v>14.94</v>
      </c>
      <c r="L3757" s="209" t="s">
        <v>5390</v>
      </c>
    </row>
    <row r="3758" spans="1:12" ht="13.5">
      <c r="A3758" s="209" t="s">
        <v>8969</v>
      </c>
      <c r="B3758" s="209" t="s">
        <v>8970</v>
      </c>
      <c r="C3758" s="209" t="s">
        <v>8291</v>
      </c>
      <c r="D3758" s="209" t="s">
        <v>9236</v>
      </c>
      <c r="E3758" s="210" t="s">
        <v>357</v>
      </c>
      <c r="F3758" s="209" t="s">
        <v>357</v>
      </c>
      <c r="G3758" s="209">
        <v>89429</v>
      </c>
      <c r="H3758" s="209" t="s">
        <v>9302</v>
      </c>
      <c r="I3758" s="209" t="s">
        <v>161</v>
      </c>
      <c r="J3758" s="209" t="s">
        <v>5447</v>
      </c>
      <c r="K3758" s="210">
        <v>5.56</v>
      </c>
      <c r="L3758" s="209" t="s">
        <v>5390</v>
      </c>
    </row>
    <row r="3759" spans="1:12" ht="13.5">
      <c r="A3759" s="209" t="s">
        <v>8969</v>
      </c>
      <c r="B3759" s="209" t="s">
        <v>8970</v>
      </c>
      <c r="C3759" s="209" t="s">
        <v>8291</v>
      </c>
      <c r="D3759" s="209" t="s">
        <v>9236</v>
      </c>
      <c r="E3759" s="210" t="s">
        <v>357</v>
      </c>
      <c r="F3759" s="209" t="s">
        <v>357</v>
      </c>
      <c r="G3759" s="209">
        <v>89430</v>
      </c>
      <c r="H3759" s="209" t="s">
        <v>9303</v>
      </c>
      <c r="I3759" s="209" t="s">
        <v>161</v>
      </c>
      <c r="J3759" s="209" t="s">
        <v>5447</v>
      </c>
      <c r="K3759" s="210">
        <v>13.3</v>
      </c>
      <c r="L3759" s="209" t="s">
        <v>5390</v>
      </c>
    </row>
    <row r="3760" spans="1:12" ht="13.5">
      <c r="A3760" s="209" t="s">
        <v>8969</v>
      </c>
      <c r="B3760" s="209" t="s">
        <v>8970</v>
      </c>
      <c r="C3760" s="209" t="s">
        <v>8291</v>
      </c>
      <c r="D3760" s="209" t="s">
        <v>9236</v>
      </c>
      <c r="E3760" s="210" t="s">
        <v>357</v>
      </c>
      <c r="F3760" s="209" t="s">
        <v>357</v>
      </c>
      <c r="G3760" s="209">
        <v>89431</v>
      </c>
      <c r="H3760" s="209" t="s">
        <v>9304</v>
      </c>
      <c r="I3760" s="209" t="s">
        <v>161</v>
      </c>
      <c r="J3760" s="209" t="s">
        <v>5447</v>
      </c>
      <c r="K3760" s="210">
        <v>8.5399999999999991</v>
      </c>
      <c r="L3760" s="209" t="s">
        <v>5390</v>
      </c>
    </row>
    <row r="3761" spans="1:12" ht="13.5">
      <c r="A3761" s="209" t="s">
        <v>8969</v>
      </c>
      <c r="B3761" s="209" t="s">
        <v>8970</v>
      </c>
      <c r="C3761" s="209" t="s">
        <v>8291</v>
      </c>
      <c r="D3761" s="209" t="s">
        <v>9236</v>
      </c>
      <c r="E3761" s="210" t="s">
        <v>357</v>
      </c>
      <c r="F3761" s="209" t="s">
        <v>357</v>
      </c>
      <c r="G3761" s="209">
        <v>89432</v>
      </c>
      <c r="H3761" s="209" t="s">
        <v>9305</v>
      </c>
      <c r="I3761" s="209" t="s">
        <v>161</v>
      </c>
      <c r="J3761" s="209" t="s">
        <v>5447</v>
      </c>
      <c r="K3761" s="210">
        <v>33.61</v>
      </c>
      <c r="L3761" s="209" t="s">
        <v>5390</v>
      </c>
    </row>
    <row r="3762" spans="1:12" ht="13.5">
      <c r="A3762" s="209" t="s">
        <v>8969</v>
      </c>
      <c r="B3762" s="209" t="s">
        <v>8970</v>
      </c>
      <c r="C3762" s="209" t="s">
        <v>8291</v>
      </c>
      <c r="D3762" s="209" t="s">
        <v>9236</v>
      </c>
      <c r="E3762" s="210" t="s">
        <v>357</v>
      </c>
      <c r="F3762" s="209" t="s">
        <v>357</v>
      </c>
      <c r="G3762" s="209">
        <v>89433</v>
      </c>
      <c r="H3762" s="209" t="s">
        <v>9306</v>
      </c>
      <c r="I3762" s="209" t="s">
        <v>161</v>
      </c>
      <c r="J3762" s="209" t="s">
        <v>5447</v>
      </c>
      <c r="K3762" s="210">
        <v>13.31</v>
      </c>
      <c r="L3762" s="209" t="s">
        <v>5390</v>
      </c>
    </row>
    <row r="3763" spans="1:12" ht="13.5">
      <c r="A3763" s="209" t="s">
        <v>8969</v>
      </c>
      <c r="B3763" s="209" t="s">
        <v>8970</v>
      </c>
      <c r="C3763" s="209" t="s">
        <v>8291</v>
      </c>
      <c r="D3763" s="209" t="s">
        <v>9236</v>
      </c>
      <c r="E3763" s="210" t="s">
        <v>357</v>
      </c>
      <c r="F3763" s="209" t="s">
        <v>357</v>
      </c>
      <c r="G3763" s="209">
        <v>89434</v>
      </c>
      <c r="H3763" s="209" t="s">
        <v>9307</v>
      </c>
      <c r="I3763" s="209" t="s">
        <v>161</v>
      </c>
      <c r="J3763" s="209" t="s">
        <v>5447</v>
      </c>
      <c r="K3763" s="210">
        <v>11.11</v>
      </c>
      <c r="L3763" s="209" t="s">
        <v>5390</v>
      </c>
    </row>
    <row r="3764" spans="1:12" ht="13.5">
      <c r="A3764" s="209" t="s">
        <v>8969</v>
      </c>
      <c r="B3764" s="209" t="s">
        <v>8970</v>
      </c>
      <c r="C3764" s="209" t="s">
        <v>8291</v>
      </c>
      <c r="D3764" s="209" t="s">
        <v>9236</v>
      </c>
      <c r="E3764" s="210" t="s">
        <v>357</v>
      </c>
      <c r="F3764" s="209" t="s">
        <v>357</v>
      </c>
      <c r="G3764" s="209">
        <v>89435</v>
      </c>
      <c r="H3764" s="209" t="s">
        <v>9308</v>
      </c>
      <c r="I3764" s="209" t="s">
        <v>161</v>
      </c>
      <c r="J3764" s="209" t="s">
        <v>5447</v>
      </c>
      <c r="K3764" s="210">
        <v>22.97</v>
      </c>
      <c r="L3764" s="209" t="s">
        <v>5390</v>
      </c>
    </row>
    <row r="3765" spans="1:12" ht="13.5">
      <c r="A3765" s="209" t="s">
        <v>8969</v>
      </c>
      <c r="B3765" s="209" t="s">
        <v>8970</v>
      </c>
      <c r="C3765" s="209" t="s">
        <v>8291</v>
      </c>
      <c r="D3765" s="209" t="s">
        <v>9236</v>
      </c>
      <c r="E3765" s="210" t="s">
        <v>357</v>
      </c>
      <c r="F3765" s="209" t="s">
        <v>357</v>
      </c>
      <c r="G3765" s="209">
        <v>89436</v>
      </c>
      <c r="H3765" s="209" t="s">
        <v>9309</v>
      </c>
      <c r="I3765" s="209" t="s">
        <v>161</v>
      </c>
      <c r="J3765" s="209" t="s">
        <v>5447</v>
      </c>
      <c r="K3765" s="210">
        <v>7.7</v>
      </c>
      <c r="L3765" s="209" t="s">
        <v>5390</v>
      </c>
    </row>
    <row r="3766" spans="1:12" ht="13.5">
      <c r="A3766" s="209" t="s">
        <v>8969</v>
      </c>
      <c r="B3766" s="209" t="s">
        <v>8970</v>
      </c>
      <c r="C3766" s="209" t="s">
        <v>8291</v>
      </c>
      <c r="D3766" s="209" t="s">
        <v>9236</v>
      </c>
      <c r="E3766" s="210" t="s">
        <v>357</v>
      </c>
      <c r="F3766" s="209" t="s">
        <v>357</v>
      </c>
      <c r="G3766" s="209">
        <v>89437</v>
      </c>
      <c r="H3766" s="209" t="s">
        <v>9310</v>
      </c>
      <c r="I3766" s="209" t="s">
        <v>161</v>
      </c>
      <c r="J3766" s="209" t="s">
        <v>5447</v>
      </c>
      <c r="K3766" s="210">
        <v>26.8</v>
      </c>
      <c r="L3766" s="209" t="s">
        <v>5390</v>
      </c>
    </row>
    <row r="3767" spans="1:12" ht="13.5">
      <c r="A3767" s="209" t="s">
        <v>8969</v>
      </c>
      <c r="B3767" s="209" t="s">
        <v>8970</v>
      </c>
      <c r="C3767" s="209" t="s">
        <v>8291</v>
      </c>
      <c r="D3767" s="209" t="s">
        <v>9236</v>
      </c>
      <c r="E3767" s="210" t="s">
        <v>357</v>
      </c>
      <c r="F3767" s="209" t="s">
        <v>357</v>
      </c>
      <c r="G3767" s="209">
        <v>89438</v>
      </c>
      <c r="H3767" s="209" t="s">
        <v>9311</v>
      </c>
      <c r="I3767" s="209" t="s">
        <v>161</v>
      </c>
      <c r="J3767" s="209" t="s">
        <v>5447</v>
      </c>
      <c r="K3767" s="210">
        <v>8.93</v>
      </c>
      <c r="L3767" s="209" t="s">
        <v>5390</v>
      </c>
    </row>
    <row r="3768" spans="1:12" ht="13.5">
      <c r="A3768" s="209" t="s">
        <v>8969</v>
      </c>
      <c r="B3768" s="209" t="s">
        <v>8970</v>
      </c>
      <c r="C3768" s="209" t="s">
        <v>8291</v>
      </c>
      <c r="D3768" s="209" t="s">
        <v>9236</v>
      </c>
      <c r="E3768" s="210" t="s">
        <v>357</v>
      </c>
      <c r="F3768" s="209" t="s">
        <v>357</v>
      </c>
      <c r="G3768" s="209">
        <v>89439</v>
      </c>
      <c r="H3768" s="209" t="s">
        <v>9312</v>
      </c>
      <c r="I3768" s="209" t="s">
        <v>161</v>
      </c>
      <c r="J3768" s="209" t="s">
        <v>5447</v>
      </c>
      <c r="K3768" s="210">
        <v>10.79</v>
      </c>
      <c r="L3768" s="209" t="s">
        <v>5390</v>
      </c>
    </row>
    <row r="3769" spans="1:12" ht="13.5">
      <c r="A3769" s="209" t="s">
        <v>8969</v>
      </c>
      <c r="B3769" s="209" t="s">
        <v>8970</v>
      </c>
      <c r="C3769" s="209" t="s">
        <v>8291</v>
      </c>
      <c r="D3769" s="209" t="s">
        <v>9236</v>
      </c>
      <c r="E3769" s="210" t="s">
        <v>357</v>
      </c>
      <c r="F3769" s="209" t="s">
        <v>357</v>
      </c>
      <c r="G3769" s="209">
        <v>89440</v>
      </c>
      <c r="H3769" s="209" t="s">
        <v>9313</v>
      </c>
      <c r="I3769" s="209" t="s">
        <v>161</v>
      </c>
      <c r="J3769" s="209" t="s">
        <v>5447</v>
      </c>
      <c r="K3769" s="210">
        <v>10.62</v>
      </c>
      <c r="L3769" s="209" t="s">
        <v>5390</v>
      </c>
    </row>
    <row r="3770" spans="1:12" ht="13.5">
      <c r="A3770" s="209" t="s">
        <v>8969</v>
      </c>
      <c r="B3770" s="209" t="s">
        <v>8970</v>
      </c>
      <c r="C3770" s="209" t="s">
        <v>8291</v>
      </c>
      <c r="D3770" s="209" t="s">
        <v>9236</v>
      </c>
      <c r="E3770" s="210" t="s">
        <v>357</v>
      </c>
      <c r="F3770" s="209" t="s">
        <v>357</v>
      </c>
      <c r="G3770" s="209">
        <v>89442</v>
      </c>
      <c r="H3770" s="209" t="s">
        <v>9314</v>
      </c>
      <c r="I3770" s="209" t="s">
        <v>161</v>
      </c>
      <c r="J3770" s="209" t="s">
        <v>5447</v>
      </c>
      <c r="K3770" s="210">
        <v>13.18</v>
      </c>
      <c r="L3770" s="209" t="s">
        <v>5390</v>
      </c>
    </row>
    <row r="3771" spans="1:12" ht="13.5">
      <c r="A3771" s="209" t="s">
        <v>8969</v>
      </c>
      <c r="B3771" s="209" t="s">
        <v>8970</v>
      </c>
      <c r="C3771" s="209" t="s">
        <v>8291</v>
      </c>
      <c r="D3771" s="209" t="s">
        <v>9236</v>
      </c>
      <c r="E3771" s="210" t="s">
        <v>357</v>
      </c>
      <c r="F3771" s="209" t="s">
        <v>357</v>
      </c>
      <c r="G3771" s="209">
        <v>89443</v>
      </c>
      <c r="H3771" s="209" t="s">
        <v>9315</v>
      </c>
      <c r="I3771" s="209" t="s">
        <v>161</v>
      </c>
      <c r="J3771" s="209" t="s">
        <v>5447</v>
      </c>
      <c r="K3771" s="210">
        <v>15.93</v>
      </c>
      <c r="L3771" s="209" t="s">
        <v>5390</v>
      </c>
    </row>
    <row r="3772" spans="1:12" ht="13.5">
      <c r="A3772" s="209" t="s">
        <v>8969</v>
      </c>
      <c r="B3772" s="209" t="s">
        <v>8970</v>
      </c>
      <c r="C3772" s="209" t="s">
        <v>8291</v>
      </c>
      <c r="D3772" s="209" t="s">
        <v>9236</v>
      </c>
      <c r="E3772" s="210" t="s">
        <v>357</v>
      </c>
      <c r="F3772" s="209" t="s">
        <v>357</v>
      </c>
      <c r="G3772" s="209">
        <v>89444</v>
      </c>
      <c r="H3772" s="209" t="s">
        <v>9316</v>
      </c>
      <c r="I3772" s="209" t="s">
        <v>161</v>
      </c>
      <c r="J3772" s="209" t="s">
        <v>5447</v>
      </c>
      <c r="K3772" s="210">
        <v>25.52</v>
      </c>
      <c r="L3772" s="209" t="s">
        <v>5390</v>
      </c>
    </row>
    <row r="3773" spans="1:12" ht="13.5">
      <c r="A3773" s="209" t="s">
        <v>8969</v>
      </c>
      <c r="B3773" s="209" t="s">
        <v>8970</v>
      </c>
      <c r="C3773" s="209" t="s">
        <v>8291</v>
      </c>
      <c r="D3773" s="209" t="s">
        <v>9236</v>
      </c>
      <c r="E3773" s="210" t="s">
        <v>357</v>
      </c>
      <c r="F3773" s="209" t="s">
        <v>357</v>
      </c>
      <c r="G3773" s="209">
        <v>89445</v>
      </c>
      <c r="H3773" s="209" t="s">
        <v>9317</v>
      </c>
      <c r="I3773" s="209" t="s">
        <v>161</v>
      </c>
      <c r="J3773" s="209" t="s">
        <v>5447</v>
      </c>
      <c r="K3773" s="210">
        <v>18.579999999999998</v>
      </c>
      <c r="L3773" s="209" t="s">
        <v>5390</v>
      </c>
    </row>
    <row r="3774" spans="1:12" ht="13.5">
      <c r="A3774" s="209" t="s">
        <v>8969</v>
      </c>
      <c r="B3774" s="209" t="s">
        <v>8970</v>
      </c>
      <c r="C3774" s="209" t="s">
        <v>8291</v>
      </c>
      <c r="D3774" s="209" t="s">
        <v>9236</v>
      </c>
      <c r="E3774" s="210" t="s">
        <v>357</v>
      </c>
      <c r="F3774" s="209" t="s">
        <v>357</v>
      </c>
      <c r="G3774" s="209">
        <v>89481</v>
      </c>
      <c r="H3774" s="209" t="s">
        <v>9318</v>
      </c>
      <c r="I3774" s="209" t="s">
        <v>161</v>
      </c>
      <c r="J3774" s="209" t="s">
        <v>5447</v>
      </c>
      <c r="K3774" s="210">
        <v>4.96</v>
      </c>
      <c r="L3774" s="209" t="s">
        <v>5390</v>
      </c>
    </row>
    <row r="3775" spans="1:12" ht="13.5">
      <c r="A3775" s="209" t="s">
        <v>8969</v>
      </c>
      <c r="B3775" s="209" t="s">
        <v>8970</v>
      </c>
      <c r="C3775" s="209" t="s">
        <v>8291</v>
      </c>
      <c r="D3775" s="209" t="s">
        <v>9236</v>
      </c>
      <c r="E3775" s="210" t="s">
        <v>357</v>
      </c>
      <c r="F3775" s="209" t="s">
        <v>357</v>
      </c>
      <c r="G3775" s="209">
        <v>89485</v>
      </c>
      <c r="H3775" s="209" t="s">
        <v>9319</v>
      </c>
      <c r="I3775" s="209" t="s">
        <v>161</v>
      </c>
      <c r="J3775" s="209" t="s">
        <v>5447</v>
      </c>
      <c r="K3775" s="210">
        <v>5.93</v>
      </c>
      <c r="L3775" s="209" t="s">
        <v>5390</v>
      </c>
    </row>
    <row r="3776" spans="1:12" ht="13.5">
      <c r="A3776" s="209" t="s">
        <v>8969</v>
      </c>
      <c r="B3776" s="209" t="s">
        <v>8970</v>
      </c>
      <c r="C3776" s="209" t="s">
        <v>8291</v>
      </c>
      <c r="D3776" s="209" t="s">
        <v>9236</v>
      </c>
      <c r="E3776" s="210" t="s">
        <v>357</v>
      </c>
      <c r="F3776" s="209" t="s">
        <v>357</v>
      </c>
      <c r="G3776" s="209">
        <v>89489</v>
      </c>
      <c r="H3776" s="209" t="s">
        <v>9320</v>
      </c>
      <c r="I3776" s="209" t="s">
        <v>161</v>
      </c>
      <c r="J3776" s="209" t="s">
        <v>5447</v>
      </c>
      <c r="K3776" s="210">
        <v>7.8</v>
      </c>
      <c r="L3776" s="209" t="s">
        <v>5390</v>
      </c>
    </row>
    <row r="3777" spans="1:12" ht="13.5">
      <c r="A3777" s="209" t="s">
        <v>8969</v>
      </c>
      <c r="B3777" s="209" t="s">
        <v>8970</v>
      </c>
      <c r="C3777" s="209" t="s">
        <v>8291</v>
      </c>
      <c r="D3777" s="209" t="s">
        <v>9236</v>
      </c>
      <c r="E3777" s="210" t="s">
        <v>357</v>
      </c>
      <c r="F3777" s="209" t="s">
        <v>357</v>
      </c>
      <c r="G3777" s="209">
        <v>89490</v>
      </c>
      <c r="H3777" s="209" t="s">
        <v>9321</v>
      </c>
      <c r="I3777" s="209" t="s">
        <v>161</v>
      </c>
      <c r="J3777" s="209" t="s">
        <v>5447</v>
      </c>
      <c r="K3777" s="210">
        <v>7.13</v>
      </c>
      <c r="L3777" s="209" t="s">
        <v>5390</v>
      </c>
    </row>
    <row r="3778" spans="1:12" ht="13.5">
      <c r="A3778" s="209" t="s">
        <v>8969</v>
      </c>
      <c r="B3778" s="209" t="s">
        <v>8970</v>
      </c>
      <c r="C3778" s="209" t="s">
        <v>8291</v>
      </c>
      <c r="D3778" s="209" t="s">
        <v>9236</v>
      </c>
      <c r="E3778" s="210" t="s">
        <v>357</v>
      </c>
      <c r="F3778" s="209" t="s">
        <v>357</v>
      </c>
      <c r="G3778" s="209">
        <v>89492</v>
      </c>
      <c r="H3778" s="209" t="s">
        <v>9322</v>
      </c>
      <c r="I3778" s="209" t="s">
        <v>161</v>
      </c>
      <c r="J3778" s="209" t="s">
        <v>5447</v>
      </c>
      <c r="K3778" s="210">
        <v>8.1199999999999992</v>
      </c>
      <c r="L3778" s="209" t="s">
        <v>5390</v>
      </c>
    </row>
    <row r="3779" spans="1:12" ht="13.5">
      <c r="A3779" s="209" t="s">
        <v>8969</v>
      </c>
      <c r="B3779" s="209" t="s">
        <v>8970</v>
      </c>
      <c r="C3779" s="209" t="s">
        <v>8291</v>
      </c>
      <c r="D3779" s="209" t="s">
        <v>9236</v>
      </c>
      <c r="E3779" s="210" t="s">
        <v>357</v>
      </c>
      <c r="F3779" s="209" t="s">
        <v>357</v>
      </c>
      <c r="G3779" s="209">
        <v>89493</v>
      </c>
      <c r="H3779" s="209" t="s">
        <v>9323</v>
      </c>
      <c r="I3779" s="209" t="s">
        <v>161</v>
      </c>
      <c r="J3779" s="209" t="s">
        <v>5447</v>
      </c>
      <c r="K3779" s="210">
        <v>10.29</v>
      </c>
      <c r="L3779" s="209" t="s">
        <v>5390</v>
      </c>
    </row>
    <row r="3780" spans="1:12" ht="13.5">
      <c r="A3780" s="209" t="s">
        <v>8969</v>
      </c>
      <c r="B3780" s="209" t="s">
        <v>8970</v>
      </c>
      <c r="C3780" s="209" t="s">
        <v>8291</v>
      </c>
      <c r="D3780" s="209" t="s">
        <v>9236</v>
      </c>
      <c r="E3780" s="210" t="s">
        <v>357</v>
      </c>
      <c r="F3780" s="209" t="s">
        <v>357</v>
      </c>
      <c r="G3780" s="209">
        <v>89494</v>
      </c>
      <c r="H3780" s="209" t="s">
        <v>9324</v>
      </c>
      <c r="I3780" s="209" t="s">
        <v>161</v>
      </c>
      <c r="J3780" s="209" t="s">
        <v>5447</v>
      </c>
      <c r="K3780" s="210">
        <v>13.2</v>
      </c>
      <c r="L3780" s="209" t="s">
        <v>5390</v>
      </c>
    </row>
    <row r="3781" spans="1:12" ht="13.5">
      <c r="A3781" s="209" t="s">
        <v>8969</v>
      </c>
      <c r="B3781" s="209" t="s">
        <v>8970</v>
      </c>
      <c r="C3781" s="209" t="s">
        <v>8291</v>
      </c>
      <c r="D3781" s="209" t="s">
        <v>9236</v>
      </c>
      <c r="E3781" s="210" t="s">
        <v>357</v>
      </c>
      <c r="F3781" s="209" t="s">
        <v>357</v>
      </c>
      <c r="G3781" s="209">
        <v>89496</v>
      </c>
      <c r="H3781" s="209" t="s">
        <v>9325</v>
      </c>
      <c r="I3781" s="209" t="s">
        <v>161</v>
      </c>
      <c r="J3781" s="209" t="s">
        <v>5447</v>
      </c>
      <c r="K3781" s="210">
        <v>10.7</v>
      </c>
      <c r="L3781" s="209" t="s">
        <v>5390</v>
      </c>
    </row>
    <row r="3782" spans="1:12" ht="13.5">
      <c r="A3782" s="209" t="s">
        <v>8969</v>
      </c>
      <c r="B3782" s="209" t="s">
        <v>8970</v>
      </c>
      <c r="C3782" s="209" t="s">
        <v>8291</v>
      </c>
      <c r="D3782" s="209" t="s">
        <v>9236</v>
      </c>
      <c r="E3782" s="210" t="s">
        <v>357</v>
      </c>
      <c r="F3782" s="209" t="s">
        <v>357</v>
      </c>
      <c r="G3782" s="209">
        <v>89497</v>
      </c>
      <c r="H3782" s="209" t="s">
        <v>9326</v>
      </c>
      <c r="I3782" s="209" t="s">
        <v>161</v>
      </c>
      <c r="J3782" s="209" t="s">
        <v>5447</v>
      </c>
      <c r="K3782" s="210">
        <v>13.69</v>
      </c>
      <c r="L3782" s="209" t="s">
        <v>5390</v>
      </c>
    </row>
    <row r="3783" spans="1:12" ht="13.5">
      <c r="A3783" s="209" t="s">
        <v>8969</v>
      </c>
      <c r="B3783" s="209" t="s">
        <v>8970</v>
      </c>
      <c r="C3783" s="209" t="s">
        <v>8291</v>
      </c>
      <c r="D3783" s="209" t="s">
        <v>9236</v>
      </c>
      <c r="E3783" s="210" t="s">
        <v>357</v>
      </c>
      <c r="F3783" s="209" t="s">
        <v>357</v>
      </c>
      <c r="G3783" s="209">
        <v>89498</v>
      </c>
      <c r="H3783" s="209" t="s">
        <v>9327</v>
      </c>
      <c r="I3783" s="209" t="s">
        <v>161</v>
      </c>
      <c r="J3783" s="209" t="s">
        <v>5447</v>
      </c>
      <c r="K3783" s="210">
        <v>13.76</v>
      </c>
      <c r="L3783" s="209" t="s">
        <v>5390</v>
      </c>
    </row>
    <row r="3784" spans="1:12" ht="13.5">
      <c r="A3784" s="209" t="s">
        <v>8969</v>
      </c>
      <c r="B3784" s="209" t="s">
        <v>8970</v>
      </c>
      <c r="C3784" s="209" t="s">
        <v>8291</v>
      </c>
      <c r="D3784" s="209" t="s">
        <v>9236</v>
      </c>
      <c r="E3784" s="210" t="s">
        <v>357</v>
      </c>
      <c r="F3784" s="209" t="s">
        <v>357</v>
      </c>
      <c r="G3784" s="209">
        <v>89499</v>
      </c>
      <c r="H3784" s="209" t="s">
        <v>9328</v>
      </c>
      <c r="I3784" s="209" t="s">
        <v>161</v>
      </c>
      <c r="J3784" s="209" t="s">
        <v>5447</v>
      </c>
      <c r="K3784" s="210">
        <v>21.4</v>
      </c>
      <c r="L3784" s="209" t="s">
        <v>5390</v>
      </c>
    </row>
    <row r="3785" spans="1:12" ht="13.5">
      <c r="A3785" s="209" t="s">
        <v>8969</v>
      </c>
      <c r="B3785" s="209" t="s">
        <v>8970</v>
      </c>
      <c r="C3785" s="209" t="s">
        <v>8291</v>
      </c>
      <c r="D3785" s="209" t="s">
        <v>9236</v>
      </c>
      <c r="E3785" s="210" t="s">
        <v>357</v>
      </c>
      <c r="F3785" s="209" t="s">
        <v>357</v>
      </c>
      <c r="G3785" s="209">
        <v>89500</v>
      </c>
      <c r="H3785" s="209" t="s">
        <v>9329</v>
      </c>
      <c r="I3785" s="209" t="s">
        <v>161</v>
      </c>
      <c r="J3785" s="209" t="s">
        <v>5447</v>
      </c>
      <c r="K3785" s="210">
        <v>13.09</v>
      </c>
      <c r="L3785" s="209" t="s">
        <v>5390</v>
      </c>
    </row>
    <row r="3786" spans="1:12" ht="13.5">
      <c r="A3786" s="209" t="s">
        <v>8969</v>
      </c>
      <c r="B3786" s="209" t="s">
        <v>8970</v>
      </c>
      <c r="C3786" s="209" t="s">
        <v>8291</v>
      </c>
      <c r="D3786" s="209" t="s">
        <v>9236</v>
      </c>
      <c r="E3786" s="210" t="s">
        <v>357</v>
      </c>
      <c r="F3786" s="209" t="s">
        <v>357</v>
      </c>
      <c r="G3786" s="209">
        <v>89501</v>
      </c>
      <c r="H3786" s="209" t="s">
        <v>9330</v>
      </c>
      <c r="I3786" s="209" t="s">
        <v>161</v>
      </c>
      <c r="J3786" s="209" t="s">
        <v>5447</v>
      </c>
      <c r="K3786" s="210">
        <v>14.5</v>
      </c>
      <c r="L3786" s="209" t="s">
        <v>5390</v>
      </c>
    </row>
    <row r="3787" spans="1:12" ht="13.5">
      <c r="A3787" s="209" t="s">
        <v>8969</v>
      </c>
      <c r="B3787" s="209" t="s">
        <v>8970</v>
      </c>
      <c r="C3787" s="209" t="s">
        <v>8291</v>
      </c>
      <c r="D3787" s="209" t="s">
        <v>9236</v>
      </c>
      <c r="E3787" s="210" t="s">
        <v>357</v>
      </c>
      <c r="F3787" s="209" t="s">
        <v>357</v>
      </c>
      <c r="G3787" s="209">
        <v>89502</v>
      </c>
      <c r="H3787" s="209" t="s">
        <v>9331</v>
      </c>
      <c r="I3787" s="209" t="s">
        <v>161</v>
      </c>
      <c r="J3787" s="209" t="s">
        <v>5447</v>
      </c>
      <c r="K3787" s="210">
        <v>17.64</v>
      </c>
      <c r="L3787" s="209" t="s">
        <v>5390</v>
      </c>
    </row>
    <row r="3788" spans="1:12" ht="13.5">
      <c r="A3788" s="209" t="s">
        <v>8969</v>
      </c>
      <c r="B3788" s="209" t="s">
        <v>8970</v>
      </c>
      <c r="C3788" s="209" t="s">
        <v>8291</v>
      </c>
      <c r="D3788" s="209" t="s">
        <v>9236</v>
      </c>
      <c r="E3788" s="210" t="s">
        <v>357</v>
      </c>
      <c r="F3788" s="209" t="s">
        <v>357</v>
      </c>
      <c r="G3788" s="209">
        <v>89503</v>
      </c>
      <c r="H3788" s="209" t="s">
        <v>9332</v>
      </c>
      <c r="I3788" s="209" t="s">
        <v>161</v>
      </c>
      <c r="J3788" s="209" t="s">
        <v>5447</v>
      </c>
      <c r="K3788" s="210">
        <v>24.64</v>
      </c>
      <c r="L3788" s="209" t="s">
        <v>5390</v>
      </c>
    </row>
    <row r="3789" spans="1:12" ht="13.5">
      <c r="A3789" s="209" t="s">
        <v>8969</v>
      </c>
      <c r="B3789" s="209" t="s">
        <v>8970</v>
      </c>
      <c r="C3789" s="209" t="s">
        <v>8291</v>
      </c>
      <c r="D3789" s="209" t="s">
        <v>9236</v>
      </c>
      <c r="E3789" s="210" t="s">
        <v>357</v>
      </c>
      <c r="F3789" s="209" t="s">
        <v>357</v>
      </c>
      <c r="G3789" s="209">
        <v>89504</v>
      </c>
      <c r="H3789" s="209" t="s">
        <v>9333</v>
      </c>
      <c r="I3789" s="209" t="s">
        <v>161</v>
      </c>
      <c r="J3789" s="209" t="s">
        <v>5447</v>
      </c>
      <c r="K3789" s="210">
        <v>19.89</v>
      </c>
      <c r="L3789" s="209" t="s">
        <v>5390</v>
      </c>
    </row>
    <row r="3790" spans="1:12" ht="13.5">
      <c r="A3790" s="209" t="s">
        <v>8969</v>
      </c>
      <c r="B3790" s="209" t="s">
        <v>8970</v>
      </c>
      <c r="C3790" s="209" t="s">
        <v>8291</v>
      </c>
      <c r="D3790" s="209" t="s">
        <v>9236</v>
      </c>
      <c r="E3790" s="210" t="s">
        <v>357</v>
      </c>
      <c r="F3790" s="209" t="s">
        <v>357</v>
      </c>
      <c r="G3790" s="209">
        <v>89505</v>
      </c>
      <c r="H3790" s="209" t="s">
        <v>9334</v>
      </c>
      <c r="I3790" s="209" t="s">
        <v>161</v>
      </c>
      <c r="J3790" s="209" t="s">
        <v>5447</v>
      </c>
      <c r="K3790" s="210">
        <v>46.65</v>
      </c>
      <c r="L3790" s="209" t="s">
        <v>5390</v>
      </c>
    </row>
    <row r="3791" spans="1:12" ht="13.5">
      <c r="A3791" s="209" t="s">
        <v>8969</v>
      </c>
      <c r="B3791" s="209" t="s">
        <v>8970</v>
      </c>
      <c r="C3791" s="209" t="s">
        <v>8291</v>
      </c>
      <c r="D3791" s="209" t="s">
        <v>9236</v>
      </c>
      <c r="E3791" s="210" t="s">
        <v>357</v>
      </c>
      <c r="F3791" s="209" t="s">
        <v>357</v>
      </c>
      <c r="G3791" s="209">
        <v>89506</v>
      </c>
      <c r="H3791" s="209" t="s">
        <v>9335</v>
      </c>
      <c r="I3791" s="209" t="s">
        <v>161</v>
      </c>
      <c r="J3791" s="209" t="s">
        <v>5447</v>
      </c>
      <c r="K3791" s="210">
        <v>44.45</v>
      </c>
      <c r="L3791" s="209" t="s">
        <v>5390</v>
      </c>
    </row>
    <row r="3792" spans="1:12" ht="13.5">
      <c r="A3792" s="209" t="s">
        <v>8969</v>
      </c>
      <c r="B3792" s="209" t="s">
        <v>8970</v>
      </c>
      <c r="C3792" s="209" t="s">
        <v>8291</v>
      </c>
      <c r="D3792" s="209" t="s">
        <v>9236</v>
      </c>
      <c r="E3792" s="210" t="s">
        <v>357</v>
      </c>
      <c r="F3792" s="209" t="s">
        <v>357</v>
      </c>
      <c r="G3792" s="209">
        <v>89507</v>
      </c>
      <c r="H3792" s="209" t="s">
        <v>9336</v>
      </c>
      <c r="I3792" s="209" t="s">
        <v>161</v>
      </c>
      <c r="J3792" s="209" t="s">
        <v>5447</v>
      </c>
      <c r="K3792" s="210">
        <v>53.13</v>
      </c>
      <c r="L3792" s="209" t="s">
        <v>5390</v>
      </c>
    </row>
    <row r="3793" spans="1:12" ht="13.5">
      <c r="A3793" s="209" t="s">
        <v>8969</v>
      </c>
      <c r="B3793" s="209" t="s">
        <v>8970</v>
      </c>
      <c r="C3793" s="209" t="s">
        <v>8291</v>
      </c>
      <c r="D3793" s="209" t="s">
        <v>9236</v>
      </c>
      <c r="E3793" s="210" t="s">
        <v>357</v>
      </c>
      <c r="F3793" s="209" t="s">
        <v>357</v>
      </c>
      <c r="G3793" s="209">
        <v>89510</v>
      </c>
      <c r="H3793" s="209" t="s">
        <v>9337</v>
      </c>
      <c r="I3793" s="209" t="s">
        <v>161</v>
      </c>
      <c r="J3793" s="209" t="s">
        <v>5447</v>
      </c>
      <c r="K3793" s="210">
        <v>29.05</v>
      </c>
      <c r="L3793" s="209" t="s">
        <v>5390</v>
      </c>
    </row>
    <row r="3794" spans="1:12" ht="13.5">
      <c r="A3794" s="209" t="s">
        <v>8969</v>
      </c>
      <c r="B3794" s="209" t="s">
        <v>8970</v>
      </c>
      <c r="C3794" s="209" t="s">
        <v>8291</v>
      </c>
      <c r="D3794" s="209" t="s">
        <v>9236</v>
      </c>
      <c r="E3794" s="210" t="s">
        <v>357</v>
      </c>
      <c r="F3794" s="209" t="s">
        <v>357</v>
      </c>
      <c r="G3794" s="209">
        <v>89513</v>
      </c>
      <c r="H3794" s="209" t="s">
        <v>9338</v>
      </c>
      <c r="I3794" s="209" t="s">
        <v>161</v>
      </c>
      <c r="J3794" s="209" t="s">
        <v>5447</v>
      </c>
      <c r="K3794" s="210">
        <v>121.16</v>
      </c>
      <c r="L3794" s="209" t="s">
        <v>5390</v>
      </c>
    </row>
    <row r="3795" spans="1:12" ht="13.5">
      <c r="A3795" s="209" t="s">
        <v>8969</v>
      </c>
      <c r="B3795" s="209" t="s">
        <v>8970</v>
      </c>
      <c r="C3795" s="209" t="s">
        <v>8291</v>
      </c>
      <c r="D3795" s="209" t="s">
        <v>9236</v>
      </c>
      <c r="E3795" s="210" t="s">
        <v>357</v>
      </c>
      <c r="F3795" s="209" t="s">
        <v>357</v>
      </c>
      <c r="G3795" s="209">
        <v>89514</v>
      </c>
      <c r="H3795" s="209" t="s">
        <v>9339</v>
      </c>
      <c r="I3795" s="209" t="s">
        <v>161</v>
      </c>
      <c r="J3795" s="209" t="s">
        <v>5447</v>
      </c>
      <c r="K3795" s="210">
        <v>8.36</v>
      </c>
      <c r="L3795" s="209" t="s">
        <v>5390</v>
      </c>
    </row>
    <row r="3796" spans="1:12" ht="13.5">
      <c r="A3796" s="209" t="s">
        <v>8969</v>
      </c>
      <c r="B3796" s="209" t="s">
        <v>8970</v>
      </c>
      <c r="C3796" s="209" t="s">
        <v>8291</v>
      </c>
      <c r="D3796" s="209" t="s">
        <v>9236</v>
      </c>
      <c r="E3796" s="210" t="s">
        <v>357</v>
      </c>
      <c r="F3796" s="209" t="s">
        <v>357</v>
      </c>
      <c r="G3796" s="209">
        <v>89515</v>
      </c>
      <c r="H3796" s="209" t="s">
        <v>9340</v>
      </c>
      <c r="I3796" s="209" t="s">
        <v>161</v>
      </c>
      <c r="J3796" s="209" t="s">
        <v>5447</v>
      </c>
      <c r="K3796" s="210">
        <v>95.78</v>
      </c>
      <c r="L3796" s="209" t="s">
        <v>5390</v>
      </c>
    </row>
    <row r="3797" spans="1:12" ht="13.5">
      <c r="A3797" s="209" t="s">
        <v>8969</v>
      </c>
      <c r="B3797" s="209" t="s">
        <v>8970</v>
      </c>
      <c r="C3797" s="209" t="s">
        <v>8291</v>
      </c>
      <c r="D3797" s="209" t="s">
        <v>9236</v>
      </c>
      <c r="E3797" s="210" t="s">
        <v>357</v>
      </c>
      <c r="F3797" s="209" t="s">
        <v>357</v>
      </c>
      <c r="G3797" s="209">
        <v>89516</v>
      </c>
      <c r="H3797" s="209" t="s">
        <v>9341</v>
      </c>
      <c r="I3797" s="209" t="s">
        <v>161</v>
      </c>
      <c r="J3797" s="209" t="s">
        <v>5447</v>
      </c>
      <c r="K3797" s="210">
        <v>8.4600000000000009</v>
      </c>
      <c r="L3797" s="209" t="s">
        <v>5390</v>
      </c>
    </row>
    <row r="3798" spans="1:12" ht="13.5">
      <c r="A3798" s="209" t="s">
        <v>8969</v>
      </c>
      <c r="B3798" s="209" t="s">
        <v>8970</v>
      </c>
      <c r="C3798" s="209" t="s">
        <v>8291</v>
      </c>
      <c r="D3798" s="209" t="s">
        <v>9236</v>
      </c>
      <c r="E3798" s="210" t="s">
        <v>357</v>
      </c>
      <c r="F3798" s="209" t="s">
        <v>357</v>
      </c>
      <c r="G3798" s="209">
        <v>89517</v>
      </c>
      <c r="H3798" s="209" t="s">
        <v>9342</v>
      </c>
      <c r="I3798" s="209" t="s">
        <v>161</v>
      </c>
      <c r="J3798" s="209" t="s">
        <v>5447</v>
      </c>
      <c r="K3798" s="210">
        <v>79.58</v>
      </c>
      <c r="L3798" s="209" t="s">
        <v>5390</v>
      </c>
    </row>
    <row r="3799" spans="1:12" ht="13.5">
      <c r="A3799" s="209" t="s">
        <v>8969</v>
      </c>
      <c r="B3799" s="209" t="s">
        <v>8970</v>
      </c>
      <c r="C3799" s="209" t="s">
        <v>8291</v>
      </c>
      <c r="D3799" s="209" t="s">
        <v>9236</v>
      </c>
      <c r="E3799" s="210" t="s">
        <v>357</v>
      </c>
      <c r="F3799" s="209" t="s">
        <v>357</v>
      </c>
      <c r="G3799" s="209">
        <v>89518</v>
      </c>
      <c r="H3799" s="209" t="s">
        <v>9343</v>
      </c>
      <c r="I3799" s="209" t="s">
        <v>161</v>
      </c>
      <c r="J3799" s="209" t="s">
        <v>5447</v>
      </c>
      <c r="K3799" s="210">
        <v>15.47</v>
      </c>
      <c r="L3799" s="209" t="s">
        <v>5390</v>
      </c>
    </row>
    <row r="3800" spans="1:12" ht="13.5">
      <c r="A3800" s="209" t="s">
        <v>8969</v>
      </c>
      <c r="B3800" s="209" t="s">
        <v>8970</v>
      </c>
      <c r="C3800" s="209" t="s">
        <v>8291</v>
      </c>
      <c r="D3800" s="209" t="s">
        <v>9236</v>
      </c>
      <c r="E3800" s="210" t="s">
        <v>357</v>
      </c>
      <c r="F3800" s="209" t="s">
        <v>357</v>
      </c>
      <c r="G3800" s="209">
        <v>89519</v>
      </c>
      <c r="H3800" s="209" t="s">
        <v>9344</v>
      </c>
      <c r="I3800" s="209" t="s">
        <v>161</v>
      </c>
      <c r="J3800" s="209" t="s">
        <v>5447</v>
      </c>
      <c r="K3800" s="210">
        <v>52.63</v>
      </c>
      <c r="L3800" s="209" t="s">
        <v>5390</v>
      </c>
    </row>
    <row r="3801" spans="1:12" ht="13.5">
      <c r="A3801" s="209" t="s">
        <v>8969</v>
      </c>
      <c r="B3801" s="209" t="s">
        <v>8970</v>
      </c>
      <c r="C3801" s="209" t="s">
        <v>8291</v>
      </c>
      <c r="D3801" s="209" t="s">
        <v>9236</v>
      </c>
      <c r="E3801" s="210" t="s">
        <v>357</v>
      </c>
      <c r="F3801" s="209" t="s">
        <v>357</v>
      </c>
      <c r="G3801" s="209">
        <v>89520</v>
      </c>
      <c r="H3801" s="209" t="s">
        <v>9345</v>
      </c>
      <c r="I3801" s="209" t="s">
        <v>161</v>
      </c>
      <c r="J3801" s="209" t="s">
        <v>5447</v>
      </c>
      <c r="K3801" s="210">
        <v>16.27</v>
      </c>
      <c r="L3801" s="209" t="s">
        <v>5390</v>
      </c>
    </row>
    <row r="3802" spans="1:12" ht="13.5">
      <c r="A3802" s="209" t="s">
        <v>8969</v>
      </c>
      <c r="B3802" s="209" t="s">
        <v>8970</v>
      </c>
      <c r="C3802" s="209" t="s">
        <v>8291</v>
      </c>
      <c r="D3802" s="209" t="s">
        <v>9236</v>
      </c>
      <c r="E3802" s="210" t="s">
        <v>357</v>
      </c>
      <c r="F3802" s="209" t="s">
        <v>357</v>
      </c>
      <c r="G3802" s="209">
        <v>89521</v>
      </c>
      <c r="H3802" s="209" t="s">
        <v>9346</v>
      </c>
      <c r="I3802" s="209" t="s">
        <v>161</v>
      </c>
      <c r="J3802" s="209" t="s">
        <v>5447</v>
      </c>
      <c r="K3802" s="210">
        <v>144.65</v>
      </c>
      <c r="L3802" s="209" t="s">
        <v>5390</v>
      </c>
    </row>
    <row r="3803" spans="1:12" ht="13.5">
      <c r="A3803" s="209" t="s">
        <v>8969</v>
      </c>
      <c r="B3803" s="209" t="s">
        <v>8970</v>
      </c>
      <c r="C3803" s="209" t="s">
        <v>8291</v>
      </c>
      <c r="D3803" s="209" t="s">
        <v>9236</v>
      </c>
      <c r="E3803" s="210" t="s">
        <v>357</v>
      </c>
      <c r="F3803" s="209" t="s">
        <v>357</v>
      </c>
      <c r="G3803" s="209">
        <v>89522</v>
      </c>
      <c r="H3803" s="209" t="s">
        <v>9347</v>
      </c>
      <c r="I3803" s="209" t="s">
        <v>161</v>
      </c>
      <c r="J3803" s="209" t="s">
        <v>5447</v>
      </c>
      <c r="K3803" s="210">
        <v>30.73</v>
      </c>
      <c r="L3803" s="209" t="s">
        <v>5390</v>
      </c>
    </row>
    <row r="3804" spans="1:12" ht="13.5">
      <c r="A3804" s="209" t="s">
        <v>8969</v>
      </c>
      <c r="B3804" s="209" t="s">
        <v>8970</v>
      </c>
      <c r="C3804" s="209" t="s">
        <v>8291</v>
      </c>
      <c r="D3804" s="209" t="s">
        <v>9236</v>
      </c>
      <c r="E3804" s="210" t="s">
        <v>357</v>
      </c>
      <c r="F3804" s="209" t="s">
        <v>357</v>
      </c>
      <c r="G3804" s="209">
        <v>89523</v>
      </c>
      <c r="H3804" s="209" t="s">
        <v>9348</v>
      </c>
      <c r="I3804" s="209" t="s">
        <v>161</v>
      </c>
      <c r="J3804" s="209" t="s">
        <v>5447</v>
      </c>
      <c r="K3804" s="210">
        <v>117.47</v>
      </c>
      <c r="L3804" s="209" t="s">
        <v>5390</v>
      </c>
    </row>
    <row r="3805" spans="1:12" ht="13.5">
      <c r="A3805" s="209" t="s">
        <v>8969</v>
      </c>
      <c r="B3805" s="209" t="s">
        <v>8970</v>
      </c>
      <c r="C3805" s="209" t="s">
        <v>8291</v>
      </c>
      <c r="D3805" s="209" t="s">
        <v>9236</v>
      </c>
      <c r="E3805" s="210" t="s">
        <v>357</v>
      </c>
      <c r="F3805" s="209" t="s">
        <v>357</v>
      </c>
      <c r="G3805" s="209">
        <v>89524</v>
      </c>
      <c r="H3805" s="209" t="s">
        <v>9349</v>
      </c>
      <c r="I3805" s="209" t="s">
        <v>161</v>
      </c>
      <c r="J3805" s="209" t="s">
        <v>5447</v>
      </c>
      <c r="K3805" s="210">
        <v>31.24</v>
      </c>
      <c r="L3805" s="209" t="s">
        <v>5390</v>
      </c>
    </row>
    <row r="3806" spans="1:12" ht="13.5">
      <c r="A3806" s="209" t="s">
        <v>8969</v>
      </c>
      <c r="B3806" s="209" t="s">
        <v>8970</v>
      </c>
      <c r="C3806" s="209" t="s">
        <v>8291</v>
      </c>
      <c r="D3806" s="209" t="s">
        <v>9236</v>
      </c>
      <c r="E3806" s="210" t="s">
        <v>357</v>
      </c>
      <c r="F3806" s="209" t="s">
        <v>357</v>
      </c>
      <c r="G3806" s="209">
        <v>89525</v>
      </c>
      <c r="H3806" s="209" t="s">
        <v>9350</v>
      </c>
      <c r="I3806" s="209" t="s">
        <v>161</v>
      </c>
      <c r="J3806" s="209" t="s">
        <v>5447</v>
      </c>
      <c r="K3806" s="210">
        <v>100.57</v>
      </c>
      <c r="L3806" s="209" t="s">
        <v>5390</v>
      </c>
    </row>
    <row r="3807" spans="1:12" ht="13.5">
      <c r="A3807" s="209" t="s">
        <v>8969</v>
      </c>
      <c r="B3807" s="209" t="s">
        <v>8970</v>
      </c>
      <c r="C3807" s="209" t="s">
        <v>8291</v>
      </c>
      <c r="D3807" s="209" t="s">
        <v>9236</v>
      </c>
      <c r="E3807" s="210" t="s">
        <v>357</v>
      </c>
      <c r="F3807" s="209" t="s">
        <v>357</v>
      </c>
      <c r="G3807" s="209">
        <v>89526</v>
      </c>
      <c r="H3807" s="209" t="s">
        <v>9351</v>
      </c>
      <c r="I3807" s="209" t="s">
        <v>161</v>
      </c>
      <c r="J3807" s="209" t="s">
        <v>5447</v>
      </c>
      <c r="K3807" s="210">
        <v>40.64</v>
      </c>
      <c r="L3807" s="209" t="s">
        <v>5390</v>
      </c>
    </row>
    <row r="3808" spans="1:12" ht="13.5">
      <c r="A3808" s="209" t="s">
        <v>8969</v>
      </c>
      <c r="B3808" s="209" t="s">
        <v>8970</v>
      </c>
      <c r="C3808" s="209" t="s">
        <v>8291</v>
      </c>
      <c r="D3808" s="209" t="s">
        <v>9236</v>
      </c>
      <c r="E3808" s="210" t="s">
        <v>357</v>
      </c>
      <c r="F3808" s="209" t="s">
        <v>357</v>
      </c>
      <c r="G3808" s="209">
        <v>89527</v>
      </c>
      <c r="H3808" s="209" t="s">
        <v>9352</v>
      </c>
      <c r="I3808" s="209" t="s">
        <v>161</v>
      </c>
      <c r="J3808" s="209" t="s">
        <v>5447</v>
      </c>
      <c r="K3808" s="210">
        <v>63.7</v>
      </c>
      <c r="L3808" s="209" t="s">
        <v>5390</v>
      </c>
    </row>
    <row r="3809" spans="1:12" ht="13.5">
      <c r="A3809" s="209" t="s">
        <v>8969</v>
      </c>
      <c r="B3809" s="209" t="s">
        <v>8970</v>
      </c>
      <c r="C3809" s="209" t="s">
        <v>8291</v>
      </c>
      <c r="D3809" s="209" t="s">
        <v>9236</v>
      </c>
      <c r="E3809" s="210" t="s">
        <v>357</v>
      </c>
      <c r="F3809" s="209" t="s">
        <v>357</v>
      </c>
      <c r="G3809" s="209">
        <v>89528</v>
      </c>
      <c r="H3809" s="209" t="s">
        <v>9353</v>
      </c>
      <c r="I3809" s="209" t="s">
        <v>161</v>
      </c>
      <c r="J3809" s="209" t="s">
        <v>5447</v>
      </c>
      <c r="K3809" s="210">
        <v>4.1500000000000004</v>
      </c>
      <c r="L3809" s="209" t="s">
        <v>5390</v>
      </c>
    </row>
    <row r="3810" spans="1:12" ht="13.5">
      <c r="A3810" s="209" t="s">
        <v>8969</v>
      </c>
      <c r="B3810" s="209" t="s">
        <v>8970</v>
      </c>
      <c r="C3810" s="209" t="s">
        <v>8291</v>
      </c>
      <c r="D3810" s="209" t="s">
        <v>9236</v>
      </c>
      <c r="E3810" s="210" t="s">
        <v>357</v>
      </c>
      <c r="F3810" s="209" t="s">
        <v>357</v>
      </c>
      <c r="G3810" s="209">
        <v>89529</v>
      </c>
      <c r="H3810" s="209" t="s">
        <v>9354</v>
      </c>
      <c r="I3810" s="209" t="s">
        <v>161</v>
      </c>
      <c r="J3810" s="209" t="s">
        <v>5447</v>
      </c>
      <c r="K3810" s="210">
        <v>37.99</v>
      </c>
      <c r="L3810" s="209" t="s">
        <v>5390</v>
      </c>
    </row>
    <row r="3811" spans="1:12" ht="13.5">
      <c r="A3811" s="209" t="s">
        <v>8969</v>
      </c>
      <c r="B3811" s="209" t="s">
        <v>8970</v>
      </c>
      <c r="C3811" s="209" t="s">
        <v>8291</v>
      </c>
      <c r="D3811" s="209" t="s">
        <v>9236</v>
      </c>
      <c r="E3811" s="210" t="s">
        <v>357</v>
      </c>
      <c r="F3811" s="209" t="s">
        <v>357</v>
      </c>
      <c r="G3811" s="209">
        <v>89530</v>
      </c>
      <c r="H3811" s="209" t="s">
        <v>9355</v>
      </c>
      <c r="I3811" s="209" t="s">
        <v>161</v>
      </c>
      <c r="J3811" s="209" t="s">
        <v>5447</v>
      </c>
      <c r="K3811" s="210">
        <v>18.66</v>
      </c>
      <c r="L3811" s="209" t="s">
        <v>5390</v>
      </c>
    </row>
    <row r="3812" spans="1:12" ht="13.5">
      <c r="A3812" s="209" t="s">
        <v>8969</v>
      </c>
      <c r="B3812" s="209" t="s">
        <v>8970</v>
      </c>
      <c r="C3812" s="209" t="s">
        <v>8291</v>
      </c>
      <c r="D3812" s="209" t="s">
        <v>9236</v>
      </c>
      <c r="E3812" s="210" t="s">
        <v>357</v>
      </c>
      <c r="F3812" s="209" t="s">
        <v>357</v>
      </c>
      <c r="G3812" s="209">
        <v>89531</v>
      </c>
      <c r="H3812" s="209" t="s">
        <v>9356</v>
      </c>
      <c r="I3812" s="209" t="s">
        <v>161</v>
      </c>
      <c r="J3812" s="209" t="s">
        <v>5447</v>
      </c>
      <c r="K3812" s="210">
        <v>39.14</v>
      </c>
      <c r="L3812" s="209" t="s">
        <v>5390</v>
      </c>
    </row>
    <row r="3813" spans="1:12" ht="13.5">
      <c r="A3813" s="209" t="s">
        <v>8969</v>
      </c>
      <c r="B3813" s="209" t="s">
        <v>8970</v>
      </c>
      <c r="C3813" s="209" t="s">
        <v>8291</v>
      </c>
      <c r="D3813" s="209" t="s">
        <v>9236</v>
      </c>
      <c r="E3813" s="210" t="s">
        <v>357</v>
      </c>
      <c r="F3813" s="209" t="s">
        <v>357</v>
      </c>
      <c r="G3813" s="209">
        <v>89532</v>
      </c>
      <c r="H3813" s="209" t="s">
        <v>9357</v>
      </c>
      <c r="I3813" s="209" t="s">
        <v>161</v>
      </c>
      <c r="J3813" s="209" t="s">
        <v>5447</v>
      </c>
      <c r="K3813" s="210">
        <v>7.43</v>
      </c>
      <c r="L3813" s="209" t="s">
        <v>5390</v>
      </c>
    </row>
    <row r="3814" spans="1:12" ht="13.5">
      <c r="A3814" s="209" t="s">
        <v>8969</v>
      </c>
      <c r="B3814" s="209" t="s">
        <v>8970</v>
      </c>
      <c r="C3814" s="209" t="s">
        <v>8291</v>
      </c>
      <c r="D3814" s="209" t="s">
        <v>9236</v>
      </c>
      <c r="E3814" s="210" t="s">
        <v>357</v>
      </c>
      <c r="F3814" s="209" t="s">
        <v>357</v>
      </c>
      <c r="G3814" s="209">
        <v>89535</v>
      </c>
      <c r="H3814" s="209" t="s">
        <v>9358</v>
      </c>
      <c r="I3814" s="209" t="s">
        <v>161</v>
      </c>
      <c r="J3814" s="209" t="s">
        <v>5447</v>
      </c>
      <c r="K3814" s="210">
        <v>44.05</v>
      </c>
      <c r="L3814" s="209" t="s">
        <v>5390</v>
      </c>
    </row>
    <row r="3815" spans="1:12" ht="13.5">
      <c r="A3815" s="209" t="s">
        <v>8969</v>
      </c>
      <c r="B3815" s="209" t="s">
        <v>8970</v>
      </c>
      <c r="C3815" s="209" t="s">
        <v>8291</v>
      </c>
      <c r="D3815" s="209" t="s">
        <v>9236</v>
      </c>
      <c r="E3815" s="210" t="s">
        <v>357</v>
      </c>
      <c r="F3815" s="209" t="s">
        <v>357</v>
      </c>
      <c r="G3815" s="209">
        <v>89536</v>
      </c>
      <c r="H3815" s="209" t="s">
        <v>9359</v>
      </c>
      <c r="I3815" s="209" t="s">
        <v>161</v>
      </c>
      <c r="J3815" s="209" t="s">
        <v>5447</v>
      </c>
      <c r="K3815" s="210">
        <v>13.18</v>
      </c>
      <c r="L3815" s="209" t="s">
        <v>5390</v>
      </c>
    </row>
    <row r="3816" spans="1:12" ht="13.5">
      <c r="A3816" s="209" t="s">
        <v>8969</v>
      </c>
      <c r="B3816" s="209" t="s">
        <v>8970</v>
      </c>
      <c r="C3816" s="209" t="s">
        <v>8291</v>
      </c>
      <c r="D3816" s="209" t="s">
        <v>9236</v>
      </c>
      <c r="E3816" s="210" t="s">
        <v>357</v>
      </c>
      <c r="F3816" s="209" t="s">
        <v>357</v>
      </c>
      <c r="G3816" s="209">
        <v>89540</v>
      </c>
      <c r="H3816" s="209" t="s">
        <v>9360</v>
      </c>
      <c r="I3816" s="209" t="s">
        <v>161</v>
      </c>
      <c r="J3816" s="209" t="s">
        <v>5447</v>
      </c>
      <c r="K3816" s="210">
        <v>11.54</v>
      </c>
      <c r="L3816" s="209" t="s">
        <v>5390</v>
      </c>
    </row>
    <row r="3817" spans="1:12" ht="13.5">
      <c r="A3817" s="209" t="s">
        <v>8969</v>
      </c>
      <c r="B3817" s="209" t="s">
        <v>8970</v>
      </c>
      <c r="C3817" s="209" t="s">
        <v>8291</v>
      </c>
      <c r="D3817" s="209" t="s">
        <v>9236</v>
      </c>
      <c r="E3817" s="210" t="s">
        <v>357</v>
      </c>
      <c r="F3817" s="209" t="s">
        <v>357</v>
      </c>
      <c r="G3817" s="209">
        <v>89541</v>
      </c>
      <c r="H3817" s="209" t="s">
        <v>9361</v>
      </c>
      <c r="I3817" s="209" t="s">
        <v>161</v>
      </c>
      <c r="J3817" s="209" t="s">
        <v>5447</v>
      </c>
      <c r="K3817" s="210">
        <v>6.47</v>
      </c>
      <c r="L3817" s="209" t="s">
        <v>5390</v>
      </c>
    </row>
    <row r="3818" spans="1:12" ht="13.5">
      <c r="A3818" s="209" t="s">
        <v>8969</v>
      </c>
      <c r="B3818" s="209" t="s">
        <v>8970</v>
      </c>
      <c r="C3818" s="209" t="s">
        <v>8291</v>
      </c>
      <c r="D3818" s="209" t="s">
        <v>9236</v>
      </c>
      <c r="E3818" s="210" t="s">
        <v>357</v>
      </c>
      <c r="F3818" s="209" t="s">
        <v>357</v>
      </c>
      <c r="G3818" s="209">
        <v>89542</v>
      </c>
      <c r="H3818" s="209" t="s">
        <v>9362</v>
      </c>
      <c r="I3818" s="209" t="s">
        <v>161</v>
      </c>
      <c r="J3818" s="209" t="s">
        <v>5447</v>
      </c>
      <c r="K3818" s="210">
        <v>31.54</v>
      </c>
      <c r="L3818" s="209" t="s">
        <v>5390</v>
      </c>
    </row>
    <row r="3819" spans="1:12" ht="13.5">
      <c r="A3819" s="209" t="s">
        <v>8969</v>
      </c>
      <c r="B3819" s="209" t="s">
        <v>8970</v>
      </c>
      <c r="C3819" s="209" t="s">
        <v>8291</v>
      </c>
      <c r="D3819" s="209" t="s">
        <v>9236</v>
      </c>
      <c r="E3819" s="210" t="s">
        <v>357</v>
      </c>
      <c r="F3819" s="209" t="s">
        <v>357</v>
      </c>
      <c r="G3819" s="209">
        <v>89544</v>
      </c>
      <c r="H3819" s="209" t="s">
        <v>9363</v>
      </c>
      <c r="I3819" s="209" t="s">
        <v>161</v>
      </c>
      <c r="J3819" s="209" t="s">
        <v>5447</v>
      </c>
      <c r="K3819" s="210">
        <v>8.85</v>
      </c>
      <c r="L3819" s="209" t="s">
        <v>5390</v>
      </c>
    </row>
    <row r="3820" spans="1:12" ht="13.5">
      <c r="A3820" s="209" t="s">
        <v>8969</v>
      </c>
      <c r="B3820" s="209" t="s">
        <v>8970</v>
      </c>
      <c r="C3820" s="209" t="s">
        <v>8291</v>
      </c>
      <c r="D3820" s="209" t="s">
        <v>9236</v>
      </c>
      <c r="E3820" s="210" t="s">
        <v>357</v>
      </c>
      <c r="F3820" s="209" t="s">
        <v>357</v>
      </c>
      <c r="G3820" s="209">
        <v>89545</v>
      </c>
      <c r="H3820" s="209" t="s">
        <v>9364</v>
      </c>
      <c r="I3820" s="209" t="s">
        <v>161</v>
      </c>
      <c r="J3820" s="209" t="s">
        <v>5447</v>
      </c>
      <c r="K3820" s="210">
        <v>17.63</v>
      </c>
      <c r="L3820" s="209" t="s">
        <v>5390</v>
      </c>
    </row>
    <row r="3821" spans="1:12" ht="13.5">
      <c r="A3821" s="209" t="s">
        <v>8969</v>
      </c>
      <c r="B3821" s="209" t="s">
        <v>8970</v>
      </c>
      <c r="C3821" s="209" t="s">
        <v>8291</v>
      </c>
      <c r="D3821" s="209" t="s">
        <v>9236</v>
      </c>
      <c r="E3821" s="210" t="s">
        <v>357</v>
      </c>
      <c r="F3821" s="209" t="s">
        <v>357</v>
      </c>
      <c r="G3821" s="209">
        <v>89546</v>
      </c>
      <c r="H3821" s="209" t="s">
        <v>9365</v>
      </c>
      <c r="I3821" s="209" t="s">
        <v>161</v>
      </c>
      <c r="J3821" s="209" t="s">
        <v>5447</v>
      </c>
      <c r="K3821" s="210">
        <v>11.57</v>
      </c>
      <c r="L3821" s="209" t="s">
        <v>5390</v>
      </c>
    </row>
    <row r="3822" spans="1:12" ht="13.5">
      <c r="A3822" s="209" t="s">
        <v>8969</v>
      </c>
      <c r="B3822" s="209" t="s">
        <v>8970</v>
      </c>
      <c r="C3822" s="209" t="s">
        <v>8291</v>
      </c>
      <c r="D3822" s="209" t="s">
        <v>9236</v>
      </c>
      <c r="E3822" s="210" t="s">
        <v>357</v>
      </c>
      <c r="F3822" s="209" t="s">
        <v>357</v>
      </c>
      <c r="G3822" s="209">
        <v>89547</v>
      </c>
      <c r="H3822" s="209" t="s">
        <v>9366</v>
      </c>
      <c r="I3822" s="209" t="s">
        <v>161</v>
      </c>
      <c r="J3822" s="209" t="s">
        <v>5447</v>
      </c>
      <c r="K3822" s="210">
        <v>23.36</v>
      </c>
      <c r="L3822" s="209" t="s">
        <v>5390</v>
      </c>
    </row>
    <row r="3823" spans="1:12" ht="13.5">
      <c r="A3823" s="209" t="s">
        <v>8969</v>
      </c>
      <c r="B3823" s="209" t="s">
        <v>8970</v>
      </c>
      <c r="C3823" s="209" t="s">
        <v>8291</v>
      </c>
      <c r="D3823" s="209" t="s">
        <v>9236</v>
      </c>
      <c r="E3823" s="210" t="s">
        <v>357</v>
      </c>
      <c r="F3823" s="209" t="s">
        <v>357</v>
      </c>
      <c r="G3823" s="209">
        <v>89548</v>
      </c>
      <c r="H3823" s="209" t="s">
        <v>9367</v>
      </c>
      <c r="I3823" s="209" t="s">
        <v>161</v>
      </c>
      <c r="J3823" s="209" t="s">
        <v>5447</v>
      </c>
      <c r="K3823" s="210">
        <v>23.83</v>
      </c>
      <c r="L3823" s="209" t="s">
        <v>5390</v>
      </c>
    </row>
    <row r="3824" spans="1:12" ht="13.5">
      <c r="A3824" s="209" t="s">
        <v>8969</v>
      </c>
      <c r="B3824" s="209" t="s">
        <v>8970</v>
      </c>
      <c r="C3824" s="209" t="s">
        <v>8291</v>
      </c>
      <c r="D3824" s="209" t="s">
        <v>9236</v>
      </c>
      <c r="E3824" s="210" t="s">
        <v>357</v>
      </c>
      <c r="F3824" s="209" t="s">
        <v>357</v>
      </c>
      <c r="G3824" s="209">
        <v>89549</v>
      </c>
      <c r="H3824" s="209" t="s">
        <v>9368</v>
      </c>
      <c r="I3824" s="209" t="s">
        <v>161</v>
      </c>
      <c r="J3824" s="209" t="s">
        <v>5447</v>
      </c>
      <c r="K3824" s="210">
        <v>19.739999999999998</v>
      </c>
      <c r="L3824" s="209" t="s">
        <v>5390</v>
      </c>
    </row>
    <row r="3825" spans="1:12" ht="13.5">
      <c r="A3825" s="209" t="s">
        <v>8969</v>
      </c>
      <c r="B3825" s="209" t="s">
        <v>8970</v>
      </c>
      <c r="C3825" s="209" t="s">
        <v>8291</v>
      </c>
      <c r="D3825" s="209" t="s">
        <v>9236</v>
      </c>
      <c r="E3825" s="210" t="s">
        <v>357</v>
      </c>
      <c r="F3825" s="209" t="s">
        <v>357</v>
      </c>
      <c r="G3825" s="209">
        <v>89550</v>
      </c>
      <c r="H3825" s="209" t="s">
        <v>9369</v>
      </c>
      <c r="I3825" s="209" t="s">
        <v>161</v>
      </c>
      <c r="J3825" s="209" t="s">
        <v>5447</v>
      </c>
      <c r="K3825" s="210">
        <v>43.52</v>
      </c>
      <c r="L3825" s="209" t="s">
        <v>5390</v>
      </c>
    </row>
    <row r="3826" spans="1:12" ht="13.5">
      <c r="A3826" s="209" t="s">
        <v>8969</v>
      </c>
      <c r="B3826" s="209" t="s">
        <v>8970</v>
      </c>
      <c r="C3826" s="209" t="s">
        <v>8291</v>
      </c>
      <c r="D3826" s="209" t="s">
        <v>9236</v>
      </c>
      <c r="E3826" s="210" t="s">
        <v>357</v>
      </c>
      <c r="F3826" s="209" t="s">
        <v>357</v>
      </c>
      <c r="G3826" s="209">
        <v>89551</v>
      </c>
      <c r="H3826" s="209" t="s">
        <v>9370</v>
      </c>
      <c r="I3826" s="209" t="s">
        <v>161</v>
      </c>
      <c r="J3826" s="209" t="s">
        <v>5447</v>
      </c>
      <c r="K3826" s="210">
        <v>9.19</v>
      </c>
      <c r="L3826" s="209" t="s">
        <v>5390</v>
      </c>
    </row>
    <row r="3827" spans="1:12" ht="13.5">
      <c r="A3827" s="209" t="s">
        <v>8969</v>
      </c>
      <c r="B3827" s="209" t="s">
        <v>8970</v>
      </c>
      <c r="C3827" s="209" t="s">
        <v>8291</v>
      </c>
      <c r="D3827" s="209" t="s">
        <v>9236</v>
      </c>
      <c r="E3827" s="210" t="s">
        <v>357</v>
      </c>
      <c r="F3827" s="209" t="s">
        <v>357</v>
      </c>
      <c r="G3827" s="209">
        <v>89552</v>
      </c>
      <c r="H3827" s="209" t="s">
        <v>9371</v>
      </c>
      <c r="I3827" s="209" t="s">
        <v>161</v>
      </c>
      <c r="J3827" s="209" t="s">
        <v>5447</v>
      </c>
      <c r="K3827" s="210">
        <v>20.9</v>
      </c>
      <c r="L3827" s="209" t="s">
        <v>5390</v>
      </c>
    </row>
    <row r="3828" spans="1:12" ht="13.5">
      <c r="A3828" s="209" t="s">
        <v>8969</v>
      </c>
      <c r="B3828" s="209" t="s">
        <v>8970</v>
      </c>
      <c r="C3828" s="209" t="s">
        <v>8291</v>
      </c>
      <c r="D3828" s="209" t="s">
        <v>9236</v>
      </c>
      <c r="E3828" s="210" t="s">
        <v>357</v>
      </c>
      <c r="F3828" s="209" t="s">
        <v>357</v>
      </c>
      <c r="G3828" s="209">
        <v>89553</v>
      </c>
      <c r="H3828" s="209" t="s">
        <v>9372</v>
      </c>
      <c r="I3828" s="209" t="s">
        <v>161</v>
      </c>
      <c r="J3828" s="209" t="s">
        <v>5447</v>
      </c>
      <c r="K3828" s="210">
        <v>5.78</v>
      </c>
      <c r="L3828" s="209" t="s">
        <v>5390</v>
      </c>
    </row>
    <row r="3829" spans="1:12" ht="13.5">
      <c r="A3829" s="209" t="s">
        <v>8969</v>
      </c>
      <c r="B3829" s="209" t="s">
        <v>8970</v>
      </c>
      <c r="C3829" s="209" t="s">
        <v>8291</v>
      </c>
      <c r="D3829" s="209" t="s">
        <v>9236</v>
      </c>
      <c r="E3829" s="210" t="s">
        <v>357</v>
      </c>
      <c r="F3829" s="209" t="s">
        <v>357</v>
      </c>
      <c r="G3829" s="209">
        <v>89554</v>
      </c>
      <c r="H3829" s="209" t="s">
        <v>9373</v>
      </c>
      <c r="I3829" s="209" t="s">
        <v>161</v>
      </c>
      <c r="J3829" s="209" t="s">
        <v>5447</v>
      </c>
      <c r="K3829" s="210">
        <v>29.56</v>
      </c>
      <c r="L3829" s="209" t="s">
        <v>5390</v>
      </c>
    </row>
    <row r="3830" spans="1:12" ht="13.5">
      <c r="A3830" s="209" t="s">
        <v>8969</v>
      </c>
      <c r="B3830" s="209" t="s">
        <v>8970</v>
      </c>
      <c r="C3830" s="209" t="s">
        <v>8291</v>
      </c>
      <c r="D3830" s="209" t="s">
        <v>9236</v>
      </c>
      <c r="E3830" s="210" t="s">
        <v>357</v>
      </c>
      <c r="F3830" s="209" t="s">
        <v>357</v>
      </c>
      <c r="G3830" s="209">
        <v>89555</v>
      </c>
      <c r="H3830" s="209" t="s">
        <v>9374</v>
      </c>
      <c r="I3830" s="209" t="s">
        <v>161</v>
      </c>
      <c r="J3830" s="209" t="s">
        <v>5447</v>
      </c>
      <c r="K3830" s="210">
        <v>24.73</v>
      </c>
      <c r="L3830" s="209" t="s">
        <v>5390</v>
      </c>
    </row>
    <row r="3831" spans="1:12" ht="13.5">
      <c r="A3831" s="209" t="s">
        <v>8969</v>
      </c>
      <c r="B3831" s="209" t="s">
        <v>8970</v>
      </c>
      <c r="C3831" s="209" t="s">
        <v>8291</v>
      </c>
      <c r="D3831" s="209" t="s">
        <v>9236</v>
      </c>
      <c r="E3831" s="210" t="s">
        <v>357</v>
      </c>
      <c r="F3831" s="209" t="s">
        <v>357</v>
      </c>
      <c r="G3831" s="209">
        <v>89556</v>
      </c>
      <c r="H3831" s="209" t="s">
        <v>9375</v>
      </c>
      <c r="I3831" s="209" t="s">
        <v>161</v>
      </c>
      <c r="J3831" s="209" t="s">
        <v>5447</v>
      </c>
      <c r="K3831" s="210">
        <v>41.98</v>
      </c>
      <c r="L3831" s="209" t="s">
        <v>5390</v>
      </c>
    </row>
    <row r="3832" spans="1:12" ht="13.5">
      <c r="A3832" s="209" t="s">
        <v>8969</v>
      </c>
      <c r="B3832" s="209" t="s">
        <v>8970</v>
      </c>
      <c r="C3832" s="209" t="s">
        <v>8291</v>
      </c>
      <c r="D3832" s="209" t="s">
        <v>9236</v>
      </c>
      <c r="E3832" s="210" t="s">
        <v>357</v>
      </c>
      <c r="F3832" s="209" t="s">
        <v>357</v>
      </c>
      <c r="G3832" s="209">
        <v>89557</v>
      </c>
      <c r="H3832" s="209" t="s">
        <v>9376</v>
      </c>
      <c r="I3832" s="209" t="s">
        <v>161</v>
      </c>
      <c r="J3832" s="209" t="s">
        <v>5447</v>
      </c>
      <c r="K3832" s="210">
        <v>33.22</v>
      </c>
      <c r="L3832" s="209" t="s">
        <v>5390</v>
      </c>
    </row>
    <row r="3833" spans="1:12" ht="13.5">
      <c r="A3833" s="209" t="s">
        <v>8969</v>
      </c>
      <c r="B3833" s="209" t="s">
        <v>8970</v>
      </c>
      <c r="C3833" s="209" t="s">
        <v>8291</v>
      </c>
      <c r="D3833" s="209" t="s">
        <v>9236</v>
      </c>
      <c r="E3833" s="210" t="s">
        <v>357</v>
      </c>
      <c r="F3833" s="209" t="s">
        <v>357</v>
      </c>
      <c r="G3833" s="209">
        <v>89558</v>
      </c>
      <c r="H3833" s="209" t="s">
        <v>9377</v>
      </c>
      <c r="I3833" s="209" t="s">
        <v>161</v>
      </c>
      <c r="J3833" s="209" t="s">
        <v>5447</v>
      </c>
      <c r="K3833" s="210">
        <v>10.23</v>
      </c>
      <c r="L3833" s="209" t="s">
        <v>5390</v>
      </c>
    </row>
    <row r="3834" spans="1:12" ht="13.5">
      <c r="A3834" s="209" t="s">
        <v>8969</v>
      </c>
      <c r="B3834" s="209" t="s">
        <v>8970</v>
      </c>
      <c r="C3834" s="209" t="s">
        <v>8291</v>
      </c>
      <c r="D3834" s="209" t="s">
        <v>9236</v>
      </c>
      <c r="E3834" s="210" t="s">
        <v>357</v>
      </c>
      <c r="F3834" s="209" t="s">
        <v>357</v>
      </c>
      <c r="G3834" s="209">
        <v>89559</v>
      </c>
      <c r="H3834" s="209" t="s">
        <v>9378</v>
      </c>
      <c r="I3834" s="209" t="s">
        <v>161</v>
      </c>
      <c r="J3834" s="209" t="s">
        <v>5447</v>
      </c>
      <c r="K3834" s="210">
        <v>71.09</v>
      </c>
      <c r="L3834" s="209" t="s">
        <v>5390</v>
      </c>
    </row>
    <row r="3835" spans="1:12" ht="13.5">
      <c r="A3835" s="209" t="s">
        <v>8969</v>
      </c>
      <c r="B3835" s="209" t="s">
        <v>8970</v>
      </c>
      <c r="C3835" s="209" t="s">
        <v>8291</v>
      </c>
      <c r="D3835" s="209" t="s">
        <v>9236</v>
      </c>
      <c r="E3835" s="210" t="s">
        <v>357</v>
      </c>
      <c r="F3835" s="209" t="s">
        <v>357</v>
      </c>
      <c r="G3835" s="209">
        <v>89560</v>
      </c>
      <c r="H3835" s="209" t="s">
        <v>9379</v>
      </c>
      <c r="I3835" s="209" t="s">
        <v>161</v>
      </c>
      <c r="J3835" s="209" t="s">
        <v>5447</v>
      </c>
      <c r="K3835" s="210">
        <v>40.54</v>
      </c>
      <c r="L3835" s="209" t="s">
        <v>5390</v>
      </c>
    </row>
    <row r="3836" spans="1:12" ht="13.5">
      <c r="A3836" s="209" t="s">
        <v>8969</v>
      </c>
      <c r="B3836" s="209" t="s">
        <v>8970</v>
      </c>
      <c r="C3836" s="209" t="s">
        <v>8291</v>
      </c>
      <c r="D3836" s="209" t="s">
        <v>9236</v>
      </c>
      <c r="E3836" s="210" t="s">
        <v>357</v>
      </c>
      <c r="F3836" s="209" t="s">
        <v>357</v>
      </c>
      <c r="G3836" s="209">
        <v>89561</v>
      </c>
      <c r="H3836" s="209" t="s">
        <v>9380</v>
      </c>
      <c r="I3836" s="209" t="s">
        <v>161</v>
      </c>
      <c r="J3836" s="209" t="s">
        <v>5447</v>
      </c>
      <c r="K3836" s="210">
        <v>15.25</v>
      </c>
      <c r="L3836" s="209" t="s">
        <v>5390</v>
      </c>
    </row>
    <row r="3837" spans="1:12" ht="13.5">
      <c r="A3837" s="209" t="s">
        <v>8969</v>
      </c>
      <c r="B3837" s="209" t="s">
        <v>8970</v>
      </c>
      <c r="C3837" s="209" t="s">
        <v>8291</v>
      </c>
      <c r="D3837" s="209" t="s">
        <v>9236</v>
      </c>
      <c r="E3837" s="210" t="s">
        <v>357</v>
      </c>
      <c r="F3837" s="209" t="s">
        <v>357</v>
      </c>
      <c r="G3837" s="209">
        <v>89562</v>
      </c>
      <c r="H3837" s="209" t="s">
        <v>9381</v>
      </c>
      <c r="I3837" s="209" t="s">
        <v>161</v>
      </c>
      <c r="J3837" s="209" t="s">
        <v>5447</v>
      </c>
      <c r="K3837" s="210">
        <v>11.08</v>
      </c>
      <c r="L3837" s="209" t="s">
        <v>5390</v>
      </c>
    </row>
    <row r="3838" spans="1:12" ht="13.5">
      <c r="A3838" s="209" t="s">
        <v>8969</v>
      </c>
      <c r="B3838" s="209" t="s">
        <v>8970</v>
      </c>
      <c r="C3838" s="209" t="s">
        <v>8291</v>
      </c>
      <c r="D3838" s="209" t="s">
        <v>9236</v>
      </c>
      <c r="E3838" s="210" t="s">
        <v>357</v>
      </c>
      <c r="F3838" s="209" t="s">
        <v>357</v>
      </c>
      <c r="G3838" s="209">
        <v>89563</v>
      </c>
      <c r="H3838" s="209" t="s">
        <v>9382</v>
      </c>
      <c r="I3838" s="209" t="s">
        <v>161</v>
      </c>
      <c r="J3838" s="209" t="s">
        <v>5447</v>
      </c>
      <c r="K3838" s="210">
        <v>36.229999999999997</v>
      </c>
      <c r="L3838" s="209" t="s">
        <v>5390</v>
      </c>
    </row>
    <row r="3839" spans="1:12" ht="13.5">
      <c r="A3839" s="209" t="s">
        <v>8969</v>
      </c>
      <c r="B3839" s="209" t="s">
        <v>8970</v>
      </c>
      <c r="C3839" s="209" t="s">
        <v>8291</v>
      </c>
      <c r="D3839" s="209" t="s">
        <v>9236</v>
      </c>
      <c r="E3839" s="210" t="s">
        <v>357</v>
      </c>
      <c r="F3839" s="209" t="s">
        <v>357</v>
      </c>
      <c r="G3839" s="209">
        <v>89564</v>
      </c>
      <c r="H3839" s="209" t="s">
        <v>9383</v>
      </c>
      <c r="I3839" s="209" t="s">
        <v>161</v>
      </c>
      <c r="J3839" s="209" t="s">
        <v>5447</v>
      </c>
      <c r="K3839" s="210">
        <v>17.41</v>
      </c>
      <c r="L3839" s="209" t="s">
        <v>5390</v>
      </c>
    </row>
    <row r="3840" spans="1:12" ht="13.5">
      <c r="A3840" s="209" t="s">
        <v>8969</v>
      </c>
      <c r="B3840" s="209" t="s">
        <v>8970</v>
      </c>
      <c r="C3840" s="209" t="s">
        <v>8291</v>
      </c>
      <c r="D3840" s="209" t="s">
        <v>9236</v>
      </c>
      <c r="E3840" s="210" t="s">
        <v>357</v>
      </c>
      <c r="F3840" s="209" t="s">
        <v>357</v>
      </c>
      <c r="G3840" s="209">
        <v>89565</v>
      </c>
      <c r="H3840" s="209" t="s">
        <v>9384</v>
      </c>
      <c r="I3840" s="209" t="s">
        <v>161</v>
      </c>
      <c r="J3840" s="209" t="s">
        <v>5447</v>
      </c>
      <c r="K3840" s="210">
        <v>58.54</v>
      </c>
      <c r="L3840" s="209" t="s">
        <v>5390</v>
      </c>
    </row>
    <row r="3841" spans="1:12" ht="13.5">
      <c r="A3841" s="209" t="s">
        <v>8969</v>
      </c>
      <c r="B3841" s="209" t="s">
        <v>8970</v>
      </c>
      <c r="C3841" s="209" t="s">
        <v>8291</v>
      </c>
      <c r="D3841" s="209" t="s">
        <v>9236</v>
      </c>
      <c r="E3841" s="210" t="s">
        <v>357</v>
      </c>
      <c r="F3841" s="209" t="s">
        <v>357</v>
      </c>
      <c r="G3841" s="209">
        <v>89566</v>
      </c>
      <c r="H3841" s="209" t="s">
        <v>9385</v>
      </c>
      <c r="I3841" s="209" t="s">
        <v>161</v>
      </c>
      <c r="J3841" s="209" t="s">
        <v>5447</v>
      </c>
      <c r="K3841" s="210">
        <v>49.31</v>
      </c>
      <c r="L3841" s="209" t="s">
        <v>5390</v>
      </c>
    </row>
    <row r="3842" spans="1:12" ht="13.5">
      <c r="A3842" s="209" t="s">
        <v>8969</v>
      </c>
      <c r="B3842" s="209" t="s">
        <v>8970</v>
      </c>
      <c r="C3842" s="209" t="s">
        <v>8291</v>
      </c>
      <c r="D3842" s="209" t="s">
        <v>9236</v>
      </c>
      <c r="E3842" s="210" t="s">
        <v>357</v>
      </c>
      <c r="F3842" s="209" t="s">
        <v>357</v>
      </c>
      <c r="G3842" s="209">
        <v>89567</v>
      </c>
      <c r="H3842" s="209" t="s">
        <v>9386</v>
      </c>
      <c r="I3842" s="209" t="s">
        <v>161</v>
      </c>
      <c r="J3842" s="209" t="s">
        <v>5447</v>
      </c>
      <c r="K3842" s="210">
        <v>84.14</v>
      </c>
      <c r="L3842" s="209" t="s">
        <v>5390</v>
      </c>
    </row>
    <row r="3843" spans="1:12" ht="13.5">
      <c r="A3843" s="209" t="s">
        <v>8969</v>
      </c>
      <c r="B3843" s="209" t="s">
        <v>8970</v>
      </c>
      <c r="C3843" s="209" t="s">
        <v>8291</v>
      </c>
      <c r="D3843" s="209" t="s">
        <v>9236</v>
      </c>
      <c r="E3843" s="210" t="s">
        <v>357</v>
      </c>
      <c r="F3843" s="209" t="s">
        <v>357</v>
      </c>
      <c r="G3843" s="209">
        <v>89568</v>
      </c>
      <c r="H3843" s="209" t="s">
        <v>9387</v>
      </c>
      <c r="I3843" s="209" t="s">
        <v>161</v>
      </c>
      <c r="J3843" s="209" t="s">
        <v>5447</v>
      </c>
      <c r="K3843" s="210">
        <v>37.46</v>
      </c>
      <c r="L3843" s="209" t="s">
        <v>5390</v>
      </c>
    </row>
    <row r="3844" spans="1:12" ht="13.5">
      <c r="A3844" s="209" t="s">
        <v>8969</v>
      </c>
      <c r="B3844" s="209" t="s">
        <v>8970</v>
      </c>
      <c r="C3844" s="209" t="s">
        <v>8291</v>
      </c>
      <c r="D3844" s="209" t="s">
        <v>9236</v>
      </c>
      <c r="E3844" s="210" t="s">
        <v>357</v>
      </c>
      <c r="F3844" s="209" t="s">
        <v>357</v>
      </c>
      <c r="G3844" s="209">
        <v>89569</v>
      </c>
      <c r="H3844" s="209" t="s">
        <v>9388</v>
      </c>
      <c r="I3844" s="209" t="s">
        <v>161</v>
      </c>
      <c r="J3844" s="209" t="s">
        <v>5447</v>
      </c>
      <c r="K3844" s="210">
        <v>98.94</v>
      </c>
      <c r="L3844" s="209" t="s">
        <v>5390</v>
      </c>
    </row>
    <row r="3845" spans="1:12" ht="13.5">
      <c r="A3845" s="209" t="s">
        <v>8969</v>
      </c>
      <c r="B3845" s="209" t="s">
        <v>8970</v>
      </c>
      <c r="C3845" s="209" t="s">
        <v>8291</v>
      </c>
      <c r="D3845" s="209" t="s">
        <v>9236</v>
      </c>
      <c r="E3845" s="210" t="s">
        <v>357</v>
      </c>
      <c r="F3845" s="209" t="s">
        <v>357</v>
      </c>
      <c r="G3845" s="209">
        <v>89570</v>
      </c>
      <c r="H3845" s="209" t="s">
        <v>9389</v>
      </c>
      <c r="I3845" s="209" t="s">
        <v>161</v>
      </c>
      <c r="J3845" s="209" t="s">
        <v>5447</v>
      </c>
      <c r="K3845" s="210">
        <v>12.34</v>
      </c>
      <c r="L3845" s="209" t="s">
        <v>5390</v>
      </c>
    </row>
    <row r="3846" spans="1:12" ht="13.5">
      <c r="A3846" s="209" t="s">
        <v>8969</v>
      </c>
      <c r="B3846" s="209" t="s">
        <v>8970</v>
      </c>
      <c r="C3846" s="209" t="s">
        <v>8291</v>
      </c>
      <c r="D3846" s="209" t="s">
        <v>9236</v>
      </c>
      <c r="E3846" s="210" t="s">
        <v>357</v>
      </c>
      <c r="F3846" s="209" t="s">
        <v>357</v>
      </c>
      <c r="G3846" s="209">
        <v>89571</v>
      </c>
      <c r="H3846" s="209" t="s">
        <v>9390</v>
      </c>
      <c r="I3846" s="209" t="s">
        <v>161</v>
      </c>
      <c r="J3846" s="209" t="s">
        <v>5447</v>
      </c>
      <c r="K3846" s="210">
        <v>72.52</v>
      </c>
      <c r="L3846" s="209" t="s">
        <v>5390</v>
      </c>
    </row>
    <row r="3847" spans="1:12" ht="13.5">
      <c r="A3847" s="209" t="s">
        <v>8969</v>
      </c>
      <c r="B3847" s="209" t="s">
        <v>8970</v>
      </c>
      <c r="C3847" s="209" t="s">
        <v>8291</v>
      </c>
      <c r="D3847" s="209" t="s">
        <v>9236</v>
      </c>
      <c r="E3847" s="210" t="s">
        <v>357</v>
      </c>
      <c r="F3847" s="209" t="s">
        <v>357</v>
      </c>
      <c r="G3847" s="209">
        <v>89572</v>
      </c>
      <c r="H3847" s="209" t="s">
        <v>9391</v>
      </c>
      <c r="I3847" s="209" t="s">
        <v>161</v>
      </c>
      <c r="J3847" s="209" t="s">
        <v>5447</v>
      </c>
      <c r="K3847" s="210">
        <v>9.08</v>
      </c>
      <c r="L3847" s="209" t="s">
        <v>5390</v>
      </c>
    </row>
    <row r="3848" spans="1:12" ht="13.5">
      <c r="A3848" s="209" t="s">
        <v>8969</v>
      </c>
      <c r="B3848" s="209" t="s">
        <v>8970</v>
      </c>
      <c r="C3848" s="209" t="s">
        <v>8291</v>
      </c>
      <c r="D3848" s="209" t="s">
        <v>9236</v>
      </c>
      <c r="E3848" s="210" t="s">
        <v>357</v>
      </c>
      <c r="F3848" s="209" t="s">
        <v>357</v>
      </c>
      <c r="G3848" s="209">
        <v>89573</v>
      </c>
      <c r="H3848" s="209" t="s">
        <v>9392</v>
      </c>
      <c r="I3848" s="209" t="s">
        <v>161</v>
      </c>
      <c r="J3848" s="209" t="s">
        <v>5447</v>
      </c>
      <c r="K3848" s="210">
        <v>80.12</v>
      </c>
      <c r="L3848" s="209" t="s">
        <v>5390</v>
      </c>
    </row>
    <row r="3849" spans="1:12" ht="13.5">
      <c r="A3849" s="209" t="s">
        <v>8969</v>
      </c>
      <c r="B3849" s="209" t="s">
        <v>8970</v>
      </c>
      <c r="C3849" s="209" t="s">
        <v>8291</v>
      </c>
      <c r="D3849" s="209" t="s">
        <v>9236</v>
      </c>
      <c r="E3849" s="210" t="s">
        <v>357</v>
      </c>
      <c r="F3849" s="209" t="s">
        <v>357</v>
      </c>
      <c r="G3849" s="209">
        <v>89574</v>
      </c>
      <c r="H3849" s="209" t="s">
        <v>9393</v>
      </c>
      <c r="I3849" s="209" t="s">
        <v>161</v>
      </c>
      <c r="J3849" s="209" t="s">
        <v>5447</v>
      </c>
      <c r="K3849" s="210">
        <v>163.63</v>
      </c>
      <c r="L3849" s="209" t="s">
        <v>5390</v>
      </c>
    </row>
    <row r="3850" spans="1:12" ht="13.5">
      <c r="A3850" s="209" t="s">
        <v>8969</v>
      </c>
      <c r="B3850" s="209" t="s">
        <v>8970</v>
      </c>
      <c r="C3850" s="209" t="s">
        <v>8291</v>
      </c>
      <c r="D3850" s="209" t="s">
        <v>9236</v>
      </c>
      <c r="E3850" s="210" t="s">
        <v>357</v>
      </c>
      <c r="F3850" s="209" t="s">
        <v>357</v>
      </c>
      <c r="G3850" s="209">
        <v>89575</v>
      </c>
      <c r="H3850" s="209" t="s">
        <v>9394</v>
      </c>
      <c r="I3850" s="209" t="s">
        <v>161</v>
      </c>
      <c r="J3850" s="209" t="s">
        <v>5447</v>
      </c>
      <c r="K3850" s="210">
        <v>12.02</v>
      </c>
      <c r="L3850" s="209" t="s">
        <v>5390</v>
      </c>
    </row>
    <row r="3851" spans="1:12" ht="13.5">
      <c r="A3851" s="209" t="s">
        <v>8969</v>
      </c>
      <c r="B3851" s="209" t="s">
        <v>8970</v>
      </c>
      <c r="C3851" s="209" t="s">
        <v>8291</v>
      </c>
      <c r="D3851" s="209" t="s">
        <v>9236</v>
      </c>
      <c r="E3851" s="210" t="s">
        <v>357</v>
      </c>
      <c r="F3851" s="209" t="s">
        <v>357</v>
      </c>
      <c r="G3851" s="209">
        <v>89577</v>
      </c>
      <c r="H3851" s="209" t="s">
        <v>9395</v>
      </c>
      <c r="I3851" s="209" t="s">
        <v>161</v>
      </c>
      <c r="J3851" s="209" t="s">
        <v>5447</v>
      </c>
      <c r="K3851" s="210">
        <v>42.5</v>
      </c>
      <c r="L3851" s="209" t="s">
        <v>5390</v>
      </c>
    </row>
    <row r="3852" spans="1:12" ht="13.5">
      <c r="A3852" s="209" t="s">
        <v>8969</v>
      </c>
      <c r="B3852" s="209" t="s">
        <v>8970</v>
      </c>
      <c r="C3852" s="209" t="s">
        <v>8291</v>
      </c>
      <c r="D3852" s="209" t="s">
        <v>9236</v>
      </c>
      <c r="E3852" s="210" t="s">
        <v>357</v>
      </c>
      <c r="F3852" s="209" t="s">
        <v>357</v>
      </c>
      <c r="G3852" s="209">
        <v>89579</v>
      </c>
      <c r="H3852" s="209" t="s">
        <v>9396</v>
      </c>
      <c r="I3852" s="209" t="s">
        <v>161</v>
      </c>
      <c r="J3852" s="209" t="s">
        <v>5447</v>
      </c>
      <c r="K3852" s="210">
        <v>12.65</v>
      </c>
      <c r="L3852" s="209" t="s">
        <v>5390</v>
      </c>
    </row>
    <row r="3853" spans="1:12" ht="13.5">
      <c r="A3853" s="209" t="s">
        <v>8969</v>
      </c>
      <c r="B3853" s="209" t="s">
        <v>8970</v>
      </c>
      <c r="C3853" s="209" t="s">
        <v>8291</v>
      </c>
      <c r="D3853" s="209" t="s">
        <v>9236</v>
      </c>
      <c r="E3853" s="210" t="s">
        <v>357</v>
      </c>
      <c r="F3853" s="209" t="s">
        <v>357</v>
      </c>
      <c r="G3853" s="209">
        <v>89581</v>
      </c>
      <c r="H3853" s="209" t="s">
        <v>9397</v>
      </c>
      <c r="I3853" s="209" t="s">
        <v>161</v>
      </c>
      <c r="J3853" s="209" t="s">
        <v>5447</v>
      </c>
      <c r="K3853" s="210">
        <v>33.880000000000003</v>
      </c>
      <c r="L3853" s="209" t="s">
        <v>5390</v>
      </c>
    </row>
    <row r="3854" spans="1:12" ht="13.5">
      <c r="A3854" s="209" t="s">
        <v>8969</v>
      </c>
      <c r="B3854" s="209" t="s">
        <v>8970</v>
      </c>
      <c r="C3854" s="209" t="s">
        <v>8291</v>
      </c>
      <c r="D3854" s="209" t="s">
        <v>9236</v>
      </c>
      <c r="E3854" s="210" t="s">
        <v>357</v>
      </c>
      <c r="F3854" s="209" t="s">
        <v>357</v>
      </c>
      <c r="G3854" s="209">
        <v>89582</v>
      </c>
      <c r="H3854" s="209" t="s">
        <v>9398</v>
      </c>
      <c r="I3854" s="209" t="s">
        <v>161</v>
      </c>
      <c r="J3854" s="209" t="s">
        <v>5447</v>
      </c>
      <c r="K3854" s="210">
        <v>34.39</v>
      </c>
      <c r="L3854" s="209" t="s">
        <v>5390</v>
      </c>
    </row>
    <row r="3855" spans="1:12" ht="13.5">
      <c r="A3855" s="209" t="s">
        <v>8969</v>
      </c>
      <c r="B3855" s="209" t="s">
        <v>8970</v>
      </c>
      <c r="C3855" s="209" t="s">
        <v>8291</v>
      </c>
      <c r="D3855" s="209" t="s">
        <v>9236</v>
      </c>
      <c r="E3855" s="210" t="s">
        <v>357</v>
      </c>
      <c r="F3855" s="209" t="s">
        <v>357</v>
      </c>
      <c r="G3855" s="209">
        <v>89583</v>
      </c>
      <c r="H3855" s="209" t="s">
        <v>9399</v>
      </c>
      <c r="I3855" s="209" t="s">
        <v>161</v>
      </c>
      <c r="J3855" s="209" t="s">
        <v>5447</v>
      </c>
      <c r="K3855" s="210">
        <v>43.79</v>
      </c>
      <c r="L3855" s="209" t="s">
        <v>5390</v>
      </c>
    </row>
    <row r="3856" spans="1:12" ht="13.5">
      <c r="A3856" s="209" t="s">
        <v>8969</v>
      </c>
      <c r="B3856" s="209" t="s">
        <v>8970</v>
      </c>
      <c r="C3856" s="209" t="s">
        <v>8291</v>
      </c>
      <c r="D3856" s="209" t="s">
        <v>9236</v>
      </c>
      <c r="E3856" s="210" t="s">
        <v>357</v>
      </c>
      <c r="F3856" s="209" t="s">
        <v>357</v>
      </c>
      <c r="G3856" s="209">
        <v>89584</v>
      </c>
      <c r="H3856" s="209" t="s">
        <v>9400</v>
      </c>
      <c r="I3856" s="209" t="s">
        <v>161</v>
      </c>
      <c r="J3856" s="209" t="s">
        <v>5447</v>
      </c>
      <c r="K3856" s="210">
        <v>43.69</v>
      </c>
      <c r="L3856" s="209" t="s">
        <v>5390</v>
      </c>
    </row>
    <row r="3857" spans="1:12" ht="13.5">
      <c r="A3857" s="209" t="s">
        <v>8969</v>
      </c>
      <c r="B3857" s="209" t="s">
        <v>8970</v>
      </c>
      <c r="C3857" s="209" t="s">
        <v>8291</v>
      </c>
      <c r="D3857" s="209" t="s">
        <v>9236</v>
      </c>
      <c r="E3857" s="210" t="s">
        <v>357</v>
      </c>
      <c r="F3857" s="209" t="s">
        <v>357</v>
      </c>
      <c r="G3857" s="209">
        <v>89585</v>
      </c>
      <c r="H3857" s="209" t="s">
        <v>9401</v>
      </c>
      <c r="I3857" s="209" t="s">
        <v>161</v>
      </c>
      <c r="J3857" s="209" t="s">
        <v>5447</v>
      </c>
      <c r="K3857" s="210">
        <v>44.84</v>
      </c>
      <c r="L3857" s="209" t="s">
        <v>5390</v>
      </c>
    </row>
    <row r="3858" spans="1:12" ht="13.5">
      <c r="A3858" s="209" t="s">
        <v>8969</v>
      </c>
      <c r="B3858" s="209" t="s">
        <v>8970</v>
      </c>
      <c r="C3858" s="209" t="s">
        <v>8291</v>
      </c>
      <c r="D3858" s="209" t="s">
        <v>9236</v>
      </c>
      <c r="E3858" s="210" t="s">
        <v>357</v>
      </c>
      <c r="F3858" s="209" t="s">
        <v>357</v>
      </c>
      <c r="G3858" s="209">
        <v>89587</v>
      </c>
      <c r="H3858" s="209" t="s">
        <v>9402</v>
      </c>
      <c r="I3858" s="209" t="s">
        <v>161</v>
      </c>
      <c r="J3858" s="209" t="s">
        <v>5447</v>
      </c>
      <c r="K3858" s="210">
        <v>49.75</v>
      </c>
      <c r="L3858" s="209" t="s">
        <v>5390</v>
      </c>
    </row>
    <row r="3859" spans="1:12" ht="13.5">
      <c r="A3859" s="209" t="s">
        <v>8969</v>
      </c>
      <c r="B3859" s="209" t="s">
        <v>8970</v>
      </c>
      <c r="C3859" s="209" t="s">
        <v>8291</v>
      </c>
      <c r="D3859" s="209" t="s">
        <v>9236</v>
      </c>
      <c r="E3859" s="210" t="s">
        <v>357</v>
      </c>
      <c r="F3859" s="209" t="s">
        <v>357</v>
      </c>
      <c r="G3859" s="209">
        <v>89590</v>
      </c>
      <c r="H3859" s="209" t="s">
        <v>9403</v>
      </c>
      <c r="I3859" s="209" t="s">
        <v>161</v>
      </c>
      <c r="J3859" s="209" t="s">
        <v>5447</v>
      </c>
      <c r="K3859" s="210">
        <v>136.6</v>
      </c>
      <c r="L3859" s="209" t="s">
        <v>5390</v>
      </c>
    </row>
    <row r="3860" spans="1:12" ht="13.5">
      <c r="A3860" s="209" t="s">
        <v>8969</v>
      </c>
      <c r="B3860" s="209" t="s">
        <v>8970</v>
      </c>
      <c r="C3860" s="209" t="s">
        <v>8291</v>
      </c>
      <c r="D3860" s="209" t="s">
        <v>9236</v>
      </c>
      <c r="E3860" s="210" t="s">
        <v>357</v>
      </c>
      <c r="F3860" s="209" t="s">
        <v>357</v>
      </c>
      <c r="G3860" s="209">
        <v>89591</v>
      </c>
      <c r="H3860" s="209" t="s">
        <v>9404</v>
      </c>
      <c r="I3860" s="209" t="s">
        <v>161</v>
      </c>
      <c r="J3860" s="209" t="s">
        <v>5447</v>
      </c>
      <c r="K3860" s="210">
        <v>133.1</v>
      </c>
      <c r="L3860" s="209" t="s">
        <v>5390</v>
      </c>
    </row>
    <row r="3861" spans="1:12" ht="13.5">
      <c r="A3861" s="209" t="s">
        <v>8969</v>
      </c>
      <c r="B3861" s="209" t="s">
        <v>8970</v>
      </c>
      <c r="C3861" s="209" t="s">
        <v>8291</v>
      </c>
      <c r="D3861" s="209" t="s">
        <v>9236</v>
      </c>
      <c r="E3861" s="210" t="s">
        <v>357</v>
      </c>
      <c r="F3861" s="209" t="s">
        <v>357</v>
      </c>
      <c r="G3861" s="209">
        <v>89592</v>
      </c>
      <c r="H3861" s="209" t="s">
        <v>9405</v>
      </c>
      <c r="I3861" s="209" t="s">
        <v>161</v>
      </c>
      <c r="J3861" s="209" t="s">
        <v>5447</v>
      </c>
      <c r="K3861" s="210">
        <v>163.89</v>
      </c>
      <c r="L3861" s="209" t="s">
        <v>5390</v>
      </c>
    </row>
    <row r="3862" spans="1:12" ht="13.5">
      <c r="A3862" s="209" t="s">
        <v>8969</v>
      </c>
      <c r="B3862" s="209" t="s">
        <v>8970</v>
      </c>
      <c r="C3862" s="209" t="s">
        <v>8291</v>
      </c>
      <c r="D3862" s="209" t="s">
        <v>9236</v>
      </c>
      <c r="E3862" s="210" t="s">
        <v>357</v>
      </c>
      <c r="F3862" s="209" t="s">
        <v>357</v>
      </c>
      <c r="G3862" s="209">
        <v>89593</v>
      </c>
      <c r="H3862" s="209" t="s">
        <v>9406</v>
      </c>
      <c r="I3862" s="209" t="s">
        <v>161</v>
      </c>
      <c r="J3862" s="209" t="s">
        <v>5447</v>
      </c>
      <c r="K3862" s="210">
        <v>28.35</v>
      </c>
      <c r="L3862" s="209" t="s">
        <v>5390</v>
      </c>
    </row>
    <row r="3863" spans="1:12" ht="13.5">
      <c r="A3863" s="209" t="s">
        <v>8969</v>
      </c>
      <c r="B3863" s="209" t="s">
        <v>8970</v>
      </c>
      <c r="C3863" s="209" t="s">
        <v>8291</v>
      </c>
      <c r="D3863" s="209" t="s">
        <v>9236</v>
      </c>
      <c r="E3863" s="210" t="s">
        <v>357</v>
      </c>
      <c r="F3863" s="209" t="s">
        <v>357</v>
      </c>
      <c r="G3863" s="209">
        <v>89594</v>
      </c>
      <c r="H3863" s="209" t="s">
        <v>9407</v>
      </c>
      <c r="I3863" s="209" t="s">
        <v>161</v>
      </c>
      <c r="J3863" s="209" t="s">
        <v>5447</v>
      </c>
      <c r="K3863" s="210">
        <v>41.33</v>
      </c>
      <c r="L3863" s="209" t="s">
        <v>5390</v>
      </c>
    </row>
    <row r="3864" spans="1:12" ht="13.5">
      <c r="A3864" s="209" t="s">
        <v>8969</v>
      </c>
      <c r="B3864" s="209" t="s">
        <v>8970</v>
      </c>
      <c r="C3864" s="209" t="s">
        <v>8291</v>
      </c>
      <c r="D3864" s="209" t="s">
        <v>9236</v>
      </c>
      <c r="E3864" s="210" t="s">
        <v>357</v>
      </c>
      <c r="F3864" s="209" t="s">
        <v>357</v>
      </c>
      <c r="G3864" s="209">
        <v>89595</v>
      </c>
      <c r="H3864" s="209" t="s">
        <v>9408</v>
      </c>
      <c r="I3864" s="209" t="s">
        <v>161</v>
      </c>
      <c r="J3864" s="209" t="s">
        <v>5447</v>
      </c>
      <c r="K3864" s="210">
        <v>15.85</v>
      </c>
      <c r="L3864" s="209" t="s">
        <v>5390</v>
      </c>
    </row>
    <row r="3865" spans="1:12" ht="13.5">
      <c r="A3865" s="209" t="s">
        <v>8969</v>
      </c>
      <c r="B3865" s="209" t="s">
        <v>8970</v>
      </c>
      <c r="C3865" s="209" t="s">
        <v>8291</v>
      </c>
      <c r="D3865" s="209" t="s">
        <v>9236</v>
      </c>
      <c r="E3865" s="210" t="s">
        <v>357</v>
      </c>
      <c r="F3865" s="209" t="s">
        <v>357</v>
      </c>
      <c r="G3865" s="209">
        <v>89596</v>
      </c>
      <c r="H3865" s="209" t="s">
        <v>9409</v>
      </c>
      <c r="I3865" s="209" t="s">
        <v>161</v>
      </c>
      <c r="J3865" s="209" t="s">
        <v>5447</v>
      </c>
      <c r="K3865" s="210">
        <v>10.96</v>
      </c>
      <c r="L3865" s="209" t="s">
        <v>5390</v>
      </c>
    </row>
    <row r="3866" spans="1:12" ht="13.5">
      <c r="A3866" s="209" t="s">
        <v>8969</v>
      </c>
      <c r="B3866" s="209" t="s">
        <v>8970</v>
      </c>
      <c r="C3866" s="209" t="s">
        <v>8291</v>
      </c>
      <c r="D3866" s="209" t="s">
        <v>9236</v>
      </c>
      <c r="E3866" s="210" t="s">
        <v>357</v>
      </c>
      <c r="F3866" s="209" t="s">
        <v>357</v>
      </c>
      <c r="G3866" s="209">
        <v>89597</v>
      </c>
      <c r="H3866" s="209" t="s">
        <v>9410</v>
      </c>
      <c r="I3866" s="209" t="s">
        <v>161</v>
      </c>
      <c r="J3866" s="209" t="s">
        <v>5447</v>
      </c>
      <c r="K3866" s="210">
        <v>25.01</v>
      </c>
      <c r="L3866" s="209" t="s">
        <v>5390</v>
      </c>
    </row>
    <row r="3867" spans="1:12" ht="13.5">
      <c r="A3867" s="209" t="s">
        <v>8969</v>
      </c>
      <c r="B3867" s="209" t="s">
        <v>8970</v>
      </c>
      <c r="C3867" s="209" t="s">
        <v>8291</v>
      </c>
      <c r="D3867" s="209" t="s">
        <v>9236</v>
      </c>
      <c r="E3867" s="210" t="s">
        <v>357</v>
      </c>
      <c r="F3867" s="209" t="s">
        <v>357</v>
      </c>
      <c r="G3867" s="209">
        <v>89598</v>
      </c>
      <c r="H3867" s="209" t="s">
        <v>9411</v>
      </c>
      <c r="I3867" s="209" t="s">
        <v>161</v>
      </c>
      <c r="J3867" s="209" t="s">
        <v>5447</v>
      </c>
      <c r="K3867" s="210">
        <v>57.62</v>
      </c>
      <c r="L3867" s="209" t="s">
        <v>5390</v>
      </c>
    </row>
    <row r="3868" spans="1:12" ht="13.5">
      <c r="A3868" s="209" t="s">
        <v>8969</v>
      </c>
      <c r="B3868" s="209" t="s">
        <v>8970</v>
      </c>
      <c r="C3868" s="209" t="s">
        <v>8291</v>
      </c>
      <c r="D3868" s="209" t="s">
        <v>9236</v>
      </c>
      <c r="E3868" s="210" t="s">
        <v>357</v>
      </c>
      <c r="F3868" s="209" t="s">
        <v>357</v>
      </c>
      <c r="G3868" s="209">
        <v>89599</v>
      </c>
      <c r="H3868" s="209" t="s">
        <v>9412</v>
      </c>
      <c r="I3868" s="209" t="s">
        <v>161</v>
      </c>
      <c r="J3868" s="209" t="s">
        <v>5447</v>
      </c>
      <c r="K3868" s="210">
        <v>25.47</v>
      </c>
      <c r="L3868" s="209" t="s">
        <v>5390</v>
      </c>
    </row>
    <row r="3869" spans="1:12" ht="13.5">
      <c r="A3869" s="209" t="s">
        <v>8969</v>
      </c>
      <c r="B3869" s="209" t="s">
        <v>8970</v>
      </c>
      <c r="C3869" s="209" t="s">
        <v>8291</v>
      </c>
      <c r="D3869" s="209" t="s">
        <v>9236</v>
      </c>
      <c r="E3869" s="210" t="s">
        <v>357</v>
      </c>
      <c r="F3869" s="209" t="s">
        <v>357</v>
      </c>
      <c r="G3869" s="209">
        <v>89600</v>
      </c>
      <c r="H3869" s="209" t="s">
        <v>9413</v>
      </c>
      <c r="I3869" s="209" t="s">
        <v>161</v>
      </c>
      <c r="J3869" s="209" t="s">
        <v>5447</v>
      </c>
      <c r="K3869" s="210">
        <v>25.92</v>
      </c>
      <c r="L3869" s="209" t="s">
        <v>5390</v>
      </c>
    </row>
    <row r="3870" spans="1:12" ht="13.5">
      <c r="A3870" s="209" t="s">
        <v>8969</v>
      </c>
      <c r="B3870" s="209" t="s">
        <v>8970</v>
      </c>
      <c r="C3870" s="209" t="s">
        <v>8291</v>
      </c>
      <c r="D3870" s="209" t="s">
        <v>9236</v>
      </c>
      <c r="E3870" s="210" t="s">
        <v>357</v>
      </c>
      <c r="F3870" s="209" t="s">
        <v>357</v>
      </c>
      <c r="G3870" s="209">
        <v>89605</v>
      </c>
      <c r="H3870" s="209" t="s">
        <v>9414</v>
      </c>
      <c r="I3870" s="209" t="s">
        <v>161</v>
      </c>
      <c r="J3870" s="209" t="s">
        <v>5447</v>
      </c>
      <c r="K3870" s="210">
        <v>22.77</v>
      </c>
      <c r="L3870" s="209" t="s">
        <v>5390</v>
      </c>
    </row>
    <row r="3871" spans="1:12" ht="13.5">
      <c r="A3871" s="209" t="s">
        <v>8969</v>
      </c>
      <c r="B3871" s="209" t="s">
        <v>8970</v>
      </c>
      <c r="C3871" s="209" t="s">
        <v>8291</v>
      </c>
      <c r="D3871" s="209" t="s">
        <v>9236</v>
      </c>
      <c r="E3871" s="210" t="s">
        <v>357</v>
      </c>
      <c r="F3871" s="209" t="s">
        <v>357</v>
      </c>
      <c r="G3871" s="209">
        <v>89609</v>
      </c>
      <c r="H3871" s="209" t="s">
        <v>9415</v>
      </c>
      <c r="I3871" s="209" t="s">
        <v>161</v>
      </c>
      <c r="J3871" s="209" t="s">
        <v>5447</v>
      </c>
      <c r="K3871" s="210">
        <v>98.73</v>
      </c>
      <c r="L3871" s="209" t="s">
        <v>5390</v>
      </c>
    </row>
    <row r="3872" spans="1:12" ht="13.5">
      <c r="A3872" s="209" t="s">
        <v>8969</v>
      </c>
      <c r="B3872" s="209" t="s">
        <v>8970</v>
      </c>
      <c r="C3872" s="209" t="s">
        <v>8291</v>
      </c>
      <c r="D3872" s="209" t="s">
        <v>9236</v>
      </c>
      <c r="E3872" s="210" t="s">
        <v>357</v>
      </c>
      <c r="F3872" s="209" t="s">
        <v>357</v>
      </c>
      <c r="G3872" s="209">
        <v>89610</v>
      </c>
      <c r="H3872" s="209" t="s">
        <v>9416</v>
      </c>
      <c r="I3872" s="209" t="s">
        <v>161</v>
      </c>
      <c r="J3872" s="209" t="s">
        <v>5447</v>
      </c>
      <c r="K3872" s="210">
        <v>21.44</v>
      </c>
      <c r="L3872" s="209" t="s">
        <v>5390</v>
      </c>
    </row>
    <row r="3873" spans="1:12" ht="13.5">
      <c r="A3873" s="209" t="s">
        <v>8969</v>
      </c>
      <c r="B3873" s="209" t="s">
        <v>8970</v>
      </c>
      <c r="C3873" s="209" t="s">
        <v>8291</v>
      </c>
      <c r="D3873" s="209" t="s">
        <v>9236</v>
      </c>
      <c r="E3873" s="210" t="s">
        <v>357</v>
      </c>
      <c r="F3873" s="209" t="s">
        <v>357</v>
      </c>
      <c r="G3873" s="209">
        <v>89611</v>
      </c>
      <c r="H3873" s="209" t="s">
        <v>9417</v>
      </c>
      <c r="I3873" s="209" t="s">
        <v>161</v>
      </c>
      <c r="J3873" s="209" t="s">
        <v>5447</v>
      </c>
      <c r="K3873" s="210">
        <v>35.78</v>
      </c>
      <c r="L3873" s="209" t="s">
        <v>5390</v>
      </c>
    </row>
    <row r="3874" spans="1:12" ht="13.5">
      <c r="A3874" s="209" t="s">
        <v>8969</v>
      </c>
      <c r="B3874" s="209" t="s">
        <v>8970</v>
      </c>
      <c r="C3874" s="209" t="s">
        <v>8291</v>
      </c>
      <c r="D3874" s="209" t="s">
        <v>9236</v>
      </c>
      <c r="E3874" s="210" t="s">
        <v>357</v>
      </c>
      <c r="F3874" s="209" t="s">
        <v>357</v>
      </c>
      <c r="G3874" s="209">
        <v>89612</v>
      </c>
      <c r="H3874" s="209" t="s">
        <v>9418</v>
      </c>
      <c r="I3874" s="209" t="s">
        <v>161</v>
      </c>
      <c r="J3874" s="209" t="s">
        <v>5447</v>
      </c>
      <c r="K3874" s="210">
        <v>195.57</v>
      </c>
      <c r="L3874" s="209" t="s">
        <v>5390</v>
      </c>
    </row>
    <row r="3875" spans="1:12" ht="13.5">
      <c r="A3875" s="209" t="s">
        <v>8969</v>
      </c>
      <c r="B3875" s="209" t="s">
        <v>8970</v>
      </c>
      <c r="C3875" s="209" t="s">
        <v>8291</v>
      </c>
      <c r="D3875" s="209" t="s">
        <v>9236</v>
      </c>
      <c r="E3875" s="210" t="s">
        <v>357</v>
      </c>
      <c r="F3875" s="209" t="s">
        <v>357</v>
      </c>
      <c r="G3875" s="209">
        <v>89613</v>
      </c>
      <c r="H3875" s="209" t="s">
        <v>9419</v>
      </c>
      <c r="I3875" s="209" t="s">
        <v>161</v>
      </c>
      <c r="J3875" s="209" t="s">
        <v>5447</v>
      </c>
      <c r="K3875" s="210">
        <v>34.159999999999997</v>
      </c>
      <c r="L3875" s="209" t="s">
        <v>5390</v>
      </c>
    </row>
    <row r="3876" spans="1:12" ht="13.5">
      <c r="A3876" s="209" t="s">
        <v>8969</v>
      </c>
      <c r="B3876" s="209" t="s">
        <v>8970</v>
      </c>
      <c r="C3876" s="209" t="s">
        <v>8291</v>
      </c>
      <c r="D3876" s="209" t="s">
        <v>9236</v>
      </c>
      <c r="E3876" s="210" t="s">
        <v>357</v>
      </c>
      <c r="F3876" s="209" t="s">
        <v>357</v>
      </c>
      <c r="G3876" s="209">
        <v>89614</v>
      </c>
      <c r="H3876" s="209" t="s">
        <v>9420</v>
      </c>
      <c r="I3876" s="209" t="s">
        <v>161</v>
      </c>
      <c r="J3876" s="209" t="s">
        <v>5447</v>
      </c>
      <c r="K3876" s="210">
        <v>68.599999999999994</v>
      </c>
      <c r="L3876" s="209" t="s">
        <v>5390</v>
      </c>
    </row>
    <row r="3877" spans="1:12" ht="13.5">
      <c r="A3877" s="209" t="s">
        <v>8969</v>
      </c>
      <c r="B3877" s="209" t="s">
        <v>8970</v>
      </c>
      <c r="C3877" s="209" t="s">
        <v>8291</v>
      </c>
      <c r="D3877" s="209" t="s">
        <v>9236</v>
      </c>
      <c r="E3877" s="210" t="s">
        <v>357</v>
      </c>
      <c r="F3877" s="209" t="s">
        <v>357</v>
      </c>
      <c r="G3877" s="209">
        <v>89615</v>
      </c>
      <c r="H3877" s="209" t="s">
        <v>9421</v>
      </c>
      <c r="I3877" s="209" t="s">
        <v>161</v>
      </c>
      <c r="J3877" s="209" t="s">
        <v>5447</v>
      </c>
      <c r="K3877" s="210">
        <v>231.08</v>
      </c>
      <c r="L3877" s="209" t="s">
        <v>5390</v>
      </c>
    </row>
    <row r="3878" spans="1:12" ht="13.5">
      <c r="A3878" s="209" t="s">
        <v>8969</v>
      </c>
      <c r="B3878" s="209" t="s">
        <v>8970</v>
      </c>
      <c r="C3878" s="209" t="s">
        <v>8291</v>
      </c>
      <c r="D3878" s="209" t="s">
        <v>9236</v>
      </c>
      <c r="E3878" s="210" t="s">
        <v>357</v>
      </c>
      <c r="F3878" s="209" t="s">
        <v>357</v>
      </c>
      <c r="G3878" s="209">
        <v>89616</v>
      </c>
      <c r="H3878" s="209" t="s">
        <v>9422</v>
      </c>
      <c r="I3878" s="209" t="s">
        <v>161</v>
      </c>
      <c r="J3878" s="209" t="s">
        <v>5447</v>
      </c>
      <c r="K3878" s="210">
        <v>46.03</v>
      </c>
      <c r="L3878" s="209" t="s">
        <v>5390</v>
      </c>
    </row>
    <row r="3879" spans="1:12" ht="13.5">
      <c r="A3879" s="209" t="s">
        <v>8969</v>
      </c>
      <c r="B3879" s="209" t="s">
        <v>8970</v>
      </c>
      <c r="C3879" s="209" t="s">
        <v>8291</v>
      </c>
      <c r="D3879" s="209" t="s">
        <v>9236</v>
      </c>
      <c r="E3879" s="210" t="s">
        <v>357</v>
      </c>
      <c r="F3879" s="209" t="s">
        <v>357</v>
      </c>
      <c r="G3879" s="209">
        <v>89617</v>
      </c>
      <c r="H3879" s="209" t="s">
        <v>9423</v>
      </c>
      <c r="I3879" s="209" t="s">
        <v>161</v>
      </c>
      <c r="J3879" s="209" t="s">
        <v>5447</v>
      </c>
      <c r="K3879" s="210">
        <v>7.09</v>
      </c>
      <c r="L3879" s="209" t="s">
        <v>5390</v>
      </c>
    </row>
    <row r="3880" spans="1:12" ht="13.5">
      <c r="A3880" s="209" t="s">
        <v>8969</v>
      </c>
      <c r="B3880" s="209" t="s">
        <v>8970</v>
      </c>
      <c r="C3880" s="209" t="s">
        <v>8291</v>
      </c>
      <c r="D3880" s="209" t="s">
        <v>9236</v>
      </c>
      <c r="E3880" s="210" t="s">
        <v>357</v>
      </c>
      <c r="F3880" s="209" t="s">
        <v>357</v>
      </c>
      <c r="G3880" s="209">
        <v>89620</v>
      </c>
      <c r="H3880" s="209" t="s">
        <v>9424</v>
      </c>
      <c r="I3880" s="209" t="s">
        <v>161</v>
      </c>
      <c r="J3880" s="209" t="s">
        <v>5447</v>
      </c>
      <c r="K3880" s="210">
        <v>11.84</v>
      </c>
      <c r="L3880" s="209" t="s">
        <v>5390</v>
      </c>
    </row>
    <row r="3881" spans="1:12" ht="13.5">
      <c r="A3881" s="209" t="s">
        <v>8969</v>
      </c>
      <c r="B3881" s="209" t="s">
        <v>8970</v>
      </c>
      <c r="C3881" s="209" t="s">
        <v>8291</v>
      </c>
      <c r="D3881" s="209" t="s">
        <v>9236</v>
      </c>
      <c r="E3881" s="210" t="s">
        <v>357</v>
      </c>
      <c r="F3881" s="209" t="s">
        <v>357</v>
      </c>
      <c r="G3881" s="209">
        <v>89622</v>
      </c>
      <c r="H3881" s="209" t="s">
        <v>9425</v>
      </c>
      <c r="I3881" s="209" t="s">
        <v>161</v>
      </c>
      <c r="J3881" s="209" t="s">
        <v>5447</v>
      </c>
      <c r="K3881" s="210">
        <v>14.77</v>
      </c>
      <c r="L3881" s="209" t="s">
        <v>5390</v>
      </c>
    </row>
    <row r="3882" spans="1:12" ht="13.5">
      <c r="A3882" s="209" t="s">
        <v>8969</v>
      </c>
      <c r="B3882" s="209" t="s">
        <v>8970</v>
      </c>
      <c r="C3882" s="209" t="s">
        <v>8291</v>
      </c>
      <c r="D3882" s="209" t="s">
        <v>9236</v>
      </c>
      <c r="E3882" s="210" t="s">
        <v>357</v>
      </c>
      <c r="F3882" s="209" t="s">
        <v>357</v>
      </c>
      <c r="G3882" s="209">
        <v>89623</v>
      </c>
      <c r="H3882" s="209" t="s">
        <v>9426</v>
      </c>
      <c r="I3882" s="209" t="s">
        <v>161</v>
      </c>
      <c r="J3882" s="209" t="s">
        <v>5447</v>
      </c>
      <c r="K3882" s="210">
        <v>20.36</v>
      </c>
      <c r="L3882" s="209" t="s">
        <v>5390</v>
      </c>
    </row>
    <row r="3883" spans="1:12" ht="13.5">
      <c r="A3883" s="209" t="s">
        <v>8969</v>
      </c>
      <c r="B3883" s="209" t="s">
        <v>8970</v>
      </c>
      <c r="C3883" s="209" t="s">
        <v>8291</v>
      </c>
      <c r="D3883" s="209" t="s">
        <v>9236</v>
      </c>
      <c r="E3883" s="210" t="s">
        <v>357</v>
      </c>
      <c r="F3883" s="209" t="s">
        <v>357</v>
      </c>
      <c r="G3883" s="209">
        <v>89624</v>
      </c>
      <c r="H3883" s="209" t="s">
        <v>9427</v>
      </c>
      <c r="I3883" s="209" t="s">
        <v>161</v>
      </c>
      <c r="J3883" s="209" t="s">
        <v>5447</v>
      </c>
      <c r="K3883" s="210">
        <v>18.850000000000001</v>
      </c>
      <c r="L3883" s="209" t="s">
        <v>5390</v>
      </c>
    </row>
    <row r="3884" spans="1:12" ht="13.5">
      <c r="A3884" s="209" t="s">
        <v>8969</v>
      </c>
      <c r="B3884" s="209" t="s">
        <v>8970</v>
      </c>
      <c r="C3884" s="209" t="s">
        <v>8291</v>
      </c>
      <c r="D3884" s="209" t="s">
        <v>9236</v>
      </c>
      <c r="E3884" s="210" t="s">
        <v>357</v>
      </c>
      <c r="F3884" s="209" t="s">
        <v>357</v>
      </c>
      <c r="G3884" s="209">
        <v>89625</v>
      </c>
      <c r="H3884" s="209" t="s">
        <v>9428</v>
      </c>
      <c r="I3884" s="209" t="s">
        <v>161</v>
      </c>
      <c r="J3884" s="209" t="s">
        <v>5447</v>
      </c>
      <c r="K3884" s="210">
        <v>23.62</v>
      </c>
      <c r="L3884" s="209" t="s">
        <v>5390</v>
      </c>
    </row>
    <row r="3885" spans="1:12" ht="13.5">
      <c r="A3885" s="209" t="s">
        <v>8969</v>
      </c>
      <c r="B3885" s="209" t="s">
        <v>8970</v>
      </c>
      <c r="C3885" s="209" t="s">
        <v>8291</v>
      </c>
      <c r="D3885" s="209" t="s">
        <v>9236</v>
      </c>
      <c r="E3885" s="210" t="s">
        <v>357</v>
      </c>
      <c r="F3885" s="209" t="s">
        <v>357</v>
      </c>
      <c r="G3885" s="209">
        <v>89626</v>
      </c>
      <c r="H3885" s="209" t="s">
        <v>9429</v>
      </c>
      <c r="I3885" s="209" t="s">
        <v>161</v>
      </c>
      <c r="J3885" s="209" t="s">
        <v>5447</v>
      </c>
      <c r="K3885" s="210">
        <v>32.9</v>
      </c>
      <c r="L3885" s="209" t="s">
        <v>5390</v>
      </c>
    </row>
    <row r="3886" spans="1:12" ht="13.5">
      <c r="A3886" s="209" t="s">
        <v>8969</v>
      </c>
      <c r="B3886" s="209" t="s">
        <v>8970</v>
      </c>
      <c r="C3886" s="209" t="s">
        <v>8291</v>
      </c>
      <c r="D3886" s="209" t="s">
        <v>9236</v>
      </c>
      <c r="E3886" s="210" t="s">
        <v>357</v>
      </c>
      <c r="F3886" s="209" t="s">
        <v>357</v>
      </c>
      <c r="G3886" s="209">
        <v>89627</v>
      </c>
      <c r="H3886" s="209" t="s">
        <v>9430</v>
      </c>
      <c r="I3886" s="209" t="s">
        <v>161</v>
      </c>
      <c r="J3886" s="209" t="s">
        <v>5447</v>
      </c>
      <c r="K3886" s="210">
        <v>21.37</v>
      </c>
      <c r="L3886" s="209" t="s">
        <v>5390</v>
      </c>
    </row>
    <row r="3887" spans="1:12" ht="13.5">
      <c r="A3887" s="209" t="s">
        <v>8969</v>
      </c>
      <c r="B3887" s="209" t="s">
        <v>8970</v>
      </c>
      <c r="C3887" s="209" t="s">
        <v>8291</v>
      </c>
      <c r="D3887" s="209" t="s">
        <v>9236</v>
      </c>
      <c r="E3887" s="210" t="s">
        <v>357</v>
      </c>
      <c r="F3887" s="209" t="s">
        <v>357</v>
      </c>
      <c r="G3887" s="209">
        <v>89628</v>
      </c>
      <c r="H3887" s="209" t="s">
        <v>9431</v>
      </c>
      <c r="I3887" s="209" t="s">
        <v>161</v>
      </c>
      <c r="J3887" s="209" t="s">
        <v>5447</v>
      </c>
      <c r="K3887" s="210">
        <v>53.27</v>
      </c>
      <c r="L3887" s="209" t="s">
        <v>5390</v>
      </c>
    </row>
    <row r="3888" spans="1:12" ht="13.5">
      <c r="A3888" s="209" t="s">
        <v>8969</v>
      </c>
      <c r="B3888" s="209" t="s">
        <v>8970</v>
      </c>
      <c r="C3888" s="209" t="s">
        <v>8291</v>
      </c>
      <c r="D3888" s="209" t="s">
        <v>9236</v>
      </c>
      <c r="E3888" s="210" t="s">
        <v>357</v>
      </c>
      <c r="F3888" s="209" t="s">
        <v>357</v>
      </c>
      <c r="G3888" s="209">
        <v>89629</v>
      </c>
      <c r="H3888" s="209" t="s">
        <v>9432</v>
      </c>
      <c r="I3888" s="209" t="s">
        <v>161</v>
      </c>
      <c r="J3888" s="209" t="s">
        <v>5447</v>
      </c>
      <c r="K3888" s="210">
        <v>91.56</v>
      </c>
      <c r="L3888" s="209" t="s">
        <v>5390</v>
      </c>
    </row>
    <row r="3889" spans="1:12" ht="13.5">
      <c r="A3889" s="209" t="s">
        <v>8969</v>
      </c>
      <c r="B3889" s="209" t="s">
        <v>8970</v>
      </c>
      <c r="C3889" s="209" t="s">
        <v>8291</v>
      </c>
      <c r="D3889" s="209" t="s">
        <v>9236</v>
      </c>
      <c r="E3889" s="210" t="s">
        <v>357</v>
      </c>
      <c r="F3889" s="209" t="s">
        <v>357</v>
      </c>
      <c r="G3889" s="209">
        <v>89630</v>
      </c>
      <c r="H3889" s="209" t="s">
        <v>9433</v>
      </c>
      <c r="I3889" s="209" t="s">
        <v>161</v>
      </c>
      <c r="J3889" s="209" t="s">
        <v>5447</v>
      </c>
      <c r="K3889" s="210">
        <v>69.02</v>
      </c>
      <c r="L3889" s="209" t="s">
        <v>5390</v>
      </c>
    </row>
    <row r="3890" spans="1:12" ht="13.5">
      <c r="A3890" s="209" t="s">
        <v>8969</v>
      </c>
      <c r="B3890" s="209" t="s">
        <v>8970</v>
      </c>
      <c r="C3890" s="209" t="s">
        <v>8291</v>
      </c>
      <c r="D3890" s="209" t="s">
        <v>9236</v>
      </c>
      <c r="E3890" s="210" t="s">
        <v>357</v>
      </c>
      <c r="F3890" s="209" t="s">
        <v>357</v>
      </c>
      <c r="G3890" s="209">
        <v>89631</v>
      </c>
      <c r="H3890" s="209" t="s">
        <v>9434</v>
      </c>
      <c r="I3890" s="209" t="s">
        <v>161</v>
      </c>
      <c r="J3890" s="209" t="s">
        <v>5447</v>
      </c>
      <c r="K3890" s="210">
        <v>121.17</v>
      </c>
      <c r="L3890" s="209" t="s">
        <v>5390</v>
      </c>
    </row>
    <row r="3891" spans="1:12" ht="13.5">
      <c r="A3891" s="209" t="s">
        <v>8969</v>
      </c>
      <c r="B3891" s="209" t="s">
        <v>8970</v>
      </c>
      <c r="C3891" s="209" t="s">
        <v>8291</v>
      </c>
      <c r="D3891" s="209" t="s">
        <v>9236</v>
      </c>
      <c r="E3891" s="210" t="s">
        <v>357</v>
      </c>
      <c r="F3891" s="209" t="s">
        <v>357</v>
      </c>
      <c r="G3891" s="209">
        <v>89632</v>
      </c>
      <c r="H3891" s="209" t="s">
        <v>9435</v>
      </c>
      <c r="I3891" s="209" t="s">
        <v>161</v>
      </c>
      <c r="J3891" s="209" t="s">
        <v>5447</v>
      </c>
      <c r="K3891" s="210">
        <v>142.51</v>
      </c>
      <c r="L3891" s="209" t="s">
        <v>5390</v>
      </c>
    </row>
    <row r="3892" spans="1:12" ht="13.5">
      <c r="A3892" s="209" t="s">
        <v>8969</v>
      </c>
      <c r="B3892" s="209" t="s">
        <v>8970</v>
      </c>
      <c r="C3892" s="209" t="s">
        <v>8291</v>
      </c>
      <c r="D3892" s="209" t="s">
        <v>9236</v>
      </c>
      <c r="E3892" s="210" t="s">
        <v>357</v>
      </c>
      <c r="F3892" s="209" t="s">
        <v>357</v>
      </c>
      <c r="G3892" s="209">
        <v>89637</v>
      </c>
      <c r="H3892" s="209" t="s">
        <v>9436</v>
      </c>
      <c r="I3892" s="209" t="s">
        <v>161</v>
      </c>
      <c r="J3892" s="209" t="s">
        <v>5447</v>
      </c>
      <c r="K3892" s="210">
        <v>9.7899999999999991</v>
      </c>
      <c r="L3892" s="209" t="s">
        <v>5390</v>
      </c>
    </row>
    <row r="3893" spans="1:12" ht="13.5">
      <c r="A3893" s="209" t="s">
        <v>8969</v>
      </c>
      <c r="B3893" s="209" t="s">
        <v>8970</v>
      </c>
      <c r="C3893" s="209" t="s">
        <v>8291</v>
      </c>
      <c r="D3893" s="209" t="s">
        <v>9236</v>
      </c>
      <c r="E3893" s="210" t="s">
        <v>357</v>
      </c>
      <c r="F3893" s="209" t="s">
        <v>357</v>
      </c>
      <c r="G3893" s="209">
        <v>89638</v>
      </c>
      <c r="H3893" s="209" t="s">
        <v>9437</v>
      </c>
      <c r="I3893" s="209" t="s">
        <v>161</v>
      </c>
      <c r="J3893" s="209" t="s">
        <v>5447</v>
      </c>
      <c r="K3893" s="210">
        <v>10.66</v>
      </c>
      <c r="L3893" s="209" t="s">
        <v>5390</v>
      </c>
    </row>
    <row r="3894" spans="1:12" ht="13.5">
      <c r="A3894" s="209" t="s">
        <v>8969</v>
      </c>
      <c r="B3894" s="209" t="s">
        <v>8970</v>
      </c>
      <c r="C3894" s="209" t="s">
        <v>8291</v>
      </c>
      <c r="D3894" s="209" t="s">
        <v>9236</v>
      </c>
      <c r="E3894" s="210" t="s">
        <v>357</v>
      </c>
      <c r="F3894" s="209" t="s">
        <v>357</v>
      </c>
      <c r="G3894" s="209">
        <v>89639</v>
      </c>
      <c r="H3894" s="209" t="s">
        <v>9438</v>
      </c>
      <c r="I3894" s="209" t="s">
        <v>161</v>
      </c>
      <c r="J3894" s="209" t="s">
        <v>5447</v>
      </c>
      <c r="K3894" s="210">
        <v>11.27</v>
      </c>
      <c r="L3894" s="209" t="s">
        <v>5390</v>
      </c>
    </row>
    <row r="3895" spans="1:12" ht="13.5">
      <c r="A3895" s="209" t="s">
        <v>8969</v>
      </c>
      <c r="B3895" s="209" t="s">
        <v>8970</v>
      </c>
      <c r="C3895" s="209" t="s">
        <v>8291</v>
      </c>
      <c r="D3895" s="209" t="s">
        <v>9236</v>
      </c>
      <c r="E3895" s="210" t="s">
        <v>357</v>
      </c>
      <c r="F3895" s="209" t="s">
        <v>357</v>
      </c>
      <c r="G3895" s="209">
        <v>89640</v>
      </c>
      <c r="H3895" s="209" t="s">
        <v>9439</v>
      </c>
      <c r="I3895" s="209" t="s">
        <v>161</v>
      </c>
      <c r="J3895" s="209" t="s">
        <v>5447</v>
      </c>
      <c r="K3895" s="210">
        <v>17.87</v>
      </c>
      <c r="L3895" s="209" t="s">
        <v>5390</v>
      </c>
    </row>
    <row r="3896" spans="1:12" ht="13.5">
      <c r="A3896" s="209" t="s">
        <v>8969</v>
      </c>
      <c r="B3896" s="209" t="s">
        <v>8970</v>
      </c>
      <c r="C3896" s="209" t="s">
        <v>8291</v>
      </c>
      <c r="D3896" s="209" t="s">
        <v>9236</v>
      </c>
      <c r="E3896" s="210" t="s">
        <v>357</v>
      </c>
      <c r="F3896" s="209" t="s">
        <v>357</v>
      </c>
      <c r="G3896" s="209">
        <v>89641</v>
      </c>
      <c r="H3896" s="209" t="s">
        <v>9440</v>
      </c>
      <c r="I3896" s="209" t="s">
        <v>161</v>
      </c>
      <c r="J3896" s="209" t="s">
        <v>5447</v>
      </c>
      <c r="K3896" s="210">
        <v>12.76</v>
      </c>
      <c r="L3896" s="209" t="s">
        <v>5390</v>
      </c>
    </row>
    <row r="3897" spans="1:12" ht="13.5">
      <c r="A3897" s="209" t="s">
        <v>8969</v>
      </c>
      <c r="B3897" s="209" t="s">
        <v>8970</v>
      </c>
      <c r="C3897" s="209" t="s">
        <v>8291</v>
      </c>
      <c r="D3897" s="209" t="s">
        <v>9236</v>
      </c>
      <c r="E3897" s="210" t="s">
        <v>357</v>
      </c>
      <c r="F3897" s="209" t="s">
        <v>357</v>
      </c>
      <c r="G3897" s="209">
        <v>89642</v>
      </c>
      <c r="H3897" s="209" t="s">
        <v>9441</v>
      </c>
      <c r="I3897" s="209" t="s">
        <v>161</v>
      </c>
      <c r="J3897" s="209" t="s">
        <v>5447</v>
      </c>
      <c r="K3897" s="210">
        <v>14.29</v>
      </c>
      <c r="L3897" s="209" t="s">
        <v>5390</v>
      </c>
    </row>
    <row r="3898" spans="1:12" ht="13.5">
      <c r="A3898" s="209" t="s">
        <v>8969</v>
      </c>
      <c r="B3898" s="209" t="s">
        <v>8970</v>
      </c>
      <c r="C3898" s="209" t="s">
        <v>8291</v>
      </c>
      <c r="D3898" s="209" t="s">
        <v>9236</v>
      </c>
      <c r="E3898" s="210" t="s">
        <v>357</v>
      </c>
      <c r="F3898" s="209" t="s">
        <v>357</v>
      </c>
      <c r="G3898" s="209">
        <v>89643</v>
      </c>
      <c r="H3898" s="209" t="s">
        <v>9442</v>
      </c>
      <c r="I3898" s="209" t="s">
        <v>161</v>
      </c>
      <c r="J3898" s="209" t="s">
        <v>5447</v>
      </c>
      <c r="K3898" s="210">
        <v>15.5</v>
      </c>
      <c r="L3898" s="209" t="s">
        <v>5390</v>
      </c>
    </row>
    <row r="3899" spans="1:12" ht="13.5">
      <c r="A3899" s="209" t="s">
        <v>8969</v>
      </c>
      <c r="B3899" s="209" t="s">
        <v>8970</v>
      </c>
      <c r="C3899" s="209" t="s">
        <v>8291</v>
      </c>
      <c r="D3899" s="209" t="s">
        <v>9236</v>
      </c>
      <c r="E3899" s="210" t="s">
        <v>357</v>
      </c>
      <c r="F3899" s="209" t="s">
        <v>357</v>
      </c>
      <c r="G3899" s="209">
        <v>89644</v>
      </c>
      <c r="H3899" s="209" t="s">
        <v>9443</v>
      </c>
      <c r="I3899" s="209" t="s">
        <v>161</v>
      </c>
      <c r="J3899" s="209" t="s">
        <v>5447</v>
      </c>
      <c r="K3899" s="210">
        <v>21.88</v>
      </c>
      <c r="L3899" s="209" t="s">
        <v>5390</v>
      </c>
    </row>
    <row r="3900" spans="1:12" ht="13.5">
      <c r="A3900" s="209" t="s">
        <v>8969</v>
      </c>
      <c r="B3900" s="209" t="s">
        <v>8970</v>
      </c>
      <c r="C3900" s="209" t="s">
        <v>8291</v>
      </c>
      <c r="D3900" s="209" t="s">
        <v>9236</v>
      </c>
      <c r="E3900" s="210" t="s">
        <v>357</v>
      </c>
      <c r="F3900" s="209" t="s">
        <v>357</v>
      </c>
      <c r="G3900" s="209">
        <v>89645</v>
      </c>
      <c r="H3900" s="209" t="s">
        <v>9444</v>
      </c>
      <c r="I3900" s="209" t="s">
        <v>161</v>
      </c>
      <c r="J3900" s="209" t="s">
        <v>5447</v>
      </c>
      <c r="K3900" s="210">
        <v>30.71</v>
      </c>
      <c r="L3900" s="209" t="s">
        <v>5390</v>
      </c>
    </row>
    <row r="3901" spans="1:12" ht="13.5">
      <c r="A3901" s="209" t="s">
        <v>8969</v>
      </c>
      <c r="B3901" s="209" t="s">
        <v>8970</v>
      </c>
      <c r="C3901" s="209" t="s">
        <v>8291</v>
      </c>
      <c r="D3901" s="209" t="s">
        <v>9236</v>
      </c>
      <c r="E3901" s="210" t="s">
        <v>357</v>
      </c>
      <c r="F3901" s="209" t="s">
        <v>357</v>
      </c>
      <c r="G3901" s="209">
        <v>89646</v>
      </c>
      <c r="H3901" s="209" t="s">
        <v>9445</v>
      </c>
      <c r="I3901" s="209" t="s">
        <v>161</v>
      </c>
      <c r="J3901" s="209" t="s">
        <v>5447</v>
      </c>
      <c r="K3901" s="210">
        <v>19.440000000000001</v>
      </c>
      <c r="L3901" s="209" t="s">
        <v>5390</v>
      </c>
    </row>
    <row r="3902" spans="1:12" ht="13.5">
      <c r="A3902" s="209" t="s">
        <v>8969</v>
      </c>
      <c r="B3902" s="209" t="s">
        <v>8970</v>
      </c>
      <c r="C3902" s="209" t="s">
        <v>8291</v>
      </c>
      <c r="D3902" s="209" t="s">
        <v>9236</v>
      </c>
      <c r="E3902" s="210" t="s">
        <v>357</v>
      </c>
      <c r="F3902" s="209" t="s">
        <v>357</v>
      </c>
      <c r="G3902" s="209">
        <v>89647</v>
      </c>
      <c r="H3902" s="209" t="s">
        <v>9446</v>
      </c>
      <c r="I3902" s="209" t="s">
        <v>161</v>
      </c>
      <c r="J3902" s="209" t="s">
        <v>5447</v>
      </c>
      <c r="K3902" s="210">
        <v>18.809999999999999</v>
      </c>
      <c r="L3902" s="209" t="s">
        <v>5390</v>
      </c>
    </row>
    <row r="3903" spans="1:12" ht="13.5">
      <c r="A3903" s="209" t="s">
        <v>8969</v>
      </c>
      <c r="B3903" s="209" t="s">
        <v>8970</v>
      </c>
      <c r="C3903" s="209" t="s">
        <v>8291</v>
      </c>
      <c r="D3903" s="209" t="s">
        <v>9236</v>
      </c>
      <c r="E3903" s="210" t="s">
        <v>357</v>
      </c>
      <c r="F3903" s="209" t="s">
        <v>357</v>
      </c>
      <c r="G3903" s="209">
        <v>89648</v>
      </c>
      <c r="H3903" s="209" t="s">
        <v>9447</v>
      </c>
      <c r="I3903" s="209" t="s">
        <v>161</v>
      </c>
      <c r="J3903" s="209" t="s">
        <v>5447</v>
      </c>
      <c r="K3903" s="210">
        <v>23.57</v>
      </c>
      <c r="L3903" s="209" t="s">
        <v>5390</v>
      </c>
    </row>
    <row r="3904" spans="1:12" ht="13.5">
      <c r="A3904" s="209" t="s">
        <v>8969</v>
      </c>
      <c r="B3904" s="209" t="s">
        <v>8970</v>
      </c>
      <c r="C3904" s="209" t="s">
        <v>8291</v>
      </c>
      <c r="D3904" s="209" t="s">
        <v>9236</v>
      </c>
      <c r="E3904" s="210" t="s">
        <v>357</v>
      </c>
      <c r="F3904" s="209" t="s">
        <v>357</v>
      </c>
      <c r="G3904" s="209">
        <v>89649</v>
      </c>
      <c r="H3904" s="209" t="s">
        <v>9448</v>
      </c>
      <c r="I3904" s="209" t="s">
        <v>161</v>
      </c>
      <c r="J3904" s="209" t="s">
        <v>5447</v>
      </c>
      <c r="K3904" s="210">
        <v>28.74</v>
      </c>
      <c r="L3904" s="209" t="s">
        <v>5390</v>
      </c>
    </row>
    <row r="3905" spans="1:12" ht="13.5">
      <c r="A3905" s="209" t="s">
        <v>8969</v>
      </c>
      <c r="B3905" s="209" t="s">
        <v>8970</v>
      </c>
      <c r="C3905" s="209" t="s">
        <v>8291</v>
      </c>
      <c r="D3905" s="209" t="s">
        <v>9236</v>
      </c>
      <c r="E3905" s="210" t="s">
        <v>357</v>
      </c>
      <c r="F3905" s="209" t="s">
        <v>357</v>
      </c>
      <c r="G3905" s="209">
        <v>89650</v>
      </c>
      <c r="H3905" s="209" t="s">
        <v>9449</v>
      </c>
      <c r="I3905" s="209" t="s">
        <v>161</v>
      </c>
      <c r="J3905" s="209" t="s">
        <v>5447</v>
      </c>
      <c r="K3905" s="210">
        <v>27.18</v>
      </c>
      <c r="L3905" s="209" t="s">
        <v>5390</v>
      </c>
    </row>
    <row r="3906" spans="1:12" ht="13.5">
      <c r="A3906" s="209" t="s">
        <v>8969</v>
      </c>
      <c r="B3906" s="209" t="s">
        <v>8970</v>
      </c>
      <c r="C3906" s="209" t="s">
        <v>8291</v>
      </c>
      <c r="D3906" s="209" t="s">
        <v>9236</v>
      </c>
      <c r="E3906" s="210" t="s">
        <v>357</v>
      </c>
      <c r="F3906" s="209" t="s">
        <v>357</v>
      </c>
      <c r="G3906" s="209">
        <v>89651</v>
      </c>
      <c r="H3906" s="209" t="s">
        <v>9450</v>
      </c>
      <c r="I3906" s="209" t="s">
        <v>161</v>
      </c>
      <c r="J3906" s="209" t="s">
        <v>5447</v>
      </c>
      <c r="K3906" s="210">
        <v>6.75</v>
      </c>
      <c r="L3906" s="209" t="s">
        <v>5390</v>
      </c>
    </row>
    <row r="3907" spans="1:12" ht="13.5">
      <c r="A3907" s="209" t="s">
        <v>8969</v>
      </c>
      <c r="B3907" s="209" t="s">
        <v>8970</v>
      </c>
      <c r="C3907" s="209" t="s">
        <v>8291</v>
      </c>
      <c r="D3907" s="209" t="s">
        <v>9236</v>
      </c>
      <c r="E3907" s="210" t="s">
        <v>357</v>
      </c>
      <c r="F3907" s="209" t="s">
        <v>357</v>
      </c>
      <c r="G3907" s="209">
        <v>89652</v>
      </c>
      <c r="H3907" s="209" t="s">
        <v>9451</v>
      </c>
      <c r="I3907" s="209" t="s">
        <v>161</v>
      </c>
      <c r="J3907" s="209" t="s">
        <v>5447</v>
      </c>
      <c r="K3907" s="210">
        <v>11.6</v>
      </c>
      <c r="L3907" s="209" t="s">
        <v>5390</v>
      </c>
    </row>
    <row r="3908" spans="1:12" ht="13.5">
      <c r="A3908" s="209" t="s">
        <v>8969</v>
      </c>
      <c r="B3908" s="209" t="s">
        <v>8970</v>
      </c>
      <c r="C3908" s="209" t="s">
        <v>8291</v>
      </c>
      <c r="D3908" s="209" t="s">
        <v>9236</v>
      </c>
      <c r="E3908" s="210" t="s">
        <v>357</v>
      </c>
      <c r="F3908" s="209" t="s">
        <v>357</v>
      </c>
      <c r="G3908" s="209">
        <v>89653</v>
      </c>
      <c r="H3908" s="209" t="s">
        <v>9452</v>
      </c>
      <c r="I3908" s="209" t="s">
        <v>161</v>
      </c>
      <c r="J3908" s="209" t="s">
        <v>5447</v>
      </c>
      <c r="K3908" s="210">
        <v>16.510000000000002</v>
      </c>
      <c r="L3908" s="209" t="s">
        <v>5390</v>
      </c>
    </row>
    <row r="3909" spans="1:12" ht="13.5">
      <c r="A3909" s="209" t="s">
        <v>8969</v>
      </c>
      <c r="B3909" s="209" t="s">
        <v>8970</v>
      </c>
      <c r="C3909" s="209" t="s">
        <v>8291</v>
      </c>
      <c r="D3909" s="209" t="s">
        <v>9236</v>
      </c>
      <c r="E3909" s="210" t="s">
        <v>357</v>
      </c>
      <c r="F3909" s="209" t="s">
        <v>357</v>
      </c>
      <c r="G3909" s="209">
        <v>89654</v>
      </c>
      <c r="H3909" s="209" t="s">
        <v>9453</v>
      </c>
      <c r="I3909" s="209" t="s">
        <v>161</v>
      </c>
      <c r="J3909" s="209" t="s">
        <v>5447</v>
      </c>
      <c r="K3909" s="210">
        <v>19.13</v>
      </c>
      <c r="L3909" s="209" t="s">
        <v>5390</v>
      </c>
    </row>
    <row r="3910" spans="1:12" ht="13.5">
      <c r="A3910" s="209" t="s">
        <v>8969</v>
      </c>
      <c r="B3910" s="209" t="s">
        <v>8970</v>
      </c>
      <c r="C3910" s="209" t="s">
        <v>8291</v>
      </c>
      <c r="D3910" s="209" t="s">
        <v>9236</v>
      </c>
      <c r="E3910" s="210" t="s">
        <v>357</v>
      </c>
      <c r="F3910" s="209" t="s">
        <v>357</v>
      </c>
      <c r="G3910" s="209">
        <v>89655</v>
      </c>
      <c r="H3910" s="209" t="s">
        <v>9454</v>
      </c>
      <c r="I3910" s="209" t="s">
        <v>161</v>
      </c>
      <c r="J3910" s="209" t="s">
        <v>5447</v>
      </c>
      <c r="K3910" s="210">
        <v>22.81</v>
      </c>
      <c r="L3910" s="209" t="s">
        <v>5390</v>
      </c>
    </row>
    <row r="3911" spans="1:12" ht="13.5">
      <c r="A3911" s="209" t="s">
        <v>8969</v>
      </c>
      <c r="B3911" s="209" t="s">
        <v>8970</v>
      </c>
      <c r="C3911" s="209" t="s">
        <v>8291</v>
      </c>
      <c r="D3911" s="209" t="s">
        <v>9236</v>
      </c>
      <c r="E3911" s="210" t="s">
        <v>357</v>
      </c>
      <c r="F3911" s="209" t="s">
        <v>357</v>
      </c>
      <c r="G3911" s="209">
        <v>89656</v>
      </c>
      <c r="H3911" s="209" t="s">
        <v>9455</v>
      </c>
      <c r="I3911" s="209" t="s">
        <v>161</v>
      </c>
      <c r="J3911" s="209" t="s">
        <v>5447</v>
      </c>
      <c r="K3911" s="210">
        <v>21.25</v>
      </c>
      <c r="L3911" s="209" t="s">
        <v>5390</v>
      </c>
    </row>
    <row r="3912" spans="1:12" ht="13.5">
      <c r="A3912" s="209" t="s">
        <v>8969</v>
      </c>
      <c r="B3912" s="209" t="s">
        <v>8970</v>
      </c>
      <c r="C3912" s="209" t="s">
        <v>8291</v>
      </c>
      <c r="D3912" s="209" t="s">
        <v>9236</v>
      </c>
      <c r="E3912" s="210" t="s">
        <v>357</v>
      </c>
      <c r="F3912" s="209" t="s">
        <v>357</v>
      </c>
      <c r="G3912" s="209">
        <v>89657</v>
      </c>
      <c r="H3912" s="209" t="s">
        <v>9456</v>
      </c>
      <c r="I3912" s="209" t="s">
        <v>161</v>
      </c>
      <c r="J3912" s="209" t="s">
        <v>5447</v>
      </c>
      <c r="K3912" s="210">
        <v>13.15</v>
      </c>
      <c r="L3912" s="209" t="s">
        <v>5390</v>
      </c>
    </row>
    <row r="3913" spans="1:12" ht="13.5">
      <c r="A3913" s="209" t="s">
        <v>8969</v>
      </c>
      <c r="B3913" s="209" t="s">
        <v>8970</v>
      </c>
      <c r="C3913" s="209" t="s">
        <v>8291</v>
      </c>
      <c r="D3913" s="209" t="s">
        <v>9236</v>
      </c>
      <c r="E3913" s="210" t="s">
        <v>357</v>
      </c>
      <c r="F3913" s="209" t="s">
        <v>357</v>
      </c>
      <c r="G3913" s="209">
        <v>89658</v>
      </c>
      <c r="H3913" s="209" t="s">
        <v>9457</v>
      </c>
      <c r="I3913" s="209" t="s">
        <v>161</v>
      </c>
      <c r="J3913" s="209" t="s">
        <v>5447</v>
      </c>
      <c r="K3913" s="210">
        <v>9.08</v>
      </c>
      <c r="L3913" s="209" t="s">
        <v>5390</v>
      </c>
    </row>
    <row r="3914" spans="1:12" ht="13.5">
      <c r="A3914" s="209" t="s">
        <v>8969</v>
      </c>
      <c r="B3914" s="209" t="s">
        <v>8970</v>
      </c>
      <c r="C3914" s="209" t="s">
        <v>8291</v>
      </c>
      <c r="D3914" s="209" t="s">
        <v>9236</v>
      </c>
      <c r="E3914" s="210" t="s">
        <v>357</v>
      </c>
      <c r="F3914" s="209" t="s">
        <v>357</v>
      </c>
      <c r="G3914" s="209">
        <v>89659</v>
      </c>
      <c r="H3914" s="209" t="s">
        <v>9458</v>
      </c>
      <c r="I3914" s="209" t="s">
        <v>161</v>
      </c>
      <c r="J3914" s="209" t="s">
        <v>5447</v>
      </c>
      <c r="K3914" s="210">
        <v>16.39</v>
      </c>
      <c r="L3914" s="209" t="s">
        <v>5390</v>
      </c>
    </row>
    <row r="3915" spans="1:12" ht="13.5">
      <c r="A3915" s="209" t="s">
        <v>8969</v>
      </c>
      <c r="B3915" s="209" t="s">
        <v>8970</v>
      </c>
      <c r="C3915" s="209" t="s">
        <v>8291</v>
      </c>
      <c r="D3915" s="209" t="s">
        <v>9236</v>
      </c>
      <c r="E3915" s="210" t="s">
        <v>357</v>
      </c>
      <c r="F3915" s="209" t="s">
        <v>357</v>
      </c>
      <c r="G3915" s="209">
        <v>89660</v>
      </c>
      <c r="H3915" s="209" t="s">
        <v>9459</v>
      </c>
      <c r="I3915" s="209" t="s">
        <v>161</v>
      </c>
      <c r="J3915" s="209" t="s">
        <v>5447</v>
      </c>
      <c r="K3915" s="210">
        <v>9.2100000000000009</v>
      </c>
      <c r="L3915" s="209" t="s">
        <v>5390</v>
      </c>
    </row>
    <row r="3916" spans="1:12" ht="13.5">
      <c r="A3916" s="209" t="s">
        <v>8969</v>
      </c>
      <c r="B3916" s="209" t="s">
        <v>8970</v>
      </c>
      <c r="C3916" s="209" t="s">
        <v>8291</v>
      </c>
      <c r="D3916" s="209" t="s">
        <v>9236</v>
      </c>
      <c r="E3916" s="210" t="s">
        <v>357</v>
      </c>
      <c r="F3916" s="209" t="s">
        <v>357</v>
      </c>
      <c r="G3916" s="209">
        <v>89661</v>
      </c>
      <c r="H3916" s="209" t="s">
        <v>9460</v>
      </c>
      <c r="I3916" s="209" t="s">
        <v>161</v>
      </c>
      <c r="J3916" s="209" t="s">
        <v>5447</v>
      </c>
      <c r="K3916" s="210">
        <v>22.4</v>
      </c>
      <c r="L3916" s="209" t="s">
        <v>5390</v>
      </c>
    </row>
    <row r="3917" spans="1:12" ht="13.5">
      <c r="A3917" s="209" t="s">
        <v>8969</v>
      </c>
      <c r="B3917" s="209" t="s">
        <v>8970</v>
      </c>
      <c r="C3917" s="209" t="s">
        <v>8291</v>
      </c>
      <c r="D3917" s="209" t="s">
        <v>9236</v>
      </c>
      <c r="E3917" s="210" t="s">
        <v>357</v>
      </c>
      <c r="F3917" s="209" t="s">
        <v>357</v>
      </c>
      <c r="G3917" s="209">
        <v>89662</v>
      </c>
      <c r="H3917" s="209" t="s">
        <v>9461</v>
      </c>
      <c r="I3917" s="209" t="s">
        <v>161</v>
      </c>
      <c r="J3917" s="209" t="s">
        <v>5447</v>
      </c>
      <c r="K3917" s="210">
        <v>29.58</v>
      </c>
      <c r="L3917" s="209" t="s">
        <v>5390</v>
      </c>
    </row>
    <row r="3918" spans="1:12" ht="13.5">
      <c r="A3918" s="209" t="s">
        <v>8969</v>
      </c>
      <c r="B3918" s="209" t="s">
        <v>8970</v>
      </c>
      <c r="C3918" s="209" t="s">
        <v>8291</v>
      </c>
      <c r="D3918" s="209" t="s">
        <v>9236</v>
      </c>
      <c r="E3918" s="210" t="s">
        <v>357</v>
      </c>
      <c r="F3918" s="209" t="s">
        <v>357</v>
      </c>
      <c r="G3918" s="209">
        <v>89663</v>
      </c>
      <c r="H3918" s="209" t="s">
        <v>9462</v>
      </c>
      <c r="I3918" s="209" t="s">
        <v>161</v>
      </c>
      <c r="J3918" s="209" t="s">
        <v>5447</v>
      </c>
      <c r="K3918" s="210">
        <v>28.57</v>
      </c>
      <c r="L3918" s="209" t="s">
        <v>5390</v>
      </c>
    </row>
    <row r="3919" spans="1:12" ht="13.5">
      <c r="A3919" s="209" t="s">
        <v>8969</v>
      </c>
      <c r="B3919" s="209" t="s">
        <v>8970</v>
      </c>
      <c r="C3919" s="209" t="s">
        <v>8291</v>
      </c>
      <c r="D3919" s="209" t="s">
        <v>9236</v>
      </c>
      <c r="E3919" s="210" t="s">
        <v>357</v>
      </c>
      <c r="F3919" s="209" t="s">
        <v>357</v>
      </c>
      <c r="G3919" s="209">
        <v>89664</v>
      </c>
      <c r="H3919" s="209" t="s">
        <v>9463</v>
      </c>
      <c r="I3919" s="209" t="s">
        <v>161</v>
      </c>
      <c r="J3919" s="209" t="s">
        <v>5447</v>
      </c>
      <c r="K3919" s="210">
        <v>16.329999999999998</v>
      </c>
      <c r="L3919" s="209" t="s">
        <v>5390</v>
      </c>
    </row>
    <row r="3920" spans="1:12" ht="13.5">
      <c r="A3920" s="209" t="s">
        <v>8969</v>
      </c>
      <c r="B3920" s="209" t="s">
        <v>8970</v>
      </c>
      <c r="C3920" s="209" t="s">
        <v>8291</v>
      </c>
      <c r="D3920" s="209" t="s">
        <v>9236</v>
      </c>
      <c r="E3920" s="210" t="s">
        <v>357</v>
      </c>
      <c r="F3920" s="209" t="s">
        <v>357</v>
      </c>
      <c r="G3920" s="209">
        <v>89666</v>
      </c>
      <c r="H3920" s="209" t="s">
        <v>9464</v>
      </c>
      <c r="I3920" s="209" t="s">
        <v>161</v>
      </c>
      <c r="J3920" s="209" t="s">
        <v>5447</v>
      </c>
      <c r="K3920" s="210">
        <v>7</v>
      </c>
      <c r="L3920" s="209" t="s">
        <v>5390</v>
      </c>
    </row>
    <row r="3921" spans="1:12" ht="13.5">
      <c r="A3921" s="209" t="s">
        <v>8969</v>
      </c>
      <c r="B3921" s="209" t="s">
        <v>8970</v>
      </c>
      <c r="C3921" s="209" t="s">
        <v>8291</v>
      </c>
      <c r="D3921" s="209" t="s">
        <v>9236</v>
      </c>
      <c r="E3921" s="210" t="s">
        <v>357</v>
      </c>
      <c r="F3921" s="209" t="s">
        <v>357</v>
      </c>
      <c r="G3921" s="209">
        <v>89667</v>
      </c>
      <c r="H3921" s="209" t="s">
        <v>9465</v>
      </c>
      <c r="I3921" s="209" t="s">
        <v>161</v>
      </c>
      <c r="J3921" s="209" t="s">
        <v>5447</v>
      </c>
      <c r="K3921" s="210">
        <v>45.61</v>
      </c>
      <c r="L3921" s="209" t="s">
        <v>5390</v>
      </c>
    </row>
    <row r="3922" spans="1:12" ht="13.5">
      <c r="A3922" s="209" t="s">
        <v>8969</v>
      </c>
      <c r="B3922" s="209" t="s">
        <v>8970</v>
      </c>
      <c r="C3922" s="209" t="s">
        <v>8291</v>
      </c>
      <c r="D3922" s="209" t="s">
        <v>9236</v>
      </c>
      <c r="E3922" s="210" t="s">
        <v>357</v>
      </c>
      <c r="F3922" s="209" t="s">
        <v>357</v>
      </c>
      <c r="G3922" s="209">
        <v>89668</v>
      </c>
      <c r="H3922" s="209" t="s">
        <v>9466</v>
      </c>
      <c r="I3922" s="209" t="s">
        <v>161</v>
      </c>
      <c r="J3922" s="209" t="s">
        <v>5447</v>
      </c>
      <c r="K3922" s="210">
        <v>27.9</v>
      </c>
      <c r="L3922" s="209" t="s">
        <v>5390</v>
      </c>
    </row>
    <row r="3923" spans="1:12" ht="13.5">
      <c r="A3923" s="209" t="s">
        <v>8969</v>
      </c>
      <c r="B3923" s="209" t="s">
        <v>8970</v>
      </c>
      <c r="C3923" s="209" t="s">
        <v>8291</v>
      </c>
      <c r="D3923" s="209" t="s">
        <v>9236</v>
      </c>
      <c r="E3923" s="210" t="s">
        <v>357</v>
      </c>
      <c r="F3923" s="209" t="s">
        <v>357</v>
      </c>
      <c r="G3923" s="209">
        <v>89669</v>
      </c>
      <c r="H3923" s="209" t="s">
        <v>9467</v>
      </c>
      <c r="I3923" s="209" t="s">
        <v>161</v>
      </c>
      <c r="J3923" s="209" t="s">
        <v>5447</v>
      </c>
      <c r="K3923" s="210">
        <v>33.4</v>
      </c>
      <c r="L3923" s="209" t="s">
        <v>5390</v>
      </c>
    </row>
    <row r="3924" spans="1:12" ht="13.5">
      <c r="A3924" s="209" t="s">
        <v>8969</v>
      </c>
      <c r="B3924" s="209" t="s">
        <v>8970</v>
      </c>
      <c r="C3924" s="209" t="s">
        <v>8291</v>
      </c>
      <c r="D3924" s="209" t="s">
        <v>9236</v>
      </c>
      <c r="E3924" s="210" t="s">
        <v>357</v>
      </c>
      <c r="F3924" s="209" t="s">
        <v>357</v>
      </c>
      <c r="G3924" s="209">
        <v>89670</v>
      </c>
      <c r="H3924" s="209" t="s">
        <v>9468</v>
      </c>
      <c r="I3924" s="209" t="s">
        <v>161</v>
      </c>
      <c r="J3924" s="209" t="s">
        <v>5447</v>
      </c>
      <c r="K3924" s="210">
        <v>13.59</v>
      </c>
      <c r="L3924" s="209" t="s">
        <v>5390</v>
      </c>
    </row>
    <row r="3925" spans="1:12" ht="13.5">
      <c r="A3925" s="209" t="s">
        <v>8969</v>
      </c>
      <c r="B3925" s="209" t="s">
        <v>8970</v>
      </c>
      <c r="C3925" s="209" t="s">
        <v>8291</v>
      </c>
      <c r="D3925" s="209" t="s">
        <v>9236</v>
      </c>
      <c r="E3925" s="210" t="s">
        <v>357</v>
      </c>
      <c r="F3925" s="209" t="s">
        <v>357</v>
      </c>
      <c r="G3925" s="209">
        <v>89671</v>
      </c>
      <c r="H3925" s="209" t="s">
        <v>9469</v>
      </c>
      <c r="I3925" s="209" t="s">
        <v>161</v>
      </c>
      <c r="J3925" s="209" t="s">
        <v>5447</v>
      </c>
      <c r="K3925" s="210">
        <v>45.78</v>
      </c>
      <c r="L3925" s="209" t="s">
        <v>5390</v>
      </c>
    </row>
    <row r="3926" spans="1:12" ht="13.5">
      <c r="A3926" s="209" t="s">
        <v>8969</v>
      </c>
      <c r="B3926" s="209" t="s">
        <v>8970</v>
      </c>
      <c r="C3926" s="209" t="s">
        <v>8291</v>
      </c>
      <c r="D3926" s="209" t="s">
        <v>9236</v>
      </c>
      <c r="E3926" s="210" t="s">
        <v>357</v>
      </c>
      <c r="F3926" s="209" t="s">
        <v>357</v>
      </c>
      <c r="G3926" s="209">
        <v>89672</v>
      </c>
      <c r="H3926" s="209" t="s">
        <v>9470</v>
      </c>
      <c r="I3926" s="209" t="s">
        <v>161</v>
      </c>
      <c r="J3926" s="209" t="s">
        <v>5447</v>
      </c>
      <c r="K3926" s="210">
        <v>22.69</v>
      </c>
      <c r="L3926" s="209" t="s">
        <v>5390</v>
      </c>
    </row>
    <row r="3927" spans="1:12" ht="13.5">
      <c r="A3927" s="209" t="s">
        <v>8969</v>
      </c>
      <c r="B3927" s="209" t="s">
        <v>8970</v>
      </c>
      <c r="C3927" s="209" t="s">
        <v>8291</v>
      </c>
      <c r="D3927" s="209" t="s">
        <v>9236</v>
      </c>
      <c r="E3927" s="210" t="s">
        <v>357</v>
      </c>
      <c r="F3927" s="209" t="s">
        <v>357</v>
      </c>
      <c r="G3927" s="209">
        <v>89673</v>
      </c>
      <c r="H3927" s="209" t="s">
        <v>9471</v>
      </c>
      <c r="I3927" s="209" t="s">
        <v>161</v>
      </c>
      <c r="J3927" s="209" t="s">
        <v>5447</v>
      </c>
      <c r="K3927" s="210">
        <v>36.18</v>
      </c>
      <c r="L3927" s="209" t="s">
        <v>5390</v>
      </c>
    </row>
    <row r="3928" spans="1:12" ht="13.5">
      <c r="A3928" s="209" t="s">
        <v>8969</v>
      </c>
      <c r="B3928" s="209" t="s">
        <v>8970</v>
      </c>
      <c r="C3928" s="209" t="s">
        <v>8291</v>
      </c>
      <c r="D3928" s="209" t="s">
        <v>9236</v>
      </c>
      <c r="E3928" s="210" t="s">
        <v>357</v>
      </c>
      <c r="F3928" s="209" t="s">
        <v>357</v>
      </c>
      <c r="G3928" s="209">
        <v>89674</v>
      </c>
      <c r="H3928" s="209" t="s">
        <v>9472</v>
      </c>
      <c r="I3928" s="209" t="s">
        <v>161</v>
      </c>
      <c r="J3928" s="209" t="s">
        <v>5447</v>
      </c>
      <c r="K3928" s="210">
        <v>29.26</v>
      </c>
      <c r="L3928" s="209" t="s">
        <v>5390</v>
      </c>
    </row>
    <row r="3929" spans="1:12" ht="13.5">
      <c r="A3929" s="209" t="s">
        <v>8969</v>
      </c>
      <c r="B3929" s="209" t="s">
        <v>8970</v>
      </c>
      <c r="C3929" s="209" t="s">
        <v>8291</v>
      </c>
      <c r="D3929" s="209" t="s">
        <v>9236</v>
      </c>
      <c r="E3929" s="210" t="s">
        <v>357</v>
      </c>
      <c r="F3929" s="209" t="s">
        <v>357</v>
      </c>
      <c r="G3929" s="209">
        <v>89675</v>
      </c>
      <c r="H3929" s="209" t="s">
        <v>9473</v>
      </c>
      <c r="I3929" s="209" t="s">
        <v>161</v>
      </c>
      <c r="J3929" s="209" t="s">
        <v>5447</v>
      </c>
      <c r="K3929" s="210">
        <v>74.89</v>
      </c>
      <c r="L3929" s="209" t="s">
        <v>5390</v>
      </c>
    </row>
    <row r="3930" spans="1:12" ht="13.5">
      <c r="A3930" s="209" t="s">
        <v>8969</v>
      </c>
      <c r="B3930" s="209" t="s">
        <v>8970</v>
      </c>
      <c r="C3930" s="209" t="s">
        <v>8291</v>
      </c>
      <c r="D3930" s="209" t="s">
        <v>9236</v>
      </c>
      <c r="E3930" s="210" t="s">
        <v>357</v>
      </c>
      <c r="F3930" s="209" t="s">
        <v>357</v>
      </c>
      <c r="G3930" s="209">
        <v>89676</v>
      </c>
      <c r="H3930" s="209" t="s">
        <v>9474</v>
      </c>
      <c r="I3930" s="209" t="s">
        <v>161</v>
      </c>
      <c r="J3930" s="209" t="s">
        <v>5447</v>
      </c>
      <c r="K3930" s="210">
        <v>35.14</v>
      </c>
      <c r="L3930" s="209" t="s">
        <v>5390</v>
      </c>
    </row>
    <row r="3931" spans="1:12" ht="13.5">
      <c r="A3931" s="209" t="s">
        <v>8969</v>
      </c>
      <c r="B3931" s="209" t="s">
        <v>8970</v>
      </c>
      <c r="C3931" s="209" t="s">
        <v>8291</v>
      </c>
      <c r="D3931" s="209" t="s">
        <v>9236</v>
      </c>
      <c r="E3931" s="210" t="s">
        <v>357</v>
      </c>
      <c r="F3931" s="209" t="s">
        <v>357</v>
      </c>
      <c r="G3931" s="209">
        <v>89677</v>
      </c>
      <c r="H3931" s="209" t="s">
        <v>9475</v>
      </c>
      <c r="I3931" s="209" t="s">
        <v>161</v>
      </c>
      <c r="J3931" s="209" t="s">
        <v>5447</v>
      </c>
      <c r="K3931" s="210">
        <v>78.97</v>
      </c>
      <c r="L3931" s="209" t="s">
        <v>5390</v>
      </c>
    </row>
    <row r="3932" spans="1:12" ht="13.5">
      <c r="A3932" s="209" t="s">
        <v>8969</v>
      </c>
      <c r="B3932" s="209" t="s">
        <v>8970</v>
      </c>
      <c r="C3932" s="209" t="s">
        <v>8291</v>
      </c>
      <c r="D3932" s="209" t="s">
        <v>9236</v>
      </c>
      <c r="E3932" s="210" t="s">
        <v>357</v>
      </c>
      <c r="F3932" s="209" t="s">
        <v>357</v>
      </c>
      <c r="G3932" s="209">
        <v>89678</v>
      </c>
      <c r="H3932" s="209" t="s">
        <v>9476</v>
      </c>
      <c r="I3932" s="209" t="s">
        <v>161</v>
      </c>
      <c r="J3932" s="209" t="s">
        <v>5447</v>
      </c>
      <c r="K3932" s="210">
        <v>11.53</v>
      </c>
      <c r="L3932" s="209" t="s">
        <v>5390</v>
      </c>
    </row>
    <row r="3933" spans="1:12" ht="13.5">
      <c r="A3933" s="209" t="s">
        <v>8969</v>
      </c>
      <c r="B3933" s="209" t="s">
        <v>8970</v>
      </c>
      <c r="C3933" s="209" t="s">
        <v>8291</v>
      </c>
      <c r="D3933" s="209" t="s">
        <v>9236</v>
      </c>
      <c r="E3933" s="210" t="s">
        <v>357</v>
      </c>
      <c r="F3933" s="209" t="s">
        <v>357</v>
      </c>
      <c r="G3933" s="209">
        <v>89679</v>
      </c>
      <c r="H3933" s="209" t="s">
        <v>9477</v>
      </c>
      <c r="I3933" s="209" t="s">
        <v>161</v>
      </c>
      <c r="J3933" s="209" t="s">
        <v>5447</v>
      </c>
      <c r="K3933" s="210">
        <v>127.9</v>
      </c>
      <c r="L3933" s="209" t="s">
        <v>5390</v>
      </c>
    </row>
    <row r="3934" spans="1:12" ht="13.5">
      <c r="A3934" s="209" t="s">
        <v>8969</v>
      </c>
      <c r="B3934" s="209" t="s">
        <v>8970</v>
      </c>
      <c r="C3934" s="209" t="s">
        <v>8291</v>
      </c>
      <c r="D3934" s="209" t="s">
        <v>9236</v>
      </c>
      <c r="E3934" s="210" t="s">
        <v>357</v>
      </c>
      <c r="F3934" s="209" t="s">
        <v>357</v>
      </c>
      <c r="G3934" s="209">
        <v>89680</v>
      </c>
      <c r="H3934" s="209" t="s">
        <v>9478</v>
      </c>
      <c r="I3934" s="209" t="s">
        <v>161</v>
      </c>
      <c r="J3934" s="209" t="s">
        <v>5447</v>
      </c>
      <c r="K3934" s="210">
        <v>21.65</v>
      </c>
      <c r="L3934" s="209" t="s">
        <v>5390</v>
      </c>
    </row>
    <row r="3935" spans="1:12" ht="13.5">
      <c r="A3935" s="209" t="s">
        <v>8969</v>
      </c>
      <c r="B3935" s="209" t="s">
        <v>8970</v>
      </c>
      <c r="C3935" s="209" t="s">
        <v>8291</v>
      </c>
      <c r="D3935" s="209" t="s">
        <v>9236</v>
      </c>
      <c r="E3935" s="210" t="s">
        <v>357</v>
      </c>
      <c r="F3935" s="209" t="s">
        <v>357</v>
      </c>
      <c r="G3935" s="209">
        <v>89681</v>
      </c>
      <c r="H3935" s="209" t="s">
        <v>9479</v>
      </c>
      <c r="I3935" s="209" t="s">
        <v>161</v>
      </c>
      <c r="J3935" s="209" t="s">
        <v>5447</v>
      </c>
      <c r="K3935" s="210">
        <v>93.07</v>
      </c>
      <c r="L3935" s="209" t="s">
        <v>5390</v>
      </c>
    </row>
    <row r="3936" spans="1:12" ht="13.5">
      <c r="A3936" s="209" t="s">
        <v>8969</v>
      </c>
      <c r="B3936" s="209" t="s">
        <v>8970</v>
      </c>
      <c r="C3936" s="209" t="s">
        <v>8291</v>
      </c>
      <c r="D3936" s="209" t="s">
        <v>9236</v>
      </c>
      <c r="E3936" s="210" t="s">
        <v>357</v>
      </c>
      <c r="F3936" s="209" t="s">
        <v>357</v>
      </c>
      <c r="G3936" s="209">
        <v>89682</v>
      </c>
      <c r="H3936" s="209" t="s">
        <v>9480</v>
      </c>
      <c r="I3936" s="209" t="s">
        <v>161</v>
      </c>
      <c r="J3936" s="209" t="s">
        <v>5447</v>
      </c>
      <c r="K3936" s="210">
        <v>30.23</v>
      </c>
      <c r="L3936" s="209" t="s">
        <v>5390</v>
      </c>
    </row>
    <row r="3937" spans="1:12" ht="13.5">
      <c r="A3937" s="209" t="s">
        <v>8969</v>
      </c>
      <c r="B3937" s="209" t="s">
        <v>8970</v>
      </c>
      <c r="C3937" s="209" t="s">
        <v>8291</v>
      </c>
      <c r="D3937" s="209" t="s">
        <v>9236</v>
      </c>
      <c r="E3937" s="210" t="s">
        <v>357</v>
      </c>
      <c r="F3937" s="209" t="s">
        <v>357</v>
      </c>
      <c r="G3937" s="209">
        <v>89683</v>
      </c>
      <c r="H3937" s="209" t="s">
        <v>9481</v>
      </c>
      <c r="I3937" s="209" t="s">
        <v>161</v>
      </c>
      <c r="J3937" s="209" t="s">
        <v>5447</v>
      </c>
      <c r="K3937" s="210">
        <v>300.61</v>
      </c>
      <c r="L3937" s="209" t="s">
        <v>5390</v>
      </c>
    </row>
    <row r="3938" spans="1:12" ht="13.5">
      <c r="A3938" s="209" t="s">
        <v>8969</v>
      </c>
      <c r="B3938" s="209" t="s">
        <v>8970</v>
      </c>
      <c r="C3938" s="209" t="s">
        <v>8291</v>
      </c>
      <c r="D3938" s="209" t="s">
        <v>9236</v>
      </c>
      <c r="E3938" s="210" t="s">
        <v>357</v>
      </c>
      <c r="F3938" s="209" t="s">
        <v>357</v>
      </c>
      <c r="G3938" s="209">
        <v>89684</v>
      </c>
      <c r="H3938" s="209" t="s">
        <v>9482</v>
      </c>
      <c r="I3938" s="209" t="s">
        <v>161</v>
      </c>
      <c r="J3938" s="209" t="s">
        <v>5447</v>
      </c>
      <c r="K3938" s="210">
        <v>42.52</v>
      </c>
      <c r="L3938" s="209" t="s">
        <v>5390</v>
      </c>
    </row>
    <row r="3939" spans="1:12" ht="13.5">
      <c r="A3939" s="209" t="s">
        <v>8969</v>
      </c>
      <c r="B3939" s="209" t="s">
        <v>8970</v>
      </c>
      <c r="C3939" s="209" t="s">
        <v>8291</v>
      </c>
      <c r="D3939" s="209" t="s">
        <v>9236</v>
      </c>
      <c r="E3939" s="210" t="s">
        <v>357</v>
      </c>
      <c r="F3939" s="209" t="s">
        <v>357</v>
      </c>
      <c r="G3939" s="209">
        <v>89685</v>
      </c>
      <c r="H3939" s="209" t="s">
        <v>9483</v>
      </c>
      <c r="I3939" s="209" t="s">
        <v>161</v>
      </c>
      <c r="J3939" s="209" t="s">
        <v>5447</v>
      </c>
      <c r="K3939" s="210">
        <v>62.73</v>
      </c>
      <c r="L3939" s="209" t="s">
        <v>5390</v>
      </c>
    </row>
    <row r="3940" spans="1:12" ht="13.5">
      <c r="A3940" s="209" t="s">
        <v>8969</v>
      </c>
      <c r="B3940" s="209" t="s">
        <v>8970</v>
      </c>
      <c r="C3940" s="209" t="s">
        <v>8291</v>
      </c>
      <c r="D3940" s="209" t="s">
        <v>9236</v>
      </c>
      <c r="E3940" s="210" t="s">
        <v>357</v>
      </c>
      <c r="F3940" s="209" t="s">
        <v>357</v>
      </c>
      <c r="G3940" s="209">
        <v>89686</v>
      </c>
      <c r="H3940" s="209" t="s">
        <v>9484</v>
      </c>
      <c r="I3940" s="209" t="s">
        <v>161</v>
      </c>
      <c r="J3940" s="209" t="s">
        <v>5447</v>
      </c>
      <c r="K3940" s="210">
        <v>53.88</v>
      </c>
      <c r="L3940" s="209" t="s">
        <v>5390</v>
      </c>
    </row>
    <row r="3941" spans="1:12" ht="13.5">
      <c r="A3941" s="209" t="s">
        <v>8969</v>
      </c>
      <c r="B3941" s="209" t="s">
        <v>8970</v>
      </c>
      <c r="C3941" s="209" t="s">
        <v>8291</v>
      </c>
      <c r="D3941" s="209" t="s">
        <v>9236</v>
      </c>
      <c r="E3941" s="210" t="s">
        <v>357</v>
      </c>
      <c r="F3941" s="209" t="s">
        <v>357</v>
      </c>
      <c r="G3941" s="209">
        <v>89687</v>
      </c>
      <c r="H3941" s="209" t="s">
        <v>9485</v>
      </c>
      <c r="I3941" s="209" t="s">
        <v>161</v>
      </c>
      <c r="J3941" s="209" t="s">
        <v>5447</v>
      </c>
      <c r="K3941" s="210">
        <v>53.5</v>
      </c>
      <c r="L3941" s="209" t="s">
        <v>5390</v>
      </c>
    </row>
    <row r="3942" spans="1:12" ht="13.5">
      <c r="A3942" s="209" t="s">
        <v>8969</v>
      </c>
      <c r="B3942" s="209" t="s">
        <v>8970</v>
      </c>
      <c r="C3942" s="209" t="s">
        <v>8291</v>
      </c>
      <c r="D3942" s="209" t="s">
        <v>9236</v>
      </c>
      <c r="E3942" s="210" t="s">
        <v>357</v>
      </c>
      <c r="F3942" s="209" t="s">
        <v>357</v>
      </c>
      <c r="G3942" s="209">
        <v>89689</v>
      </c>
      <c r="H3942" s="209" t="s">
        <v>9486</v>
      </c>
      <c r="I3942" s="209" t="s">
        <v>161</v>
      </c>
      <c r="J3942" s="209" t="s">
        <v>5447</v>
      </c>
      <c r="K3942" s="210">
        <v>35.979999999999997</v>
      </c>
      <c r="L3942" s="209" t="s">
        <v>5390</v>
      </c>
    </row>
    <row r="3943" spans="1:12" ht="13.5">
      <c r="A3943" s="209" t="s">
        <v>8969</v>
      </c>
      <c r="B3943" s="209" t="s">
        <v>8970</v>
      </c>
      <c r="C3943" s="209" t="s">
        <v>8291</v>
      </c>
      <c r="D3943" s="209" t="s">
        <v>9236</v>
      </c>
      <c r="E3943" s="210" t="s">
        <v>357</v>
      </c>
      <c r="F3943" s="209" t="s">
        <v>357</v>
      </c>
      <c r="G3943" s="209">
        <v>89690</v>
      </c>
      <c r="H3943" s="209" t="s">
        <v>9487</v>
      </c>
      <c r="I3943" s="209" t="s">
        <v>161</v>
      </c>
      <c r="J3943" s="209" t="s">
        <v>5447</v>
      </c>
      <c r="K3943" s="210">
        <v>91.74</v>
      </c>
      <c r="L3943" s="209" t="s">
        <v>5390</v>
      </c>
    </row>
    <row r="3944" spans="1:12" ht="13.5">
      <c r="A3944" s="209" t="s">
        <v>8969</v>
      </c>
      <c r="B3944" s="209" t="s">
        <v>8970</v>
      </c>
      <c r="C3944" s="209" t="s">
        <v>8291</v>
      </c>
      <c r="D3944" s="209" t="s">
        <v>9236</v>
      </c>
      <c r="E3944" s="210" t="s">
        <v>357</v>
      </c>
      <c r="F3944" s="209" t="s">
        <v>357</v>
      </c>
      <c r="G3944" s="209">
        <v>89691</v>
      </c>
      <c r="H3944" s="209" t="s">
        <v>9488</v>
      </c>
      <c r="I3944" s="209" t="s">
        <v>161</v>
      </c>
      <c r="J3944" s="209" t="s">
        <v>5447</v>
      </c>
      <c r="K3944" s="210">
        <v>12.66</v>
      </c>
      <c r="L3944" s="209" t="s">
        <v>5390</v>
      </c>
    </row>
    <row r="3945" spans="1:12" ht="13.5">
      <c r="A3945" s="209" t="s">
        <v>8969</v>
      </c>
      <c r="B3945" s="209" t="s">
        <v>8970</v>
      </c>
      <c r="C3945" s="209" t="s">
        <v>8291</v>
      </c>
      <c r="D3945" s="209" t="s">
        <v>9236</v>
      </c>
      <c r="E3945" s="210" t="s">
        <v>357</v>
      </c>
      <c r="F3945" s="209" t="s">
        <v>357</v>
      </c>
      <c r="G3945" s="209">
        <v>89692</v>
      </c>
      <c r="H3945" s="209" t="s">
        <v>9489</v>
      </c>
      <c r="I3945" s="209" t="s">
        <v>161</v>
      </c>
      <c r="J3945" s="209" t="s">
        <v>5447</v>
      </c>
      <c r="K3945" s="210">
        <v>105.4</v>
      </c>
      <c r="L3945" s="209" t="s">
        <v>5390</v>
      </c>
    </row>
    <row r="3946" spans="1:12" ht="13.5">
      <c r="A3946" s="209" t="s">
        <v>8969</v>
      </c>
      <c r="B3946" s="209" t="s">
        <v>8970</v>
      </c>
      <c r="C3946" s="209" t="s">
        <v>8291</v>
      </c>
      <c r="D3946" s="209" t="s">
        <v>9236</v>
      </c>
      <c r="E3946" s="210" t="s">
        <v>357</v>
      </c>
      <c r="F3946" s="209" t="s">
        <v>357</v>
      </c>
      <c r="G3946" s="209">
        <v>89693</v>
      </c>
      <c r="H3946" s="209" t="s">
        <v>9490</v>
      </c>
      <c r="I3946" s="209" t="s">
        <v>161</v>
      </c>
      <c r="J3946" s="209" t="s">
        <v>5447</v>
      </c>
      <c r="K3946" s="210">
        <v>80.12</v>
      </c>
      <c r="L3946" s="209" t="s">
        <v>5390</v>
      </c>
    </row>
    <row r="3947" spans="1:12" ht="13.5">
      <c r="A3947" s="209" t="s">
        <v>8969</v>
      </c>
      <c r="B3947" s="209" t="s">
        <v>8970</v>
      </c>
      <c r="C3947" s="209" t="s">
        <v>8291</v>
      </c>
      <c r="D3947" s="209" t="s">
        <v>9236</v>
      </c>
      <c r="E3947" s="210" t="s">
        <v>357</v>
      </c>
      <c r="F3947" s="209" t="s">
        <v>357</v>
      </c>
      <c r="G3947" s="209">
        <v>89694</v>
      </c>
      <c r="H3947" s="209" t="s">
        <v>9491</v>
      </c>
      <c r="I3947" s="209" t="s">
        <v>161</v>
      </c>
      <c r="J3947" s="209" t="s">
        <v>5447</v>
      </c>
      <c r="K3947" s="210">
        <v>18.88</v>
      </c>
      <c r="L3947" s="209" t="s">
        <v>5390</v>
      </c>
    </row>
    <row r="3948" spans="1:12" ht="13.5">
      <c r="A3948" s="209" t="s">
        <v>8969</v>
      </c>
      <c r="B3948" s="209" t="s">
        <v>8970</v>
      </c>
      <c r="C3948" s="209" t="s">
        <v>8291</v>
      </c>
      <c r="D3948" s="209" t="s">
        <v>9236</v>
      </c>
      <c r="E3948" s="210" t="s">
        <v>357</v>
      </c>
      <c r="F3948" s="209" t="s">
        <v>357</v>
      </c>
      <c r="G3948" s="209">
        <v>89695</v>
      </c>
      <c r="H3948" s="209" t="s">
        <v>9492</v>
      </c>
      <c r="I3948" s="209" t="s">
        <v>161</v>
      </c>
      <c r="J3948" s="209" t="s">
        <v>5447</v>
      </c>
      <c r="K3948" s="210">
        <v>16.010000000000002</v>
      </c>
      <c r="L3948" s="209" t="s">
        <v>5390</v>
      </c>
    </row>
    <row r="3949" spans="1:12" ht="13.5">
      <c r="A3949" s="209" t="s">
        <v>8969</v>
      </c>
      <c r="B3949" s="209" t="s">
        <v>8970</v>
      </c>
      <c r="C3949" s="209" t="s">
        <v>8291</v>
      </c>
      <c r="D3949" s="209" t="s">
        <v>9236</v>
      </c>
      <c r="E3949" s="210" t="s">
        <v>357</v>
      </c>
      <c r="F3949" s="209" t="s">
        <v>357</v>
      </c>
      <c r="G3949" s="209">
        <v>89696</v>
      </c>
      <c r="H3949" s="209" t="s">
        <v>9493</v>
      </c>
      <c r="I3949" s="209" t="s">
        <v>161</v>
      </c>
      <c r="J3949" s="209" t="s">
        <v>5447</v>
      </c>
      <c r="K3949" s="210">
        <v>86.58</v>
      </c>
      <c r="L3949" s="209" t="s">
        <v>5390</v>
      </c>
    </row>
    <row r="3950" spans="1:12" ht="13.5">
      <c r="A3950" s="209" t="s">
        <v>8969</v>
      </c>
      <c r="B3950" s="209" t="s">
        <v>8970</v>
      </c>
      <c r="C3950" s="209" t="s">
        <v>8291</v>
      </c>
      <c r="D3950" s="209" t="s">
        <v>9236</v>
      </c>
      <c r="E3950" s="210" t="s">
        <v>357</v>
      </c>
      <c r="F3950" s="209" t="s">
        <v>357</v>
      </c>
      <c r="G3950" s="209">
        <v>89697</v>
      </c>
      <c r="H3950" s="209" t="s">
        <v>9494</v>
      </c>
      <c r="I3950" s="209" t="s">
        <v>161</v>
      </c>
      <c r="J3950" s="209" t="s">
        <v>5447</v>
      </c>
      <c r="K3950" s="210">
        <v>16.68</v>
      </c>
      <c r="L3950" s="209" t="s">
        <v>5390</v>
      </c>
    </row>
    <row r="3951" spans="1:12" ht="13.5">
      <c r="A3951" s="209" t="s">
        <v>8969</v>
      </c>
      <c r="B3951" s="209" t="s">
        <v>8970</v>
      </c>
      <c r="C3951" s="209" t="s">
        <v>8291</v>
      </c>
      <c r="D3951" s="209" t="s">
        <v>9236</v>
      </c>
      <c r="E3951" s="210" t="s">
        <v>357</v>
      </c>
      <c r="F3951" s="209" t="s">
        <v>357</v>
      </c>
      <c r="G3951" s="209">
        <v>89698</v>
      </c>
      <c r="H3951" s="209" t="s">
        <v>9495</v>
      </c>
      <c r="I3951" s="209" t="s">
        <v>161</v>
      </c>
      <c r="J3951" s="209" t="s">
        <v>5447</v>
      </c>
      <c r="K3951" s="210">
        <v>276.83</v>
      </c>
      <c r="L3951" s="209" t="s">
        <v>5390</v>
      </c>
    </row>
    <row r="3952" spans="1:12" ht="13.5">
      <c r="A3952" s="209" t="s">
        <v>8969</v>
      </c>
      <c r="B3952" s="209" t="s">
        <v>8970</v>
      </c>
      <c r="C3952" s="209" t="s">
        <v>8291</v>
      </c>
      <c r="D3952" s="209" t="s">
        <v>9236</v>
      </c>
      <c r="E3952" s="210" t="s">
        <v>357</v>
      </c>
      <c r="F3952" s="209" t="s">
        <v>357</v>
      </c>
      <c r="G3952" s="209">
        <v>89699</v>
      </c>
      <c r="H3952" s="209" t="s">
        <v>9496</v>
      </c>
      <c r="I3952" s="209" t="s">
        <v>161</v>
      </c>
      <c r="J3952" s="209" t="s">
        <v>5447</v>
      </c>
      <c r="K3952" s="210">
        <v>208.21</v>
      </c>
      <c r="L3952" s="209" t="s">
        <v>5390</v>
      </c>
    </row>
    <row r="3953" spans="1:12" ht="13.5">
      <c r="A3953" s="209" t="s">
        <v>8969</v>
      </c>
      <c r="B3953" s="209" t="s">
        <v>8970</v>
      </c>
      <c r="C3953" s="209" t="s">
        <v>8291</v>
      </c>
      <c r="D3953" s="209" t="s">
        <v>9236</v>
      </c>
      <c r="E3953" s="210" t="s">
        <v>357</v>
      </c>
      <c r="F3953" s="209" t="s">
        <v>357</v>
      </c>
      <c r="G3953" s="209">
        <v>89700</v>
      </c>
      <c r="H3953" s="209" t="s">
        <v>9497</v>
      </c>
      <c r="I3953" s="209" t="s">
        <v>161</v>
      </c>
      <c r="J3953" s="209" t="s">
        <v>5447</v>
      </c>
      <c r="K3953" s="210">
        <v>21.67</v>
      </c>
      <c r="L3953" s="209" t="s">
        <v>5390</v>
      </c>
    </row>
    <row r="3954" spans="1:12" ht="13.5">
      <c r="A3954" s="209" t="s">
        <v>8969</v>
      </c>
      <c r="B3954" s="209" t="s">
        <v>8970</v>
      </c>
      <c r="C3954" s="209" t="s">
        <v>8291</v>
      </c>
      <c r="D3954" s="209" t="s">
        <v>9236</v>
      </c>
      <c r="E3954" s="210" t="s">
        <v>357</v>
      </c>
      <c r="F3954" s="209" t="s">
        <v>357</v>
      </c>
      <c r="G3954" s="209">
        <v>89701</v>
      </c>
      <c r="H3954" s="209" t="s">
        <v>9498</v>
      </c>
      <c r="I3954" s="209" t="s">
        <v>161</v>
      </c>
      <c r="J3954" s="209" t="s">
        <v>5447</v>
      </c>
      <c r="K3954" s="210">
        <v>202.18</v>
      </c>
      <c r="L3954" s="209" t="s">
        <v>5390</v>
      </c>
    </row>
    <row r="3955" spans="1:12" ht="13.5">
      <c r="A3955" s="209" t="s">
        <v>8969</v>
      </c>
      <c r="B3955" s="209" t="s">
        <v>8970</v>
      </c>
      <c r="C3955" s="209" t="s">
        <v>8291</v>
      </c>
      <c r="D3955" s="209" t="s">
        <v>9236</v>
      </c>
      <c r="E3955" s="210" t="s">
        <v>357</v>
      </c>
      <c r="F3955" s="209" t="s">
        <v>357</v>
      </c>
      <c r="G3955" s="209">
        <v>89702</v>
      </c>
      <c r="H3955" s="209" t="s">
        <v>9499</v>
      </c>
      <c r="I3955" s="209" t="s">
        <v>161</v>
      </c>
      <c r="J3955" s="209" t="s">
        <v>5447</v>
      </c>
      <c r="K3955" s="210">
        <v>20.75</v>
      </c>
      <c r="L3955" s="209" t="s">
        <v>5390</v>
      </c>
    </row>
    <row r="3956" spans="1:12" ht="13.5">
      <c r="A3956" s="209" t="s">
        <v>8969</v>
      </c>
      <c r="B3956" s="209" t="s">
        <v>8970</v>
      </c>
      <c r="C3956" s="209" t="s">
        <v>8291</v>
      </c>
      <c r="D3956" s="209" t="s">
        <v>9236</v>
      </c>
      <c r="E3956" s="210" t="s">
        <v>357</v>
      </c>
      <c r="F3956" s="209" t="s">
        <v>357</v>
      </c>
      <c r="G3956" s="209">
        <v>89703</v>
      </c>
      <c r="H3956" s="209" t="s">
        <v>9500</v>
      </c>
      <c r="I3956" s="209" t="s">
        <v>161</v>
      </c>
      <c r="J3956" s="209" t="s">
        <v>5447</v>
      </c>
      <c r="K3956" s="210">
        <v>45.32</v>
      </c>
      <c r="L3956" s="209" t="s">
        <v>5390</v>
      </c>
    </row>
    <row r="3957" spans="1:12" ht="13.5">
      <c r="A3957" s="209" t="s">
        <v>8969</v>
      </c>
      <c r="B3957" s="209" t="s">
        <v>8970</v>
      </c>
      <c r="C3957" s="209" t="s">
        <v>8291</v>
      </c>
      <c r="D3957" s="209" t="s">
        <v>9236</v>
      </c>
      <c r="E3957" s="210" t="s">
        <v>357</v>
      </c>
      <c r="F3957" s="209" t="s">
        <v>357</v>
      </c>
      <c r="G3957" s="209">
        <v>89704</v>
      </c>
      <c r="H3957" s="209" t="s">
        <v>9501</v>
      </c>
      <c r="I3957" s="209" t="s">
        <v>161</v>
      </c>
      <c r="J3957" s="209" t="s">
        <v>5447</v>
      </c>
      <c r="K3957" s="210">
        <v>155.58000000000001</v>
      </c>
      <c r="L3957" s="209" t="s">
        <v>5390</v>
      </c>
    </row>
    <row r="3958" spans="1:12" ht="13.5">
      <c r="A3958" s="209" t="s">
        <v>8969</v>
      </c>
      <c r="B3958" s="209" t="s">
        <v>8970</v>
      </c>
      <c r="C3958" s="209" t="s">
        <v>8291</v>
      </c>
      <c r="D3958" s="209" t="s">
        <v>9236</v>
      </c>
      <c r="E3958" s="210" t="s">
        <v>357</v>
      </c>
      <c r="F3958" s="209" t="s">
        <v>357</v>
      </c>
      <c r="G3958" s="209">
        <v>89705</v>
      </c>
      <c r="H3958" s="209" t="s">
        <v>9502</v>
      </c>
      <c r="I3958" s="209" t="s">
        <v>161</v>
      </c>
      <c r="J3958" s="209" t="s">
        <v>5447</v>
      </c>
      <c r="K3958" s="210">
        <v>24.24</v>
      </c>
      <c r="L3958" s="209" t="s">
        <v>5390</v>
      </c>
    </row>
    <row r="3959" spans="1:12" ht="13.5">
      <c r="A3959" s="209" t="s">
        <v>8969</v>
      </c>
      <c r="B3959" s="209" t="s">
        <v>8970</v>
      </c>
      <c r="C3959" s="209" t="s">
        <v>8291</v>
      </c>
      <c r="D3959" s="209" t="s">
        <v>9236</v>
      </c>
      <c r="E3959" s="210" t="s">
        <v>357</v>
      </c>
      <c r="F3959" s="209" t="s">
        <v>357</v>
      </c>
      <c r="G3959" s="209">
        <v>89706</v>
      </c>
      <c r="H3959" s="209" t="s">
        <v>9503</v>
      </c>
      <c r="I3959" s="209" t="s">
        <v>161</v>
      </c>
      <c r="J3959" s="209" t="s">
        <v>5447</v>
      </c>
      <c r="K3959" s="210">
        <v>53.64</v>
      </c>
      <c r="L3959" s="209" t="s">
        <v>5390</v>
      </c>
    </row>
    <row r="3960" spans="1:12" ht="13.5">
      <c r="A3960" s="209" t="s">
        <v>8969</v>
      </c>
      <c r="B3960" s="209" t="s">
        <v>8970</v>
      </c>
      <c r="C3960" s="209" t="s">
        <v>8291</v>
      </c>
      <c r="D3960" s="209" t="s">
        <v>9236</v>
      </c>
      <c r="E3960" s="210" t="s">
        <v>357</v>
      </c>
      <c r="F3960" s="209" t="s">
        <v>357</v>
      </c>
      <c r="G3960" s="209">
        <v>89718</v>
      </c>
      <c r="H3960" s="209" t="s">
        <v>9504</v>
      </c>
      <c r="I3960" s="209" t="s">
        <v>148</v>
      </c>
      <c r="J3960" s="209" t="s">
        <v>5447</v>
      </c>
      <c r="K3960" s="210">
        <v>50.58</v>
      </c>
      <c r="L3960" s="209" t="s">
        <v>5390</v>
      </c>
    </row>
    <row r="3961" spans="1:12" ht="13.5">
      <c r="A3961" s="209" t="s">
        <v>8969</v>
      </c>
      <c r="B3961" s="209" t="s">
        <v>8970</v>
      </c>
      <c r="C3961" s="209" t="s">
        <v>8291</v>
      </c>
      <c r="D3961" s="209" t="s">
        <v>9236</v>
      </c>
      <c r="E3961" s="210" t="s">
        <v>357</v>
      </c>
      <c r="F3961" s="209" t="s">
        <v>357</v>
      </c>
      <c r="G3961" s="209">
        <v>89719</v>
      </c>
      <c r="H3961" s="209" t="s">
        <v>9505</v>
      </c>
      <c r="I3961" s="209" t="s">
        <v>161</v>
      </c>
      <c r="J3961" s="209" t="s">
        <v>5447</v>
      </c>
      <c r="K3961" s="210">
        <v>12.17</v>
      </c>
      <c r="L3961" s="209" t="s">
        <v>5390</v>
      </c>
    </row>
    <row r="3962" spans="1:12" ht="13.5">
      <c r="A3962" s="209" t="s">
        <v>8969</v>
      </c>
      <c r="B3962" s="209" t="s">
        <v>8970</v>
      </c>
      <c r="C3962" s="209" t="s">
        <v>8291</v>
      </c>
      <c r="D3962" s="209" t="s">
        <v>9236</v>
      </c>
      <c r="E3962" s="210" t="s">
        <v>357</v>
      </c>
      <c r="F3962" s="209" t="s">
        <v>357</v>
      </c>
      <c r="G3962" s="209">
        <v>89720</v>
      </c>
      <c r="H3962" s="209" t="s">
        <v>9506</v>
      </c>
      <c r="I3962" s="209" t="s">
        <v>161</v>
      </c>
      <c r="J3962" s="209" t="s">
        <v>5447</v>
      </c>
      <c r="K3962" s="210">
        <v>13.7</v>
      </c>
      <c r="L3962" s="209" t="s">
        <v>5390</v>
      </c>
    </row>
    <row r="3963" spans="1:12" ht="13.5">
      <c r="A3963" s="209" t="s">
        <v>8969</v>
      </c>
      <c r="B3963" s="209" t="s">
        <v>8970</v>
      </c>
      <c r="C3963" s="209" t="s">
        <v>8291</v>
      </c>
      <c r="D3963" s="209" t="s">
        <v>9236</v>
      </c>
      <c r="E3963" s="210" t="s">
        <v>357</v>
      </c>
      <c r="F3963" s="209" t="s">
        <v>357</v>
      </c>
      <c r="G3963" s="209">
        <v>89721</v>
      </c>
      <c r="H3963" s="209" t="s">
        <v>9507</v>
      </c>
      <c r="I3963" s="209" t="s">
        <v>161</v>
      </c>
      <c r="J3963" s="209" t="s">
        <v>5447</v>
      </c>
      <c r="K3963" s="210">
        <v>14.91</v>
      </c>
      <c r="L3963" s="209" t="s">
        <v>5390</v>
      </c>
    </row>
    <row r="3964" spans="1:12" ht="13.5">
      <c r="A3964" s="209" t="s">
        <v>8969</v>
      </c>
      <c r="B3964" s="209" t="s">
        <v>8970</v>
      </c>
      <c r="C3964" s="209" t="s">
        <v>8291</v>
      </c>
      <c r="D3964" s="209" t="s">
        <v>9236</v>
      </c>
      <c r="E3964" s="210" t="s">
        <v>357</v>
      </c>
      <c r="F3964" s="209" t="s">
        <v>357</v>
      </c>
      <c r="G3964" s="209">
        <v>89723</v>
      </c>
      <c r="H3964" s="209" t="s">
        <v>9508</v>
      </c>
      <c r="I3964" s="209" t="s">
        <v>161</v>
      </c>
      <c r="J3964" s="209" t="s">
        <v>5447</v>
      </c>
      <c r="K3964" s="210">
        <v>18.75</v>
      </c>
      <c r="L3964" s="209" t="s">
        <v>5390</v>
      </c>
    </row>
    <row r="3965" spans="1:12" ht="13.5">
      <c r="A3965" s="209" t="s">
        <v>8969</v>
      </c>
      <c r="B3965" s="209" t="s">
        <v>8970</v>
      </c>
      <c r="C3965" s="209" t="s">
        <v>8291</v>
      </c>
      <c r="D3965" s="209" t="s">
        <v>9236</v>
      </c>
      <c r="E3965" s="210" t="s">
        <v>357</v>
      </c>
      <c r="F3965" s="209" t="s">
        <v>357</v>
      </c>
      <c r="G3965" s="209">
        <v>89724</v>
      </c>
      <c r="H3965" s="209" t="s">
        <v>9509</v>
      </c>
      <c r="I3965" s="209" t="s">
        <v>161</v>
      </c>
      <c r="J3965" s="209" t="s">
        <v>5447</v>
      </c>
      <c r="K3965" s="210">
        <v>9.43</v>
      </c>
      <c r="L3965" s="209" t="s">
        <v>5390</v>
      </c>
    </row>
    <row r="3966" spans="1:12" ht="13.5">
      <c r="A3966" s="209" t="s">
        <v>8969</v>
      </c>
      <c r="B3966" s="209" t="s">
        <v>8970</v>
      </c>
      <c r="C3966" s="209" t="s">
        <v>8291</v>
      </c>
      <c r="D3966" s="209" t="s">
        <v>9236</v>
      </c>
      <c r="E3966" s="210" t="s">
        <v>357</v>
      </c>
      <c r="F3966" s="209" t="s">
        <v>357</v>
      </c>
      <c r="G3966" s="209">
        <v>89725</v>
      </c>
      <c r="H3966" s="209" t="s">
        <v>9510</v>
      </c>
      <c r="I3966" s="209" t="s">
        <v>161</v>
      </c>
      <c r="J3966" s="209" t="s">
        <v>5447</v>
      </c>
      <c r="K3966" s="210">
        <v>18.12</v>
      </c>
      <c r="L3966" s="209" t="s">
        <v>5390</v>
      </c>
    </row>
    <row r="3967" spans="1:12" ht="13.5">
      <c r="A3967" s="209" t="s">
        <v>8969</v>
      </c>
      <c r="B3967" s="209" t="s">
        <v>8970</v>
      </c>
      <c r="C3967" s="209" t="s">
        <v>8291</v>
      </c>
      <c r="D3967" s="209" t="s">
        <v>9236</v>
      </c>
      <c r="E3967" s="210" t="s">
        <v>357</v>
      </c>
      <c r="F3967" s="209" t="s">
        <v>357</v>
      </c>
      <c r="G3967" s="209">
        <v>89726</v>
      </c>
      <c r="H3967" s="209" t="s">
        <v>9511</v>
      </c>
      <c r="I3967" s="209" t="s">
        <v>161</v>
      </c>
      <c r="J3967" s="209" t="s">
        <v>5447</v>
      </c>
      <c r="K3967" s="210">
        <v>9.68</v>
      </c>
      <c r="L3967" s="209" t="s">
        <v>5390</v>
      </c>
    </row>
    <row r="3968" spans="1:12" ht="13.5">
      <c r="A3968" s="209" t="s">
        <v>8969</v>
      </c>
      <c r="B3968" s="209" t="s">
        <v>8970</v>
      </c>
      <c r="C3968" s="209" t="s">
        <v>8291</v>
      </c>
      <c r="D3968" s="209" t="s">
        <v>9236</v>
      </c>
      <c r="E3968" s="210" t="s">
        <v>357</v>
      </c>
      <c r="F3968" s="209" t="s">
        <v>357</v>
      </c>
      <c r="G3968" s="209">
        <v>89727</v>
      </c>
      <c r="H3968" s="209" t="s">
        <v>9512</v>
      </c>
      <c r="I3968" s="209" t="s">
        <v>161</v>
      </c>
      <c r="J3968" s="209" t="s">
        <v>5447</v>
      </c>
      <c r="K3968" s="210">
        <v>22.88</v>
      </c>
      <c r="L3968" s="209" t="s">
        <v>5390</v>
      </c>
    </row>
    <row r="3969" spans="1:12" ht="13.5">
      <c r="A3969" s="209" t="s">
        <v>8969</v>
      </c>
      <c r="B3969" s="209" t="s">
        <v>8970</v>
      </c>
      <c r="C3969" s="209" t="s">
        <v>8291</v>
      </c>
      <c r="D3969" s="209" t="s">
        <v>9236</v>
      </c>
      <c r="E3969" s="210" t="s">
        <v>357</v>
      </c>
      <c r="F3969" s="209" t="s">
        <v>357</v>
      </c>
      <c r="G3969" s="209">
        <v>89728</v>
      </c>
      <c r="H3969" s="209" t="s">
        <v>9513</v>
      </c>
      <c r="I3969" s="209" t="s">
        <v>161</v>
      </c>
      <c r="J3969" s="209" t="s">
        <v>5447</v>
      </c>
      <c r="K3969" s="210">
        <v>12.68</v>
      </c>
      <c r="L3969" s="209" t="s">
        <v>5390</v>
      </c>
    </row>
    <row r="3970" spans="1:12" ht="13.5">
      <c r="A3970" s="209" t="s">
        <v>8969</v>
      </c>
      <c r="B3970" s="209" t="s">
        <v>8970</v>
      </c>
      <c r="C3970" s="209" t="s">
        <v>8291</v>
      </c>
      <c r="D3970" s="209" t="s">
        <v>9236</v>
      </c>
      <c r="E3970" s="210" t="s">
        <v>357</v>
      </c>
      <c r="F3970" s="209" t="s">
        <v>357</v>
      </c>
      <c r="G3970" s="209">
        <v>89729</v>
      </c>
      <c r="H3970" s="209" t="s">
        <v>9514</v>
      </c>
      <c r="I3970" s="209" t="s">
        <v>161</v>
      </c>
      <c r="J3970" s="209" t="s">
        <v>5447</v>
      </c>
      <c r="K3970" s="210">
        <v>27.93</v>
      </c>
      <c r="L3970" s="209" t="s">
        <v>5390</v>
      </c>
    </row>
    <row r="3971" spans="1:12" ht="13.5">
      <c r="A3971" s="209" t="s">
        <v>8969</v>
      </c>
      <c r="B3971" s="209" t="s">
        <v>8970</v>
      </c>
      <c r="C3971" s="209" t="s">
        <v>8291</v>
      </c>
      <c r="D3971" s="209" t="s">
        <v>9236</v>
      </c>
      <c r="E3971" s="210" t="s">
        <v>357</v>
      </c>
      <c r="F3971" s="209" t="s">
        <v>357</v>
      </c>
      <c r="G3971" s="209">
        <v>89730</v>
      </c>
      <c r="H3971" s="209" t="s">
        <v>9515</v>
      </c>
      <c r="I3971" s="209" t="s">
        <v>161</v>
      </c>
      <c r="J3971" s="209" t="s">
        <v>5447</v>
      </c>
      <c r="K3971" s="210">
        <v>14.8</v>
      </c>
      <c r="L3971" s="209" t="s">
        <v>5390</v>
      </c>
    </row>
    <row r="3972" spans="1:12" ht="13.5">
      <c r="A3972" s="209" t="s">
        <v>8969</v>
      </c>
      <c r="B3972" s="209" t="s">
        <v>8970</v>
      </c>
      <c r="C3972" s="209" t="s">
        <v>8291</v>
      </c>
      <c r="D3972" s="209" t="s">
        <v>9236</v>
      </c>
      <c r="E3972" s="210" t="s">
        <v>357</v>
      </c>
      <c r="F3972" s="209" t="s">
        <v>357</v>
      </c>
      <c r="G3972" s="209">
        <v>89731</v>
      </c>
      <c r="H3972" s="209" t="s">
        <v>9516</v>
      </c>
      <c r="I3972" s="209" t="s">
        <v>161</v>
      </c>
      <c r="J3972" s="209" t="s">
        <v>5447</v>
      </c>
      <c r="K3972" s="210">
        <v>14.09</v>
      </c>
      <c r="L3972" s="209" t="s">
        <v>5390</v>
      </c>
    </row>
    <row r="3973" spans="1:12" ht="13.5">
      <c r="A3973" s="209" t="s">
        <v>8969</v>
      </c>
      <c r="B3973" s="209" t="s">
        <v>8970</v>
      </c>
      <c r="C3973" s="209" t="s">
        <v>8291</v>
      </c>
      <c r="D3973" s="209" t="s">
        <v>9236</v>
      </c>
      <c r="E3973" s="210" t="s">
        <v>357</v>
      </c>
      <c r="F3973" s="209" t="s">
        <v>357</v>
      </c>
      <c r="G3973" s="209">
        <v>89732</v>
      </c>
      <c r="H3973" s="209" t="s">
        <v>9517</v>
      </c>
      <c r="I3973" s="209" t="s">
        <v>161</v>
      </c>
      <c r="J3973" s="209" t="s">
        <v>5447</v>
      </c>
      <c r="K3973" s="210">
        <v>14.9</v>
      </c>
      <c r="L3973" s="209" t="s">
        <v>5390</v>
      </c>
    </row>
    <row r="3974" spans="1:12" ht="13.5">
      <c r="A3974" s="209" t="s">
        <v>8969</v>
      </c>
      <c r="B3974" s="209" t="s">
        <v>8970</v>
      </c>
      <c r="C3974" s="209" t="s">
        <v>8291</v>
      </c>
      <c r="D3974" s="209" t="s">
        <v>9236</v>
      </c>
      <c r="E3974" s="210" t="s">
        <v>357</v>
      </c>
      <c r="F3974" s="209" t="s">
        <v>357</v>
      </c>
      <c r="G3974" s="209">
        <v>89733</v>
      </c>
      <c r="H3974" s="209" t="s">
        <v>9518</v>
      </c>
      <c r="I3974" s="209" t="s">
        <v>161</v>
      </c>
      <c r="J3974" s="209" t="s">
        <v>5447</v>
      </c>
      <c r="K3974" s="210">
        <v>23.52</v>
      </c>
      <c r="L3974" s="209" t="s">
        <v>5390</v>
      </c>
    </row>
    <row r="3975" spans="1:12" ht="13.5">
      <c r="A3975" s="209" t="s">
        <v>8969</v>
      </c>
      <c r="B3975" s="209" t="s">
        <v>8970</v>
      </c>
      <c r="C3975" s="209" t="s">
        <v>8291</v>
      </c>
      <c r="D3975" s="209" t="s">
        <v>9236</v>
      </c>
      <c r="E3975" s="210" t="s">
        <v>357</v>
      </c>
      <c r="F3975" s="209" t="s">
        <v>357</v>
      </c>
      <c r="G3975" s="209">
        <v>89734</v>
      </c>
      <c r="H3975" s="209" t="s">
        <v>9519</v>
      </c>
      <c r="I3975" s="209" t="s">
        <v>161</v>
      </c>
      <c r="J3975" s="209" t="s">
        <v>5447</v>
      </c>
      <c r="K3975" s="210">
        <v>26.37</v>
      </c>
      <c r="L3975" s="209" t="s">
        <v>5390</v>
      </c>
    </row>
    <row r="3976" spans="1:12" ht="13.5">
      <c r="A3976" s="209" t="s">
        <v>8969</v>
      </c>
      <c r="B3976" s="209" t="s">
        <v>8970</v>
      </c>
      <c r="C3976" s="209" t="s">
        <v>8291</v>
      </c>
      <c r="D3976" s="209" t="s">
        <v>9236</v>
      </c>
      <c r="E3976" s="210" t="s">
        <v>357</v>
      </c>
      <c r="F3976" s="209" t="s">
        <v>357</v>
      </c>
      <c r="G3976" s="209">
        <v>89735</v>
      </c>
      <c r="H3976" s="209" t="s">
        <v>9520</v>
      </c>
      <c r="I3976" s="209" t="s">
        <v>161</v>
      </c>
      <c r="J3976" s="209" t="s">
        <v>5447</v>
      </c>
      <c r="K3976" s="210">
        <v>25.95</v>
      </c>
      <c r="L3976" s="209" t="s">
        <v>5390</v>
      </c>
    </row>
    <row r="3977" spans="1:12" ht="13.5">
      <c r="A3977" s="209" t="s">
        <v>8969</v>
      </c>
      <c r="B3977" s="209" t="s">
        <v>8970</v>
      </c>
      <c r="C3977" s="209" t="s">
        <v>8291</v>
      </c>
      <c r="D3977" s="209" t="s">
        <v>9236</v>
      </c>
      <c r="E3977" s="210" t="s">
        <v>357</v>
      </c>
      <c r="F3977" s="209" t="s">
        <v>357</v>
      </c>
      <c r="G3977" s="209">
        <v>89736</v>
      </c>
      <c r="H3977" s="209" t="s">
        <v>9521</v>
      </c>
      <c r="I3977" s="209" t="s">
        <v>161</v>
      </c>
      <c r="J3977" s="209" t="s">
        <v>5447</v>
      </c>
      <c r="K3977" s="210">
        <v>8.68</v>
      </c>
      <c r="L3977" s="209" t="s">
        <v>5390</v>
      </c>
    </row>
    <row r="3978" spans="1:12" ht="13.5">
      <c r="A3978" s="209" t="s">
        <v>8969</v>
      </c>
      <c r="B3978" s="209" t="s">
        <v>8970</v>
      </c>
      <c r="C3978" s="209" t="s">
        <v>8291</v>
      </c>
      <c r="D3978" s="209" t="s">
        <v>9236</v>
      </c>
      <c r="E3978" s="210" t="s">
        <v>357</v>
      </c>
      <c r="F3978" s="209" t="s">
        <v>357</v>
      </c>
      <c r="G3978" s="209">
        <v>89737</v>
      </c>
      <c r="H3978" s="209" t="s">
        <v>9522</v>
      </c>
      <c r="I3978" s="209" t="s">
        <v>161</v>
      </c>
      <c r="J3978" s="209" t="s">
        <v>5447</v>
      </c>
      <c r="K3978" s="210">
        <v>22.04</v>
      </c>
      <c r="L3978" s="209" t="s">
        <v>5390</v>
      </c>
    </row>
    <row r="3979" spans="1:12" ht="13.5">
      <c r="A3979" s="209" t="s">
        <v>8969</v>
      </c>
      <c r="B3979" s="209" t="s">
        <v>8970</v>
      </c>
      <c r="C3979" s="209" t="s">
        <v>8291</v>
      </c>
      <c r="D3979" s="209" t="s">
        <v>9236</v>
      </c>
      <c r="E3979" s="210" t="s">
        <v>357</v>
      </c>
      <c r="F3979" s="209" t="s">
        <v>357</v>
      </c>
      <c r="G3979" s="209">
        <v>89738</v>
      </c>
      <c r="H3979" s="209" t="s">
        <v>9523</v>
      </c>
      <c r="I3979" s="209" t="s">
        <v>161</v>
      </c>
      <c r="J3979" s="209" t="s">
        <v>5447</v>
      </c>
      <c r="K3979" s="210">
        <v>15.99</v>
      </c>
      <c r="L3979" s="209" t="s">
        <v>5390</v>
      </c>
    </row>
    <row r="3980" spans="1:12" ht="13.5">
      <c r="A3980" s="209" t="s">
        <v>8969</v>
      </c>
      <c r="B3980" s="209" t="s">
        <v>8970</v>
      </c>
      <c r="C3980" s="209" t="s">
        <v>8291</v>
      </c>
      <c r="D3980" s="209" t="s">
        <v>9236</v>
      </c>
      <c r="E3980" s="210" t="s">
        <v>357</v>
      </c>
      <c r="F3980" s="209" t="s">
        <v>357</v>
      </c>
      <c r="G3980" s="209">
        <v>89739</v>
      </c>
      <c r="H3980" s="209" t="s">
        <v>9524</v>
      </c>
      <c r="I3980" s="209" t="s">
        <v>161</v>
      </c>
      <c r="J3980" s="209" t="s">
        <v>5447</v>
      </c>
      <c r="K3980" s="210">
        <v>23.13</v>
      </c>
      <c r="L3980" s="209" t="s">
        <v>5390</v>
      </c>
    </row>
    <row r="3981" spans="1:12" ht="13.5">
      <c r="A3981" s="209" t="s">
        <v>8969</v>
      </c>
      <c r="B3981" s="209" t="s">
        <v>8970</v>
      </c>
      <c r="C3981" s="209" t="s">
        <v>8291</v>
      </c>
      <c r="D3981" s="209" t="s">
        <v>9236</v>
      </c>
      <c r="E3981" s="210" t="s">
        <v>357</v>
      </c>
      <c r="F3981" s="209" t="s">
        <v>357</v>
      </c>
      <c r="G3981" s="209">
        <v>89740</v>
      </c>
      <c r="H3981" s="209" t="s">
        <v>9525</v>
      </c>
      <c r="I3981" s="209" t="s">
        <v>161</v>
      </c>
      <c r="J3981" s="209" t="s">
        <v>5447</v>
      </c>
      <c r="K3981" s="210">
        <v>8.81</v>
      </c>
      <c r="L3981" s="209" t="s">
        <v>5390</v>
      </c>
    </row>
    <row r="3982" spans="1:12" ht="13.5">
      <c r="A3982" s="209" t="s">
        <v>8969</v>
      </c>
      <c r="B3982" s="209" t="s">
        <v>8970</v>
      </c>
      <c r="C3982" s="209" t="s">
        <v>8291</v>
      </c>
      <c r="D3982" s="209" t="s">
        <v>9236</v>
      </c>
      <c r="E3982" s="210" t="s">
        <v>357</v>
      </c>
      <c r="F3982" s="209" t="s">
        <v>357</v>
      </c>
      <c r="G3982" s="209">
        <v>89741</v>
      </c>
      <c r="H3982" s="209" t="s">
        <v>9526</v>
      </c>
      <c r="I3982" s="209" t="s">
        <v>161</v>
      </c>
      <c r="J3982" s="209" t="s">
        <v>5447</v>
      </c>
      <c r="K3982" s="210">
        <v>22</v>
      </c>
      <c r="L3982" s="209" t="s">
        <v>5390</v>
      </c>
    </row>
    <row r="3983" spans="1:12" ht="13.5">
      <c r="A3983" s="209" t="s">
        <v>8969</v>
      </c>
      <c r="B3983" s="209" t="s">
        <v>8970</v>
      </c>
      <c r="C3983" s="209" t="s">
        <v>8291</v>
      </c>
      <c r="D3983" s="209" t="s">
        <v>9236</v>
      </c>
      <c r="E3983" s="210" t="s">
        <v>357</v>
      </c>
      <c r="F3983" s="209" t="s">
        <v>357</v>
      </c>
      <c r="G3983" s="209">
        <v>89742</v>
      </c>
      <c r="H3983" s="209" t="s">
        <v>9527</v>
      </c>
      <c r="I3983" s="209" t="s">
        <v>161</v>
      </c>
      <c r="J3983" s="209" t="s">
        <v>5447</v>
      </c>
      <c r="K3983" s="210">
        <v>41.07</v>
      </c>
      <c r="L3983" s="209" t="s">
        <v>5390</v>
      </c>
    </row>
    <row r="3984" spans="1:12" ht="13.5">
      <c r="A3984" s="209" t="s">
        <v>8969</v>
      </c>
      <c r="B3984" s="209" t="s">
        <v>8970</v>
      </c>
      <c r="C3984" s="209" t="s">
        <v>8291</v>
      </c>
      <c r="D3984" s="209" t="s">
        <v>9236</v>
      </c>
      <c r="E3984" s="210" t="s">
        <v>357</v>
      </c>
      <c r="F3984" s="209" t="s">
        <v>357</v>
      </c>
      <c r="G3984" s="209">
        <v>89743</v>
      </c>
      <c r="H3984" s="209" t="s">
        <v>9528</v>
      </c>
      <c r="I3984" s="209" t="s">
        <v>161</v>
      </c>
      <c r="J3984" s="209" t="s">
        <v>5447</v>
      </c>
      <c r="K3984" s="210">
        <v>64.02</v>
      </c>
      <c r="L3984" s="209" t="s">
        <v>5390</v>
      </c>
    </row>
    <row r="3985" spans="1:12" ht="13.5">
      <c r="A3985" s="209" t="s">
        <v>8969</v>
      </c>
      <c r="B3985" s="209" t="s">
        <v>8970</v>
      </c>
      <c r="C3985" s="209" t="s">
        <v>8291</v>
      </c>
      <c r="D3985" s="209" t="s">
        <v>9236</v>
      </c>
      <c r="E3985" s="210" t="s">
        <v>357</v>
      </c>
      <c r="F3985" s="209" t="s">
        <v>357</v>
      </c>
      <c r="G3985" s="209">
        <v>89744</v>
      </c>
      <c r="H3985" s="209" t="s">
        <v>9529</v>
      </c>
      <c r="I3985" s="209" t="s">
        <v>161</v>
      </c>
      <c r="J3985" s="209" t="s">
        <v>5447</v>
      </c>
      <c r="K3985" s="210">
        <v>27</v>
      </c>
      <c r="L3985" s="209" t="s">
        <v>5390</v>
      </c>
    </row>
    <row r="3986" spans="1:12" ht="13.5">
      <c r="A3986" s="209" t="s">
        <v>8969</v>
      </c>
      <c r="B3986" s="209" t="s">
        <v>8970</v>
      </c>
      <c r="C3986" s="209" t="s">
        <v>8291</v>
      </c>
      <c r="D3986" s="209" t="s">
        <v>9236</v>
      </c>
      <c r="E3986" s="210" t="s">
        <v>357</v>
      </c>
      <c r="F3986" s="209" t="s">
        <v>357</v>
      </c>
      <c r="G3986" s="209">
        <v>89746</v>
      </c>
      <c r="H3986" s="209" t="s">
        <v>9530</v>
      </c>
      <c r="I3986" s="209" t="s">
        <v>161</v>
      </c>
      <c r="J3986" s="209" t="s">
        <v>5447</v>
      </c>
      <c r="K3986" s="210">
        <v>27.93</v>
      </c>
      <c r="L3986" s="209" t="s">
        <v>5390</v>
      </c>
    </row>
    <row r="3987" spans="1:12" ht="13.5">
      <c r="A3987" s="209" t="s">
        <v>8969</v>
      </c>
      <c r="B3987" s="209" t="s">
        <v>8970</v>
      </c>
      <c r="C3987" s="209" t="s">
        <v>8291</v>
      </c>
      <c r="D3987" s="209" t="s">
        <v>9236</v>
      </c>
      <c r="E3987" s="210" t="s">
        <v>357</v>
      </c>
      <c r="F3987" s="209" t="s">
        <v>357</v>
      </c>
      <c r="G3987" s="209">
        <v>89747</v>
      </c>
      <c r="H3987" s="209" t="s">
        <v>9531</v>
      </c>
      <c r="I3987" s="209" t="s">
        <v>161</v>
      </c>
      <c r="J3987" s="209" t="s">
        <v>5447</v>
      </c>
      <c r="K3987" s="210">
        <v>28.17</v>
      </c>
      <c r="L3987" s="209" t="s">
        <v>5390</v>
      </c>
    </row>
    <row r="3988" spans="1:12" ht="13.5">
      <c r="A3988" s="209" t="s">
        <v>8969</v>
      </c>
      <c r="B3988" s="209" t="s">
        <v>8970</v>
      </c>
      <c r="C3988" s="209" t="s">
        <v>8291</v>
      </c>
      <c r="D3988" s="209" t="s">
        <v>9236</v>
      </c>
      <c r="E3988" s="210" t="s">
        <v>357</v>
      </c>
      <c r="F3988" s="209" t="s">
        <v>357</v>
      </c>
      <c r="G3988" s="209">
        <v>89748</v>
      </c>
      <c r="H3988" s="209" t="s">
        <v>9532</v>
      </c>
      <c r="I3988" s="209" t="s">
        <v>161</v>
      </c>
      <c r="J3988" s="209" t="s">
        <v>5447</v>
      </c>
      <c r="K3988" s="210">
        <v>43.77</v>
      </c>
      <c r="L3988" s="209" t="s">
        <v>5390</v>
      </c>
    </row>
    <row r="3989" spans="1:12" ht="13.5">
      <c r="A3989" s="209" t="s">
        <v>8969</v>
      </c>
      <c r="B3989" s="209" t="s">
        <v>8970</v>
      </c>
      <c r="C3989" s="209" t="s">
        <v>8291</v>
      </c>
      <c r="D3989" s="209" t="s">
        <v>9236</v>
      </c>
      <c r="E3989" s="210" t="s">
        <v>357</v>
      </c>
      <c r="F3989" s="209" t="s">
        <v>357</v>
      </c>
      <c r="G3989" s="209">
        <v>89749</v>
      </c>
      <c r="H3989" s="209" t="s">
        <v>9533</v>
      </c>
      <c r="I3989" s="209" t="s">
        <v>161</v>
      </c>
      <c r="J3989" s="209" t="s">
        <v>5447</v>
      </c>
      <c r="K3989" s="210">
        <v>15.93</v>
      </c>
      <c r="L3989" s="209" t="s">
        <v>5390</v>
      </c>
    </row>
    <row r="3990" spans="1:12" ht="13.5">
      <c r="A3990" s="209" t="s">
        <v>8969</v>
      </c>
      <c r="B3990" s="209" t="s">
        <v>8970</v>
      </c>
      <c r="C3990" s="209" t="s">
        <v>8291</v>
      </c>
      <c r="D3990" s="209" t="s">
        <v>9236</v>
      </c>
      <c r="E3990" s="210" t="s">
        <v>357</v>
      </c>
      <c r="F3990" s="209" t="s">
        <v>357</v>
      </c>
      <c r="G3990" s="209">
        <v>89750</v>
      </c>
      <c r="H3990" s="209" t="s">
        <v>9534</v>
      </c>
      <c r="I3990" s="209" t="s">
        <v>161</v>
      </c>
      <c r="J3990" s="209" t="s">
        <v>5447</v>
      </c>
      <c r="K3990" s="210">
        <v>82.84</v>
      </c>
      <c r="L3990" s="209" t="s">
        <v>5390</v>
      </c>
    </row>
    <row r="3991" spans="1:12" ht="13.5">
      <c r="A3991" s="209" t="s">
        <v>8969</v>
      </c>
      <c r="B3991" s="209" t="s">
        <v>8970</v>
      </c>
      <c r="C3991" s="209" t="s">
        <v>8291</v>
      </c>
      <c r="D3991" s="209" t="s">
        <v>9236</v>
      </c>
      <c r="E3991" s="210" t="s">
        <v>357</v>
      </c>
      <c r="F3991" s="209" t="s">
        <v>357</v>
      </c>
      <c r="G3991" s="209">
        <v>89752</v>
      </c>
      <c r="H3991" s="209" t="s">
        <v>9535</v>
      </c>
      <c r="I3991" s="209" t="s">
        <v>161</v>
      </c>
      <c r="J3991" s="209" t="s">
        <v>5447</v>
      </c>
      <c r="K3991" s="210">
        <v>7.19</v>
      </c>
      <c r="L3991" s="209" t="s">
        <v>5390</v>
      </c>
    </row>
    <row r="3992" spans="1:12" ht="13.5">
      <c r="A3992" s="209" t="s">
        <v>8969</v>
      </c>
      <c r="B3992" s="209" t="s">
        <v>8970</v>
      </c>
      <c r="C3992" s="209" t="s">
        <v>8291</v>
      </c>
      <c r="D3992" s="209" t="s">
        <v>9236</v>
      </c>
      <c r="E3992" s="210" t="s">
        <v>357</v>
      </c>
      <c r="F3992" s="209" t="s">
        <v>357</v>
      </c>
      <c r="G3992" s="209">
        <v>89753</v>
      </c>
      <c r="H3992" s="209" t="s">
        <v>9536</v>
      </c>
      <c r="I3992" s="209" t="s">
        <v>161</v>
      </c>
      <c r="J3992" s="209" t="s">
        <v>5447</v>
      </c>
      <c r="K3992" s="210">
        <v>8.92</v>
      </c>
      <c r="L3992" s="209" t="s">
        <v>5390</v>
      </c>
    </row>
    <row r="3993" spans="1:12" ht="13.5">
      <c r="A3993" s="209" t="s">
        <v>8969</v>
      </c>
      <c r="B3993" s="209" t="s">
        <v>8970</v>
      </c>
      <c r="C3993" s="209" t="s">
        <v>8291</v>
      </c>
      <c r="D3993" s="209" t="s">
        <v>9236</v>
      </c>
      <c r="E3993" s="210" t="s">
        <v>357</v>
      </c>
      <c r="F3993" s="209" t="s">
        <v>357</v>
      </c>
      <c r="G3993" s="209">
        <v>89754</v>
      </c>
      <c r="H3993" s="209" t="s">
        <v>9537</v>
      </c>
      <c r="I3993" s="209" t="s">
        <v>161</v>
      </c>
      <c r="J3993" s="209" t="s">
        <v>5447</v>
      </c>
      <c r="K3993" s="210">
        <v>21.43</v>
      </c>
      <c r="L3993" s="209" t="s">
        <v>5390</v>
      </c>
    </row>
    <row r="3994" spans="1:12" ht="13.5">
      <c r="A3994" s="209" t="s">
        <v>8969</v>
      </c>
      <c r="B3994" s="209" t="s">
        <v>8970</v>
      </c>
      <c r="C3994" s="209" t="s">
        <v>8291</v>
      </c>
      <c r="D3994" s="209" t="s">
        <v>9236</v>
      </c>
      <c r="E3994" s="210" t="s">
        <v>357</v>
      </c>
      <c r="F3994" s="209" t="s">
        <v>357</v>
      </c>
      <c r="G3994" s="209">
        <v>89755</v>
      </c>
      <c r="H3994" s="209" t="s">
        <v>9538</v>
      </c>
      <c r="I3994" s="209" t="s">
        <v>161</v>
      </c>
      <c r="J3994" s="209" t="s">
        <v>5447</v>
      </c>
      <c r="K3994" s="210">
        <v>13.13</v>
      </c>
      <c r="L3994" s="209" t="s">
        <v>5390</v>
      </c>
    </row>
    <row r="3995" spans="1:12" ht="13.5">
      <c r="A3995" s="209" t="s">
        <v>8969</v>
      </c>
      <c r="B3995" s="209" t="s">
        <v>8970</v>
      </c>
      <c r="C3995" s="209" t="s">
        <v>8291</v>
      </c>
      <c r="D3995" s="209" t="s">
        <v>9236</v>
      </c>
      <c r="E3995" s="210" t="s">
        <v>357</v>
      </c>
      <c r="F3995" s="209" t="s">
        <v>357</v>
      </c>
      <c r="G3995" s="209">
        <v>89756</v>
      </c>
      <c r="H3995" s="209" t="s">
        <v>9539</v>
      </c>
      <c r="I3995" s="209" t="s">
        <v>161</v>
      </c>
      <c r="J3995" s="209" t="s">
        <v>5447</v>
      </c>
      <c r="K3995" s="210">
        <v>22.23</v>
      </c>
      <c r="L3995" s="209" t="s">
        <v>5390</v>
      </c>
    </row>
    <row r="3996" spans="1:12" ht="13.5">
      <c r="A3996" s="209" t="s">
        <v>8969</v>
      </c>
      <c r="B3996" s="209" t="s">
        <v>8970</v>
      </c>
      <c r="C3996" s="209" t="s">
        <v>8291</v>
      </c>
      <c r="D3996" s="209" t="s">
        <v>9236</v>
      </c>
      <c r="E3996" s="210" t="s">
        <v>357</v>
      </c>
      <c r="F3996" s="209" t="s">
        <v>357</v>
      </c>
      <c r="G3996" s="209">
        <v>89757</v>
      </c>
      <c r="H3996" s="209" t="s">
        <v>9540</v>
      </c>
      <c r="I3996" s="209" t="s">
        <v>161</v>
      </c>
      <c r="J3996" s="209" t="s">
        <v>5447</v>
      </c>
      <c r="K3996" s="210">
        <v>28.8</v>
      </c>
      <c r="L3996" s="209" t="s">
        <v>5390</v>
      </c>
    </row>
    <row r="3997" spans="1:12" ht="13.5">
      <c r="A3997" s="209" t="s">
        <v>8969</v>
      </c>
      <c r="B3997" s="209" t="s">
        <v>8970</v>
      </c>
      <c r="C3997" s="209" t="s">
        <v>8291</v>
      </c>
      <c r="D3997" s="209" t="s">
        <v>9236</v>
      </c>
      <c r="E3997" s="210" t="s">
        <v>357</v>
      </c>
      <c r="F3997" s="209" t="s">
        <v>357</v>
      </c>
      <c r="G3997" s="209">
        <v>89758</v>
      </c>
      <c r="H3997" s="209" t="s">
        <v>9541</v>
      </c>
      <c r="I3997" s="209" t="s">
        <v>161</v>
      </c>
      <c r="J3997" s="209" t="s">
        <v>5447</v>
      </c>
      <c r="K3997" s="210">
        <v>35.22</v>
      </c>
      <c r="L3997" s="209" t="s">
        <v>5390</v>
      </c>
    </row>
    <row r="3998" spans="1:12" ht="13.5">
      <c r="A3998" s="209" t="s">
        <v>8969</v>
      </c>
      <c r="B3998" s="209" t="s">
        <v>8970</v>
      </c>
      <c r="C3998" s="209" t="s">
        <v>8291</v>
      </c>
      <c r="D3998" s="209" t="s">
        <v>9236</v>
      </c>
      <c r="E3998" s="210" t="s">
        <v>357</v>
      </c>
      <c r="F3998" s="209" t="s">
        <v>357</v>
      </c>
      <c r="G3998" s="209">
        <v>89759</v>
      </c>
      <c r="H3998" s="209" t="s">
        <v>9542</v>
      </c>
      <c r="I3998" s="209" t="s">
        <v>161</v>
      </c>
      <c r="J3998" s="209" t="s">
        <v>5447</v>
      </c>
      <c r="K3998" s="210">
        <v>11.1</v>
      </c>
      <c r="L3998" s="209" t="s">
        <v>5390</v>
      </c>
    </row>
    <row r="3999" spans="1:12" ht="13.5">
      <c r="A3999" s="209" t="s">
        <v>8969</v>
      </c>
      <c r="B3999" s="209" t="s">
        <v>8970</v>
      </c>
      <c r="C3999" s="209" t="s">
        <v>8291</v>
      </c>
      <c r="D3999" s="209" t="s">
        <v>9236</v>
      </c>
      <c r="E3999" s="210" t="s">
        <v>357</v>
      </c>
      <c r="F3999" s="209" t="s">
        <v>357</v>
      </c>
      <c r="G3999" s="209">
        <v>89760</v>
      </c>
      <c r="H3999" s="209" t="s">
        <v>9543</v>
      </c>
      <c r="I3999" s="209" t="s">
        <v>161</v>
      </c>
      <c r="J3999" s="209" t="s">
        <v>5447</v>
      </c>
      <c r="K3999" s="210">
        <v>21.12</v>
      </c>
      <c r="L3999" s="209" t="s">
        <v>5390</v>
      </c>
    </row>
    <row r="4000" spans="1:12" ht="13.5">
      <c r="A4000" s="209" t="s">
        <v>8969</v>
      </c>
      <c r="B4000" s="209" t="s">
        <v>8970</v>
      </c>
      <c r="C4000" s="209" t="s">
        <v>8291</v>
      </c>
      <c r="D4000" s="209" t="s">
        <v>9236</v>
      </c>
      <c r="E4000" s="210" t="s">
        <v>357</v>
      </c>
      <c r="F4000" s="209" t="s">
        <v>357</v>
      </c>
      <c r="G4000" s="209">
        <v>89761</v>
      </c>
      <c r="H4000" s="209" t="s">
        <v>9544</v>
      </c>
      <c r="I4000" s="209" t="s">
        <v>161</v>
      </c>
      <c r="J4000" s="209" t="s">
        <v>5447</v>
      </c>
      <c r="K4000" s="210">
        <v>29.7</v>
      </c>
      <c r="L4000" s="209" t="s">
        <v>5390</v>
      </c>
    </row>
    <row r="4001" spans="1:12" ht="13.5">
      <c r="A4001" s="209" t="s">
        <v>8969</v>
      </c>
      <c r="B4001" s="209" t="s">
        <v>8970</v>
      </c>
      <c r="C4001" s="209" t="s">
        <v>8291</v>
      </c>
      <c r="D4001" s="209" t="s">
        <v>9236</v>
      </c>
      <c r="E4001" s="210" t="s">
        <v>357</v>
      </c>
      <c r="F4001" s="209" t="s">
        <v>357</v>
      </c>
      <c r="G4001" s="209">
        <v>89762</v>
      </c>
      <c r="H4001" s="209" t="s">
        <v>9545</v>
      </c>
      <c r="I4001" s="209" t="s">
        <v>161</v>
      </c>
      <c r="J4001" s="209" t="s">
        <v>5447</v>
      </c>
      <c r="K4001" s="210">
        <v>41.99</v>
      </c>
      <c r="L4001" s="209" t="s">
        <v>5390</v>
      </c>
    </row>
    <row r="4002" spans="1:12" ht="13.5">
      <c r="A4002" s="209" t="s">
        <v>8969</v>
      </c>
      <c r="B4002" s="209" t="s">
        <v>8970</v>
      </c>
      <c r="C4002" s="209" t="s">
        <v>8291</v>
      </c>
      <c r="D4002" s="209" t="s">
        <v>9236</v>
      </c>
      <c r="E4002" s="210" t="s">
        <v>357</v>
      </c>
      <c r="F4002" s="209" t="s">
        <v>357</v>
      </c>
      <c r="G4002" s="209">
        <v>89763</v>
      </c>
      <c r="H4002" s="209" t="s">
        <v>9546</v>
      </c>
      <c r="I4002" s="209" t="s">
        <v>161</v>
      </c>
      <c r="J4002" s="209" t="s">
        <v>5447</v>
      </c>
      <c r="K4002" s="210">
        <v>53.36</v>
      </c>
      <c r="L4002" s="209" t="s">
        <v>5390</v>
      </c>
    </row>
    <row r="4003" spans="1:12" ht="13.5">
      <c r="A4003" s="209" t="s">
        <v>8969</v>
      </c>
      <c r="B4003" s="209" t="s">
        <v>8970</v>
      </c>
      <c r="C4003" s="209" t="s">
        <v>8291</v>
      </c>
      <c r="D4003" s="209" t="s">
        <v>9236</v>
      </c>
      <c r="E4003" s="210" t="s">
        <v>357</v>
      </c>
      <c r="F4003" s="209" t="s">
        <v>357</v>
      </c>
      <c r="G4003" s="209">
        <v>89764</v>
      </c>
      <c r="H4003" s="209" t="s">
        <v>9547</v>
      </c>
      <c r="I4003" s="209" t="s">
        <v>161</v>
      </c>
      <c r="J4003" s="209" t="s">
        <v>5447</v>
      </c>
      <c r="K4003" s="210">
        <v>35.479999999999997</v>
      </c>
      <c r="L4003" s="209" t="s">
        <v>5390</v>
      </c>
    </row>
    <row r="4004" spans="1:12" ht="13.5">
      <c r="A4004" s="209" t="s">
        <v>8969</v>
      </c>
      <c r="B4004" s="209" t="s">
        <v>8970</v>
      </c>
      <c r="C4004" s="209" t="s">
        <v>8291</v>
      </c>
      <c r="D4004" s="209" t="s">
        <v>9236</v>
      </c>
      <c r="E4004" s="210" t="s">
        <v>357</v>
      </c>
      <c r="F4004" s="209" t="s">
        <v>357</v>
      </c>
      <c r="G4004" s="209">
        <v>89765</v>
      </c>
      <c r="H4004" s="209" t="s">
        <v>9548</v>
      </c>
      <c r="I4004" s="209" t="s">
        <v>161</v>
      </c>
      <c r="J4004" s="209" t="s">
        <v>5447</v>
      </c>
      <c r="K4004" s="210">
        <v>15.89</v>
      </c>
      <c r="L4004" s="209" t="s">
        <v>5390</v>
      </c>
    </row>
    <row r="4005" spans="1:12" ht="13.5">
      <c r="A4005" s="209" t="s">
        <v>8969</v>
      </c>
      <c r="B4005" s="209" t="s">
        <v>8970</v>
      </c>
      <c r="C4005" s="209" t="s">
        <v>8291</v>
      </c>
      <c r="D4005" s="209" t="s">
        <v>9236</v>
      </c>
      <c r="E4005" s="210" t="s">
        <v>357</v>
      </c>
      <c r="F4005" s="209" t="s">
        <v>357</v>
      </c>
      <c r="G4005" s="209">
        <v>89767</v>
      </c>
      <c r="H4005" s="209" t="s">
        <v>9549</v>
      </c>
      <c r="I4005" s="209" t="s">
        <v>161</v>
      </c>
      <c r="J4005" s="209" t="s">
        <v>5447</v>
      </c>
      <c r="K4005" s="210">
        <v>19.96</v>
      </c>
      <c r="L4005" s="209" t="s">
        <v>5390</v>
      </c>
    </row>
    <row r="4006" spans="1:12" ht="13.5">
      <c r="A4006" s="209" t="s">
        <v>8969</v>
      </c>
      <c r="B4006" s="209" t="s">
        <v>8970</v>
      </c>
      <c r="C4006" s="209" t="s">
        <v>8291</v>
      </c>
      <c r="D4006" s="209" t="s">
        <v>9236</v>
      </c>
      <c r="E4006" s="210" t="s">
        <v>357</v>
      </c>
      <c r="F4006" s="209" t="s">
        <v>357</v>
      </c>
      <c r="G4006" s="209">
        <v>89768</v>
      </c>
      <c r="H4006" s="209" t="s">
        <v>9550</v>
      </c>
      <c r="I4006" s="209" t="s">
        <v>161</v>
      </c>
      <c r="J4006" s="209" t="s">
        <v>5447</v>
      </c>
      <c r="K4006" s="210">
        <v>23.32</v>
      </c>
      <c r="L4006" s="209" t="s">
        <v>5390</v>
      </c>
    </row>
    <row r="4007" spans="1:12" ht="13.5">
      <c r="A4007" s="209" t="s">
        <v>8969</v>
      </c>
      <c r="B4007" s="209" t="s">
        <v>8970</v>
      </c>
      <c r="C4007" s="209" t="s">
        <v>8291</v>
      </c>
      <c r="D4007" s="209" t="s">
        <v>9236</v>
      </c>
      <c r="E4007" s="210" t="s">
        <v>357</v>
      </c>
      <c r="F4007" s="209" t="s">
        <v>357</v>
      </c>
      <c r="G4007" s="209">
        <v>89769</v>
      </c>
      <c r="H4007" s="209" t="s">
        <v>9551</v>
      </c>
      <c r="I4007" s="209" t="s">
        <v>161</v>
      </c>
      <c r="J4007" s="209" t="s">
        <v>5447</v>
      </c>
      <c r="K4007" s="210">
        <v>52.56</v>
      </c>
      <c r="L4007" s="209" t="s">
        <v>5390</v>
      </c>
    </row>
    <row r="4008" spans="1:12" ht="13.5">
      <c r="A4008" s="209" t="s">
        <v>8969</v>
      </c>
      <c r="B4008" s="209" t="s">
        <v>8970</v>
      </c>
      <c r="C4008" s="209" t="s">
        <v>8291</v>
      </c>
      <c r="D4008" s="209" t="s">
        <v>9236</v>
      </c>
      <c r="E4008" s="210" t="s">
        <v>357</v>
      </c>
      <c r="F4008" s="209" t="s">
        <v>357</v>
      </c>
      <c r="G4008" s="209">
        <v>89772</v>
      </c>
      <c r="H4008" s="209" t="s">
        <v>9552</v>
      </c>
      <c r="I4008" s="209" t="s">
        <v>148</v>
      </c>
      <c r="J4008" s="209" t="s">
        <v>5447</v>
      </c>
      <c r="K4008" s="210">
        <v>84.92</v>
      </c>
      <c r="L4008" s="209" t="s">
        <v>5390</v>
      </c>
    </row>
    <row r="4009" spans="1:12" ht="13.5">
      <c r="A4009" s="209" t="s">
        <v>8969</v>
      </c>
      <c r="B4009" s="209" t="s">
        <v>8970</v>
      </c>
      <c r="C4009" s="209" t="s">
        <v>8291</v>
      </c>
      <c r="D4009" s="209" t="s">
        <v>9236</v>
      </c>
      <c r="E4009" s="210" t="s">
        <v>357</v>
      </c>
      <c r="F4009" s="209" t="s">
        <v>357</v>
      </c>
      <c r="G4009" s="209">
        <v>89774</v>
      </c>
      <c r="H4009" s="209" t="s">
        <v>9553</v>
      </c>
      <c r="I4009" s="209" t="s">
        <v>161</v>
      </c>
      <c r="J4009" s="209" t="s">
        <v>5447</v>
      </c>
      <c r="K4009" s="210">
        <v>15.47</v>
      </c>
      <c r="L4009" s="209" t="s">
        <v>5390</v>
      </c>
    </row>
    <row r="4010" spans="1:12" ht="13.5">
      <c r="A4010" s="209" t="s">
        <v>8969</v>
      </c>
      <c r="B4010" s="209" t="s">
        <v>8970</v>
      </c>
      <c r="C4010" s="209" t="s">
        <v>8291</v>
      </c>
      <c r="D4010" s="209" t="s">
        <v>9236</v>
      </c>
      <c r="E4010" s="210" t="s">
        <v>357</v>
      </c>
      <c r="F4010" s="209" t="s">
        <v>357</v>
      </c>
      <c r="G4010" s="209">
        <v>89776</v>
      </c>
      <c r="H4010" s="209" t="s">
        <v>9554</v>
      </c>
      <c r="I4010" s="209" t="s">
        <v>161</v>
      </c>
      <c r="J4010" s="209" t="s">
        <v>5447</v>
      </c>
      <c r="K4010" s="210">
        <v>26.05</v>
      </c>
      <c r="L4010" s="209" t="s">
        <v>5390</v>
      </c>
    </row>
    <row r="4011" spans="1:12" ht="13.5">
      <c r="A4011" s="209" t="s">
        <v>8969</v>
      </c>
      <c r="B4011" s="209" t="s">
        <v>8970</v>
      </c>
      <c r="C4011" s="209" t="s">
        <v>8291</v>
      </c>
      <c r="D4011" s="209" t="s">
        <v>9236</v>
      </c>
      <c r="E4011" s="210" t="s">
        <v>357</v>
      </c>
      <c r="F4011" s="209" t="s">
        <v>357</v>
      </c>
      <c r="G4011" s="209">
        <v>89777</v>
      </c>
      <c r="H4011" s="209" t="s">
        <v>9555</v>
      </c>
      <c r="I4011" s="209" t="s">
        <v>161</v>
      </c>
      <c r="J4011" s="209" t="s">
        <v>5447</v>
      </c>
      <c r="K4011" s="210">
        <v>24.76</v>
      </c>
      <c r="L4011" s="209" t="s">
        <v>5390</v>
      </c>
    </row>
    <row r="4012" spans="1:12" ht="13.5">
      <c r="A4012" s="209" t="s">
        <v>8969</v>
      </c>
      <c r="B4012" s="209" t="s">
        <v>8970</v>
      </c>
      <c r="C4012" s="209" t="s">
        <v>8291</v>
      </c>
      <c r="D4012" s="209" t="s">
        <v>9236</v>
      </c>
      <c r="E4012" s="210" t="s">
        <v>357</v>
      </c>
      <c r="F4012" s="209" t="s">
        <v>357</v>
      </c>
      <c r="G4012" s="209">
        <v>89778</v>
      </c>
      <c r="H4012" s="209" t="s">
        <v>9556</v>
      </c>
      <c r="I4012" s="209" t="s">
        <v>161</v>
      </c>
      <c r="J4012" s="209" t="s">
        <v>5447</v>
      </c>
      <c r="K4012" s="210">
        <v>17.71</v>
      </c>
      <c r="L4012" s="209" t="s">
        <v>5390</v>
      </c>
    </row>
    <row r="4013" spans="1:12" ht="13.5">
      <c r="A4013" s="209" t="s">
        <v>8969</v>
      </c>
      <c r="B4013" s="209" t="s">
        <v>8970</v>
      </c>
      <c r="C4013" s="209" t="s">
        <v>8291</v>
      </c>
      <c r="D4013" s="209" t="s">
        <v>9236</v>
      </c>
      <c r="E4013" s="210" t="s">
        <v>357</v>
      </c>
      <c r="F4013" s="209" t="s">
        <v>357</v>
      </c>
      <c r="G4013" s="209">
        <v>89779</v>
      </c>
      <c r="H4013" s="209" t="s">
        <v>9557</v>
      </c>
      <c r="I4013" s="209" t="s">
        <v>161</v>
      </c>
      <c r="J4013" s="209" t="s">
        <v>5447</v>
      </c>
      <c r="K4013" s="210">
        <v>35.79</v>
      </c>
      <c r="L4013" s="209" t="s">
        <v>5390</v>
      </c>
    </row>
    <row r="4014" spans="1:12" ht="13.5">
      <c r="A4014" s="209" t="s">
        <v>8969</v>
      </c>
      <c r="B4014" s="209" t="s">
        <v>8970</v>
      </c>
      <c r="C4014" s="209" t="s">
        <v>8291</v>
      </c>
      <c r="D4014" s="209" t="s">
        <v>9236</v>
      </c>
      <c r="E4014" s="210" t="s">
        <v>357</v>
      </c>
      <c r="F4014" s="209" t="s">
        <v>357</v>
      </c>
      <c r="G4014" s="209">
        <v>89780</v>
      </c>
      <c r="H4014" s="209" t="s">
        <v>9558</v>
      </c>
      <c r="I4014" s="209" t="s">
        <v>161</v>
      </c>
      <c r="J4014" s="209" t="s">
        <v>5447</v>
      </c>
      <c r="K4014" s="210">
        <v>23.2</v>
      </c>
      <c r="L4014" s="209" t="s">
        <v>5390</v>
      </c>
    </row>
    <row r="4015" spans="1:12" ht="13.5">
      <c r="A4015" s="209" t="s">
        <v>8969</v>
      </c>
      <c r="B4015" s="209" t="s">
        <v>8970</v>
      </c>
      <c r="C4015" s="209" t="s">
        <v>8291</v>
      </c>
      <c r="D4015" s="209" t="s">
        <v>9236</v>
      </c>
      <c r="E4015" s="210" t="s">
        <v>357</v>
      </c>
      <c r="F4015" s="209" t="s">
        <v>357</v>
      </c>
      <c r="G4015" s="209">
        <v>89781</v>
      </c>
      <c r="H4015" s="209" t="s">
        <v>9559</v>
      </c>
      <c r="I4015" s="209" t="s">
        <v>161</v>
      </c>
      <c r="J4015" s="209" t="s">
        <v>5447</v>
      </c>
      <c r="K4015" s="210">
        <v>35.01</v>
      </c>
      <c r="L4015" s="209" t="s">
        <v>5390</v>
      </c>
    </row>
    <row r="4016" spans="1:12" ht="13.5">
      <c r="A4016" s="209" t="s">
        <v>8969</v>
      </c>
      <c r="B4016" s="209" t="s">
        <v>8970</v>
      </c>
      <c r="C4016" s="209" t="s">
        <v>8291</v>
      </c>
      <c r="D4016" s="209" t="s">
        <v>9236</v>
      </c>
      <c r="E4016" s="210" t="s">
        <v>357</v>
      </c>
      <c r="F4016" s="209" t="s">
        <v>357</v>
      </c>
      <c r="G4016" s="209">
        <v>89782</v>
      </c>
      <c r="H4016" s="209" t="s">
        <v>9560</v>
      </c>
      <c r="I4016" s="209" t="s">
        <v>161</v>
      </c>
      <c r="J4016" s="209" t="s">
        <v>5447</v>
      </c>
      <c r="K4016" s="210">
        <v>13.88</v>
      </c>
      <c r="L4016" s="209" t="s">
        <v>5390</v>
      </c>
    </row>
    <row r="4017" spans="1:12" ht="13.5">
      <c r="A4017" s="209" t="s">
        <v>8969</v>
      </c>
      <c r="B4017" s="209" t="s">
        <v>8970</v>
      </c>
      <c r="C4017" s="209" t="s">
        <v>8291</v>
      </c>
      <c r="D4017" s="209" t="s">
        <v>9236</v>
      </c>
      <c r="E4017" s="210" t="s">
        <v>357</v>
      </c>
      <c r="F4017" s="209" t="s">
        <v>357</v>
      </c>
      <c r="G4017" s="209">
        <v>89783</v>
      </c>
      <c r="H4017" s="209" t="s">
        <v>9561</v>
      </c>
      <c r="I4017" s="209" t="s">
        <v>161</v>
      </c>
      <c r="J4017" s="209" t="s">
        <v>5447</v>
      </c>
      <c r="K4017" s="210">
        <v>13.99</v>
      </c>
      <c r="L4017" s="209" t="s">
        <v>5390</v>
      </c>
    </row>
    <row r="4018" spans="1:12" ht="13.5">
      <c r="A4018" s="209" t="s">
        <v>8969</v>
      </c>
      <c r="B4018" s="209" t="s">
        <v>8970</v>
      </c>
      <c r="C4018" s="209" t="s">
        <v>8291</v>
      </c>
      <c r="D4018" s="209" t="s">
        <v>9236</v>
      </c>
      <c r="E4018" s="210" t="s">
        <v>357</v>
      </c>
      <c r="F4018" s="209" t="s">
        <v>357</v>
      </c>
      <c r="G4018" s="209">
        <v>89784</v>
      </c>
      <c r="H4018" s="209" t="s">
        <v>9562</v>
      </c>
      <c r="I4018" s="209" t="s">
        <v>161</v>
      </c>
      <c r="J4018" s="209" t="s">
        <v>5447</v>
      </c>
      <c r="K4018" s="210">
        <v>23.49</v>
      </c>
      <c r="L4018" s="209" t="s">
        <v>5390</v>
      </c>
    </row>
    <row r="4019" spans="1:12" ht="13.5">
      <c r="A4019" s="209" t="s">
        <v>8969</v>
      </c>
      <c r="B4019" s="209" t="s">
        <v>8970</v>
      </c>
      <c r="C4019" s="209" t="s">
        <v>8291</v>
      </c>
      <c r="D4019" s="209" t="s">
        <v>9236</v>
      </c>
      <c r="E4019" s="210" t="s">
        <v>357</v>
      </c>
      <c r="F4019" s="209" t="s">
        <v>357</v>
      </c>
      <c r="G4019" s="209">
        <v>89785</v>
      </c>
      <c r="H4019" s="209" t="s">
        <v>9563</v>
      </c>
      <c r="I4019" s="209" t="s">
        <v>161</v>
      </c>
      <c r="J4019" s="209" t="s">
        <v>5447</v>
      </c>
      <c r="K4019" s="210">
        <v>26.11</v>
      </c>
      <c r="L4019" s="209" t="s">
        <v>5390</v>
      </c>
    </row>
    <row r="4020" spans="1:12" ht="13.5">
      <c r="A4020" s="209" t="s">
        <v>8969</v>
      </c>
      <c r="B4020" s="209" t="s">
        <v>8970</v>
      </c>
      <c r="C4020" s="209" t="s">
        <v>8291</v>
      </c>
      <c r="D4020" s="209" t="s">
        <v>9236</v>
      </c>
      <c r="E4020" s="210" t="s">
        <v>357</v>
      </c>
      <c r="F4020" s="209" t="s">
        <v>357</v>
      </c>
      <c r="G4020" s="209">
        <v>89786</v>
      </c>
      <c r="H4020" s="209" t="s">
        <v>9564</v>
      </c>
      <c r="I4020" s="209" t="s">
        <v>161</v>
      </c>
      <c r="J4020" s="209" t="s">
        <v>5447</v>
      </c>
      <c r="K4020" s="210">
        <v>38.880000000000003</v>
      </c>
      <c r="L4020" s="209" t="s">
        <v>5390</v>
      </c>
    </row>
    <row r="4021" spans="1:12" ht="13.5">
      <c r="A4021" s="209" t="s">
        <v>8969</v>
      </c>
      <c r="B4021" s="209" t="s">
        <v>8970</v>
      </c>
      <c r="C4021" s="209" t="s">
        <v>8291</v>
      </c>
      <c r="D4021" s="209" t="s">
        <v>9236</v>
      </c>
      <c r="E4021" s="210" t="s">
        <v>357</v>
      </c>
      <c r="F4021" s="209" t="s">
        <v>357</v>
      </c>
      <c r="G4021" s="209">
        <v>89787</v>
      </c>
      <c r="H4021" s="209" t="s">
        <v>9565</v>
      </c>
      <c r="I4021" s="209" t="s">
        <v>161</v>
      </c>
      <c r="J4021" s="209" t="s">
        <v>5447</v>
      </c>
      <c r="K4021" s="210">
        <v>34.630000000000003</v>
      </c>
      <c r="L4021" s="209" t="s">
        <v>5390</v>
      </c>
    </row>
    <row r="4022" spans="1:12" ht="13.5">
      <c r="A4022" s="209" t="s">
        <v>8969</v>
      </c>
      <c r="B4022" s="209" t="s">
        <v>8970</v>
      </c>
      <c r="C4022" s="209" t="s">
        <v>8291</v>
      </c>
      <c r="D4022" s="209" t="s">
        <v>9236</v>
      </c>
      <c r="E4022" s="210" t="s">
        <v>357</v>
      </c>
      <c r="F4022" s="209" t="s">
        <v>357</v>
      </c>
      <c r="G4022" s="209">
        <v>89788</v>
      </c>
      <c r="H4022" s="209" t="s">
        <v>9566</v>
      </c>
      <c r="I4022" s="209" t="s">
        <v>161</v>
      </c>
      <c r="J4022" s="209" t="s">
        <v>5447</v>
      </c>
      <c r="K4022" s="210">
        <v>75.7</v>
      </c>
      <c r="L4022" s="209" t="s">
        <v>5390</v>
      </c>
    </row>
    <row r="4023" spans="1:12" ht="13.5">
      <c r="A4023" s="209" t="s">
        <v>8969</v>
      </c>
      <c r="B4023" s="209" t="s">
        <v>8970</v>
      </c>
      <c r="C4023" s="209" t="s">
        <v>8291</v>
      </c>
      <c r="D4023" s="209" t="s">
        <v>9236</v>
      </c>
      <c r="E4023" s="210" t="s">
        <v>357</v>
      </c>
      <c r="F4023" s="209" t="s">
        <v>357</v>
      </c>
      <c r="G4023" s="209">
        <v>89789</v>
      </c>
      <c r="H4023" s="209" t="s">
        <v>9567</v>
      </c>
      <c r="I4023" s="209" t="s">
        <v>161</v>
      </c>
      <c r="J4023" s="209" t="s">
        <v>5447</v>
      </c>
      <c r="K4023" s="210">
        <v>64.319999999999993</v>
      </c>
      <c r="L4023" s="209" t="s">
        <v>5390</v>
      </c>
    </row>
    <row r="4024" spans="1:12" ht="13.5">
      <c r="A4024" s="209" t="s">
        <v>8969</v>
      </c>
      <c r="B4024" s="209" t="s">
        <v>8970</v>
      </c>
      <c r="C4024" s="209" t="s">
        <v>8291</v>
      </c>
      <c r="D4024" s="209" t="s">
        <v>9236</v>
      </c>
      <c r="E4024" s="210" t="s">
        <v>357</v>
      </c>
      <c r="F4024" s="209" t="s">
        <v>357</v>
      </c>
      <c r="G4024" s="209">
        <v>89790</v>
      </c>
      <c r="H4024" s="209" t="s">
        <v>9568</v>
      </c>
      <c r="I4024" s="209" t="s">
        <v>161</v>
      </c>
      <c r="J4024" s="209" t="s">
        <v>5447</v>
      </c>
      <c r="K4024" s="210">
        <v>150.82</v>
      </c>
      <c r="L4024" s="209" t="s">
        <v>5390</v>
      </c>
    </row>
    <row r="4025" spans="1:12" ht="13.5">
      <c r="A4025" s="209" t="s">
        <v>8969</v>
      </c>
      <c r="B4025" s="209" t="s">
        <v>8970</v>
      </c>
      <c r="C4025" s="209" t="s">
        <v>8291</v>
      </c>
      <c r="D4025" s="209" t="s">
        <v>9236</v>
      </c>
      <c r="E4025" s="210" t="s">
        <v>357</v>
      </c>
      <c r="F4025" s="209" t="s">
        <v>357</v>
      </c>
      <c r="G4025" s="209">
        <v>89791</v>
      </c>
      <c r="H4025" s="209" t="s">
        <v>9569</v>
      </c>
      <c r="I4025" s="209" t="s">
        <v>161</v>
      </c>
      <c r="J4025" s="209" t="s">
        <v>5447</v>
      </c>
      <c r="K4025" s="210">
        <v>145.66999999999999</v>
      </c>
      <c r="L4025" s="209" t="s">
        <v>5390</v>
      </c>
    </row>
    <row r="4026" spans="1:12" ht="13.5">
      <c r="A4026" s="209" t="s">
        <v>8969</v>
      </c>
      <c r="B4026" s="209" t="s">
        <v>8970</v>
      </c>
      <c r="C4026" s="209" t="s">
        <v>8291</v>
      </c>
      <c r="D4026" s="209" t="s">
        <v>9236</v>
      </c>
      <c r="E4026" s="210" t="s">
        <v>357</v>
      </c>
      <c r="F4026" s="209" t="s">
        <v>357</v>
      </c>
      <c r="G4026" s="209">
        <v>89792</v>
      </c>
      <c r="H4026" s="209" t="s">
        <v>9570</v>
      </c>
      <c r="I4026" s="209" t="s">
        <v>161</v>
      </c>
      <c r="J4026" s="209" t="s">
        <v>5447</v>
      </c>
      <c r="K4026" s="210">
        <v>179.04</v>
      </c>
      <c r="L4026" s="209" t="s">
        <v>5390</v>
      </c>
    </row>
    <row r="4027" spans="1:12" ht="13.5">
      <c r="A4027" s="209" t="s">
        <v>8969</v>
      </c>
      <c r="B4027" s="209" t="s">
        <v>8970</v>
      </c>
      <c r="C4027" s="209" t="s">
        <v>8291</v>
      </c>
      <c r="D4027" s="209" t="s">
        <v>9236</v>
      </c>
      <c r="E4027" s="210" t="s">
        <v>357</v>
      </c>
      <c r="F4027" s="209" t="s">
        <v>357</v>
      </c>
      <c r="G4027" s="209">
        <v>89793</v>
      </c>
      <c r="H4027" s="209" t="s">
        <v>9571</v>
      </c>
      <c r="I4027" s="209" t="s">
        <v>161</v>
      </c>
      <c r="J4027" s="209" t="s">
        <v>5447</v>
      </c>
      <c r="K4027" s="210">
        <v>211.08</v>
      </c>
      <c r="L4027" s="209" t="s">
        <v>5390</v>
      </c>
    </row>
    <row r="4028" spans="1:12" ht="13.5">
      <c r="A4028" s="209" t="s">
        <v>8969</v>
      </c>
      <c r="B4028" s="209" t="s">
        <v>8970</v>
      </c>
      <c r="C4028" s="209" t="s">
        <v>8291</v>
      </c>
      <c r="D4028" s="209" t="s">
        <v>9236</v>
      </c>
      <c r="E4028" s="210" t="s">
        <v>357</v>
      </c>
      <c r="F4028" s="209" t="s">
        <v>357</v>
      </c>
      <c r="G4028" s="209">
        <v>89794</v>
      </c>
      <c r="H4028" s="209" t="s">
        <v>9572</v>
      </c>
      <c r="I4028" s="209" t="s">
        <v>161</v>
      </c>
      <c r="J4028" s="209" t="s">
        <v>5447</v>
      </c>
      <c r="K4028" s="210">
        <v>19.02</v>
      </c>
      <c r="L4028" s="209" t="s">
        <v>5390</v>
      </c>
    </row>
    <row r="4029" spans="1:12" ht="13.5">
      <c r="A4029" s="209" t="s">
        <v>8969</v>
      </c>
      <c r="B4029" s="209" t="s">
        <v>8970</v>
      </c>
      <c r="C4029" s="209" t="s">
        <v>8291</v>
      </c>
      <c r="D4029" s="209" t="s">
        <v>9236</v>
      </c>
      <c r="E4029" s="210" t="s">
        <v>357</v>
      </c>
      <c r="F4029" s="209" t="s">
        <v>357</v>
      </c>
      <c r="G4029" s="209">
        <v>89795</v>
      </c>
      <c r="H4029" s="209" t="s">
        <v>9573</v>
      </c>
      <c r="I4029" s="209" t="s">
        <v>161</v>
      </c>
      <c r="J4029" s="209" t="s">
        <v>5447</v>
      </c>
      <c r="K4029" s="210">
        <v>41.19</v>
      </c>
      <c r="L4029" s="209" t="s">
        <v>5390</v>
      </c>
    </row>
    <row r="4030" spans="1:12" ht="13.5">
      <c r="A4030" s="209" t="s">
        <v>8969</v>
      </c>
      <c r="B4030" s="209" t="s">
        <v>8970</v>
      </c>
      <c r="C4030" s="209" t="s">
        <v>8291</v>
      </c>
      <c r="D4030" s="209" t="s">
        <v>9236</v>
      </c>
      <c r="E4030" s="210" t="s">
        <v>357</v>
      </c>
      <c r="F4030" s="209" t="s">
        <v>357</v>
      </c>
      <c r="G4030" s="209">
        <v>89796</v>
      </c>
      <c r="H4030" s="209" t="s">
        <v>9574</v>
      </c>
      <c r="I4030" s="209" t="s">
        <v>161</v>
      </c>
      <c r="J4030" s="209" t="s">
        <v>5447</v>
      </c>
      <c r="K4030" s="210">
        <v>43.18</v>
      </c>
      <c r="L4030" s="209" t="s">
        <v>5390</v>
      </c>
    </row>
    <row r="4031" spans="1:12" ht="13.5">
      <c r="A4031" s="209" t="s">
        <v>8969</v>
      </c>
      <c r="B4031" s="209" t="s">
        <v>8970</v>
      </c>
      <c r="C4031" s="209" t="s">
        <v>8291</v>
      </c>
      <c r="D4031" s="209" t="s">
        <v>9236</v>
      </c>
      <c r="E4031" s="210" t="s">
        <v>357</v>
      </c>
      <c r="F4031" s="209" t="s">
        <v>357</v>
      </c>
      <c r="G4031" s="209">
        <v>89797</v>
      </c>
      <c r="H4031" s="209" t="s">
        <v>9575</v>
      </c>
      <c r="I4031" s="209" t="s">
        <v>161</v>
      </c>
      <c r="J4031" s="209" t="s">
        <v>5447</v>
      </c>
      <c r="K4031" s="210">
        <v>52.15</v>
      </c>
      <c r="L4031" s="209" t="s">
        <v>5390</v>
      </c>
    </row>
    <row r="4032" spans="1:12" ht="13.5">
      <c r="A4032" s="209" t="s">
        <v>8969</v>
      </c>
      <c r="B4032" s="209" t="s">
        <v>8970</v>
      </c>
      <c r="C4032" s="209" t="s">
        <v>8291</v>
      </c>
      <c r="D4032" s="209" t="s">
        <v>9236</v>
      </c>
      <c r="E4032" s="210" t="s">
        <v>357</v>
      </c>
      <c r="F4032" s="209" t="s">
        <v>357</v>
      </c>
      <c r="G4032" s="209">
        <v>89801</v>
      </c>
      <c r="H4032" s="209" t="s">
        <v>9576</v>
      </c>
      <c r="I4032" s="209" t="s">
        <v>161</v>
      </c>
      <c r="J4032" s="209" t="s">
        <v>5447</v>
      </c>
      <c r="K4032" s="210">
        <v>10</v>
      </c>
      <c r="L4032" s="209" t="s">
        <v>5390</v>
      </c>
    </row>
    <row r="4033" spans="1:12" ht="13.5">
      <c r="A4033" s="209" t="s">
        <v>8969</v>
      </c>
      <c r="B4033" s="209" t="s">
        <v>8970</v>
      </c>
      <c r="C4033" s="209" t="s">
        <v>8291</v>
      </c>
      <c r="D4033" s="209" t="s">
        <v>9236</v>
      </c>
      <c r="E4033" s="210" t="s">
        <v>357</v>
      </c>
      <c r="F4033" s="209" t="s">
        <v>357</v>
      </c>
      <c r="G4033" s="209">
        <v>89802</v>
      </c>
      <c r="H4033" s="209" t="s">
        <v>9577</v>
      </c>
      <c r="I4033" s="209" t="s">
        <v>161</v>
      </c>
      <c r="J4033" s="209" t="s">
        <v>5447</v>
      </c>
      <c r="K4033" s="210">
        <v>10.81</v>
      </c>
      <c r="L4033" s="209" t="s">
        <v>5390</v>
      </c>
    </row>
    <row r="4034" spans="1:12" ht="13.5">
      <c r="A4034" s="209" t="s">
        <v>8969</v>
      </c>
      <c r="B4034" s="209" t="s">
        <v>8970</v>
      </c>
      <c r="C4034" s="209" t="s">
        <v>8291</v>
      </c>
      <c r="D4034" s="209" t="s">
        <v>9236</v>
      </c>
      <c r="E4034" s="210" t="s">
        <v>357</v>
      </c>
      <c r="F4034" s="209" t="s">
        <v>357</v>
      </c>
      <c r="G4034" s="209">
        <v>89803</v>
      </c>
      <c r="H4034" s="209" t="s">
        <v>9578</v>
      </c>
      <c r="I4034" s="209" t="s">
        <v>161</v>
      </c>
      <c r="J4034" s="209" t="s">
        <v>5447</v>
      </c>
      <c r="K4034" s="210">
        <v>19.43</v>
      </c>
      <c r="L4034" s="209" t="s">
        <v>5390</v>
      </c>
    </row>
    <row r="4035" spans="1:12" ht="13.5">
      <c r="A4035" s="209" t="s">
        <v>8969</v>
      </c>
      <c r="B4035" s="209" t="s">
        <v>8970</v>
      </c>
      <c r="C4035" s="209" t="s">
        <v>8291</v>
      </c>
      <c r="D4035" s="209" t="s">
        <v>9236</v>
      </c>
      <c r="E4035" s="210" t="s">
        <v>357</v>
      </c>
      <c r="F4035" s="209" t="s">
        <v>357</v>
      </c>
      <c r="G4035" s="209">
        <v>89804</v>
      </c>
      <c r="H4035" s="209" t="s">
        <v>9579</v>
      </c>
      <c r="I4035" s="209" t="s">
        <v>161</v>
      </c>
      <c r="J4035" s="209" t="s">
        <v>5447</v>
      </c>
      <c r="K4035" s="210">
        <v>21.86</v>
      </c>
      <c r="L4035" s="209" t="s">
        <v>5390</v>
      </c>
    </row>
    <row r="4036" spans="1:12" ht="13.5">
      <c r="A4036" s="209" t="s">
        <v>8969</v>
      </c>
      <c r="B4036" s="209" t="s">
        <v>8970</v>
      </c>
      <c r="C4036" s="209" t="s">
        <v>8291</v>
      </c>
      <c r="D4036" s="209" t="s">
        <v>9236</v>
      </c>
      <c r="E4036" s="210" t="s">
        <v>357</v>
      </c>
      <c r="F4036" s="209" t="s">
        <v>357</v>
      </c>
      <c r="G4036" s="209">
        <v>89805</v>
      </c>
      <c r="H4036" s="209" t="s">
        <v>9580</v>
      </c>
      <c r="I4036" s="209" t="s">
        <v>161</v>
      </c>
      <c r="J4036" s="209" t="s">
        <v>5447</v>
      </c>
      <c r="K4036" s="210">
        <v>20.48</v>
      </c>
      <c r="L4036" s="209" t="s">
        <v>5390</v>
      </c>
    </row>
    <row r="4037" spans="1:12" ht="13.5">
      <c r="A4037" s="209" t="s">
        <v>8969</v>
      </c>
      <c r="B4037" s="209" t="s">
        <v>8970</v>
      </c>
      <c r="C4037" s="209" t="s">
        <v>8291</v>
      </c>
      <c r="D4037" s="209" t="s">
        <v>9236</v>
      </c>
      <c r="E4037" s="210" t="s">
        <v>357</v>
      </c>
      <c r="F4037" s="209" t="s">
        <v>357</v>
      </c>
      <c r="G4037" s="209">
        <v>89806</v>
      </c>
      <c r="H4037" s="209" t="s">
        <v>9581</v>
      </c>
      <c r="I4037" s="209" t="s">
        <v>161</v>
      </c>
      <c r="J4037" s="209" t="s">
        <v>5447</v>
      </c>
      <c r="K4037" s="210">
        <v>21.57</v>
      </c>
      <c r="L4037" s="209" t="s">
        <v>5390</v>
      </c>
    </row>
    <row r="4038" spans="1:12" ht="13.5">
      <c r="A4038" s="209" t="s">
        <v>8969</v>
      </c>
      <c r="B4038" s="209" t="s">
        <v>8970</v>
      </c>
      <c r="C4038" s="209" t="s">
        <v>8291</v>
      </c>
      <c r="D4038" s="209" t="s">
        <v>9236</v>
      </c>
      <c r="E4038" s="210" t="s">
        <v>357</v>
      </c>
      <c r="F4038" s="209" t="s">
        <v>357</v>
      </c>
      <c r="G4038" s="209">
        <v>89807</v>
      </c>
      <c r="H4038" s="209" t="s">
        <v>9582</v>
      </c>
      <c r="I4038" s="209" t="s">
        <v>161</v>
      </c>
      <c r="J4038" s="209" t="s">
        <v>5447</v>
      </c>
      <c r="K4038" s="210">
        <v>39.51</v>
      </c>
      <c r="L4038" s="209" t="s">
        <v>5390</v>
      </c>
    </row>
    <row r="4039" spans="1:12" ht="13.5">
      <c r="A4039" s="209" t="s">
        <v>8969</v>
      </c>
      <c r="B4039" s="209" t="s">
        <v>8970</v>
      </c>
      <c r="C4039" s="209" t="s">
        <v>8291</v>
      </c>
      <c r="D4039" s="209" t="s">
        <v>9236</v>
      </c>
      <c r="E4039" s="210" t="s">
        <v>357</v>
      </c>
      <c r="F4039" s="209" t="s">
        <v>357</v>
      </c>
      <c r="G4039" s="209">
        <v>89808</v>
      </c>
      <c r="H4039" s="209" t="s">
        <v>9583</v>
      </c>
      <c r="I4039" s="209" t="s">
        <v>161</v>
      </c>
      <c r="J4039" s="209" t="s">
        <v>5447</v>
      </c>
      <c r="K4039" s="210">
        <v>62.46</v>
      </c>
      <c r="L4039" s="209" t="s">
        <v>5390</v>
      </c>
    </row>
    <row r="4040" spans="1:12" ht="13.5">
      <c r="A4040" s="209" t="s">
        <v>8969</v>
      </c>
      <c r="B4040" s="209" t="s">
        <v>8970</v>
      </c>
      <c r="C4040" s="209" t="s">
        <v>8291</v>
      </c>
      <c r="D4040" s="209" t="s">
        <v>9236</v>
      </c>
      <c r="E4040" s="210" t="s">
        <v>357</v>
      </c>
      <c r="F4040" s="209" t="s">
        <v>357</v>
      </c>
      <c r="G4040" s="209">
        <v>89809</v>
      </c>
      <c r="H4040" s="209" t="s">
        <v>9584</v>
      </c>
      <c r="I4040" s="209" t="s">
        <v>161</v>
      </c>
      <c r="J4040" s="209" t="s">
        <v>5447</v>
      </c>
      <c r="K4040" s="210">
        <v>27.97</v>
      </c>
      <c r="L4040" s="209" t="s">
        <v>5390</v>
      </c>
    </row>
    <row r="4041" spans="1:12" ht="13.5">
      <c r="A4041" s="209" t="s">
        <v>8969</v>
      </c>
      <c r="B4041" s="209" t="s">
        <v>8970</v>
      </c>
      <c r="C4041" s="209" t="s">
        <v>8291</v>
      </c>
      <c r="D4041" s="209" t="s">
        <v>9236</v>
      </c>
      <c r="E4041" s="210" t="s">
        <v>357</v>
      </c>
      <c r="F4041" s="209" t="s">
        <v>357</v>
      </c>
      <c r="G4041" s="209">
        <v>89810</v>
      </c>
      <c r="H4041" s="209" t="s">
        <v>9585</v>
      </c>
      <c r="I4041" s="209" t="s">
        <v>161</v>
      </c>
      <c r="J4041" s="209" t="s">
        <v>5447</v>
      </c>
      <c r="K4041" s="210">
        <v>28.9</v>
      </c>
      <c r="L4041" s="209" t="s">
        <v>5390</v>
      </c>
    </row>
    <row r="4042" spans="1:12" ht="13.5">
      <c r="A4042" s="209" t="s">
        <v>8969</v>
      </c>
      <c r="B4042" s="209" t="s">
        <v>8970</v>
      </c>
      <c r="C4042" s="209" t="s">
        <v>8291</v>
      </c>
      <c r="D4042" s="209" t="s">
        <v>9236</v>
      </c>
      <c r="E4042" s="210" t="s">
        <v>357</v>
      </c>
      <c r="F4042" s="209" t="s">
        <v>357</v>
      </c>
      <c r="G4042" s="209">
        <v>89811</v>
      </c>
      <c r="H4042" s="209" t="s">
        <v>9586</v>
      </c>
      <c r="I4042" s="209" t="s">
        <v>161</v>
      </c>
      <c r="J4042" s="209" t="s">
        <v>5447</v>
      </c>
      <c r="K4042" s="210">
        <v>44.74</v>
      </c>
      <c r="L4042" s="209" t="s">
        <v>5390</v>
      </c>
    </row>
    <row r="4043" spans="1:12" ht="13.5">
      <c r="A4043" s="209" t="s">
        <v>8969</v>
      </c>
      <c r="B4043" s="209" t="s">
        <v>8970</v>
      </c>
      <c r="C4043" s="209" t="s">
        <v>8291</v>
      </c>
      <c r="D4043" s="209" t="s">
        <v>9236</v>
      </c>
      <c r="E4043" s="210" t="s">
        <v>357</v>
      </c>
      <c r="F4043" s="209" t="s">
        <v>357</v>
      </c>
      <c r="G4043" s="209">
        <v>89812</v>
      </c>
      <c r="H4043" s="209" t="s">
        <v>9587</v>
      </c>
      <c r="I4043" s="209" t="s">
        <v>161</v>
      </c>
      <c r="J4043" s="209" t="s">
        <v>5447</v>
      </c>
      <c r="K4043" s="210">
        <v>83.81</v>
      </c>
      <c r="L4043" s="209" t="s">
        <v>5390</v>
      </c>
    </row>
    <row r="4044" spans="1:12" ht="13.5">
      <c r="A4044" s="209" t="s">
        <v>8969</v>
      </c>
      <c r="B4044" s="209" t="s">
        <v>8970</v>
      </c>
      <c r="C4044" s="209" t="s">
        <v>8291</v>
      </c>
      <c r="D4044" s="209" t="s">
        <v>9236</v>
      </c>
      <c r="E4044" s="210" t="s">
        <v>357</v>
      </c>
      <c r="F4044" s="209" t="s">
        <v>357</v>
      </c>
      <c r="G4044" s="209">
        <v>89813</v>
      </c>
      <c r="H4044" s="209" t="s">
        <v>9588</v>
      </c>
      <c r="I4044" s="209" t="s">
        <v>161</v>
      </c>
      <c r="J4044" s="209" t="s">
        <v>5447</v>
      </c>
      <c r="K4044" s="210">
        <v>6.09</v>
      </c>
      <c r="L4044" s="209" t="s">
        <v>5390</v>
      </c>
    </row>
    <row r="4045" spans="1:12" ht="13.5">
      <c r="A4045" s="209" t="s">
        <v>8969</v>
      </c>
      <c r="B4045" s="209" t="s">
        <v>8970</v>
      </c>
      <c r="C4045" s="209" t="s">
        <v>8291</v>
      </c>
      <c r="D4045" s="209" t="s">
        <v>9236</v>
      </c>
      <c r="E4045" s="210" t="s">
        <v>357</v>
      </c>
      <c r="F4045" s="209" t="s">
        <v>357</v>
      </c>
      <c r="G4045" s="209">
        <v>89814</v>
      </c>
      <c r="H4045" s="209" t="s">
        <v>9589</v>
      </c>
      <c r="I4045" s="209" t="s">
        <v>161</v>
      </c>
      <c r="J4045" s="209" t="s">
        <v>5447</v>
      </c>
      <c r="K4045" s="210">
        <v>18.690000000000001</v>
      </c>
      <c r="L4045" s="209" t="s">
        <v>5390</v>
      </c>
    </row>
    <row r="4046" spans="1:12" ht="13.5">
      <c r="A4046" s="209" t="s">
        <v>8969</v>
      </c>
      <c r="B4046" s="209" t="s">
        <v>8970</v>
      </c>
      <c r="C4046" s="209" t="s">
        <v>8291</v>
      </c>
      <c r="D4046" s="209" t="s">
        <v>9236</v>
      </c>
      <c r="E4046" s="210" t="s">
        <v>357</v>
      </c>
      <c r="F4046" s="209" t="s">
        <v>357</v>
      </c>
      <c r="G4046" s="209">
        <v>89815</v>
      </c>
      <c r="H4046" s="209" t="s">
        <v>9590</v>
      </c>
      <c r="I4046" s="209" t="s">
        <v>161</v>
      </c>
      <c r="J4046" s="209" t="s">
        <v>5447</v>
      </c>
      <c r="K4046" s="210">
        <v>27.6</v>
      </c>
      <c r="L4046" s="209" t="s">
        <v>5390</v>
      </c>
    </row>
    <row r="4047" spans="1:12" ht="13.5">
      <c r="A4047" s="209" t="s">
        <v>8969</v>
      </c>
      <c r="B4047" s="209" t="s">
        <v>8970</v>
      </c>
      <c r="C4047" s="209" t="s">
        <v>8291</v>
      </c>
      <c r="D4047" s="209" t="s">
        <v>9236</v>
      </c>
      <c r="E4047" s="210" t="s">
        <v>357</v>
      </c>
      <c r="F4047" s="209" t="s">
        <v>357</v>
      </c>
      <c r="G4047" s="209">
        <v>89816</v>
      </c>
      <c r="H4047" s="209" t="s">
        <v>9591</v>
      </c>
      <c r="I4047" s="209" t="s">
        <v>161</v>
      </c>
      <c r="J4047" s="209" t="s">
        <v>5447</v>
      </c>
      <c r="K4047" s="210">
        <v>39.89</v>
      </c>
      <c r="L4047" s="209" t="s">
        <v>5390</v>
      </c>
    </row>
    <row r="4048" spans="1:12" ht="13.5">
      <c r="A4048" s="209" t="s">
        <v>8969</v>
      </c>
      <c r="B4048" s="209" t="s">
        <v>8970</v>
      </c>
      <c r="C4048" s="209" t="s">
        <v>8291</v>
      </c>
      <c r="D4048" s="209" t="s">
        <v>9236</v>
      </c>
      <c r="E4048" s="210" t="s">
        <v>357</v>
      </c>
      <c r="F4048" s="209" t="s">
        <v>357</v>
      </c>
      <c r="G4048" s="209">
        <v>89817</v>
      </c>
      <c r="H4048" s="209" t="s">
        <v>9592</v>
      </c>
      <c r="I4048" s="209" t="s">
        <v>161</v>
      </c>
      <c r="J4048" s="209" t="s">
        <v>5447</v>
      </c>
      <c r="K4048" s="210">
        <v>14.38</v>
      </c>
      <c r="L4048" s="209" t="s">
        <v>5390</v>
      </c>
    </row>
    <row r="4049" spans="1:12" ht="13.5">
      <c r="A4049" s="209" t="s">
        <v>8969</v>
      </c>
      <c r="B4049" s="209" t="s">
        <v>8970</v>
      </c>
      <c r="C4049" s="209" t="s">
        <v>8291</v>
      </c>
      <c r="D4049" s="209" t="s">
        <v>9236</v>
      </c>
      <c r="E4049" s="210" t="s">
        <v>357</v>
      </c>
      <c r="F4049" s="209" t="s">
        <v>357</v>
      </c>
      <c r="G4049" s="209">
        <v>89818</v>
      </c>
      <c r="H4049" s="209" t="s">
        <v>9593</v>
      </c>
      <c r="I4049" s="209" t="s">
        <v>161</v>
      </c>
      <c r="J4049" s="209" t="s">
        <v>5447</v>
      </c>
      <c r="K4049" s="210">
        <v>51.31</v>
      </c>
      <c r="L4049" s="209" t="s">
        <v>5390</v>
      </c>
    </row>
    <row r="4050" spans="1:12" ht="13.5">
      <c r="A4050" s="209" t="s">
        <v>8969</v>
      </c>
      <c r="B4050" s="209" t="s">
        <v>8970</v>
      </c>
      <c r="C4050" s="209" t="s">
        <v>8291</v>
      </c>
      <c r="D4050" s="209" t="s">
        <v>9236</v>
      </c>
      <c r="E4050" s="210" t="s">
        <v>357</v>
      </c>
      <c r="F4050" s="209" t="s">
        <v>357</v>
      </c>
      <c r="G4050" s="209">
        <v>89819</v>
      </c>
      <c r="H4050" s="209" t="s">
        <v>9594</v>
      </c>
      <c r="I4050" s="209" t="s">
        <v>161</v>
      </c>
      <c r="J4050" s="209" t="s">
        <v>5447</v>
      </c>
      <c r="K4050" s="210">
        <v>25.01</v>
      </c>
      <c r="L4050" s="209" t="s">
        <v>5390</v>
      </c>
    </row>
    <row r="4051" spans="1:12" ht="13.5">
      <c r="A4051" s="209" t="s">
        <v>8969</v>
      </c>
      <c r="B4051" s="209" t="s">
        <v>8970</v>
      </c>
      <c r="C4051" s="209" t="s">
        <v>8291</v>
      </c>
      <c r="D4051" s="209" t="s">
        <v>9236</v>
      </c>
      <c r="E4051" s="210" t="s">
        <v>357</v>
      </c>
      <c r="F4051" s="209" t="s">
        <v>357</v>
      </c>
      <c r="G4051" s="209">
        <v>89821</v>
      </c>
      <c r="H4051" s="209" t="s">
        <v>9595</v>
      </c>
      <c r="I4051" s="209" t="s">
        <v>161</v>
      </c>
      <c r="J4051" s="209" t="s">
        <v>5447</v>
      </c>
      <c r="K4051" s="210">
        <v>18.350000000000001</v>
      </c>
      <c r="L4051" s="209" t="s">
        <v>5390</v>
      </c>
    </row>
    <row r="4052" spans="1:12" ht="13.5">
      <c r="A4052" s="209" t="s">
        <v>8969</v>
      </c>
      <c r="B4052" s="209" t="s">
        <v>8970</v>
      </c>
      <c r="C4052" s="209" t="s">
        <v>8291</v>
      </c>
      <c r="D4052" s="209" t="s">
        <v>9236</v>
      </c>
      <c r="E4052" s="210" t="s">
        <v>357</v>
      </c>
      <c r="F4052" s="209" t="s">
        <v>357</v>
      </c>
      <c r="G4052" s="209">
        <v>89822</v>
      </c>
      <c r="H4052" s="209" t="s">
        <v>9596</v>
      </c>
      <c r="I4052" s="209" t="s">
        <v>161</v>
      </c>
      <c r="J4052" s="209" t="s">
        <v>5447</v>
      </c>
      <c r="K4052" s="210">
        <v>24.83</v>
      </c>
      <c r="L4052" s="209" t="s">
        <v>5390</v>
      </c>
    </row>
    <row r="4053" spans="1:12" ht="13.5">
      <c r="A4053" s="209" t="s">
        <v>8969</v>
      </c>
      <c r="B4053" s="209" t="s">
        <v>8970</v>
      </c>
      <c r="C4053" s="209" t="s">
        <v>8291</v>
      </c>
      <c r="D4053" s="209" t="s">
        <v>9236</v>
      </c>
      <c r="E4053" s="210" t="s">
        <v>357</v>
      </c>
      <c r="F4053" s="209" t="s">
        <v>357</v>
      </c>
      <c r="G4053" s="209">
        <v>89823</v>
      </c>
      <c r="H4053" s="209" t="s">
        <v>9597</v>
      </c>
      <c r="I4053" s="209" t="s">
        <v>161</v>
      </c>
      <c r="J4053" s="209" t="s">
        <v>5447</v>
      </c>
      <c r="K4053" s="210">
        <v>36.43</v>
      </c>
      <c r="L4053" s="209" t="s">
        <v>5390</v>
      </c>
    </row>
    <row r="4054" spans="1:12" ht="13.5">
      <c r="A4054" s="209" t="s">
        <v>8969</v>
      </c>
      <c r="B4054" s="209" t="s">
        <v>8970</v>
      </c>
      <c r="C4054" s="209" t="s">
        <v>8291</v>
      </c>
      <c r="D4054" s="209" t="s">
        <v>9236</v>
      </c>
      <c r="E4054" s="210" t="s">
        <v>357</v>
      </c>
      <c r="F4054" s="209" t="s">
        <v>357</v>
      </c>
      <c r="G4054" s="209">
        <v>89824</v>
      </c>
      <c r="H4054" s="209" t="s">
        <v>9598</v>
      </c>
      <c r="I4054" s="209" t="s">
        <v>161</v>
      </c>
      <c r="J4054" s="209" t="s">
        <v>5447</v>
      </c>
      <c r="K4054" s="210">
        <v>37.450000000000003</v>
      </c>
      <c r="L4054" s="209" t="s">
        <v>5390</v>
      </c>
    </row>
    <row r="4055" spans="1:12" ht="13.5">
      <c r="A4055" s="209" t="s">
        <v>8969</v>
      </c>
      <c r="B4055" s="209" t="s">
        <v>8970</v>
      </c>
      <c r="C4055" s="209" t="s">
        <v>8291</v>
      </c>
      <c r="D4055" s="209" t="s">
        <v>9236</v>
      </c>
      <c r="E4055" s="210" t="s">
        <v>357</v>
      </c>
      <c r="F4055" s="209" t="s">
        <v>357</v>
      </c>
      <c r="G4055" s="209">
        <v>89825</v>
      </c>
      <c r="H4055" s="209" t="s">
        <v>9599</v>
      </c>
      <c r="I4055" s="209" t="s">
        <v>161</v>
      </c>
      <c r="J4055" s="209" t="s">
        <v>5447</v>
      </c>
      <c r="K4055" s="210">
        <v>18.02</v>
      </c>
      <c r="L4055" s="209" t="s">
        <v>5390</v>
      </c>
    </row>
    <row r="4056" spans="1:12" ht="13.5">
      <c r="A4056" s="209" t="s">
        <v>8969</v>
      </c>
      <c r="B4056" s="209" t="s">
        <v>8970</v>
      </c>
      <c r="C4056" s="209" t="s">
        <v>8291</v>
      </c>
      <c r="D4056" s="209" t="s">
        <v>9236</v>
      </c>
      <c r="E4056" s="210" t="s">
        <v>357</v>
      </c>
      <c r="F4056" s="209" t="s">
        <v>357</v>
      </c>
      <c r="G4056" s="209">
        <v>89826</v>
      </c>
      <c r="H4056" s="209" t="s">
        <v>9600</v>
      </c>
      <c r="I4056" s="209" t="s">
        <v>161</v>
      </c>
      <c r="J4056" s="209" t="s">
        <v>5447</v>
      </c>
      <c r="K4056" s="210">
        <v>121.11</v>
      </c>
      <c r="L4056" s="209" t="s">
        <v>5390</v>
      </c>
    </row>
    <row r="4057" spans="1:12" ht="13.5">
      <c r="A4057" s="209" t="s">
        <v>8969</v>
      </c>
      <c r="B4057" s="209" t="s">
        <v>8970</v>
      </c>
      <c r="C4057" s="209" t="s">
        <v>8291</v>
      </c>
      <c r="D4057" s="209" t="s">
        <v>9236</v>
      </c>
      <c r="E4057" s="210" t="s">
        <v>357</v>
      </c>
      <c r="F4057" s="209" t="s">
        <v>357</v>
      </c>
      <c r="G4057" s="209">
        <v>89827</v>
      </c>
      <c r="H4057" s="209" t="s">
        <v>9601</v>
      </c>
      <c r="I4057" s="209" t="s">
        <v>161</v>
      </c>
      <c r="J4057" s="209" t="s">
        <v>5447</v>
      </c>
      <c r="K4057" s="210">
        <v>20.64</v>
      </c>
      <c r="L4057" s="209" t="s">
        <v>5390</v>
      </c>
    </row>
    <row r="4058" spans="1:12" ht="13.5">
      <c r="A4058" s="209" t="s">
        <v>8969</v>
      </c>
      <c r="B4058" s="209" t="s">
        <v>8970</v>
      </c>
      <c r="C4058" s="209" t="s">
        <v>8291</v>
      </c>
      <c r="D4058" s="209" t="s">
        <v>9236</v>
      </c>
      <c r="E4058" s="210" t="s">
        <v>357</v>
      </c>
      <c r="F4058" s="209" t="s">
        <v>357</v>
      </c>
      <c r="G4058" s="209">
        <v>89828</v>
      </c>
      <c r="H4058" s="209" t="s">
        <v>9602</v>
      </c>
      <c r="I4058" s="209" t="s">
        <v>161</v>
      </c>
      <c r="J4058" s="209" t="s">
        <v>5447</v>
      </c>
      <c r="K4058" s="210">
        <v>58.02</v>
      </c>
      <c r="L4058" s="209" t="s">
        <v>5390</v>
      </c>
    </row>
    <row r="4059" spans="1:12" ht="13.5">
      <c r="A4059" s="209" t="s">
        <v>8969</v>
      </c>
      <c r="B4059" s="209" t="s">
        <v>8970</v>
      </c>
      <c r="C4059" s="209" t="s">
        <v>8291</v>
      </c>
      <c r="D4059" s="209" t="s">
        <v>9236</v>
      </c>
      <c r="E4059" s="210" t="s">
        <v>357</v>
      </c>
      <c r="F4059" s="209" t="s">
        <v>357</v>
      </c>
      <c r="G4059" s="209">
        <v>89829</v>
      </c>
      <c r="H4059" s="209" t="s">
        <v>9603</v>
      </c>
      <c r="I4059" s="209" t="s">
        <v>161</v>
      </c>
      <c r="J4059" s="209" t="s">
        <v>5447</v>
      </c>
      <c r="K4059" s="210">
        <v>36.799999999999997</v>
      </c>
      <c r="L4059" s="209" t="s">
        <v>5390</v>
      </c>
    </row>
    <row r="4060" spans="1:12" ht="13.5">
      <c r="A4060" s="209" t="s">
        <v>8969</v>
      </c>
      <c r="B4060" s="209" t="s">
        <v>8970</v>
      </c>
      <c r="C4060" s="209" t="s">
        <v>8291</v>
      </c>
      <c r="D4060" s="209" t="s">
        <v>9236</v>
      </c>
      <c r="E4060" s="210" t="s">
        <v>357</v>
      </c>
      <c r="F4060" s="209" t="s">
        <v>357</v>
      </c>
      <c r="G4060" s="209">
        <v>89830</v>
      </c>
      <c r="H4060" s="209" t="s">
        <v>9604</v>
      </c>
      <c r="I4060" s="209" t="s">
        <v>161</v>
      </c>
      <c r="J4060" s="209" t="s">
        <v>5447</v>
      </c>
      <c r="K4060" s="210">
        <v>39.11</v>
      </c>
      <c r="L4060" s="209" t="s">
        <v>5390</v>
      </c>
    </row>
    <row r="4061" spans="1:12" ht="13.5">
      <c r="A4061" s="209" t="s">
        <v>8969</v>
      </c>
      <c r="B4061" s="209" t="s">
        <v>8970</v>
      </c>
      <c r="C4061" s="209" t="s">
        <v>8291</v>
      </c>
      <c r="D4061" s="209" t="s">
        <v>9236</v>
      </c>
      <c r="E4061" s="210" t="s">
        <v>357</v>
      </c>
      <c r="F4061" s="209" t="s">
        <v>357</v>
      </c>
      <c r="G4061" s="209">
        <v>89831</v>
      </c>
      <c r="H4061" s="209" t="s">
        <v>9605</v>
      </c>
      <c r="I4061" s="209" t="s">
        <v>161</v>
      </c>
      <c r="J4061" s="209" t="s">
        <v>5447</v>
      </c>
      <c r="K4061" s="210">
        <v>61.95</v>
      </c>
      <c r="L4061" s="209" t="s">
        <v>5390</v>
      </c>
    </row>
    <row r="4062" spans="1:12" ht="13.5">
      <c r="A4062" s="209" t="s">
        <v>8969</v>
      </c>
      <c r="B4062" s="209" t="s">
        <v>8970</v>
      </c>
      <c r="C4062" s="209" t="s">
        <v>8291</v>
      </c>
      <c r="D4062" s="209" t="s">
        <v>9236</v>
      </c>
      <c r="E4062" s="210" t="s">
        <v>357</v>
      </c>
      <c r="F4062" s="209" t="s">
        <v>357</v>
      </c>
      <c r="G4062" s="209">
        <v>89832</v>
      </c>
      <c r="H4062" s="209" t="s">
        <v>9606</v>
      </c>
      <c r="I4062" s="209" t="s">
        <v>161</v>
      </c>
      <c r="J4062" s="209" t="s">
        <v>5447</v>
      </c>
      <c r="K4062" s="210">
        <v>39.53</v>
      </c>
      <c r="L4062" s="209" t="s">
        <v>5390</v>
      </c>
    </row>
    <row r="4063" spans="1:12" ht="13.5">
      <c r="A4063" s="209" t="s">
        <v>8969</v>
      </c>
      <c r="B4063" s="209" t="s">
        <v>8970</v>
      </c>
      <c r="C4063" s="209" t="s">
        <v>8291</v>
      </c>
      <c r="D4063" s="209" t="s">
        <v>9236</v>
      </c>
      <c r="E4063" s="210" t="s">
        <v>357</v>
      </c>
      <c r="F4063" s="209" t="s">
        <v>357</v>
      </c>
      <c r="G4063" s="209">
        <v>89833</v>
      </c>
      <c r="H4063" s="209" t="s">
        <v>9607</v>
      </c>
      <c r="I4063" s="209" t="s">
        <v>161</v>
      </c>
      <c r="J4063" s="209" t="s">
        <v>5447</v>
      </c>
      <c r="K4063" s="210">
        <v>44.48</v>
      </c>
      <c r="L4063" s="209" t="s">
        <v>5390</v>
      </c>
    </row>
    <row r="4064" spans="1:12" ht="13.5">
      <c r="A4064" s="209" t="s">
        <v>8969</v>
      </c>
      <c r="B4064" s="209" t="s">
        <v>8970</v>
      </c>
      <c r="C4064" s="209" t="s">
        <v>8291</v>
      </c>
      <c r="D4064" s="209" t="s">
        <v>9236</v>
      </c>
      <c r="E4064" s="210" t="s">
        <v>357</v>
      </c>
      <c r="F4064" s="209" t="s">
        <v>357</v>
      </c>
      <c r="G4064" s="209">
        <v>89834</v>
      </c>
      <c r="H4064" s="209" t="s">
        <v>9608</v>
      </c>
      <c r="I4064" s="209" t="s">
        <v>161</v>
      </c>
      <c r="J4064" s="209" t="s">
        <v>5447</v>
      </c>
      <c r="K4064" s="210">
        <v>53.45</v>
      </c>
      <c r="L4064" s="209" t="s">
        <v>5390</v>
      </c>
    </row>
    <row r="4065" spans="1:12" ht="13.5">
      <c r="A4065" s="209" t="s">
        <v>8969</v>
      </c>
      <c r="B4065" s="209" t="s">
        <v>8970</v>
      </c>
      <c r="C4065" s="209" t="s">
        <v>8291</v>
      </c>
      <c r="D4065" s="209" t="s">
        <v>9236</v>
      </c>
      <c r="E4065" s="210" t="s">
        <v>357</v>
      </c>
      <c r="F4065" s="209" t="s">
        <v>357</v>
      </c>
      <c r="G4065" s="209">
        <v>89835</v>
      </c>
      <c r="H4065" s="209" t="s">
        <v>9609</v>
      </c>
      <c r="I4065" s="209" t="s">
        <v>161</v>
      </c>
      <c r="J4065" s="209" t="s">
        <v>5447</v>
      </c>
      <c r="K4065" s="210">
        <v>42.55</v>
      </c>
      <c r="L4065" s="209" t="s">
        <v>5390</v>
      </c>
    </row>
    <row r="4066" spans="1:12" ht="13.5">
      <c r="A4066" s="209" t="s">
        <v>8969</v>
      </c>
      <c r="B4066" s="209" t="s">
        <v>8970</v>
      </c>
      <c r="C4066" s="209" t="s">
        <v>8291</v>
      </c>
      <c r="D4066" s="209" t="s">
        <v>9236</v>
      </c>
      <c r="E4066" s="210" t="s">
        <v>357</v>
      </c>
      <c r="F4066" s="209" t="s">
        <v>357</v>
      </c>
      <c r="G4066" s="209">
        <v>89836</v>
      </c>
      <c r="H4066" s="209" t="s">
        <v>9610</v>
      </c>
      <c r="I4066" s="209" t="s">
        <v>161</v>
      </c>
      <c r="J4066" s="209" t="s">
        <v>5447</v>
      </c>
      <c r="K4066" s="210">
        <v>190.38</v>
      </c>
      <c r="L4066" s="209" t="s">
        <v>5390</v>
      </c>
    </row>
    <row r="4067" spans="1:12" ht="13.5">
      <c r="A4067" s="209" t="s">
        <v>8969</v>
      </c>
      <c r="B4067" s="209" t="s">
        <v>8970</v>
      </c>
      <c r="C4067" s="209" t="s">
        <v>8291</v>
      </c>
      <c r="D4067" s="209" t="s">
        <v>9236</v>
      </c>
      <c r="E4067" s="210" t="s">
        <v>357</v>
      </c>
      <c r="F4067" s="209" t="s">
        <v>357</v>
      </c>
      <c r="G4067" s="209">
        <v>89837</v>
      </c>
      <c r="H4067" s="209" t="s">
        <v>9611</v>
      </c>
      <c r="I4067" s="209" t="s">
        <v>161</v>
      </c>
      <c r="J4067" s="209" t="s">
        <v>5447</v>
      </c>
      <c r="K4067" s="210">
        <v>127.85</v>
      </c>
      <c r="L4067" s="209" t="s">
        <v>5390</v>
      </c>
    </row>
    <row r="4068" spans="1:12" ht="13.5">
      <c r="A4068" s="209" t="s">
        <v>8969</v>
      </c>
      <c r="B4068" s="209" t="s">
        <v>8970</v>
      </c>
      <c r="C4068" s="209" t="s">
        <v>8291</v>
      </c>
      <c r="D4068" s="209" t="s">
        <v>9236</v>
      </c>
      <c r="E4068" s="210" t="s">
        <v>357</v>
      </c>
      <c r="F4068" s="209" t="s">
        <v>357</v>
      </c>
      <c r="G4068" s="209">
        <v>89838</v>
      </c>
      <c r="H4068" s="209" t="s">
        <v>9612</v>
      </c>
      <c r="I4068" s="209" t="s">
        <v>161</v>
      </c>
      <c r="J4068" s="209" t="s">
        <v>5447</v>
      </c>
      <c r="K4068" s="210">
        <v>146.38999999999999</v>
      </c>
      <c r="L4068" s="209" t="s">
        <v>5390</v>
      </c>
    </row>
    <row r="4069" spans="1:12" ht="13.5">
      <c r="A4069" s="209" t="s">
        <v>8969</v>
      </c>
      <c r="B4069" s="209" t="s">
        <v>8970</v>
      </c>
      <c r="C4069" s="209" t="s">
        <v>8291</v>
      </c>
      <c r="D4069" s="209" t="s">
        <v>9236</v>
      </c>
      <c r="E4069" s="210" t="s">
        <v>357</v>
      </c>
      <c r="F4069" s="209" t="s">
        <v>357</v>
      </c>
      <c r="G4069" s="209">
        <v>89839</v>
      </c>
      <c r="H4069" s="209" t="s">
        <v>9613</v>
      </c>
      <c r="I4069" s="209" t="s">
        <v>161</v>
      </c>
      <c r="J4069" s="209" t="s">
        <v>5447</v>
      </c>
      <c r="K4069" s="210">
        <v>165.91</v>
      </c>
      <c r="L4069" s="209" t="s">
        <v>5390</v>
      </c>
    </row>
    <row r="4070" spans="1:12" ht="13.5">
      <c r="A4070" s="209" t="s">
        <v>8969</v>
      </c>
      <c r="B4070" s="209" t="s">
        <v>8970</v>
      </c>
      <c r="C4070" s="209" t="s">
        <v>8291</v>
      </c>
      <c r="D4070" s="209" t="s">
        <v>9236</v>
      </c>
      <c r="E4070" s="210" t="s">
        <v>357</v>
      </c>
      <c r="F4070" s="209" t="s">
        <v>357</v>
      </c>
      <c r="G4070" s="209">
        <v>89840</v>
      </c>
      <c r="H4070" s="209" t="s">
        <v>9614</v>
      </c>
      <c r="I4070" s="209" t="s">
        <v>161</v>
      </c>
      <c r="J4070" s="209" t="s">
        <v>5447</v>
      </c>
      <c r="K4070" s="210">
        <v>173.29</v>
      </c>
      <c r="L4070" s="209" t="s">
        <v>5390</v>
      </c>
    </row>
    <row r="4071" spans="1:12" ht="13.5">
      <c r="A4071" s="209" t="s">
        <v>8969</v>
      </c>
      <c r="B4071" s="209" t="s">
        <v>8970</v>
      </c>
      <c r="C4071" s="209" t="s">
        <v>8291</v>
      </c>
      <c r="D4071" s="209" t="s">
        <v>9236</v>
      </c>
      <c r="E4071" s="210" t="s">
        <v>357</v>
      </c>
      <c r="F4071" s="209" t="s">
        <v>357</v>
      </c>
      <c r="G4071" s="209">
        <v>89841</v>
      </c>
      <c r="H4071" s="209" t="s">
        <v>9615</v>
      </c>
      <c r="I4071" s="209" t="s">
        <v>161</v>
      </c>
      <c r="J4071" s="209" t="s">
        <v>5447</v>
      </c>
      <c r="K4071" s="210">
        <v>252.5</v>
      </c>
      <c r="L4071" s="209" t="s">
        <v>5390</v>
      </c>
    </row>
    <row r="4072" spans="1:12" ht="13.5">
      <c r="A4072" s="209" t="s">
        <v>8969</v>
      </c>
      <c r="B4072" s="209" t="s">
        <v>8970</v>
      </c>
      <c r="C4072" s="209" t="s">
        <v>8291</v>
      </c>
      <c r="D4072" s="209" t="s">
        <v>9236</v>
      </c>
      <c r="E4072" s="210" t="s">
        <v>357</v>
      </c>
      <c r="F4072" s="209" t="s">
        <v>357</v>
      </c>
      <c r="G4072" s="209">
        <v>89842</v>
      </c>
      <c r="H4072" s="209" t="s">
        <v>9616</v>
      </c>
      <c r="I4072" s="209" t="s">
        <v>161</v>
      </c>
      <c r="J4072" s="209" t="s">
        <v>5447</v>
      </c>
      <c r="K4072" s="210">
        <v>48.36</v>
      </c>
      <c r="L4072" s="209" t="s">
        <v>5390</v>
      </c>
    </row>
    <row r="4073" spans="1:12" ht="13.5">
      <c r="A4073" s="209" t="s">
        <v>8969</v>
      </c>
      <c r="B4073" s="209" t="s">
        <v>8970</v>
      </c>
      <c r="C4073" s="209" t="s">
        <v>8291</v>
      </c>
      <c r="D4073" s="209" t="s">
        <v>9236</v>
      </c>
      <c r="E4073" s="210" t="s">
        <v>357</v>
      </c>
      <c r="F4073" s="209" t="s">
        <v>357</v>
      </c>
      <c r="G4073" s="209">
        <v>89844</v>
      </c>
      <c r="H4073" s="209" t="s">
        <v>9617</v>
      </c>
      <c r="I4073" s="209" t="s">
        <v>161</v>
      </c>
      <c r="J4073" s="209" t="s">
        <v>5447</v>
      </c>
      <c r="K4073" s="210">
        <v>60.9</v>
      </c>
      <c r="L4073" s="209" t="s">
        <v>5390</v>
      </c>
    </row>
    <row r="4074" spans="1:12" ht="13.5">
      <c r="A4074" s="209" t="s">
        <v>8969</v>
      </c>
      <c r="B4074" s="209" t="s">
        <v>8970</v>
      </c>
      <c r="C4074" s="209" t="s">
        <v>8291</v>
      </c>
      <c r="D4074" s="209" t="s">
        <v>9236</v>
      </c>
      <c r="E4074" s="210" t="s">
        <v>357</v>
      </c>
      <c r="F4074" s="209" t="s">
        <v>357</v>
      </c>
      <c r="G4074" s="209">
        <v>89845</v>
      </c>
      <c r="H4074" s="209" t="s">
        <v>9618</v>
      </c>
      <c r="I4074" s="209" t="s">
        <v>161</v>
      </c>
      <c r="J4074" s="209" t="s">
        <v>5447</v>
      </c>
      <c r="K4074" s="210">
        <v>95.35</v>
      </c>
      <c r="L4074" s="209" t="s">
        <v>5390</v>
      </c>
    </row>
    <row r="4075" spans="1:12" ht="13.5">
      <c r="A4075" s="209" t="s">
        <v>8969</v>
      </c>
      <c r="B4075" s="209" t="s">
        <v>8970</v>
      </c>
      <c r="C4075" s="209" t="s">
        <v>8291</v>
      </c>
      <c r="D4075" s="209" t="s">
        <v>9236</v>
      </c>
      <c r="E4075" s="210" t="s">
        <v>357</v>
      </c>
      <c r="F4075" s="209" t="s">
        <v>357</v>
      </c>
      <c r="G4075" s="209">
        <v>89846</v>
      </c>
      <c r="H4075" s="209" t="s">
        <v>9619</v>
      </c>
      <c r="I4075" s="209" t="s">
        <v>161</v>
      </c>
      <c r="J4075" s="209" t="s">
        <v>5447</v>
      </c>
      <c r="K4075" s="210">
        <v>203.24</v>
      </c>
      <c r="L4075" s="209" t="s">
        <v>5390</v>
      </c>
    </row>
    <row r="4076" spans="1:12" ht="13.5">
      <c r="A4076" s="209" t="s">
        <v>8969</v>
      </c>
      <c r="B4076" s="209" t="s">
        <v>8970</v>
      </c>
      <c r="C4076" s="209" t="s">
        <v>8291</v>
      </c>
      <c r="D4076" s="209" t="s">
        <v>9236</v>
      </c>
      <c r="E4076" s="210" t="s">
        <v>357</v>
      </c>
      <c r="F4076" s="209" t="s">
        <v>357</v>
      </c>
      <c r="G4076" s="209">
        <v>89847</v>
      </c>
      <c r="H4076" s="209" t="s">
        <v>9620</v>
      </c>
      <c r="I4076" s="209" t="s">
        <v>161</v>
      </c>
      <c r="J4076" s="209" t="s">
        <v>5447</v>
      </c>
      <c r="K4076" s="210">
        <v>243.8</v>
      </c>
      <c r="L4076" s="209" t="s">
        <v>5390</v>
      </c>
    </row>
    <row r="4077" spans="1:12" ht="13.5">
      <c r="A4077" s="209" t="s">
        <v>8969</v>
      </c>
      <c r="B4077" s="209" t="s">
        <v>8970</v>
      </c>
      <c r="C4077" s="209" t="s">
        <v>8291</v>
      </c>
      <c r="D4077" s="209" t="s">
        <v>9236</v>
      </c>
      <c r="E4077" s="210" t="s">
        <v>357</v>
      </c>
      <c r="F4077" s="209" t="s">
        <v>357</v>
      </c>
      <c r="G4077" s="209">
        <v>89850</v>
      </c>
      <c r="H4077" s="209" t="s">
        <v>9621</v>
      </c>
      <c r="I4077" s="209" t="s">
        <v>161</v>
      </c>
      <c r="J4077" s="209" t="s">
        <v>5447</v>
      </c>
      <c r="K4077" s="210">
        <v>30.34</v>
      </c>
      <c r="L4077" s="209" t="s">
        <v>5390</v>
      </c>
    </row>
    <row r="4078" spans="1:12" ht="13.5">
      <c r="A4078" s="209" t="s">
        <v>8969</v>
      </c>
      <c r="B4078" s="209" t="s">
        <v>8970</v>
      </c>
      <c r="C4078" s="209" t="s">
        <v>8291</v>
      </c>
      <c r="D4078" s="209" t="s">
        <v>9236</v>
      </c>
      <c r="E4078" s="210" t="s">
        <v>357</v>
      </c>
      <c r="F4078" s="209" t="s">
        <v>357</v>
      </c>
      <c r="G4078" s="209">
        <v>89851</v>
      </c>
      <c r="H4078" s="209" t="s">
        <v>9622</v>
      </c>
      <c r="I4078" s="209" t="s">
        <v>161</v>
      </c>
      <c r="J4078" s="209" t="s">
        <v>5447</v>
      </c>
      <c r="K4078" s="210">
        <v>31.27</v>
      </c>
      <c r="L4078" s="209" t="s">
        <v>5390</v>
      </c>
    </row>
    <row r="4079" spans="1:12" ht="13.5">
      <c r="A4079" s="209" t="s">
        <v>8969</v>
      </c>
      <c r="B4079" s="209" t="s">
        <v>8970</v>
      </c>
      <c r="C4079" s="209" t="s">
        <v>8291</v>
      </c>
      <c r="D4079" s="209" t="s">
        <v>9236</v>
      </c>
      <c r="E4079" s="210" t="s">
        <v>357</v>
      </c>
      <c r="F4079" s="209" t="s">
        <v>357</v>
      </c>
      <c r="G4079" s="209">
        <v>89852</v>
      </c>
      <c r="H4079" s="209" t="s">
        <v>9623</v>
      </c>
      <c r="I4079" s="209" t="s">
        <v>161</v>
      </c>
      <c r="J4079" s="209" t="s">
        <v>5447</v>
      </c>
      <c r="K4079" s="210">
        <v>47.11</v>
      </c>
      <c r="L4079" s="209" t="s">
        <v>5390</v>
      </c>
    </row>
    <row r="4080" spans="1:12" ht="13.5">
      <c r="A4080" s="209" t="s">
        <v>8969</v>
      </c>
      <c r="B4080" s="209" t="s">
        <v>8970</v>
      </c>
      <c r="C4080" s="209" t="s">
        <v>8291</v>
      </c>
      <c r="D4080" s="209" t="s">
        <v>9236</v>
      </c>
      <c r="E4080" s="210" t="s">
        <v>357</v>
      </c>
      <c r="F4080" s="209" t="s">
        <v>357</v>
      </c>
      <c r="G4080" s="209">
        <v>89853</v>
      </c>
      <c r="H4080" s="209" t="s">
        <v>9624</v>
      </c>
      <c r="I4080" s="209" t="s">
        <v>161</v>
      </c>
      <c r="J4080" s="209" t="s">
        <v>5447</v>
      </c>
      <c r="K4080" s="210">
        <v>86.18</v>
      </c>
      <c r="L4080" s="209" t="s">
        <v>5390</v>
      </c>
    </row>
    <row r="4081" spans="1:12" ht="13.5">
      <c r="A4081" s="209" t="s">
        <v>8969</v>
      </c>
      <c r="B4081" s="209" t="s">
        <v>8970</v>
      </c>
      <c r="C4081" s="209" t="s">
        <v>8291</v>
      </c>
      <c r="D4081" s="209" t="s">
        <v>9236</v>
      </c>
      <c r="E4081" s="210" t="s">
        <v>357</v>
      </c>
      <c r="F4081" s="209" t="s">
        <v>357</v>
      </c>
      <c r="G4081" s="209">
        <v>89854</v>
      </c>
      <c r="H4081" s="209" t="s">
        <v>9625</v>
      </c>
      <c r="I4081" s="209" t="s">
        <v>161</v>
      </c>
      <c r="J4081" s="209" t="s">
        <v>5447</v>
      </c>
      <c r="K4081" s="210">
        <v>109.76</v>
      </c>
      <c r="L4081" s="209" t="s">
        <v>5390</v>
      </c>
    </row>
    <row r="4082" spans="1:12" ht="13.5">
      <c r="A4082" s="209" t="s">
        <v>8969</v>
      </c>
      <c r="B4082" s="209" t="s">
        <v>8970</v>
      </c>
      <c r="C4082" s="209" t="s">
        <v>8291</v>
      </c>
      <c r="D4082" s="209" t="s">
        <v>9236</v>
      </c>
      <c r="E4082" s="210" t="s">
        <v>357</v>
      </c>
      <c r="F4082" s="209" t="s">
        <v>357</v>
      </c>
      <c r="G4082" s="209">
        <v>89855</v>
      </c>
      <c r="H4082" s="209" t="s">
        <v>9626</v>
      </c>
      <c r="I4082" s="209" t="s">
        <v>161</v>
      </c>
      <c r="J4082" s="209" t="s">
        <v>5447</v>
      </c>
      <c r="K4082" s="210">
        <v>115.58</v>
      </c>
      <c r="L4082" s="209" t="s">
        <v>5390</v>
      </c>
    </row>
    <row r="4083" spans="1:12" ht="13.5">
      <c r="A4083" s="209" t="s">
        <v>8969</v>
      </c>
      <c r="B4083" s="209" t="s">
        <v>8970</v>
      </c>
      <c r="C4083" s="209" t="s">
        <v>8291</v>
      </c>
      <c r="D4083" s="209" t="s">
        <v>9236</v>
      </c>
      <c r="E4083" s="210" t="s">
        <v>357</v>
      </c>
      <c r="F4083" s="209" t="s">
        <v>357</v>
      </c>
      <c r="G4083" s="209">
        <v>89856</v>
      </c>
      <c r="H4083" s="209" t="s">
        <v>9627</v>
      </c>
      <c r="I4083" s="209" t="s">
        <v>161</v>
      </c>
      <c r="J4083" s="209" t="s">
        <v>5447</v>
      </c>
      <c r="K4083" s="210">
        <v>19.95</v>
      </c>
      <c r="L4083" s="209" t="s">
        <v>5390</v>
      </c>
    </row>
    <row r="4084" spans="1:12" ht="13.5">
      <c r="A4084" s="209" t="s">
        <v>8969</v>
      </c>
      <c r="B4084" s="209" t="s">
        <v>8970</v>
      </c>
      <c r="C4084" s="209" t="s">
        <v>8291</v>
      </c>
      <c r="D4084" s="209" t="s">
        <v>9236</v>
      </c>
      <c r="E4084" s="210" t="s">
        <v>357</v>
      </c>
      <c r="F4084" s="209" t="s">
        <v>357</v>
      </c>
      <c r="G4084" s="209">
        <v>89857</v>
      </c>
      <c r="H4084" s="209" t="s">
        <v>9628</v>
      </c>
      <c r="I4084" s="209" t="s">
        <v>161</v>
      </c>
      <c r="J4084" s="209" t="s">
        <v>5447</v>
      </c>
      <c r="K4084" s="210">
        <v>38.020000000000003</v>
      </c>
      <c r="L4084" s="209" t="s">
        <v>5390</v>
      </c>
    </row>
    <row r="4085" spans="1:12" ht="13.5">
      <c r="A4085" s="209" t="s">
        <v>8969</v>
      </c>
      <c r="B4085" s="209" t="s">
        <v>8970</v>
      </c>
      <c r="C4085" s="209" t="s">
        <v>8291</v>
      </c>
      <c r="D4085" s="209" t="s">
        <v>9236</v>
      </c>
      <c r="E4085" s="210" t="s">
        <v>357</v>
      </c>
      <c r="F4085" s="209" t="s">
        <v>357</v>
      </c>
      <c r="G4085" s="209">
        <v>89860</v>
      </c>
      <c r="H4085" s="209" t="s">
        <v>9629</v>
      </c>
      <c r="I4085" s="209" t="s">
        <v>161</v>
      </c>
      <c r="J4085" s="209" t="s">
        <v>5447</v>
      </c>
      <c r="K4085" s="210">
        <v>47.64</v>
      </c>
      <c r="L4085" s="209" t="s">
        <v>5390</v>
      </c>
    </row>
    <row r="4086" spans="1:12" ht="13.5">
      <c r="A4086" s="209" t="s">
        <v>8969</v>
      </c>
      <c r="B4086" s="209" t="s">
        <v>8970</v>
      </c>
      <c r="C4086" s="209" t="s">
        <v>8291</v>
      </c>
      <c r="D4086" s="209" t="s">
        <v>9236</v>
      </c>
      <c r="E4086" s="210" t="s">
        <v>357</v>
      </c>
      <c r="F4086" s="209" t="s">
        <v>357</v>
      </c>
      <c r="G4086" s="209">
        <v>89861</v>
      </c>
      <c r="H4086" s="209" t="s">
        <v>9630</v>
      </c>
      <c r="I4086" s="209" t="s">
        <v>161</v>
      </c>
      <c r="J4086" s="209" t="s">
        <v>5447</v>
      </c>
      <c r="K4086" s="210">
        <v>56.61</v>
      </c>
      <c r="L4086" s="209" t="s">
        <v>5390</v>
      </c>
    </row>
    <row r="4087" spans="1:12" ht="13.5">
      <c r="A4087" s="209" t="s">
        <v>8969</v>
      </c>
      <c r="B4087" s="209" t="s">
        <v>8970</v>
      </c>
      <c r="C4087" s="209" t="s">
        <v>8291</v>
      </c>
      <c r="D4087" s="209" t="s">
        <v>9236</v>
      </c>
      <c r="E4087" s="210" t="s">
        <v>357</v>
      </c>
      <c r="F4087" s="209" t="s">
        <v>357</v>
      </c>
      <c r="G4087" s="209">
        <v>89866</v>
      </c>
      <c r="H4087" s="209" t="s">
        <v>9631</v>
      </c>
      <c r="I4087" s="209" t="s">
        <v>161</v>
      </c>
      <c r="J4087" s="209" t="s">
        <v>5447</v>
      </c>
      <c r="K4087" s="210">
        <v>6.52</v>
      </c>
      <c r="L4087" s="209" t="s">
        <v>5390</v>
      </c>
    </row>
    <row r="4088" spans="1:12" ht="13.5">
      <c r="A4088" s="209" t="s">
        <v>8969</v>
      </c>
      <c r="B4088" s="209" t="s">
        <v>8970</v>
      </c>
      <c r="C4088" s="209" t="s">
        <v>8291</v>
      </c>
      <c r="D4088" s="209" t="s">
        <v>9236</v>
      </c>
      <c r="E4088" s="210" t="s">
        <v>357</v>
      </c>
      <c r="F4088" s="209" t="s">
        <v>357</v>
      </c>
      <c r="G4088" s="209">
        <v>89867</v>
      </c>
      <c r="H4088" s="209" t="s">
        <v>9632</v>
      </c>
      <c r="I4088" s="209" t="s">
        <v>161</v>
      </c>
      <c r="J4088" s="209" t="s">
        <v>5447</v>
      </c>
      <c r="K4088" s="210">
        <v>7.49</v>
      </c>
      <c r="L4088" s="209" t="s">
        <v>5390</v>
      </c>
    </row>
    <row r="4089" spans="1:12" ht="13.5">
      <c r="A4089" s="209" t="s">
        <v>8969</v>
      </c>
      <c r="B4089" s="209" t="s">
        <v>8970</v>
      </c>
      <c r="C4089" s="209" t="s">
        <v>8291</v>
      </c>
      <c r="D4089" s="209" t="s">
        <v>9236</v>
      </c>
      <c r="E4089" s="210" t="s">
        <v>357</v>
      </c>
      <c r="F4089" s="209" t="s">
        <v>357</v>
      </c>
      <c r="G4089" s="209">
        <v>89868</v>
      </c>
      <c r="H4089" s="209" t="s">
        <v>9633</v>
      </c>
      <c r="I4089" s="209" t="s">
        <v>161</v>
      </c>
      <c r="J4089" s="209" t="s">
        <v>5447</v>
      </c>
      <c r="K4089" s="210">
        <v>5.17</v>
      </c>
      <c r="L4089" s="209" t="s">
        <v>5390</v>
      </c>
    </row>
    <row r="4090" spans="1:12" ht="13.5">
      <c r="A4090" s="209" t="s">
        <v>8969</v>
      </c>
      <c r="B4090" s="209" t="s">
        <v>8970</v>
      </c>
      <c r="C4090" s="209" t="s">
        <v>8291</v>
      </c>
      <c r="D4090" s="209" t="s">
        <v>9236</v>
      </c>
      <c r="E4090" s="210" t="s">
        <v>357</v>
      </c>
      <c r="F4090" s="209" t="s">
        <v>357</v>
      </c>
      <c r="G4090" s="209">
        <v>89869</v>
      </c>
      <c r="H4090" s="209" t="s">
        <v>9634</v>
      </c>
      <c r="I4090" s="209" t="s">
        <v>161</v>
      </c>
      <c r="J4090" s="209" t="s">
        <v>5447</v>
      </c>
      <c r="K4090" s="210">
        <v>9.18</v>
      </c>
      <c r="L4090" s="209" t="s">
        <v>5390</v>
      </c>
    </row>
    <row r="4091" spans="1:12" ht="13.5">
      <c r="A4091" s="209" t="s">
        <v>8969</v>
      </c>
      <c r="B4091" s="209" t="s">
        <v>8970</v>
      </c>
      <c r="C4091" s="209" t="s">
        <v>8291</v>
      </c>
      <c r="D4091" s="209" t="s">
        <v>9236</v>
      </c>
      <c r="E4091" s="210" t="s">
        <v>357</v>
      </c>
      <c r="F4091" s="209" t="s">
        <v>357</v>
      </c>
      <c r="G4091" s="209">
        <v>89979</v>
      </c>
      <c r="H4091" s="209" t="s">
        <v>9635</v>
      </c>
      <c r="I4091" s="209" t="s">
        <v>161</v>
      </c>
      <c r="J4091" s="209" t="s">
        <v>5447</v>
      </c>
      <c r="K4091" s="210">
        <v>27.79</v>
      </c>
      <c r="L4091" s="209" t="s">
        <v>5390</v>
      </c>
    </row>
    <row r="4092" spans="1:12" ht="13.5">
      <c r="A4092" s="209" t="s">
        <v>8969</v>
      </c>
      <c r="B4092" s="209" t="s">
        <v>8970</v>
      </c>
      <c r="C4092" s="209" t="s">
        <v>8291</v>
      </c>
      <c r="D4092" s="209" t="s">
        <v>9236</v>
      </c>
      <c r="E4092" s="210" t="s">
        <v>357</v>
      </c>
      <c r="F4092" s="209" t="s">
        <v>357</v>
      </c>
      <c r="G4092" s="209">
        <v>89981</v>
      </c>
      <c r="H4092" s="209" t="s">
        <v>9636</v>
      </c>
      <c r="I4092" s="209" t="s">
        <v>161</v>
      </c>
      <c r="J4092" s="209" t="s">
        <v>5447</v>
      </c>
      <c r="K4092" s="210">
        <v>25.4</v>
      </c>
      <c r="L4092" s="209" t="s">
        <v>5390</v>
      </c>
    </row>
    <row r="4093" spans="1:12" ht="13.5">
      <c r="A4093" s="209" t="s">
        <v>8969</v>
      </c>
      <c r="B4093" s="209" t="s">
        <v>8970</v>
      </c>
      <c r="C4093" s="209" t="s">
        <v>8291</v>
      </c>
      <c r="D4093" s="209" t="s">
        <v>9236</v>
      </c>
      <c r="E4093" s="210" t="s">
        <v>357</v>
      </c>
      <c r="F4093" s="209" t="s">
        <v>357</v>
      </c>
      <c r="G4093" s="209">
        <v>90373</v>
      </c>
      <c r="H4093" s="209" t="s">
        <v>9637</v>
      </c>
      <c r="I4093" s="209" t="s">
        <v>161</v>
      </c>
      <c r="J4093" s="209" t="s">
        <v>5447</v>
      </c>
      <c r="K4093" s="210">
        <v>13.05</v>
      </c>
      <c r="L4093" s="209" t="s">
        <v>5390</v>
      </c>
    </row>
    <row r="4094" spans="1:12" ht="13.5">
      <c r="A4094" s="209" t="s">
        <v>8969</v>
      </c>
      <c r="B4094" s="209" t="s">
        <v>8970</v>
      </c>
      <c r="C4094" s="209" t="s">
        <v>8291</v>
      </c>
      <c r="D4094" s="209" t="s">
        <v>9236</v>
      </c>
      <c r="E4094" s="210" t="s">
        <v>357</v>
      </c>
      <c r="F4094" s="209" t="s">
        <v>357</v>
      </c>
      <c r="G4094" s="209">
        <v>90374</v>
      </c>
      <c r="H4094" s="209" t="s">
        <v>9638</v>
      </c>
      <c r="I4094" s="209" t="s">
        <v>161</v>
      </c>
      <c r="J4094" s="209" t="s">
        <v>5447</v>
      </c>
      <c r="K4094" s="210">
        <v>23.02</v>
      </c>
      <c r="L4094" s="209" t="s">
        <v>5390</v>
      </c>
    </row>
    <row r="4095" spans="1:12" ht="13.5">
      <c r="A4095" s="209" t="s">
        <v>8969</v>
      </c>
      <c r="B4095" s="209" t="s">
        <v>8970</v>
      </c>
      <c r="C4095" s="209" t="s">
        <v>8291</v>
      </c>
      <c r="D4095" s="209" t="s">
        <v>9236</v>
      </c>
      <c r="E4095" s="210" t="s">
        <v>357</v>
      </c>
      <c r="F4095" s="209" t="s">
        <v>357</v>
      </c>
      <c r="G4095" s="209">
        <v>92287</v>
      </c>
      <c r="H4095" s="209" t="s">
        <v>9639</v>
      </c>
      <c r="I4095" s="209" t="s">
        <v>161</v>
      </c>
      <c r="J4095" s="209" t="s">
        <v>5389</v>
      </c>
      <c r="K4095" s="210">
        <v>16.46</v>
      </c>
      <c r="L4095" s="209" t="s">
        <v>5390</v>
      </c>
    </row>
    <row r="4096" spans="1:12" ht="13.5">
      <c r="A4096" s="209" t="s">
        <v>8969</v>
      </c>
      <c r="B4096" s="209" t="s">
        <v>8970</v>
      </c>
      <c r="C4096" s="209" t="s">
        <v>8291</v>
      </c>
      <c r="D4096" s="209" t="s">
        <v>9236</v>
      </c>
      <c r="E4096" s="210" t="s">
        <v>357</v>
      </c>
      <c r="F4096" s="209" t="s">
        <v>357</v>
      </c>
      <c r="G4096" s="209">
        <v>92288</v>
      </c>
      <c r="H4096" s="209" t="s">
        <v>9640</v>
      </c>
      <c r="I4096" s="209" t="s">
        <v>161</v>
      </c>
      <c r="J4096" s="209" t="s">
        <v>5389</v>
      </c>
      <c r="K4096" s="210">
        <v>26.19</v>
      </c>
      <c r="L4096" s="209" t="s">
        <v>5390</v>
      </c>
    </row>
    <row r="4097" spans="1:12" ht="13.5">
      <c r="A4097" s="209" t="s">
        <v>8969</v>
      </c>
      <c r="B4097" s="209" t="s">
        <v>8970</v>
      </c>
      <c r="C4097" s="209" t="s">
        <v>8291</v>
      </c>
      <c r="D4097" s="209" t="s">
        <v>9236</v>
      </c>
      <c r="E4097" s="210" t="s">
        <v>357</v>
      </c>
      <c r="F4097" s="209" t="s">
        <v>357</v>
      </c>
      <c r="G4097" s="209">
        <v>92289</v>
      </c>
      <c r="H4097" s="209" t="s">
        <v>9641</v>
      </c>
      <c r="I4097" s="209" t="s">
        <v>161</v>
      </c>
      <c r="J4097" s="209" t="s">
        <v>5389</v>
      </c>
      <c r="K4097" s="210">
        <v>46.94</v>
      </c>
      <c r="L4097" s="209" t="s">
        <v>5390</v>
      </c>
    </row>
    <row r="4098" spans="1:12" ht="13.5">
      <c r="A4098" s="209" t="s">
        <v>8969</v>
      </c>
      <c r="B4098" s="209" t="s">
        <v>8970</v>
      </c>
      <c r="C4098" s="209" t="s">
        <v>8291</v>
      </c>
      <c r="D4098" s="209" t="s">
        <v>9236</v>
      </c>
      <c r="E4098" s="210" t="s">
        <v>357</v>
      </c>
      <c r="F4098" s="209" t="s">
        <v>357</v>
      </c>
      <c r="G4098" s="209">
        <v>92290</v>
      </c>
      <c r="H4098" s="209" t="s">
        <v>9642</v>
      </c>
      <c r="I4098" s="209" t="s">
        <v>161</v>
      </c>
      <c r="J4098" s="209" t="s">
        <v>5389</v>
      </c>
      <c r="K4098" s="210">
        <v>71.540000000000006</v>
      </c>
      <c r="L4098" s="209" t="s">
        <v>5390</v>
      </c>
    </row>
    <row r="4099" spans="1:12" ht="13.5">
      <c r="A4099" s="209" t="s">
        <v>8969</v>
      </c>
      <c r="B4099" s="209" t="s">
        <v>8970</v>
      </c>
      <c r="C4099" s="209" t="s">
        <v>8291</v>
      </c>
      <c r="D4099" s="209" t="s">
        <v>9236</v>
      </c>
      <c r="E4099" s="210" t="s">
        <v>357</v>
      </c>
      <c r="F4099" s="209" t="s">
        <v>357</v>
      </c>
      <c r="G4099" s="209">
        <v>92291</v>
      </c>
      <c r="H4099" s="209" t="s">
        <v>9643</v>
      </c>
      <c r="I4099" s="209" t="s">
        <v>161</v>
      </c>
      <c r="J4099" s="209" t="s">
        <v>5389</v>
      </c>
      <c r="K4099" s="210">
        <v>111.27</v>
      </c>
      <c r="L4099" s="209" t="s">
        <v>5390</v>
      </c>
    </row>
    <row r="4100" spans="1:12" ht="13.5">
      <c r="A4100" s="209" t="s">
        <v>8969</v>
      </c>
      <c r="B4100" s="209" t="s">
        <v>8970</v>
      </c>
      <c r="C4100" s="209" t="s">
        <v>8291</v>
      </c>
      <c r="D4100" s="209" t="s">
        <v>9236</v>
      </c>
      <c r="E4100" s="210" t="s">
        <v>357</v>
      </c>
      <c r="F4100" s="209" t="s">
        <v>357</v>
      </c>
      <c r="G4100" s="209">
        <v>92292</v>
      </c>
      <c r="H4100" s="209" t="s">
        <v>9644</v>
      </c>
      <c r="I4100" s="209" t="s">
        <v>161</v>
      </c>
      <c r="J4100" s="209" t="s">
        <v>5389</v>
      </c>
      <c r="K4100" s="210">
        <v>348.59</v>
      </c>
      <c r="L4100" s="209" t="s">
        <v>5390</v>
      </c>
    </row>
    <row r="4101" spans="1:12" ht="13.5">
      <c r="A4101" s="209" t="s">
        <v>8969</v>
      </c>
      <c r="B4101" s="209" t="s">
        <v>8970</v>
      </c>
      <c r="C4101" s="209" t="s">
        <v>8291</v>
      </c>
      <c r="D4101" s="209" t="s">
        <v>9236</v>
      </c>
      <c r="E4101" s="210" t="s">
        <v>357</v>
      </c>
      <c r="F4101" s="209" t="s">
        <v>357</v>
      </c>
      <c r="G4101" s="209">
        <v>92293</v>
      </c>
      <c r="H4101" s="209" t="s">
        <v>9645</v>
      </c>
      <c r="I4101" s="209" t="s">
        <v>161</v>
      </c>
      <c r="J4101" s="209" t="s">
        <v>5389</v>
      </c>
      <c r="K4101" s="210">
        <v>9.27</v>
      </c>
      <c r="L4101" s="209" t="s">
        <v>5390</v>
      </c>
    </row>
    <row r="4102" spans="1:12" ht="13.5">
      <c r="A4102" s="209" t="s">
        <v>8969</v>
      </c>
      <c r="B4102" s="209" t="s">
        <v>8970</v>
      </c>
      <c r="C4102" s="209" t="s">
        <v>8291</v>
      </c>
      <c r="D4102" s="209" t="s">
        <v>9236</v>
      </c>
      <c r="E4102" s="210" t="s">
        <v>357</v>
      </c>
      <c r="F4102" s="209" t="s">
        <v>357</v>
      </c>
      <c r="G4102" s="209">
        <v>92294</v>
      </c>
      <c r="H4102" s="209" t="s">
        <v>9646</v>
      </c>
      <c r="I4102" s="209" t="s">
        <v>161</v>
      </c>
      <c r="J4102" s="209" t="s">
        <v>5389</v>
      </c>
      <c r="K4102" s="210">
        <v>15.9</v>
      </c>
      <c r="L4102" s="209" t="s">
        <v>5390</v>
      </c>
    </row>
    <row r="4103" spans="1:12" ht="13.5">
      <c r="A4103" s="209" t="s">
        <v>8969</v>
      </c>
      <c r="B4103" s="209" t="s">
        <v>8970</v>
      </c>
      <c r="C4103" s="209" t="s">
        <v>8291</v>
      </c>
      <c r="D4103" s="209" t="s">
        <v>9236</v>
      </c>
      <c r="E4103" s="210" t="s">
        <v>357</v>
      </c>
      <c r="F4103" s="209" t="s">
        <v>357</v>
      </c>
      <c r="G4103" s="209">
        <v>92295</v>
      </c>
      <c r="H4103" s="209" t="s">
        <v>9647</v>
      </c>
      <c r="I4103" s="209" t="s">
        <v>161</v>
      </c>
      <c r="J4103" s="209" t="s">
        <v>5389</v>
      </c>
      <c r="K4103" s="210">
        <v>30.44</v>
      </c>
      <c r="L4103" s="209" t="s">
        <v>5390</v>
      </c>
    </row>
    <row r="4104" spans="1:12" ht="13.5">
      <c r="A4104" s="209" t="s">
        <v>8969</v>
      </c>
      <c r="B4104" s="209" t="s">
        <v>8970</v>
      </c>
      <c r="C4104" s="209" t="s">
        <v>8291</v>
      </c>
      <c r="D4104" s="209" t="s">
        <v>9236</v>
      </c>
      <c r="E4104" s="210" t="s">
        <v>357</v>
      </c>
      <c r="F4104" s="209" t="s">
        <v>357</v>
      </c>
      <c r="G4104" s="209">
        <v>92296</v>
      </c>
      <c r="H4104" s="209" t="s">
        <v>9648</v>
      </c>
      <c r="I4104" s="209" t="s">
        <v>161</v>
      </c>
      <c r="J4104" s="209" t="s">
        <v>5389</v>
      </c>
      <c r="K4104" s="210">
        <v>40.43</v>
      </c>
      <c r="L4104" s="209" t="s">
        <v>5390</v>
      </c>
    </row>
    <row r="4105" spans="1:12" ht="13.5">
      <c r="A4105" s="209" t="s">
        <v>8969</v>
      </c>
      <c r="B4105" s="209" t="s">
        <v>8970</v>
      </c>
      <c r="C4105" s="209" t="s">
        <v>8291</v>
      </c>
      <c r="D4105" s="209" t="s">
        <v>9236</v>
      </c>
      <c r="E4105" s="210" t="s">
        <v>357</v>
      </c>
      <c r="F4105" s="209" t="s">
        <v>357</v>
      </c>
      <c r="G4105" s="209">
        <v>92297</v>
      </c>
      <c r="H4105" s="209" t="s">
        <v>9649</v>
      </c>
      <c r="I4105" s="209" t="s">
        <v>161</v>
      </c>
      <c r="J4105" s="209" t="s">
        <v>5389</v>
      </c>
      <c r="K4105" s="210">
        <v>63.02</v>
      </c>
      <c r="L4105" s="209" t="s">
        <v>5390</v>
      </c>
    </row>
    <row r="4106" spans="1:12" ht="13.5">
      <c r="A4106" s="209" t="s">
        <v>8969</v>
      </c>
      <c r="B4106" s="209" t="s">
        <v>8970</v>
      </c>
      <c r="C4106" s="209" t="s">
        <v>8291</v>
      </c>
      <c r="D4106" s="209" t="s">
        <v>9236</v>
      </c>
      <c r="E4106" s="210" t="s">
        <v>357</v>
      </c>
      <c r="F4106" s="209" t="s">
        <v>357</v>
      </c>
      <c r="G4106" s="209">
        <v>92298</v>
      </c>
      <c r="H4106" s="209" t="s">
        <v>9650</v>
      </c>
      <c r="I4106" s="209" t="s">
        <v>161</v>
      </c>
      <c r="J4106" s="209" t="s">
        <v>5389</v>
      </c>
      <c r="K4106" s="210">
        <v>179.22</v>
      </c>
      <c r="L4106" s="209" t="s">
        <v>5390</v>
      </c>
    </row>
    <row r="4107" spans="1:12" ht="13.5">
      <c r="A4107" s="209" t="s">
        <v>8969</v>
      </c>
      <c r="B4107" s="209" t="s">
        <v>8970</v>
      </c>
      <c r="C4107" s="209" t="s">
        <v>8291</v>
      </c>
      <c r="D4107" s="209" t="s">
        <v>9236</v>
      </c>
      <c r="E4107" s="210" t="s">
        <v>357</v>
      </c>
      <c r="F4107" s="209" t="s">
        <v>357</v>
      </c>
      <c r="G4107" s="209">
        <v>92299</v>
      </c>
      <c r="H4107" s="209" t="s">
        <v>9651</v>
      </c>
      <c r="I4107" s="209" t="s">
        <v>161</v>
      </c>
      <c r="J4107" s="209" t="s">
        <v>5389</v>
      </c>
      <c r="K4107" s="210">
        <v>21.65</v>
      </c>
      <c r="L4107" s="209" t="s">
        <v>5390</v>
      </c>
    </row>
    <row r="4108" spans="1:12" ht="13.5">
      <c r="A4108" s="209" t="s">
        <v>8969</v>
      </c>
      <c r="B4108" s="209" t="s">
        <v>8970</v>
      </c>
      <c r="C4108" s="209" t="s">
        <v>8291</v>
      </c>
      <c r="D4108" s="209" t="s">
        <v>9236</v>
      </c>
      <c r="E4108" s="210" t="s">
        <v>357</v>
      </c>
      <c r="F4108" s="209" t="s">
        <v>357</v>
      </c>
      <c r="G4108" s="209">
        <v>92300</v>
      </c>
      <c r="H4108" s="209" t="s">
        <v>9652</v>
      </c>
      <c r="I4108" s="209" t="s">
        <v>161</v>
      </c>
      <c r="J4108" s="209" t="s">
        <v>5389</v>
      </c>
      <c r="K4108" s="210">
        <v>33.24</v>
      </c>
      <c r="L4108" s="209" t="s">
        <v>5390</v>
      </c>
    </row>
    <row r="4109" spans="1:12" ht="13.5">
      <c r="A4109" s="209" t="s">
        <v>8969</v>
      </c>
      <c r="B4109" s="209" t="s">
        <v>8970</v>
      </c>
      <c r="C4109" s="209" t="s">
        <v>8291</v>
      </c>
      <c r="D4109" s="209" t="s">
        <v>9236</v>
      </c>
      <c r="E4109" s="210" t="s">
        <v>357</v>
      </c>
      <c r="F4109" s="209" t="s">
        <v>357</v>
      </c>
      <c r="G4109" s="209">
        <v>92301</v>
      </c>
      <c r="H4109" s="209" t="s">
        <v>9653</v>
      </c>
      <c r="I4109" s="209" t="s">
        <v>161</v>
      </c>
      <c r="J4109" s="209" t="s">
        <v>5389</v>
      </c>
      <c r="K4109" s="210">
        <v>66.81</v>
      </c>
      <c r="L4109" s="209" t="s">
        <v>5390</v>
      </c>
    </row>
    <row r="4110" spans="1:12" ht="13.5">
      <c r="A4110" s="209" t="s">
        <v>8969</v>
      </c>
      <c r="B4110" s="209" t="s">
        <v>8970</v>
      </c>
      <c r="C4110" s="209" t="s">
        <v>8291</v>
      </c>
      <c r="D4110" s="209" t="s">
        <v>9236</v>
      </c>
      <c r="E4110" s="210" t="s">
        <v>357</v>
      </c>
      <c r="F4110" s="209" t="s">
        <v>357</v>
      </c>
      <c r="G4110" s="209">
        <v>92302</v>
      </c>
      <c r="H4110" s="209" t="s">
        <v>9654</v>
      </c>
      <c r="I4110" s="209" t="s">
        <v>161</v>
      </c>
      <c r="J4110" s="209" t="s">
        <v>5389</v>
      </c>
      <c r="K4110" s="210">
        <v>88.47</v>
      </c>
      <c r="L4110" s="209" t="s">
        <v>5390</v>
      </c>
    </row>
    <row r="4111" spans="1:12" ht="13.5">
      <c r="A4111" s="209" t="s">
        <v>8969</v>
      </c>
      <c r="B4111" s="209" t="s">
        <v>8970</v>
      </c>
      <c r="C4111" s="209" t="s">
        <v>8291</v>
      </c>
      <c r="D4111" s="209" t="s">
        <v>9236</v>
      </c>
      <c r="E4111" s="210" t="s">
        <v>357</v>
      </c>
      <c r="F4111" s="209" t="s">
        <v>357</v>
      </c>
      <c r="G4111" s="209">
        <v>92303</v>
      </c>
      <c r="H4111" s="209" t="s">
        <v>9655</v>
      </c>
      <c r="I4111" s="209" t="s">
        <v>161</v>
      </c>
      <c r="J4111" s="209" t="s">
        <v>5389</v>
      </c>
      <c r="K4111" s="210">
        <v>163.54</v>
      </c>
      <c r="L4111" s="209" t="s">
        <v>5390</v>
      </c>
    </row>
    <row r="4112" spans="1:12" ht="13.5">
      <c r="A4112" s="209" t="s">
        <v>8969</v>
      </c>
      <c r="B4112" s="209" t="s">
        <v>8970</v>
      </c>
      <c r="C4112" s="209" t="s">
        <v>8291</v>
      </c>
      <c r="D4112" s="209" t="s">
        <v>9236</v>
      </c>
      <c r="E4112" s="210" t="s">
        <v>357</v>
      </c>
      <c r="F4112" s="209" t="s">
        <v>357</v>
      </c>
      <c r="G4112" s="209">
        <v>92304</v>
      </c>
      <c r="H4112" s="209" t="s">
        <v>9656</v>
      </c>
      <c r="I4112" s="209" t="s">
        <v>161</v>
      </c>
      <c r="J4112" s="209" t="s">
        <v>5389</v>
      </c>
      <c r="K4112" s="210">
        <v>428.38</v>
      </c>
      <c r="L4112" s="209" t="s">
        <v>5390</v>
      </c>
    </row>
    <row r="4113" spans="1:12" ht="13.5">
      <c r="A4113" s="209" t="s">
        <v>8969</v>
      </c>
      <c r="B4113" s="209" t="s">
        <v>8970</v>
      </c>
      <c r="C4113" s="209" t="s">
        <v>8291</v>
      </c>
      <c r="D4113" s="209" t="s">
        <v>9236</v>
      </c>
      <c r="E4113" s="210" t="s">
        <v>357</v>
      </c>
      <c r="F4113" s="209" t="s">
        <v>357</v>
      </c>
      <c r="G4113" s="209">
        <v>92311</v>
      </c>
      <c r="H4113" s="209" t="s">
        <v>9657</v>
      </c>
      <c r="I4113" s="209" t="s">
        <v>161</v>
      </c>
      <c r="J4113" s="209" t="s">
        <v>5389</v>
      </c>
      <c r="K4113" s="210">
        <v>11.57</v>
      </c>
      <c r="L4113" s="209" t="s">
        <v>5390</v>
      </c>
    </row>
    <row r="4114" spans="1:12" ht="13.5">
      <c r="A4114" s="209" t="s">
        <v>8969</v>
      </c>
      <c r="B4114" s="209" t="s">
        <v>8970</v>
      </c>
      <c r="C4114" s="209" t="s">
        <v>8291</v>
      </c>
      <c r="D4114" s="209" t="s">
        <v>9236</v>
      </c>
      <c r="E4114" s="210" t="s">
        <v>357</v>
      </c>
      <c r="F4114" s="209" t="s">
        <v>357</v>
      </c>
      <c r="G4114" s="209">
        <v>92312</v>
      </c>
      <c r="H4114" s="209" t="s">
        <v>9658</v>
      </c>
      <c r="I4114" s="209" t="s">
        <v>161</v>
      </c>
      <c r="J4114" s="209" t="s">
        <v>5389</v>
      </c>
      <c r="K4114" s="210">
        <v>19.809999999999999</v>
      </c>
      <c r="L4114" s="209" t="s">
        <v>5390</v>
      </c>
    </row>
    <row r="4115" spans="1:12" ht="13.5">
      <c r="A4115" s="209" t="s">
        <v>8969</v>
      </c>
      <c r="B4115" s="209" t="s">
        <v>8970</v>
      </c>
      <c r="C4115" s="209" t="s">
        <v>8291</v>
      </c>
      <c r="D4115" s="209" t="s">
        <v>9236</v>
      </c>
      <c r="E4115" s="210" t="s">
        <v>357</v>
      </c>
      <c r="F4115" s="209" t="s">
        <v>357</v>
      </c>
      <c r="G4115" s="209">
        <v>92313</v>
      </c>
      <c r="H4115" s="209" t="s">
        <v>9659</v>
      </c>
      <c r="I4115" s="209" t="s">
        <v>161</v>
      </c>
      <c r="J4115" s="209" t="s">
        <v>5389</v>
      </c>
      <c r="K4115" s="210">
        <v>29.29</v>
      </c>
      <c r="L4115" s="209" t="s">
        <v>5390</v>
      </c>
    </row>
    <row r="4116" spans="1:12" ht="13.5">
      <c r="A4116" s="209" t="s">
        <v>8969</v>
      </c>
      <c r="B4116" s="209" t="s">
        <v>8970</v>
      </c>
      <c r="C4116" s="209" t="s">
        <v>8291</v>
      </c>
      <c r="D4116" s="209" t="s">
        <v>9236</v>
      </c>
      <c r="E4116" s="210" t="s">
        <v>357</v>
      </c>
      <c r="F4116" s="209" t="s">
        <v>357</v>
      </c>
      <c r="G4116" s="209">
        <v>92314</v>
      </c>
      <c r="H4116" s="209" t="s">
        <v>9660</v>
      </c>
      <c r="I4116" s="209" t="s">
        <v>161</v>
      </c>
      <c r="J4116" s="209" t="s">
        <v>5389</v>
      </c>
      <c r="K4116" s="210">
        <v>7.69</v>
      </c>
      <c r="L4116" s="209" t="s">
        <v>5390</v>
      </c>
    </row>
    <row r="4117" spans="1:12" ht="13.5">
      <c r="A4117" s="209" t="s">
        <v>8969</v>
      </c>
      <c r="B4117" s="209" t="s">
        <v>8970</v>
      </c>
      <c r="C4117" s="209" t="s">
        <v>8291</v>
      </c>
      <c r="D4117" s="209" t="s">
        <v>9236</v>
      </c>
      <c r="E4117" s="210" t="s">
        <v>357</v>
      </c>
      <c r="F4117" s="209" t="s">
        <v>357</v>
      </c>
      <c r="G4117" s="209">
        <v>92315</v>
      </c>
      <c r="H4117" s="209" t="s">
        <v>9661</v>
      </c>
      <c r="I4117" s="209" t="s">
        <v>161</v>
      </c>
      <c r="J4117" s="209" t="s">
        <v>5389</v>
      </c>
      <c r="K4117" s="210">
        <v>11.52</v>
      </c>
      <c r="L4117" s="209" t="s">
        <v>5390</v>
      </c>
    </row>
    <row r="4118" spans="1:12" ht="13.5">
      <c r="A4118" s="209" t="s">
        <v>8969</v>
      </c>
      <c r="B4118" s="209" t="s">
        <v>8970</v>
      </c>
      <c r="C4118" s="209" t="s">
        <v>8291</v>
      </c>
      <c r="D4118" s="209" t="s">
        <v>9236</v>
      </c>
      <c r="E4118" s="210" t="s">
        <v>357</v>
      </c>
      <c r="F4118" s="209" t="s">
        <v>357</v>
      </c>
      <c r="G4118" s="209">
        <v>92316</v>
      </c>
      <c r="H4118" s="209" t="s">
        <v>9662</v>
      </c>
      <c r="I4118" s="209" t="s">
        <v>161</v>
      </c>
      <c r="J4118" s="209" t="s">
        <v>5389</v>
      </c>
      <c r="K4118" s="210">
        <v>17.98</v>
      </c>
      <c r="L4118" s="209" t="s">
        <v>5390</v>
      </c>
    </row>
    <row r="4119" spans="1:12" ht="13.5">
      <c r="A4119" s="209" t="s">
        <v>8969</v>
      </c>
      <c r="B4119" s="209" t="s">
        <v>8970</v>
      </c>
      <c r="C4119" s="209" t="s">
        <v>8291</v>
      </c>
      <c r="D4119" s="209" t="s">
        <v>9236</v>
      </c>
      <c r="E4119" s="210" t="s">
        <v>357</v>
      </c>
      <c r="F4119" s="209" t="s">
        <v>357</v>
      </c>
      <c r="G4119" s="209">
        <v>92317</v>
      </c>
      <c r="H4119" s="209" t="s">
        <v>9663</v>
      </c>
      <c r="I4119" s="209" t="s">
        <v>161</v>
      </c>
      <c r="J4119" s="209" t="s">
        <v>5389</v>
      </c>
      <c r="K4119" s="210">
        <v>16.2</v>
      </c>
      <c r="L4119" s="209" t="s">
        <v>5390</v>
      </c>
    </row>
    <row r="4120" spans="1:12" ht="13.5">
      <c r="A4120" s="209" t="s">
        <v>8969</v>
      </c>
      <c r="B4120" s="209" t="s">
        <v>8970</v>
      </c>
      <c r="C4120" s="209" t="s">
        <v>8291</v>
      </c>
      <c r="D4120" s="209" t="s">
        <v>9236</v>
      </c>
      <c r="E4120" s="210" t="s">
        <v>357</v>
      </c>
      <c r="F4120" s="209" t="s">
        <v>357</v>
      </c>
      <c r="G4120" s="209">
        <v>92318</v>
      </c>
      <c r="H4120" s="209" t="s">
        <v>9664</v>
      </c>
      <c r="I4120" s="209" t="s">
        <v>161</v>
      </c>
      <c r="J4120" s="209" t="s">
        <v>5389</v>
      </c>
      <c r="K4120" s="210">
        <v>26.12</v>
      </c>
      <c r="L4120" s="209" t="s">
        <v>5390</v>
      </c>
    </row>
    <row r="4121" spans="1:12" ht="13.5">
      <c r="A4121" s="209" t="s">
        <v>8969</v>
      </c>
      <c r="B4121" s="209" t="s">
        <v>8970</v>
      </c>
      <c r="C4121" s="209" t="s">
        <v>8291</v>
      </c>
      <c r="D4121" s="209" t="s">
        <v>9236</v>
      </c>
      <c r="E4121" s="210" t="s">
        <v>357</v>
      </c>
      <c r="F4121" s="209" t="s">
        <v>357</v>
      </c>
      <c r="G4121" s="209">
        <v>92319</v>
      </c>
      <c r="H4121" s="209" t="s">
        <v>9665</v>
      </c>
      <c r="I4121" s="209" t="s">
        <v>161</v>
      </c>
      <c r="J4121" s="209" t="s">
        <v>5389</v>
      </c>
      <c r="K4121" s="210">
        <v>37.36</v>
      </c>
      <c r="L4121" s="209" t="s">
        <v>5390</v>
      </c>
    </row>
    <row r="4122" spans="1:12" ht="13.5">
      <c r="A4122" s="209" t="s">
        <v>8969</v>
      </c>
      <c r="B4122" s="209" t="s">
        <v>8970</v>
      </c>
      <c r="C4122" s="209" t="s">
        <v>8291</v>
      </c>
      <c r="D4122" s="209" t="s">
        <v>9236</v>
      </c>
      <c r="E4122" s="210" t="s">
        <v>357</v>
      </c>
      <c r="F4122" s="209" t="s">
        <v>357</v>
      </c>
      <c r="G4122" s="209">
        <v>92326</v>
      </c>
      <c r="H4122" s="209" t="s">
        <v>9666</v>
      </c>
      <c r="I4122" s="209" t="s">
        <v>161</v>
      </c>
      <c r="J4122" s="209" t="s">
        <v>5389</v>
      </c>
      <c r="K4122" s="210">
        <v>12.12</v>
      </c>
      <c r="L4122" s="209" t="s">
        <v>5390</v>
      </c>
    </row>
    <row r="4123" spans="1:12" ht="13.5">
      <c r="A4123" s="209" t="s">
        <v>8969</v>
      </c>
      <c r="B4123" s="209" t="s">
        <v>8970</v>
      </c>
      <c r="C4123" s="209" t="s">
        <v>8291</v>
      </c>
      <c r="D4123" s="209" t="s">
        <v>9236</v>
      </c>
      <c r="E4123" s="210" t="s">
        <v>357</v>
      </c>
      <c r="F4123" s="209" t="s">
        <v>357</v>
      </c>
      <c r="G4123" s="209">
        <v>92327</v>
      </c>
      <c r="H4123" s="209" t="s">
        <v>9667</v>
      </c>
      <c r="I4123" s="209" t="s">
        <v>161</v>
      </c>
      <c r="J4123" s="209" t="s">
        <v>5389</v>
      </c>
      <c r="K4123" s="210">
        <v>22.29</v>
      </c>
      <c r="L4123" s="209" t="s">
        <v>5390</v>
      </c>
    </row>
    <row r="4124" spans="1:12" ht="13.5">
      <c r="A4124" s="209" t="s">
        <v>8969</v>
      </c>
      <c r="B4124" s="209" t="s">
        <v>8970</v>
      </c>
      <c r="C4124" s="209" t="s">
        <v>8291</v>
      </c>
      <c r="D4124" s="209" t="s">
        <v>9236</v>
      </c>
      <c r="E4124" s="210" t="s">
        <v>357</v>
      </c>
      <c r="F4124" s="209" t="s">
        <v>357</v>
      </c>
      <c r="G4124" s="209">
        <v>92328</v>
      </c>
      <c r="H4124" s="209" t="s">
        <v>9668</v>
      </c>
      <c r="I4124" s="209" t="s">
        <v>161</v>
      </c>
      <c r="J4124" s="209" t="s">
        <v>5389</v>
      </c>
      <c r="K4124" s="210">
        <v>33.729999999999997</v>
      </c>
      <c r="L4124" s="209" t="s">
        <v>5390</v>
      </c>
    </row>
    <row r="4125" spans="1:12" ht="13.5">
      <c r="A4125" s="209" t="s">
        <v>8969</v>
      </c>
      <c r="B4125" s="209" t="s">
        <v>8970</v>
      </c>
      <c r="C4125" s="209" t="s">
        <v>8291</v>
      </c>
      <c r="D4125" s="209" t="s">
        <v>9236</v>
      </c>
      <c r="E4125" s="210" t="s">
        <v>357</v>
      </c>
      <c r="F4125" s="209" t="s">
        <v>357</v>
      </c>
      <c r="G4125" s="209">
        <v>92329</v>
      </c>
      <c r="H4125" s="209" t="s">
        <v>9669</v>
      </c>
      <c r="I4125" s="209" t="s">
        <v>161</v>
      </c>
      <c r="J4125" s="209" t="s">
        <v>5389</v>
      </c>
      <c r="K4125" s="210">
        <v>7.84</v>
      </c>
      <c r="L4125" s="209" t="s">
        <v>5390</v>
      </c>
    </row>
    <row r="4126" spans="1:12" ht="13.5">
      <c r="A4126" s="209" t="s">
        <v>8969</v>
      </c>
      <c r="B4126" s="209" t="s">
        <v>8970</v>
      </c>
      <c r="C4126" s="209" t="s">
        <v>8291</v>
      </c>
      <c r="D4126" s="209" t="s">
        <v>9236</v>
      </c>
      <c r="E4126" s="210" t="s">
        <v>357</v>
      </c>
      <c r="F4126" s="209" t="s">
        <v>357</v>
      </c>
      <c r="G4126" s="209">
        <v>92330</v>
      </c>
      <c r="H4126" s="209" t="s">
        <v>9670</v>
      </c>
      <c r="I4126" s="209" t="s">
        <v>161</v>
      </c>
      <c r="J4126" s="209" t="s">
        <v>5389</v>
      </c>
      <c r="K4126" s="210">
        <v>13.2</v>
      </c>
      <c r="L4126" s="209" t="s">
        <v>5390</v>
      </c>
    </row>
    <row r="4127" spans="1:12" ht="13.5">
      <c r="A4127" s="209" t="s">
        <v>8969</v>
      </c>
      <c r="B4127" s="209" t="s">
        <v>8970</v>
      </c>
      <c r="C4127" s="209" t="s">
        <v>8291</v>
      </c>
      <c r="D4127" s="209" t="s">
        <v>9236</v>
      </c>
      <c r="E4127" s="210" t="s">
        <v>357</v>
      </c>
      <c r="F4127" s="209" t="s">
        <v>357</v>
      </c>
      <c r="G4127" s="209">
        <v>92331</v>
      </c>
      <c r="H4127" s="209" t="s">
        <v>9671</v>
      </c>
      <c r="I4127" s="209" t="s">
        <v>161</v>
      </c>
      <c r="J4127" s="209" t="s">
        <v>5389</v>
      </c>
      <c r="K4127" s="210">
        <v>20.98</v>
      </c>
      <c r="L4127" s="209" t="s">
        <v>5390</v>
      </c>
    </row>
    <row r="4128" spans="1:12" ht="13.5">
      <c r="A4128" s="209" t="s">
        <v>8969</v>
      </c>
      <c r="B4128" s="209" t="s">
        <v>8970</v>
      </c>
      <c r="C4128" s="209" t="s">
        <v>8291</v>
      </c>
      <c r="D4128" s="209" t="s">
        <v>9236</v>
      </c>
      <c r="E4128" s="210" t="s">
        <v>357</v>
      </c>
      <c r="F4128" s="209" t="s">
        <v>357</v>
      </c>
      <c r="G4128" s="209">
        <v>92332</v>
      </c>
      <c r="H4128" s="209" t="s">
        <v>9672</v>
      </c>
      <c r="I4128" s="209" t="s">
        <v>161</v>
      </c>
      <c r="J4128" s="209" t="s">
        <v>5389</v>
      </c>
      <c r="K4128" s="210">
        <v>16.48</v>
      </c>
      <c r="L4128" s="209" t="s">
        <v>5390</v>
      </c>
    </row>
    <row r="4129" spans="1:12" ht="13.5">
      <c r="A4129" s="209" t="s">
        <v>8969</v>
      </c>
      <c r="B4129" s="209" t="s">
        <v>8970</v>
      </c>
      <c r="C4129" s="209" t="s">
        <v>8291</v>
      </c>
      <c r="D4129" s="209" t="s">
        <v>9236</v>
      </c>
      <c r="E4129" s="210" t="s">
        <v>357</v>
      </c>
      <c r="F4129" s="209" t="s">
        <v>357</v>
      </c>
      <c r="G4129" s="209">
        <v>92333</v>
      </c>
      <c r="H4129" s="209" t="s">
        <v>9673</v>
      </c>
      <c r="I4129" s="209" t="s">
        <v>161</v>
      </c>
      <c r="J4129" s="209" t="s">
        <v>5389</v>
      </c>
      <c r="K4129" s="210">
        <v>29.46</v>
      </c>
      <c r="L4129" s="209" t="s">
        <v>5390</v>
      </c>
    </row>
    <row r="4130" spans="1:12" ht="13.5">
      <c r="A4130" s="209" t="s">
        <v>8969</v>
      </c>
      <c r="B4130" s="209" t="s">
        <v>8970</v>
      </c>
      <c r="C4130" s="209" t="s">
        <v>8291</v>
      </c>
      <c r="D4130" s="209" t="s">
        <v>9236</v>
      </c>
      <c r="E4130" s="210" t="s">
        <v>357</v>
      </c>
      <c r="F4130" s="209" t="s">
        <v>357</v>
      </c>
      <c r="G4130" s="209">
        <v>92334</v>
      </c>
      <c r="H4130" s="209" t="s">
        <v>9674</v>
      </c>
      <c r="I4130" s="209" t="s">
        <v>161</v>
      </c>
      <c r="J4130" s="209" t="s">
        <v>5389</v>
      </c>
      <c r="K4130" s="210">
        <v>43.3</v>
      </c>
      <c r="L4130" s="209" t="s">
        <v>5390</v>
      </c>
    </row>
    <row r="4131" spans="1:12" ht="13.5">
      <c r="A4131" s="209" t="s">
        <v>8969</v>
      </c>
      <c r="B4131" s="209" t="s">
        <v>8970</v>
      </c>
      <c r="C4131" s="209" t="s">
        <v>8291</v>
      </c>
      <c r="D4131" s="209" t="s">
        <v>9236</v>
      </c>
      <c r="E4131" s="210" t="s">
        <v>357</v>
      </c>
      <c r="F4131" s="209" t="s">
        <v>357</v>
      </c>
      <c r="G4131" s="209">
        <v>92344</v>
      </c>
      <c r="H4131" s="209" t="s">
        <v>9675</v>
      </c>
      <c r="I4131" s="209" t="s">
        <v>161</v>
      </c>
      <c r="J4131" s="209" t="s">
        <v>5389</v>
      </c>
      <c r="K4131" s="210">
        <v>65.36</v>
      </c>
      <c r="L4131" s="209" t="s">
        <v>5390</v>
      </c>
    </row>
    <row r="4132" spans="1:12" ht="13.5">
      <c r="A4132" s="209" t="s">
        <v>8969</v>
      </c>
      <c r="B4132" s="209" t="s">
        <v>8970</v>
      </c>
      <c r="C4132" s="209" t="s">
        <v>8291</v>
      </c>
      <c r="D4132" s="209" t="s">
        <v>9236</v>
      </c>
      <c r="E4132" s="210" t="s">
        <v>357</v>
      </c>
      <c r="F4132" s="209" t="s">
        <v>357</v>
      </c>
      <c r="G4132" s="209">
        <v>92345</v>
      </c>
      <c r="H4132" s="209" t="s">
        <v>9676</v>
      </c>
      <c r="I4132" s="209" t="s">
        <v>161</v>
      </c>
      <c r="J4132" s="209" t="s">
        <v>5389</v>
      </c>
      <c r="K4132" s="210">
        <v>65.33</v>
      </c>
      <c r="L4132" s="209" t="s">
        <v>5390</v>
      </c>
    </row>
    <row r="4133" spans="1:12" ht="13.5">
      <c r="A4133" s="209" t="s">
        <v>8969</v>
      </c>
      <c r="B4133" s="209" t="s">
        <v>8970</v>
      </c>
      <c r="C4133" s="209" t="s">
        <v>8291</v>
      </c>
      <c r="D4133" s="209" t="s">
        <v>9236</v>
      </c>
      <c r="E4133" s="210" t="s">
        <v>357</v>
      </c>
      <c r="F4133" s="209" t="s">
        <v>357</v>
      </c>
      <c r="G4133" s="209">
        <v>92346</v>
      </c>
      <c r="H4133" s="209" t="s">
        <v>9677</v>
      </c>
      <c r="I4133" s="209" t="s">
        <v>161</v>
      </c>
      <c r="J4133" s="209" t="s">
        <v>5389</v>
      </c>
      <c r="K4133" s="210">
        <v>88.57</v>
      </c>
      <c r="L4133" s="209" t="s">
        <v>5390</v>
      </c>
    </row>
    <row r="4134" spans="1:12" ht="13.5">
      <c r="A4134" s="209" t="s">
        <v>8969</v>
      </c>
      <c r="B4134" s="209" t="s">
        <v>8970</v>
      </c>
      <c r="C4134" s="209" t="s">
        <v>8291</v>
      </c>
      <c r="D4134" s="209" t="s">
        <v>9236</v>
      </c>
      <c r="E4134" s="210" t="s">
        <v>357</v>
      </c>
      <c r="F4134" s="209" t="s">
        <v>357</v>
      </c>
      <c r="G4134" s="209">
        <v>92347</v>
      </c>
      <c r="H4134" s="209" t="s">
        <v>9678</v>
      </c>
      <c r="I4134" s="209" t="s">
        <v>161</v>
      </c>
      <c r="J4134" s="209" t="s">
        <v>5389</v>
      </c>
      <c r="K4134" s="210">
        <v>100.04</v>
      </c>
      <c r="L4134" s="209" t="s">
        <v>5390</v>
      </c>
    </row>
    <row r="4135" spans="1:12" ht="13.5">
      <c r="A4135" s="209" t="s">
        <v>8969</v>
      </c>
      <c r="B4135" s="209" t="s">
        <v>8970</v>
      </c>
      <c r="C4135" s="209" t="s">
        <v>8291</v>
      </c>
      <c r="D4135" s="209" t="s">
        <v>9236</v>
      </c>
      <c r="E4135" s="210" t="s">
        <v>357</v>
      </c>
      <c r="F4135" s="209" t="s">
        <v>357</v>
      </c>
      <c r="G4135" s="209">
        <v>92348</v>
      </c>
      <c r="H4135" s="209" t="s">
        <v>9679</v>
      </c>
      <c r="I4135" s="209" t="s">
        <v>161</v>
      </c>
      <c r="J4135" s="209" t="s">
        <v>5389</v>
      </c>
      <c r="K4135" s="210">
        <v>128.55000000000001</v>
      </c>
      <c r="L4135" s="209" t="s">
        <v>5390</v>
      </c>
    </row>
    <row r="4136" spans="1:12" ht="13.5">
      <c r="A4136" s="209" t="s">
        <v>8969</v>
      </c>
      <c r="B4136" s="209" t="s">
        <v>8970</v>
      </c>
      <c r="C4136" s="209" t="s">
        <v>8291</v>
      </c>
      <c r="D4136" s="209" t="s">
        <v>9236</v>
      </c>
      <c r="E4136" s="210" t="s">
        <v>357</v>
      </c>
      <c r="F4136" s="209" t="s">
        <v>357</v>
      </c>
      <c r="G4136" s="209">
        <v>92349</v>
      </c>
      <c r="H4136" s="209" t="s">
        <v>9680</v>
      </c>
      <c r="I4136" s="209" t="s">
        <v>161</v>
      </c>
      <c r="J4136" s="209" t="s">
        <v>5389</v>
      </c>
      <c r="K4136" s="210">
        <v>138.76</v>
      </c>
      <c r="L4136" s="209" t="s">
        <v>5390</v>
      </c>
    </row>
    <row r="4137" spans="1:12" ht="13.5">
      <c r="A4137" s="209" t="s">
        <v>8969</v>
      </c>
      <c r="B4137" s="209" t="s">
        <v>8970</v>
      </c>
      <c r="C4137" s="209" t="s">
        <v>8291</v>
      </c>
      <c r="D4137" s="209" t="s">
        <v>9236</v>
      </c>
      <c r="E4137" s="210" t="s">
        <v>357</v>
      </c>
      <c r="F4137" s="209" t="s">
        <v>357</v>
      </c>
      <c r="G4137" s="209">
        <v>92350</v>
      </c>
      <c r="H4137" s="209" t="s">
        <v>9681</v>
      </c>
      <c r="I4137" s="209" t="s">
        <v>161</v>
      </c>
      <c r="J4137" s="209" t="s">
        <v>5389</v>
      </c>
      <c r="K4137" s="210">
        <v>97.1</v>
      </c>
      <c r="L4137" s="209" t="s">
        <v>5390</v>
      </c>
    </row>
    <row r="4138" spans="1:12" ht="13.5">
      <c r="A4138" s="209" t="s">
        <v>8969</v>
      </c>
      <c r="B4138" s="209" t="s">
        <v>8970</v>
      </c>
      <c r="C4138" s="209" t="s">
        <v>8291</v>
      </c>
      <c r="D4138" s="209" t="s">
        <v>9236</v>
      </c>
      <c r="E4138" s="210" t="s">
        <v>357</v>
      </c>
      <c r="F4138" s="209" t="s">
        <v>357</v>
      </c>
      <c r="G4138" s="209">
        <v>92351</v>
      </c>
      <c r="H4138" s="209" t="s">
        <v>9682</v>
      </c>
      <c r="I4138" s="209" t="s">
        <v>161</v>
      </c>
      <c r="J4138" s="209" t="s">
        <v>5389</v>
      </c>
      <c r="K4138" s="210">
        <v>94.55</v>
      </c>
      <c r="L4138" s="209" t="s">
        <v>5390</v>
      </c>
    </row>
    <row r="4139" spans="1:12" ht="13.5">
      <c r="A4139" s="209" t="s">
        <v>8969</v>
      </c>
      <c r="B4139" s="209" t="s">
        <v>8970</v>
      </c>
      <c r="C4139" s="209" t="s">
        <v>8291</v>
      </c>
      <c r="D4139" s="209" t="s">
        <v>9236</v>
      </c>
      <c r="E4139" s="210" t="s">
        <v>357</v>
      </c>
      <c r="F4139" s="209" t="s">
        <v>357</v>
      </c>
      <c r="G4139" s="209">
        <v>92352</v>
      </c>
      <c r="H4139" s="209" t="s">
        <v>9683</v>
      </c>
      <c r="I4139" s="209" t="s">
        <v>161</v>
      </c>
      <c r="J4139" s="209" t="s">
        <v>5389</v>
      </c>
      <c r="K4139" s="210">
        <v>154.94</v>
      </c>
      <c r="L4139" s="209" t="s">
        <v>5390</v>
      </c>
    </row>
    <row r="4140" spans="1:12" ht="13.5">
      <c r="A4140" s="209" t="s">
        <v>8969</v>
      </c>
      <c r="B4140" s="209" t="s">
        <v>8970</v>
      </c>
      <c r="C4140" s="209" t="s">
        <v>8291</v>
      </c>
      <c r="D4140" s="209" t="s">
        <v>9236</v>
      </c>
      <c r="E4140" s="210" t="s">
        <v>357</v>
      </c>
      <c r="F4140" s="209" t="s">
        <v>357</v>
      </c>
      <c r="G4140" s="209">
        <v>92353</v>
      </c>
      <c r="H4140" s="209" t="s">
        <v>9684</v>
      </c>
      <c r="I4140" s="209" t="s">
        <v>161</v>
      </c>
      <c r="J4140" s="209" t="s">
        <v>5389</v>
      </c>
      <c r="K4140" s="210">
        <v>143.71</v>
      </c>
      <c r="L4140" s="209" t="s">
        <v>5390</v>
      </c>
    </row>
    <row r="4141" spans="1:12" ht="13.5">
      <c r="A4141" s="209" t="s">
        <v>8969</v>
      </c>
      <c r="B4141" s="209" t="s">
        <v>8970</v>
      </c>
      <c r="C4141" s="209" t="s">
        <v>8291</v>
      </c>
      <c r="D4141" s="209" t="s">
        <v>9236</v>
      </c>
      <c r="E4141" s="210" t="s">
        <v>357</v>
      </c>
      <c r="F4141" s="209" t="s">
        <v>357</v>
      </c>
      <c r="G4141" s="209">
        <v>92354</v>
      </c>
      <c r="H4141" s="209" t="s">
        <v>9685</v>
      </c>
      <c r="I4141" s="209" t="s">
        <v>161</v>
      </c>
      <c r="J4141" s="209" t="s">
        <v>5389</v>
      </c>
      <c r="K4141" s="210">
        <v>210.45</v>
      </c>
      <c r="L4141" s="209" t="s">
        <v>5390</v>
      </c>
    </row>
    <row r="4142" spans="1:12" ht="13.5">
      <c r="A4142" s="209" t="s">
        <v>8969</v>
      </c>
      <c r="B4142" s="209" t="s">
        <v>8970</v>
      </c>
      <c r="C4142" s="209" t="s">
        <v>8291</v>
      </c>
      <c r="D4142" s="209" t="s">
        <v>9236</v>
      </c>
      <c r="E4142" s="210" t="s">
        <v>357</v>
      </c>
      <c r="F4142" s="209" t="s">
        <v>357</v>
      </c>
      <c r="G4142" s="209">
        <v>92355</v>
      </c>
      <c r="H4142" s="209" t="s">
        <v>9686</v>
      </c>
      <c r="I4142" s="209" t="s">
        <v>161</v>
      </c>
      <c r="J4142" s="209" t="s">
        <v>5389</v>
      </c>
      <c r="K4142" s="210">
        <v>188.81</v>
      </c>
      <c r="L4142" s="209" t="s">
        <v>5390</v>
      </c>
    </row>
    <row r="4143" spans="1:12" ht="13.5">
      <c r="A4143" s="209" t="s">
        <v>8969</v>
      </c>
      <c r="B4143" s="209" t="s">
        <v>8970</v>
      </c>
      <c r="C4143" s="209" t="s">
        <v>8291</v>
      </c>
      <c r="D4143" s="209" t="s">
        <v>9236</v>
      </c>
      <c r="E4143" s="210" t="s">
        <v>357</v>
      </c>
      <c r="F4143" s="209" t="s">
        <v>357</v>
      </c>
      <c r="G4143" s="209">
        <v>92356</v>
      </c>
      <c r="H4143" s="209" t="s">
        <v>9687</v>
      </c>
      <c r="I4143" s="209" t="s">
        <v>161</v>
      </c>
      <c r="J4143" s="209" t="s">
        <v>5389</v>
      </c>
      <c r="K4143" s="210">
        <v>126</v>
      </c>
      <c r="L4143" s="209" t="s">
        <v>5390</v>
      </c>
    </row>
    <row r="4144" spans="1:12" ht="13.5">
      <c r="A4144" s="209" t="s">
        <v>8969</v>
      </c>
      <c r="B4144" s="209" t="s">
        <v>8970</v>
      </c>
      <c r="C4144" s="209" t="s">
        <v>8291</v>
      </c>
      <c r="D4144" s="209" t="s">
        <v>9236</v>
      </c>
      <c r="E4144" s="210" t="s">
        <v>357</v>
      </c>
      <c r="F4144" s="209" t="s">
        <v>357</v>
      </c>
      <c r="G4144" s="209">
        <v>92357</v>
      </c>
      <c r="H4144" s="209" t="s">
        <v>9688</v>
      </c>
      <c r="I4144" s="209" t="s">
        <v>161</v>
      </c>
      <c r="J4144" s="209" t="s">
        <v>5389</v>
      </c>
      <c r="K4144" s="210">
        <v>197.25</v>
      </c>
      <c r="L4144" s="209" t="s">
        <v>5390</v>
      </c>
    </row>
    <row r="4145" spans="1:12" ht="13.5">
      <c r="A4145" s="209" t="s">
        <v>8969</v>
      </c>
      <c r="B4145" s="209" t="s">
        <v>8970</v>
      </c>
      <c r="C4145" s="209" t="s">
        <v>8291</v>
      </c>
      <c r="D4145" s="209" t="s">
        <v>9236</v>
      </c>
      <c r="E4145" s="210" t="s">
        <v>357</v>
      </c>
      <c r="F4145" s="209" t="s">
        <v>357</v>
      </c>
      <c r="G4145" s="209">
        <v>92358</v>
      </c>
      <c r="H4145" s="209" t="s">
        <v>9689</v>
      </c>
      <c r="I4145" s="209" t="s">
        <v>161</v>
      </c>
      <c r="J4145" s="209" t="s">
        <v>5389</v>
      </c>
      <c r="K4145" s="210">
        <v>249.65</v>
      </c>
      <c r="L4145" s="209" t="s">
        <v>5390</v>
      </c>
    </row>
    <row r="4146" spans="1:12" ht="13.5">
      <c r="A4146" s="209" t="s">
        <v>8969</v>
      </c>
      <c r="B4146" s="209" t="s">
        <v>8970</v>
      </c>
      <c r="C4146" s="209" t="s">
        <v>8291</v>
      </c>
      <c r="D4146" s="209" t="s">
        <v>9236</v>
      </c>
      <c r="E4146" s="210" t="s">
        <v>357</v>
      </c>
      <c r="F4146" s="209" t="s">
        <v>357</v>
      </c>
      <c r="G4146" s="209">
        <v>92369</v>
      </c>
      <c r="H4146" s="209" t="s">
        <v>9690</v>
      </c>
      <c r="I4146" s="209" t="s">
        <v>161</v>
      </c>
      <c r="J4146" s="209" t="s">
        <v>5389</v>
      </c>
      <c r="K4146" s="210">
        <v>32.590000000000003</v>
      </c>
      <c r="L4146" s="209" t="s">
        <v>5390</v>
      </c>
    </row>
    <row r="4147" spans="1:12" ht="13.5">
      <c r="A4147" s="209" t="s">
        <v>8969</v>
      </c>
      <c r="B4147" s="209" t="s">
        <v>8970</v>
      </c>
      <c r="C4147" s="209" t="s">
        <v>8291</v>
      </c>
      <c r="D4147" s="209" t="s">
        <v>9236</v>
      </c>
      <c r="E4147" s="210" t="s">
        <v>357</v>
      </c>
      <c r="F4147" s="209" t="s">
        <v>357</v>
      </c>
      <c r="G4147" s="209">
        <v>92370</v>
      </c>
      <c r="H4147" s="209" t="s">
        <v>9691</v>
      </c>
      <c r="I4147" s="209" t="s">
        <v>161</v>
      </c>
      <c r="J4147" s="209" t="s">
        <v>5389</v>
      </c>
      <c r="K4147" s="210">
        <v>34.65</v>
      </c>
      <c r="L4147" s="209" t="s">
        <v>5390</v>
      </c>
    </row>
    <row r="4148" spans="1:12" ht="13.5">
      <c r="A4148" s="209" t="s">
        <v>8969</v>
      </c>
      <c r="B4148" s="209" t="s">
        <v>8970</v>
      </c>
      <c r="C4148" s="209" t="s">
        <v>8291</v>
      </c>
      <c r="D4148" s="209" t="s">
        <v>9236</v>
      </c>
      <c r="E4148" s="210" t="s">
        <v>357</v>
      </c>
      <c r="F4148" s="209" t="s">
        <v>357</v>
      </c>
      <c r="G4148" s="209">
        <v>92371</v>
      </c>
      <c r="H4148" s="209" t="s">
        <v>9692</v>
      </c>
      <c r="I4148" s="209" t="s">
        <v>161</v>
      </c>
      <c r="J4148" s="209" t="s">
        <v>5389</v>
      </c>
      <c r="K4148" s="210">
        <v>40.49</v>
      </c>
      <c r="L4148" s="209" t="s">
        <v>5390</v>
      </c>
    </row>
    <row r="4149" spans="1:12" ht="13.5">
      <c r="A4149" s="209" t="s">
        <v>8969</v>
      </c>
      <c r="B4149" s="209" t="s">
        <v>8970</v>
      </c>
      <c r="C4149" s="209" t="s">
        <v>8291</v>
      </c>
      <c r="D4149" s="209" t="s">
        <v>9236</v>
      </c>
      <c r="E4149" s="210" t="s">
        <v>357</v>
      </c>
      <c r="F4149" s="209" t="s">
        <v>357</v>
      </c>
      <c r="G4149" s="209">
        <v>92372</v>
      </c>
      <c r="H4149" s="209" t="s">
        <v>9693</v>
      </c>
      <c r="I4149" s="209" t="s">
        <v>161</v>
      </c>
      <c r="J4149" s="209" t="s">
        <v>5389</v>
      </c>
      <c r="K4149" s="210">
        <v>42.42</v>
      </c>
      <c r="L4149" s="209" t="s">
        <v>5390</v>
      </c>
    </row>
    <row r="4150" spans="1:12" ht="13.5">
      <c r="A4150" s="209" t="s">
        <v>8969</v>
      </c>
      <c r="B4150" s="209" t="s">
        <v>8970</v>
      </c>
      <c r="C4150" s="209" t="s">
        <v>8291</v>
      </c>
      <c r="D4150" s="209" t="s">
        <v>9236</v>
      </c>
      <c r="E4150" s="210" t="s">
        <v>357</v>
      </c>
      <c r="F4150" s="209" t="s">
        <v>357</v>
      </c>
      <c r="G4150" s="209">
        <v>92373</v>
      </c>
      <c r="H4150" s="209" t="s">
        <v>9694</v>
      </c>
      <c r="I4150" s="209" t="s">
        <v>161</v>
      </c>
      <c r="J4150" s="209" t="s">
        <v>5389</v>
      </c>
      <c r="K4150" s="210">
        <v>48.74</v>
      </c>
      <c r="L4150" s="209" t="s">
        <v>5390</v>
      </c>
    </row>
    <row r="4151" spans="1:12" ht="13.5">
      <c r="A4151" s="209" t="s">
        <v>8969</v>
      </c>
      <c r="B4151" s="209" t="s">
        <v>8970</v>
      </c>
      <c r="C4151" s="209" t="s">
        <v>8291</v>
      </c>
      <c r="D4151" s="209" t="s">
        <v>9236</v>
      </c>
      <c r="E4151" s="210" t="s">
        <v>357</v>
      </c>
      <c r="F4151" s="209" t="s">
        <v>357</v>
      </c>
      <c r="G4151" s="209">
        <v>92374</v>
      </c>
      <c r="H4151" s="209" t="s">
        <v>9695</v>
      </c>
      <c r="I4151" s="209" t="s">
        <v>161</v>
      </c>
      <c r="J4151" s="209" t="s">
        <v>5389</v>
      </c>
      <c r="K4151" s="210">
        <v>49.11</v>
      </c>
      <c r="L4151" s="209" t="s">
        <v>5390</v>
      </c>
    </row>
    <row r="4152" spans="1:12" ht="13.5">
      <c r="A4152" s="209" t="s">
        <v>8969</v>
      </c>
      <c r="B4152" s="209" t="s">
        <v>8970</v>
      </c>
      <c r="C4152" s="209" t="s">
        <v>8291</v>
      </c>
      <c r="D4152" s="209" t="s">
        <v>9236</v>
      </c>
      <c r="E4152" s="210" t="s">
        <v>357</v>
      </c>
      <c r="F4152" s="209" t="s">
        <v>357</v>
      </c>
      <c r="G4152" s="209">
        <v>92375</v>
      </c>
      <c r="H4152" s="209" t="s">
        <v>9696</v>
      </c>
      <c r="I4152" s="209" t="s">
        <v>161</v>
      </c>
      <c r="J4152" s="209" t="s">
        <v>5389</v>
      </c>
      <c r="K4152" s="210">
        <v>65.31</v>
      </c>
      <c r="L4152" s="209" t="s">
        <v>5390</v>
      </c>
    </row>
    <row r="4153" spans="1:12" ht="13.5">
      <c r="A4153" s="209" t="s">
        <v>8969</v>
      </c>
      <c r="B4153" s="209" t="s">
        <v>8970</v>
      </c>
      <c r="C4153" s="209" t="s">
        <v>8291</v>
      </c>
      <c r="D4153" s="209" t="s">
        <v>9236</v>
      </c>
      <c r="E4153" s="210" t="s">
        <v>357</v>
      </c>
      <c r="F4153" s="209" t="s">
        <v>357</v>
      </c>
      <c r="G4153" s="209">
        <v>92376</v>
      </c>
      <c r="H4153" s="209" t="s">
        <v>9697</v>
      </c>
      <c r="I4153" s="209" t="s">
        <v>161</v>
      </c>
      <c r="J4153" s="209" t="s">
        <v>5389</v>
      </c>
      <c r="K4153" s="210">
        <v>65.28</v>
      </c>
      <c r="L4153" s="209" t="s">
        <v>5390</v>
      </c>
    </row>
    <row r="4154" spans="1:12" ht="13.5">
      <c r="A4154" s="209" t="s">
        <v>8969</v>
      </c>
      <c r="B4154" s="209" t="s">
        <v>8970</v>
      </c>
      <c r="C4154" s="209" t="s">
        <v>8291</v>
      </c>
      <c r="D4154" s="209" t="s">
        <v>9236</v>
      </c>
      <c r="E4154" s="210" t="s">
        <v>357</v>
      </c>
      <c r="F4154" s="209" t="s">
        <v>357</v>
      </c>
      <c r="G4154" s="209">
        <v>92377</v>
      </c>
      <c r="H4154" s="209" t="s">
        <v>9698</v>
      </c>
      <c r="I4154" s="209" t="s">
        <v>161</v>
      </c>
      <c r="J4154" s="209" t="s">
        <v>5389</v>
      </c>
      <c r="K4154" s="210">
        <v>89.92</v>
      </c>
      <c r="L4154" s="209" t="s">
        <v>5390</v>
      </c>
    </row>
    <row r="4155" spans="1:12" ht="13.5">
      <c r="A4155" s="209" t="s">
        <v>8969</v>
      </c>
      <c r="B4155" s="209" t="s">
        <v>8970</v>
      </c>
      <c r="C4155" s="209" t="s">
        <v>8291</v>
      </c>
      <c r="D4155" s="209" t="s">
        <v>9236</v>
      </c>
      <c r="E4155" s="210" t="s">
        <v>357</v>
      </c>
      <c r="F4155" s="209" t="s">
        <v>357</v>
      </c>
      <c r="G4155" s="209">
        <v>92378</v>
      </c>
      <c r="H4155" s="209" t="s">
        <v>9699</v>
      </c>
      <c r="I4155" s="209" t="s">
        <v>161</v>
      </c>
      <c r="J4155" s="209" t="s">
        <v>5389</v>
      </c>
      <c r="K4155" s="210">
        <v>101.39</v>
      </c>
      <c r="L4155" s="209" t="s">
        <v>5390</v>
      </c>
    </row>
    <row r="4156" spans="1:12" ht="13.5">
      <c r="A4156" s="209" t="s">
        <v>8969</v>
      </c>
      <c r="B4156" s="209" t="s">
        <v>8970</v>
      </c>
      <c r="C4156" s="209" t="s">
        <v>8291</v>
      </c>
      <c r="D4156" s="209" t="s">
        <v>9236</v>
      </c>
      <c r="E4156" s="210" t="s">
        <v>357</v>
      </c>
      <c r="F4156" s="209" t="s">
        <v>357</v>
      </c>
      <c r="G4156" s="209">
        <v>92379</v>
      </c>
      <c r="H4156" s="209" t="s">
        <v>9700</v>
      </c>
      <c r="I4156" s="209" t="s">
        <v>161</v>
      </c>
      <c r="J4156" s="209" t="s">
        <v>5389</v>
      </c>
      <c r="K4156" s="210">
        <v>131.32</v>
      </c>
      <c r="L4156" s="209" t="s">
        <v>5390</v>
      </c>
    </row>
    <row r="4157" spans="1:12" ht="13.5">
      <c r="A4157" s="209" t="s">
        <v>8969</v>
      </c>
      <c r="B4157" s="209" t="s">
        <v>8970</v>
      </c>
      <c r="C4157" s="209" t="s">
        <v>8291</v>
      </c>
      <c r="D4157" s="209" t="s">
        <v>9236</v>
      </c>
      <c r="E4157" s="210" t="s">
        <v>357</v>
      </c>
      <c r="F4157" s="209" t="s">
        <v>357</v>
      </c>
      <c r="G4157" s="209">
        <v>92380</v>
      </c>
      <c r="H4157" s="209" t="s">
        <v>9701</v>
      </c>
      <c r="I4157" s="209" t="s">
        <v>161</v>
      </c>
      <c r="J4157" s="209" t="s">
        <v>5389</v>
      </c>
      <c r="K4157" s="210">
        <v>141.53</v>
      </c>
      <c r="L4157" s="209" t="s">
        <v>5390</v>
      </c>
    </row>
    <row r="4158" spans="1:12" ht="13.5">
      <c r="A4158" s="209" t="s">
        <v>8969</v>
      </c>
      <c r="B4158" s="209" t="s">
        <v>8970</v>
      </c>
      <c r="C4158" s="209" t="s">
        <v>8291</v>
      </c>
      <c r="D4158" s="209" t="s">
        <v>9236</v>
      </c>
      <c r="E4158" s="210" t="s">
        <v>357</v>
      </c>
      <c r="F4158" s="209" t="s">
        <v>357</v>
      </c>
      <c r="G4158" s="209">
        <v>92381</v>
      </c>
      <c r="H4158" s="209" t="s">
        <v>9702</v>
      </c>
      <c r="I4158" s="209" t="s">
        <v>161</v>
      </c>
      <c r="J4158" s="209" t="s">
        <v>5389</v>
      </c>
      <c r="K4158" s="210">
        <v>49.51</v>
      </c>
      <c r="L4158" s="209" t="s">
        <v>5390</v>
      </c>
    </row>
    <row r="4159" spans="1:12" ht="13.5">
      <c r="A4159" s="209" t="s">
        <v>8969</v>
      </c>
      <c r="B4159" s="209" t="s">
        <v>8970</v>
      </c>
      <c r="C4159" s="209" t="s">
        <v>8291</v>
      </c>
      <c r="D4159" s="209" t="s">
        <v>9236</v>
      </c>
      <c r="E4159" s="210" t="s">
        <v>357</v>
      </c>
      <c r="F4159" s="209" t="s">
        <v>357</v>
      </c>
      <c r="G4159" s="209">
        <v>92382</v>
      </c>
      <c r="H4159" s="209" t="s">
        <v>9703</v>
      </c>
      <c r="I4159" s="209" t="s">
        <v>161</v>
      </c>
      <c r="J4159" s="209" t="s">
        <v>5389</v>
      </c>
      <c r="K4159" s="210">
        <v>46.77</v>
      </c>
      <c r="L4159" s="209" t="s">
        <v>5390</v>
      </c>
    </row>
    <row r="4160" spans="1:12" ht="13.5">
      <c r="A4160" s="209" t="s">
        <v>8969</v>
      </c>
      <c r="B4160" s="209" t="s">
        <v>8970</v>
      </c>
      <c r="C4160" s="209" t="s">
        <v>8291</v>
      </c>
      <c r="D4160" s="209" t="s">
        <v>9236</v>
      </c>
      <c r="E4160" s="210" t="s">
        <v>357</v>
      </c>
      <c r="F4160" s="209" t="s">
        <v>357</v>
      </c>
      <c r="G4160" s="209">
        <v>92383</v>
      </c>
      <c r="H4160" s="209" t="s">
        <v>9704</v>
      </c>
      <c r="I4160" s="209" t="s">
        <v>161</v>
      </c>
      <c r="J4160" s="209" t="s">
        <v>5389</v>
      </c>
      <c r="K4160" s="210">
        <v>64.709999999999994</v>
      </c>
      <c r="L4160" s="209" t="s">
        <v>5390</v>
      </c>
    </row>
    <row r="4161" spans="1:12" ht="13.5">
      <c r="A4161" s="209" t="s">
        <v>8969</v>
      </c>
      <c r="B4161" s="209" t="s">
        <v>8970</v>
      </c>
      <c r="C4161" s="209" t="s">
        <v>8291</v>
      </c>
      <c r="D4161" s="209" t="s">
        <v>9236</v>
      </c>
      <c r="E4161" s="210" t="s">
        <v>357</v>
      </c>
      <c r="F4161" s="209" t="s">
        <v>357</v>
      </c>
      <c r="G4161" s="209">
        <v>92384</v>
      </c>
      <c r="H4161" s="209" t="s">
        <v>9705</v>
      </c>
      <c r="I4161" s="209" t="s">
        <v>161</v>
      </c>
      <c r="J4161" s="209" t="s">
        <v>5389</v>
      </c>
      <c r="K4161" s="210">
        <v>59.26</v>
      </c>
      <c r="L4161" s="209" t="s">
        <v>5390</v>
      </c>
    </row>
    <row r="4162" spans="1:12" ht="13.5">
      <c r="A4162" s="209" t="s">
        <v>8969</v>
      </c>
      <c r="B4162" s="209" t="s">
        <v>8970</v>
      </c>
      <c r="C4162" s="209" t="s">
        <v>8291</v>
      </c>
      <c r="D4162" s="209" t="s">
        <v>9236</v>
      </c>
      <c r="E4162" s="210" t="s">
        <v>357</v>
      </c>
      <c r="F4162" s="209" t="s">
        <v>357</v>
      </c>
      <c r="G4162" s="209">
        <v>92385</v>
      </c>
      <c r="H4162" s="209" t="s">
        <v>9706</v>
      </c>
      <c r="I4162" s="209" t="s">
        <v>161</v>
      </c>
      <c r="J4162" s="209" t="s">
        <v>5389</v>
      </c>
      <c r="K4162" s="210">
        <v>75</v>
      </c>
      <c r="L4162" s="209" t="s">
        <v>5390</v>
      </c>
    </row>
    <row r="4163" spans="1:12" ht="13.5">
      <c r="A4163" s="209" t="s">
        <v>8969</v>
      </c>
      <c r="B4163" s="209" t="s">
        <v>8970</v>
      </c>
      <c r="C4163" s="209" t="s">
        <v>8291</v>
      </c>
      <c r="D4163" s="209" t="s">
        <v>9236</v>
      </c>
      <c r="E4163" s="210" t="s">
        <v>357</v>
      </c>
      <c r="F4163" s="209" t="s">
        <v>357</v>
      </c>
      <c r="G4163" s="209">
        <v>92386</v>
      </c>
      <c r="H4163" s="209" t="s">
        <v>9707</v>
      </c>
      <c r="I4163" s="209" t="s">
        <v>161</v>
      </c>
      <c r="J4163" s="209" t="s">
        <v>5389</v>
      </c>
      <c r="K4163" s="210">
        <v>71.239999999999995</v>
      </c>
      <c r="L4163" s="209" t="s">
        <v>5390</v>
      </c>
    </row>
    <row r="4164" spans="1:12" ht="13.5">
      <c r="A4164" s="209" t="s">
        <v>8969</v>
      </c>
      <c r="B4164" s="209" t="s">
        <v>8970</v>
      </c>
      <c r="C4164" s="209" t="s">
        <v>8291</v>
      </c>
      <c r="D4164" s="209" t="s">
        <v>9236</v>
      </c>
      <c r="E4164" s="210" t="s">
        <v>357</v>
      </c>
      <c r="F4164" s="209" t="s">
        <v>357</v>
      </c>
      <c r="G4164" s="209">
        <v>92387</v>
      </c>
      <c r="H4164" s="209" t="s">
        <v>9708</v>
      </c>
      <c r="I4164" s="209" t="s">
        <v>161</v>
      </c>
      <c r="J4164" s="209" t="s">
        <v>5389</v>
      </c>
      <c r="K4164" s="210">
        <v>97.02</v>
      </c>
      <c r="L4164" s="209" t="s">
        <v>5390</v>
      </c>
    </row>
    <row r="4165" spans="1:12" ht="13.5">
      <c r="A4165" s="209" t="s">
        <v>8969</v>
      </c>
      <c r="B4165" s="209" t="s">
        <v>8970</v>
      </c>
      <c r="C4165" s="209" t="s">
        <v>8291</v>
      </c>
      <c r="D4165" s="209" t="s">
        <v>9236</v>
      </c>
      <c r="E4165" s="210" t="s">
        <v>357</v>
      </c>
      <c r="F4165" s="209" t="s">
        <v>357</v>
      </c>
      <c r="G4165" s="209">
        <v>92388</v>
      </c>
      <c r="H4165" s="209" t="s">
        <v>9709</v>
      </c>
      <c r="I4165" s="209" t="s">
        <v>161</v>
      </c>
      <c r="J4165" s="209" t="s">
        <v>5389</v>
      </c>
      <c r="K4165" s="210">
        <v>94.47</v>
      </c>
      <c r="L4165" s="209" t="s">
        <v>5390</v>
      </c>
    </row>
    <row r="4166" spans="1:12" ht="13.5">
      <c r="A4166" s="209" t="s">
        <v>8969</v>
      </c>
      <c r="B4166" s="209" t="s">
        <v>8970</v>
      </c>
      <c r="C4166" s="209" t="s">
        <v>8291</v>
      </c>
      <c r="D4166" s="209" t="s">
        <v>9236</v>
      </c>
      <c r="E4166" s="210" t="s">
        <v>357</v>
      </c>
      <c r="F4166" s="209" t="s">
        <v>357</v>
      </c>
      <c r="G4166" s="209">
        <v>92389</v>
      </c>
      <c r="H4166" s="209" t="s">
        <v>9710</v>
      </c>
      <c r="I4166" s="209" t="s">
        <v>161</v>
      </c>
      <c r="J4166" s="209" t="s">
        <v>5389</v>
      </c>
      <c r="K4166" s="210">
        <v>157</v>
      </c>
      <c r="L4166" s="209" t="s">
        <v>5390</v>
      </c>
    </row>
    <row r="4167" spans="1:12" ht="13.5">
      <c r="A4167" s="209" t="s">
        <v>8969</v>
      </c>
      <c r="B4167" s="209" t="s">
        <v>8970</v>
      </c>
      <c r="C4167" s="209" t="s">
        <v>8291</v>
      </c>
      <c r="D4167" s="209" t="s">
        <v>9236</v>
      </c>
      <c r="E4167" s="210" t="s">
        <v>357</v>
      </c>
      <c r="F4167" s="209" t="s">
        <v>357</v>
      </c>
      <c r="G4167" s="209">
        <v>92390</v>
      </c>
      <c r="H4167" s="209" t="s">
        <v>9711</v>
      </c>
      <c r="I4167" s="209" t="s">
        <v>161</v>
      </c>
      <c r="J4167" s="209" t="s">
        <v>5389</v>
      </c>
      <c r="K4167" s="210">
        <v>145.77000000000001</v>
      </c>
      <c r="L4167" s="209" t="s">
        <v>5390</v>
      </c>
    </row>
    <row r="4168" spans="1:12" ht="13.5">
      <c r="A4168" s="209" t="s">
        <v>8969</v>
      </c>
      <c r="B4168" s="209" t="s">
        <v>8970</v>
      </c>
      <c r="C4168" s="209" t="s">
        <v>8291</v>
      </c>
      <c r="D4168" s="209" t="s">
        <v>9236</v>
      </c>
      <c r="E4168" s="210" t="s">
        <v>357</v>
      </c>
      <c r="F4168" s="209" t="s">
        <v>357</v>
      </c>
      <c r="G4168" s="209">
        <v>92635</v>
      </c>
      <c r="H4168" s="209" t="s">
        <v>9712</v>
      </c>
      <c r="I4168" s="209" t="s">
        <v>161</v>
      </c>
      <c r="J4168" s="209" t="s">
        <v>5389</v>
      </c>
      <c r="K4168" s="210">
        <v>214.61</v>
      </c>
      <c r="L4168" s="209" t="s">
        <v>5390</v>
      </c>
    </row>
    <row r="4169" spans="1:12" ht="13.5">
      <c r="A4169" s="209" t="s">
        <v>8969</v>
      </c>
      <c r="B4169" s="209" t="s">
        <v>8970</v>
      </c>
      <c r="C4169" s="209" t="s">
        <v>8291</v>
      </c>
      <c r="D4169" s="209" t="s">
        <v>9236</v>
      </c>
      <c r="E4169" s="210" t="s">
        <v>357</v>
      </c>
      <c r="F4169" s="209" t="s">
        <v>357</v>
      </c>
      <c r="G4169" s="209">
        <v>92636</v>
      </c>
      <c r="H4169" s="209" t="s">
        <v>9713</v>
      </c>
      <c r="I4169" s="209" t="s">
        <v>161</v>
      </c>
      <c r="J4169" s="209" t="s">
        <v>5389</v>
      </c>
      <c r="K4169" s="210">
        <v>192.97</v>
      </c>
      <c r="L4169" s="209" t="s">
        <v>5390</v>
      </c>
    </row>
    <row r="4170" spans="1:12" ht="13.5">
      <c r="A4170" s="209" t="s">
        <v>8969</v>
      </c>
      <c r="B4170" s="209" t="s">
        <v>8970</v>
      </c>
      <c r="C4170" s="209" t="s">
        <v>8291</v>
      </c>
      <c r="D4170" s="209" t="s">
        <v>9236</v>
      </c>
      <c r="E4170" s="210" t="s">
        <v>357</v>
      </c>
      <c r="F4170" s="209" t="s">
        <v>357</v>
      </c>
      <c r="G4170" s="209">
        <v>92637</v>
      </c>
      <c r="H4170" s="209" t="s">
        <v>9714</v>
      </c>
      <c r="I4170" s="209" t="s">
        <v>161</v>
      </c>
      <c r="J4170" s="209" t="s">
        <v>5389</v>
      </c>
      <c r="K4170" s="210">
        <v>63.37</v>
      </c>
      <c r="L4170" s="209" t="s">
        <v>5390</v>
      </c>
    </row>
    <row r="4171" spans="1:12" ht="13.5">
      <c r="A4171" s="209" t="s">
        <v>8969</v>
      </c>
      <c r="B4171" s="209" t="s">
        <v>8970</v>
      </c>
      <c r="C4171" s="209" t="s">
        <v>8291</v>
      </c>
      <c r="D4171" s="209" t="s">
        <v>9236</v>
      </c>
      <c r="E4171" s="210" t="s">
        <v>357</v>
      </c>
      <c r="F4171" s="209" t="s">
        <v>357</v>
      </c>
      <c r="G4171" s="209">
        <v>92638</v>
      </c>
      <c r="H4171" s="209" t="s">
        <v>9715</v>
      </c>
      <c r="I4171" s="209" t="s">
        <v>161</v>
      </c>
      <c r="J4171" s="209" t="s">
        <v>5389</v>
      </c>
      <c r="K4171" s="210">
        <v>79.67</v>
      </c>
      <c r="L4171" s="209" t="s">
        <v>5390</v>
      </c>
    </row>
    <row r="4172" spans="1:12" ht="13.5">
      <c r="A4172" s="209" t="s">
        <v>8969</v>
      </c>
      <c r="B4172" s="209" t="s">
        <v>8970</v>
      </c>
      <c r="C4172" s="209" t="s">
        <v>8291</v>
      </c>
      <c r="D4172" s="209" t="s">
        <v>9236</v>
      </c>
      <c r="E4172" s="210" t="s">
        <v>357</v>
      </c>
      <c r="F4172" s="209" t="s">
        <v>357</v>
      </c>
      <c r="G4172" s="209">
        <v>92639</v>
      </c>
      <c r="H4172" s="209" t="s">
        <v>9716</v>
      </c>
      <c r="I4172" s="209" t="s">
        <v>161</v>
      </c>
      <c r="J4172" s="209" t="s">
        <v>5389</v>
      </c>
      <c r="K4172" s="210">
        <v>93.52</v>
      </c>
      <c r="L4172" s="209" t="s">
        <v>5390</v>
      </c>
    </row>
    <row r="4173" spans="1:12" ht="13.5">
      <c r="A4173" s="209" t="s">
        <v>8969</v>
      </c>
      <c r="B4173" s="209" t="s">
        <v>8970</v>
      </c>
      <c r="C4173" s="209" t="s">
        <v>8291</v>
      </c>
      <c r="D4173" s="209" t="s">
        <v>9236</v>
      </c>
      <c r="E4173" s="210" t="s">
        <v>357</v>
      </c>
      <c r="F4173" s="209" t="s">
        <v>357</v>
      </c>
      <c r="G4173" s="209">
        <v>92640</v>
      </c>
      <c r="H4173" s="209" t="s">
        <v>9717</v>
      </c>
      <c r="I4173" s="209" t="s">
        <v>161</v>
      </c>
      <c r="J4173" s="209" t="s">
        <v>5389</v>
      </c>
      <c r="K4173" s="210">
        <v>125.87</v>
      </c>
      <c r="L4173" s="209" t="s">
        <v>5390</v>
      </c>
    </row>
    <row r="4174" spans="1:12" ht="13.5">
      <c r="A4174" s="209" t="s">
        <v>8969</v>
      </c>
      <c r="B4174" s="209" t="s">
        <v>8970</v>
      </c>
      <c r="C4174" s="209" t="s">
        <v>8291</v>
      </c>
      <c r="D4174" s="209" t="s">
        <v>9236</v>
      </c>
      <c r="E4174" s="210" t="s">
        <v>357</v>
      </c>
      <c r="F4174" s="209" t="s">
        <v>357</v>
      </c>
      <c r="G4174" s="209">
        <v>92642</v>
      </c>
      <c r="H4174" s="209" t="s">
        <v>9718</v>
      </c>
      <c r="I4174" s="209" t="s">
        <v>161</v>
      </c>
      <c r="J4174" s="209" t="s">
        <v>5389</v>
      </c>
      <c r="K4174" s="210">
        <v>199.94</v>
      </c>
      <c r="L4174" s="209" t="s">
        <v>5390</v>
      </c>
    </row>
    <row r="4175" spans="1:12" ht="13.5">
      <c r="A4175" s="209" t="s">
        <v>8969</v>
      </c>
      <c r="B4175" s="209" t="s">
        <v>8970</v>
      </c>
      <c r="C4175" s="209" t="s">
        <v>8291</v>
      </c>
      <c r="D4175" s="209" t="s">
        <v>9236</v>
      </c>
      <c r="E4175" s="210" t="s">
        <v>357</v>
      </c>
      <c r="F4175" s="209" t="s">
        <v>357</v>
      </c>
      <c r="G4175" s="209">
        <v>92644</v>
      </c>
      <c r="H4175" s="209" t="s">
        <v>9719</v>
      </c>
      <c r="I4175" s="209" t="s">
        <v>161</v>
      </c>
      <c r="J4175" s="209" t="s">
        <v>5389</v>
      </c>
      <c r="K4175" s="210">
        <v>255.18</v>
      </c>
      <c r="L4175" s="209" t="s">
        <v>5390</v>
      </c>
    </row>
    <row r="4176" spans="1:12" ht="13.5">
      <c r="A4176" s="209" t="s">
        <v>8969</v>
      </c>
      <c r="B4176" s="209" t="s">
        <v>8970</v>
      </c>
      <c r="C4176" s="209" t="s">
        <v>8291</v>
      </c>
      <c r="D4176" s="209" t="s">
        <v>9236</v>
      </c>
      <c r="E4176" s="210" t="s">
        <v>357</v>
      </c>
      <c r="F4176" s="209" t="s">
        <v>357</v>
      </c>
      <c r="G4176" s="209">
        <v>92657</v>
      </c>
      <c r="H4176" s="209" t="s">
        <v>9720</v>
      </c>
      <c r="I4176" s="209" t="s">
        <v>161</v>
      </c>
      <c r="J4176" s="209" t="s">
        <v>5389</v>
      </c>
      <c r="K4176" s="210">
        <v>25.11</v>
      </c>
      <c r="L4176" s="209" t="s">
        <v>5390</v>
      </c>
    </row>
    <row r="4177" spans="1:12" ht="13.5">
      <c r="A4177" s="209" t="s">
        <v>8969</v>
      </c>
      <c r="B4177" s="209" t="s">
        <v>8970</v>
      </c>
      <c r="C4177" s="209" t="s">
        <v>8291</v>
      </c>
      <c r="D4177" s="209" t="s">
        <v>9236</v>
      </c>
      <c r="E4177" s="210" t="s">
        <v>357</v>
      </c>
      <c r="F4177" s="209" t="s">
        <v>357</v>
      </c>
      <c r="G4177" s="209">
        <v>92658</v>
      </c>
      <c r="H4177" s="209" t="s">
        <v>9721</v>
      </c>
      <c r="I4177" s="209" t="s">
        <v>161</v>
      </c>
      <c r="J4177" s="209" t="s">
        <v>5389</v>
      </c>
      <c r="K4177" s="210">
        <v>27.17</v>
      </c>
      <c r="L4177" s="209" t="s">
        <v>5390</v>
      </c>
    </row>
    <row r="4178" spans="1:12" ht="13.5">
      <c r="A4178" s="209" t="s">
        <v>8969</v>
      </c>
      <c r="B4178" s="209" t="s">
        <v>8970</v>
      </c>
      <c r="C4178" s="209" t="s">
        <v>8291</v>
      </c>
      <c r="D4178" s="209" t="s">
        <v>9236</v>
      </c>
      <c r="E4178" s="210" t="s">
        <v>357</v>
      </c>
      <c r="F4178" s="209" t="s">
        <v>357</v>
      </c>
      <c r="G4178" s="209">
        <v>92659</v>
      </c>
      <c r="H4178" s="209" t="s">
        <v>9722</v>
      </c>
      <c r="I4178" s="209" t="s">
        <v>161</v>
      </c>
      <c r="J4178" s="209" t="s">
        <v>5389</v>
      </c>
      <c r="K4178" s="210">
        <v>31.99</v>
      </c>
      <c r="L4178" s="209" t="s">
        <v>5390</v>
      </c>
    </row>
    <row r="4179" spans="1:12" ht="13.5">
      <c r="A4179" s="209" t="s">
        <v>8969</v>
      </c>
      <c r="B4179" s="209" t="s">
        <v>8970</v>
      </c>
      <c r="C4179" s="209" t="s">
        <v>8291</v>
      </c>
      <c r="D4179" s="209" t="s">
        <v>9236</v>
      </c>
      <c r="E4179" s="210" t="s">
        <v>357</v>
      </c>
      <c r="F4179" s="209" t="s">
        <v>357</v>
      </c>
      <c r="G4179" s="209">
        <v>92660</v>
      </c>
      <c r="H4179" s="209" t="s">
        <v>9723</v>
      </c>
      <c r="I4179" s="209" t="s">
        <v>161</v>
      </c>
      <c r="J4179" s="209" t="s">
        <v>5389</v>
      </c>
      <c r="K4179" s="210">
        <v>33.92</v>
      </c>
      <c r="L4179" s="209" t="s">
        <v>5390</v>
      </c>
    </row>
    <row r="4180" spans="1:12" ht="13.5">
      <c r="A4180" s="209" t="s">
        <v>8969</v>
      </c>
      <c r="B4180" s="209" t="s">
        <v>8970</v>
      </c>
      <c r="C4180" s="209" t="s">
        <v>8291</v>
      </c>
      <c r="D4180" s="209" t="s">
        <v>9236</v>
      </c>
      <c r="E4180" s="210" t="s">
        <v>357</v>
      </c>
      <c r="F4180" s="209" t="s">
        <v>357</v>
      </c>
      <c r="G4180" s="209">
        <v>92661</v>
      </c>
      <c r="H4180" s="209" t="s">
        <v>9724</v>
      </c>
      <c r="I4180" s="209" t="s">
        <v>161</v>
      </c>
      <c r="J4180" s="209" t="s">
        <v>5389</v>
      </c>
      <c r="K4180" s="210">
        <v>39.049999999999997</v>
      </c>
      <c r="L4180" s="209" t="s">
        <v>5390</v>
      </c>
    </row>
    <row r="4181" spans="1:12" ht="13.5">
      <c r="A4181" s="209" t="s">
        <v>8969</v>
      </c>
      <c r="B4181" s="209" t="s">
        <v>8970</v>
      </c>
      <c r="C4181" s="209" t="s">
        <v>8291</v>
      </c>
      <c r="D4181" s="209" t="s">
        <v>9236</v>
      </c>
      <c r="E4181" s="210" t="s">
        <v>357</v>
      </c>
      <c r="F4181" s="209" t="s">
        <v>357</v>
      </c>
      <c r="G4181" s="209">
        <v>92662</v>
      </c>
      <c r="H4181" s="209" t="s">
        <v>9725</v>
      </c>
      <c r="I4181" s="209" t="s">
        <v>161</v>
      </c>
      <c r="J4181" s="209" t="s">
        <v>5389</v>
      </c>
      <c r="K4181" s="210">
        <v>39.42</v>
      </c>
      <c r="L4181" s="209" t="s">
        <v>5390</v>
      </c>
    </row>
    <row r="4182" spans="1:12" ht="13.5">
      <c r="A4182" s="209" t="s">
        <v>8969</v>
      </c>
      <c r="B4182" s="209" t="s">
        <v>8970</v>
      </c>
      <c r="C4182" s="209" t="s">
        <v>8291</v>
      </c>
      <c r="D4182" s="209" t="s">
        <v>9236</v>
      </c>
      <c r="E4182" s="210" t="s">
        <v>357</v>
      </c>
      <c r="F4182" s="209" t="s">
        <v>357</v>
      </c>
      <c r="G4182" s="209">
        <v>92663</v>
      </c>
      <c r="H4182" s="209" t="s">
        <v>9726</v>
      </c>
      <c r="I4182" s="209" t="s">
        <v>161</v>
      </c>
      <c r="J4182" s="209" t="s">
        <v>5389</v>
      </c>
      <c r="K4182" s="210">
        <v>54.17</v>
      </c>
      <c r="L4182" s="209" t="s">
        <v>5390</v>
      </c>
    </row>
    <row r="4183" spans="1:12" ht="13.5">
      <c r="A4183" s="209" t="s">
        <v>8969</v>
      </c>
      <c r="B4183" s="209" t="s">
        <v>8970</v>
      </c>
      <c r="C4183" s="209" t="s">
        <v>8291</v>
      </c>
      <c r="D4183" s="209" t="s">
        <v>9236</v>
      </c>
      <c r="E4183" s="210" t="s">
        <v>357</v>
      </c>
      <c r="F4183" s="209" t="s">
        <v>357</v>
      </c>
      <c r="G4183" s="209">
        <v>92664</v>
      </c>
      <c r="H4183" s="209" t="s">
        <v>9727</v>
      </c>
      <c r="I4183" s="209" t="s">
        <v>161</v>
      </c>
      <c r="J4183" s="209" t="s">
        <v>5389</v>
      </c>
      <c r="K4183" s="210">
        <v>54.14</v>
      </c>
      <c r="L4183" s="209" t="s">
        <v>5390</v>
      </c>
    </row>
    <row r="4184" spans="1:12" ht="13.5">
      <c r="A4184" s="209" t="s">
        <v>8969</v>
      </c>
      <c r="B4184" s="209" t="s">
        <v>8970</v>
      </c>
      <c r="C4184" s="209" t="s">
        <v>8291</v>
      </c>
      <c r="D4184" s="209" t="s">
        <v>9236</v>
      </c>
      <c r="E4184" s="210" t="s">
        <v>357</v>
      </c>
      <c r="F4184" s="209" t="s">
        <v>357</v>
      </c>
      <c r="G4184" s="209">
        <v>92665</v>
      </c>
      <c r="H4184" s="209" t="s">
        <v>9728</v>
      </c>
      <c r="I4184" s="209" t="s">
        <v>161</v>
      </c>
      <c r="J4184" s="209" t="s">
        <v>5389</v>
      </c>
      <c r="K4184" s="210">
        <v>76.56</v>
      </c>
      <c r="L4184" s="209" t="s">
        <v>5390</v>
      </c>
    </row>
    <row r="4185" spans="1:12" ht="13.5">
      <c r="A4185" s="209" t="s">
        <v>8969</v>
      </c>
      <c r="B4185" s="209" t="s">
        <v>8970</v>
      </c>
      <c r="C4185" s="209" t="s">
        <v>8291</v>
      </c>
      <c r="D4185" s="209" t="s">
        <v>9236</v>
      </c>
      <c r="E4185" s="210" t="s">
        <v>357</v>
      </c>
      <c r="F4185" s="209" t="s">
        <v>357</v>
      </c>
      <c r="G4185" s="209">
        <v>92666</v>
      </c>
      <c r="H4185" s="209" t="s">
        <v>9729</v>
      </c>
      <c r="I4185" s="209" t="s">
        <v>161</v>
      </c>
      <c r="J4185" s="209" t="s">
        <v>5389</v>
      </c>
      <c r="K4185" s="210">
        <v>88.03</v>
      </c>
      <c r="L4185" s="209" t="s">
        <v>5390</v>
      </c>
    </row>
    <row r="4186" spans="1:12" ht="13.5">
      <c r="A4186" s="209" t="s">
        <v>8969</v>
      </c>
      <c r="B4186" s="209" t="s">
        <v>8970</v>
      </c>
      <c r="C4186" s="209" t="s">
        <v>8291</v>
      </c>
      <c r="D4186" s="209" t="s">
        <v>9236</v>
      </c>
      <c r="E4186" s="210" t="s">
        <v>357</v>
      </c>
      <c r="F4186" s="209" t="s">
        <v>357</v>
      </c>
      <c r="G4186" s="209">
        <v>92667</v>
      </c>
      <c r="H4186" s="209" t="s">
        <v>9730</v>
      </c>
      <c r="I4186" s="209" t="s">
        <v>161</v>
      </c>
      <c r="J4186" s="209" t="s">
        <v>5389</v>
      </c>
      <c r="K4186" s="210">
        <v>115.79</v>
      </c>
      <c r="L4186" s="209" t="s">
        <v>5390</v>
      </c>
    </row>
    <row r="4187" spans="1:12" ht="13.5">
      <c r="A4187" s="209" t="s">
        <v>8969</v>
      </c>
      <c r="B4187" s="209" t="s">
        <v>8970</v>
      </c>
      <c r="C4187" s="209" t="s">
        <v>8291</v>
      </c>
      <c r="D4187" s="209" t="s">
        <v>9236</v>
      </c>
      <c r="E4187" s="210" t="s">
        <v>357</v>
      </c>
      <c r="F4187" s="209" t="s">
        <v>357</v>
      </c>
      <c r="G4187" s="209">
        <v>92668</v>
      </c>
      <c r="H4187" s="209" t="s">
        <v>9731</v>
      </c>
      <c r="I4187" s="209" t="s">
        <v>161</v>
      </c>
      <c r="J4187" s="209" t="s">
        <v>5389</v>
      </c>
      <c r="K4187" s="210">
        <v>126</v>
      </c>
      <c r="L4187" s="209" t="s">
        <v>5390</v>
      </c>
    </row>
    <row r="4188" spans="1:12" ht="13.5">
      <c r="A4188" s="209" t="s">
        <v>8969</v>
      </c>
      <c r="B4188" s="209" t="s">
        <v>8970</v>
      </c>
      <c r="C4188" s="209" t="s">
        <v>8291</v>
      </c>
      <c r="D4188" s="209" t="s">
        <v>9236</v>
      </c>
      <c r="E4188" s="210" t="s">
        <v>357</v>
      </c>
      <c r="F4188" s="209" t="s">
        <v>357</v>
      </c>
      <c r="G4188" s="209">
        <v>92669</v>
      </c>
      <c r="H4188" s="209" t="s">
        <v>9732</v>
      </c>
      <c r="I4188" s="209" t="s">
        <v>161</v>
      </c>
      <c r="J4188" s="209" t="s">
        <v>5389</v>
      </c>
      <c r="K4188" s="210">
        <v>38.270000000000003</v>
      </c>
      <c r="L4188" s="209" t="s">
        <v>5390</v>
      </c>
    </row>
    <row r="4189" spans="1:12" ht="13.5">
      <c r="A4189" s="209" t="s">
        <v>8969</v>
      </c>
      <c r="B4189" s="209" t="s">
        <v>8970</v>
      </c>
      <c r="C4189" s="209" t="s">
        <v>8291</v>
      </c>
      <c r="D4189" s="209" t="s">
        <v>9236</v>
      </c>
      <c r="E4189" s="210" t="s">
        <v>357</v>
      </c>
      <c r="F4189" s="209" t="s">
        <v>357</v>
      </c>
      <c r="G4189" s="209">
        <v>92670</v>
      </c>
      <c r="H4189" s="209" t="s">
        <v>9733</v>
      </c>
      <c r="I4189" s="209" t="s">
        <v>161</v>
      </c>
      <c r="J4189" s="209" t="s">
        <v>5389</v>
      </c>
      <c r="K4189" s="210">
        <v>35.53</v>
      </c>
      <c r="L4189" s="209" t="s">
        <v>5390</v>
      </c>
    </row>
    <row r="4190" spans="1:12" ht="13.5">
      <c r="A4190" s="209" t="s">
        <v>8969</v>
      </c>
      <c r="B4190" s="209" t="s">
        <v>8970</v>
      </c>
      <c r="C4190" s="209" t="s">
        <v>8291</v>
      </c>
      <c r="D4190" s="209" t="s">
        <v>9236</v>
      </c>
      <c r="E4190" s="210" t="s">
        <v>357</v>
      </c>
      <c r="F4190" s="209" t="s">
        <v>357</v>
      </c>
      <c r="G4190" s="209">
        <v>92671</v>
      </c>
      <c r="H4190" s="209" t="s">
        <v>9734</v>
      </c>
      <c r="I4190" s="209" t="s">
        <v>161</v>
      </c>
      <c r="J4190" s="209" t="s">
        <v>5389</v>
      </c>
      <c r="K4190" s="210">
        <v>51.99</v>
      </c>
      <c r="L4190" s="209" t="s">
        <v>5390</v>
      </c>
    </row>
    <row r="4191" spans="1:12" ht="13.5">
      <c r="A4191" s="209" t="s">
        <v>8969</v>
      </c>
      <c r="B4191" s="209" t="s">
        <v>8970</v>
      </c>
      <c r="C4191" s="209" t="s">
        <v>8291</v>
      </c>
      <c r="D4191" s="209" t="s">
        <v>9236</v>
      </c>
      <c r="E4191" s="210" t="s">
        <v>357</v>
      </c>
      <c r="F4191" s="209" t="s">
        <v>357</v>
      </c>
      <c r="G4191" s="209">
        <v>92672</v>
      </c>
      <c r="H4191" s="209" t="s">
        <v>9735</v>
      </c>
      <c r="I4191" s="209" t="s">
        <v>161</v>
      </c>
      <c r="J4191" s="209" t="s">
        <v>5389</v>
      </c>
      <c r="K4191" s="210">
        <v>46.54</v>
      </c>
      <c r="L4191" s="209" t="s">
        <v>5390</v>
      </c>
    </row>
    <row r="4192" spans="1:12" ht="13.5">
      <c r="A4192" s="209" t="s">
        <v>8969</v>
      </c>
      <c r="B4192" s="209" t="s">
        <v>8970</v>
      </c>
      <c r="C4192" s="209" t="s">
        <v>8291</v>
      </c>
      <c r="D4192" s="209" t="s">
        <v>9236</v>
      </c>
      <c r="E4192" s="210" t="s">
        <v>357</v>
      </c>
      <c r="F4192" s="209" t="s">
        <v>357</v>
      </c>
      <c r="G4192" s="209">
        <v>92673</v>
      </c>
      <c r="H4192" s="209" t="s">
        <v>9736</v>
      </c>
      <c r="I4192" s="209" t="s">
        <v>161</v>
      </c>
      <c r="J4192" s="209" t="s">
        <v>5389</v>
      </c>
      <c r="K4192" s="210">
        <v>60.49</v>
      </c>
      <c r="L4192" s="209" t="s">
        <v>5390</v>
      </c>
    </row>
    <row r="4193" spans="1:12" ht="13.5">
      <c r="A4193" s="209" t="s">
        <v>8969</v>
      </c>
      <c r="B4193" s="209" t="s">
        <v>8970</v>
      </c>
      <c r="C4193" s="209" t="s">
        <v>8291</v>
      </c>
      <c r="D4193" s="209" t="s">
        <v>9236</v>
      </c>
      <c r="E4193" s="210" t="s">
        <v>357</v>
      </c>
      <c r="F4193" s="209" t="s">
        <v>357</v>
      </c>
      <c r="G4193" s="209">
        <v>92674</v>
      </c>
      <c r="H4193" s="209" t="s">
        <v>9737</v>
      </c>
      <c r="I4193" s="209" t="s">
        <v>161</v>
      </c>
      <c r="J4193" s="209" t="s">
        <v>5389</v>
      </c>
      <c r="K4193" s="210">
        <v>56.73</v>
      </c>
      <c r="L4193" s="209" t="s">
        <v>5390</v>
      </c>
    </row>
    <row r="4194" spans="1:12" ht="13.5">
      <c r="A4194" s="209" t="s">
        <v>8969</v>
      </c>
      <c r="B4194" s="209" t="s">
        <v>8970</v>
      </c>
      <c r="C4194" s="209" t="s">
        <v>8291</v>
      </c>
      <c r="D4194" s="209" t="s">
        <v>9236</v>
      </c>
      <c r="E4194" s="210" t="s">
        <v>357</v>
      </c>
      <c r="F4194" s="209" t="s">
        <v>357</v>
      </c>
      <c r="G4194" s="209">
        <v>92675</v>
      </c>
      <c r="H4194" s="209" t="s">
        <v>9738</v>
      </c>
      <c r="I4194" s="209" t="s">
        <v>161</v>
      </c>
      <c r="J4194" s="209" t="s">
        <v>5389</v>
      </c>
      <c r="K4194" s="210">
        <v>80.34</v>
      </c>
      <c r="L4194" s="209" t="s">
        <v>5390</v>
      </c>
    </row>
    <row r="4195" spans="1:12" ht="13.5">
      <c r="A4195" s="209" t="s">
        <v>8969</v>
      </c>
      <c r="B4195" s="209" t="s">
        <v>8970</v>
      </c>
      <c r="C4195" s="209" t="s">
        <v>8291</v>
      </c>
      <c r="D4195" s="209" t="s">
        <v>9236</v>
      </c>
      <c r="E4195" s="210" t="s">
        <v>357</v>
      </c>
      <c r="F4195" s="209" t="s">
        <v>357</v>
      </c>
      <c r="G4195" s="209">
        <v>92676</v>
      </c>
      <c r="H4195" s="209" t="s">
        <v>9739</v>
      </c>
      <c r="I4195" s="209" t="s">
        <v>161</v>
      </c>
      <c r="J4195" s="209" t="s">
        <v>5389</v>
      </c>
      <c r="K4195" s="210">
        <v>77.790000000000006</v>
      </c>
      <c r="L4195" s="209" t="s">
        <v>5390</v>
      </c>
    </row>
    <row r="4196" spans="1:12" ht="13.5">
      <c r="A4196" s="209" t="s">
        <v>8969</v>
      </c>
      <c r="B4196" s="209" t="s">
        <v>8970</v>
      </c>
      <c r="C4196" s="209" t="s">
        <v>8291</v>
      </c>
      <c r="D4196" s="209" t="s">
        <v>9236</v>
      </c>
      <c r="E4196" s="210" t="s">
        <v>357</v>
      </c>
      <c r="F4196" s="209" t="s">
        <v>357</v>
      </c>
      <c r="G4196" s="209">
        <v>92677</v>
      </c>
      <c r="H4196" s="209" t="s">
        <v>9740</v>
      </c>
      <c r="I4196" s="209" t="s">
        <v>161</v>
      </c>
      <c r="J4196" s="209" t="s">
        <v>5389</v>
      </c>
      <c r="K4196" s="210">
        <v>137</v>
      </c>
      <c r="L4196" s="209" t="s">
        <v>5390</v>
      </c>
    </row>
    <row r="4197" spans="1:12" ht="13.5">
      <c r="A4197" s="209" t="s">
        <v>8969</v>
      </c>
      <c r="B4197" s="209" t="s">
        <v>8970</v>
      </c>
      <c r="C4197" s="209" t="s">
        <v>8291</v>
      </c>
      <c r="D4197" s="209" t="s">
        <v>9236</v>
      </c>
      <c r="E4197" s="210" t="s">
        <v>357</v>
      </c>
      <c r="F4197" s="209" t="s">
        <v>357</v>
      </c>
      <c r="G4197" s="209">
        <v>92678</v>
      </c>
      <c r="H4197" s="209" t="s">
        <v>9741</v>
      </c>
      <c r="I4197" s="209" t="s">
        <v>161</v>
      </c>
      <c r="J4197" s="209" t="s">
        <v>5389</v>
      </c>
      <c r="K4197" s="210">
        <v>125.77</v>
      </c>
      <c r="L4197" s="209" t="s">
        <v>5390</v>
      </c>
    </row>
    <row r="4198" spans="1:12" ht="13.5">
      <c r="A4198" s="209" t="s">
        <v>8969</v>
      </c>
      <c r="B4198" s="209" t="s">
        <v>8970</v>
      </c>
      <c r="C4198" s="209" t="s">
        <v>8291</v>
      </c>
      <c r="D4198" s="209" t="s">
        <v>9236</v>
      </c>
      <c r="E4198" s="210" t="s">
        <v>357</v>
      </c>
      <c r="F4198" s="209" t="s">
        <v>357</v>
      </c>
      <c r="G4198" s="209">
        <v>92679</v>
      </c>
      <c r="H4198" s="209" t="s">
        <v>9742</v>
      </c>
      <c r="I4198" s="209" t="s">
        <v>161</v>
      </c>
      <c r="J4198" s="209" t="s">
        <v>5389</v>
      </c>
      <c r="K4198" s="210">
        <v>191.32</v>
      </c>
      <c r="L4198" s="209" t="s">
        <v>5390</v>
      </c>
    </row>
    <row r="4199" spans="1:12" ht="13.5">
      <c r="A4199" s="209" t="s">
        <v>8969</v>
      </c>
      <c r="B4199" s="209" t="s">
        <v>8970</v>
      </c>
      <c r="C4199" s="209" t="s">
        <v>8291</v>
      </c>
      <c r="D4199" s="209" t="s">
        <v>9236</v>
      </c>
      <c r="E4199" s="210" t="s">
        <v>357</v>
      </c>
      <c r="F4199" s="209" t="s">
        <v>357</v>
      </c>
      <c r="G4199" s="209">
        <v>92680</v>
      </c>
      <c r="H4199" s="209" t="s">
        <v>9743</v>
      </c>
      <c r="I4199" s="209" t="s">
        <v>161</v>
      </c>
      <c r="J4199" s="209" t="s">
        <v>5389</v>
      </c>
      <c r="K4199" s="210">
        <v>169.68</v>
      </c>
      <c r="L4199" s="209" t="s">
        <v>5390</v>
      </c>
    </row>
    <row r="4200" spans="1:12" ht="13.5">
      <c r="A4200" s="209" t="s">
        <v>8969</v>
      </c>
      <c r="B4200" s="209" t="s">
        <v>8970</v>
      </c>
      <c r="C4200" s="209" t="s">
        <v>8291</v>
      </c>
      <c r="D4200" s="209" t="s">
        <v>9236</v>
      </c>
      <c r="E4200" s="210" t="s">
        <v>357</v>
      </c>
      <c r="F4200" s="209" t="s">
        <v>357</v>
      </c>
      <c r="G4200" s="209">
        <v>92681</v>
      </c>
      <c r="H4200" s="209" t="s">
        <v>9744</v>
      </c>
      <c r="I4200" s="209" t="s">
        <v>161</v>
      </c>
      <c r="J4200" s="209" t="s">
        <v>5389</v>
      </c>
      <c r="K4200" s="210">
        <v>48.38</v>
      </c>
      <c r="L4200" s="209" t="s">
        <v>5390</v>
      </c>
    </row>
    <row r="4201" spans="1:12" ht="13.5">
      <c r="A4201" s="209" t="s">
        <v>8969</v>
      </c>
      <c r="B4201" s="209" t="s">
        <v>8970</v>
      </c>
      <c r="C4201" s="209" t="s">
        <v>8291</v>
      </c>
      <c r="D4201" s="209" t="s">
        <v>9236</v>
      </c>
      <c r="E4201" s="210" t="s">
        <v>357</v>
      </c>
      <c r="F4201" s="209" t="s">
        <v>357</v>
      </c>
      <c r="G4201" s="209">
        <v>92682</v>
      </c>
      <c r="H4201" s="209" t="s">
        <v>9745</v>
      </c>
      <c r="I4201" s="209" t="s">
        <v>161</v>
      </c>
      <c r="J4201" s="209" t="s">
        <v>5389</v>
      </c>
      <c r="K4201" s="210">
        <v>62.64</v>
      </c>
      <c r="L4201" s="209" t="s">
        <v>5390</v>
      </c>
    </row>
    <row r="4202" spans="1:12" ht="13.5">
      <c r="A4202" s="209" t="s">
        <v>8969</v>
      </c>
      <c r="B4202" s="209" t="s">
        <v>8970</v>
      </c>
      <c r="C4202" s="209" t="s">
        <v>8291</v>
      </c>
      <c r="D4202" s="209" t="s">
        <v>9236</v>
      </c>
      <c r="E4202" s="210" t="s">
        <v>357</v>
      </c>
      <c r="F4202" s="209" t="s">
        <v>357</v>
      </c>
      <c r="G4202" s="209">
        <v>92683</v>
      </c>
      <c r="H4202" s="209" t="s">
        <v>9746</v>
      </c>
      <c r="I4202" s="209" t="s">
        <v>161</v>
      </c>
      <c r="J4202" s="209" t="s">
        <v>5389</v>
      </c>
      <c r="K4202" s="210">
        <v>74.19</v>
      </c>
      <c r="L4202" s="209" t="s">
        <v>5390</v>
      </c>
    </row>
    <row r="4203" spans="1:12" ht="13.5">
      <c r="A4203" s="209" t="s">
        <v>8969</v>
      </c>
      <c r="B4203" s="209" t="s">
        <v>8970</v>
      </c>
      <c r="C4203" s="209" t="s">
        <v>8291</v>
      </c>
      <c r="D4203" s="209" t="s">
        <v>9236</v>
      </c>
      <c r="E4203" s="210" t="s">
        <v>357</v>
      </c>
      <c r="F4203" s="209" t="s">
        <v>357</v>
      </c>
      <c r="G4203" s="209">
        <v>92684</v>
      </c>
      <c r="H4203" s="209" t="s">
        <v>9747</v>
      </c>
      <c r="I4203" s="209" t="s">
        <v>161</v>
      </c>
      <c r="J4203" s="209" t="s">
        <v>5389</v>
      </c>
      <c r="K4203" s="210">
        <v>103.62</v>
      </c>
      <c r="L4203" s="209" t="s">
        <v>5390</v>
      </c>
    </row>
    <row r="4204" spans="1:12" ht="13.5">
      <c r="A4204" s="209" t="s">
        <v>8969</v>
      </c>
      <c r="B4204" s="209" t="s">
        <v>8970</v>
      </c>
      <c r="C4204" s="209" t="s">
        <v>8291</v>
      </c>
      <c r="D4204" s="209" t="s">
        <v>9236</v>
      </c>
      <c r="E4204" s="210" t="s">
        <v>357</v>
      </c>
      <c r="F4204" s="209" t="s">
        <v>357</v>
      </c>
      <c r="G4204" s="209">
        <v>92685</v>
      </c>
      <c r="H4204" s="209" t="s">
        <v>9748</v>
      </c>
      <c r="I4204" s="209" t="s">
        <v>161</v>
      </c>
      <c r="J4204" s="209" t="s">
        <v>5389</v>
      </c>
      <c r="K4204" s="210">
        <v>173.3</v>
      </c>
      <c r="L4204" s="209" t="s">
        <v>5390</v>
      </c>
    </row>
    <row r="4205" spans="1:12" ht="13.5">
      <c r="A4205" s="209" t="s">
        <v>8969</v>
      </c>
      <c r="B4205" s="209" t="s">
        <v>8970</v>
      </c>
      <c r="C4205" s="209" t="s">
        <v>8291</v>
      </c>
      <c r="D4205" s="209" t="s">
        <v>9236</v>
      </c>
      <c r="E4205" s="210" t="s">
        <v>357</v>
      </c>
      <c r="F4205" s="209" t="s">
        <v>357</v>
      </c>
      <c r="G4205" s="209">
        <v>92686</v>
      </c>
      <c r="H4205" s="209" t="s">
        <v>9749</v>
      </c>
      <c r="I4205" s="209" t="s">
        <v>161</v>
      </c>
      <c r="J4205" s="209" t="s">
        <v>5389</v>
      </c>
      <c r="K4205" s="210">
        <v>224.11</v>
      </c>
      <c r="L4205" s="209" t="s">
        <v>5390</v>
      </c>
    </row>
    <row r="4206" spans="1:12" ht="13.5">
      <c r="A4206" s="209" t="s">
        <v>8969</v>
      </c>
      <c r="B4206" s="209" t="s">
        <v>8970</v>
      </c>
      <c r="C4206" s="209" t="s">
        <v>8291</v>
      </c>
      <c r="D4206" s="209" t="s">
        <v>9236</v>
      </c>
      <c r="E4206" s="210" t="s">
        <v>357</v>
      </c>
      <c r="F4206" s="209" t="s">
        <v>357</v>
      </c>
      <c r="G4206" s="209">
        <v>92692</v>
      </c>
      <c r="H4206" s="209" t="s">
        <v>9750</v>
      </c>
      <c r="I4206" s="209" t="s">
        <v>161</v>
      </c>
      <c r="J4206" s="209" t="s">
        <v>5389</v>
      </c>
      <c r="K4206" s="210">
        <v>13.34</v>
      </c>
      <c r="L4206" s="209" t="s">
        <v>5390</v>
      </c>
    </row>
    <row r="4207" spans="1:12" ht="13.5">
      <c r="A4207" s="209" t="s">
        <v>8969</v>
      </c>
      <c r="B4207" s="209" t="s">
        <v>8970</v>
      </c>
      <c r="C4207" s="209" t="s">
        <v>8291</v>
      </c>
      <c r="D4207" s="209" t="s">
        <v>9236</v>
      </c>
      <c r="E4207" s="210" t="s">
        <v>357</v>
      </c>
      <c r="F4207" s="209" t="s">
        <v>357</v>
      </c>
      <c r="G4207" s="209">
        <v>92693</v>
      </c>
      <c r="H4207" s="209" t="s">
        <v>9751</v>
      </c>
      <c r="I4207" s="209" t="s">
        <v>161</v>
      </c>
      <c r="J4207" s="209" t="s">
        <v>5389</v>
      </c>
      <c r="K4207" s="210">
        <v>13.8</v>
      </c>
      <c r="L4207" s="209" t="s">
        <v>5390</v>
      </c>
    </row>
    <row r="4208" spans="1:12" ht="13.5">
      <c r="A4208" s="209" t="s">
        <v>8969</v>
      </c>
      <c r="B4208" s="209" t="s">
        <v>8970</v>
      </c>
      <c r="C4208" s="209" t="s">
        <v>8291</v>
      </c>
      <c r="D4208" s="209" t="s">
        <v>9236</v>
      </c>
      <c r="E4208" s="210" t="s">
        <v>357</v>
      </c>
      <c r="F4208" s="209" t="s">
        <v>357</v>
      </c>
      <c r="G4208" s="209">
        <v>92694</v>
      </c>
      <c r="H4208" s="209" t="s">
        <v>9752</v>
      </c>
      <c r="I4208" s="209" t="s">
        <v>161</v>
      </c>
      <c r="J4208" s="209" t="s">
        <v>5389</v>
      </c>
      <c r="K4208" s="210">
        <v>20.77</v>
      </c>
      <c r="L4208" s="209" t="s">
        <v>5390</v>
      </c>
    </row>
    <row r="4209" spans="1:12" ht="13.5">
      <c r="A4209" s="209" t="s">
        <v>8969</v>
      </c>
      <c r="B4209" s="209" t="s">
        <v>8970</v>
      </c>
      <c r="C4209" s="209" t="s">
        <v>8291</v>
      </c>
      <c r="D4209" s="209" t="s">
        <v>9236</v>
      </c>
      <c r="E4209" s="210" t="s">
        <v>357</v>
      </c>
      <c r="F4209" s="209" t="s">
        <v>357</v>
      </c>
      <c r="G4209" s="209">
        <v>92695</v>
      </c>
      <c r="H4209" s="209" t="s">
        <v>9753</v>
      </c>
      <c r="I4209" s="209" t="s">
        <v>161</v>
      </c>
      <c r="J4209" s="209" t="s">
        <v>5389</v>
      </c>
      <c r="K4209" s="210">
        <v>21.23</v>
      </c>
      <c r="L4209" s="209" t="s">
        <v>5390</v>
      </c>
    </row>
    <row r="4210" spans="1:12" ht="13.5">
      <c r="A4210" s="209" t="s">
        <v>8969</v>
      </c>
      <c r="B4210" s="209" t="s">
        <v>8970</v>
      </c>
      <c r="C4210" s="209" t="s">
        <v>8291</v>
      </c>
      <c r="D4210" s="209" t="s">
        <v>9236</v>
      </c>
      <c r="E4210" s="210" t="s">
        <v>357</v>
      </c>
      <c r="F4210" s="209" t="s">
        <v>357</v>
      </c>
      <c r="G4210" s="209">
        <v>92696</v>
      </c>
      <c r="H4210" s="209" t="s">
        <v>9754</v>
      </c>
      <c r="I4210" s="209" t="s">
        <v>161</v>
      </c>
      <c r="J4210" s="209" t="s">
        <v>5389</v>
      </c>
      <c r="K4210" s="210">
        <v>32.28</v>
      </c>
      <c r="L4210" s="209" t="s">
        <v>5390</v>
      </c>
    </row>
    <row r="4211" spans="1:12" ht="13.5">
      <c r="A4211" s="209" t="s">
        <v>8969</v>
      </c>
      <c r="B4211" s="209" t="s">
        <v>8970</v>
      </c>
      <c r="C4211" s="209" t="s">
        <v>8291</v>
      </c>
      <c r="D4211" s="209" t="s">
        <v>9236</v>
      </c>
      <c r="E4211" s="210" t="s">
        <v>357</v>
      </c>
      <c r="F4211" s="209" t="s">
        <v>357</v>
      </c>
      <c r="G4211" s="209">
        <v>92697</v>
      </c>
      <c r="H4211" s="209" t="s">
        <v>9755</v>
      </c>
      <c r="I4211" s="209" t="s">
        <v>161</v>
      </c>
      <c r="J4211" s="209" t="s">
        <v>5389</v>
      </c>
      <c r="K4211" s="210">
        <v>34.340000000000003</v>
      </c>
      <c r="L4211" s="209" t="s">
        <v>5390</v>
      </c>
    </row>
    <row r="4212" spans="1:12" ht="13.5">
      <c r="A4212" s="209" t="s">
        <v>8969</v>
      </c>
      <c r="B4212" s="209" t="s">
        <v>8970</v>
      </c>
      <c r="C4212" s="209" t="s">
        <v>8291</v>
      </c>
      <c r="D4212" s="209" t="s">
        <v>9236</v>
      </c>
      <c r="E4212" s="210" t="s">
        <v>357</v>
      </c>
      <c r="F4212" s="209" t="s">
        <v>357</v>
      </c>
      <c r="G4212" s="209">
        <v>92698</v>
      </c>
      <c r="H4212" s="209" t="s">
        <v>9756</v>
      </c>
      <c r="I4212" s="209" t="s">
        <v>161</v>
      </c>
      <c r="J4212" s="209" t="s">
        <v>5389</v>
      </c>
      <c r="K4212" s="210">
        <v>19.66</v>
      </c>
      <c r="L4212" s="209" t="s">
        <v>5390</v>
      </c>
    </row>
    <row r="4213" spans="1:12" ht="13.5">
      <c r="A4213" s="209" t="s">
        <v>8969</v>
      </c>
      <c r="B4213" s="209" t="s">
        <v>8970</v>
      </c>
      <c r="C4213" s="209" t="s">
        <v>8291</v>
      </c>
      <c r="D4213" s="209" t="s">
        <v>9236</v>
      </c>
      <c r="E4213" s="210" t="s">
        <v>357</v>
      </c>
      <c r="F4213" s="209" t="s">
        <v>357</v>
      </c>
      <c r="G4213" s="209">
        <v>92699</v>
      </c>
      <c r="H4213" s="209" t="s">
        <v>9757</v>
      </c>
      <c r="I4213" s="209" t="s">
        <v>161</v>
      </c>
      <c r="J4213" s="209" t="s">
        <v>5389</v>
      </c>
      <c r="K4213" s="210">
        <v>18.170000000000002</v>
      </c>
      <c r="L4213" s="209" t="s">
        <v>5390</v>
      </c>
    </row>
    <row r="4214" spans="1:12" ht="13.5">
      <c r="A4214" s="209" t="s">
        <v>8969</v>
      </c>
      <c r="B4214" s="209" t="s">
        <v>8970</v>
      </c>
      <c r="C4214" s="209" t="s">
        <v>8291</v>
      </c>
      <c r="D4214" s="209" t="s">
        <v>9236</v>
      </c>
      <c r="E4214" s="210" t="s">
        <v>357</v>
      </c>
      <c r="F4214" s="209" t="s">
        <v>357</v>
      </c>
      <c r="G4214" s="209">
        <v>92700</v>
      </c>
      <c r="H4214" s="209" t="s">
        <v>9758</v>
      </c>
      <c r="I4214" s="209" t="s">
        <v>161</v>
      </c>
      <c r="J4214" s="209" t="s">
        <v>5389</v>
      </c>
      <c r="K4214" s="210">
        <v>31.68</v>
      </c>
      <c r="L4214" s="209" t="s">
        <v>5390</v>
      </c>
    </row>
    <row r="4215" spans="1:12" ht="13.5">
      <c r="A4215" s="209" t="s">
        <v>8969</v>
      </c>
      <c r="B4215" s="209" t="s">
        <v>8970</v>
      </c>
      <c r="C4215" s="209" t="s">
        <v>8291</v>
      </c>
      <c r="D4215" s="209" t="s">
        <v>9236</v>
      </c>
      <c r="E4215" s="210" t="s">
        <v>357</v>
      </c>
      <c r="F4215" s="209" t="s">
        <v>357</v>
      </c>
      <c r="G4215" s="209">
        <v>92701</v>
      </c>
      <c r="H4215" s="209" t="s">
        <v>9759</v>
      </c>
      <c r="I4215" s="209" t="s">
        <v>161</v>
      </c>
      <c r="J4215" s="209" t="s">
        <v>5389</v>
      </c>
      <c r="K4215" s="210">
        <v>29.46</v>
      </c>
      <c r="L4215" s="209" t="s">
        <v>5390</v>
      </c>
    </row>
    <row r="4216" spans="1:12" ht="13.5">
      <c r="A4216" s="209" t="s">
        <v>8969</v>
      </c>
      <c r="B4216" s="209" t="s">
        <v>8970</v>
      </c>
      <c r="C4216" s="209" t="s">
        <v>8291</v>
      </c>
      <c r="D4216" s="209" t="s">
        <v>9236</v>
      </c>
      <c r="E4216" s="210" t="s">
        <v>357</v>
      </c>
      <c r="F4216" s="209" t="s">
        <v>357</v>
      </c>
      <c r="G4216" s="209">
        <v>92702</v>
      </c>
      <c r="H4216" s="209" t="s">
        <v>9760</v>
      </c>
      <c r="I4216" s="209" t="s">
        <v>161</v>
      </c>
      <c r="J4216" s="209" t="s">
        <v>5389</v>
      </c>
      <c r="K4216" s="210">
        <v>49.07</v>
      </c>
      <c r="L4216" s="209" t="s">
        <v>5390</v>
      </c>
    </row>
    <row r="4217" spans="1:12" ht="13.5">
      <c r="A4217" s="209" t="s">
        <v>8969</v>
      </c>
      <c r="B4217" s="209" t="s">
        <v>8970</v>
      </c>
      <c r="C4217" s="209" t="s">
        <v>8291</v>
      </c>
      <c r="D4217" s="209" t="s">
        <v>9236</v>
      </c>
      <c r="E4217" s="210" t="s">
        <v>357</v>
      </c>
      <c r="F4217" s="209" t="s">
        <v>357</v>
      </c>
      <c r="G4217" s="209">
        <v>92703</v>
      </c>
      <c r="H4217" s="209" t="s">
        <v>9761</v>
      </c>
      <c r="I4217" s="209" t="s">
        <v>161</v>
      </c>
      <c r="J4217" s="209" t="s">
        <v>5389</v>
      </c>
      <c r="K4217" s="210">
        <v>46.33</v>
      </c>
      <c r="L4217" s="209" t="s">
        <v>5390</v>
      </c>
    </row>
    <row r="4218" spans="1:12" ht="13.5">
      <c r="A4218" s="209" t="s">
        <v>8969</v>
      </c>
      <c r="B4218" s="209" t="s">
        <v>8970</v>
      </c>
      <c r="C4218" s="209" t="s">
        <v>8291</v>
      </c>
      <c r="D4218" s="209" t="s">
        <v>9236</v>
      </c>
      <c r="E4218" s="210" t="s">
        <v>357</v>
      </c>
      <c r="F4218" s="209" t="s">
        <v>357</v>
      </c>
      <c r="G4218" s="209">
        <v>92704</v>
      </c>
      <c r="H4218" s="209" t="s">
        <v>9762</v>
      </c>
      <c r="I4218" s="209" t="s">
        <v>161</v>
      </c>
      <c r="J4218" s="209" t="s">
        <v>5389</v>
      </c>
      <c r="K4218" s="210">
        <v>24.52</v>
      </c>
      <c r="L4218" s="209" t="s">
        <v>5390</v>
      </c>
    </row>
    <row r="4219" spans="1:12" ht="13.5">
      <c r="A4219" s="209" t="s">
        <v>8969</v>
      </c>
      <c r="B4219" s="209" t="s">
        <v>8970</v>
      </c>
      <c r="C4219" s="209" t="s">
        <v>8291</v>
      </c>
      <c r="D4219" s="209" t="s">
        <v>9236</v>
      </c>
      <c r="E4219" s="210" t="s">
        <v>357</v>
      </c>
      <c r="F4219" s="209" t="s">
        <v>357</v>
      </c>
      <c r="G4219" s="209">
        <v>92705</v>
      </c>
      <c r="H4219" s="209" t="s">
        <v>9763</v>
      </c>
      <c r="I4219" s="209" t="s">
        <v>161</v>
      </c>
      <c r="J4219" s="209" t="s">
        <v>5389</v>
      </c>
      <c r="K4219" s="210">
        <v>38.83</v>
      </c>
      <c r="L4219" s="209" t="s">
        <v>5390</v>
      </c>
    </row>
    <row r="4220" spans="1:12" ht="13.5">
      <c r="A4220" s="209" t="s">
        <v>8969</v>
      </c>
      <c r="B4220" s="209" t="s">
        <v>8970</v>
      </c>
      <c r="C4220" s="209" t="s">
        <v>8291</v>
      </c>
      <c r="D4220" s="209" t="s">
        <v>9236</v>
      </c>
      <c r="E4220" s="210" t="s">
        <v>357</v>
      </c>
      <c r="F4220" s="209" t="s">
        <v>357</v>
      </c>
      <c r="G4220" s="209">
        <v>92706</v>
      </c>
      <c r="H4220" s="209" t="s">
        <v>9764</v>
      </c>
      <c r="I4220" s="209" t="s">
        <v>161</v>
      </c>
      <c r="J4220" s="209" t="s">
        <v>5389</v>
      </c>
      <c r="K4220" s="210">
        <v>62.78</v>
      </c>
      <c r="L4220" s="209" t="s">
        <v>5390</v>
      </c>
    </row>
    <row r="4221" spans="1:12" ht="13.5">
      <c r="A4221" s="209" t="s">
        <v>8969</v>
      </c>
      <c r="B4221" s="209" t="s">
        <v>8970</v>
      </c>
      <c r="C4221" s="209" t="s">
        <v>8291</v>
      </c>
      <c r="D4221" s="209" t="s">
        <v>9236</v>
      </c>
      <c r="E4221" s="210" t="s">
        <v>357</v>
      </c>
      <c r="F4221" s="209" t="s">
        <v>357</v>
      </c>
      <c r="G4221" s="209">
        <v>92889</v>
      </c>
      <c r="H4221" s="209" t="s">
        <v>9765</v>
      </c>
      <c r="I4221" s="209" t="s">
        <v>161</v>
      </c>
      <c r="J4221" s="209" t="s">
        <v>5389</v>
      </c>
      <c r="K4221" s="210">
        <v>139.82</v>
      </c>
      <c r="L4221" s="209" t="s">
        <v>5390</v>
      </c>
    </row>
    <row r="4222" spans="1:12" ht="13.5">
      <c r="A4222" s="209" t="s">
        <v>8969</v>
      </c>
      <c r="B4222" s="209" t="s">
        <v>8970</v>
      </c>
      <c r="C4222" s="209" t="s">
        <v>8291</v>
      </c>
      <c r="D4222" s="209" t="s">
        <v>9236</v>
      </c>
      <c r="E4222" s="210" t="s">
        <v>357</v>
      </c>
      <c r="F4222" s="209" t="s">
        <v>357</v>
      </c>
      <c r="G4222" s="209">
        <v>92890</v>
      </c>
      <c r="H4222" s="209" t="s">
        <v>9766</v>
      </c>
      <c r="I4222" s="209" t="s">
        <v>161</v>
      </c>
      <c r="J4222" s="209" t="s">
        <v>5389</v>
      </c>
      <c r="K4222" s="210">
        <v>216.63</v>
      </c>
      <c r="L4222" s="209" t="s">
        <v>5390</v>
      </c>
    </row>
    <row r="4223" spans="1:12" ht="13.5">
      <c r="A4223" s="209" t="s">
        <v>8969</v>
      </c>
      <c r="B4223" s="209" t="s">
        <v>8970</v>
      </c>
      <c r="C4223" s="209" t="s">
        <v>8291</v>
      </c>
      <c r="D4223" s="209" t="s">
        <v>9236</v>
      </c>
      <c r="E4223" s="210" t="s">
        <v>357</v>
      </c>
      <c r="F4223" s="209" t="s">
        <v>357</v>
      </c>
      <c r="G4223" s="209">
        <v>92891</v>
      </c>
      <c r="H4223" s="209" t="s">
        <v>9767</v>
      </c>
      <c r="I4223" s="209" t="s">
        <v>161</v>
      </c>
      <c r="J4223" s="209" t="s">
        <v>5389</v>
      </c>
      <c r="K4223" s="210">
        <v>322.3</v>
      </c>
      <c r="L4223" s="209" t="s">
        <v>5390</v>
      </c>
    </row>
    <row r="4224" spans="1:12" ht="13.5">
      <c r="A4224" s="209" t="s">
        <v>8969</v>
      </c>
      <c r="B4224" s="209" t="s">
        <v>8970</v>
      </c>
      <c r="C4224" s="209" t="s">
        <v>8291</v>
      </c>
      <c r="D4224" s="209" t="s">
        <v>9236</v>
      </c>
      <c r="E4224" s="210" t="s">
        <v>357</v>
      </c>
      <c r="F4224" s="209" t="s">
        <v>357</v>
      </c>
      <c r="G4224" s="209">
        <v>92892</v>
      </c>
      <c r="H4224" s="209" t="s">
        <v>9768</v>
      </c>
      <c r="I4224" s="209" t="s">
        <v>161</v>
      </c>
      <c r="J4224" s="209" t="s">
        <v>5389</v>
      </c>
      <c r="K4224" s="210">
        <v>56.82</v>
      </c>
      <c r="L4224" s="209" t="s">
        <v>5390</v>
      </c>
    </row>
    <row r="4225" spans="1:12" ht="13.5">
      <c r="A4225" s="209" t="s">
        <v>8969</v>
      </c>
      <c r="B4225" s="209" t="s">
        <v>8970</v>
      </c>
      <c r="C4225" s="209" t="s">
        <v>8291</v>
      </c>
      <c r="D4225" s="209" t="s">
        <v>9236</v>
      </c>
      <c r="E4225" s="210" t="s">
        <v>357</v>
      </c>
      <c r="F4225" s="209" t="s">
        <v>357</v>
      </c>
      <c r="G4225" s="209">
        <v>92893</v>
      </c>
      <c r="H4225" s="209" t="s">
        <v>9769</v>
      </c>
      <c r="I4225" s="209" t="s">
        <v>161</v>
      </c>
      <c r="J4225" s="209" t="s">
        <v>5389</v>
      </c>
      <c r="K4225" s="210">
        <v>83.63</v>
      </c>
      <c r="L4225" s="209" t="s">
        <v>5390</v>
      </c>
    </row>
    <row r="4226" spans="1:12" ht="13.5">
      <c r="A4226" s="209" t="s">
        <v>8969</v>
      </c>
      <c r="B4226" s="209" t="s">
        <v>8970</v>
      </c>
      <c r="C4226" s="209" t="s">
        <v>8291</v>
      </c>
      <c r="D4226" s="209" t="s">
        <v>9236</v>
      </c>
      <c r="E4226" s="210" t="s">
        <v>357</v>
      </c>
      <c r="F4226" s="209" t="s">
        <v>357</v>
      </c>
      <c r="G4226" s="209">
        <v>92894</v>
      </c>
      <c r="H4226" s="209" t="s">
        <v>9770</v>
      </c>
      <c r="I4226" s="209" t="s">
        <v>161</v>
      </c>
      <c r="J4226" s="209" t="s">
        <v>5389</v>
      </c>
      <c r="K4226" s="210">
        <v>100.83</v>
      </c>
      <c r="L4226" s="209" t="s">
        <v>5390</v>
      </c>
    </row>
    <row r="4227" spans="1:12" ht="13.5">
      <c r="A4227" s="209" t="s">
        <v>8969</v>
      </c>
      <c r="B4227" s="209" t="s">
        <v>8970</v>
      </c>
      <c r="C4227" s="209" t="s">
        <v>8291</v>
      </c>
      <c r="D4227" s="209" t="s">
        <v>9236</v>
      </c>
      <c r="E4227" s="210" t="s">
        <v>357</v>
      </c>
      <c r="F4227" s="209" t="s">
        <v>357</v>
      </c>
      <c r="G4227" s="209">
        <v>92895</v>
      </c>
      <c r="H4227" s="209" t="s">
        <v>9771</v>
      </c>
      <c r="I4227" s="209" t="s">
        <v>161</v>
      </c>
      <c r="J4227" s="209" t="s">
        <v>5389</v>
      </c>
      <c r="K4227" s="210">
        <v>139.77000000000001</v>
      </c>
      <c r="L4227" s="209" t="s">
        <v>5390</v>
      </c>
    </row>
    <row r="4228" spans="1:12" ht="13.5">
      <c r="A4228" s="209" t="s">
        <v>8969</v>
      </c>
      <c r="B4228" s="209" t="s">
        <v>8970</v>
      </c>
      <c r="C4228" s="209" t="s">
        <v>8291</v>
      </c>
      <c r="D4228" s="209" t="s">
        <v>9236</v>
      </c>
      <c r="E4228" s="210" t="s">
        <v>357</v>
      </c>
      <c r="F4228" s="209" t="s">
        <v>357</v>
      </c>
      <c r="G4228" s="209">
        <v>92896</v>
      </c>
      <c r="H4228" s="209" t="s">
        <v>9772</v>
      </c>
      <c r="I4228" s="209" t="s">
        <v>161</v>
      </c>
      <c r="J4228" s="209" t="s">
        <v>5389</v>
      </c>
      <c r="K4228" s="210">
        <v>217.98</v>
      </c>
      <c r="L4228" s="209" t="s">
        <v>5390</v>
      </c>
    </row>
    <row r="4229" spans="1:12" ht="13.5">
      <c r="A4229" s="209" t="s">
        <v>8969</v>
      </c>
      <c r="B4229" s="209" t="s">
        <v>8970</v>
      </c>
      <c r="C4229" s="209" t="s">
        <v>8291</v>
      </c>
      <c r="D4229" s="209" t="s">
        <v>9236</v>
      </c>
      <c r="E4229" s="210" t="s">
        <v>357</v>
      </c>
      <c r="F4229" s="209" t="s">
        <v>357</v>
      </c>
      <c r="G4229" s="209">
        <v>92897</v>
      </c>
      <c r="H4229" s="209" t="s">
        <v>9773</v>
      </c>
      <c r="I4229" s="209" t="s">
        <v>161</v>
      </c>
      <c r="J4229" s="209" t="s">
        <v>5389</v>
      </c>
      <c r="K4229" s="210">
        <v>325.07</v>
      </c>
      <c r="L4229" s="209" t="s">
        <v>5390</v>
      </c>
    </row>
    <row r="4230" spans="1:12" ht="13.5">
      <c r="A4230" s="209" t="s">
        <v>8969</v>
      </c>
      <c r="B4230" s="209" t="s">
        <v>8970</v>
      </c>
      <c r="C4230" s="209" t="s">
        <v>8291</v>
      </c>
      <c r="D4230" s="209" t="s">
        <v>9236</v>
      </c>
      <c r="E4230" s="210" t="s">
        <v>357</v>
      </c>
      <c r="F4230" s="209" t="s">
        <v>357</v>
      </c>
      <c r="G4230" s="209">
        <v>92898</v>
      </c>
      <c r="H4230" s="209" t="s">
        <v>9774</v>
      </c>
      <c r="I4230" s="209" t="s">
        <v>161</v>
      </c>
      <c r="J4230" s="209" t="s">
        <v>5389</v>
      </c>
      <c r="K4230" s="210">
        <v>49.34</v>
      </c>
      <c r="L4230" s="209" t="s">
        <v>5390</v>
      </c>
    </row>
    <row r="4231" spans="1:12" ht="13.5">
      <c r="A4231" s="209" t="s">
        <v>8969</v>
      </c>
      <c r="B4231" s="209" t="s">
        <v>8970</v>
      </c>
      <c r="C4231" s="209" t="s">
        <v>8291</v>
      </c>
      <c r="D4231" s="209" t="s">
        <v>9236</v>
      </c>
      <c r="E4231" s="210" t="s">
        <v>357</v>
      </c>
      <c r="F4231" s="209" t="s">
        <v>357</v>
      </c>
      <c r="G4231" s="209">
        <v>92899</v>
      </c>
      <c r="H4231" s="209" t="s">
        <v>9775</v>
      </c>
      <c r="I4231" s="209" t="s">
        <v>161</v>
      </c>
      <c r="J4231" s="209" t="s">
        <v>5389</v>
      </c>
      <c r="K4231" s="210">
        <v>75.13</v>
      </c>
      <c r="L4231" s="209" t="s">
        <v>5390</v>
      </c>
    </row>
    <row r="4232" spans="1:12" ht="13.5">
      <c r="A4232" s="209" t="s">
        <v>8969</v>
      </c>
      <c r="B4232" s="209" t="s">
        <v>8970</v>
      </c>
      <c r="C4232" s="209" t="s">
        <v>8291</v>
      </c>
      <c r="D4232" s="209" t="s">
        <v>9236</v>
      </c>
      <c r="E4232" s="210" t="s">
        <v>357</v>
      </c>
      <c r="F4232" s="209" t="s">
        <v>357</v>
      </c>
      <c r="G4232" s="209">
        <v>92900</v>
      </c>
      <c r="H4232" s="209" t="s">
        <v>9776</v>
      </c>
      <c r="I4232" s="209" t="s">
        <v>161</v>
      </c>
      <c r="J4232" s="209" t="s">
        <v>5389</v>
      </c>
      <c r="K4232" s="210">
        <v>91.14</v>
      </c>
      <c r="L4232" s="209" t="s">
        <v>5390</v>
      </c>
    </row>
    <row r="4233" spans="1:12" ht="13.5">
      <c r="A4233" s="209" t="s">
        <v>8969</v>
      </c>
      <c r="B4233" s="209" t="s">
        <v>8970</v>
      </c>
      <c r="C4233" s="209" t="s">
        <v>8291</v>
      </c>
      <c r="D4233" s="209" t="s">
        <v>9236</v>
      </c>
      <c r="E4233" s="210" t="s">
        <v>357</v>
      </c>
      <c r="F4233" s="209" t="s">
        <v>357</v>
      </c>
      <c r="G4233" s="209">
        <v>92901</v>
      </c>
      <c r="H4233" s="209" t="s">
        <v>9777</v>
      </c>
      <c r="I4233" s="209" t="s">
        <v>161</v>
      </c>
      <c r="J4233" s="209" t="s">
        <v>5389</v>
      </c>
      <c r="K4233" s="210">
        <v>128.63</v>
      </c>
      <c r="L4233" s="209" t="s">
        <v>5390</v>
      </c>
    </row>
    <row r="4234" spans="1:12" ht="13.5">
      <c r="A4234" s="209" t="s">
        <v>8969</v>
      </c>
      <c r="B4234" s="209" t="s">
        <v>8970</v>
      </c>
      <c r="C4234" s="209" t="s">
        <v>8291</v>
      </c>
      <c r="D4234" s="209" t="s">
        <v>9236</v>
      </c>
      <c r="E4234" s="210" t="s">
        <v>357</v>
      </c>
      <c r="F4234" s="209" t="s">
        <v>357</v>
      </c>
      <c r="G4234" s="209">
        <v>92902</v>
      </c>
      <c r="H4234" s="209" t="s">
        <v>9778</v>
      </c>
      <c r="I4234" s="209" t="s">
        <v>161</v>
      </c>
      <c r="J4234" s="209" t="s">
        <v>5389</v>
      </c>
      <c r="K4234" s="210">
        <v>204.62</v>
      </c>
      <c r="L4234" s="209" t="s">
        <v>5390</v>
      </c>
    </row>
    <row r="4235" spans="1:12" ht="13.5">
      <c r="A4235" s="209" t="s">
        <v>8969</v>
      </c>
      <c r="B4235" s="209" t="s">
        <v>8970</v>
      </c>
      <c r="C4235" s="209" t="s">
        <v>8291</v>
      </c>
      <c r="D4235" s="209" t="s">
        <v>9236</v>
      </c>
      <c r="E4235" s="210" t="s">
        <v>357</v>
      </c>
      <c r="F4235" s="209" t="s">
        <v>357</v>
      </c>
      <c r="G4235" s="209">
        <v>92903</v>
      </c>
      <c r="H4235" s="209" t="s">
        <v>9779</v>
      </c>
      <c r="I4235" s="209" t="s">
        <v>161</v>
      </c>
      <c r="J4235" s="209" t="s">
        <v>5389</v>
      </c>
      <c r="K4235" s="210">
        <v>309.54000000000002</v>
      </c>
      <c r="L4235" s="209" t="s">
        <v>5390</v>
      </c>
    </row>
    <row r="4236" spans="1:12" ht="13.5">
      <c r="A4236" s="209" t="s">
        <v>8969</v>
      </c>
      <c r="B4236" s="209" t="s">
        <v>8970</v>
      </c>
      <c r="C4236" s="209" t="s">
        <v>8291</v>
      </c>
      <c r="D4236" s="209" t="s">
        <v>9236</v>
      </c>
      <c r="E4236" s="210" t="s">
        <v>357</v>
      </c>
      <c r="F4236" s="209" t="s">
        <v>357</v>
      </c>
      <c r="G4236" s="209">
        <v>92904</v>
      </c>
      <c r="H4236" s="209" t="s">
        <v>9780</v>
      </c>
      <c r="I4236" s="209" t="s">
        <v>161</v>
      </c>
      <c r="J4236" s="209" t="s">
        <v>5389</v>
      </c>
      <c r="K4236" s="210">
        <v>34.15</v>
      </c>
      <c r="L4236" s="209" t="s">
        <v>5390</v>
      </c>
    </row>
    <row r="4237" spans="1:12" ht="13.5">
      <c r="A4237" s="209" t="s">
        <v>8969</v>
      </c>
      <c r="B4237" s="209" t="s">
        <v>8970</v>
      </c>
      <c r="C4237" s="209" t="s">
        <v>8291</v>
      </c>
      <c r="D4237" s="209" t="s">
        <v>9236</v>
      </c>
      <c r="E4237" s="210" t="s">
        <v>357</v>
      </c>
      <c r="F4237" s="209" t="s">
        <v>357</v>
      </c>
      <c r="G4237" s="209">
        <v>92905</v>
      </c>
      <c r="H4237" s="209" t="s">
        <v>9781</v>
      </c>
      <c r="I4237" s="209" t="s">
        <v>161</v>
      </c>
      <c r="J4237" s="209" t="s">
        <v>5389</v>
      </c>
      <c r="K4237" s="210">
        <v>47.93</v>
      </c>
      <c r="L4237" s="209" t="s">
        <v>5390</v>
      </c>
    </row>
    <row r="4238" spans="1:12" ht="13.5">
      <c r="A4238" s="209" t="s">
        <v>8969</v>
      </c>
      <c r="B4238" s="209" t="s">
        <v>8970</v>
      </c>
      <c r="C4238" s="209" t="s">
        <v>8291</v>
      </c>
      <c r="D4238" s="209" t="s">
        <v>9236</v>
      </c>
      <c r="E4238" s="210" t="s">
        <v>357</v>
      </c>
      <c r="F4238" s="209" t="s">
        <v>357</v>
      </c>
      <c r="G4238" s="209">
        <v>92906</v>
      </c>
      <c r="H4238" s="209" t="s">
        <v>9782</v>
      </c>
      <c r="I4238" s="209" t="s">
        <v>161</v>
      </c>
      <c r="J4238" s="209" t="s">
        <v>5389</v>
      </c>
      <c r="K4238" s="210">
        <v>56.51</v>
      </c>
      <c r="L4238" s="209" t="s">
        <v>5390</v>
      </c>
    </row>
    <row r="4239" spans="1:12" ht="13.5">
      <c r="A4239" s="209" t="s">
        <v>8969</v>
      </c>
      <c r="B4239" s="209" t="s">
        <v>8970</v>
      </c>
      <c r="C4239" s="209" t="s">
        <v>8291</v>
      </c>
      <c r="D4239" s="209" t="s">
        <v>9236</v>
      </c>
      <c r="E4239" s="210" t="s">
        <v>357</v>
      </c>
      <c r="F4239" s="209" t="s">
        <v>357</v>
      </c>
      <c r="G4239" s="209">
        <v>92907</v>
      </c>
      <c r="H4239" s="209" t="s">
        <v>9783</v>
      </c>
      <c r="I4239" s="209" t="s">
        <v>161</v>
      </c>
      <c r="J4239" s="209" t="s">
        <v>5389</v>
      </c>
      <c r="K4239" s="210">
        <v>69.66</v>
      </c>
      <c r="L4239" s="209" t="s">
        <v>5390</v>
      </c>
    </row>
    <row r="4240" spans="1:12" ht="13.5">
      <c r="A4240" s="209" t="s">
        <v>8969</v>
      </c>
      <c r="B4240" s="209" t="s">
        <v>8970</v>
      </c>
      <c r="C4240" s="209" t="s">
        <v>8291</v>
      </c>
      <c r="D4240" s="209" t="s">
        <v>9236</v>
      </c>
      <c r="E4240" s="210" t="s">
        <v>357</v>
      </c>
      <c r="F4240" s="209" t="s">
        <v>357</v>
      </c>
      <c r="G4240" s="209">
        <v>92908</v>
      </c>
      <c r="H4240" s="209" t="s">
        <v>9784</v>
      </c>
      <c r="I4240" s="209" t="s">
        <v>161</v>
      </c>
      <c r="J4240" s="209" t="s">
        <v>5389</v>
      </c>
      <c r="K4240" s="210">
        <v>69.66</v>
      </c>
      <c r="L4240" s="209" t="s">
        <v>5390</v>
      </c>
    </row>
    <row r="4241" spans="1:12" ht="13.5">
      <c r="A4241" s="209" t="s">
        <v>8969</v>
      </c>
      <c r="B4241" s="209" t="s">
        <v>8970</v>
      </c>
      <c r="C4241" s="209" t="s">
        <v>8291</v>
      </c>
      <c r="D4241" s="209" t="s">
        <v>9236</v>
      </c>
      <c r="E4241" s="210" t="s">
        <v>357</v>
      </c>
      <c r="F4241" s="209" t="s">
        <v>357</v>
      </c>
      <c r="G4241" s="209">
        <v>92909</v>
      </c>
      <c r="H4241" s="209" t="s">
        <v>9785</v>
      </c>
      <c r="I4241" s="209" t="s">
        <v>161</v>
      </c>
      <c r="J4241" s="209" t="s">
        <v>5389</v>
      </c>
      <c r="K4241" s="210">
        <v>69.66</v>
      </c>
      <c r="L4241" s="209" t="s">
        <v>5390</v>
      </c>
    </row>
    <row r="4242" spans="1:12" ht="13.5">
      <c r="A4242" s="209" t="s">
        <v>8969</v>
      </c>
      <c r="B4242" s="209" t="s">
        <v>8970</v>
      </c>
      <c r="C4242" s="209" t="s">
        <v>8291</v>
      </c>
      <c r="D4242" s="209" t="s">
        <v>9236</v>
      </c>
      <c r="E4242" s="210" t="s">
        <v>357</v>
      </c>
      <c r="F4242" s="209" t="s">
        <v>357</v>
      </c>
      <c r="G4242" s="209">
        <v>92910</v>
      </c>
      <c r="H4242" s="209" t="s">
        <v>9786</v>
      </c>
      <c r="I4242" s="209" t="s">
        <v>161</v>
      </c>
      <c r="J4242" s="209" t="s">
        <v>5389</v>
      </c>
      <c r="K4242" s="210">
        <v>104.89</v>
      </c>
      <c r="L4242" s="209" t="s">
        <v>5390</v>
      </c>
    </row>
    <row r="4243" spans="1:12" ht="13.5">
      <c r="A4243" s="209" t="s">
        <v>8969</v>
      </c>
      <c r="B4243" s="209" t="s">
        <v>8970</v>
      </c>
      <c r="C4243" s="209" t="s">
        <v>8291</v>
      </c>
      <c r="D4243" s="209" t="s">
        <v>9236</v>
      </c>
      <c r="E4243" s="210" t="s">
        <v>357</v>
      </c>
      <c r="F4243" s="209" t="s">
        <v>357</v>
      </c>
      <c r="G4243" s="209">
        <v>92911</v>
      </c>
      <c r="H4243" s="209" t="s">
        <v>9787</v>
      </c>
      <c r="I4243" s="209" t="s">
        <v>161</v>
      </c>
      <c r="J4243" s="209" t="s">
        <v>5389</v>
      </c>
      <c r="K4243" s="210">
        <v>104.89</v>
      </c>
      <c r="L4243" s="209" t="s">
        <v>5390</v>
      </c>
    </row>
    <row r="4244" spans="1:12" ht="13.5">
      <c r="A4244" s="209" t="s">
        <v>8969</v>
      </c>
      <c r="B4244" s="209" t="s">
        <v>8970</v>
      </c>
      <c r="C4244" s="209" t="s">
        <v>8291</v>
      </c>
      <c r="D4244" s="209" t="s">
        <v>9236</v>
      </c>
      <c r="E4244" s="210" t="s">
        <v>357</v>
      </c>
      <c r="F4244" s="209" t="s">
        <v>357</v>
      </c>
      <c r="G4244" s="209">
        <v>92912</v>
      </c>
      <c r="H4244" s="209" t="s">
        <v>9788</v>
      </c>
      <c r="I4244" s="209" t="s">
        <v>161</v>
      </c>
      <c r="J4244" s="209" t="s">
        <v>5389</v>
      </c>
      <c r="K4244" s="210">
        <v>144.88</v>
      </c>
      <c r="L4244" s="209" t="s">
        <v>5390</v>
      </c>
    </row>
    <row r="4245" spans="1:12" ht="13.5">
      <c r="A4245" s="209" t="s">
        <v>8969</v>
      </c>
      <c r="B4245" s="209" t="s">
        <v>8970</v>
      </c>
      <c r="C4245" s="209" t="s">
        <v>8291</v>
      </c>
      <c r="D4245" s="209" t="s">
        <v>9236</v>
      </c>
      <c r="E4245" s="210" t="s">
        <v>357</v>
      </c>
      <c r="F4245" s="209" t="s">
        <v>357</v>
      </c>
      <c r="G4245" s="209">
        <v>92913</v>
      </c>
      <c r="H4245" s="209" t="s">
        <v>9789</v>
      </c>
      <c r="I4245" s="209" t="s">
        <v>161</v>
      </c>
      <c r="J4245" s="209" t="s">
        <v>5389</v>
      </c>
      <c r="K4245" s="210">
        <v>147.22</v>
      </c>
      <c r="L4245" s="209" t="s">
        <v>5390</v>
      </c>
    </row>
    <row r="4246" spans="1:12" ht="13.5">
      <c r="A4246" s="209" t="s">
        <v>8969</v>
      </c>
      <c r="B4246" s="209" t="s">
        <v>8970</v>
      </c>
      <c r="C4246" s="209" t="s">
        <v>8291</v>
      </c>
      <c r="D4246" s="209" t="s">
        <v>9236</v>
      </c>
      <c r="E4246" s="210" t="s">
        <v>357</v>
      </c>
      <c r="F4246" s="209" t="s">
        <v>357</v>
      </c>
      <c r="G4246" s="209">
        <v>92914</v>
      </c>
      <c r="H4246" s="209" t="s">
        <v>9790</v>
      </c>
      <c r="I4246" s="209" t="s">
        <v>161</v>
      </c>
      <c r="J4246" s="209" t="s">
        <v>5389</v>
      </c>
      <c r="K4246" s="210">
        <v>147.22</v>
      </c>
      <c r="L4246" s="209" t="s">
        <v>5390</v>
      </c>
    </row>
    <row r="4247" spans="1:12" ht="13.5">
      <c r="A4247" s="209" t="s">
        <v>8969</v>
      </c>
      <c r="B4247" s="209" t="s">
        <v>8970</v>
      </c>
      <c r="C4247" s="209" t="s">
        <v>8291</v>
      </c>
      <c r="D4247" s="209" t="s">
        <v>9236</v>
      </c>
      <c r="E4247" s="210" t="s">
        <v>357</v>
      </c>
      <c r="F4247" s="209" t="s">
        <v>357</v>
      </c>
      <c r="G4247" s="209">
        <v>92918</v>
      </c>
      <c r="H4247" s="209" t="s">
        <v>9791</v>
      </c>
      <c r="I4247" s="209" t="s">
        <v>161</v>
      </c>
      <c r="J4247" s="209" t="s">
        <v>5389</v>
      </c>
      <c r="K4247" s="210">
        <v>34.479999999999997</v>
      </c>
      <c r="L4247" s="209" t="s">
        <v>5390</v>
      </c>
    </row>
    <row r="4248" spans="1:12" ht="13.5">
      <c r="A4248" s="209" t="s">
        <v>8969</v>
      </c>
      <c r="B4248" s="209" t="s">
        <v>8970</v>
      </c>
      <c r="C4248" s="209" t="s">
        <v>8291</v>
      </c>
      <c r="D4248" s="209" t="s">
        <v>9236</v>
      </c>
      <c r="E4248" s="210" t="s">
        <v>357</v>
      </c>
      <c r="F4248" s="209" t="s">
        <v>357</v>
      </c>
      <c r="G4248" s="209">
        <v>92920</v>
      </c>
      <c r="H4248" s="209" t="s">
        <v>9792</v>
      </c>
      <c r="I4248" s="209" t="s">
        <v>161</v>
      </c>
      <c r="J4248" s="209" t="s">
        <v>5389</v>
      </c>
      <c r="K4248" s="210">
        <v>34.770000000000003</v>
      </c>
      <c r="L4248" s="209" t="s">
        <v>5390</v>
      </c>
    </row>
    <row r="4249" spans="1:12" ht="13.5">
      <c r="A4249" s="209" t="s">
        <v>8969</v>
      </c>
      <c r="B4249" s="209" t="s">
        <v>8970</v>
      </c>
      <c r="C4249" s="209" t="s">
        <v>8291</v>
      </c>
      <c r="D4249" s="209" t="s">
        <v>9236</v>
      </c>
      <c r="E4249" s="210" t="s">
        <v>357</v>
      </c>
      <c r="F4249" s="209" t="s">
        <v>357</v>
      </c>
      <c r="G4249" s="209">
        <v>92925</v>
      </c>
      <c r="H4249" s="209" t="s">
        <v>9793</v>
      </c>
      <c r="I4249" s="209" t="s">
        <v>161</v>
      </c>
      <c r="J4249" s="209" t="s">
        <v>5389</v>
      </c>
      <c r="K4249" s="210">
        <v>43.95</v>
      </c>
      <c r="L4249" s="209" t="s">
        <v>5390</v>
      </c>
    </row>
    <row r="4250" spans="1:12" ht="13.5">
      <c r="A4250" s="209" t="s">
        <v>8969</v>
      </c>
      <c r="B4250" s="209" t="s">
        <v>8970</v>
      </c>
      <c r="C4250" s="209" t="s">
        <v>8291</v>
      </c>
      <c r="D4250" s="209" t="s">
        <v>9236</v>
      </c>
      <c r="E4250" s="210" t="s">
        <v>357</v>
      </c>
      <c r="F4250" s="209" t="s">
        <v>357</v>
      </c>
      <c r="G4250" s="209">
        <v>92926</v>
      </c>
      <c r="H4250" s="209" t="s">
        <v>9794</v>
      </c>
      <c r="I4250" s="209" t="s">
        <v>161</v>
      </c>
      <c r="J4250" s="209" t="s">
        <v>5389</v>
      </c>
      <c r="K4250" s="210">
        <v>43.94</v>
      </c>
      <c r="L4250" s="209" t="s">
        <v>5390</v>
      </c>
    </row>
    <row r="4251" spans="1:12" ht="13.5">
      <c r="A4251" s="209" t="s">
        <v>8969</v>
      </c>
      <c r="B4251" s="209" t="s">
        <v>8970</v>
      </c>
      <c r="C4251" s="209" t="s">
        <v>8291</v>
      </c>
      <c r="D4251" s="209" t="s">
        <v>9236</v>
      </c>
      <c r="E4251" s="210" t="s">
        <v>357</v>
      </c>
      <c r="F4251" s="209" t="s">
        <v>357</v>
      </c>
      <c r="G4251" s="209">
        <v>92927</v>
      </c>
      <c r="H4251" s="209" t="s">
        <v>9795</v>
      </c>
      <c r="I4251" s="209" t="s">
        <v>161</v>
      </c>
      <c r="J4251" s="209" t="s">
        <v>5389</v>
      </c>
      <c r="K4251" s="210">
        <v>43.94</v>
      </c>
      <c r="L4251" s="209" t="s">
        <v>5390</v>
      </c>
    </row>
    <row r="4252" spans="1:12" ht="13.5">
      <c r="A4252" s="209" t="s">
        <v>8969</v>
      </c>
      <c r="B4252" s="209" t="s">
        <v>8970</v>
      </c>
      <c r="C4252" s="209" t="s">
        <v>8291</v>
      </c>
      <c r="D4252" s="209" t="s">
        <v>9236</v>
      </c>
      <c r="E4252" s="210" t="s">
        <v>357</v>
      </c>
      <c r="F4252" s="209" t="s">
        <v>357</v>
      </c>
      <c r="G4252" s="209">
        <v>92928</v>
      </c>
      <c r="H4252" s="209" t="s">
        <v>9796</v>
      </c>
      <c r="I4252" s="209" t="s">
        <v>161</v>
      </c>
      <c r="J4252" s="209" t="s">
        <v>5389</v>
      </c>
      <c r="K4252" s="210">
        <v>50.71</v>
      </c>
      <c r="L4252" s="209" t="s">
        <v>5390</v>
      </c>
    </row>
    <row r="4253" spans="1:12" ht="13.5">
      <c r="A4253" s="209" t="s">
        <v>8969</v>
      </c>
      <c r="B4253" s="209" t="s">
        <v>8970</v>
      </c>
      <c r="C4253" s="209" t="s">
        <v>8291</v>
      </c>
      <c r="D4253" s="209" t="s">
        <v>9236</v>
      </c>
      <c r="E4253" s="210" t="s">
        <v>357</v>
      </c>
      <c r="F4253" s="209" t="s">
        <v>357</v>
      </c>
      <c r="G4253" s="209">
        <v>92929</v>
      </c>
      <c r="H4253" s="209" t="s">
        <v>9797</v>
      </c>
      <c r="I4253" s="209" t="s">
        <v>161</v>
      </c>
      <c r="J4253" s="209" t="s">
        <v>5389</v>
      </c>
      <c r="K4253" s="210">
        <v>50.71</v>
      </c>
      <c r="L4253" s="209" t="s">
        <v>5390</v>
      </c>
    </row>
    <row r="4254" spans="1:12" ht="13.5">
      <c r="A4254" s="209" t="s">
        <v>8969</v>
      </c>
      <c r="B4254" s="209" t="s">
        <v>8970</v>
      </c>
      <c r="C4254" s="209" t="s">
        <v>8291</v>
      </c>
      <c r="D4254" s="209" t="s">
        <v>9236</v>
      </c>
      <c r="E4254" s="210" t="s">
        <v>357</v>
      </c>
      <c r="F4254" s="209" t="s">
        <v>357</v>
      </c>
      <c r="G4254" s="209">
        <v>92930</v>
      </c>
      <c r="H4254" s="209" t="s">
        <v>9798</v>
      </c>
      <c r="I4254" s="209" t="s">
        <v>161</v>
      </c>
      <c r="J4254" s="209" t="s">
        <v>5389</v>
      </c>
      <c r="K4254" s="210">
        <v>50.71</v>
      </c>
      <c r="L4254" s="209" t="s">
        <v>5390</v>
      </c>
    </row>
    <row r="4255" spans="1:12" ht="13.5">
      <c r="A4255" s="209" t="s">
        <v>8969</v>
      </c>
      <c r="B4255" s="209" t="s">
        <v>8970</v>
      </c>
      <c r="C4255" s="209" t="s">
        <v>8291</v>
      </c>
      <c r="D4255" s="209" t="s">
        <v>9236</v>
      </c>
      <c r="E4255" s="210" t="s">
        <v>357</v>
      </c>
      <c r="F4255" s="209" t="s">
        <v>357</v>
      </c>
      <c r="G4255" s="209">
        <v>92931</v>
      </c>
      <c r="H4255" s="209" t="s">
        <v>9799</v>
      </c>
      <c r="I4255" s="209" t="s">
        <v>161</v>
      </c>
      <c r="J4255" s="209" t="s">
        <v>5389</v>
      </c>
      <c r="K4255" s="210">
        <v>69.61</v>
      </c>
      <c r="L4255" s="209" t="s">
        <v>5390</v>
      </c>
    </row>
    <row r="4256" spans="1:12" ht="13.5">
      <c r="A4256" s="209" t="s">
        <v>8969</v>
      </c>
      <c r="B4256" s="209" t="s">
        <v>8970</v>
      </c>
      <c r="C4256" s="209" t="s">
        <v>8291</v>
      </c>
      <c r="D4256" s="209" t="s">
        <v>9236</v>
      </c>
      <c r="E4256" s="210" t="s">
        <v>357</v>
      </c>
      <c r="F4256" s="209" t="s">
        <v>357</v>
      </c>
      <c r="G4256" s="209">
        <v>92932</v>
      </c>
      <c r="H4256" s="209" t="s">
        <v>9800</v>
      </c>
      <c r="I4256" s="209" t="s">
        <v>161</v>
      </c>
      <c r="J4256" s="209" t="s">
        <v>5389</v>
      </c>
      <c r="K4256" s="210">
        <v>69.61</v>
      </c>
      <c r="L4256" s="209" t="s">
        <v>5390</v>
      </c>
    </row>
    <row r="4257" spans="1:12" ht="13.5">
      <c r="A4257" s="209" t="s">
        <v>8969</v>
      </c>
      <c r="B4257" s="209" t="s">
        <v>8970</v>
      </c>
      <c r="C4257" s="209" t="s">
        <v>8291</v>
      </c>
      <c r="D4257" s="209" t="s">
        <v>9236</v>
      </c>
      <c r="E4257" s="210" t="s">
        <v>357</v>
      </c>
      <c r="F4257" s="209" t="s">
        <v>357</v>
      </c>
      <c r="G4257" s="209">
        <v>92933</v>
      </c>
      <c r="H4257" s="209" t="s">
        <v>9801</v>
      </c>
      <c r="I4257" s="209" t="s">
        <v>161</v>
      </c>
      <c r="J4257" s="209" t="s">
        <v>5389</v>
      </c>
      <c r="K4257" s="210">
        <v>69.61</v>
      </c>
      <c r="L4257" s="209" t="s">
        <v>5390</v>
      </c>
    </row>
    <row r="4258" spans="1:12" ht="13.5">
      <c r="A4258" s="209" t="s">
        <v>8969</v>
      </c>
      <c r="B4258" s="209" t="s">
        <v>8970</v>
      </c>
      <c r="C4258" s="209" t="s">
        <v>8291</v>
      </c>
      <c r="D4258" s="209" t="s">
        <v>9236</v>
      </c>
      <c r="E4258" s="210" t="s">
        <v>357</v>
      </c>
      <c r="F4258" s="209" t="s">
        <v>357</v>
      </c>
      <c r="G4258" s="209">
        <v>92934</v>
      </c>
      <c r="H4258" s="209" t="s">
        <v>9802</v>
      </c>
      <c r="I4258" s="209" t="s">
        <v>161</v>
      </c>
      <c r="J4258" s="209" t="s">
        <v>5389</v>
      </c>
      <c r="K4258" s="210">
        <v>106.24</v>
      </c>
      <c r="L4258" s="209" t="s">
        <v>5390</v>
      </c>
    </row>
    <row r="4259" spans="1:12" ht="13.5">
      <c r="A4259" s="209" t="s">
        <v>8969</v>
      </c>
      <c r="B4259" s="209" t="s">
        <v>8970</v>
      </c>
      <c r="C4259" s="209" t="s">
        <v>8291</v>
      </c>
      <c r="D4259" s="209" t="s">
        <v>9236</v>
      </c>
      <c r="E4259" s="210" t="s">
        <v>357</v>
      </c>
      <c r="F4259" s="209" t="s">
        <v>357</v>
      </c>
      <c r="G4259" s="209">
        <v>92935</v>
      </c>
      <c r="H4259" s="209" t="s">
        <v>9803</v>
      </c>
      <c r="I4259" s="209" t="s">
        <v>161</v>
      </c>
      <c r="J4259" s="209" t="s">
        <v>5389</v>
      </c>
      <c r="K4259" s="210">
        <v>106.24</v>
      </c>
      <c r="L4259" s="209" t="s">
        <v>5390</v>
      </c>
    </row>
    <row r="4260" spans="1:12" ht="13.5">
      <c r="A4260" s="209" t="s">
        <v>8969</v>
      </c>
      <c r="B4260" s="209" t="s">
        <v>8970</v>
      </c>
      <c r="C4260" s="209" t="s">
        <v>8291</v>
      </c>
      <c r="D4260" s="209" t="s">
        <v>9236</v>
      </c>
      <c r="E4260" s="210" t="s">
        <v>357</v>
      </c>
      <c r="F4260" s="209" t="s">
        <v>357</v>
      </c>
      <c r="G4260" s="209">
        <v>92936</v>
      </c>
      <c r="H4260" s="209" t="s">
        <v>9804</v>
      </c>
      <c r="I4260" s="209" t="s">
        <v>161</v>
      </c>
      <c r="J4260" s="209" t="s">
        <v>5389</v>
      </c>
      <c r="K4260" s="210">
        <v>149.99</v>
      </c>
      <c r="L4260" s="209" t="s">
        <v>5390</v>
      </c>
    </row>
    <row r="4261" spans="1:12" ht="13.5">
      <c r="A4261" s="209" t="s">
        <v>8969</v>
      </c>
      <c r="B4261" s="209" t="s">
        <v>8970</v>
      </c>
      <c r="C4261" s="209" t="s">
        <v>8291</v>
      </c>
      <c r="D4261" s="209" t="s">
        <v>9236</v>
      </c>
      <c r="E4261" s="210" t="s">
        <v>357</v>
      </c>
      <c r="F4261" s="209" t="s">
        <v>357</v>
      </c>
      <c r="G4261" s="209">
        <v>92937</v>
      </c>
      <c r="H4261" s="209" t="s">
        <v>9805</v>
      </c>
      <c r="I4261" s="209" t="s">
        <v>161</v>
      </c>
      <c r="J4261" s="209" t="s">
        <v>5389</v>
      </c>
      <c r="K4261" s="210">
        <v>149.99</v>
      </c>
      <c r="L4261" s="209" t="s">
        <v>5390</v>
      </c>
    </row>
    <row r="4262" spans="1:12" ht="13.5">
      <c r="A4262" s="209" t="s">
        <v>8969</v>
      </c>
      <c r="B4262" s="209" t="s">
        <v>8970</v>
      </c>
      <c r="C4262" s="209" t="s">
        <v>8291</v>
      </c>
      <c r="D4262" s="209" t="s">
        <v>9236</v>
      </c>
      <c r="E4262" s="210" t="s">
        <v>357</v>
      </c>
      <c r="F4262" s="209" t="s">
        <v>357</v>
      </c>
      <c r="G4262" s="209">
        <v>92938</v>
      </c>
      <c r="H4262" s="209" t="s">
        <v>9806</v>
      </c>
      <c r="I4262" s="209" t="s">
        <v>161</v>
      </c>
      <c r="J4262" s="209" t="s">
        <v>5389</v>
      </c>
      <c r="K4262" s="210">
        <v>27</v>
      </c>
      <c r="L4262" s="209" t="s">
        <v>5390</v>
      </c>
    </row>
    <row r="4263" spans="1:12" ht="13.5">
      <c r="A4263" s="209" t="s">
        <v>8969</v>
      </c>
      <c r="B4263" s="209" t="s">
        <v>8970</v>
      </c>
      <c r="C4263" s="209" t="s">
        <v>8291</v>
      </c>
      <c r="D4263" s="209" t="s">
        <v>9236</v>
      </c>
      <c r="E4263" s="210" t="s">
        <v>357</v>
      </c>
      <c r="F4263" s="209" t="s">
        <v>357</v>
      </c>
      <c r="G4263" s="209">
        <v>92939</v>
      </c>
      <c r="H4263" s="209" t="s">
        <v>9807</v>
      </c>
      <c r="I4263" s="209" t="s">
        <v>161</v>
      </c>
      <c r="J4263" s="209" t="s">
        <v>5389</v>
      </c>
      <c r="K4263" s="210">
        <v>27.29</v>
      </c>
      <c r="L4263" s="209" t="s">
        <v>5390</v>
      </c>
    </row>
    <row r="4264" spans="1:12" ht="13.5">
      <c r="A4264" s="209" t="s">
        <v>8969</v>
      </c>
      <c r="B4264" s="209" t="s">
        <v>8970</v>
      </c>
      <c r="C4264" s="209" t="s">
        <v>8291</v>
      </c>
      <c r="D4264" s="209" t="s">
        <v>9236</v>
      </c>
      <c r="E4264" s="210" t="s">
        <v>357</v>
      </c>
      <c r="F4264" s="209" t="s">
        <v>357</v>
      </c>
      <c r="G4264" s="209">
        <v>92940</v>
      </c>
      <c r="H4264" s="209" t="s">
        <v>9808</v>
      </c>
      <c r="I4264" s="209" t="s">
        <v>161</v>
      </c>
      <c r="J4264" s="209" t="s">
        <v>5389</v>
      </c>
      <c r="K4264" s="210">
        <v>35.450000000000003</v>
      </c>
      <c r="L4264" s="209" t="s">
        <v>5390</v>
      </c>
    </row>
    <row r="4265" spans="1:12" ht="13.5">
      <c r="A4265" s="209" t="s">
        <v>8969</v>
      </c>
      <c r="B4265" s="209" t="s">
        <v>8970</v>
      </c>
      <c r="C4265" s="209" t="s">
        <v>8291</v>
      </c>
      <c r="D4265" s="209" t="s">
        <v>9236</v>
      </c>
      <c r="E4265" s="210" t="s">
        <v>357</v>
      </c>
      <c r="F4265" s="209" t="s">
        <v>357</v>
      </c>
      <c r="G4265" s="209">
        <v>92941</v>
      </c>
      <c r="H4265" s="209" t="s">
        <v>9809</v>
      </c>
      <c r="I4265" s="209" t="s">
        <v>161</v>
      </c>
      <c r="J4265" s="209" t="s">
        <v>5389</v>
      </c>
      <c r="K4265" s="210">
        <v>35.44</v>
      </c>
      <c r="L4265" s="209" t="s">
        <v>5390</v>
      </c>
    </row>
    <row r="4266" spans="1:12" ht="13.5">
      <c r="A4266" s="209" t="s">
        <v>8969</v>
      </c>
      <c r="B4266" s="209" t="s">
        <v>8970</v>
      </c>
      <c r="C4266" s="209" t="s">
        <v>8291</v>
      </c>
      <c r="D4266" s="209" t="s">
        <v>9236</v>
      </c>
      <c r="E4266" s="210" t="s">
        <v>357</v>
      </c>
      <c r="F4266" s="209" t="s">
        <v>357</v>
      </c>
      <c r="G4266" s="209">
        <v>92942</v>
      </c>
      <c r="H4266" s="209" t="s">
        <v>9810</v>
      </c>
      <c r="I4266" s="209" t="s">
        <v>161</v>
      </c>
      <c r="J4266" s="209" t="s">
        <v>5389</v>
      </c>
      <c r="K4266" s="210">
        <v>35.44</v>
      </c>
      <c r="L4266" s="209" t="s">
        <v>5390</v>
      </c>
    </row>
    <row r="4267" spans="1:12" ht="13.5">
      <c r="A4267" s="209" t="s">
        <v>8969</v>
      </c>
      <c r="B4267" s="209" t="s">
        <v>8970</v>
      </c>
      <c r="C4267" s="209" t="s">
        <v>8291</v>
      </c>
      <c r="D4267" s="209" t="s">
        <v>9236</v>
      </c>
      <c r="E4267" s="210" t="s">
        <v>357</v>
      </c>
      <c r="F4267" s="209" t="s">
        <v>357</v>
      </c>
      <c r="G4267" s="209">
        <v>92943</v>
      </c>
      <c r="H4267" s="209" t="s">
        <v>9811</v>
      </c>
      <c r="I4267" s="209" t="s">
        <v>161</v>
      </c>
      <c r="J4267" s="209" t="s">
        <v>5389</v>
      </c>
      <c r="K4267" s="210">
        <v>41.02</v>
      </c>
      <c r="L4267" s="209" t="s">
        <v>5390</v>
      </c>
    </row>
    <row r="4268" spans="1:12" ht="13.5">
      <c r="A4268" s="209" t="s">
        <v>8969</v>
      </c>
      <c r="B4268" s="209" t="s">
        <v>8970</v>
      </c>
      <c r="C4268" s="209" t="s">
        <v>8291</v>
      </c>
      <c r="D4268" s="209" t="s">
        <v>9236</v>
      </c>
      <c r="E4268" s="210" t="s">
        <v>357</v>
      </c>
      <c r="F4268" s="209" t="s">
        <v>357</v>
      </c>
      <c r="G4268" s="209">
        <v>92944</v>
      </c>
      <c r="H4268" s="209" t="s">
        <v>9812</v>
      </c>
      <c r="I4268" s="209" t="s">
        <v>161</v>
      </c>
      <c r="J4268" s="209" t="s">
        <v>5389</v>
      </c>
      <c r="K4268" s="210">
        <v>41.02</v>
      </c>
      <c r="L4268" s="209" t="s">
        <v>5390</v>
      </c>
    </row>
    <row r="4269" spans="1:12" ht="13.5">
      <c r="A4269" s="209" t="s">
        <v>8969</v>
      </c>
      <c r="B4269" s="209" t="s">
        <v>8970</v>
      </c>
      <c r="C4269" s="209" t="s">
        <v>8291</v>
      </c>
      <c r="D4269" s="209" t="s">
        <v>9236</v>
      </c>
      <c r="E4269" s="210" t="s">
        <v>357</v>
      </c>
      <c r="F4269" s="209" t="s">
        <v>357</v>
      </c>
      <c r="G4269" s="209">
        <v>92945</v>
      </c>
      <c r="H4269" s="209" t="s">
        <v>9813</v>
      </c>
      <c r="I4269" s="209" t="s">
        <v>161</v>
      </c>
      <c r="J4269" s="209" t="s">
        <v>5389</v>
      </c>
      <c r="K4269" s="210">
        <v>41.02</v>
      </c>
      <c r="L4269" s="209" t="s">
        <v>5390</v>
      </c>
    </row>
    <row r="4270" spans="1:12" ht="13.5">
      <c r="A4270" s="209" t="s">
        <v>8969</v>
      </c>
      <c r="B4270" s="209" t="s">
        <v>8970</v>
      </c>
      <c r="C4270" s="209" t="s">
        <v>8291</v>
      </c>
      <c r="D4270" s="209" t="s">
        <v>9236</v>
      </c>
      <c r="E4270" s="210" t="s">
        <v>357</v>
      </c>
      <c r="F4270" s="209" t="s">
        <v>357</v>
      </c>
      <c r="G4270" s="209">
        <v>92946</v>
      </c>
      <c r="H4270" s="209" t="s">
        <v>9814</v>
      </c>
      <c r="I4270" s="209" t="s">
        <v>161</v>
      </c>
      <c r="J4270" s="209" t="s">
        <v>5389</v>
      </c>
      <c r="K4270" s="210">
        <v>58.47</v>
      </c>
      <c r="L4270" s="209" t="s">
        <v>5390</v>
      </c>
    </row>
    <row r="4271" spans="1:12" ht="13.5">
      <c r="A4271" s="209" t="s">
        <v>8969</v>
      </c>
      <c r="B4271" s="209" t="s">
        <v>8970</v>
      </c>
      <c r="C4271" s="209" t="s">
        <v>8291</v>
      </c>
      <c r="D4271" s="209" t="s">
        <v>9236</v>
      </c>
      <c r="E4271" s="210" t="s">
        <v>357</v>
      </c>
      <c r="F4271" s="209" t="s">
        <v>357</v>
      </c>
      <c r="G4271" s="209">
        <v>92947</v>
      </c>
      <c r="H4271" s="209" t="s">
        <v>9815</v>
      </c>
      <c r="I4271" s="209" t="s">
        <v>161</v>
      </c>
      <c r="J4271" s="209" t="s">
        <v>5389</v>
      </c>
      <c r="K4271" s="210">
        <v>58.47</v>
      </c>
      <c r="L4271" s="209" t="s">
        <v>5390</v>
      </c>
    </row>
    <row r="4272" spans="1:12" ht="13.5">
      <c r="A4272" s="209" t="s">
        <v>8969</v>
      </c>
      <c r="B4272" s="209" t="s">
        <v>8970</v>
      </c>
      <c r="C4272" s="209" t="s">
        <v>8291</v>
      </c>
      <c r="D4272" s="209" t="s">
        <v>9236</v>
      </c>
      <c r="E4272" s="210" t="s">
        <v>357</v>
      </c>
      <c r="F4272" s="209" t="s">
        <v>357</v>
      </c>
      <c r="G4272" s="209">
        <v>92948</v>
      </c>
      <c r="H4272" s="209" t="s">
        <v>9816</v>
      </c>
      <c r="I4272" s="209" t="s">
        <v>161</v>
      </c>
      <c r="J4272" s="209" t="s">
        <v>5389</v>
      </c>
      <c r="K4272" s="210">
        <v>58.47</v>
      </c>
      <c r="L4272" s="209" t="s">
        <v>5390</v>
      </c>
    </row>
    <row r="4273" spans="1:12" ht="13.5">
      <c r="A4273" s="209" t="s">
        <v>8969</v>
      </c>
      <c r="B4273" s="209" t="s">
        <v>8970</v>
      </c>
      <c r="C4273" s="209" t="s">
        <v>8291</v>
      </c>
      <c r="D4273" s="209" t="s">
        <v>9236</v>
      </c>
      <c r="E4273" s="210" t="s">
        <v>357</v>
      </c>
      <c r="F4273" s="209" t="s">
        <v>357</v>
      </c>
      <c r="G4273" s="209">
        <v>92949</v>
      </c>
      <c r="H4273" s="209" t="s">
        <v>9817</v>
      </c>
      <c r="I4273" s="209" t="s">
        <v>161</v>
      </c>
      <c r="J4273" s="209" t="s">
        <v>5389</v>
      </c>
      <c r="K4273" s="210">
        <v>92.88</v>
      </c>
      <c r="L4273" s="209" t="s">
        <v>5390</v>
      </c>
    </row>
    <row r="4274" spans="1:12" ht="13.5">
      <c r="A4274" s="209" t="s">
        <v>8969</v>
      </c>
      <c r="B4274" s="209" t="s">
        <v>8970</v>
      </c>
      <c r="C4274" s="209" t="s">
        <v>8291</v>
      </c>
      <c r="D4274" s="209" t="s">
        <v>9236</v>
      </c>
      <c r="E4274" s="210" t="s">
        <v>357</v>
      </c>
      <c r="F4274" s="209" t="s">
        <v>357</v>
      </c>
      <c r="G4274" s="209">
        <v>92950</v>
      </c>
      <c r="H4274" s="209" t="s">
        <v>9818</v>
      </c>
      <c r="I4274" s="209" t="s">
        <v>161</v>
      </c>
      <c r="J4274" s="209" t="s">
        <v>5389</v>
      </c>
      <c r="K4274" s="210">
        <v>92.88</v>
      </c>
      <c r="L4274" s="209" t="s">
        <v>5390</v>
      </c>
    </row>
    <row r="4275" spans="1:12" ht="13.5">
      <c r="A4275" s="209" t="s">
        <v>8969</v>
      </c>
      <c r="B4275" s="209" t="s">
        <v>8970</v>
      </c>
      <c r="C4275" s="209" t="s">
        <v>8291</v>
      </c>
      <c r="D4275" s="209" t="s">
        <v>9236</v>
      </c>
      <c r="E4275" s="210" t="s">
        <v>357</v>
      </c>
      <c r="F4275" s="209" t="s">
        <v>357</v>
      </c>
      <c r="G4275" s="209">
        <v>92951</v>
      </c>
      <c r="H4275" s="209" t="s">
        <v>9819</v>
      </c>
      <c r="I4275" s="209" t="s">
        <v>161</v>
      </c>
      <c r="J4275" s="209" t="s">
        <v>5389</v>
      </c>
      <c r="K4275" s="210">
        <v>134.46</v>
      </c>
      <c r="L4275" s="209" t="s">
        <v>5390</v>
      </c>
    </row>
    <row r="4276" spans="1:12" ht="13.5">
      <c r="A4276" s="209" t="s">
        <v>8969</v>
      </c>
      <c r="B4276" s="209" t="s">
        <v>8970</v>
      </c>
      <c r="C4276" s="209" t="s">
        <v>8291</v>
      </c>
      <c r="D4276" s="209" t="s">
        <v>9236</v>
      </c>
      <c r="E4276" s="210" t="s">
        <v>357</v>
      </c>
      <c r="F4276" s="209" t="s">
        <v>357</v>
      </c>
      <c r="G4276" s="209">
        <v>92952</v>
      </c>
      <c r="H4276" s="209" t="s">
        <v>9820</v>
      </c>
      <c r="I4276" s="209" t="s">
        <v>161</v>
      </c>
      <c r="J4276" s="209" t="s">
        <v>5389</v>
      </c>
      <c r="K4276" s="210">
        <v>134.46</v>
      </c>
      <c r="L4276" s="209" t="s">
        <v>5390</v>
      </c>
    </row>
    <row r="4277" spans="1:12" ht="13.5">
      <c r="A4277" s="209" t="s">
        <v>8969</v>
      </c>
      <c r="B4277" s="209" t="s">
        <v>8970</v>
      </c>
      <c r="C4277" s="209" t="s">
        <v>8291</v>
      </c>
      <c r="D4277" s="209" t="s">
        <v>9236</v>
      </c>
      <c r="E4277" s="210" t="s">
        <v>357</v>
      </c>
      <c r="F4277" s="209" t="s">
        <v>357</v>
      </c>
      <c r="G4277" s="209">
        <v>92953</v>
      </c>
      <c r="H4277" s="209" t="s">
        <v>9821</v>
      </c>
      <c r="I4277" s="209" t="s">
        <v>161</v>
      </c>
      <c r="J4277" s="209" t="s">
        <v>5389</v>
      </c>
      <c r="K4277" s="210">
        <v>22.72</v>
      </c>
      <c r="L4277" s="209" t="s">
        <v>5390</v>
      </c>
    </row>
    <row r="4278" spans="1:12" ht="13.5">
      <c r="A4278" s="209" t="s">
        <v>8969</v>
      </c>
      <c r="B4278" s="209" t="s">
        <v>8970</v>
      </c>
      <c r="C4278" s="209" t="s">
        <v>8291</v>
      </c>
      <c r="D4278" s="209" t="s">
        <v>9236</v>
      </c>
      <c r="E4278" s="210" t="s">
        <v>357</v>
      </c>
      <c r="F4278" s="209" t="s">
        <v>357</v>
      </c>
      <c r="G4278" s="209">
        <v>93050</v>
      </c>
      <c r="H4278" s="209" t="s">
        <v>9822</v>
      </c>
      <c r="I4278" s="209" t="s">
        <v>161</v>
      </c>
      <c r="J4278" s="209" t="s">
        <v>5389</v>
      </c>
      <c r="K4278" s="210">
        <v>10.57</v>
      </c>
      <c r="L4278" s="209" t="s">
        <v>5390</v>
      </c>
    </row>
    <row r="4279" spans="1:12" ht="13.5">
      <c r="A4279" s="209" t="s">
        <v>8969</v>
      </c>
      <c r="B4279" s="209" t="s">
        <v>8970</v>
      </c>
      <c r="C4279" s="209" t="s">
        <v>8291</v>
      </c>
      <c r="D4279" s="209" t="s">
        <v>9236</v>
      </c>
      <c r="E4279" s="210" t="s">
        <v>357</v>
      </c>
      <c r="F4279" s="209" t="s">
        <v>357</v>
      </c>
      <c r="G4279" s="209">
        <v>93052</v>
      </c>
      <c r="H4279" s="209" t="s">
        <v>9823</v>
      </c>
      <c r="I4279" s="209" t="s">
        <v>161</v>
      </c>
      <c r="J4279" s="209" t="s">
        <v>5389</v>
      </c>
      <c r="K4279" s="210">
        <v>510.03</v>
      </c>
      <c r="L4279" s="209" t="s">
        <v>5390</v>
      </c>
    </row>
    <row r="4280" spans="1:12" ht="13.5">
      <c r="A4280" s="209" t="s">
        <v>8969</v>
      </c>
      <c r="B4280" s="209" t="s">
        <v>8970</v>
      </c>
      <c r="C4280" s="209" t="s">
        <v>8291</v>
      </c>
      <c r="D4280" s="209" t="s">
        <v>9236</v>
      </c>
      <c r="E4280" s="210" t="s">
        <v>357</v>
      </c>
      <c r="F4280" s="209" t="s">
        <v>357</v>
      </c>
      <c r="G4280" s="209">
        <v>93054</v>
      </c>
      <c r="H4280" s="209" t="s">
        <v>9824</v>
      </c>
      <c r="I4280" s="209" t="s">
        <v>161</v>
      </c>
      <c r="J4280" s="209" t="s">
        <v>5389</v>
      </c>
      <c r="K4280" s="210">
        <v>21.3</v>
      </c>
      <c r="L4280" s="209" t="s">
        <v>5390</v>
      </c>
    </row>
    <row r="4281" spans="1:12" ht="13.5">
      <c r="A4281" s="209" t="s">
        <v>8969</v>
      </c>
      <c r="B4281" s="209" t="s">
        <v>8970</v>
      </c>
      <c r="C4281" s="209" t="s">
        <v>8291</v>
      </c>
      <c r="D4281" s="209" t="s">
        <v>9236</v>
      </c>
      <c r="E4281" s="210" t="s">
        <v>357</v>
      </c>
      <c r="F4281" s="209" t="s">
        <v>357</v>
      </c>
      <c r="G4281" s="209">
        <v>93055</v>
      </c>
      <c r="H4281" s="209" t="s">
        <v>9825</v>
      </c>
      <c r="I4281" s="209" t="s">
        <v>161</v>
      </c>
      <c r="J4281" s="209" t="s">
        <v>5389</v>
      </c>
      <c r="K4281" s="210">
        <v>43.64</v>
      </c>
      <c r="L4281" s="209" t="s">
        <v>5390</v>
      </c>
    </row>
    <row r="4282" spans="1:12" ht="13.5">
      <c r="A4282" s="209" t="s">
        <v>8969</v>
      </c>
      <c r="B4282" s="209" t="s">
        <v>8970</v>
      </c>
      <c r="C4282" s="209" t="s">
        <v>8291</v>
      </c>
      <c r="D4282" s="209" t="s">
        <v>9236</v>
      </c>
      <c r="E4282" s="210" t="s">
        <v>357</v>
      </c>
      <c r="F4282" s="209" t="s">
        <v>357</v>
      </c>
      <c r="G4282" s="209">
        <v>93056</v>
      </c>
      <c r="H4282" s="209" t="s">
        <v>9826</v>
      </c>
      <c r="I4282" s="209" t="s">
        <v>161</v>
      </c>
      <c r="J4282" s="209" t="s">
        <v>5389</v>
      </c>
      <c r="K4282" s="210">
        <v>15.9</v>
      </c>
      <c r="L4282" s="209" t="s">
        <v>5390</v>
      </c>
    </row>
    <row r="4283" spans="1:12" ht="13.5">
      <c r="A4283" s="209" t="s">
        <v>8969</v>
      </c>
      <c r="B4283" s="209" t="s">
        <v>8970</v>
      </c>
      <c r="C4283" s="209" t="s">
        <v>8291</v>
      </c>
      <c r="D4283" s="209" t="s">
        <v>9236</v>
      </c>
      <c r="E4283" s="210" t="s">
        <v>357</v>
      </c>
      <c r="F4283" s="209" t="s">
        <v>357</v>
      </c>
      <c r="G4283" s="209">
        <v>93057</v>
      </c>
      <c r="H4283" s="209" t="s">
        <v>9827</v>
      </c>
      <c r="I4283" s="209" t="s">
        <v>161</v>
      </c>
      <c r="J4283" s="209" t="s">
        <v>5389</v>
      </c>
      <c r="K4283" s="210">
        <v>13.2</v>
      </c>
      <c r="L4283" s="209" t="s">
        <v>5390</v>
      </c>
    </row>
    <row r="4284" spans="1:12" ht="13.5">
      <c r="A4284" s="209" t="s">
        <v>8969</v>
      </c>
      <c r="B4284" s="209" t="s">
        <v>8970</v>
      </c>
      <c r="C4284" s="209" t="s">
        <v>8291</v>
      </c>
      <c r="D4284" s="209" t="s">
        <v>9236</v>
      </c>
      <c r="E4284" s="210" t="s">
        <v>357</v>
      </c>
      <c r="F4284" s="209" t="s">
        <v>357</v>
      </c>
      <c r="G4284" s="209">
        <v>93058</v>
      </c>
      <c r="H4284" s="209" t="s">
        <v>9828</v>
      </c>
      <c r="I4284" s="209" t="s">
        <v>161</v>
      </c>
      <c r="J4284" s="209" t="s">
        <v>5389</v>
      </c>
      <c r="K4284" s="210">
        <v>561.01</v>
      </c>
      <c r="L4284" s="209" t="s">
        <v>5390</v>
      </c>
    </row>
    <row r="4285" spans="1:12" ht="13.5">
      <c r="A4285" s="209" t="s">
        <v>8969</v>
      </c>
      <c r="B4285" s="209" t="s">
        <v>8970</v>
      </c>
      <c r="C4285" s="209" t="s">
        <v>8291</v>
      </c>
      <c r="D4285" s="209" t="s">
        <v>9236</v>
      </c>
      <c r="E4285" s="210" t="s">
        <v>357</v>
      </c>
      <c r="F4285" s="209" t="s">
        <v>357</v>
      </c>
      <c r="G4285" s="209">
        <v>93059</v>
      </c>
      <c r="H4285" s="209" t="s">
        <v>9829</v>
      </c>
      <c r="I4285" s="209" t="s">
        <v>161</v>
      </c>
      <c r="J4285" s="209" t="s">
        <v>5389</v>
      </c>
      <c r="K4285" s="210">
        <v>28.13</v>
      </c>
      <c r="L4285" s="209" t="s">
        <v>5390</v>
      </c>
    </row>
    <row r="4286" spans="1:12" ht="13.5">
      <c r="A4286" s="209" t="s">
        <v>8969</v>
      </c>
      <c r="B4286" s="209" t="s">
        <v>8970</v>
      </c>
      <c r="C4286" s="209" t="s">
        <v>8291</v>
      </c>
      <c r="D4286" s="209" t="s">
        <v>9236</v>
      </c>
      <c r="E4286" s="210" t="s">
        <v>357</v>
      </c>
      <c r="F4286" s="209" t="s">
        <v>357</v>
      </c>
      <c r="G4286" s="209">
        <v>93060</v>
      </c>
      <c r="H4286" s="209" t="s">
        <v>9830</v>
      </c>
      <c r="I4286" s="209" t="s">
        <v>161</v>
      </c>
      <c r="J4286" s="209" t="s">
        <v>5389</v>
      </c>
      <c r="K4286" s="210">
        <v>76.72</v>
      </c>
      <c r="L4286" s="209" t="s">
        <v>5390</v>
      </c>
    </row>
    <row r="4287" spans="1:12" ht="13.5">
      <c r="A4287" s="209" t="s">
        <v>8969</v>
      </c>
      <c r="B4287" s="209" t="s">
        <v>8970</v>
      </c>
      <c r="C4287" s="209" t="s">
        <v>8291</v>
      </c>
      <c r="D4287" s="209" t="s">
        <v>9236</v>
      </c>
      <c r="E4287" s="210" t="s">
        <v>357</v>
      </c>
      <c r="F4287" s="209" t="s">
        <v>357</v>
      </c>
      <c r="G4287" s="209">
        <v>93061</v>
      </c>
      <c r="H4287" s="209" t="s">
        <v>9831</v>
      </c>
      <c r="I4287" s="209" t="s">
        <v>161</v>
      </c>
      <c r="J4287" s="209" t="s">
        <v>5389</v>
      </c>
      <c r="K4287" s="210">
        <v>30.56</v>
      </c>
      <c r="L4287" s="209" t="s">
        <v>5390</v>
      </c>
    </row>
    <row r="4288" spans="1:12" ht="13.5">
      <c r="A4288" s="209" t="s">
        <v>8969</v>
      </c>
      <c r="B4288" s="209" t="s">
        <v>8970</v>
      </c>
      <c r="C4288" s="209" t="s">
        <v>8291</v>
      </c>
      <c r="D4288" s="209" t="s">
        <v>9236</v>
      </c>
      <c r="E4288" s="210" t="s">
        <v>357</v>
      </c>
      <c r="F4288" s="209" t="s">
        <v>357</v>
      </c>
      <c r="G4288" s="209">
        <v>93062</v>
      </c>
      <c r="H4288" s="209" t="s">
        <v>9832</v>
      </c>
      <c r="I4288" s="209" t="s">
        <v>161</v>
      </c>
      <c r="J4288" s="209" t="s">
        <v>5389</v>
      </c>
      <c r="K4288" s="210">
        <v>25.73</v>
      </c>
      <c r="L4288" s="209" t="s">
        <v>5390</v>
      </c>
    </row>
    <row r="4289" spans="1:12" ht="13.5">
      <c r="A4289" s="209" t="s">
        <v>8969</v>
      </c>
      <c r="B4289" s="209" t="s">
        <v>8970</v>
      </c>
      <c r="C4289" s="209" t="s">
        <v>8291</v>
      </c>
      <c r="D4289" s="209" t="s">
        <v>9236</v>
      </c>
      <c r="E4289" s="210" t="s">
        <v>357</v>
      </c>
      <c r="F4289" s="209" t="s">
        <v>357</v>
      </c>
      <c r="G4289" s="209">
        <v>93063</v>
      </c>
      <c r="H4289" s="209" t="s">
        <v>9833</v>
      </c>
      <c r="I4289" s="209" t="s">
        <v>161</v>
      </c>
      <c r="J4289" s="209" t="s">
        <v>5389</v>
      </c>
      <c r="K4289" s="210">
        <v>642.79999999999995</v>
      </c>
      <c r="L4289" s="209" t="s">
        <v>5390</v>
      </c>
    </row>
    <row r="4290" spans="1:12" ht="13.5">
      <c r="A4290" s="209" t="s">
        <v>8969</v>
      </c>
      <c r="B4290" s="209" t="s">
        <v>8970</v>
      </c>
      <c r="C4290" s="209" t="s">
        <v>8291</v>
      </c>
      <c r="D4290" s="209" t="s">
        <v>9236</v>
      </c>
      <c r="E4290" s="210" t="s">
        <v>357</v>
      </c>
      <c r="F4290" s="209" t="s">
        <v>357</v>
      </c>
      <c r="G4290" s="209">
        <v>93064</v>
      </c>
      <c r="H4290" s="209" t="s">
        <v>9834</v>
      </c>
      <c r="I4290" s="209" t="s">
        <v>161</v>
      </c>
      <c r="J4290" s="209" t="s">
        <v>5389</v>
      </c>
      <c r="K4290" s="210">
        <v>47.17</v>
      </c>
      <c r="L4290" s="209" t="s">
        <v>5390</v>
      </c>
    </row>
    <row r="4291" spans="1:12" ht="13.5">
      <c r="A4291" s="209" t="s">
        <v>8969</v>
      </c>
      <c r="B4291" s="209" t="s">
        <v>8970</v>
      </c>
      <c r="C4291" s="209" t="s">
        <v>8291</v>
      </c>
      <c r="D4291" s="209" t="s">
        <v>9236</v>
      </c>
      <c r="E4291" s="210" t="s">
        <v>357</v>
      </c>
      <c r="F4291" s="209" t="s">
        <v>357</v>
      </c>
      <c r="G4291" s="209">
        <v>93065</v>
      </c>
      <c r="H4291" s="209" t="s">
        <v>9835</v>
      </c>
      <c r="I4291" s="209" t="s">
        <v>161</v>
      </c>
      <c r="J4291" s="209" t="s">
        <v>5389</v>
      </c>
      <c r="K4291" s="210">
        <v>42.34</v>
      </c>
      <c r="L4291" s="209" t="s">
        <v>5390</v>
      </c>
    </row>
    <row r="4292" spans="1:12" ht="13.5">
      <c r="A4292" s="209" t="s">
        <v>8969</v>
      </c>
      <c r="B4292" s="209" t="s">
        <v>8970</v>
      </c>
      <c r="C4292" s="209" t="s">
        <v>8291</v>
      </c>
      <c r="D4292" s="209" t="s">
        <v>9236</v>
      </c>
      <c r="E4292" s="210" t="s">
        <v>357</v>
      </c>
      <c r="F4292" s="209" t="s">
        <v>357</v>
      </c>
      <c r="G4292" s="209">
        <v>93066</v>
      </c>
      <c r="H4292" s="209" t="s">
        <v>9836</v>
      </c>
      <c r="I4292" s="209" t="s">
        <v>161</v>
      </c>
      <c r="J4292" s="209" t="s">
        <v>5389</v>
      </c>
      <c r="K4292" s="210">
        <v>806.72</v>
      </c>
      <c r="L4292" s="209" t="s">
        <v>5390</v>
      </c>
    </row>
    <row r="4293" spans="1:12" ht="13.5">
      <c r="A4293" s="209" t="s">
        <v>8969</v>
      </c>
      <c r="B4293" s="209" t="s">
        <v>8970</v>
      </c>
      <c r="C4293" s="209" t="s">
        <v>8291</v>
      </c>
      <c r="D4293" s="209" t="s">
        <v>9236</v>
      </c>
      <c r="E4293" s="210" t="s">
        <v>357</v>
      </c>
      <c r="F4293" s="209" t="s">
        <v>357</v>
      </c>
      <c r="G4293" s="209">
        <v>93067</v>
      </c>
      <c r="H4293" s="209" t="s">
        <v>9837</v>
      </c>
      <c r="I4293" s="209" t="s">
        <v>161</v>
      </c>
      <c r="J4293" s="209" t="s">
        <v>5389</v>
      </c>
      <c r="K4293" s="210">
        <v>70.36</v>
      </c>
      <c r="L4293" s="209" t="s">
        <v>5390</v>
      </c>
    </row>
    <row r="4294" spans="1:12" ht="13.5">
      <c r="A4294" s="209" t="s">
        <v>8969</v>
      </c>
      <c r="B4294" s="209" t="s">
        <v>8970</v>
      </c>
      <c r="C4294" s="209" t="s">
        <v>8291</v>
      </c>
      <c r="D4294" s="209" t="s">
        <v>9236</v>
      </c>
      <c r="E4294" s="210" t="s">
        <v>357</v>
      </c>
      <c r="F4294" s="209" t="s">
        <v>357</v>
      </c>
      <c r="G4294" s="209">
        <v>93068</v>
      </c>
      <c r="H4294" s="209" t="s">
        <v>9838</v>
      </c>
      <c r="I4294" s="209" t="s">
        <v>161</v>
      </c>
      <c r="J4294" s="209" t="s">
        <v>5389</v>
      </c>
      <c r="K4294" s="210">
        <v>59.78</v>
      </c>
      <c r="L4294" s="209" t="s">
        <v>5390</v>
      </c>
    </row>
    <row r="4295" spans="1:12" ht="13.5">
      <c r="A4295" s="209" t="s">
        <v>8969</v>
      </c>
      <c r="B4295" s="209" t="s">
        <v>8970</v>
      </c>
      <c r="C4295" s="209" t="s">
        <v>8291</v>
      </c>
      <c r="D4295" s="209" t="s">
        <v>9236</v>
      </c>
      <c r="E4295" s="210" t="s">
        <v>357</v>
      </c>
      <c r="F4295" s="209" t="s">
        <v>357</v>
      </c>
      <c r="G4295" s="209">
        <v>93069</v>
      </c>
      <c r="H4295" s="209" t="s">
        <v>9839</v>
      </c>
      <c r="I4295" s="209" t="s">
        <v>161</v>
      </c>
      <c r="J4295" s="209" t="s">
        <v>5389</v>
      </c>
      <c r="K4295" s="211">
        <v>1118.3399999999999</v>
      </c>
      <c r="L4295" s="209" t="s">
        <v>5390</v>
      </c>
    </row>
    <row r="4296" spans="1:12" ht="13.5">
      <c r="A4296" s="209" t="s">
        <v>8969</v>
      </c>
      <c r="B4296" s="209" t="s">
        <v>8970</v>
      </c>
      <c r="C4296" s="209" t="s">
        <v>8291</v>
      </c>
      <c r="D4296" s="209" t="s">
        <v>9236</v>
      </c>
      <c r="E4296" s="210" t="s">
        <v>357</v>
      </c>
      <c r="F4296" s="209" t="s">
        <v>357</v>
      </c>
      <c r="G4296" s="209">
        <v>93070</v>
      </c>
      <c r="H4296" s="209" t="s">
        <v>9840</v>
      </c>
      <c r="I4296" s="209" t="s">
        <v>161</v>
      </c>
      <c r="J4296" s="209" t="s">
        <v>5389</v>
      </c>
      <c r="K4296" s="210">
        <v>179.22</v>
      </c>
      <c r="L4296" s="209" t="s">
        <v>5390</v>
      </c>
    </row>
    <row r="4297" spans="1:12" ht="13.5">
      <c r="A4297" s="209" t="s">
        <v>8969</v>
      </c>
      <c r="B4297" s="209" t="s">
        <v>8970</v>
      </c>
      <c r="C4297" s="209" t="s">
        <v>8291</v>
      </c>
      <c r="D4297" s="209" t="s">
        <v>9236</v>
      </c>
      <c r="E4297" s="210" t="s">
        <v>357</v>
      </c>
      <c r="F4297" s="209" t="s">
        <v>357</v>
      </c>
      <c r="G4297" s="209">
        <v>93071</v>
      </c>
      <c r="H4297" s="209" t="s">
        <v>9841</v>
      </c>
      <c r="I4297" s="209" t="s">
        <v>161</v>
      </c>
      <c r="J4297" s="209" t="s">
        <v>5389</v>
      </c>
      <c r="K4297" s="210">
        <v>164.79</v>
      </c>
      <c r="L4297" s="209" t="s">
        <v>5390</v>
      </c>
    </row>
    <row r="4298" spans="1:12" ht="13.5">
      <c r="A4298" s="209" t="s">
        <v>8969</v>
      </c>
      <c r="B4298" s="209" t="s">
        <v>8970</v>
      </c>
      <c r="C4298" s="209" t="s">
        <v>8291</v>
      </c>
      <c r="D4298" s="209" t="s">
        <v>9236</v>
      </c>
      <c r="E4298" s="210" t="s">
        <v>357</v>
      </c>
      <c r="F4298" s="209" t="s">
        <v>357</v>
      </c>
      <c r="G4298" s="209">
        <v>93072</v>
      </c>
      <c r="H4298" s="209" t="s">
        <v>9842</v>
      </c>
      <c r="I4298" s="209" t="s">
        <v>161</v>
      </c>
      <c r="J4298" s="209" t="s">
        <v>5389</v>
      </c>
      <c r="K4298" s="211">
        <v>1476.02</v>
      </c>
      <c r="L4298" s="209" t="s">
        <v>5390</v>
      </c>
    </row>
    <row r="4299" spans="1:12" ht="13.5">
      <c r="A4299" s="209" t="s">
        <v>8969</v>
      </c>
      <c r="B4299" s="209" t="s">
        <v>8970</v>
      </c>
      <c r="C4299" s="209" t="s">
        <v>8291</v>
      </c>
      <c r="D4299" s="209" t="s">
        <v>9236</v>
      </c>
      <c r="E4299" s="210" t="s">
        <v>357</v>
      </c>
      <c r="F4299" s="209" t="s">
        <v>357</v>
      </c>
      <c r="G4299" s="209">
        <v>93074</v>
      </c>
      <c r="H4299" s="209" t="s">
        <v>9843</v>
      </c>
      <c r="I4299" s="209" t="s">
        <v>161</v>
      </c>
      <c r="J4299" s="209" t="s">
        <v>5389</v>
      </c>
      <c r="K4299" s="210">
        <v>11.89</v>
      </c>
      <c r="L4299" s="209" t="s">
        <v>5390</v>
      </c>
    </row>
    <row r="4300" spans="1:12" ht="13.5">
      <c r="A4300" s="209" t="s">
        <v>8969</v>
      </c>
      <c r="B4300" s="209" t="s">
        <v>8970</v>
      </c>
      <c r="C4300" s="209" t="s">
        <v>8291</v>
      </c>
      <c r="D4300" s="209" t="s">
        <v>9236</v>
      </c>
      <c r="E4300" s="210" t="s">
        <v>357</v>
      </c>
      <c r="F4300" s="209" t="s">
        <v>357</v>
      </c>
      <c r="G4300" s="209">
        <v>93075</v>
      </c>
      <c r="H4300" s="209" t="s">
        <v>9844</v>
      </c>
      <c r="I4300" s="209" t="s">
        <v>161</v>
      </c>
      <c r="J4300" s="209" t="s">
        <v>5389</v>
      </c>
      <c r="K4300" s="210">
        <v>18.399999999999999</v>
      </c>
      <c r="L4300" s="209" t="s">
        <v>5390</v>
      </c>
    </row>
    <row r="4301" spans="1:12" ht="13.5">
      <c r="A4301" s="209" t="s">
        <v>8969</v>
      </c>
      <c r="B4301" s="209" t="s">
        <v>8970</v>
      </c>
      <c r="C4301" s="209" t="s">
        <v>8291</v>
      </c>
      <c r="D4301" s="209" t="s">
        <v>9236</v>
      </c>
      <c r="E4301" s="210" t="s">
        <v>357</v>
      </c>
      <c r="F4301" s="209" t="s">
        <v>357</v>
      </c>
      <c r="G4301" s="209">
        <v>93076</v>
      </c>
      <c r="H4301" s="209" t="s">
        <v>9845</v>
      </c>
      <c r="I4301" s="209" t="s">
        <v>161</v>
      </c>
      <c r="J4301" s="209" t="s">
        <v>5389</v>
      </c>
      <c r="K4301" s="210">
        <v>19.53</v>
      </c>
      <c r="L4301" s="209" t="s">
        <v>5390</v>
      </c>
    </row>
    <row r="4302" spans="1:12" ht="13.5">
      <c r="A4302" s="209" t="s">
        <v>8969</v>
      </c>
      <c r="B4302" s="209" t="s">
        <v>8970</v>
      </c>
      <c r="C4302" s="209" t="s">
        <v>8291</v>
      </c>
      <c r="D4302" s="209" t="s">
        <v>9236</v>
      </c>
      <c r="E4302" s="210" t="s">
        <v>357</v>
      </c>
      <c r="F4302" s="209" t="s">
        <v>357</v>
      </c>
      <c r="G4302" s="209">
        <v>93077</v>
      </c>
      <c r="H4302" s="209" t="s">
        <v>9846</v>
      </c>
      <c r="I4302" s="209" t="s">
        <v>161</v>
      </c>
      <c r="J4302" s="209" t="s">
        <v>5389</v>
      </c>
      <c r="K4302" s="210">
        <v>26.33</v>
      </c>
      <c r="L4302" s="209" t="s">
        <v>5390</v>
      </c>
    </row>
    <row r="4303" spans="1:12" ht="13.5">
      <c r="A4303" s="209" t="s">
        <v>8969</v>
      </c>
      <c r="B4303" s="209" t="s">
        <v>8970</v>
      </c>
      <c r="C4303" s="209" t="s">
        <v>8291</v>
      </c>
      <c r="D4303" s="209" t="s">
        <v>9236</v>
      </c>
      <c r="E4303" s="210" t="s">
        <v>357</v>
      </c>
      <c r="F4303" s="209" t="s">
        <v>357</v>
      </c>
      <c r="G4303" s="209">
        <v>93078</v>
      </c>
      <c r="H4303" s="209" t="s">
        <v>9847</v>
      </c>
      <c r="I4303" s="209" t="s">
        <v>161</v>
      </c>
      <c r="J4303" s="209" t="s">
        <v>5389</v>
      </c>
      <c r="K4303" s="210">
        <v>29.61</v>
      </c>
      <c r="L4303" s="209" t="s">
        <v>5390</v>
      </c>
    </row>
    <row r="4304" spans="1:12" ht="13.5">
      <c r="A4304" s="209" t="s">
        <v>8969</v>
      </c>
      <c r="B4304" s="209" t="s">
        <v>8970</v>
      </c>
      <c r="C4304" s="209" t="s">
        <v>8291</v>
      </c>
      <c r="D4304" s="209" t="s">
        <v>9236</v>
      </c>
      <c r="E4304" s="210" t="s">
        <v>357</v>
      </c>
      <c r="F4304" s="209" t="s">
        <v>357</v>
      </c>
      <c r="G4304" s="209">
        <v>93079</v>
      </c>
      <c r="H4304" s="209" t="s">
        <v>9848</v>
      </c>
      <c r="I4304" s="209" t="s">
        <v>161</v>
      </c>
      <c r="J4304" s="209" t="s">
        <v>5389</v>
      </c>
      <c r="K4304" s="210">
        <v>27.55</v>
      </c>
      <c r="L4304" s="209" t="s">
        <v>5390</v>
      </c>
    </row>
    <row r="4305" spans="1:12" ht="13.5">
      <c r="A4305" s="209" t="s">
        <v>8969</v>
      </c>
      <c r="B4305" s="209" t="s">
        <v>8970</v>
      </c>
      <c r="C4305" s="209" t="s">
        <v>8291</v>
      </c>
      <c r="D4305" s="209" t="s">
        <v>9236</v>
      </c>
      <c r="E4305" s="210" t="s">
        <v>357</v>
      </c>
      <c r="F4305" s="209" t="s">
        <v>357</v>
      </c>
      <c r="G4305" s="209">
        <v>93080</v>
      </c>
      <c r="H4305" s="209" t="s">
        <v>9849</v>
      </c>
      <c r="I4305" s="209" t="s">
        <v>161</v>
      </c>
      <c r="J4305" s="209" t="s">
        <v>5389</v>
      </c>
      <c r="K4305" s="210">
        <v>7.72</v>
      </c>
      <c r="L4305" s="209" t="s">
        <v>5390</v>
      </c>
    </row>
    <row r="4306" spans="1:12" ht="13.5">
      <c r="A4306" s="209" t="s">
        <v>8969</v>
      </c>
      <c r="B4306" s="209" t="s">
        <v>8970</v>
      </c>
      <c r="C4306" s="209" t="s">
        <v>8291</v>
      </c>
      <c r="D4306" s="209" t="s">
        <v>9236</v>
      </c>
      <c r="E4306" s="210" t="s">
        <v>357</v>
      </c>
      <c r="F4306" s="209" t="s">
        <v>357</v>
      </c>
      <c r="G4306" s="209">
        <v>93081</v>
      </c>
      <c r="H4306" s="209" t="s">
        <v>9850</v>
      </c>
      <c r="I4306" s="209" t="s">
        <v>161</v>
      </c>
      <c r="J4306" s="209" t="s">
        <v>5389</v>
      </c>
      <c r="K4306" s="210">
        <v>17.52</v>
      </c>
      <c r="L4306" s="209" t="s">
        <v>5390</v>
      </c>
    </row>
    <row r="4307" spans="1:12" ht="13.5">
      <c r="A4307" s="209" t="s">
        <v>8969</v>
      </c>
      <c r="B4307" s="209" t="s">
        <v>8970</v>
      </c>
      <c r="C4307" s="209" t="s">
        <v>8291</v>
      </c>
      <c r="D4307" s="209" t="s">
        <v>9236</v>
      </c>
      <c r="E4307" s="210" t="s">
        <v>357</v>
      </c>
      <c r="F4307" s="209" t="s">
        <v>357</v>
      </c>
      <c r="G4307" s="209">
        <v>93082</v>
      </c>
      <c r="H4307" s="209" t="s">
        <v>9851</v>
      </c>
      <c r="I4307" s="209" t="s">
        <v>161</v>
      </c>
      <c r="J4307" s="209" t="s">
        <v>5389</v>
      </c>
      <c r="K4307" s="210">
        <v>22.77</v>
      </c>
      <c r="L4307" s="209" t="s">
        <v>5390</v>
      </c>
    </row>
    <row r="4308" spans="1:12" ht="13.5">
      <c r="A4308" s="209" t="s">
        <v>8969</v>
      </c>
      <c r="B4308" s="209" t="s">
        <v>8970</v>
      </c>
      <c r="C4308" s="209" t="s">
        <v>8291</v>
      </c>
      <c r="D4308" s="209" t="s">
        <v>9236</v>
      </c>
      <c r="E4308" s="210" t="s">
        <v>357</v>
      </c>
      <c r="F4308" s="209" t="s">
        <v>357</v>
      </c>
      <c r="G4308" s="209">
        <v>93083</v>
      </c>
      <c r="H4308" s="209" t="s">
        <v>9852</v>
      </c>
      <c r="I4308" s="209" t="s">
        <v>161</v>
      </c>
      <c r="J4308" s="209" t="s">
        <v>5389</v>
      </c>
      <c r="K4308" s="210">
        <v>441.25</v>
      </c>
      <c r="L4308" s="209" t="s">
        <v>5390</v>
      </c>
    </row>
    <row r="4309" spans="1:12" ht="13.5">
      <c r="A4309" s="209" t="s">
        <v>8969</v>
      </c>
      <c r="B4309" s="209" t="s">
        <v>8970</v>
      </c>
      <c r="C4309" s="209" t="s">
        <v>8291</v>
      </c>
      <c r="D4309" s="209" t="s">
        <v>9236</v>
      </c>
      <c r="E4309" s="210" t="s">
        <v>357</v>
      </c>
      <c r="F4309" s="209" t="s">
        <v>357</v>
      </c>
      <c r="G4309" s="209">
        <v>93084</v>
      </c>
      <c r="H4309" s="209" t="s">
        <v>9853</v>
      </c>
      <c r="I4309" s="209" t="s">
        <v>161</v>
      </c>
      <c r="J4309" s="209" t="s">
        <v>5389</v>
      </c>
      <c r="K4309" s="210">
        <v>12.82</v>
      </c>
      <c r="L4309" s="209" t="s">
        <v>5390</v>
      </c>
    </row>
    <row r="4310" spans="1:12" ht="13.5">
      <c r="A4310" s="209" t="s">
        <v>8969</v>
      </c>
      <c r="B4310" s="209" t="s">
        <v>8970</v>
      </c>
      <c r="C4310" s="209" t="s">
        <v>8291</v>
      </c>
      <c r="D4310" s="209" t="s">
        <v>9236</v>
      </c>
      <c r="E4310" s="210" t="s">
        <v>357</v>
      </c>
      <c r="F4310" s="209" t="s">
        <v>357</v>
      </c>
      <c r="G4310" s="209">
        <v>93085</v>
      </c>
      <c r="H4310" s="209" t="s">
        <v>9854</v>
      </c>
      <c r="I4310" s="209" t="s">
        <v>161</v>
      </c>
      <c r="J4310" s="209" t="s">
        <v>5389</v>
      </c>
      <c r="K4310" s="210">
        <v>13.44</v>
      </c>
      <c r="L4310" s="209" t="s">
        <v>5390</v>
      </c>
    </row>
    <row r="4311" spans="1:12" ht="13.5">
      <c r="A4311" s="209" t="s">
        <v>8969</v>
      </c>
      <c r="B4311" s="209" t="s">
        <v>8970</v>
      </c>
      <c r="C4311" s="209" t="s">
        <v>8291</v>
      </c>
      <c r="D4311" s="209" t="s">
        <v>9236</v>
      </c>
      <c r="E4311" s="210" t="s">
        <v>357</v>
      </c>
      <c r="F4311" s="209" t="s">
        <v>357</v>
      </c>
      <c r="G4311" s="209">
        <v>93086</v>
      </c>
      <c r="H4311" s="209" t="s">
        <v>9855</v>
      </c>
      <c r="I4311" s="209" t="s">
        <v>161</v>
      </c>
      <c r="J4311" s="209" t="s">
        <v>5389</v>
      </c>
      <c r="K4311" s="210">
        <v>512.28</v>
      </c>
      <c r="L4311" s="209" t="s">
        <v>5390</v>
      </c>
    </row>
    <row r="4312" spans="1:12" ht="13.5">
      <c r="A4312" s="209" t="s">
        <v>8969</v>
      </c>
      <c r="B4312" s="209" t="s">
        <v>8970</v>
      </c>
      <c r="C4312" s="209" t="s">
        <v>8291</v>
      </c>
      <c r="D4312" s="209" t="s">
        <v>9236</v>
      </c>
      <c r="E4312" s="210" t="s">
        <v>357</v>
      </c>
      <c r="F4312" s="209" t="s">
        <v>357</v>
      </c>
      <c r="G4312" s="209">
        <v>93087</v>
      </c>
      <c r="H4312" s="209" t="s">
        <v>9856</v>
      </c>
      <c r="I4312" s="209" t="s">
        <v>161</v>
      </c>
      <c r="J4312" s="209" t="s">
        <v>5389</v>
      </c>
      <c r="K4312" s="210">
        <v>18.329999999999998</v>
      </c>
      <c r="L4312" s="209" t="s">
        <v>5390</v>
      </c>
    </row>
    <row r="4313" spans="1:12" ht="13.5">
      <c r="A4313" s="209" t="s">
        <v>8969</v>
      </c>
      <c r="B4313" s="209" t="s">
        <v>8970</v>
      </c>
      <c r="C4313" s="209" t="s">
        <v>8291</v>
      </c>
      <c r="D4313" s="209" t="s">
        <v>9236</v>
      </c>
      <c r="E4313" s="210" t="s">
        <v>357</v>
      </c>
      <c r="F4313" s="209" t="s">
        <v>357</v>
      </c>
      <c r="G4313" s="209">
        <v>93088</v>
      </c>
      <c r="H4313" s="209" t="s">
        <v>9857</v>
      </c>
      <c r="I4313" s="209" t="s">
        <v>161</v>
      </c>
      <c r="J4313" s="209" t="s">
        <v>5389</v>
      </c>
      <c r="K4313" s="210">
        <v>22.73</v>
      </c>
      <c r="L4313" s="209" t="s">
        <v>5390</v>
      </c>
    </row>
    <row r="4314" spans="1:12" ht="13.5">
      <c r="A4314" s="209" t="s">
        <v>8969</v>
      </c>
      <c r="B4314" s="209" t="s">
        <v>8970</v>
      </c>
      <c r="C4314" s="209" t="s">
        <v>8291</v>
      </c>
      <c r="D4314" s="209" t="s">
        <v>9236</v>
      </c>
      <c r="E4314" s="210" t="s">
        <v>357</v>
      </c>
      <c r="F4314" s="209" t="s">
        <v>357</v>
      </c>
      <c r="G4314" s="209">
        <v>93089</v>
      </c>
      <c r="H4314" s="209" t="s">
        <v>9858</v>
      </c>
      <c r="I4314" s="209" t="s">
        <v>161</v>
      </c>
      <c r="J4314" s="209" t="s">
        <v>5389</v>
      </c>
      <c r="K4314" s="210">
        <v>45.89</v>
      </c>
      <c r="L4314" s="209" t="s">
        <v>5390</v>
      </c>
    </row>
    <row r="4315" spans="1:12" ht="13.5">
      <c r="A4315" s="209" t="s">
        <v>8969</v>
      </c>
      <c r="B4315" s="209" t="s">
        <v>8970</v>
      </c>
      <c r="C4315" s="209" t="s">
        <v>8291</v>
      </c>
      <c r="D4315" s="209" t="s">
        <v>9236</v>
      </c>
      <c r="E4315" s="210" t="s">
        <v>357</v>
      </c>
      <c r="F4315" s="209" t="s">
        <v>357</v>
      </c>
      <c r="G4315" s="209">
        <v>93090</v>
      </c>
      <c r="H4315" s="209" t="s">
        <v>9859</v>
      </c>
      <c r="I4315" s="209" t="s">
        <v>161</v>
      </c>
      <c r="J4315" s="209" t="s">
        <v>5389</v>
      </c>
      <c r="K4315" s="210">
        <v>17.98</v>
      </c>
      <c r="L4315" s="209" t="s">
        <v>5390</v>
      </c>
    </row>
    <row r="4316" spans="1:12" ht="13.5">
      <c r="A4316" s="209" t="s">
        <v>8969</v>
      </c>
      <c r="B4316" s="209" t="s">
        <v>8970</v>
      </c>
      <c r="C4316" s="209" t="s">
        <v>8291</v>
      </c>
      <c r="D4316" s="209" t="s">
        <v>9236</v>
      </c>
      <c r="E4316" s="210" t="s">
        <v>357</v>
      </c>
      <c r="F4316" s="209" t="s">
        <v>357</v>
      </c>
      <c r="G4316" s="209">
        <v>93091</v>
      </c>
      <c r="H4316" s="209" t="s">
        <v>9860</v>
      </c>
      <c r="I4316" s="209" t="s">
        <v>161</v>
      </c>
      <c r="J4316" s="209" t="s">
        <v>5389</v>
      </c>
      <c r="K4316" s="210">
        <v>15.36</v>
      </c>
      <c r="L4316" s="209" t="s">
        <v>5390</v>
      </c>
    </row>
    <row r="4317" spans="1:12" ht="13.5">
      <c r="A4317" s="209" t="s">
        <v>8969</v>
      </c>
      <c r="B4317" s="209" t="s">
        <v>8970</v>
      </c>
      <c r="C4317" s="209" t="s">
        <v>8291</v>
      </c>
      <c r="D4317" s="209" t="s">
        <v>9236</v>
      </c>
      <c r="E4317" s="210" t="s">
        <v>357</v>
      </c>
      <c r="F4317" s="209" t="s">
        <v>357</v>
      </c>
      <c r="G4317" s="209">
        <v>93092</v>
      </c>
      <c r="H4317" s="209" t="s">
        <v>9861</v>
      </c>
      <c r="I4317" s="209" t="s">
        <v>161</v>
      </c>
      <c r="J4317" s="209" t="s">
        <v>5389</v>
      </c>
      <c r="K4317" s="210">
        <v>563.09</v>
      </c>
      <c r="L4317" s="209" t="s">
        <v>5390</v>
      </c>
    </row>
    <row r="4318" spans="1:12" ht="13.5">
      <c r="A4318" s="209" t="s">
        <v>8969</v>
      </c>
      <c r="B4318" s="209" t="s">
        <v>8970</v>
      </c>
      <c r="C4318" s="209" t="s">
        <v>8291</v>
      </c>
      <c r="D4318" s="209" t="s">
        <v>9236</v>
      </c>
      <c r="E4318" s="210" t="s">
        <v>357</v>
      </c>
      <c r="F4318" s="209" t="s">
        <v>357</v>
      </c>
      <c r="G4318" s="209">
        <v>93093</v>
      </c>
      <c r="H4318" s="209" t="s">
        <v>9862</v>
      </c>
      <c r="I4318" s="209" t="s">
        <v>161</v>
      </c>
      <c r="J4318" s="209" t="s">
        <v>5389</v>
      </c>
      <c r="K4318" s="210">
        <v>29.17</v>
      </c>
      <c r="L4318" s="209" t="s">
        <v>5390</v>
      </c>
    </row>
    <row r="4319" spans="1:12" ht="13.5">
      <c r="A4319" s="209" t="s">
        <v>8969</v>
      </c>
      <c r="B4319" s="209" t="s">
        <v>8970</v>
      </c>
      <c r="C4319" s="209" t="s">
        <v>8291</v>
      </c>
      <c r="D4319" s="209" t="s">
        <v>9236</v>
      </c>
      <c r="E4319" s="210" t="s">
        <v>357</v>
      </c>
      <c r="F4319" s="209" t="s">
        <v>357</v>
      </c>
      <c r="G4319" s="209">
        <v>93094</v>
      </c>
      <c r="H4319" s="209" t="s">
        <v>9863</v>
      </c>
      <c r="I4319" s="209" t="s">
        <v>161</v>
      </c>
      <c r="J4319" s="209" t="s">
        <v>5389</v>
      </c>
      <c r="K4319" s="210">
        <v>78.8</v>
      </c>
      <c r="L4319" s="209" t="s">
        <v>5390</v>
      </c>
    </row>
    <row r="4320" spans="1:12" ht="13.5">
      <c r="A4320" s="209" t="s">
        <v>8969</v>
      </c>
      <c r="B4320" s="209" t="s">
        <v>8970</v>
      </c>
      <c r="C4320" s="209" t="s">
        <v>8291</v>
      </c>
      <c r="D4320" s="209" t="s">
        <v>9236</v>
      </c>
      <c r="E4320" s="210" t="s">
        <v>357</v>
      </c>
      <c r="F4320" s="209" t="s">
        <v>357</v>
      </c>
      <c r="G4320" s="209">
        <v>93097</v>
      </c>
      <c r="H4320" s="209" t="s">
        <v>9864</v>
      </c>
      <c r="I4320" s="209" t="s">
        <v>161</v>
      </c>
      <c r="J4320" s="209" t="s">
        <v>5389</v>
      </c>
      <c r="K4320" s="210">
        <v>12.1</v>
      </c>
      <c r="L4320" s="209" t="s">
        <v>5390</v>
      </c>
    </row>
    <row r="4321" spans="1:12" ht="13.5">
      <c r="A4321" s="209" t="s">
        <v>8969</v>
      </c>
      <c r="B4321" s="209" t="s">
        <v>8970</v>
      </c>
      <c r="C4321" s="209" t="s">
        <v>8291</v>
      </c>
      <c r="D4321" s="209" t="s">
        <v>9236</v>
      </c>
      <c r="E4321" s="210" t="s">
        <v>357</v>
      </c>
      <c r="F4321" s="209" t="s">
        <v>357</v>
      </c>
      <c r="G4321" s="209">
        <v>93098</v>
      </c>
      <c r="H4321" s="209" t="s">
        <v>9865</v>
      </c>
      <c r="I4321" s="209" t="s">
        <v>161</v>
      </c>
      <c r="J4321" s="209" t="s">
        <v>5389</v>
      </c>
      <c r="K4321" s="210">
        <v>18.510000000000002</v>
      </c>
      <c r="L4321" s="209" t="s">
        <v>5390</v>
      </c>
    </row>
    <row r="4322" spans="1:12" ht="13.5">
      <c r="A4322" s="209" t="s">
        <v>8969</v>
      </c>
      <c r="B4322" s="209" t="s">
        <v>8970</v>
      </c>
      <c r="C4322" s="209" t="s">
        <v>8291</v>
      </c>
      <c r="D4322" s="209" t="s">
        <v>9236</v>
      </c>
      <c r="E4322" s="210" t="s">
        <v>357</v>
      </c>
      <c r="F4322" s="209" t="s">
        <v>357</v>
      </c>
      <c r="G4322" s="209">
        <v>93099</v>
      </c>
      <c r="H4322" s="209" t="s">
        <v>9866</v>
      </c>
      <c r="I4322" s="209" t="s">
        <v>161</v>
      </c>
      <c r="J4322" s="209" t="s">
        <v>5389</v>
      </c>
      <c r="K4322" s="210">
        <v>22.01</v>
      </c>
      <c r="L4322" s="209" t="s">
        <v>5390</v>
      </c>
    </row>
    <row r="4323" spans="1:12" ht="13.5">
      <c r="A4323" s="209" t="s">
        <v>8969</v>
      </c>
      <c r="B4323" s="209" t="s">
        <v>8970</v>
      </c>
      <c r="C4323" s="209" t="s">
        <v>8291</v>
      </c>
      <c r="D4323" s="209" t="s">
        <v>9236</v>
      </c>
      <c r="E4323" s="210" t="s">
        <v>357</v>
      </c>
      <c r="F4323" s="209" t="s">
        <v>357</v>
      </c>
      <c r="G4323" s="209">
        <v>93100</v>
      </c>
      <c r="H4323" s="209" t="s">
        <v>9867</v>
      </c>
      <c r="I4323" s="209" t="s">
        <v>161</v>
      </c>
      <c r="J4323" s="209" t="s">
        <v>5389</v>
      </c>
      <c r="K4323" s="210">
        <v>27.58</v>
      </c>
      <c r="L4323" s="209" t="s">
        <v>5390</v>
      </c>
    </row>
    <row r="4324" spans="1:12" ht="13.5">
      <c r="A4324" s="209" t="s">
        <v>8969</v>
      </c>
      <c r="B4324" s="209" t="s">
        <v>8970</v>
      </c>
      <c r="C4324" s="209" t="s">
        <v>8291</v>
      </c>
      <c r="D4324" s="209" t="s">
        <v>9236</v>
      </c>
      <c r="E4324" s="210" t="s">
        <v>357</v>
      </c>
      <c r="F4324" s="209" t="s">
        <v>357</v>
      </c>
      <c r="G4324" s="209">
        <v>93101</v>
      </c>
      <c r="H4324" s="209" t="s">
        <v>9868</v>
      </c>
      <c r="I4324" s="209" t="s">
        <v>161</v>
      </c>
      <c r="J4324" s="209" t="s">
        <v>5389</v>
      </c>
      <c r="K4324" s="210">
        <v>30.85</v>
      </c>
      <c r="L4324" s="209" t="s">
        <v>5390</v>
      </c>
    </row>
    <row r="4325" spans="1:12" ht="13.5">
      <c r="A4325" s="209" t="s">
        <v>8969</v>
      </c>
      <c r="B4325" s="209" t="s">
        <v>8970</v>
      </c>
      <c r="C4325" s="209" t="s">
        <v>8291</v>
      </c>
      <c r="D4325" s="209" t="s">
        <v>9236</v>
      </c>
      <c r="E4325" s="210" t="s">
        <v>357</v>
      </c>
      <c r="F4325" s="209" t="s">
        <v>357</v>
      </c>
      <c r="G4325" s="209">
        <v>93102</v>
      </c>
      <c r="H4325" s="209" t="s">
        <v>9869</v>
      </c>
      <c r="I4325" s="209" t="s">
        <v>161</v>
      </c>
      <c r="J4325" s="209" t="s">
        <v>5389</v>
      </c>
      <c r="K4325" s="210">
        <v>31.99</v>
      </c>
      <c r="L4325" s="209" t="s">
        <v>5390</v>
      </c>
    </row>
    <row r="4326" spans="1:12" ht="13.5">
      <c r="A4326" s="209" t="s">
        <v>8969</v>
      </c>
      <c r="B4326" s="209" t="s">
        <v>8970</v>
      </c>
      <c r="C4326" s="209" t="s">
        <v>8291</v>
      </c>
      <c r="D4326" s="209" t="s">
        <v>9236</v>
      </c>
      <c r="E4326" s="210" t="s">
        <v>357</v>
      </c>
      <c r="F4326" s="209" t="s">
        <v>357</v>
      </c>
      <c r="G4326" s="209">
        <v>93103</v>
      </c>
      <c r="H4326" s="209" t="s">
        <v>9870</v>
      </c>
      <c r="I4326" s="209" t="s">
        <v>161</v>
      </c>
      <c r="J4326" s="209" t="s">
        <v>5389</v>
      </c>
      <c r="K4326" s="210">
        <v>7.87</v>
      </c>
      <c r="L4326" s="209" t="s">
        <v>5390</v>
      </c>
    </row>
    <row r="4327" spans="1:12" ht="13.5">
      <c r="A4327" s="209" t="s">
        <v>8969</v>
      </c>
      <c r="B4327" s="209" t="s">
        <v>8970</v>
      </c>
      <c r="C4327" s="209" t="s">
        <v>8291</v>
      </c>
      <c r="D4327" s="209" t="s">
        <v>9236</v>
      </c>
      <c r="E4327" s="210" t="s">
        <v>357</v>
      </c>
      <c r="F4327" s="209" t="s">
        <v>357</v>
      </c>
      <c r="G4327" s="209">
        <v>93104</v>
      </c>
      <c r="H4327" s="209" t="s">
        <v>9871</v>
      </c>
      <c r="I4327" s="209" t="s">
        <v>161</v>
      </c>
      <c r="J4327" s="209" t="s">
        <v>5389</v>
      </c>
      <c r="K4327" s="210">
        <v>17.59</v>
      </c>
      <c r="L4327" s="209" t="s">
        <v>5390</v>
      </c>
    </row>
    <row r="4328" spans="1:12" ht="13.5">
      <c r="A4328" s="209" t="s">
        <v>8969</v>
      </c>
      <c r="B4328" s="209" t="s">
        <v>8970</v>
      </c>
      <c r="C4328" s="209" t="s">
        <v>8291</v>
      </c>
      <c r="D4328" s="209" t="s">
        <v>9236</v>
      </c>
      <c r="E4328" s="210" t="s">
        <v>357</v>
      </c>
      <c r="F4328" s="209" t="s">
        <v>357</v>
      </c>
      <c r="G4328" s="209">
        <v>93105</v>
      </c>
      <c r="H4328" s="209" t="s">
        <v>9872</v>
      </c>
      <c r="I4328" s="209" t="s">
        <v>161</v>
      </c>
      <c r="J4328" s="209" t="s">
        <v>5389</v>
      </c>
      <c r="K4328" s="210">
        <v>22.92</v>
      </c>
      <c r="L4328" s="209" t="s">
        <v>5390</v>
      </c>
    </row>
    <row r="4329" spans="1:12" ht="13.5">
      <c r="A4329" s="209" t="s">
        <v>8969</v>
      </c>
      <c r="B4329" s="209" t="s">
        <v>8970</v>
      </c>
      <c r="C4329" s="209" t="s">
        <v>8291</v>
      </c>
      <c r="D4329" s="209" t="s">
        <v>9236</v>
      </c>
      <c r="E4329" s="210" t="s">
        <v>357</v>
      </c>
      <c r="F4329" s="209" t="s">
        <v>357</v>
      </c>
      <c r="G4329" s="209">
        <v>93106</v>
      </c>
      <c r="H4329" s="209" t="s">
        <v>9873</v>
      </c>
      <c r="I4329" s="209" t="s">
        <v>161</v>
      </c>
      <c r="J4329" s="209" t="s">
        <v>5389</v>
      </c>
      <c r="K4329" s="210">
        <v>441.4</v>
      </c>
      <c r="L4329" s="209" t="s">
        <v>5390</v>
      </c>
    </row>
    <row r="4330" spans="1:12" ht="13.5">
      <c r="A4330" s="209" t="s">
        <v>8969</v>
      </c>
      <c r="B4330" s="209" t="s">
        <v>8970</v>
      </c>
      <c r="C4330" s="209" t="s">
        <v>8291</v>
      </c>
      <c r="D4330" s="209" t="s">
        <v>9236</v>
      </c>
      <c r="E4330" s="210" t="s">
        <v>357</v>
      </c>
      <c r="F4330" s="209" t="s">
        <v>357</v>
      </c>
      <c r="G4330" s="209">
        <v>93107</v>
      </c>
      <c r="H4330" s="209" t="s">
        <v>9874</v>
      </c>
      <c r="I4330" s="209" t="s">
        <v>161</v>
      </c>
      <c r="J4330" s="209" t="s">
        <v>5389</v>
      </c>
      <c r="K4330" s="210">
        <v>14.5</v>
      </c>
      <c r="L4330" s="209" t="s">
        <v>5390</v>
      </c>
    </row>
    <row r="4331" spans="1:12" ht="13.5">
      <c r="A4331" s="209" t="s">
        <v>8969</v>
      </c>
      <c r="B4331" s="209" t="s">
        <v>8970</v>
      </c>
      <c r="C4331" s="209" t="s">
        <v>8291</v>
      </c>
      <c r="D4331" s="209" t="s">
        <v>9236</v>
      </c>
      <c r="E4331" s="210" t="s">
        <v>357</v>
      </c>
      <c r="F4331" s="209" t="s">
        <v>357</v>
      </c>
      <c r="G4331" s="209">
        <v>93108</v>
      </c>
      <c r="H4331" s="209" t="s">
        <v>9875</v>
      </c>
      <c r="I4331" s="209" t="s">
        <v>161</v>
      </c>
      <c r="J4331" s="209" t="s">
        <v>5389</v>
      </c>
      <c r="K4331" s="210">
        <v>12.23</v>
      </c>
      <c r="L4331" s="209" t="s">
        <v>5390</v>
      </c>
    </row>
    <row r="4332" spans="1:12" ht="13.5">
      <c r="A4332" s="209" t="s">
        <v>8969</v>
      </c>
      <c r="B4332" s="209" t="s">
        <v>8970</v>
      </c>
      <c r="C4332" s="209" t="s">
        <v>8291</v>
      </c>
      <c r="D4332" s="209" t="s">
        <v>9236</v>
      </c>
      <c r="E4332" s="210" t="s">
        <v>357</v>
      </c>
      <c r="F4332" s="209" t="s">
        <v>357</v>
      </c>
      <c r="G4332" s="209">
        <v>93109</v>
      </c>
      <c r="H4332" s="209" t="s">
        <v>9876</v>
      </c>
      <c r="I4332" s="209" t="s">
        <v>161</v>
      </c>
      <c r="J4332" s="209" t="s">
        <v>5389</v>
      </c>
      <c r="K4332" s="210">
        <v>513.96</v>
      </c>
      <c r="L4332" s="209" t="s">
        <v>5390</v>
      </c>
    </row>
    <row r="4333" spans="1:12" ht="13.5">
      <c r="A4333" s="209" t="s">
        <v>8969</v>
      </c>
      <c r="B4333" s="209" t="s">
        <v>8970</v>
      </c>
      <c r="C4333" s="209" t="s">
        <v>8291</v>
      </c>
      <c r="D4333" s="209" t="s">
        <v>9236</v>
      </c>
      <c r="E4333" s="210" t="s">
        <v>357</v>
      </c>
      <c r="F4333" s="209" t="s">
        <v>357</v>
      </c>
      <c r="G4333" s="209">
        <v>93110</v>
      </c>
      <c r="H4333" s="209" t="s">
        <v>9877</v>
      </c>
      <c r="I4333" s="209" t="s">
        <v>161</v>
      </c>
      <c r="J4333" s="209" t="s">
        <v>5389</v>
      </c>
      <c r="K4333" s="210">
        <v>19.170000000000002</v>
      </c>
      <c r="L4333" s="209" t="s">
        <v>5390</v>
      </c>
    </row>
    <row r="4334" spans="1:12" ht="13.5">
      <c r="A4334" s="209" t="s">
        <v>8969</v>
      </c>
      <c r="B4334" s="209" t="s">
        <v>8970</v>
      </c>
      <c r="C4334" s="209" t="s">
        <v>8291</v>
      </c>
      <c r="D4334" s="209" t="s">
        <v>9236</v>
      </c>
      <c r="E4334" s="210" t="s">
        <v>357</v>
      </c>
      <c r="F4334" s="209" t="s">
        <v>357</v>
      </c>
      <c r="G4334" s="209">
        <v>93111</v>
      </c>
      <c r="H4334" s="209" t="s">
        <v>9878</v>
      </c>
      <c r="I4334" s="209" t="s">
        <v>161</v>
      </c>
      <c r="J4334" s="209" t="s">
        <v>5389</v>
      </c>
      <c r="K4334" s="210">
        <v>23.27</v>
      </c>
      <c r="L4334" s="209" t="s">
        <v>5390</v>
      </c>
    </row>
    <row r="4335" spans="1:12" ht="13.5">
      <c r="A4335" s="209" t="s">
        <v>8969</v>
      </c>
      <c r="B4335" s="209" t="s">
        <v>8970</v>
      </c>
      <c r="C4335" s="209" t="s">
        <v>8291</v>
      </c>
      <c r="D4335" s="209" t="s">
        <v>9236</v>
      </c>
      <c r="E4335" s="210" t="s">
        <v>357</v>
      </c>
      <c r="F4335" s="209" t="s">
        <v>357</v>
      </c>
      <c r="G4335" s="209">
        <v>93112</v>
      </c>
      <c r="H4335" s="209" t="s">
        <v>9879</v>
      </c>
      <c r="I4335" s="209" t="s">
        <v>161</v>
      </c>
      <c r="J4335" s="209" t="s">
        <v>5389</v>
      </c>
      <c r="K4335" s="210">
        <v>47.57</v>
      </c>
      <c r="L4335" s="209" t="s">
        <v>5390</v>
      </c>
    </row>
    <row r="4336" spans="1:12" ht="13.5">
      <c r="A4336" s="209" t="s">
        <v>8969</v>
      </c>
      <c r="B4336" s="209" t="s">
        <v>8970</v>
      </c>
      <c r="C4336" s="209" t="s">
        <v>8291</v>
      </c>
      <c r="D4336" s="209" t="s">
        <v>9236</v>
      </c>
      <c r="E4336" s="210" t="s">
        <v>357</v>
      </c>
      <c r="F4336" s="209" t="s">
        <v>357</v>
      </c>
      <c r="G4336" s="209">
        <v>93113</v>
      </c>
      <c r="H4336" s="209" t="s">
        <v>9880</v>
      </c>
      <c r="I4336" s="209" t="s">
        <v>161</v>
      </c>
      <c r="J4336" s="209" t="s">
        <v>5389</v>
      </c>
      <c r="K4336" s="210">
        <v>20.98</v>
      </c>
      <c r="L4336" s="209" t="s">
        <v>5390</v>
      </c>
    </row>
    <row r="4337" spans="1:12" ht="13.5">
      <c r="A4337" s="209" t="s">
        <v>8969</v>
      </c>
      <c r="B4337" s="209" t="s">
        <v>8970</v>
      </c>
      <c r="C4337" s="209" t="s">
        <v>8291</v>
      </c>
      <c r="D4337" s="209" t="s">
        <v>9236</v>
      </c>
      <c r="E4337" s="210" t="s">
        <v>357</v>
      </c>
      <c r="F4337" s="209" t="s">
        <v>357</v>
      </c>
      <c r="G4337" s="209">
        <v>93114</v>
      </c>
      <c r="H4337" s="209" t="s">
        <v>9881</v>
      </c>
      <c r="I4337" s="209" t="s">
        <v>161</v>
      </c>
      <c r="J4337" s="209" t="s">
        <v>5389</v>
      </c>
      <c r="K4337" s="210">
        <v>30.67</v>
      </c>
      <c r="L4337" s="209" t="s">
        <v>5390</v>
      </c>
    </row>
    <row r="4338" spans="1:12" ht="13.5">
      <c r="A4338" s="209" t="s">
        <v>8969</v>
      </c>
      <c r="B4338" s="209" t="s">
        <v>8970</v>
      </c>
      <c r="C4338" s="209" t="s">
        <v>8291</v>
      </c>
      <c r="D4338" s="209" t="s">
        <v>9236</v>
      </c>
      <c r="E4338" s="210" t="s">
        <v>357</v>
      </c>
      <c r="F4338" s="209" t="s">
        <v>357</v>
      </c>
      <c r="G4338" s="209">
        <v>93115</v>
      </c>
      <c r="H4338" s="209" t="s">
        <v>9882</v>
      </c>
      <c r="I4338" s="209" t="s">
        <v>161</v>
      </c>
      <c r="J4338" s="209" t="s">
        <v>5389</v>
      </c>
      <c r="K4338" s="210">
        <v>81.8</v>
      </c>
      <c r="L4338" s="209" t="s">
        <v>5390</v>
      </c>
    </row>
    <row r="4339" spans="1:12" ht="13.5">
      <c r="A4339" s="209" t="s">
        <v>8969</v>
      </c>
      <c r="B4339" s="209" t="s">
        <v>8970</v>
      </c>
      <c r="C4339" s="209" t="s">
        <v>8291</v>
      </c>
      <c r="D4339" s="209" t="s">
        <v>9236</v>
      </c>
      <c r="E4339" s="210" t="s">
        <v>357</v>
      </c>
      <c r="F4339" s="209" t="s">
        <v>357</v>
      </c>
      <c r="G4339" s="209">
        <v>93116</v>
      </c>
      <c r="H4339" s="209" t="s">
        <v>9883</v>
      </c>
      <c r="I4339" s="209" t="s">
        <v>161</v>
      </c>
      <c r="J4339" s="209" t="s">
        <v>5389</v>
      </c>
      <c r="K4339" s="210">
        <v>566.09</v>
      </c>
      <c r="L4339" s="209" t="s">
        <v>5390</v>
      </c>
    </row>
    <row r="4340" spans="1:12" ht="13.5">
      <c r="A4340" s="209" t="s">
        <v>8969</v>
      </c>
      <c r="B4340" s="209" t="s">
        <v>8970</v>
      </c>
      <c r="C4340" s="209" t="s">
        <v>8291</v>
      </c>
      <c r="D4340" s="209" t="s">
        <v>9236</v>
      </c>
      <c r="E4340" s="210" t="s">
        <v>357</v>
      </c>
      <c r="F4340" s="209" t="s">
        <v>357</v>
      </c>
      <c r="G4340" s="209">
        <v>93117</v>
      </c>
      <c r="H4340" s="209" t="s">
        <v>9884</v>
      </c>
      <c r="I4340" s="209" t="s">
        <v>161</v>
      </c>
      <c r="J4340" s="209" t="s">
        <v>5389</v>
      </c>
      <c r="K4340" s="210">
        <v>55.84</v>
      </c>
      <c r="L4340" s="209" t="s">
        <v>5390</v>
      </c>
    </row>
    <row r="4341" spans="1:12" ht="13.5">
      <c r="A4341" s="209" t="s">
        <v>8969</v>
      </c>
      <c r="B4341" s="209" t="s">
        <v>8970</v>
      </c>
      <c r="C4341" s="209" t="s">
        <v>8291</v>
      </c>
      <c r="D4341" s="209" t="s">
        <v>9236</v>
      </c>
      <c r="E4341" s="210" t="s">
        <v>357</v>
      </c>
      <c r="F4341" s="209" t="s">
        <v>357</v>
      </c>
      <c r="G4341" s="209">
        <v>93118</v>
      </c>
      <c r="H4341" s="209" t="s">
        <v>9885</v>
      </c>
      <c r="I4341" s="209" t="s">
        <v>161</v>
      </c>
      <c r="J4341" s="209" t="s">
        <v>5389</v>
      </c>
      <c r="K4341" s="210">
        <v>82.27</v>
      </c>
      <c r="L4341" s="209" t="s">
        <v>5390</v>
      </c>
    </row>
    <row r="4342" spans="1:12" ht="13.5">
      <c r="A4342" s="209" t="s">
        <v>8969</v>
      </c>
      <c r="B4342" s="209" t="s">
        <v>8970</v>
      </c>
      <c r="C4342" s="209" t="s">
        <v>8291</v>
      </c>
      <c r="D4342" s="209" t="s">
        <v>9236</v>
      </c>
      <c r="E4342" s="210" t="s">
        <v>357</v>
      </c>
      <c r="F4342" s="209" t="s">
        <v>357</v>
      </c>
      <c r="G4342" s="209">
        <v>93119</v>
      </c>
      <c r="H4342" s="209" t="s">
        <v>9886</v>
      </c>
      <c r="I4342" s="209" t="s">
        <v>161</v>
      </c>
      <c r="J4342" s="209" t="s">
        <v>5389</v>
      </c>
      <c r="K4342" s="210">
        <v>16.18</v>
      </c>
      <c r="L4342" s="209" t="s">
        <v>5390</v>
      </c>
    </row>
    <row r="4343" spans="1:12" ht="13.5">
      <c r="A4343" s="209" t="s">
        <v>8969</v>
      </c>
      <c r="B4343" s="209" t="s">
        <v>8970</v>
      </c>
      <c r="C4343" s="209" t="s">
        <v>8291</v>
      </c>
      <c r="D4343" s="209" t="s">
        <v>9236</v>
      </c>
      <c r="E4343" s="210" t="s">
        <v>357</v>
      </c>
      <c r="F4343" s="209" t="s">
        <v>357</v>
      </c>
      <c r="G4343" s="209">
        <v>93120</v>
      </c>
      <c r="H4343" s="209" t="s">
        <v>9887</v>
      </c>
      <c r="I4343" s="209" t="s">
        <v>161</v>
      </c>
      <c r="J4343" s="209" t="s">
        <v>5389</v>
      </c>
      <c r="K4343" s="210">
        <v>24.65</v>
      </c>
      <c r="L4343" s="209" t="s">
        <v>5390</v>
      </c>
    </row>
    <row r="4344" spans="1:12" ht="13.5">
      <c r="A4344" s="209" t="s">
        <v>8969</v>
      </c>
      <c r="B4344" s="209" t="s">
        <v>8970</v>
      </c>
      <c r="C4344" s="209" t="s">
        <v>8291</v>
      </c>
      <c r="D4344" s="209" t="s">
        <v>9236</v>
      </c>
      <c r="E4344" s="210" t="s">
        <v>357</v>
      </c>
      <c r="F4344" s="209" t="s">
        <v>357</v>
      </c>
      <c r="G4344" s="209">
        <v>93121</v>
      </c>
      <c r="H4344" s="209" t="s">
        <v>9888</v>
      </c>
      <c r="I4344" s="209" t="s">
        <v>161</v>
      </c>
      <c r="J4344" s="209" t="s">
        <v>5389</v>
      </c>
      <c r="K4344" s="210">
        <v>27.92</v>
      </c>
      <c r="L4344" s="209" t="s">
        <v>5390</v>
      </c>
    </row>
    <row r="4345" spans="1:12" ht="13.5">
      <c r="A4345" s="209" t="s">
        <v>8969</v>
      </c>
      <c r="B4345" s="209" t="s">
        <v>8970</v>
      </c>
      <c r="C4345" s="209" t="s">
        <v>8291</v>
      </c>
      <c r="D4345" s="209" t="s">
        <v>9236</v>
      </c>
      <c r="E4345" s="210" t="s">
        <v>357</v>
      </c>
      <c r="F4345" s="209" t="s">
        <v>357</v>
      </c>
      <c r="G4345" s="209">
        <v>93122</v>
      </c>
      <c r="H4345" s="209" t="s">
        <v>9889</v>
      </c>
      <c r="I4345" s="209" t="s">
        <v>161</v>
      </c>
      <c r="J4345" s="209" t="s">
        <v>5389</v>
      </c>
      <c r="K4345" s="210">
        <v>24.45</v>
      </c>
      <c r="L4345" s="209" t="s">
        <v>5390</v>
      </c>
    </row>
    <row r="4346" spans="1:12" ht="13.5">
      <c r="A4346" s="209" t="s">
        <v>8969</v>
      </c>
      <c r="B4346" s="209" t="s">
        <v>8970</v>
      </c>
      <c r="C4346" s="209" t="s">
        <v>8291</v>
      </c>
      <c r="D4346" s="209" t="s">
        <v>9236</v>
      </c>
      <c r="E4346" s="210" t="s">
        <v>357</v>
      </c>
      <c r="F4346" s="209" t="s">
        <v>357</v>
      </c>
      <c r="G4346" s="209">
        <v>93123</v>
      </c>
      <c r="H4346" s="209" t="s">
        <v>9890</v>
      </c>
      <c r="I4346" s="209" t="s">
        <v>161</v>
      </c>
      <c r="J4346" s="209" t="s">
        <v>5389</v>
      </c>
      <c r="K4346" s="210">
        <v>55.47</v>
      </c>
      <c r="L4346" s="209" t="s">
        <v>5390</v>
      </c>
    </row>
    <row r="4347" spans="1:12" ht="13.5">
      <c r="A4347" s="209" t="s">
        <v>8969</v>
      </c>
      <c r="B4347" s="209" t="s">
        <v>8970</v>
      </c>
      <c r="C4347" s="209" t="s">
        <v>8291</v>
      </c>
      <c r="D4347" s="209" t="s">
        <v>9236</v>
      </c>
      <c r="E4347" s="210" t="s">
        <v>357</v>
      </c>
      <c r="F4347" s="209" t="s">
        <v>357</v>
      </c>
      <c r="G4347" s="209">
        <v>93124</v>
      </c>
      <c r="H4347" s="209" t="s">
        <v>9891</v>
      </c>
      <c r="I4347" s="209" t="s">
        <v>161</v>
      </c>
      <c r="J4347" s="209" t="s">
        <v>5389</v>
      </c>
      <c r="K4347" s="210">
        <v>87.55</v>
      </c>
      <c r="L4347" s="209" t="s">
        <v>5390</v>
      </c>
    </row>
    <row r="4348" spans="1:12" ht="13.5">
      <c r="A4348" s="209" t="s">
        <v>8969</v>
      </c>
      <c r="B4348" s="209" t="s">
        <v>8970</v>
      </c>
      <c r="C4348" s="209" t="s">
        <v>8291</v>
      </c>
      <c r="D4348" s="209" t="s">
        <v>9236</v>
      </c>
      <c r="E4348" s="210" t="s">
        <v>357</v>
      </c>
      <c r="F4348" s="209" t="s">
        <v>357</v>
      </c>
      <c r="G4348" s="209">
        <v>93125</v>
      </c>
      <c r="H4348" s="209" t="s">
        <v>9892</v>
      </c>
      <c r="I4348" s="209" t="s">
        <v>161</v>
      </c>
      <c r="J4348" s="209" t="s">
        <v>5389</v>
      </c>
      <c r="K4348" s="210">
        <v>129.01</v>
      </c>
      <c r="L4348" s="209" t="s">
        <v>5390</v>
      </c>
    </row>
    <row r="4349" spans="1:12" ht="13.5">
      <c r="A4349" s="209" t="s">
        <v>8969</v>
      </c>
      <c r="B4349" s="209" t="s">
        <v>8970</v>
      </c>
      <c r="C4349" s="209" t="s">
        <v>8291</v>
      </c>
      <c r="D4349" s="209" t="s">
        <v>9236</v>
      </c>
      <c r="E4349" s="210" t="s">
        <v>357</v>
      </c>
      <c r="F4349" s="209" t="s">
        <v>357</v>
      </c>
      <c r="G4349" s="209">
        <v>93126</v>
      </c>
      <c r="H4349" s="209" t="s">
        <v>9893</v>
      </c>
      <c r="I4349" s="209" t="s">
        <v>161</v>
      </c>
      <c r="J4349" s="209" t="s">
        <v>5389</v>
      </c>
      <c r="K4349" s="210">
        <v>286.89</v>
      </c>
      <c r="L4349" s="209" t="s">
        <v>5390</v>
      </c>
    </row>
    <row r="4350" spans="1:12" ht="13.5">
      <c r="A4350" s="209" t="s">
        <v>8969</v>
      </c>
      <c r="B4350" s="209" t="s">
        <v>8970</v>
      </c>
      <c r="C4350" s="209" t="s">
        <v>8291</v>
      </c>
      <c r="D4350" s="209" t="s">
        <v>9236</v>
      </c>
      <c r="E4350" s="210" t="s">
        <v>357</v>
      </c>
      <c r="F4350" s="209" t="s">
        <v>357</v>
      </c>
      <c r="G4350" s="209">
        <v>93133</v>
      </c>
      <c r="H4350" s="209" t="s">
        <v>9894</v>
      </c>
      <c r="I4350" s="209" t="s">
        <v>161</v>
      </c>
      <c r="J4350" s="209" t="s">
        <v>5389</v>
      </c>
      <c r="K4350" s="210">
        <v>17.690000000000001</v>
      </c>
      <c r="L4350" s="209" t="s">
        <v>5390</v>
      </c>
    </row>
    <row r="4351" spans="1:12" ht="13.5">
      <c r="A4351" s="209" t="s">
        <v>8969</v>
      </c>
      <c r="B4351" s="209" t="s">
        <v>8970</v>
      </c>
      <c r="C4351" s="209" t="s">
        <v>8291</v>
      </c>
      <c r="D4351" s="209" t="s">
        <v>9236</v>
      </c>
      <c r="E4351" s="210" t="s">
        <v>357</v>
      </c>
      <c r="F4351" s="209" t="s">
        <v>357</v>
      </c>
      <c r="G4351" s="209">
        <v>94465</v>
      </c>
      <c r="H4351" s="209" t="s">
        <v>9895</v>
      </c>
      <c r="I4351" s="209" t="s">
        <v>161</v>
      </c>
      <c r="J4351" s="209" t="s">
        <v>5389</v>
      </c>
      <c r="K4351" s="210">
        <v>53.51</v>
      </c>
      <c r="L4351" s="209" t="s">
        <v>5390</v>
      </c>
    </row>
    <row r="4352" spans="1:12" ht="13.5">
      <c r="A4352" s="209" t="s">
        <v>8969</v>
      </c>
      <c r="B4352" s="209" t="s">
        <v>8970</v>
      </c>
      <c r="C4352" s="209" t="s">
        <v>8291</v>
      </c>
      <c r="D4352" s="209" t="s">
        <v>9236</v>
      </c>
      <c r="E4352" s="210" t="s">
        <v>357</v>
      </c>
      <c r="F4352" s="209" t="s">
        <v>357</v>
      </c>
      <c r="G4352" s="209">
        <v>94466</v>
      </c>
      <c r="H4352" s="209" t="s">
        <v>9896</v>
      </c>
      <c r="I4352" s="209" t="s">
        <v>161</v>
      </c>
      <c r="J4352" s="209" t="s">
        <v>5389</v>
      </c>
      <c r="K4352" s="210">
        <v>53.54</v>
      </c>
      <c r="L4352" s="209" t="s">
        <v>5390</v>
      </c>
    </row>
    <row r="4353" spans="1:12" ht="13.5">
      <c r="A4353" s="209" t="s">
        <v>8969</v>
      </c>
      <c r="B4353" s="209" t="s">
        <v>8970</v>
      </c>
      <c r="C4353" s="209" t="s">
        <v>8291</v>
      </c>
      <c r="D4353" s="209" t="s">
        <v>9236</v>
      </c>
      <c r="E4353" s="210" t="s">
        <v>357</v>
      </c>
      <c r="F4353" s="209" t="s">
        <v>357</v>
      </c>
      <c r="G4353" s="209">
        <v>94467</v>
      </c>
      <c r="H4353" s="209" t="s">
        <v>9897</v>
      </c>
      <c r="I4353" s="209" t="s">
        <v>161</v>
      </c>
      <c r="J4353" s="209" t="s">
        <v>5389</v>
      </c>
      <c r="K4353" s="210">
        <v>85.83</v>
      </c>
      <c r="L4353" s="209" t="s">
        <v>5390</v>
      </c>
    </row>
    <row r="4354" spans="1:12" ht="13.5">
      <c r="A4354" s="209" t="s">
        <v>8969</v>
      </c>
      <c r="B4354" s="209" t="s">
        <v>8970</v>
      </c>
      <c r="C4354" s="209" t="s">
        <v>8291</v>
      </c>
      <c r="D4354" s="209" t="s">
        <v>9236</v>
      </c>
      <c r="E4354" s="210" t="s">
        <v>357</v>
      </c>
      <c r="F4354" s="209" t="s">
        <v>357</v>
      </c>
      <c r="G4354" s="209">
        <v>94468</v>
      </c>
      <c r="H4354" s="209" t="s">
        <v>9898</v>
      </c>
      <c r="I4354" s="209" t="s">
        <v>161</v>
      </c>
      <c r="J4354" s="209" t="s">
        <v>5389</v>
      </c>
      <c r="K4354" s="210">
        <v>74.36</v>
      </c>
      <c r="L4354" s="209" t="s">
        <v>5390</v>
      </c>
    </row>
    <row r="4355" spans="1:12" ht="13.5">
      <c r="A4355" s="209" t="s">
        <v>8969</v>
      </c>
      <c r="B4355" s="209" t="s">
        <v>8970</v>
      </c>
      <c r="C4355" s="209" t="s">
        <v>8291</v>
      </c>
      <c r="D4355" s="209" t="s">
        <v>9236</v>
      </c>
      <c r="E4355" s="210" t="s">
        <v>357</v>
      </c>
      <c r="F4355" s="209" t="s">
        <v>357</v>
      </c>
      <c r="G4355" s="209">
        <v>94469</v>
      </c>
      <c r="H4355" s="209" t="s">
        <v>9899</v>
      </c>
      <c r="I4355" s="209" t="s">
        <v>161</v>
      </c>
      <c r="J4355" s="209" t="s">
        <v>5389</v>
      </c>
      <c r="K4355" s="210">
        <v>125.84</v>
      </c>
      <c r="L4355" s="209" t="s">
        <v>5390</v>
      </c>
    </row>
    <row r="4356" spans="1:12" ht="13.5">
      <c r="A4356" s="209" t="s">
        <v>8969</v>
      </c>
      <c r="B4356" s="209" t="s">
        <v>8970</v>
      </c>
      <c r="C4356" s="209" t="s">
        <v>8291</v>
      </c>
      <c r="D4356" s="209" t="s">
        <v>9236</v>
      </c>
      <c r="E4356" s="210" t="s">
        <v>357</v>
      </c>
      <c r="F4356" s="209" t="s">
        <v>357</v>
      </c>
      <c r="G4356" s="209">
        <v>94470</v>
      </c>
      <c r="H4356" s="209" t="s">
        <v>9900</v>
      </c>
      <c r="I4356" s="209" t="s">
        <v>161</v>
      </c>
      <c r="J4356" s="209" t="s">
        <v>5389</v>
      </c>
      <c r="K4356" s="210">
        <v>115.63</v>
      </c>
      <c r="L4356" s="209" t="s">
        <v>5390</v>
      </c>
    </row>
    <row r="4357" spans="1:12" ht="13.5">
      <c r="A4357" s="209" t="s">
        <v>8969</v>
      </c>
      <c r="B4357" s="209" t="s">
        <v>8970</v>
      </c>
      <c r="C4357" s="209" t="s">
        <v>8291</v>
      </c>
      <c r="D4357" s="209" t="s">
        <v>9236</v>
      </c>
      <c r="E4357" s="210" t="s">
        <v>357</v>
      </c>
      <c r="F4357" s="209" t="s">
        <v>357</v>
      </c>
      <c r="G4357" s="209">
        <v>94471</v>
      </c>
      <c r="H4357" s="209" t="s">
        <v>9901</v>
      </c>
      <c r="I4357" s="209" t="s">
        <v>161</v>
      </c>
      <c r="J4357" s="209" t="s">
        <v>5389</v>
      </c>
      <c r="K4357" s="210">
        <v>76.88</v>
      </c>
      <c r="L4357" s="209" t="s">
        <v>5390</v>
      </c>
    </row>
    <row r="4358" spans="1:12" ht="13.5">
      <c r="A4358" s="209" t="s">
        <v>8969</v>
      </c>
      <c r="B4358" s="209" t="s">
        <v>8970</v>
      </c>
      <c r="C4358" s="209" t="s">
        <v>8291</v>
      </c>
      <c r="D4358" s="209" t="s">
        <v>9236</v>
      </c>
      <c r="E4358" s="210" t="s">
        <v>357</v>
      </c>
      <c r="F4358" s="209" t="s">
        <v>357</v>
      </c>
      <c r="G4358" s="209">
        <v>94472</v>
      </c>
      <c r="H4358" s="209" t="s">
        <v>9902</v>
      </c>
      <c r="I4358" s="209" t="s">
        <v>161</v>
      </c>
      <c r="J4358" s="209" t="s">
        <v>5389</v>
      </c>
      <c r="K4358" s="210">
        <v>79.430000000000007</v>
      </c>
      <c r="L4358" s="209" t="s">
        <v>5390</v>
      </c>
    </row>
    <row r="4359" spans="1:12" ht="13.5">
      <c r="A4359" s="209" t="s">
        <v>8969</v>
      </c>
      <c r="B4359" s="209" t="s">
        <v>8970</v>
      </c>
      <c r="C4359" s="209" t="s">
        <v>8291</v>
      </c>
      <c r="D4359" s="209" t="s">
        <v>9236</v>
      </c>
      <c r="E4359" s="210" t="s">
        <v>357</v>
      </c>
      <c r="F4359" s="209" t="s">
        <v>357</v>
      </c>
      <c r="G4359" s="209">
        <v>94473</v>
      </c>
      <c r="H4359" s="209" t="s">
        <v>9903</v>
      </c>
      <c r="I4359" s="209" t="s">
        <v>161</v>
      </c>
      <c r="J4359" s="209" t="s">
        <v>5389</v>
      </c>
      <c r="K4359" s="210">
        <v>122.55</v>
      </c>
      <c r="L4359" s="209" t="s">
        <v>5390</v>
      </c>
    </row>
    <row r="4360" spans="1:12" ht="13.5">
      <c r="A4360" s="209" t="s">
        <v>8969</v>
      </c>
      <c r="B4360" s="209" t="s">
        <v>8970</v>
      </c>
      <c r="C4360" s="209" t="s">
        <v>8291</v>
      </c>
      <c r="D4360" s="209" t="s">
        <v>9236</v>
      </c>
      <c r="E4360" s="210" t="s">
        <v>357</v>
      </c>
      <c r="F4360" s="209" t="s">
        <v>357</v>
      </c>
      <c r="G4360" s="209">
        <v>94474</v>
      </c>
      <c r="H4360" s="209" t="s">
        <v>9904</v>
      </c>
      <c r="I4360" s="209" t="s">
        <v>161</v>
      </c>
      <c r="J4360" s="209" t="s">
        <v>5389</v>
      </c>
      <c r="K4360" s="210">
        <v>133.78</v>
      </c>
      <c r="L4360" s="209" t="s">
        <v>5390</v>
      </c>
    </row>
    <row r="4361" spans="1:12" ht="13.5">
      <c r="A4361" s="209" t="s">
        <v>8969</v>
      </c>
      <c r="B4361" s="209" t="s">
        <v>8970</v>
      </c>
      <c r="C4361" s="209" t="s">
        <v>8291</v>
      </c>
      <c r="D4361" s="209" t="s">
        <v>9236</v>
      </c>
      <c r="E4361" s="210" t="s">
        <v>357</v>
      </c>
      <c r="F4361" s="209" t="s">
        <v>357</v>
      </c>
      <c r="G4361" s="209">
        <v>94475</v>
      </c>
      <c r="H4361" s="209" t="s">
        <v>9905</v>
      </c>
      <c r="I4361" s="209" t="s">
        <v>161</v>
      </c>
      <c r="J4361" s="209" t="s">
        <v>5389</v>
      </c>
      <c r="K4361" s="210">
        <v>169.49</v>
      </c>
      <c r="L4361" s="209" t="s">
        <v>5390</v>
      </c>
    </row>
    <row r="4362" spans="1:12" ht="13.5">
      <c r="A4362" s="209" t="s">
        <v>8969</v>
      </c>
      <c r="B4362" s="209" t="s">
        <v>8970</v>
      </c>
      <c r="C4362" s="209" t="s">
        <v>8291</v>
      </c>
      <c r="D4362" s="209" t="s">
        <v>9236</v>
      </c>
      <c r="E4362" s="210" t="s">
        <v>357</v>
      </c>
      <c r="F4362" s="209" t="s">
        <v>357</v>
      </c>
      <c r="G4362" s="209">
        <v>94476</v>
      </c>
      <c r="H4362" s="209" t="s">
        <v>9906</v>
      </c>
      <c r="I4362" s="209" t="s">
        <v>161</v>
      </c>
      <c r="J4362" s="209" t="s">
        <v>5389</v>
      </c>
      <c r="K4362" s="210">
        <v>191.13</v>
      </c>
      <c r="L4362" s="209" t="s">
        <v>5390</v>
      </c>
    </row>
    <row r="4363" spans="1:12" ht="13.5">
      <c r="A4363" s="209" t="s">
        <v>8969</v>
      </c>
      <c r="B4363" s="209" t="s">
        <v>8970</v>
      </c>
      <c r="C4363" s="209" t="s">
        <v>8291</v>
      </c>
      <c r="D4363" s="209" t="s">
        <v>9236</v>
      </c>
      <c r="E4363" s="210" t="s">
        <v>357</v>
      </c>
      <c r="F4363" s="209" t="s">
        <v>357</v>
      </c>
      <c r="G4363" s="209">
        <v>94477</v>
      </c>
      <c r="H4363" s="209" t="s">
        <v>9907</v>
      </c>
      <c r="I4363" s="209" t="s">
        <v>161</v>
      </c>
      <c r="J4363" s="209" t="s">
        <v>5389</v>
      </c>
      <c r="K4363" s="210">
        <v>102.32</v>
      </c>
      <c r="L4363" s="209" t="s">
        <v>5390</v>
      </c>
    </row>
    <row r="4364" spans="1:12" ht="13.5">
      <c r="A4364" s="209" t="s">
        <v>8969</v>
      </c>
      <c r="B4364" s="209" t="s">
        <v>8970</v>
      </c>
      <c r="C4364" s="209" t="s">
        <v>8291</v>
      </c>
      <c r="D4364" s="209" t="s">
        <v>9236</v>
      </c>
      <c r="E4364" s="210" t="s">
        <v>357</v>
      </c>
      <c r="F4364" s="209" t="s">
        <v>357</v>
      </c>
      <c r="G4364" s="209">
        <v>94478</v>
      </c>
      <c r="H4364" s="209" t="s">
        <v>9908</v>
      </c>
      <c r="I4364" s="209" t="s">
        <v>161</v>
      </c>
      <c r="J4364" s="209" t="s">
        <v>5389</v>
      </c>
      <c r="K4364" s="210">
        <v>168.88</v>
      </c>
      <c r="L4364" s="209" t="s">
        <v>5390</v>
      </c>
    </row>
    <row r="4365" spans="1:12" ht="13.5">
      <c r="A4365" s="209" t="s">
        <v>8969</v>
      </c>
      <c r="B4365" s="209" t="s">
        <v>8970</v>
      </c>
      <c r="C4365" s="209" t="s">
        <v>8291</v>
      </c>
      <c r="D4365" s="209" t="s">
        <v>9236</v>
      </c>
      <c r="E4365" s="210" t="s">
        <v>357</v>
      </c>
      <c r="F4365" s="209" t="s">
        <v>357</v>
      </c>
      <c r="G4365" s="209">
        <v>94479</v>
      </c>
      <c r="H4365" s="209" t="s">
        <v>9909</v>
      </c>
      <c r="I4365" s="209" t="s">
        <v>161</v>
      </c>
      <c r="J4365" s="209" t="s">
        <v>5389</v>
      </c>
      <c r="K4365" s="210">
        <v>223.71</v>
      </c>
      <c r="L4365" s="209" t="s">
        <v>5390</v>
      </c>
    </row>
    <row r="4366" spans="1:12" ht="13.5">
      <c r="A4366" s="209" t="s">
        <v>8969</v>
      </c>
      <c r="B4366" s="209" t="s">
        <v>8970</v>
      </c>
      <c r="C4366" s="209" t="s">
        <v>8291</v>
      </c>
      <c r="D4366" s="209" t="s">
        <v>9236</v>
      </c>
      <c r="E4366" s="210" t="s">
        <v>357</v>
      </c>
      <c r="F4366" s="209" t="s">
        <v>357</v>
      </c>
      <c r="G4366" s="209">
        <v>94606</v>
      </c>
      <c r="H4366" s="209" t="s">
        <v>9910</v>
      </c>
      <c r="I4366" s="209" t="s">
        <v>161</v>
      </c>
      <c r="J4366" s="209" t="s">
        <v>5389</v>
      </c>
      <c r="K4366" s="210">
        <v>75.3</v>
      </c>
      <c r="L4366" s="209" t="s">
        <v>5390</v>
      </c>
    </row>
    <row r="4367" spans="1:12" ht="13.5">
      <c r="A4367" s="209" t="s">
        <v>8969</v>
      </c>
      <c r="B4367" s="209" t="s">
        <v>8970</v>
      </c>
      <c r="C4367" s="209" t="s">
        <v>8291</v>
      </c>
      <c r="D4367" s="209" t="s">
        <v>9236</v>
      </c>
      <c r="E4367" s="210" t="s">
        <v>357</v>
      </c>
      <c r="F4367" s="209" t="s">
        <v>357</v>
      </c>
      <c r="G4367" s="209">
        <v>94608</v>
      </c>
      <c r="H4367" s="209" t="s">
        <v>9911</v>
      </c>
      <c r="I4367" s="209" t="s">
        <v>161</v>
      </c>
      <c r="J4367" s="209" t="s">
        <v>5389</v>
      </c>
      <c r="K4367" s="210">
        <v>188.33</v>
      </c>
      <c r="L4367" s="209" t="s">
        <v>5390</v>
      </c>
    </row>
    <row r="4368" spans="1:12" ht="13.5">
      <c r="A4368" s="209" t="s">
        <v>8969</v>
      </c>
      <c r="B4368" s="209" t="s">
        <v>8970</v>
      </c>
      <c r="C4368" s="209" t="s">
        <v>8291</v>
      </c>
      <c r="D4368" s="209" t="s">
        <v>9236</v>
      </c>
      <c r="E4368" s="210" t="s">
        <v>357</v>
      </c>
      <c r="F4368" s="209" t="s">
        <v>357</v>
      </c>
      <c r="G4368" s="209">
        <v>94610</v>
      </c>
      <c r="H4368" s="209" t="s">
        <v>9912</v>
      </c>
      <c r="I4368" s="209" t="s">
        <v>161</v>
      </c>
      <c r="J4368" s="209" t="s">
        <v>5389</v>
      </c>
      <c r="K4368" s="210">
        <v>280.66000000000003</v>
      </c>
      <c r="L4368" s="209" t="s">
        <v>5390</v>
      </c>
    </row>
    <row r="4369" spans="1:12" ht="13.5">
      <c r="A4369" s="209" t="s">
        <v>8969</v>
      </c>
      <c r="B4369" s="209" t="s">
        <v>8970</v>
      </c>
      <c r="C4369" s="209" t="s">
        <v>8291</v>
      </c>
      <c r="D4369" s="209" t="s">
        <v>9236</v>
      </c>
      <c r="E4369" s="210" t="s">
        <v>357</v>
      </c>
      <c r="F4369" s="209" t="s">
        <v>357</v>
      </c>
      <c r="G4369" s="209">
        <v>94612</v>
      </c>
      <c r="H4369" s="209" t="s">
        <v>9913</v>
      </c>
      <c r="I4369" s="209" t="s">
        <v>161</v>
      </c>
      <c r="J4369" s="209" t="s">
        <v>5389</v>
      </c>
      <c r="K4369" s="210">
        <v>394.76</v>
      </c>
      <c r="L4369" s="209" t="s">
        <v>5390</v>
      </c>
    </row>
    <row r="4370" spans="1:12" ht="13.5">
      <c r="A4370" s="209" t="s">
        <v>8969</v>
      </c>
      <c r="B4370" s="209" t="s">
        <v>8970</v>
      </c>
      <c r="C4370" s="209" t="s">
        <v>8291</v>
      </c>
      <c r="D4370" s="209" t="s">
        <v>9236</v>
      </c>
      <c r="E4370" s="210" t="s">
        <v>357</v>
      </c>
      <c r="F4370" s="209" t="s">
        <v>357</v>
      </c>
      <c r="G4370" s="209">
        <v>94614</v>
      </c>
      <c r="H4370" s="209" t="s">
        <v>9914</v>
      </c>
      <c r="I4370" s="209" t="s">
        <v>161</v>
      </c>
      <c r="J4370" s="209" t="s">
        <v>5389</v>
      </c>
      <c r="K4370" s="210">
        <v>127.8</v>
      </c>
      <c r="L4370" s="209" t="s">
        <v>5390</v>
      </c>
    </row>
    <row r="4371" spans="1:12" ht="13.5">
      <c r="A4371" s="209" t="s">
        <v>8969</v>
      </c>
      <c r="B4371" s="209" t="s">
        <v>8970</v>
      </c>
      <c r="C4371" s="209" t="s">
        <v>8291</v>
      </c>
      <c r="D4371" s="209" t="s">
        <v>9236</v>
      </c>
      <c r="E4371" s="210" t="s">
        <v>357</v>
      </c>
      <c r="F4371" s="209" t="s">
        <v>357</v>
      </c>
      <c r="G4371" s="209">
        <v>94615</v>
      </c>
      <c r="H4371" s="209" t="s">
        <v>9915</v>
      </c>
      <c r="I4371" s="209" t="s">
        <v>161</v>
      </c>
      <c r="J4371" s="209" t="s">
        <v>5389</v>
      </c>
      <c r="K4371" s="210">
        <v>145.54</v>
      </c>
      <c r="L4371" s="209" t="s">
        <v>5390</v>
      </c>
    </row>
    <row r="4372" spans="1:12" ht="13.5">
      <c r="A4372" s="209" t="s">
        <v>8969</v>
      </c>
      <c r="B4372" s="209" t="s">
        <v>8970</v>
      </c>
      <c r="C4372" s="209" t="s">
        <v>8291</v>
      </c>
      <c r="D4372" s="209" t="s">
        <v>9236</v>
      </c>
      <c r="E4372" s="210" t="s">
        <v>357</v>
      </c>
      <c r="F4372" s="209" t="s">
        <v>357</v>
      </c>
      <c r="G4372" s="209">
        <v>94616</v>
      </c>
      <c r="H4372" s="209" t="s">
        <v>9916</v>
      </c>
      <c r="I4372" s="209" t="s">
        <v>161</v>
      </c>
      <c r="J4372" s="209" t="s">
        <v>5389</v>
      </c>
      <c r="K4372" s="210">
        <v>361</v>
      </c>
      <c r="L4372" s="209" t="s">
        <v>5390</v>
      </c>
    </row>
    <row r="4373" spans="1:12" ht="13.5">
      <c r="A4373" s="209" t="s">
        <v>8969</v>
      </c>
      <c r="B4373" s="209" t="s">
        <v>8970</v>
      </c>
      <c r="C4373" s="209" t="s">
        <v>8291</v>
      </c>
      <c r="D4373" s="209" t="s">
        <v>9236</v>
      </c>
      <c r="E4373" s="210" t="s">
        <v>357</v>
      </c>
      <c r="F4373" s="209" t="s">
        <v>357</v>
      </c>
      <c r="G4373" s="209">
        <v>94617</v>
      </c>
      <c r="H4373" s="209" t="s">
        <v>9917</v>
      </c>
      <c r="I4373" s="209" t="s">
        <v>161</v>
      </c>
      <c r="J4373" s="209" t="s">
        <v>5389</v>
      </c>
      <c r="K4373" s="210">
        <v>299.3</v>
      </c>
      <c r="L4373" s="209" t="s">
        <v>5390</v>
      </c>
    </row>
    <row r="4374" spans="1:12" ht="13.5">
      <c r="A4374" s="209" t="s">
        <v>8969</v>
      </c>
      <c r="B4374" s="209" t="s">
        <v>8970</v>
      </c>
      <c r="C4374" s="209" t="s">
        <v>8291</v>
      </c>
      <c r="D4374" s="209" t="s">
        <v>9236</v>
      </c>
      <c r="E4374" s="210" t="s">
        <v>357</v>
      </c>
      <c r="F4374" s="209" t="s">
        <v>357</v>
      </c>
      <c r="G4374" s="209">
        <v>94618</v>
      </c>
      <c r="H4374" s="209" t="s">
        <v>9918</v>
      </c>
      <c r="I4374" s="209" t="s">
        <v>161</v>
      </c>
      <c r="J4374" s="209" t="s">
        <v>5389</v>
      </c>
      <c r="K4374" s="210">
        <v>354.16</v>
      </c>
      <c r="L4374" s="209" t="s">
        <v>5390</v>
      </c>
    </row>
    <row r="4375" spans="1:12" ht="13.5">
      <c r="A4375" s="209" t="s">
        <v>8969</v>
      </c>
      <c r="B4375" s="209" t="s">
        <v>8970</v>
      </c>
      <c r="C4375" s="209" t="s">
        <v>8291</v>
      </c>
      <c r="D4375" s="209" t="s">
        <v>9236</v>
      </c>
      <c r="E4375" s="210" t="s">
        <v>357</v>
      </c>
      <c r="F4375" s="209" t="s">
        <v>357</v>
      </c>
      <c r="G4375" s="209">
        <v>94620</v>
      </c>
      <c r="H4375" s="209" t="s">
        <v>9919</v>
      </c>
      <c r="I4375" s="209" t="s">
        <v>161</v>
      </c>
      <c r="J4375" s="209" t="s">
        <v>5389</v>
      </c>
      <c r="K4375" s="210">
        <v>815.64</v>
      </c>
      <c r="L4375" s="209" t="s">
        <v>5390</v>
      </c>
    </row>
    <row r="4376" spans="1:12" ht="13.5">
      <c r="A4376" s="209" t="s">
        <v>8969</v>
      </c>
      <c r="B4376" s="209" t="s">
        <v>8970</v>
      </c>
      <c r="C4376" s="209" t="s">
        <v>8291</v>
      </c>
      <c r="D4376" s="209" t="s">
        <v>9236</v>
      </c>
      <c r="E4376" s="210" t="s">
        <v>357</v>
      </c>
      <c r="F4376" s="209" t="s">
        <v>357</v>
      </c>
      <c r="G4376" s="209">
        <v>94622</v>
      </c>
      <c r="H4376" s="209" t="s">
        <v>9920</v>
      </c>
      <c r="I4376" s="209" t="s">
        <v>161</v>
      </c>
      <c r="J4376" s="209" t="s">
        <v>5389</v>
      </c>
      <c r="K4376" s="210">
        <v>187.42</v>
      </c>
      <c r="L4376" s="209" t="s">
        <v>5390</v>
      </c>
    </row>
    <row r="4377" spans="1:12" ht="13.5">
      <c r="A4377" s="209" t="s">
        <v>8969</v>
      </c>
      <c r="B4377" s="209" t="s">
        <v>8970</v>
      </c>
      <c r="C4377" s="209" t="s">
        <v>8291</v>
      </c>
      <c r="D4377" s="209" t="s">
        <v>9236</v>
      </c>
      <c r="E4377" s="210" t="s">
        <v>357</v>
      </c>
      <c r="F4377" s="209" t="s">
        <v>357</v>
      </c>
      <c r="G4377" s="209">
        <v>94623</v>
      </c>
      <c r="H4377" s="209" t="s">
        <v>9921</v>
      </c>
      <c r="I4377" s="209" t="s">
        <v>161</v>
      </c>
      <c r="J4377" s="209" t="s">
        <v>5389</v>
      </c>
      <c r="K4377" s="210">
        <v>446.81</v>
      </c>
      <c r="L4377" s="209" t="s">
        <v>5390</v>
      </c>
    </row>
    <row r="4378" spans="1:12" ht="13.5">
      <c r="A4378" s="209" t="s">
        <v>8969</v>
      </c>
      <c r="B4378" s="209" t="s">
        <v>8970</v>
      </c>
      <c r="C4378" s="209" t="s">
        <v>8291</v>
      </c>
      <c r="D4378" s="209" t="s">
        <v>9236</v>
      </c>
      <c r="E4378" s="210" t="s">
        <v>357</v>
      </c>
      <c r="F4378" s="209" t="s">
        <v>357</v>
      </c>
      <c r="G4378" s="209">
        <v>94624</v>
      </c>
      <c r="H4378" s="209" t="s">
        <v>9922</v>
      </c>
      <c r="I4378" s="209" t="s">
        <v>161</v>
      </c>
      <c r="J4378" s="209" t="s">
        <v>5389</v>
      </c>
      <c r="K4378" s="210">
        <v>681.85</v>
      </c>
      <c r="L4378" s="209" t="s">
        <v>5390</v>
      </c>
    </row>
    <row r="4379" spans="1:12" ht="13.5">
      <c r="A4379" s="209" t="s">
        <v>8969</v>
      </c>
      <c r="B4379" s="209" t="s">
        <v>8970</v>
      </c>
      <c r="C4379" s="209" t="s">
        <v>8291</v>
      </c>
      <c r="D4379" s="209" t="s">
        <v>9236</v>
      </c>
      <c r="E4379" s="210" t="s">
        <v>357</v>
      </c>
      <c r="F4379" s="209" t="s">
        <v>357</v>
      </c>
      <c r="G4379" s="209">
        <v>94625</v>
      </c>
      <c r="H4379" s="209" t="s">
        <v>9923</v>
      </c>
      <c r="I4379" s="209" t="s">
        <v>161</v>
      </c>
      <c r="J4379" s="209" t="s">
        <v>5389</v>
      </c>
      <c r="K4379" s="211">
        <v>1424.1</v>
      </c>
      <c r="L4379" s="209" t="s">
        <v>5390</v>
      </c>
    </row>
    <row r="4380" spans="1:12" ht="13.5">
      <c r="A4380" s="209" t="s">
        <v>8969</v>
      </c>
      <c r="B4380" s="209" t="s">
        <v>8970</v>
      </c>
      <c r="C4380" s="209" t="s">
        <v>8291</v>
      </c>
      <c r="D4380" s="209" t="s">
        <v>9236</v>
      </c>
      <c r="E4380" s="210" t="s">
        <v>357</v>
      </c>
      <c r="F4380" s="209" t="s">
        <v>357</v>
      </c>
      <c r="G4380" s="209">
        <v>94656</v>
      </c>
      <c r="H4380" s="209" t="s">
        <v>9924</v>
      </c>
      <c r="I4380" s="209" t="s">
        <v>161</v>
      </c>
      <c r="J4380" s="209" t="s">
        <v>5447</v>
      </c>
      <c r="K4380" s="210">
        <v>6.14</v>
      </c>
      <c r="L4380" s="209" t="s">
        <v>5390</v>
      </c>
    </row>
    <row r="4381" spans="1:12" ht="13.5">
      <c r="A4381" s="209" t="s">
        <v>8969</v>
      </c>
      <c r="B4381" s="209" t="s">
        <v>8970</v>
      </c>
      <c r="C4381" s="209" t="s">
        <v>8291</v>
      </c>
      <c r="D4381" s="209" t="s">
        <v>9236</v>
      </c>
      <c r="E4381" s="210" t="s">
        <v>357</v>
      </c>
      <c r="F4381" s="209" t="s">
        <v>357</v>
      </c>
      <c r="G4381" s="209">
        <v>94657</v>
      </c>
      <c r="H4381" s="209" t="s">
        <v>9925</v>
      </c>
      <c r="I4381" s="209" t="s">
        <v>161</v>
      </c>
      <c r="J4381" s="209" t="s">
        <v>5447</v>
      </c>
      <c r="K4381" s="210">
        <v>6.05</v>
      </c>
      <c r="L4381" s="209" t="s">
        <v>5390</v>
      </c>
    </row>
    <row r="4382" spans="1:12" ht="13.5">
      <c r="A4382" s="209" t="s">
        <v>8969</v>
      </c>
      <c r="B4382" s="209" t="s">
        <v>8970</v>
      </c>
      <c r="C4382" s="209" t="s">
        <v>8291</v>
      </c>
      <c r="D4382" s="209" t="s">
        <v>9236</v>
      </c>
      <c r="E4382" s="210" t="s">
        <v>357</v>
      </c>
      <c r="F4382" s="209" t="s">
        <v>357</v>
      </c>
      <c r="G4382" s="209">
        <v>94658</v>
      </c>
      <c r="H4382" s="209" t="s">
        <v>9926</v>
      </c>
      <c r="I4382" s="209" t="s">
        <v>161</v>
      </c>
      <c r="J4382" s="209" t="s">
        <v>5447</v>
      </c>
      <c r="K4382" s="210">
        <v>7.28</v>
      </c>
      <c r="L4382" s="209" t="s">
        <v>5390</v>
      </c>
    </row>
    <row r="4383" spans="1:12" ht="13.5">
      <c r="A4383" s="209" t="s">
        <v>8969</v>
      </c>
      <c r="B4383" s="209" t="s">
        <v>8970</v>
      </c>
      <c r="C4383" s="209" t="s">
        <v>8291</v>
      </c>
      <c r="D4383" s="209" t="s">
        <v>9236</v>
      </c>
      <c r="E4383" s="210" t="s">
        <v>357</v>
      </c>
      <c r="F4383" s="209" t="s">
        <v>357</v>
      </c>
      <c r="G4383" s="209">
        <v>94659</v>
      </c>
      <c r="H4383" s="209" t="s">
        <v>9927</v>
      </c>
      <c r="I4383" s="209" t="s">
        <v>161</v>
      </c>
      <c r="J4383" s="209" t="s">
        <v>5447</v>
      </c>
      <c r="K4383" s="210">
        <v>7.54</v>
      </c>
      <c r="L4383" s="209" t="s">
        <v>5390</v>
      </c>
    </row>
    <row r="4384" spans="1:12" ht="13.5">
      <c r="A4384" s="209" t="s">
        <v>8969</v>
      </c>
      <c r="B4384" s="209" t="s">
        <v>8970</v>
      </c>
      <c r="C4384" s="209" t="s">
        <v>8291</v>
      </c>
      <c r="D4384" s="209" t="s">
        <v>9236</v>
      </c>
      <c r="E4384" s="210" t="s">
        <v>357</v>
      </c>
      <c r="F4384" s="209" t="s">
        <v>357</v>
      </c>
      <c r="G4384" s="209">
        <v>94660</v>
      </c>
      <c r="H4384" s="209" t="s">
        <v>9928</v>
      </c>
      <c r="I4384" s="209" t="s">
        <v>161</v>
      </c>
      <c r="J4384" s="209" t="s">
        <v>5447</v>
      </c>
      <c r="K4384" s="210">
        <v>12.5</v>
      </c>
      <c r="L4384" s="209" t="s">
        <v>5390</v>
      </c>
    </row>
    <row r="4385" spans="1:12" ht="13.5">
      <c r="A4385" s="209" t="s">
        <v>8969</v>
      </c>
      <c r="B4385" s="209" t="s">
        <v>8970</v>
      </c>
      <c r="C4385" s="209" t="s">
        <v>8291</v>
      </c>
      <c r="D4385" s="209" t="s">
        <v>9236</v>
      </c>
      <c r="E4385" s="210" t="s">
        <v>357</v>
      </c>
      <c r="F4385" s="209" t="s">
        <v>357</v>
      </c>
      <c r="G4385" s="209">
        <v>94661</v>
      </c>
      <c r="H4385" s="209" t="s">
        <v>9929</v>
      </c>
      <c r="I4385" s="209" t="s">
        <v>161</v>
      </c>
      <c r="J4385" s="209" t="s">
        <v>5447</v>
      </c>
      <c r="K4385" s="210">
        <v>13.19</v>
      </c>
      <c r="L4385" s="209" t="s">
        <v>5390</v>
      </c>
    </row>
    <row r="4386" spans="1:12" ht="13.5">
      <c r="A4386" s="209" t="s">
        <v>8969</v>
      </c>
      <c r="B4386" s="209" t="s">
        <v>8970</v>
      </c>
      <c r="C4386" s="209" t="s">
        <v>8291</v>
      </c>
      <c r="D4386" s="209" t="s">
        <v>9236</v>
      </c>
      <c r="E4386" s="210" t="s">
        <v>357</v>
      </c>
      <c r="F4386" s="209" t="s">
        <v>357</v>
      </c>
      <c r="G4386" s="209">
        <v>94662</v>
      </c>
      <c r="H4386" s="209" t="s">
        <v>9930</v>
      </c>
      <c r="I4386" s="209" t="s">
        <v>161</v>
      </c>
      <c r="J4386" s="209" t="s">
        <v>5447</v>
      </c>
      <c r="K4386" s="210">
        <v>13.45</v>
      </c>
      <c r="L4386" s="209" t="s">
        <v>5390</v>
      </c>
    </row>
    <row r="4387" spans="1:12" ht="13.5">
      <c r="A4387" s="209" t="s">
        <v>8969</v>
      </c>
      <c r="B4387" s="209" t="s">
        <v>8970</v>
      </c>
      <c r="C4387" s="209" t="s">
        <v>8291</v>
      </c>
      <c r="D4387" s="209" t="s">
        <v>9236</v>
      </c>
      <c r="E4387" s="210" t="s">
        <v>357</v>
      </c>
      <c r="F4387" s="209" t="s">
        <v>357</v>
      </c>
      <c r="G4387" s="209">
        <v>94663</v>
      </c>
      <c r="H4387" s="209" t="s">
        <v>9931</v>
      </c>
      <c r="I4387" s="209" t="s">
        <v>161</v>
      </c>
      <c r="J4387" s="209" t="s">
        <v>5447</v>
      </c>
      <c r="K4387" s="210">
        <v>13.32</v>
      </c>
      <c r="L4387" s="209" t="s">
        <v>5390</v>
      </c>
    </row>
    <row r="4388" spans="1:12" ht="13.5">
      <c r="A4388" s="209" t="s">
        <v>8969</v>
      </c>
      <c r="B4388" s="209" t="s">
        <v>8970</v>
      </c>
      <c r="C4388" s="209" t="s">
        <v>8291</v>
      </c>
      <c r="D4388" s="209" t="s">
        <v>9236</v>
      </c>
      <c r="E4388" s="210" t="s">
        <v>357</v>
      </c>
      <c r="F4388" s="209" t="s">
        <v>357</v>
      </c>
      <c r="G4388" s="209">
        <v>94664</v>
      </c>
      <c r="H4388" s="209" t="s">
        <v>9932</v>
      </c>
      <c r="I4388" s="209" t="s">
        <v>161</v>
      </c>
      <c r="J4388" s="209" t="s">
        <v>5447</v>
      </c>
      <c r="K4388" s="210">
        <v>28.73</v>
      </c>
      <c r="L4388" s="209" t="s">
        <v>5390</v>
      </c>
    </row>
    <row r="4389" spans="1:12" ht="13.5">
      <c r="A4389" s="209" t="s">
        <v>8969</v>
      </c>
      <c r="B4389" s="209" t="s">
        <v>8970</v>
      </c>
      <c r="C4389" s="209" t="s">
        <v>8291</v>
      </c>
      <c r="D4389" s="209" t="s">
        <v>9236</v>
      </c>
      <c r="E4389" s="210" t="s">
        <v>357</v>
      </c>
      <c r="F4389" s="209" t="s">
        <v>357</v>
      </c>
      <c r="G4389" s="209">
        <v>94665</v>
      </c>
      <c r="H4389" s="209" t="s">
        <v>9933</v>
      </c>
      <c r="I4389" s="209" t="s">
        <v>161</v>
      </c>
      <c r="J4389" s="209" t="s">
        <v>5447</v>
      </c>
      <c r="K4389" s="210">
        <v>31.48</v>
      </c>
      <c r="L4389" s="209" t="s">
        <v>5390</v>
      </c>
    </row>
    <row r="4390" spans="1:12" ht="13.5">
      <c r="A4390" s="209" t="s">
        <v>8969</v>
      </c>
      <c r="B4390" s="209" t="s">
        <v>8970</v>
      </c>
      <c r="C4390" s="209" t="s">
        <v>8291</v>
      </c>
      <c r="D4390" s="209" t="s">
        <v>9236</v>
      </c>
      <c r="E4390" s="210" t="s">
        <v>357</v>
      </c>
      <c r="F4390" s="209" t="s">
        <v>357</v>
      </c>
      <c r="G4390" s="209">
        <v>94666</v>
      </c>
      <c r="H4390" s="209" t="s">
        <v>9934</v>
      </c>
      <c r="I4390" s="209" t="s">
        <v>161</v>
      </c>
      <c r="J4390" s="209" t="s">
        <v>5447</v>
      </c>
      <c r="K4390" s="210">
        <v>39.14</v>
      </c>
      <c r="L4390" s="209" t="s">
        <v>5390</v>
      </c>
    </row>
    <row r="4391" spans="1:12" ht="13.5">
      <c r="A4391" s="209" t="s">
        <v>8969</v>
      </c>
      <c r="B4391" s="209" t="s">
        <v>8970</v>
      </c>
      <c r="C4391" s="209" t="s">
        <v>8291</v>
      </c>
      <c r="D4391" s="209" t="s">
        <v>9236</v>
      </c>
      <c r="E4391" s="210" t="s">
        <v>357</v>
      </c>
      <c r="F4391" s="209" t="s">
        <v>357</v>
      </c>
      <c r="G4391" s="209">
        <v>94667</v>
      </c>
      <c r="H4391" s="209" t="s">
        <v>9935</v>
      </c>
      <c r="I4391" s="209" t="s">
        <v>161</v>
      </c>
      <c r="J4391" s="209" t="s">
        <v>5447</v>
      </c>
      <c r="K4391" s="210">
        <v>39.26</v>
      </c>
      <c r="L4391" s="209" t="s">
        <v>5390</v>
      </c>
    </row>
    <row r="4392" spans="1:12" ht="13.5">
      <c r="A4392" s="209" t="s">
        <v>8969</v>
      </c>
      <c r="B4392" s="209" t="s">
        <v>8970</v>
      </c>
      <c r="C4392" s="209" t="s">
        <v>8291</v>
      </c>
      <c r="D4392" s="209" t="s">
        <v>9236</v>
      </c>
      <c r="E4392" s="210" t="s">
        <v>357</v>
      </c>
      <c r="F4392" s="209" t="s">
        <v>357</v>
      </c>
      <c r="G4392" s="209">
        <v>94668</v>
      </c>
      <c r="H4392" s="209" t="s">
        <v>9936</v>
      </c>
      <c r="I4392" s="209" t="s">
        <v>161</v>
      </c>
      <c r="J4392" s="209" t="s">
        <v>5447</v>
      </c>
      <c r="K4392" s="210">
        <v>60.33</v>
      </c>
      <c r="L4392" s="209" t="s">
        <v>5390</v>
      </c>
    </row>
    <row r="4393" spans="1:12" ht="13.5">
      <c r="A4393" s="209" t="s">
        <v>8969</v>
      </c>
      <c r="B4393" s="209" t="s">
        <v>8970</v>
      </c>
      <c r="C4393" s="209" t="s">
        <v>8291</v>
      </c>
      <c r="D4393" s="209" t="s">
        <v>9236</v>
      </c>
      <c r="E4393" s="210" t="s">
        <v>357</v>
      </c>
      <c r="F4393" s="209" t="s">
        <v>357</v>
      </c>
      <c r="G4393" s="209">
        <v>94669</v>
      </c>
      <c r="H4393" s="209" t="s">
        <v>9937</v>
      </c>
      <c r="I4393" s="209" t="s">
        <v>161</v>
      </c>
      <c r="J4393" s="209" t="s">
        <v>5447</v>
      </c>
      <c r="K4393" s="210">
        <v>81.81</v>
      </c>
      <c r="L4393" s="209" t="s">
        <v>5390</v>
      </c>
    </row>
    <row r="4394" spans="1:12" ht="13.5">
      <c r="A4394" s="209" t="s">
        <v>8969</v>
      </c>
      <c r="B4394" s="209" t="s">
        <v>8970</v>
      </c>
      <c r="C4394" s="209" t="s">
        <v>8291</v>
      </c>
      <c r="D4394" s="209" t="s">
        <v>9236</v>
      </c>
      <c r="E4394" s="210" t="s">
        <v>357</v>
      </c>
      <c r="F4394" s="209" t="s">
        <v>357</v>
      </c>
      <c r="G4394" s="209">
        <v>94670</v>
      </c>
      <c r="H4394" s="209" t="s">
        <v>9938</v>
      </c>
      <c r="I4394" s="209" t="s">
        <v>161</v>
      </c>
      <c r="J4394" s="209" t="s">
        <v>5447</v>
      </c>
      <c r="K4394" s="210">
        <v>81.05</v>
      </c>
      <c r="L4394" s="209" t="s">
        <v>5390</v>
      </c>
    </row>
    <row r="4395" spans="1:12" ht="13.5">
      <c r="A4395" s="209" t="s">
        <v>8969</v>
      </c>
      <c r="B4395" s="209" t="s">
        <v>8970</v>
      </c>
      <c r="C4395" s="209" t="s">
        <v>8291</v>
      </c>
      <c r="D4395" s="209" t="s">
        <v>9236</v>
      </c>
      <c r="E4395" s="210" t="s">
        <v>357</v>
      </c>
      <c r="F4395" s="209" t="s">
        <v>357</v>
      </c>
      <c r="G4395" s="209">
        <v>94671</v>
      </c>
      <c r="H4395" s="209" t="s">
        <v>9939</v>
      </c>
      <c r="I4395" s="209" t="s">
        <v>161</v>
      </c>
      <c r="J4395" s="209" t="s">
        <v>5447</v>
      </c>
      <c r="K4395" s="210">
        <v>120.36</v>
      </c>
      <c r="L4395" s="209" t="s">
        <v>5390</v>
      </c>
    </row>
    <row r="4396" spans="1:12" ht="13.5">
      <c r="A4396" s="209" t="s">
        <v>8969</v>
      </c>
      <c r="B4396" s="209" t="s">
        <v>8970</v>
      </c>
      <c r="C4396" s="209" t="s">
        <v>8291</v>
      </c>
      <c r="D4396" s="209" t="s">
        <v>9236</v>
      </c>
      <c r="E4396" s="210" t="s">
        <v>357</v>
      </c>
      <c r="F4396" s="209" t="s">
        <v>357</v>
      </c>
      <c r="G4396" s="209">
        <v>94672</v>
      </c>
      <c r="H4396" s="209" t="s">
        <v>9940</v>
      </c>
      <c r="I4396" s="209" t="s">
        <v>161</v>
      </c>
      <c r="J4396" s="209" t="s">
        <v>5447</v>
      </c>
      <c r="K4396" s="210">
        <v>9.67</v>
      </c>
      <c r="L4396" s="209" t="s">
        <v>5390</v>
      </c>
    </row>
    <row r="4397" spans="1:12" ht="13.5">
      <c r="A4397" s="209" t="s">
        <v>8969</v>
      </c>
      <c r="B4397" s="209" t="s">
        <v>8970</v>
      </c>
      <c r="C4397" s="209" t="s">
        <v>8291</v>
      </c>
      <c r="D4397" s="209" t="s">
        <v>9236</v>
      </c>
      <c r="E4397" s="210" t="s">
        <v>357</v>
      </c>
      <c r="F4397" s="209" t="s">
        <v>357</v>
      </c>
      <c r="G4397" s="209">
        <v>94673</v>
      </c>
      <c r="H4397" s="209" t="s">
        <v>9941</v>
      </c>
      <c r="I4397" s="209" t="s">
        <v>161</v>
      </c>
      <c r="J4397" s="209" t="s">
        <v>5447</v>
      </c>
      <c r="K4397" s="210">
        <v>10.37</v>
      </c>
      <c r="L4397" s="209" t="s">
        <v>5390</v>
      </c>
    </row>
    <row r="4398" spans="1:12" ht="13.5">
      <c r="A4398" s="209" t="s">
        <v>8969</v>
      </c>
      <c r="B4398" s="209" t="s">
        <v>8970</v>
      </c>
      <c r="C4398" s="209" t="s">
        <v>8291</v>
      </c>
      <c r="D4398" s="209" t="s">
        <v>9236</v>
      </c>
      <c r="E4398" s="210" t="s">
        <v>357</v>
      </c>
      <c r="F4398" s="209" t="s">
        <v>357</v>
      </c>
      <c r="G4398" s="209">
        <v>94674</v>
      </c>
      <c r="H4398" s="209" t="s">
        <v>9942</v>
      </c>
      <c r="I4398" s="209" t="s">
        <v>161</v>
      </c>
      <c r="J4398" s="209" t="s">
        <v>5447</v>
      </c>
      <c r="K4398" s="210">
        <v>9.66</v>
      </c>
      <c r="L4398" s="209" t="s">
        <v>5390</v>
      </c>
    </row>
    <row r="4399" spans="1:12" ht="13.5">
      <c r="A4399" s="209" t="s">
        <v>8969</v>
      </c>
      <c r="B4399" s="209" t="s">
        <v>8970</v>
      </c>
      <c r="C4399" s="209" t="s">
        <v>8291</v>
      </c>
      <c r="D4399" s="209" t="s">
        <v>9236</v>
      </c>
      <c r="E4399" s="210" t="s">
        <v>357</v>
      </c>
      <c r="F4399" s="209" t="s">
        <v>357</v>
      </c>
      <c r="G4399" s="209">
        <v>94675</v>
      </c>
      <c r="H4399" s="209" t="s">
        <v>9943</v>
      </c>
      <c r="I4399" s="209" t="s">
        <v>161</v>
      </c>
      <c r="J4399" s="209" t="s">
        <v>5447</v>
      </c>
      <c r="K4399" s="210">
        <v>14.74</v>
      </c>
      <c r="L4399" s="209" t="s">
        <v>5390</v>
      </c>
    </row>
    <row r="4400" spans="1:12" ht="13.5">
      <c r="A4400" s="209" t="s">
        <v>8969</v>
      </c>
      <c r="B4400" s="209" t="s">
        <v>8970</v>
      </c>
      <c r="C4400" s="209" t="s">
        <v>8291</v>
      </c>
      <c r="D4400" s="209" t="s">
        <v>9236</v>
      </c>
      <c r="E4400" s="210" t="s">
        <v>357</v>
      </c>
      <c r="F4400" s="209" t="s">
        <v>357</v>
      </c>
      <c r="G4400" s="209">
        <v>94676</v>
      </c>
      <c r="H4400" s="209" t="s">
        <v>9944</v>
      </c>
      <c r="I4400" s="209" t="s">
        <v>161</v>
      </c>
      <c r="J4400" s="209" t="s">
        <v>5447</v>
      </c>
      <c r="K4400" s="210">
        <v>17.53</v>
      </c>
      <c r="L4400" s="209" t="s">
        <v>5390</v>
      </c>
    </row>
    <row r="4401" spans="1:12" ht="13.5">
      <c r="A4401" s="209" t="s">
        <v>8969</v>
      </c>
      <c r="B4401" s="209" t="s">
        <v>8970</v>
      </c>
      <c r="C4401" s="209" t="s">
        <v>8291</v>
      </c>
      <c r="D4401" s="209" t="s">
        <v>9236</v>
      </c>
      <c r="E4401" s="210" t="s">
        <v>357</v>
      </c>
      <c r="F4401" s="209" t="s">
        <v>357</v>
      </c>
      <c r="G4401" s="209">
        <v>94677</v>
      </c>
      <c r="H4401" s="209" t="s">
        <v>9945</v>
      </c>
      <c r="I4401" s="209" t="s">
        <v>161</v>
      </c>
      <c r="J4401" s="209" t="s">
        <v>5447</v>
      </c>
      <c r="K4401" s="210">
        <v>25.24</v>
      </c>
      <c r="L4401" s="209" t="s">
        <v>5390</v>
      </c>
    </row>
    <row r="4402" spans="1:12" ht="13.5">
      <c r="A4402" s="209" t="s">
        <v>8969</v>
      </c>
      <c r="B4402" s="209" t="s">
        <v>8970</v>
      </c>
      <c r="C4402" s="209" t="s">
        <v>8291</v>
      </c>
      <c r="D4402" s="209" t="s">
        <v>9236</v>
      </c>
      <c r="E4402" s="210" t="s">
        <v>357</v>
      </c>
      <c r="F4402" s="209" t="s">
        <v>357</v>
      </c>
      <c r="G4402" s="209">
        <v>94678</v>
      </c>
      <c r="H4402" s="209" t="s">
        <v>9946</v>
      </c>
      <c r="I4402" s="209" t="s">
        <v>161</v>
      </c>
      <c r="J4402" s="209" t="s">
        <v>5447</v>
      </c>
      <c r="K4402" s="210">
        <v>16.39</v>
      </c>
      <c r="L4402" s="209" t="s">
        <v>5390</v>
      </c>
    </row>
    <row r="4403" spans="1:12" ht="13.5">
      <c r="A4403" s="209" t="s">
        <v>8969</v>
      </c>
      <c r="B4403" s="209" t="s">
        <v>8970</v>
      </c>
      <c r="C4403" s="209" t="s">
        <v>8291</v>
      </c>
      <c r="D4403" s="209" t="s">
        <v>9236</v>
      </c>
      <c r="E4403" s="210" t="s">
        <v>357</v>
      </c>
      <c r="F4403" s="209" t="s">
        <v>357</v>
      </c>
      <c r="G4403" s="209">
        <v>94679</v>
      </c>
      <c r="H4403" s="209" t="s">
        <v>9947</v>
      </c>
      <c r="I4403" s="209" t="s">
        <v>161</v>
      </c>
      <c r="J4403" s="209" t="s">
        <v>5447</v>
      </c>
      <c r="K4403" s="210">
        <v>26.53</v>
      </c>
      <c r="L4403" s="209" t="s">
        <v>5390</v>
      </c>
    </row>
    <row r="4404" spans="1:12" ht="13.5">
      <c r="A4404" s="209" t="s">
        <v>8969</v>
      </c>
      <c r="B4404" s="209" t="s">
        <v>8970</v>
      </c>
      <c r="C4404" s="209" t="s">
        <v>8291</v>
      </c>
      <c r="D4404" s="209" t="s">
        <v>9236</v>
      </c>
      <c r="E4404" s="210" t="s">
        <v>357</v>
      </c>
      <c r="F4404" s="209" t="s">
        <v>357</v>
      </c>
      <c r="G4404" s="209">
        <v>94680</v>
      </c>
      <c r="H4404" s="209" t="s">
        <v>9948</v>
      </c>
      <c r="I4404" s="209" t="s">
        <v>161</v>
      </c>
      <c r="J4404" s="209" t="s">
        <v>5447</v>
      </c>
      <c r="K4404" s="210">
        <v>54.78</v>
      </c>
      <c r="L4404" s="209" t="s">
        <v>5390</v>
      </c>
    </row>
    <row r="4405" spans="1:12" ht="13.5">
      <c r="A4405" s="209" t="s">
        <v>8969</v>
      </c>
      <c r="B4405" s="209" t="s">
        <v>8970</v>
      </c>
      <c r="C4405" s="209" t="s">
        <v>8291</v>
      </c>
      <c r="D4405" s="209" t="s">
        <v>9236</v>
      </c>
      <c r="E4405" s="210" t="s">
        <v>357</v>
      </c>
      <c r="F4405" s="209" t="s">
        <v>357</v>
      </c>
      <c r="G4405" s="209">
        <v>94681</v>
      </c>
      <c r="H4405" s="209" t="s">
        <v>9949</v>
      </c>
      <c r="I4405" s="209" t="s">
        <v>161</v>
      </c>
      <c r="J4405" s="209" t="s">
        <v>5447</v>
      </c>
      <c r="K4405" s="210">
        <v>61.26</v>
      </c>
      <c r="L4405" s="209" t="s">
        <v>5390</v>
      </c>
    </row>
    <row r="4406" spans="1:12" ht="13.5">
      <c r="A4406" s="209" t="s">
        <v>8969</v>
      </c>
      <c r="B4406" s="209" t="s">
        <v>8970</v>
      </c>
      <c r="C4406" s="209" t="s">
        <v>8291</v>
      </c>
      <c r="D4406" s="209" t="s">
        <v>9236</v>
      </c>
      <c r="E4406" s="210" t="s">
        <v>357</v>
      </c>
      <c r="F4406" s="209" t="s">
        <v>357</v>
      </c>
      <c r="G4406" s="209">
        <v>94682</v>
      </c>
      <c r="H4406" s="209" t="s">
        <v>9950</v>
      </c>
      <c r="I4406" s="209" t="s">
        <v>161</v>
      </c>
      <c r="J4406" s="209" t="s">
        <v>5447</v>
      </c>
      <c r="K4406" s="210">
        <v>125.84</v>
      </c>
      <c r="L4406" s="209" t="s">
        <v>5390</v>
      </c>
    </row>
    <row r="4407" spans="1:12" ht="13.5">
      <c r="A4407" s="209" t="s">
        <v>8969</v>
      </c>
      <c r="B4407" s="209" t="s">
        <v>8970</v>
      </c>
      <c r="C4407" s="209" t="s">
        <v>8291</v>
      </c>
      <c r="D4407" s="209" t="s">
        <v>9236</v>
      </c>
      <c r="E4407" s="210" t="s">
        <v>357</v>
      </c>
      <c r="F4407" s="209" t="s">
        <v>357</v>
      </c>
      <c r="G4407" s="209">
        <v>94683</v>
      </c>
      <c r="H4407" s="209" t="s">
        <v>9951</v>
      </c>
      <c r="I4407" s="209" t="s">
        <v>161</v>
      </c>
      <c r="J4407" s="209" t="s">
        <v>5447</v>
      </c>
      <c r="K4407" s="210">
        <v>84.26</v>
      </c>
      <c r="L4407" s="209" t="s">
        <v>5390</v>
      </c>
    </row>
    <row r="4408" spans="1:12" ht="13.5">
      <c r="A4408" s="209" t="s">
        <v>8969</v>
      </c>
      <c r="B4408" s="209" t="s">
        <v>8970</v>
      </c>
      <c r="C4408" s="209" t="s">
        <v>8291</v>
      </c>
      <c r="D4408" s="209" t="s">
        <v>9236</v>
      </c>
      <c r="E4408" s="210" t="s">
        <v>357</v>
      </c>
      <c r="F4408" s="209" t="s">
        <v>357</v>
      </c>
      <c r="G4408" s="209">
        <v>94684</v>
      </c>
      <c r="H4408" s="209" t="s">
        <v>9952</v>
      </c>
      <c r="I4408" s="209" t="s">
        <v>161</v>
      </c>
      <c r="J4408" s="209" t="s">
        <v>5447</v>
      </c>
      <c r="K4408" s="210">
        <v>161.56</v>
      </c>
      <c r="L4408" s="209" t="s">
        <v>5390</v>
      </c>
    </row>
    <row r="4409" spans="1:12" ht="13.5">
      <c r="A4409" s="209" t="s">
        <v>8969</v>
      </c>
      <c r="B4409" s="209" t="s">
        <v>8970</v>
      </c>
      <c r="C4409" s="209" t="s">
        <v>8291</v>
      </c>
      <c r="D4409" s="209" t="s">
        <v>9236</v>
      </c>
      <c r="E4409" s="210" t="s">
        <v>357</v>
      </c>
      <c r="F4409" s="209" t="s">
        <v>357</v>
      </c>
      <c r="G4409" s="209">
        <v>94685</v>
      </c>
      <c r="H4409" s="209" t="s">
        <v>9953</v>
      </c>
      <c r="I4409" s="209" t="s">
        <v>161</v>
      </c>
      <c r="J4409" s="209" t="s">
        <v>5447</v>
      </c>
      <c r="K4409" s="210">
        <v>117.48</v>
      </c>
      <c r="L4409" s="209" t="s">
        <v>5390</v>
      </c>
    </row>
    <row r="4410" spans="1:12" ht="13.5">
      <c r="A4410" s="209" t="s">
        <v>8969</v>
      </c>
      <c r="B4410" s="209" t="s">
        <v>8970</v>
      </c>
      <c r="C4410" s="209" t="s">
        <v>8291</v>
      </c>
      <c r="D4410" s="209" t="s">
        <v>9236</v>
      </c>
      <c r="E4410" s="210" t="s">
        <v>357</v>
      </c>
      <c r="F4410" s="209" t="s">
        <v>357</v>
      </c>
      <c r="G4410" s="209">
        <v>94686</v>
      </c>
      <c r="H4410" s="209" t="s">
        <v>9954</v>
      </c>
      <c r="I4410" s="209" t="s">
        <v>161</v>
      </c>
      <c r="J4410" s="209" t="s">
        <v>5447</v>
      </c>
      <c r="K4410" s="210">
        <v>293.47000000000003</v>
      </c>
      <c r="L4410" s="209" t="s">
        <v>5390</v>
      </c>
    </row>
    <row r="4411" spans="1:12" ht="13.5">
      <c r="A4411" s="209" t="s">
        <v>8969</v>
      </c>
      <c r="B4411" s="209" t="s">
        <v>8970</v>
      </c>
      <c r="C4411" s="209" t="s">
        <v>8291</v>
      </c>
      <c r="D4411" s="209" t="s">
        <v>9236</v>
      </c>
      <c r="E4411" s="210" t="s">
        <v>357</v>
      </c>
      <c r="F4411" s="209" t="s">
        <v>357</v>
      </c>
      <c r="G4411" s="209">
        <v>94687</v>
      </c>
      <c r="H4411" s="209" t="s">
        <v>9955</v>
      </c>
      <c r="I4411" s="209" t="s">
        <v>161</v>
      </c>
      <c r="J4411" s="209" t="s">
        <v>5447</v>
      </c>
      <c r="K4411" s="210">
        <v>264.22000000000003</v>
      </c>
      <c r="L4411" s="209" t="s">
        <v>5390</v>
      </c>
    </row>
    <row r="4412" spans="1:12" ht="13.5">
      <c r="A4412" s="209" t="s">
        <v>8969</v>
      </c>
      <c r="B4412" s="209" t="s">
        <v>8970</v>
      </c>
      <c r="C4412" s="209" t="s">
        <v>8291</v>
      </c>
      <c r="D4412" s="209" t="s">
        <v>9236</v>
      </c>
      <c r="E4412" s="210" t="s">
        <v>357</v>
      </c>
      <c r="F4412" s="209" t="s">
        <v>357</v>
      </c>
      <c r="G4412" s="209">
        <v>94688</v>
      </c>
      <c r="H4412" s="209" t="s">
        <v>9956</v>
      </c>
      <c r="I4412" s="209" t="s">
        <v>161</v>
      </c>
      <c r="J4412" s="209" t="s">
        <v>5447</v>
      </c>
      <c r="K4412" s="210">
        <v>10.54</v>
      </c>
      <c r="L4412" s="209" t="s">
        <v>5390</v>
      </c>
    </row>
    <row r="4413" spans="1:12" ht="13.5">
      <c r="A4413" s="209" t="s">
        <v>8969</v>
      </c>
      <c r="B4413" s="209" t="s">
        <v>8970</v>
      </c>
      <c r="C4413" s="209" t="s">
        <v>8291</v>
      </c>
      <c r="D4413" s="209" t="s">
        <v>9236</v>
      </c>
      <c r="E4413" s="210" t="s">
        <v>357</v>
      </c>
      <c r="F4413" s="209" t="s">
        <v>357</v>
      </c>
      <c r="G4413" s="209">
        <v>94689</v>
      </c>
      <c r="H4413" s="209" t="s">
        <v>9957</v>
      </c>
      <c r="I4413" s="209" t="s">
        <v>161</v>
      </c>
      <c r="J4413" s="209" t="s">
        <v>5447</v>
      </c>
      <c r="K4413" s="210">
        <v>14.35</v>
      </c>
      <c r="L4413" s="209" t="s">
        <v>5390</v>
      </c>
    </row>
    <row r="4414" spans="1:12" ht="13.5">
      <c r="A4414" s="209" t="s">
        <v>8969</v>
      </c>
      <c r="B4414" s="209" t="s">
        <v>8970</v>
      </c>
      <c r="C4414" s="209" t="s">
        <v>8291</v>
      </c>
      <c r="D4414" s="209" t="s">
        <v>9236</v>
      </c>
      <c r="E4414" s="210" t="s">
        <v>357</v>
      </c>
      <c r="F4414" s="209" t="s">
        <v>357</v>
      </c>
      <c r="G4414" s="209">
        <v>94690</v>
      </c>
      <c r="H4414" s="209" t="s">
        <v>9958</v>
      </c>
      <c r="I4414" s="209" t="s">
        <v>161</v>
      </c>
      <c r="J4414" s="209" t="s">
        <v>5447</v>
      </c>
      <c r="K4414" s="210">
        <v>13.78</v>
      </c>
      <c r="L4414" s="209" t="s">
        <v>5390</v>
      </c>
    </row>
    <row r="4415" spans="1:12" ht="13.5">
      <c r="A4415" s="209" t="s">
        <v>8969</v>
      </c>
      <c r="B4415" s="209" t="s">
        <v>8970</v>
      </c>
      <c r="C4415" s="209" t="s">
        <v>8291</v>
      </c>
      <c r="D4415" s="209" t="s">
        <v>9236</v>
      </c>
      <c r="E4415" s="210" t="s">
        <v>357</v>
      </c>
      <c r="F4415" s="209" t="s">
        <v>357</v>
      </c>
      <c r="G4415" s="209">
        <v>94691</v>
      </c>
      <c r="H4415" s="209" t="s">
        <v>9959</v>
      </c>
      <c r="I4415" s="209" t="s">
        <v>161</v>
      </c>
      <c r="J4415" s="209" t="s">
        <v>5447</v>
      </c>
      <c r="K4415" s="210">
        <v>17.45</v>
      </c>
      <c r="L4415" s="209" t="s">
        <v>5390</v>
      </c>
    </row>
    <row r="4416" spans="1:12" ht="13.5">
      <c r="A4416" s="209" t="s">
        <v>8969</v>
      </c>
      <c r="B4416" s="209" t="s">
        <v>8970</v>
      </c>
      <c r="C4416" s="209" t="s">
        <v>8291</v>
      </c>
      <c r="D4416" s="209" t="s">
        <v>9236</v>
      </c>
      <c r="E4416" s="210" t="s">
        <v>357</v>
      </c>
      <c r="F4416" s="209" t="s">
        <v>357</v>
      </c>
      <c r="G4416" s="209">
        <v>94692</v>
      </c>
      <c r="H4416" s="209" t="s">
        <v>9960</v>
      </c>
      <c r="I4416" s="209" t="s">
        <v>161</v>
      </c>
      <c r="J4416" s="209" t="s">
        <v>5447</v>
      </c>
      <c r="K4416" s="210">
        <v>25.66</v>
      </c>
      <c r="L4416" s="209" t="s">
        <v>5390</v>
      </c>
    </row>
    <row r="4417" spans="1:12" ht="13.5">
      <c r="A4417" s="209" t="s">
        <v>8969</v>
      </c>
      <c r="B4417" s="209" t="s">
        <v>8970</v>
      </c>
      <c r="C4417" s="209" t="s">
        <v>8291</v>
      </c>
      <c r="D4417" s="209" t="s">
        <v>9236</v>
      </c>
      <c r="E4417" s="210" t="s">
        <v>357</v>
      </c>
      <c r="F4417" s="209" t="s">
        <v>357</v>
      </c>
      <c r="G4417" s="209">
        <v>94693</v>
      </c>
      <c r="H4417" s="209" t="s">
        <v>9961</v>
      </c>
      <c r="I4417" s="209" t="s">
        <v>161</v>
      </c>
      <c r="J4417" s="209" t="s">
        <v>5447</v>
      </c>
      <c r="K4417" s="210">
        <v>24.96</v>
      </c>
      <c r="L4417" s="209" t="s">
        <v>5390</v>
      </c>
    </row>
    <row r="4418" spans="1:12" ht="13.5">
      <c r="A4418" s="209" t="s">
        <v>8969</v>
      </c>
      <c r="B4418" s="209" t="s">
        <v>8970</v>
      </c>
      <c r="C4418" s="209" t="s">
        <v>8291</v>
      </c>
      <c r="D4418" s="209" t="s">
        <v>9236</v>
      </c>
      <c r="E4418" s="210" t="s">
        <v>357</v>
      </c>
      <c r="F4418" s="209" t="s">
        <v>357</v>
      </c>
      <c r="G4418" s="209">
        <v>94694</v>
      </c>
      <c r="H4418" s="209" t="s">
        <v>9962</v>
      </c>
      <c r="I4418" s="209" t="s">
        <v>161</v>
      </c>
      <c r="J4418" s="209" t="s">
        <v>5447</v>
      </c>
      <c r="K4418" s="210">
        <v>26.18</v>
      </c>
      <c r="L4418" s="209" t="s">
        <v>5390</v>
      </c>
    </row>
    <row r="4419" spans="1:12" ht="13.5">
      <c r="A4419" s="209" t="s">
        <v>8969</v>
      </c>
      <c r="B4419" s="209" t="s">
        <v>8970</v>
      </c>
      <c r="C4419" s="209" t="s">
        <v>8291</v>
      </c>
      <c r="D4419" s="209" t="s">
        <v>9236</v>
      </c>
      <c r="E4419" s="210" t="s">
        <v>357</v>
      </c>
      <c r="F4419" s="209" t="s">
        <v>357</v>
      </c>
      <c r="G4419" s="209">
        <v>94695</v>
      </c>
      <c r="H4419" s="209" t="s">
        <v>9963</v>
      </c>
      <c r="I4419" s="209" t="s">
        <v>161</v>
      </c>
      <c r="J4419" s="209" t="s">
        <v>5447</v>
      </c>
      <c r="K4419" s="210">
        <v>36.82</v>
      </c>
      <c r="L4419" s="209" t="s">
        <v>5390</v>
      </c>
    </row>
    <row r="4420" spans="1:12" ht="13.5">
      <c r="A4420" s="209" t="s">
        <v>8969</v>
      </c>
      <c r="B4420" s="209" t="s">
        <v>8970</v>
      </c>
      <c r="C4420" s="209" t="s">
        <v>8291</v>
      </c>
      <c r="D4420" s="209" t="s">
        <v>9236</v>
      </c>
      <c r="E4420" s="210" t="s">
        <v>357</v>
      </c>
      <c r="F4420" s="209" t="s">
        <v>357</v>
      </c>
      <c r="G4420" s="209">
        <v>94696</v>
      </c>
      <c r="H4420" s="209" t="s">
        <v>9964</v>
      </c>
      <c r="I4420" s="209" t="s">
        <v>161</v>
      </c>
      <c r="J4420" s="209" t="s">
        <v>5447</v>
      </c>
      <c r="K4420" s="210">
        <v>64.760000000000005</v>
      </c>
      <c r="L4420" s="209" t="s">
        <v>5390</v>
      </c>
    </row>
    <row r="4421" spans="1:12" ht="13.5">
      <c r="A4421" s="209" t="s">
        <v>8969</v>
      </c>
      <c r="B4421" s="209" t="s">
        <v>8970</v>
      </c>
      <c r="C4421" s="209" t="s">
        <v>8291</v>
      </c>
      <c r="D4421" s="209" t="s">
        <v>9236</v>
      </c>
      <c r="E4421" s="210" t="s">
        <v>357</v>
      </c>
      <c r="F4421" s="209" t="s">
        <v>357</v>
      </c>
      <c r="G4421" s="209">
        <v>94697</v>
      </c>
      <c r="H4421" s="209" t="s">
        <v>9965</v>
      </c>
      <c r="I4421" s="209" t="s">
        <v>161</v>
      </c>
      <c r="J4421" s="209" t="s">
        <v>5447</v>
      </c>
      <c r="K4421" s="210">
        <v>98.1</v>
      </c>
      <c r="L4421" s="209" t="s">
        <v>5390</v>
      </c>
    </row>
    <row r="4422" spans="1:12" ht="13.5">
      <c r="A4422" s="209" t="s">
        <v>8969</v>
      </c>
      <c r="B4422" s="209" t="s">
        <v>8970</v>
      </c>
      <c r="C4422" s="209" t="s">
        <v>8291</v>
      </c>
      <c r="D4422" s="209" t="s">
        <v>9236</v>
      </c>
      <c r="E4422" s="210" t="s">
        <v>357</v>
      </c>
      <c r="F4422" s="209" t="s">
        <v>357</v>
      </c>
      <c r="G4422" s="209">
        <v>94698</v>
      </c>
      <c r="H4422" s="209" t="s">
        <v>9966</v>
      </c>
      <c r="I4422" s="209" t="s">
        <v>161</v>
      </c>
      <c r="J4422" s="209" t="s">
        <v>5447</v>
      </c>
      <c r="K4422" s="210">
        <v>79.42</v>
      </c>
      <c r="L4422" s="209" t="s">
        <v>5390</v>
      </c>
    </row>
    <row r="4423" spans="1:12" ht="13.5">
      <c r="A4423" s="209" t="s">
        <v>8969</v>
      </c>
      <c r="B4423" s="209" t="s">
        <v>8970</v>
      </c>
      <c r="C4423" s="209" t="s">
        <v>8291</v>
      </c>
      <c r="D4423" s="209" t="s">
        <v>9236</v>
      </c>
      <c r="E4423" s="210" t="s">
        <v>357</v>
      </c>
      <c r="F4423" s="209" t="s">
        <v>357</v>
      </c>
      <c r="G4423" s="209">
        <v>94699</v>
      </c>
      <c r="H4423" s="209" t="s">
        <v>9967</v>
      </c>
      <c r="I4423" s="209" t="s">
        <v>161</v>
      </c>
      <c r="J4423" s="209" t="s">
        <v>5447</v>
      </c>
      <c r="K4423" s="210">
        <v>144.74</v>
      </c>
      <c r="L4423" s="209" t="s">
        <v>5390</v>
      </c>
    </row>
    <row r="4424" spans="1:12" ht="13.5">
      <c r="A4424" s="209" t="s">
        <v>8969</v>
      </c>
      <c r="B4424" s="209" t="s">
        <v>8970</v>
      </c>
      <c r="C4424" s="209" t="s">
        <v>8291</v>
      </c>
      <c r="D4424" s="209" t="s">
        <v>9236</v>
      </c>
      <c r="E4424" s="210" t="s">
        <v>357</v>
      </c>
      <c r="F4424" s="209" t="s">
        <v>357</v>
      </c>
      <c r="G4424" s="209">
        <v>94700</v>
      </c>
      <c r="H4424" s="209" t="s">
        <v>9968</v>
      </c>
      <c r="I4424" s="209" t="s">
        <v>161</v>
      </c>
      <c r="J4424" s="209" t="s">
        <v>5447</v>
      </c>
      <c r="K4424" s="210">
        <v>170.34</v>
      </c>
      <c r="L4424" s="209" t="s">
        <v>5390</v>
      </c>
    </row>
    <row r="4425" spans="1:12" ht="13.5">
      <c r="A4425" s="209" t="s">
        <v>8969</v>
      </c>
      <c r="B4425" s="209" t="s">
        <v>8970</v>
      </c>
      <c r="C4425" s="209" t="s">
        <v>8291</v>
      </c>
      <c r="D4425" s="209" t="s">
        <v>9236</v>
      </c>
      <c r="E4425" s="210" t="s">
        <v>357</v>
      </c>
      <c r="F4425" s="209" t="s">
        <v>357</v>
      </c>
      <c r="G4425" s="209">
        <v>94701</v>
      </c>
      <c r="H4425" s="209" t="s">
        <v>9969</v>
      </c>
      <c r="I4425" s="209" t="s">
        <v>161</v>
      </c>
      <c r="J4425" s="209" t="s">
        <v>5447</v>
      </c>
      <c r="K4425" s="210">
        <v>257.55</v>
      </c>
      <c r="L4425" s="209" t="s">
        <v>5390</v>
      </c>
    </row>
    <row r="4426" spans="1:12" ht="13.5">
      <c r="A4426" s="209" t="s">
        <v>8969</v>
      </c>
      <c r="B4426" s="209" t="s">
        <v>8970</v>
      </c>
      <c r="C4426" s="209" t="s">
        <v>8291</v>
      </c>
      <c r="D4426" s="209" t="s">
        <v>9236</v>
      </c>
      <c r="E4426" s="210" t="s">
        <v>357</v>
      </c>
      <c r="F4426" s="209" t="s">
        <v>357</v>
      </c>
      <c r="G4426" s="209">
        <v>94702</v>
      </c>
      <c r="H4426" s="209" t="s">
        <v>9970</v>
      </c>
      <c r="I4426" s="209" t="s">
        <v>161</v>
      </c>
      <c r="J4426" s="209" t="s">
        <v>5447</v>
      </c>
      <c r="K4426" s="210">
        <v>225.71</v>
      </c>
      <c r="L4426" s="209" t="s">
        <v>5390</v>
      </c>
    </row>
    <row r="4427" spans="1:12" ht="13.5">
      <c r="A4427" s="209" t="s">
        <v>8969</v>
      </c>
      <c r="B4427" s="209" t="s">
        <v>8970</v>
      </c>
      <c r="C4427" s="209" t="s">
        <v>8291</v>
      </c>
      <c r="D4427" s="209" t="s">
        <v>9236</v>
      </c>
      <c r="E4427" s="210" t="s">
        <v>357</v>
      </c>
      <c r="F4427" s="209" t="s">
        <v>357</v>
      </c>
      <c r="G4427" s="209">
        <v>94703</v>
      </c>
      <c r="H4427" s="209" t="s">
        <v>9971</v>
      </c>
      <c r="I4427" s="209" t="s">
        <v>161</v>
      </c>
      <c r="J4427" s="209" t="s">
        <v>5447</v>
      </c>
      <c r="K4427" s="210">
        <v>23.01</v>
      </c>
      <c r="L4427" s="209" t="s">
        <v>5390</v>
      </c>
    </row>
    <row r="4428" spans="1:12" ht="13.5">
      <c r="A4428" s="209" t="s">
        <v>8969</v>
      </c>
      <c r="B4428" s="209" t="s">
        <v>8970</v>
      </c>
      <c r="C4428" s="209" t="s">
        <v>8291</v>
      </c>
      <c r="D4428" s="209" t="s">
        <v>9236</v>
      </c>
      <c r="E4428" s="210" t="s">
        <v>357</v>
      </c>
      <c r="F4428" s="209" t="s">
        <v>357</v>
      </c>
      <c r="G4428" s="209">
        <v>94704</v>
      </c>
      <c r="H4428" s="209" t="s">
        <v>9972</v>
      </c>
      <c r="I4428" s="209" t="s">
        <v>161</v>
      </c>
      <c r="J4428" s="209" t="s">
        <v>5447</v>
      </c>
      <c r="K4428" s="210">
        <v>30.83</v>
      </c>
      <c r="L4428" s="209" t="s">
        <v>5390</v>
      </c>
    </row>
    <row r="4429" spans="1:12" ht="13.5">
      <c r="A4429" s="209" t="s">
        <v>8969</v>
      </c>
      <c r="B4429" s="209" t="s">
        <v>8970</v>
      </c>
      <c r="C4429" s="209" t="s">
        <v>8291</v>
      </c>
      <c r="D4429" s="209" t="s">
        <v>9236</v>
      </c>
      <c r="E4429" s="210" t="s">
        <v>357</v>
      </c>
      <c r="F4429" s="209" t="s">
        <v>357</v>
      </c>
      <c r="G4429" s="209">
        <v>94705</v>
      </c>
      <c r="H4429" s="209" t="s">
        <v>9973</v>
      </c>
      <c r="I4429" s="209" t="s">
        <v>161</v>
      </c>
      <c r="J4429" s="209" t="s">
        <v>5447</v>
      </c>
      <c r="K4429" s="210">
        <v>42.43</v>
      </c>
      <c r="L4429" s="209" t="s">
        <v>5390</v>
      </c>
    </row>
    <row r="4430" spans="1:12" ht="13.5">
      <c r="A4430" s="209" t="s">
        <v>8969</v>
      </c>
      <c r="B4430" s="209" t="s">
        <v>8970</v>
      </c>
      <c r="C4430" s="209" t="s">
        <v>8291</v>
      </c>
      <c r="D4430" s="209" t="s">
        <v>9236</v>
      </c>
      <c r="E4430" s="210" t="s">
        <v>357</v>
      </c>
      <c r="F4430" s="209" t="s">
        <v>357</v>
      </c>
      <c r="G4430" s="209">
        <v>94706</v>
      </c>
      <c r="H4430" s="209" t="s">
        <v>9974</v>
      </c>
      <c r="I4430" s="209" t="s">
        <v>161</v>
      </c>
      <c r="J4430" s="209" t="s">
        <v>5447</v>
      </c>
      <c r="K4430" s="210">
        <v>49.52</v>
      </c>
      <c r="L4430" s="209" t="s">
        <v>5390</v>
      </c>
    </row>
    <row r="4431" spans="1:12" ht="13.5">
      <c r="A4431" s="209" t="s">
        <v>8969</v>
      </c>
      <c r="B4431" s="209" t="s">
        <v>8970</v>
      </c>
      <c r="C4431" s="209" t="s">
        <v>8291</v>
      </c>
      <c r="D4431" s="209" t="s">
        <v>9236</v>
      </c>
      <c r="E4431" s="210" t="s">
        <v>357</v>
      </c>
      <c r="F4431" s="209" t="s">
        <v>357</v>
      </c>
      <c r="G4431" s="209">
        <v>94707</v>
      </c>
      <c r="H4431" s="209" t="s">
        <v>9975</v>
      </c>
      <c r="I4431" s="209" t="s">
        <v>161</v>
      </c>
      <c r="J4431" s="209" t="s">
        <v>5447</v>
      </c>
      <c r="K4431" s="210">
        <v>74.2</v>
      </c>
      <c r="L4431" s="209" t="s">
        <v>5390</v>
      </c>
    </row>
    <row r="4432" spans="1:12" ht="13.5">
      <c r="A4432" s="209" t="s">
        <v>8969</v>
      </c>
      <c r="B4432" s="209" t="s">
        <v>8970</v>
      </c>
      <c r="C4432" s="209" t="s">
        <v>8291</v>
      </c>
      <c r="D4432" s="209" t="s">
        <v>9236</v>
      </c>
      <c r="E4432" s="210" t="s">
        <v>357</v>
      </c>
      <c r="F4432" s="209" t="s">
        <v>357</v>
      </c>
      <c r="G4432" s="209">
        <v>94713</v>
      </c>
      <c r="H4432" s="209" t="s">
        <v>9976</v>
      </c>
      <c r="I4432" s="209" t="s">
        <v>161</v>
      </c>
      <c r="J4432" s="209" t="s">
        <v>5447</v>
      </c>
      <c r="K4432" s="210">
        <v>290.49</v>
      </c>
      <c r="L4432" s="209" t="s">
        <v>5390</v>
      </c>
    </row>
    <row r="4433" spans="1:12" ht="13.5">
      <c r="A4433" s="209" t="s">
        <v>8969</v>
      </c>
      <c r="B4433" s="209" t="s">
        <v>8970</v>
      </c>
      <c r="C4433" s="209" t="s">
        <v>8291</v>
      </c>
      <c r="D4433" s="209" t="s">
        <v>9236</v>
      </c>
      <c r="E4433" s="210" t="s">
        <v>357</v>
      </c>
      <c r="F4433" s="209" t="s">
        <v>357</v>
      </c>
      <c r="G4433" s="209">
        <v>94714</v>
      </c>
      <c r="H4433" s="209" t="s">
        <v>9977</v>
      </c>
      <c r="I4433" s="209" t="s">
        <v>161</v>
      </c>
      <c r="J4433" s="209" t="s">
        <v>5447</v>
      </c>
      <c r="K4433" s="210">
        <v>406.06</v>
      </c>
      <c r="L4433" s="209" t="s">
        <v>5390</v>
      </c>
    </row>
    <row r="4434" spans="1:12" ht="13.5">
      <c r="A4434" s="209" t="s">
        <v>8969</v>
      </c>
      <c r="B4434" s="209" t="s">
        <v>8970</v>
      </c>
      <c r="C4434" s="209" t="s">
        <v>8291</v>
      </c>
      <c r="D4434" s="209" t="s">
        <v>9236</v>
      </c>
      <c r="E4434" s="210" t="s">
        <v>357</v>
      </c>
      <c r="F4434" s="209" t="s">
        <v>357</v>
      </c>
      <c r="G4434" s="209">
        <v>94715</v>
      </c>
      <c r="H4434" s="209" t="s">
        <v>9978</v>
      </c>
      <c r="I4434" s="209" t="s">
        <v>161</v>
      </c>
      <c r="J4434" s="209" t="s">
        <v>5447</v>
      </c>
      <c r="K4434" s="210">
        <v>357.95</v>
      </c>
      <c r="L4434" s="209" t="s">
        <v>5390</v>
      </c>
    </row>
    <row r="4435" spans="1:12" ht="13.5">
      <c r="A4435" s="209" t="s">
        <v>8969</v>
      </c>
      <c r="B4435" s="209" t="s">
        <v>8970</v>
      </c>
      <c r="C4435" s="209" t="s">
        <v>8291</v>
      </c>
      <c r="D4435" s="209" t="s">
        <v>9236</v>
      </c>
      <c r="E4435" s="210" t="s">
        <v>357</v>
      </c>
      <c r="F4435" s="209" t="s">
        <v>357</v>
      </c>
      <c r="G4435" s="209">
        <v>94724</v>
      </c>
      <c r="H4435" s="209" t="s">
        <v>9979</v>
      </c>
      <c r="I4435" s="209" t="s">
        <v>161</v>
      </c>
      <c r="J4435" s="209" t="s">
        <v>5447</v>
      </c>
      <c r="K4435" s="210">
        <v>24.78</v>
      </c>
      <c r="L4435" s="209" t="s">
        <v>5390</v>
      </c>
    </row>
    <row r="4436" spans="1:12" ht="13.5">
      <c r="A4436" s="209" t="s">
        <v>8969</v>
      </c>
      <c r="B4436" s="209" t="s">
        <v>8970</v>
      </c>
      <c r="C4436" s="209" t="s">
        <v>8291</v>
      </c>
      <c r="D4436" s="209" t="s">
        <v>9236</v>
      </c>
      <c r="E4436" s="210" t="s">
        <v>357</v>
      </c>
      <c r="F4436" s="209" t="s">
        <v>357</v>
      </c>
      <c r="G4436" s="209">
        <v>94725</v>
      </c>
      <c r="H4436" s="209" t="s">
        <v>9980</v>
      </c>
      <c r="I4436" s="209" t="s">
        <v>161</v>
      </c>
      <c r="J4436" s="209" t="s">
        <v>5447</v>
      </c>
      <c r="K4436" s="210">
        <v>5.85</v>
      </c>
      <c r="L4436" s="209" t="s">
        <v>5390</v>
      </c>
    </row>
    <row r="4437" spans="1:12" ht="13.5">
      <c r="A4437" s="209" t="s">
        <v>8969</v>
      </c>
      <c r="B4437" s="209" t="s">
        <v>8970</v>
      </c>
      <c r="C4437" s="209" t="s">
        <v>8291</v>
      </c>
      <c r="D4437" s="209" t="s">
        <v>9236</v>
      </c>
      <c r="E4437" s="210" t="s">
        <v>357</v>
      </c>
      <c r="F4437" s="209" t="s">
        <v>357</v>
      </c>
      <c r="G4437" s="209">
        <v>94726</v>
      </c>
      <c r="H4437" s="209" t="s">
        <v>9981</v>
      </c>
      <c r="I4437" s="209" t="s">
        <v>161</v>
      </c>
      <c r="J4437" s="209" t="s">
        <v>5447</v>
      </c>
      <c r="K4437" s="210">
        <v>30.9</v>
      </c>
      <c r="L4437" s="209" t="s">
        <v>5390</v>
      </c>
    </row>
    <row r="4438" spans="1:12" ht="13.5">
      <c r="A4438" s="209" t="s">
        <v>8969</v>
      </c>
      <c r="B4438" s="209" t="s">
        <v>8970</v>
      </c>
      <c r="C4438" s="209" t="s">
        <v>8291</v>
      </c>
      <c r="D4438" s="209" t="s">
        <v>9236</v>
      </c>
      <c r="E4438" s="210" t="s">
        <v>357</v>
      </c>
      <c r="F4438" s="209" t="s">
        <v>357</v>
      </c>
      <c r="G4438" s="209">
        <v>94727</v>
      </c>
      <c r="H4438" s="209" t="s">
        <v>9982</v>
      </c>
      <c r="I4438" s="209" t="s">
        <v>161</v>
      </c>
      <c r="J4438" s="209" t="s">
        <v>5447</v>
      </c>
      <c r="K4438" s="210">
        <v>8.66</v>
      </c>
      <c r="L4438" s="209" t="s">
        <v>5390</v>
      </c>
    </row>
    <row r="4439" spans="1:12" ht="13.5">
      <c r="A4439" s="209" t="s">
        <v>8969</v>
      </c>
      <c r="B4439" s="209" t="s">
        <v>8970</v>
      </c>
      <c r="C4439" s="209" t="s">
        <v>8291</v>
      </c>
      <c r="D4439" s="209" t="s">
        <v>9236</v>
      </c>
      <c r="E4439" s="210" t="s">
        <v>357</v>
      </c>
      <c r="F4439" s="209" t="s">
        <v>357</v>
      </c>
      <c r="G4439" s="209">
        <v>94728</v>
      </c>
      <c r="H4439" s="209" t="s">
        <v>9983</v>
      </c>
      <c r="I4439" s="209" t="s">
        <v>161</v>
      </c>
      <c r="J4439" s="209" t="s">
        <v>5447</v>
      </c>
      <c r="K4439" s="210">
        <v>48.64</v>
      </c>
      <c r="L4439" s="209" t="s">
        <v>5390</v>
      </c>
    </row>
    <row r="4440" spans="1:12" ht="13.5">
      <c r="A4440" s="209" t="s">
        <v>8969</v>
      </c>
      <c r="B4440" s="209" t="s">
        <v>8970</v>
      </c>
      <c r="C4440" s="209" t="s">
        <v>8291</v>
      </c>
      <c r="D4440" s="209" t="s">
        <v>9236</v>
      </c>
      <c r="E4440" s="210" t="s">
        <v>357</v>
      </c>
      <c r="F4440" s="209" t="s">
        <v>357</v>
      </c>
      <c r="G4440" s="209">
        <v>94729</v>
      </c>
      <c r="H4440" s="209" t="s">
        <v>9984</v>
      </c>
      <c r="I4440" s="209" t="s">
        <v>161</v>
      </c>
      <c r="J4440" s="209" t="s">
        <v>5447</v>
      </c>
      <c r="K4440" s="210">
        <v>16.25</v>
      </c>
      <c r="L4440" s="209" t="s">
        <v>5390</v>
      </c>
    </row>
    <row r="4441" spans="1:12" ht="13.5">
      <c r="A4441" s="209" t="s">
        <v>8969</v>
      </c>
      <c r="B4441" s="209" t="s">
        <v>8970</v>
      </c>
      <c r="C4441" s="209" t="s">
        <v>8291</v>
      </c>
      <c r="D4441" s="209" t="s">
        <v>9236</v>
      </c>
      <c r="E4441" s="210" t="s">
        <v>357</v>
      </c>
      <c r="F4441" s="209" t="s">
        <v>357</v>
      </c>
      <c r="G4441" s="209">
        <v>94730</v>
      </c>
      <c r="H4441" s="209" t="s">
        <v>9985</v>
      </c>
      <c r="I4441" s="209" t="s">
        <v>161</v>
      </c>
      <c r="J4441" s="209" t="s">
        <v>5447</v>
      </c>
      <c r="K4441" s="210">
        <v>58.45</v>
      </c>
      <c r="L4441" s="209" t="s">
        <v>5390</v>
      </c>
    </row>
    <row r="4442" spans="1:12" ht="13.5">
      <c r="A4442" s="209" t="s">
        <v>8969</v>
      </c>
      <c r="B4442" s="209" t="s">
        <v>8970</v>
      </c>
      <c r="C4442" s="209" t="s">
        <v>8291</v>
      </c>
      <c r="D4442" s="209" t="s">
        <v>9236</v>
      </c>
      <c r="E4442" s="210" t="s">
        <v>357</v>
      </c>
      <c r="F4442" s="209" t="s">
        <v>357</v>
      </c>
      <c r="G4442" s="209">
        <v>94731</v>
      </c>
      <c r="H4442" s="209" t="s">
        <v>9986</v>
      </c>
      <c r="I4442" s="209" t="s">
        <v>161</v>
      </c>
      <c r="J4442" s="209" t="s">
        <v>5447</v>
      </c>
      <c r="K4442" s="210">
        <v>20.61</v>
      </c>
      <c r="L4442" s="209" t="s">
        <v>5390</v>
      </c>
    </row>
    <row r="4443" spans="1:12" ht="13.5">
      <c r="A4443" s="209" t="s">
        <v>8969</v>
      </c>
      <c r="B4443" s="209" t="s">
        <v>8970</v>
      </c>
      <c r="C4443" s="209" t="s">
        <v>8291</v>
      </c>
      <c r="D4443" s="209" t="s">
        <v>9236</v>
      </c>
      <c r="E4443" s="210" t="s">
        <v>357</v>
      </c>
      <c r="F4443" s="209" t="s">
        <v>357</v>
      </c>
      <c r="G4443" s="209">
        <v>94732</v>
      </c>
      <c r="H4443" s="209" t="s">
        <v>9987</v>
      </c>
      <c r="I4443" s="209" t="s">
        <v>161</v>
      </c>
      <c r="J4443" s="209" t="s">
        <v>5447</v>
      </c>
      <c r="K4443" s="210">
        <v>95.49</v>
      </c>
      <c r="L4443" s="209" t="s">
        <v>5390</v>
      </c>
    </row>
    <row r="4444" spans="1:12" ht="13.5">
      <c r="A4444" s="209" t="s">
        <v>8969</v>
      </c>
      <c r="B4444" s="209" t="s">
        <v>8970</v>
      </c>
      <c r="C4444" s="209" t="s">
        <v>8291</v>
      </c>
      <c r="D4444" s="209" t="s">
        <v>9236</v>
      </c>
      <c r="E4444" s="210" t="s">
        <v>357</v>
      </c>
      <c r="F4444" s="209" t="s">
        <v>357</v>
      </c>
      <c r="G4444" s="209">
        <v>94733</v>
      </c>
      <c r="H4444" s="209" t="s">
        <v>9988</v>
      </c>
      <c r="I4444" s="209" t="s">
        <v>161</v>
      </c>
      <c r="J4444" s="209" t="s">
        <v>5447</v>
      </c>
      <c r="K4444" s="210">
        <v>39.36</v>
      </c>
      <c r="L4444" s="209" t="s">
        <v>5390</v>
      </c>
    </row>
    <row r="4445" spans="1:12" ht="13.5">
      <c r="A4445" s="209" t="s">
        <v>8969</v>
      </c>
      <c r="B4445" s="209" t="s">
        <v>8970</v>
      </c>
      <c r="C4445" s="209" t="s">
        <v>8291</v>
      </c>
      <c r="D4445" s="209" t="s">
        <v>9236</v>
      </c>
      <c r="E4445" s="210" t="s">
        <v>357</v>
      </c>
      <c r="F4445" s="209" t="s">
        <v>357</v>
      </c>
      <c r="G4445" s="209">
        <v>94734</v>
      </c>
      <c r="H4445" s="209" t="s">
        <v>9989</v>
      </c>
      <c r="I4445" s="209" t="s">
        <v>161</v>
      </c>
      <c r="J4445" s="209" t="s">
        <v>5447</v>
      </c>
      <c r="K4445" s="210">
        <v>345.03</v>
      </c>
      <c r="L4445" s="209" t="s">
        <v>5390</v>
      </c>
    </row>
    <row r="4446" spans="1:12" ht="13.5">
      <c r="A4446" s="209" t="s">
        <v>8969</v>
      </c>
      <c r="B4446" s="209" t="s">
        <v>8970</v>
      </c>
      <c r="C4446" s="209" t="s">
        <v>8291</v>
      </c>
      <c r="D4446" s="209" t="s">
        <v>9236</v>
      </c>
      <c r="E4446" s="210" t="s">
        <v>357</v>
      </c>
      <c r="F4446" s="209" t="s">
        <v>357</v>
      </c>
      <c r="G4446" s="209">
        <v>94736</v>
      </c>
      <c r="H4446" s="209" t="s">
        <v>9990</v>
      </c>
      <c r="I4446" s="209" t="s">
        <v>161</v>
      </c>
      <c r="J4446" s="209" t="s">
        <v>5447</v>
      </c>
      <c r="K4446" s="210">
        <v>504.77</v>
      </c>
      <c r="L4446" s="209" t="s">
        <v>5390</v>
      </c>
    </row>
    <row r="4447" spans="1:12" ht="13.5">
      <c r="A4447" s="209" t="s">
        <v>8969</v>
      </c>
      <c r="B4447" s="209" t="s">
        <v>8970</v>
      </c>
      <c r="C4447" s="209" t="s">
        <v>8291</v>
      </c>
      <c r="D4447" s="209" t="s">
        <v>9236</v>
      </c>
      <c r="E4447" s="210" t="s">
        <v>357</v>
      </c>
      <c r="F4447" s="209" t="s">
        <v>357</v>
      </c>
      <c r="G4447" s="209">
        <v>94737</v>
      </c>
      <c r="H4447" s="209" t="s">
        <v>9991</v>
      </c>
      <c r="I4447" s="209" t="s">
        <v>161</v>
      </c>
      <c r="J4447" s="209" t="s">
        <v>5447</v>
      </c>
      <c r="K4447" s="210">
        <v>167.57</v>
      </c>
      <c r="L4447" s="209" t="s">
        <v>5390</v>
      </c>
    </row>
    <row r="4448" spans="1:12" ht="13.5">
      <c r="A4448" s="209" t="s">
        <v>8969</v>
      </c>
      <c r="B4448" s="209" t="s">
        <v>8970</v>
      </c>
      <c r="C4448" s="209" t="s">
        <v>8291</v>
      </c>
      <c r="D4448" s="209" t="s">
        <v>9236</v>
      </c>
      <c r="E4448" s="210" t="s">
        <v>357</v>
      </c>
      <c r="F4448" s="209" t="s">
        <v>357</v>
      </c>
      <c r="G4448" s="209">
        <v>94738</v>
      </c>
      <c r="H4448" s="209" t="s">
        <v>9992</v>
      </c>
      <c r="I4448" s="209" t="s">
        <v>161</v>
      </c>
      <c r="J4448" s="209" t="s">
        <v>5447</v>
      </c>
      <c r="K4448" s="211">
        <v>1515.41</v>
      </c>
      <c r="L4448" s="209" t="s">
        <v>5390</v>
      </c>
    </row>
    <row r="4449" spans="1:12" ht="13.5">
      <c r="A4449" s="209" t="s">
        <v>8969</v>
      </c>
      <c r="B4449" s="209" t="s">
        <v>8970</v>
      </c>
      <c r="C4449" s="209" t="s">
        <v>8291</v>
      </c>
      <c r="D4449" s="209" t="s">
        <v>9236</v>
      </c>
      <c r="E4449" s="210" t="s">
        <v>357</v>
      </c>
      <c r="F4449" s="209" t="s">
        <v>357</v>
      </c>
      <c r="G4449" s="209">
        <v>94739</v>
      </c>
      <c r="H4449" s="209" t="s">
        <v>9993</v>
      </c>
      <c r="I4449" s="209" t="s">
        <v>161</v>
      </c>
      <c r="J4449" s="209" t="s">
        <v>5447</v>
      </c>
      <c r="K4449" s="210">
        <v>192.31</v>
      </c>
      <c r="L4449" s="209" t="s">
        <v>5390</v>
      </c>
    </row>
    <row r="4450" spans="1:12" ht="13.5">
      <c r="A4450" s="209" t="s">
        <v>8969</v>
      </c>
      <c r="B4450" s="209" t="s">
        <v>8970</v>
      </c>
      <c r="C4450" s="209" t="s">
        <v>8291</v>
      </c>
      <c r="D4450" s="209" t="s">
        <v>9236</v>
      </c>
      <c r="E4450" s="210" t="s">
        <v>357</v>
      </c>
      <c r="F4450" s="209" t="s">
        <v>357</v>
      </c>
      <c r="G4450" s="209">
        <v>94740</v>
      </c>
      <c r="H4450" s="209" t="s">
        <v>9994</v>
      </c>
      <c r="I4450" s="209" t="s">
        <v>161</v>
      </c>
      <c r="J4450" s="209" t="s">
        <v>5447</v>
      </c>
      <c r="K4450" s="210">
        <v>9.15</v>
      </c>
      <c r="L4450" s="209" t="s">
        <v>5390</v>
      </c>
    </row>
    <row r="4451" spans="1:12" ht="13.5">
      <c r="A4451" s="209" t="s">
        <v>8969</v>
      </c>
      <c r="B4451" s="209" t="s">
        <v>8970</v>
      </c>
      <c r="C4451" s="209" t="s">
        <v>8291</v>
      </c>
      <c r="D4451" s="209" t="s">
        <v>9236</v>
      </c>
      <c r="E4451" s="210" t="s">
        <v>357</v>
      </c>
      <c r="F4451" s="209" t="s">
        <v>357</v>
      </c>
      <c r="G4451" s="209">
        <v>94741</v>
      </c>
      <c r="H4451" s="209" t="s">
        <v>9995</v>
      </c>
      <c r="I4451" s="209" t="s">
        <v>161</v>
      </c>
      <c r="J4451" s="209" t="s">
        <v>5447</v>
      </c>
      <c r="K4451" s="210">
        <v>11.89</v>
      </c>
      <c r="L4451" s="209" t="s">
        <v>5390</v>
      </c>
    </row>
    <row r="4452" spans="1:12" ht="13.5">
      <c r="A4452" s="209" t="s">
        <v>8969</v>
      </c>
      <c r="B4452" s="209" t="s">
        <v>8970</v>
      </c>
      <c r="C4452" s="209" t="s">
        <v>8291</v>
      </c>
      <c r="D4452" s="209" t="s">
        <v>9236</v>
      </c>
      <c r="E4452" s="210" t="s">
        <v>357</v>
      </c>
      <c r="F4452" s="209" t="s">
        <v>357</v>
      </c>
      <c r="G4452" s="209">
        <v>94742</v>
      </c>
      <c r="H4452" s="209" t="s">
        <v>9996</v>
      </c>
      <c r="I4452" s="209" t="s">
        <v>161</v>
      </c>
      <c r="J4452" s="209" t="s">
        <v>5447</v>
      </c>
      <c r="K4452" s="210">
        <v>13.81</v>
      </c>
      <c r="L4452" s="209" t="s">
        <v>5390</v>
      </c>
    </row>
    <row r="4453" spans="1:12" ht="13.5">
      <c r="A4453" s="209" t="s">
        <v>8969</v>
      </c>
      <c r="B4453" s="209" t="s">
        <v>8970</v>
      </c>
      <c r="C4453" s="209" t="s">
        <v>8291</v>
      </c>
      <c r="D4453" s="209" t="s">
        <v>9236</v>
      </c>
      <c r="E4453" s="210" t="s">
        <v>357</v>
      </c>
      <c r="F4453" s="209" t="s">
        <v>357</v>
      </c>
      <c r="G4453" s="209">
        <v>94743</v>
      </c>
      <c r="H4453" s="209" t="s">
        <v>9997</v>
      </c>
      <c r="I4453" s="209" t="s">
        <v>161</v>
      </c>
      <c r="J4453" s="209" t="s">
        <v>5447</v>
      </c>
      <c r="K4453" s="210">
        <v>17.940000000000001</v>
      </c>
      <c r="L4453" s="209" t="s">
        <v>5390</v>
      </c>
    </row>
    <row r="4454" spans="1:12" ht="13.5">
      <c r="A4454" s="209" t="s">
        <v>8969</v>
      </c>
      <c r="B4454" s="209" t="s">
        <v>8970</v>
      </c>
      <c r="C4454" s="209" t="s">
        <v>8291</v>
      </c>
      <c r="D4454" s="209" t="s">
        <v>9236</v>
      </c>
      <c r="E4454" s="210" t="s">
        <v>357</v>
      </c>
      <c r="F4454" s="209" t="s">
        <v>357</v>
      </c>
      <c r="G4454" s="209">
        <v>94744</v>
      </c>
      <c r="H4454" s="209" t="s">
        <v>9998</v>
      </c>
      <c r="I4454" s="209" t="s">
        <v>161</v>
      </c>
      <c r="J4454" s="209" t="s">
        <v>5447</v>
      </c>
      <c r="K4454" s="210">
        <v>22.68</v>
      </c>
      <c r="L4454" s="209" t="s">
        <v>5390</v>
      </c>
    </row>
    <row r="4455" spans="1:12" ht="13.5">
      <c r="A4455" s="209" t="s">
        <v>8969</v>
      </c>
      <c r="B4455" s="209" t="s">
        <v>8970</v>
      </c>
      <c r="C4455" s="209" t="s">
        <v>8291</v>
      </c>
      <c r="D4455" s="209" t="s">
        <v>9236</v>
      </c>
      <c r="E4455" s="210" t="s">
        <v>357</v>
      </c>
      <c r="F4455" s="209" t="s">
        <v>357</v>
      </c>
      <c r="G4455" s="209">
        <v>94746</v>
      </c>
      <c r="H4455" s="209" t="s">
        <v>9999</v>
      </c>
      <c r="I4455" s="209" t="s">
        <v>161</v>
      </c>
      <c r="J4455" s="209" t="s">
        <v>5447</v>
      </c>
      <c r="K4455" s="210">
        <v>31.25</v>
      </c>
      <c r="L4455" s="209" t="s">
        <v>5390</v>
      </c>
    </row>
    <row r="4456" spans="1:12" ht="13.5">
      <c r="A4456" s="209" t="s">
        <v>8969</v>
      </c>
      <c r="B4456" s="209" t="s">
        <v>8970</v>
      </c>
      <c r="C4456" s="209" t="s">
        <v>8291</v>
      </c>
      <c r="D4456" s="209" t="s">
        <v>9236</v>
      </c>
      <c r="E4456" s="210" t="s">
        <v>357</v>
      </c>
      <c r="F4456" s="209" t="s">
        <v>357</v>
      </c>
      <c r="G4456" s="209">
        <v>94748</v>
      </c>
      <c r="H4456" s="209" t="s">
        <v>10000</v>
      </c>
      <c r="I4456" s="209" t="s">
        <v>161</v>
      </c>
      <c r="J4456" s="209" t="s">
        <v>5447</v>
      </c>
      <c r="K4456" s="210">
        <v>74.06</v>
      </c>
      <c r="L4456" s="209" t="s">
        <v>5390</v>
      </c>
    </row>
    <row r="4457" spans="1:12" ht="13.5">
      <c r="A4457" s="209" t="s">
        <v>8969</v>
      </c>
      <c r="B4457" s="209" t="s">
        <v>8970</v>
      </c>
      <c r="C4457" s="209" t="s">
        <v>8291</v>
      </c>
      <c r="D4457" s="209" t="s">
        <v>9236</v>
      </c>
      <c r="E4457" s="210" t="s">
        <v>357</v>
      </c>
      <c r="F4457" s="209" t="s">
        <v>357</v>
      </c>
      <c r="G4457" s="209">
        <v>94750</v>
      </c>
      <c r="H4457" s="209" t="s">
        <v>10001</v>
      </c>
      <c r="I4457" s="209" t="s">
        <v>161</v>
      </c>
      <c r="J4457" s="209" t="s">
        <v>5447</v>
      </c>
      <c r="K4457" s="210">
        <v>145.9</v>
      </c>
      <c r="L4457" s="209" t="s">
        <v>5390</v>
      </c>
    </row>
    <row r="4458" spans="1:12" ht="13.5">
      <c r="A4458" s="209" t="s">
        <v>8969</v>
      </c>
      <c r="B4458" s="209" t="s">
        <v>8970</v>
      </c>
      <c r="C4458" s="209" t="s">
        <v>8291</v>
      </c>
      <c r="D4458" s="209" t="s">
        <v>9236</v>
      </c>
      <c r="E4458" s="210" t="s">
        <v>357</v>
      </c>
      <c r="F4458" s="209" t="s">
        <v>357</v>
      </c>
      <c r="G4458" s="209">
        <v>94752</v>
      </c>
      <c r="H4458" s="209" t="s">
        <v>10002</v>
      </c>
      <c r="I4458" s="209" t="s">
        <v>161</v>
      </c>
      <c r="J4458" s="209" t="s">
        <v>5447</v>
      </c>
      <c r="K4458" s="210">
        <v>177.32</v>
      </c>
      <c r="L4458" s="209" t="s">
        <v>5390</v>
      </c>
    </row>
    <row r="4459" spans="1:12" ht="13.5">
      <c r="A4459" s="209" t="s">
        <v>8969</v>
      </c>
      <c r="B4459" s="209" t="s">
        <v>8970</v>
      </c>
      <c r="C4459" s="209" t="s">
        <v>8291</v>
      </c>
      <c r="D4459" s="209" t="s">
        <v>9236</v>
      </c>
      <c r="E4459" s="210" t="s">
        <v>357</v>
      </c>
      <c r="F4459" s="209" t="s">
        <v>357</v>
      </c>
      <c r="G4459" s="209">
        <v>94754</v>
      </c>
      <c r="H4459" s="209" t="s">
        <v>10003</v>
      </c>
      <c r="I4459" s="209" t="s">
        <v>161</v>
      </c>
      <c r="J4459" s="209" t="s">
        <v>5447</v>
      </c>
      <c r="K4459" s="210">
        <v>238.34</v>
      </c>
      <c r="L4459" s="209" t="s">
        <v>5390</v>
      </c>
    </row>
    <row r="4460" spans="1:12" ht="13.5">
      <c r="A4460" s="209" t="s">
        <v>8969</v>
      </c>
      <c r="B4460" s="209" t="s">
        <v>8970</v>
      </c>
      <c r="C4460" s="209" t="s">
        <v>8291</v>
      </c>
      <c r="D4460" s="209" t="s">
        <v>9236</v>
      </c>
      <c r="E4460" s="210" t="s">
        <v>357</v>
      </c>
      <c r="F4460" s="209" t="s">
        <v>357</v>
      </c>
      <c r="G4460" s="209">
        <v>94756</v>
      </c>
      <c r="H4460" s="209" t="s">
        <v>10004</v>
      </c>
      <c r="I4460" s="209" t="s">
        <v>161</v>
      </c>
      <c r="J4460" s="209" t="s">
        <v>5447</v>
      </c>
      <c r="K4460" s="210">
        <v>11.45</v>
      </c>
      <c r="L4460" s="209" t="s">
        <v>5390</v>
      </c>
    </row>
    <row r="4461" spans="1:12" ht="13.5">
      <c r="A4461" s="209" t="s">
        <v>8969</v>
      </c>
      <c r="B4461" s="209" t="s">
        <v>8970</v>
      </c>
      <c r="C4461" s="209" t="s">
        <v>8291</v>
      </c>
      <c r="D4461" s="209" t="s">
        <v>9236</v>
      </c>
      <c r="E4461" s="210" t="s">
        <v>357</v>
      </c>
      <c r="F4461" s="209" t="s">
        <v>357</v>
      </c>
      <c r="G4461" s="209">
        <v>94757</v>
      </c>
      <c r="H4461" s="209" t="s">
        <v>10005</v>
      </c>
      <c r="I4461" s="209" t="s">
        <v>161</v>
      </c>
      <c r="J4461" s="209" t="s">
        <v>5447</v>
      </c>
      <c r="K4461" s="210">
        <v>16.13</v>
      </c>
      <c r="L4461" s="209" t="s">
        <v>5390</v>
      </c>
    </row>
    <row r="4462" spans="1:12" ht="13.5">
      <c r="A4462" s="209" t="s">
        <v>8969</v>
      </c>
      <c r="B4462" s="209" t="s">
        <v>8970</v>
      </c>
      <c r="C4462" s="209" t="s">
        <v>8291</v>
      </c>
      <c r="D4462" s="209" t="s">
        <v>9236</v>
      </c>
      <c r="E4462" s="210" t="s">
        <v>357</v>
      </c>
      <c r="F4462" s="209" t="s">
        <v>357</v>
      </c>
      <c r="G4462" s="209">
        <v>94758</v>
      </c>
      <c r="H4462" s="209" t="s">
        <v>10006</v>
      </c>
      <c r="I4462" s="209" t="s">
        <v>161</v>
      </c>
      <c r="J4462" s="209" t="s">
        <v>5447</v>
      </c>
      <c r="K4462" s="210">
        <v>44.81</v>
      </c>
      <c r="L4462" s="209" t="s">
        <v>5390</v>
      </c>
    </row>
    <row r="4463" spans="1:12" ht="13.5">
      <c r="A4463" s="209" t="s">
        <v>8969</v>
      </c>
      <c r="B4463" s="209" t="s">
        <v>8970</v>
      </c>
      <c r="C4463" s="209" t="s">
        <v>8291</v>
      </c>
      <c r="D4463" s="209" t="s">
        <v>9236</v>
      </c>
      <c r="E4463" s="210" t="s">
        <v>357</v>
      </c>
      <c r="F4463" s="209" t="s">
        <v>357</v>
      </c>
      <c r="G4463" s="209">
        <v>94759</v>
      </c>
      <c r="H4463" s="209" t="s">
        <v>10007</v>
      </c>
      <c r="I4463" s="209" t="s">
        <v>161</v>
      </c>
      <c r="J4463" s="209" t="s">
        <v>5447</v>
      </c>
      <c r="K4463" s="210">
        <v>54.95</v>
      </c>
      <c r="L4463" s="209" t="s">
        <v>5390</v>
      </c>
    </row>
    <row r="4464" spans="1:12" ht="13.5">
      <c r="A4464" s="209" t="s">
        <v>8969</v>
      </c>
      <c r="B4464" s="209" t="s">
        <v>8970</v>
      </c>
      <c r="C4464" s="209" t="s">
        <v>8291</v>
      </c>
      <c r="D4464" s="209" t="s">
        <v>9236</v>
      </c>
      <c r="E4464" s="210" t="s">
        <v>357</v>
      </c>
      <c r="F4464" s="209" t="s">
        <v>357</v>
      </c>
      <c r="G4464" s="209">
        <v>94760</v>
      </c>
      <c r="H4464" s="209" t="s">
        <v>10008</v>
      </c>
      <c r="I4464" s="209" t="s">
        <v>161</v>
      </c>
      <c r="J4464" s="209" t="s">
        <v>5447</v>
      </c>
      <c r="K4464" s="210">
        <v>92.11</v>
      </c>
      <c r="L4464" s="209" t="s">
        <v>5390</v>
      </c>
    </row>
    <row r="4465" spans="1:12" ht="13.5">
      <c r="A4465" s="209" t="s">
        <v>8969</v>
      </c>
      <c r="B4465" s="209" t="s">
        <v>8970</v>
      </c>
      <c r="C4465" s="209" t="s">
        <v>8291</v>
      </c>
      <c r="D4465" s="209" t="s">
        <v>9236</v>
      </c>
      <c r="E4465" s="210" t="s">
        <v>357</v>
      </c>
      <c r="F4465" s="209" t="s">
        <v>357</v>
      </c>
      <c r="G4465" s="209">
        <v>94761</v>
      </c>
      <c r="H4465" s="209" t="s">
        <v>10009</v>
      </c>
      <c r="I4465" s="209" t="s">
        <v>161</v>
      </c>
      <c r="J4465" s="209" t="s">
        <v>5447</v>
      </c>
      <c r="K4465" s="210">
        <v>195.38</v>
      </c>
      <c r="L4465" s="209" t="s">
        <v>5390</v>
      </c>
    </row>
    <row r="4466" spans="1:12" ht="13.5">
      <c r="A4466" s="209" t="s">
        <v>8969</v>
      </c>
      <c r="B4466" s="209" t="s">
        <v>8970</v>
      </c>
      <c r="C4466" s="209" t="s">
        <v>8291</v>
      </c>
      <c r="D4466" s="209" t="s">
        <v>9236</v>
      </c>
      <c r="E4466" s="210" t="s">
        <v>357</v>
      </c>
      <c r="F4466" s="209" t="s">
        <v>357</v>
      </c>
      <c r="G4466" s="209">
        <v>94762</v>
      </c>
      <c r="H4466" s="209" t="s">
        <v>10010</v>
      </c>
      <c r="I4466" s="209" t="s">
        <v>161</v>
      </c>
      <c r="J4466" s="209" t="s">
        <v>5447</v>
      </c>
      <c r="K4466" s="210">
        <v>239.29</v>
      </c>
      <c r="L4466" s="209" t="s">
        <v>5390</v>
      </c>
    </row>
    <row r="4467" spans="1:12" ht="13.5">
      <c r="A4467" s="209" t="s">
        <v>8969</v>
      </c>
      <c r="B4467" s="209" t="s">
        <v>8970</v>
      </c>
      <c r="C4467" s="209" t="s">
        <v>8291</v>
      </c>
      <c r="D4467" s="209" t="s">
        <v>9236</v>
      </c>
      <c r="E4467" s="210" t="s">
        <v>357</v>
      </c>
      <c r="F4467" s="209" t="s">
        <v>357</v>
      </c>
      <c r="G4467" s="209">
        <v>94763</v>
      </c>
      <c r="H4467" s="209" t="s">
        <v>10011</v>
      </c>
      <c r="I4467" s="209" t="s">
        <v>161</v>
      </c>
      <c r="J4467" s="209" t="s">
        <v>5447</v>
      </c>
      <c r="K4467" s="210">
        <v>291.33</v>
      </c>
      <c r="L4467" s="209" t="s">
        <v>5390</v>
      </c>
    </row>
    <row r="4468" spans="1:12" ht="13.5">
      <c r="A4468" s="209" t="s">
        <v>8969</v>
      </c>
      <c r="B4468" s="209" t="s">
        <v>8970</v>
      </c>
      <c r="C4468" s="209" t="s">
        <v>8291</v>
      </c>
      <c r="D4468" s="209" t="s">
        <v>9236</v>
      </c>
      <c r="E4468" s="210" t="s">
        <v>357</v>
      </c>
      <c r="F4468" s="209" t="s">
        <v>357</v>
      </c>
      <c r="G4468" s="209">
        <v>94764</v>
      </c>
      <c r="H4468" s="209" t="s">
        <v>10012</v>
      </c>
      <c r="I4468" s="209" t="s">
        <v>161</v>
      </c>
      <c r="J4468" s="209" t="s">
        <v>5447</v>
      </c>
      <c r="K4468" s="210">
        <v>33.700000000000003</v>
      </c>
      <c r="L4468" s="209" t="s">
        <v>5390</v>
      </c>
    </row>
    <row r="4469" spans="1:12" ht="13.5">
      <c r="A4469" s="209" t="s">
        <v>8969</v>
      </c>
      <c r="B4469" s="209" t="s">
        <v>8970</v>
      </c>
      <c r="C4469" s="209" t="s">
        <v>8291</v>
      </c>
      <c r="D4469" s="209" t="s">
        <v>9236</v>
      </c>
      <c r="E4469" s="210" t="s">
        <v>357</v>
      </c>
      <c r="F4469" s="209" t="s">
        <v>357</v>
      </c>
      <c r="G4469" s="209">
        <v>94765</v>
      </c>
      <c r="H4469" s="209" t="s">
        <v>10013</v>
      </c>
      <c r="I4469" s="209" t="s">
        <v>161</v>
      </c>
      <c r="J4469" s="209" t="s">
        <v>5447</v>
      </c>
      <c r="K4469" s="210">
        <v>36.659999999999997</v>
      </c>
      <c r="L4469" s="209" t="s">
        <v>5390</v>
      </c>
    </row>
    <row r="4470" spans="1:12" ht="13.5">
      <c r="A4470" s="209" t="s">
        <v>8969</v>
      </c>
      <c r="B4470" s="209" t="s">
        <v>8970</v>
      </c>
      <c r="C4470" s="209" t="s">
        <v>8291</v>
      </c>
      <c r="D4470" s="209" t="s">
        <v>9236</v>
      </c>
      <c r="E4470" s="210" t="s">
        <v>357</v>
      </c>
      <c r="F4470" s="209" t="s">
        <v>357</v>
      </c>
      <c r="G4470" s="209">
        <v>94766</v>
      </c>
      <c r="H4470" s="209" t="s">
        <v>10014</v>
      </c>
      <c r="I4470" s="209" t="s">
        <v>161</v>
      </c>
      <c r="J4470" s="209" t="s">
        <v>5447</v>
      </c>
      <c r="K4470" s="210">
        <v>40.58</v>
      </c>
      <c r="L4470" s="209" t="s">
        <v>5390</v>
      </c>
    </row>
    <row r="4471" spans="1:12" ht="13.5">
      <c r="A4471" s="209" t="s">
        <v>8969</v>
      </c>
      <c r="B4471" s="209" t="s">
        <v>8970</v>
      </c>
      <c r="C4471" s="209" t="s">
        <v>8291</v>
      </c>
      <c r="D4471" s="209" t="s">
        <v>9236</v>
      </c>
      <c r="E4471" s="210" t="s">
        <v>357</v>
      </c>
      <c r="F4471" s="209" t="s">
        <v>357</v>
      </c>
      <c r="G4471" s="209">
        <v>94767</v>
      </c>
      <c r="H4471" s="209" t="s">
        <v>10015</v>
      </c>
      <c r="I4471" s="209" t="s">
        <v>161</v>
      </c>
      <c r="J4471" s="209" t="s">
        <v>5447</v>
      </c>
      <c r="K4471" s="210">
        <v>60.47</v>
      </c>
      <c r="L4471" s="209" t="s">
        <v>5390</v>
      </c>
    </row>
    <row r="4472" spans="1:12" ht="13.5">
      <c r="A4472" s="209" t="s">
        <v>8969</v>
      </c>
      <c r="B4472" s="209" t="s">
        <v>8970</v>
      </c>
      <c r="C4472" s="209" t="s">
        <v>8291</v>
      </c>
      <c r="D4472" s="209" t="s">
        <v>9236</v>
      </c>
      <c r="E4472" s="210" t="s">
        <v>357</v>
      </c>
      <c r="F4472" s="209" t="s">
        <v>357</v>
      </c>
      <c r="G4472" s="209">
        <v>94768</v>
      </c>
      <c r="H4472" s="209" t="s">
        <v>10016</v>
      </c>
      <c r="I4472" s="209" t="s">
        <v>161</v>
      </c>
      <c r="J4472" s="209" t="s">
        <v>5447</v>
      </c>
      <c r="K4472" s="210">
        <v>68.2</v>
      </c>
      <c r="L4472" s="209" t="s">
        <v>5390</v>
      </c>
    </row>
    <row r="4473" spans="1:12" ht="13.5">
      <c r="A4473" s="209" t="s">
        <v>8969</v>
      </c>
      <c r="B4473" s="209" t="s">
        <v>8970</v>
      </c>
      <c r="C4473" s="209" t="s">
        <v>8291</v>
      </c>
      <c r="D4473" s="209" t="s">
        <v>9236</v>
      </c>
      <c r="E4473" s="210" t="s">
        <v>357</v>
      </c>
      <c r="F4473" s="209" t="s">
        <v>357</v>
      </c>
      <c r="G4473" s="209">
        <v>94769</v>
      </c>
      <c r="H4473" s="209" t="s">
        <v>10017</v>
      </c>
      <c r="I4473" s="209" t="s">
        <v>161</v>
      </c>
      <c r="J4473" s="209" t="s">
        <v>5447</v>
      </c>
      <c r="K4473" s="210">
        <v>93.71</v>
      </c>
      <c r="L4473" s="209" t="s">
        <v>5390</v>
      </c>
    </row>
    <row r="4474" spans="1:12" ht="13.5">
      <c r="A4474" s="209" t="s">
        <v>8969</v>
      </c>
      <c r="B4474" s="209" t="s">
        <v>8970</v>
      </c>
      <c r="C4474" s="209" t="s">
        <v>8291</v>
      </c>
      <c r="D4474" s="209" t="s">
        <v>9236</v>
      </c>
      <c r="E4474" s="210" t="s">
        <v>357</v>
      </c>
      <c r="F4474" s="209" t="s">
        <v>357</v>
      </c>
      <c r="G4474" s="209">
        <v>94770</v>
      </c>
      <c r="H4474" s="209" t="s">
        <v>10018</v>
      </c>
      <c r="I4474" s="209" t="s">
        <v>161</v>
      </c>
      <c r="J4474" s="209" t="s">
        <v>5447</v>
      </c>
      <c r="K4474" s="210">
        <v>37.93</v>
      </c>
      <c r="L4474" s="209" t="s">
        <v>5390</v>
      </c>
    </row>
    <row r="4475" spans="1:12" ht="13.5">
      <c r="A4475" s="209" t="s">
        <v>8969</v>
      </c>
      <c r="B4475" s="209" t="s">
        <v>8970</v>
      </c>
      <c r="C4475" s="209" t="s">
        <v>8291</v>
      </c>
      <c r="D4475" s="209" t="s">
        <v>9236</v>
      </c>
      <c r="E4475" s="210" t="s">
        <v>357</v>
      </c>
      <c r="F4475" s="209" t="s">
        <v>357</v>
      </c>
      <c r="G4475" s="209">
        <v>94771</v>
      </c>
      <c r="H4475" s="209" t="s">
        <v>10019</v>
      </c>
      <c r="I4475" s="209" t="s">
        <v>161</v>
      </c>
      <c r="J4475" s="209" t="s">
        <v>5447</v>
      </c>
      <c r="K4475" s="210">
        <v>40.89</v>
      </c>
      <c r="L4475" s="209" t="s">
        <v>5390</v>
      </c>
    </row>
    <row r="4476" spans="1:12" ht="13.5">
      <c r="A4476" s="209" t="s">
        <v>8969</v>
      </c>
      <c r="B4476" s="209" t="s">
        <v>8970</v>
      </c>
      <c r="C4476" s="209" t="s">
        <v>8291</v>
      </c>
      <c r="D4476" s="209" t="s">
        <v>9236</v>
      </c>
      <c r="E4476" s="210" t="s">
        <v>357</v>
      </c>
      <c r="F4476" s="209" t="s">
        <v>357</v>
      </c>
      <c r="G4476" s="209">
        <v>94772</v>
      </c>
      <c r="H4476" s="209" t="s">
        <v>10020</v>
      </c>
      <c r="I4476" s="209" t="s">
        <v>161</v>
      </c>
      <c r="J4476" s="209" t="s">
        <v>5447</v>
      </c>
      <c r="K4476" s="210">
        <v>44.81</v>
      </c>
      <c r="L4476" s="209" t="s">
        <v>5390</v>
      </c>
    </row>
    <row r="4477" spans="1:12" ht="13.5">
      <c r="A4477" s="209" t="s">
        <v>8969</v>
      </c>
      <c r="B4477" s="209" t="s">
        <v>8970</v>
      </c>
      <c r="C4477" s="209" t="s">
        <v>8291</v>
      </c>
      <c r="D4477" s="209" t="s">
        <v>9236</v>
      </c>
      <c r="E4477" s="210" t="s">
        <v>357</v>
      </c>
      <c r="F4477" s="209" t="s">
        <v>357</v>
      </c>
      <c r="G4477" s="209">
        <v>94773</v>
      </c>
      <c r="H4477" s="209" t="s">
        <v>10021</v>
      </c>
      <c r="I4477" s="209" t="s">
        <v>161</v>
      </c>
      <c r="J4477" s="209" t="s">
        <v>5447</v>
      </c>
      <c r="K4477" s="210">
        <v>64.7</v>
      </c>
      <c r="L4477" s="209" t="s">
        <v>5390</v>
      </c>
    </row>
    <row r="4478" spans="1:12" ht="13.5">
      <c r="A4478" s="209" t="s">
        <v>8969</v>
      </c>
      <c r="B4478" s="209" t="s">
        <v>8970</v>
      </c>
      <c r="C4478" s="209" t="s">
        <v>8291</v>
      </c>
      <c r="D4478" s="209" t="s">
        <v>9236</v>
      </c>
      <c r="E4478" s="210" t="s">
        <v>357</v>
      </c>
      <c r="F4478" s="209" t="s">
        <v>357</v>
      </c>
      <c r="G4478" s="209">
        <v>94774</v>
      </c>
      <c r="H4478" s="209" t="s">
        <v>10022</v>
      </c>
      <c r="I4478" s="209" t="s">
        <v>161</v>
      </c>
      <c r="J4478" s="209" t="s">
        <v>5447</v>
      </c>
      <c r="K4478" s="210">
        <v>72.430000000000007</v>
      </c>
      <c r="L4478" s="209" t="s">
        <v>5390</v>
      </c>
    </row>
    <row r="4479" spans="1:12" ht="13.5">
      <c r="A4479" s="209" t="s">
        <v>8969</v>
      </c>
      <c r="B4479" s="209" t="s">
        <v>8970</v>
      </c>
      <c r="C4479" s="209" t="s">
        <v>8291</v>
      </c>
      <c r="D4479" s="209" t="s">
        <v>9236</v>
      </c>
      <c r="E4479" s="210" t="s">
        <v>357</v>
      </c>
      <c r="F4479" s="209" t="s">
        <v>357</v>
      </c>
      <c r="G4479" s="209">
        <v>94775</v>
      </c>
      <c r="H4479" s="209" t="s">
        <v>10023</v>
      </c>
      <c r="I4479" s="209" t="s">
        <v>161</v>
      </c>
      <c r="J4479" s="209" t="s">
        <v>5447</v>
      </c>
      <c r="K4479" s="210">
        <v>99.33</v>
      </c>
      <c r="L4479" s="209" t="s">
        <v>5390</v>
      </c>
    </row>
    <row r="4480" spans="1:12" ht="13.5">
      <c r="A4480" s="209" t="s">
        <v>8969</v>
      </c>
      <c r="B4480" s="209" t="s">
        <v>8970</v>
      </c>
      <c r="C4480" s="209" t="s">
        <v>8291</v>
      </c>
      <c r="D4480" s="209" t="s">
        <v>9236</v>
      </c>
      <c r="E4480" s="210" t="s">
        <v>357</v>
      </c>
      <c r="F4480" s="209" t="s">
        <v>357</v>
      </c>
      <c r="G4480" s="209">
        <v>94783</v>
      </c>
      <c r="H4480" s="209" t="s">
        <v>10024</v>
      </c>
      <c r="I4480" s="209" t="s">
        <v>161</v>
      </c>
      <c r="J4480" s="209" t="s">
        <v>5447</v>
      </c>
      <c r="K4480" s="210">
        <v>21.75</v>
      </c>
      <c r="L4480" s="209" t="s">
        <v>5390</v>
      </c>
    </row>
    <row r="4481" spans="1:12" ht="13.5">
      <c r="A4481" s="209" t="s">
        <v>8969</v>
      </c>
      <c r="B4481" s="209" t="s">
        <v>8970</v>
      </c>
      <c r="C4481" s="209" t="s">
        <v>8291</v>
      </c>
      <c r="D4481" s="209" t="s">
        <v>9236</v>
      </c>
      <c r="E4481" s="210" t="s">
        <v>357</v>
      </c>
      <c r="F4481" s="209" t="s">
        <v>357</v>
      </c>
      <c r="G4481" s="209">
        <v>94785</v>
      </c>
      <c r="H4481" s="209" t="s">
        <v>10025</v>
      </c>
      <c r="I4481" s="209" t="s">
        <v>161</v>
      </c>
      <c r="J4481" s="209" t="s">
        <v>5447</v>
      </c>
      <c r="K4481" s="210">
        <v>24.92</v>
      </c>
      <c r="L4481" s="209" t="s">
        <v>5390</v>
      </c>
    </row>
    <row r="4482" spans="1:12" ht="13.5">
      <c r="A4482" s="209" t="s">
        <v>8969</v>
      </c>
      <c r="B4482" s="209" t="s">
        <v>8970</v>
      </c>
      <c r="C4482" s="209" t="s">
        <v>8291</v>
      </c>
      <c r="D4482" s="209" t="s">
        <v>9236</v>
      </c>
      <c r="E4482" s="210" t="s">
        <v>357</v>
      </c>
      <c r="F4482" s="209" t="s">
        <v>357</v>
      </c>
      <c r="G4482" s="209">
        <v>94789</v>
      </c>
      <c r="H4482" s="209" t="s">
        <v>10026</v>
      </c>
      <c r="I4482" s="209" t="s">
        <v>161</v>
      </c>
      <c r="J4482" s="209" t="s">
        <v>5447</v>
      </c>
      <c r="K4482" s="210">
        <v>277.42</v>
      </c>
      <c r="L4482" s="209" t="s">
        <v>5390</v>
      </c>
    </row>
    <row r="4483" spans="1:12" ht="13.5">
      <c r="A4483" s="209" t="s">
        <v>8969</v>
      </c>
      <c r="B4483" s="209" t="s">
        <v>8970</v>
      </c>
      <c r="C4483" s="209" t="s">
        <v>8291</v>
      </c>
      <c r="D4483" s="209" t="s">
        <v>9236</v>
      </c>
      <c r="E4483" s="210" t="s">
        <v>357</v>
      </c>
      <c r="F4483" s="209" t="s">
        <v>357</v>
      </c>
      <c r="G4483" s="209">
        <v>94790</v>
      </c>
      <c r="H4483" s="209" t="s">
        <v>10027</v>
      </c>
      <c r="I4483" s="209" t="s">
        <v>161</v>
      </c>
      <c r="J4483" s="209" t="s">
        <v>5447</v>
      </c>
      <c r="K4483" s="210">
        <v>384.12</v>
      </c>
      <c r="L4483" s="209" t="s">
        <v>5390</v>
      </c>
    </row>
    <row r="4484" spans="1:12" ht="13.5">
      <c r="A4484" s="209" t="s">
        <v>8969</v>
      </c>
      <c r="B4484" s="209" t="s">
        <v>8970</v>
      </c>
      <c r="C4484" s="209" t="s">
        <v>8291</v>
      </c>
      <c r="D4484" s="209" t="s">
        <v>9236</v>
      </c>
      <c r="E4484" s="210" t="s">
        <v>357</v>
      </c>
      <c r="F4484" s="209" t="s">
        <v>357</v>
      </c>
      <c r="G4484" s="209">
        <v>94791</v>
      </c>
      <c r="H4484" s="209" t="s">
        <v>10028</v>
      </c>
      <c r="I4484" s="209" t="s">
        <v>161</v>
      </c>
      <c r="J4484" s="209" t="s">
        <v>5447</v>
      </c>
      <c r="K4484" s="210">
        <v>507.77</v>
      </c>
      <c r="L4484" s="209" t="s">
        <v>5390</v>
      </c>
    </row>
    <row r="4485" spans="1:12" ht="13.5">
      <c r="A4485" s="209" t="s">
        <v>8969</v>
      </c>
      <c r="B4485" s="209" t="s">
        <v>8970</v>
      </c>
      <c r="C4485" s="209" t="s">
        <v>8291</v>
      </c>
      <c r="D4485" s="209" t="s">
        <v>9236</v>
      </c>
      <c r="E4485" s="210" t="s">
        <v>357</v>
      </c>
      <c r="F4485" s="209" t="s">
        <v>357</v>
      </c>
      <c r="G4485" s="209">
        <v>94863</v>
      </c>
      <c r="H4485" s="209" t="s">
        <v>10029</v>
      </c>
      <c r="I4485" s="209" t="s">
        <v>161</v>
      </c>
      <c r="J4485" s="209" t="s">
        <v>5447</v>
      </c>
      <c r="K4485" s="210">
        <v>140.47999999999999</v>
      </c>
      <c r="L4485" s="209" t="s">
        <v>5390</v>
      </c>
    </row>
    <row r="4486" spans="1:12" ht="13.5">
      <c r="A4486" s="209" t="s">
        <v>8969</v>
      </c>
      <c r="B4486" s="209" t="s">
        <v>8970</v>
      </c>
      <c r="C4486" s="209" t="s">
        <v>8291</v>
      </c>
      <c r="D4486" s="209" t="s">
        <v>9236</v>
      </c>
      <c r="E4486" s="210" t="s">
        <v>357</v>
      </c>
      <c r="F4486" s="209" t="s">
        <v>357</v>
      </c>
      <c r="G4486" s="209">
        <v>95237</v>
      </c>
      <c r="H4486" s="209" t="s">
        <v>10030</v>
      </c>
      <c r="I4486" s="209" t="s">
        <v>161</v>
      </c>
      <c r="J4486" s="209" t="s">
        <v>5447</v>
      </c>
      <c r="K4486" s="210">
        <v>27.32</v>
      </c>
      <c r="L4486" s="209" t="s">
        <v>5390</v>
      </c>
    </row>
    <row r="4487" spans="1:12" ht="13.5">
      <c r="A4487" s="209" t="s">
        <v>8969</v>
      </c>
      <c r="B4487" s="209" t="s">
        <v>8970</v>
      </c>
      <c r="C4487" s="209" t="s">
        <v>8291</v>
      </c>
      <c r="D4487" s="209" t="s">
        <v>9236</v>
      </c>
      <c r="E4487" s="210" t="s">
        <v>357</v>
      </c>
      <c r="F4487" s="209" t="s">
        <v>357</v>
      </c>
      <c r="G4487" s="209">
        <v>95693</v>
      </c>
      <c r="H4487" s="209" t="s">
        <v>10031</v>
      </c>
      <c r="I4487" s="209" t="s">
        <v>161</v>
      </c>
      <c r="J4487" s="209" t="s">
        <v>5447</v>
      </c>
      <c r="K4487" s="210">
        <v>52.79</v>
      </c>
      <c r="L4487" s="209" t="s">
        <v>5390</v>
      </c>
    </row>
    <row r="4488" spans="1:12" ht="13.5">
      <c r="A4488" s="209" t="s">
        <v>8969</v>
      </c>
      <c r="B4488" s="209" t="s">
        <v>8970</v>
      </c>
      <c r="C4488" s="209" t="s">
        <v>8291</v>
      </c>
      <c r="D4488" s="209" t="s">
        <v>9236</v>
      </c>
      <c r="E4488" s="210" t="s">
        <v>357</v>
      </c>
      <c r="F4488" s="209" t="s">
        <v>357</v>
      </c>
      <c r="G4488" s="209">
        <v>95694</v>
      </c>
      <c r="H4488" s="209" t="s">
        <v>10032</v>
      </c>
      <c r="I4488" s="209" t="s">
        <v>161</v>
      </c>
      <c r="J4488" s="209" t="s">
        <v>5447</v>
      </c>
      <c r="K4488" s="210">
        <v>55.93</v>
      </c>
      <c r="L4488" s="209" t="s">
        <v>5390</v>
      </c>
    </row>
    <row r="4489" spans="1:12" ht="13.5">
      <c r="A4489" s="209" t="s">
        <v>8969</v>
      </c>
      <c r="B4489" s="209" t="s">
        <v>8970</v>
      </c>
      <c r="C4489" s="209" t="s">
        <v>8291</v>
      </c>
      <c r="D4489" s="209" t="s">
        <v>9236</v>
      </c>
      <c r="E4489" s="210" t="s">
        <v>357</v>
      </c>
      <c r="F4489" s="209" t="s">
        <v>357</v>
      </c>
      <c r="G4489" s="209">
        <v>95695</v>
      </c>
      <c r="H4489" s="209" t="s">
        <v>10033</v>
      </c>
      <c r="I4489" s="209" t="s">
        <v>161</v>
      </c>
      <c r="J4489" s="209" t="s">
        <v>5447</v>
      </c>
      <c r="K4489" s="210">
        <v>61.63</v>
      </c>
      <c r="L4489" s="209" t="s">
        <v>5390</v>
      </c>
    </row>
    <row r="4490" spans="1:12" ht="13.5">
      <c r="A4490" s="209" t="s">
        <v>8969</v>
      </c>
      <c r="B4490" s="209" t="s">
        <v>8970</v>
      </c>
      <c r="C4490" s="209" t="s">
        <v>8291</v>
      </c>
      <c r="D4490" s="209" t="s">
        <v>9236</v>
      </c>
      <c r="E4490" s="210" t="s">
        <v>357</v>
      </c>
      <c r="F4490" s="209" t="s">
        <v>357</v>
      </c>
      <c r="G4490" s="209">
        <v>95696</v>
      </c>
      <c r="H4490" s="209" t="s">
        <v>10034</v>
      </c>
      <c r="I4490" s="209" t="s">
        <v>161</v>
      </c>
      <c r="J4490" s="209" t="s">
        <v>5389</v>
      </c>
      <c r="K4490" s="210">
        <v>33.36</v>
      </c>
      <c r="L4490" s="209" t="s">
        <v>5390</v>
      </c>
    </row>
    <row r="4491" spans="1:12" ht="13.5">
      <c r="A4491" s="209" t="s">
        <v>8969</v>
      </c>
      <c r="B4491" s="209" t="s">
        <v>8970</v>
      </c>
      <c r="C4491" s="209" t="s">
        <v>8291</v>
      </c>
      <c r="D4491" s="209" t="s">
        <v>9236</v>
      </c>
      <c r="E4491" s="210" t="s">
        <v>357</v>
      </c>
      <c r="F4491" s="209" t="s">
        <v>357</v>
      </c>
      <c r="G4491" s="209">
        <v>96637</v>
      </c>
      <c r="H4491" s="209" t="s">
        <v>10035</v>
      </c>
      <c r="I4491" s="209" t="s">
        <v>161</v>
      </c>
      <c r="J4491" s="209" t="s">
        <v>5389</v>
      </c>
      <c r="K4491" s="210">
        <v>12.8</v>
      </c>
      <c r="L4491" s="209" t="s">
        <v>5390</v>
      </c>
    </row>
    <row r="4492" spans="1:12" ht="13.5">
      <c r="A4492" s="209" t="s">
        <v>8969</v>
      </c>
      <c r="B4492" s="209" t="s">
        <v>8970</v>
      </c>
      <c r="C4492" s="209" t="s">
        <v>8291</v>
      </c>
      <c r="D4492" s="209" t="s">
        <v>9236</v>
      </c>
      <c r="E4492" s="210" t="s">
        <v>357</v>
      </c>
      <c r="F4492" s="209" t="s">
        <v>357</v>
      </c>
      <c r="G4492" s="209">
        <v>96638</v>
      </c>
      <c r="H4492" s="209" t="s">
        <v>10036</v>
      </c>
      <c r="I4492" s="209" t="s">
        <v>161</v>
      </c>
      <c r="J4492" s="209" t="s">
        <v>5389</v>
      </c>
      <c r="K4492" s="210">
        <v>13.16</v>
      </c>
      <c r="L4492" s="209" t="s">
        <v>5390</v>
      </c>
    </row>
    <row r="4493" spans="1:12" ht="13.5">
      <c r="A4493" s="209" t="s">
        <v>8969</v>
      </c>
      <c r="B4493" s="209" t="s">
        <v>8970</v>
      </c>
      <c r="C4493" s="209" t="s">
        <v>8291</v>
      </c>
      <c r="D4493" s="209" t="s">
        <v>9236</v>
      </c>
      <c r="E4493" s="210" t="s">
        <v>357</v>
      </c>
      <c r="F4493" s="209" t="s">
        <v>357</v>
      </c>
      <c r="G4493" s="209">
        <v>96639</v>
      </c>
      <c r="H4493" s="209" t="s">
        <v>10037</v>
      </c>
      <c r="I4493" s="209" t="s">
        <v>161</v>
      </c>
      <c r="J4493" s="209" t="s">
        <v>5389</v>
      </c>
      <c r="K4493" s="210">
        <v>8.9700000000000006</v>
      </c>
      <c r="L4493" s="209" t="s">
        <v>5390</v>
      </c>
    </row>
    <row r="4494" spans="1:12" ht="13.5">
      <c r="A4494" s="209" t="s">
        <v>8969</v>
      </c>
      <c r="B4494" s="209" t="s">
        <v>8970</v>
      </c>
      <c r="C4494" s="209" t="s">
        <v>8291</v>
      </c>
      <c r="D4494" s="209" t="s">
        <v>9236</v>
      </c>
      <c r="E4494" s="210" t="s">
        <v>357</v>
      </c>
      <c r="F4494" s="209" t="s">
        <v>357</v>
      </c>
      <c r="G4494" s="209">
        <v>96640</v>
      </c>
      <c r="H4494" s="209" t="s">
        <v>10038</v>
      </c>
      <c r="I4494" s="209" t="s">
        <v>161</v>
      </c>
      <c r="J4494" s="209" t="s">
        <v>5389</v>
      </c>
      <c r="K4494" s="210">
        <v>22.75</v>
      </c>
      <c r="L4494" s="209" t="s">
        <v>5390</v>
      </c>
    </row>
    <row r="4495" spans="1:12" ht="13.5">
      <c r="A4495" s="209" t="s">
        <v>8969</v>
      </c>
      <c r="B4495" s="209" t="s">
        <v>8970</v>
      </c>
      <c r="C4495" s="209" t="s">
        <v>8291</v>
      </c>
      <c r="D4495" s="209" t="s">
        <v>9236</v>
      </c>
      <c r="E4495" s="210" t="s">
        <v>357</v>
      </c>
      <c r="F4495" s="209" t="s">
        <v>357</v>
      </c>
      <c r="G4495" s="209">
        <v>96641</v>
      </c>
      <c r="H4495" s="209" t="s">
        <v>10039</v>
      </c>
      <c r="I4495" s="209" t="s">
        <v>161</v>
      </c>
      <c r="J4495" s="209" t="s">
        <v>5389</v>
      </c>
      <c r="K4495" s="210">
        <v>14.91</v>
      </c>
      <c r="L4495" s="209" t="s">
        <v>5390</v>
      </c>
    </row>
    <row r="4496" spans="1:12" ht="13.5">
      <c r="A4496" s="209" t="s">
        <v>8969</v>
      </c>
      <c r="B4496" s="209" t="s">
        <v>8970</v>
      </c>
      <c r="C4496" s="209" t="s">
        <v>8291</v>
      </c>
      <c r="D4496" s="209" t="s">
        <v>9236</v>
      </c>
      <c r="E4496" s="210" t="s">
        <v>357</v>
      </c>
      <c r="F4496" s="209" t="s">
        <v>357</v>
      </c>
      <c r="G4496" s="209">
        <v>96642</v>
      </c>
      <c r="H4496" s="209" t="s">
        <v>10040</v>
      </c>
      <c r="I4496" s="209" t="s">
        <v>161</v>
      </c>
      <c r="J4496" s="209" t="s">
        <v>5389</v>
      </c>
      <c r="K4496" s="210">
        <v>16.82</v>
      </c>
      <c r="L4496" s="209" t="s">
        <v>5390</v>
      </c>
    </row>
    <row r="4497" spans="1:12" ht="13.5">
      <c r="A4497" s="209" t="s">
        <v>8969</v>
      </c>
      <c r="B4497" s="209" t="s">
        <v>8970</v>
      </c>
      <c r="C4497" s="209" t="s">
        <v>8291</v>
      </c>
      <c r="D4497" s="209" t="s">
        <v>9236</v>
      </c>
      <c r="E4497" s="210" t="s">
        <v>357</v>
      </c>
      <c r="F4497" s="209" t="s">
        <v>357</v>
      </c>
      <c r="G4497" s="209">
        <v>96643</v>
      </c>
      <c r="H4497" s="209" t="s">
        <v>10041</v>
      </c>
      <c r="I4497" s="209" t="s">
        <v>161</v>
      </c>
      <c r="J4497" s="209" t="s">
        <v>5389</v>
      </c>
      <c r="K4497" s="210">
        <v>39.69</v>
      </c>
      <c r="L4497" s="209" t="s">
        <v>5390</v>
      </c>
    </row>
    <row r="4498" spans="1:12" ht="13.5">
      <c r="A4498" s="209" t="s">
        <v>8969</v>
      </c>
      <c r="B4498" s="209" t="s">
        <v>8970</v>
      </c>
      <c r="C4498" s="209" t="s">
        <v>8291</v>
      </c>
      <c r="D4498" s="209" t="s">
        <v>9236</v>
      </c>
      <c r="E4498" s="210" t="s">
        <v>357</v>
      </c>
      <c r="F4498" s="209" t="s">
        <v>357</v>
      </c>
      <c r="G4498" s="209">
        <v>96650</v>
      </c>
      <c r="H4498" s="209" t="s">
        <v>10042</v>
      </c>
      <c r="I4498" s="209" t="s">
        <v>161</v>
      </c>
      <c r="J4498" s="209" t="s">
        <v>5389</v>
      </c>
      <c r="K4498" s="210">
        <v>7.31</v>
      </c>
      <c r="L4498" s="209" t="s">
        <v>5390</v>
      </c>
    </row>
    <row r="4499" spans="1:12" ht="13.5">
      <c r="A4499" s="209" t="s">
        <v>8969</v>
      </c>
      <c r="B4499" s="209" t="s">
        <v>8970</v>
      </c>
      <c r="C4499" s="209" t="s">
        <v>8291</v>
      </c>
      <c r="D4499" s="209" t="s">
        <v>9236</v>
      </c>
      <c r="E4499" s="210" t="s">
        <v>357</v>
      </c>
      <c r="F4499" s="209" t="s">
        <v>357</v>
      </c>
      <c r="G4499" s="209">
        <v>96651</v>
      </c>
      <c r="H4499" s="209" t="s">
        <v>10043</v>
      </c>
      <c r="I4499" s="209" t="s">
        <v>161</v>
      </c>
      <c r="J4499" s="209" t="s">
        <v>5389</v>
      </c>
      <c r="K4499" s="210">
        <v>7.67</v>
      </c>
      <c r="L4499" s="209" t="s">
        <v>5390</v>
      </c>
    </row>
    <row r="4500" spans="1:12" ht="13.5">
      <c r="A4500" s="209" t="s">
        <v>8969</v>
      </c>
      <c r="B4500" s="209" t="s">
        <v>8970</v>
      </c>
      <c r="C4500" s="209" t="s">
        <v>8291</v>
      </c>
      <c r="D4500" s="209" t="s">
        <v>9236</v>
      </c>
      <c r="E4500" s="210" t="s">
        <v>357</v>
      </c>
      <c r="F4500" s="209" t="s">
        <v>357</v>
      </c>
      <c r="G4500" s="209">
        <v>96652</v>
      </c>
      <c r="H4500" s="209" t="s">
        <v>10044</v>
      </c>
      <c r="I4500" s="209" t="s">
        <v>161</v>
      </c>
      <c r="J4500" s="209" t="s">
        <v>5389</v>
      </c>
      <c r="K4500" s="210">
        <v>8.8000000000000007</v>
      </c>
      <c r="L4500" s="209" t="s">
        <v>5390</v>
      </c>
    </row>
    <row r="4501" spans="1:12" ht="13.5">
      <c r="A4501" s="209" t="s">
        <v>8969</v>
      </c>
      <c r="B4501" s="209" t="s">
        <v>8970</v>
      </c>
      <c r="C4501" s="209" t="s">
        <v>8291</v>
      </c>
      <c r="D4501" s="209" t="s">
        <v>9236</v>
      </c>
      <c r="E4501" s="210" t="s">
        <v>357</v>
      </c>
      <c r="F4501" s="209" t="s">
        <v>357</v>
      </c>
      <c r="G4501" s="209">
        <v>96653</v>
      </c>
      <c r="H4501" s="209" t="s">
        <v>10045</v>
      </c>
      <c r="I4501" s="209" t="s">
        <v>161</v>
      </c>
      <c r="J4501" s="209" t="s">
        <v>5389</v>
      </c>
      <c r="K4501" s="210">
        <v>11.85</v>
      </c>
      <c r="L4501" s="209" t="s">
        <v>5390</v>
      </c>
    </row>
    <row r="4502" spans="1:12" ht="13.5">
      <c r="A4502" s="209" t="s">
        <v>8969</v>
      </c>
      <c r="B4502" s="209" t="s">
        <v>8970</v>
      </c>
      <c r="C4502" s="209" t="s">
        <v>8291</v>
      </c>
      <c r="D4502" s="209" t="s">
        <v>9236</v>
      </c>
      <c r="E4502" s="210" t="s">
        <v>357</v>
      </c>
      <c r="F4502" s="209" t="s">
        <v>357</v>
      </c>
      <c r="G4502" s="209">
        <v>96654</v>
      </c>
      <c r="H4502" s="209" t="s">
        <v>10046</v>
      </c>
      <c r="I4502" s="209" t="s">
        <v>161</v>
      </c>
      <c r="J4502" s="209" t="s">
        <v>5389</v>
      </c>
      <c r="K4502" s="210">
        <v>13.55</v>
      </c>
      <c r="L4502" s="209" t="s">
        <v>5390</v>
      </c>
    </row>
    <row r="4503" spans="1:12" ht="13.5">
      <c r="A4503" s="209" t="s">
        <v>8969</v>
      </c>
      <c r="B4503" s="209" t="s">
        <v>8970</v>
      </c>
      <c r="C4503" s="209" t="s">
        <v>8291</v>
      </c>
      <c r="D4503" s="209" t="s">
        <v>9236</v>
      </c>
      <c r="E4503" s="210" t="s">
        <v>357</v>
      </c>
      <c r="F4503" s="209" t="s">
        <v>357</v>
      </c>
      <c r="G4503" s="209">
        <v>96655</v>
      </c>
      <c r="H4503" s="209" t="s">
        <v>10047</v>
      </c>
      <c r="I4503" s="209" t="s">
        <v>161</v>
      </c>
      <c r="J4503" s="209" t="s">
        <v>5389</v>
      </c>
      <c r="K4503" s="210">
        <v>18.510000000000002</v>
      </c>
      <c r="L4503" s="209" t="s">
        <v>5390</v>
      </c>
    </row>
    <row r="4504" spans="1:12" ht="13.5">
      <c r="A4504" s="209" t="s">
        <v>8969</v>
      </c>
      <c r="B4504" s="209" t="s">
        <v>8970</v>
      </c>
      <c r="C4504" s="209" t="s">
        <v>8291</v>
      </c>
      <c r="D4504" s="209" t="s">
        <v>9236</v>
      </c>
      <c r="E4504" s="210" t="s">
        <v>357</v>
      </c>
      <c r="F4504" s="209" t="s">
        <v>357</v>
      </c>
      <c r="G4504" s="209">
        <v>96656</v>
      </c>
      <c r="H4504" s="209" t="s">
        <v>10048</v>
      </c>
      <c r="I4504" s="209" t="s">
        <v>161</v>
      </c>
      <c r="J4504" s="209" t="s">
        <v>5389</v>
      </c>
      <c r="K4504" s="210">
        <v>5.31</v>
      </c>
      <c r="L4504" s="209" t="s">
        <v>5390</v>
      </c>
    </row>
    <row r="4505" spans="1:12" ht="13.5">
      <c r="A4505" s="209" t="s">
        <v>8969</v>
      </c>
      <c r="B4505" s="209" t="s">
        <v>8970</v>
      </c>
      <c r="C4505" s="209" t="s">
        <v>8291</v>
      </c>
      <c r="D4505" s="209" t="s">
        <v>9236</v>
      </c>
      <c r="E4505" s="210" t="s">
        <v>357</v>
      </c>
      <c r="F4505" s="209" t="s">
        <v>357</v>
      </c>
      <c r="G4505" s="209">
        <v>96657</v>
      </c>
      <c r="H4505" s="209" t="s">
        <v>10049</v>
      </c>
      <c r="I4505" s="209" t="s">
        <v>161</v>
      </c>
      <c r="J4505" s="209" t="s">
        <v>5389</v>
      </c>
      <c r="K4505" s="210">
        <v>21.12</v>
      </c>
      <c r="L4505" s="209" t="s">
        <v>5390</v>
      </c>
    </row>
    <row r="4506" spans="1:12" ht="13.5">
      <c r="A4506" s="209" t="s">
        <v>8969</v>
      </c>
      <c r="B4506" s="209" t="s">
        <v>8970</v>
      </c>
      <c r="C4506" s="209" t="s">
        <v>8291</v>
      </c>
      <c r="D4506" s="209" t="s">
        <v>9236</v>
      </c>
      <c r="E4506" s="210" t="s">
        <v>357</v>
      </c>
      <c r="F4506" s="209" t="s">
        <v>357</v>
      </c>
      <c r="G4506" s="209">
        <v>96658</v>
      </c>
      <c r="H4506" s="209" t="s">
        <v>10050</v>
      </c>
      <c r="I4506" s="209" t="s">
        <v>161</v>
      </c>
      <c r="J4506" s="209" t="s">
        <v>5389</v>
      </c>
      <c r="K4506" s="210">
        <v>13.28</v>
      </c>
      <c r="L4506" s="209" t="s">
        <v>5390</v>
      </c>
    </row>
    <row r="4507" spans="1:12" ht="13.5">
      <c r="A4507" s="209" t="s">
        <v>8969</v>
      </c>
      <c r="B4507" s="209" t="s">
        <v>8970</v>
      </c>
      <c r="C4507" s="209" t="s">
        <v>8291</v>
      </c>
      <c r="D4507" s="209" t="s">
        <v>9236</v>
      </c>
      <c r="E4507" s="210" t="s">
        <v>357</v>
      </c>
      <c r="F4507" s="209" t="s">
        <v>357</v>
      </c>
      <c r="G4507" s="209">
        <v>96659</v>
      </c>
      <c r="H4507" s="209" t="s">
        <v>10051</v>
      </c>
      <c r="I4507" s="209" t="s">
        <v>161</v>
      </c>
      <c r="J4507" s="209" t="s">
        <v>5389</v>
      </c>
      <c r="K4507" s="210">
        <v>7.08</v>
      </c>
      <c r="L4507" s="209" t="s">
        <v>5390</v>
      </c>
    </row>
    <row r="4508" spans="1:12" ht="13.5">
      <c r="A4508" s="209" t="s">
        <v>8969</v>
      </c>
      <c r="B4508" s="209" t="s">
        <v>8970</v>
      </c>
      <c r="C4508" s="209" t="s">
        <v>8291</v>
      </c>
      <c r="D4508" s="209" t="s">
        <v>9236</v>
      </c>
      <c r="E4508" s="210" t="s">
        <v>357</v>
      </c>
      <c r="F4508" s="209" t="s">
        <v>357</v>
      </c>
      <c r="G4508" s="209">
        <v>96660</v>
      </c>
      <c r="H4508" s="209" t="s">
        <v>10052</v>
      </c>
      <c r="I4508" s="209" t="s">
        <v>161</v>
      </c>
      <c r="J4508" s="209" t="s">
        <v>5389</v>
      </c>
      <c r="K4508" s="210">
        <v>28.88</v>
      </c>
      <c r="L4508" s="209" t="s">
        <v>5390</v>
      </c>
    </row>
    <row r="4509" spans="1:12" ht="13.5">
      <c r="A4509" s="209" t="s">
        <v>8969</v>
      </c>
      <c r="B4509" s="209" t="s">
        <v>8970</v>
      </c>
      <c r="C4509" s="209" t="s">
        <v>8291</v>
      </c>
      <c r="D4509" s="209" t="s">
        <v>9236</v>
      </c>
      <c r="E4509" s="210" t="s">
        <v>357</v>
      </c>
      <c r="F4509" s="209" t="s">
        <v>357</v>
      </c>
      <c r="G4509" s="209">
        <v>96661</v>
      </c>
      <c r="H4509" s="209" t="s">
        <v>10053</v>
      </c>
      <c r="I4509" s="209" t="s">
        <v>161</v>
      </c>
      <c r="J4509" s="209" t="s">
        <v>5389</v>
      </c>
      <c r="K4509" s="210">
        <v>28.6</v>
      </c>
      <c r="L4509" s="209" t="s">
        <v>5390</v>
      </c>
    </row>
    <row r="4510" spans="1:12" ht="13.5">
      <c r="A4510" s="209" t="s">
        <v>8969</v>
      </c>
      <c r="B4510" s="209" t="s">
        <v>8970</v>
      </c>
      <c r="C4510" s="209" t="s">
        <v>8291</v>
      </c>
      <c r="D4510" s="209" t="s">
        <v>9236</v>
      </c>
      <c r="E4510" s="210" t="s">
        <v>357</v>
      </c>
      <c r="F4510" s="209" t="s">
        <v>357</v>
      </c>
      <c r="G4510" s="209">
        <v>96662</v>
      </c>
      <c r="H4510" s="209" t="s">
        <v>10054</v>
      </c>
      <c r="I4510" s="209" t="s">
        <v>161</v>
      </c>
      <c r="J4510" s="209" t="s">
        <v>5389</v>
      </c>
      <c r="K4510" s="210">
        <v>7.96</v>
      </c>
      <c r="L4510" s="209" t="s">
        <v>5390</v>
      </c>
    </row>
    <row r="4511" spans="1:12" ht="13.5">
      <c r="A4511" s="209" t="s">
        <v>8969</v>
      </c>
      <c r="B4511" s="209" t="s">
        <v>8970</v>
      </c>
      <c r="C4511" s="209" t="s">
        <v>8291</v>
      </c>
      <c r="D4511" s="209" t="s">
        <v>9236</v>
      </c>
      <c r="E4511" s="210" t="s">
        <v>357</v>
      </c>
      <c r="F4511" s="209" t="s">
        <v>357</v>
      </c>
      <c r="G4511" s="209">
        <v>96663</v>
      </c>
      <c r="H4511" s="209" t="s">
        <v>10055</v>
      </c>
      <c r="I4511" s="209" t="s">
        <v>161</v>
      </c>
      <c r="J4511" s="209" t="s">
        <v>5389</v>
      </c>
      <c r="K4511" s="210">
        <v>13.89</v>
      </c>
      <c r="L4511" s="209" t="s">
        <v>5390</v>
      </c>
    </row>
    <row r="4512" spans="1:12" ht="13.5">
      <c r="A4512" s="209" t="s">
        <v>8969</v>
      </c>
      <c r="B4512" s="209" t="s">
        <v>8970</v>
      </c>
      <c r="C4512" s="209" t="s">
        <v>8291</v>
      </c>
      <c r="D4512" s="209" t="s">
        <v>9236</v>
      </c>
      <c r="E4512" s="210" t="s">
        <v>357</v>
      </c>
      <c r="F4512" s="209" t="s">
        <v>357</v>
      </c>
      <c r="G4512" s="209">
        <v>96664</v>
      </c>
      <c r="H4512" s="209" t="s">
        <v>10056</v>
      </c>
      <c r="I4512" s="209" t="s">
        <v>161</v>
      </c>
      <c r="J4512" s="209" t="s">
        <v>5389</v>
      </c>
      <c r="K4512" s="210">
        <v>15.36</v>
      </c>
      <c r="L4512" s="209" t="s">
        <v>5390</v>
      </c>
    </row>
    <row r="4513" spans="1:12" ht="13.5">
      <c r="A4513" s="209" t="s">
        <v>8969</v>
      </c>
      <c r="B4513" s="209" t="s">
        <v>8970</v>
      </c>
      <c r="C4513" s="209" t="s">
        <v>8291</v>
      </c>
      <c r="D4513" s="209" t="s">
        <v>9236</v>
      </c>
      <c r="E4513" s="210" t="s">
        <v>357</v>
      </c>
      <c r="F4513" s="209" t="s">
        <v>357</v>
      </c>
      <c r="G4513" s="209">
        <v>96665</v>
      </c>
      <c r="H4513" s="209" t="s">
        <v>10057</v>
      </c>
      <c r="I4513" s="209" t="s">
        <v>161</v>
      </c>
      <c r="J4513" s="209" t="s">
        <v>5389</v>
      </c>
      <c r="K4513" s="210">
        <v>9.5</v>
      </c>
      <c r="L4513" s="209" t="s">
        <v>5390</v>
      </c>
    </row>
    <row r="4514" spans="1:12" ht="13.5">
      <c r="A4514" s="209" t="s">
        <v>8969</v>
      </c>
      <c r="B4514" s="209" t="s">
        <v>8970</v>
      </c>
      <c r="C4514" s="209" t="s">
        <v>8291</v>
      </c>
      <c r="D4514" s="209" t="s">
        <v>9236</v>
      </c>
      <c r="E4514" s="210" t="s">
        <v>357</v>
      </c>
      <c r="F4514" s="209" t="s">
        <v>357</v>
      </c>
      <c r="G4514" s="209">
        <v>96666</v>
      </c>
      <c r="H4514" s="209" t="s">
        <v>10058</v>
      </c>
      <c r="I4514" s="209" t="s">
        <v>161</v>
      </c>
      <c r="J4514" s="209" t="s">
        <v>5389</v>
      </c>
      <c r="K4514" s="210">
        <v>14.11</v>
      </c>
      <c r="L4514" s="209" t="s">
        <v>5390</v>
      </c>
    </row>
    <row r="4515" spans="1:12" ht="13.5">
      <c r="A4515" s="209" t="s">
        <v>8969</v>
      </c>
      <c r="B4515" s="209" t="s">
        <v>8970</v>
      </c>
      <c r="C4515" s="209" t="s">
        <v>8291</v>
      </c>
      <c r="D4515" s="209" t="s">
        <v>9236</v>
      </c>
      <c r="E4515" s="210" t="s">
        <v>357</v>
      </c>
      <c r="F4515" s="209" t="s">
        <v>357</v>
      </c>
      <c r="G4515" s="209">
        <v>96667</v>
      </c>
      <c r="H4515" s="209" t="s">
        <v>10059</v>
      </c>
      <c r="I4515" s="209" t="s">
        <v>161</v>
      </c>
      <c r="J4515" s="209" t="s">
        <v>5389</v>
      </c>
      <c r="K4515" s="210">
        <v>20.38</v>
      </c>
      <c r="L4515" s="209" t="s">
        <v>5390</v>
      </c>
    </row>
    <row r="4516" spans="1:12" ht="13.5">
      <c r="A4516" s="209" t="s">
        <v>8969</v>
      </c>
      <c r="B4516" s="209" t="s">
        <v>8970</v>
      </c>
      <c r="C4516" s="209" t="s">
        <v>8291</v>
      </c>
      <c r="D4516" s="209" t="s">
        <v>9236</v>
      </c>
      <c r="E4516" s="210" t="s">
        <v>357</v>
      </c>
      <c r="F4516" s="209" t="s">
        <v>357</v>
      </c>
      <c r="G4516" s="209">
        <v>96684</v>
      </c>
      <c r="H4516" s="209" t="s">
        <v>10060</v>
      </c>
      <c r="I4516" s="209" t="s">
        <v>161</v>
      </c>
      <c r="J4516" s="209" t="s">
        <v>5389</v>
      </c>
      <c r="K4516" s="210">
        <v>9.3000000000000007</v>
      </c>
      <c r="L4516" s="209" t="s">
        <v>5390</v>
      </c>
    </row>
    <row r="4517" spans="1:12" ht="13.5">
      <c r="A4517" s="209" t="s">
        <v>8969</v>
      </c>
      <c r="B4517" s="209" t="s">
        <v>8970</v>
      </c>
      <c r="C4517" s="209" t="s">
        <v>8291</v>
      </c>
      <c r="D4517" s="209" t="s">
        <v>9236</v>
      </c>
      <c r="E4517" s="210" t="s">
        <v>357</v>
      </c>
      <c r="F4517" s="209" t="s">
        <v>357</v>
      </c>
      <c r="G4517" s="209">
        <v>96685</v>
      </c>
      <c r="H4517" s="209" t="s">
        <v>10061</v>
      </c>
      <c r="I4517" s="209" t="s">
        <v>161</v>
      </c>
      <c r="J4517" s="209" t="s">
        <v>5389</v>
      </c>
      <c r="K4517" s="210">
        <v>9.66</v>
      </c>
      <c r="L4517" s="209" t="s">
        <v>5390</v>
      </c>
    </row>
    <row r="4518" spans="1:12" ht="13.5">
      <c r="A4518" s="209" t="s">
        <v>8969</v>
      </c>
      <c r="B4518" s="209" t="s">
        <v>8970</v>
      </c>
      <c r="C4518" s="209" t="s">
        <v>8291</v>
      </c>
      <c r="D4518" s="209" t="s">
        <v>9236</v>
      </c>
      <c r="E4518" s="210" t="s">
        <v>357</v>
      </c>
      <c r="F4518" s="209" t="s">
        <v>357</v>
      </c>
      <c r="G4518" s="209">
        <v>96686</v>
      </c>
      <c r="H4518" s="209" t="s">
        <v>10062</v>
      </c>
      <c r="I4518" s="209" t="s">
        <v>161</v>
      </c>
      <c r="J4518" s="209" t="s">
        <v>5389</v>
      </c>
      <c r="K4518" s="210">
        <v>12.05</v>
      </c>
      <c r="L4518" s="209" t="s">
        <v>5390</v>
      </c>
    </row>
    <row r="4519" spans="1:12" ht="13.5">
      <c r="A4519" s="209" t="s">
        <v>8969</v>
      </c>
      <c r="B4519" s="209" t="s">
        <v>8970</v>
      </c>
      <c r="C4519" s="209" t="s">
        <v>8291</v>
      </c>
      <c r="D4519" s="209" t="s">
        <v>9236</v>
      </c>
      <c r="E4519" s="210" t="s">
        <v>357</v>
      </c>
      <c r="F4519" s="209" t="s">
        <v>357</v>
      </c>
      <c r="G4519" s="209">
        <v>96687</v>
      </c>
      <c r="H4519" s="209" t="s">
        <v>10063</v>
      </c>
      <c r="I4519" s="209" t="s">
        <v>161</v>
      </c>
      <c r="J4519" s="209" t="s">
        <v>5389</v>
      </c>
      <c r="K4519" s="210">
        <v>15.1</v>
      </c>
      <c r="L4519" s="209" t="s">
        <v>5390</v>
      </c>
    </row>
    <row r="4520" spans="1:12" ht="13.5">
      <c r="A4520" s="209" t="s">
        <v>8969</v>
      </c>
      <c r="B4520" s="209" t="s">
        <v>8970</v>
      </c>
      <c r="C4520" s="209" t="s">
        <v>8291</v>
      </c>
      <c r="D4520" s="209" t="s">
        <v>9236</v>
      </c>
      <c r="E4520" s="210" t="s">
        <v>357</v>
      </c>
      <c r="F4520" s="209" t="s">
        <v>357</v>
      </c>
      <c r="G4520" s="209">
        <v>96688</v>
      </c>
      <c r="H4520" s="209" t="s">
        <v>10064</v>
      </c>
      <c r="I4520" s="209" t="s">
        <v>161</v>
      </c>
      <c r="J4520" s="209" t="s">
        <v>5389</v>
      </c>
      <c r="K4520" s="210">
        <v>18.25</v>
      </c>
      <c r="L4520" s="209" t="s">
        <v>5390</v>
      </c>
    </row>
    <row r="4521" spans="1:12" ht="13.5">
      <c r="A4521" s="209" t="s">
        <v>8969</v>
      </c>
      <c r="B4521" s="209" t="s">
        <v>8970</v>
      </c>
      <c r="C4521" s="209" t="s">
        <v>8291</v>
      </c>
      <c r="D4521" s="209" t="s">
        <v>9236</v>
      </c>
      <c r="E4521" s="210" t="s">
        <v>357</v>
      </c>
      <c r="F4521" s="209" t="s">
        <v>357</v>
      </c>
      <c r="G4521" s="209">
        <v>96689</v>
      </c>
      <c r="H4521" s="209" t="s">
        <v>10065</v>
      </c>
      <c r="I4521" s="209" t="s">
        <v>161</v>
      </c>
      <c r="J4521" s="209" t="s">
        <v>5389</v>
      </c>
      <c r="K4521" s="210">
        <v>23.21</v>
      </c>
      <c r="L4521" s="209" t="s">
        <v>5390</v>
      </c>
    </row>
    <row r="4522" spans="1:12" ht="13.5">
      <c r="A4522" s="209" t="s">
        <v>8969</v>
      </c>
      <c r="B4522" s="209" t="s">
        <v>8970</v>
      </c>
      <c r="C4522" s="209" t="s">
        <v>8291</v>
      </c>
      <c r="D4522" s="209" t="s">
        <v>9236</v>
      </c>
      <c r="E4522" s="210" t="s">
        <v>357</v>
      </c>
      <c r="F4522" s="209" t="s">
        <v>357</v>
      </c>
      <c r="G4522" s="209">
        <v>96690</v>
      </c>
      <c r="H4522" s="209" t="s">
        <v>10066</v>
      </c>
      <c r="I4522" s="209" t="s">
        <v>161</v>
      </c>
      <c r="J4522" s="209" t="s">
        <v>5389</v>
      </c>
      <c r="K4522" s="210">
        <v>25.74</v>
      </c>
      <c r="L4522" s="209" t="s">
        <v>5390</v>
      </c>
    </row>
    <row r="4523" spans="1:12" ht="13.5">
      <c r="A4523" s="209" t="s">
        <v>8969</v>
      </c>
      <c r="B4523" s="209" t="s">
        <v>8970</v>
      </c>
      <c r="C4523" s="209" t="s">
        <v>8291</v>
      </c>
      <c r="D4523" s="209" t="s">
        <v>9236</v>
      </c>
      <c r="E4523" s="210" t="s">
        <v>357</v>
      </c>
      <c r="F4523" s="209" t="s">
        <v>357</v>
      </c>
      <c r="G4523" s="209">
        <v>96691</v>
      </c>
      <c r="H4523" s="209" t="s">
        <v>10067</v>
      </c>
      <c r="I4523" s="209" t="s">
        <v>161</v>
      </c>
      <c r="J4523" s="209" t="s">
        <v>5389</v>
      </c>
      <c r="K4523" s="210">
        <v>33.590000000000003</v>
      </c>
      <c r="L4523" s="209" t="s">
        <v>5390</v>
      </c>
    </row>
    <row r="4524" spans="1:12" ht="13.5">
      <c r="A4524" s="209" t="s">
        <v>8969</v>
      </c>
      <c r="B4524" s="209" t="s">
        <v>8970</v>
      </c>
      <c r="C4524" s="209" t="s">
        <v>8291</v>
      </c>
      <c r="D4524" s="209" t="s">
        <v>9236</v>
      </c>
      <c r="E4524" s="210" t="s">
        <v>357</v>
      </c>
      <c r="F4524" s="209" t="s">
        <v>357</v>
      </c>
      <c r="G4524" s="209">
        <v>96692</v>
      </c>
      <c r="H4524" s="209" t="s">
        <v>10068</v>
      </c>
      <c r="I4524" s="209" t="s">
        <v>161</v>
      </c>
      <c r="J4524" s="209" t="s">
        <v>5389</v>
      </c>
      <c r="K4524" s="210">
        <v>36.840000000000003</v>
      </c>
      <c r="L4524" s="209" t="s">
        <v>5390</v>
      </c>
    </row>
    <row r="4525" spans="1:12" ht="13.5">
      <c r="A4525" s="209" t="s">
        <v>8969</v>
      </c>
      <c r="B4525" s="209" t="s">
        <v>8970</v>
      </c>
      <c r="C4525" s="209" t="s">
        <v>8291</v>
      </c>
      <c r="D4525" s="209" t="s">
        <v>9236</v>
      </c>
      <c r="E4525" s="210" t="s">
        <v>357</v>
      </c>
      <c r="F4525" s="209" t="s">
        <v>357</v>
      </c>
      <c r="G4525" s="209">
        <v>96693</v>
      </c>
      <c r="H4525" s="209" t="s">
        <v>10069</v>
      </c>
      <c r="I4525" s="209" t="s">
        <v>161</v>
      </c>
      <c r="J4525" s="209" t="s">
        <v>5389</v>
      </c>
      <c r="K4525" s="210">
        <v>50.86</v>
      </c>
      <c r="L4525" s="209" t="s">
        <v>5390</v>
      </c>
    </row>
    <row r="4526" spans="1:12" ht="13.5">
      <c r="A4526" s="209" t="s">
        <v>8969</v>
      </c>
      <c r="B4526" s="209" t="s">
        <v>8970</v>
      </c>
      <c r="C4526" s="209" t="s">
        <v>8291</v>
      </c>
      <c r="D4526" s="209" t="s">
        <v>9236</v>
      </c>
      <c r="E4526" s="210" t="s">
        <v>357</v>
      </c>
      <c r="F4526" s="209" t="s">
        <v>357</v>
      </c>
      <c r="G4526" s="209">
        <v>96694</v>
      </c>
      <c r="H4526" s="209" t="s">
        <v>10070</v>
      </c>
      <c r="I4526" s="209" t="s">
        <v>161</v>
      </c>
      <c r="J4526" s="209" t="s">
        <v>5389</v>
      </c>
      <c r="K4526" s="210">
        <v>80.599999999999994</v>
      </c>
      <c r="L4526" s="209" t="s">
        <v>5390</v>
      </c>
    </row>
    <row r="4527" spans="1:12" ht="13.5">
      <c r="A4527" s="209" t="s">
        <v>8969</v>
      </c>
      <c r="B4527" s="209" t="s">
        <v>8970</v>
      </c>
      <c r="C4527" s="209" t="s">
        <v>8291</v>
      </c>
      <c r="D4527" s="209" t="s">
        <v>9236</v>
      </c>
      <c r="E4527" s="210" t="s">
        <v>357</v>
      </c>
      <c r="F4527" s="209" t="s">
        <v>357</v>
      </c>
      <c r="G4527" s="209">
        <v>96695</v>
      </c>
      <c r="H4527" s="209" t="s">
        <v>10071</v>
      </c>
      <c r="I4527" s="209" t="s">
        <v>161</v>
      </c>
      <c r="J4527" s="209" t="s">
        <v>5389</v>
      </c>
      <c r="K4527" s="210">
        <v>89.15</v>
      </c>
      <c r="L4527" s="209" t="s">
        <v>5390</v>
      </c>
    </row>
    <row r="4528" spans="1:12" ht="13.5">
      <c r="A4528" s="209" t="s">
        <v>8969</v>
      </c>
      <c r="B4528" s="209" t="s">
        <v>8970</v>
      </c>
      <c r="C4528" s="209" t="s">
        <v>8291</v>
      </c>
      <c r="D4528" s="209" t="s">
        <v>9236</v>
      </c>
      <c r="E4528" s="210" t="s">
        <v>357</v>
      </c>
      <c r="F4528" s="209" t="s">
        <v>357</v>
      </c>
      <c r="G4528" s="209">
        <v>96696</v>
      </c>
      <c r="H4528" s="209" t="s">
        <v>10072</v>
      </c>
      <c r="I4528" s="209" t="s">
        <v>161</v>
      </c>
      <c r="J4528" s="209" t="s">
        <v>5389</v>
      </c>
      <c r="K4528" s="210">
        <v>100.83</v>
      </c>
      <c r="L4528" s="209" t="s">
        <v>5390</v>
      </c>
    </row>
    <row r="4529" spans="1:12" ht="13.5">
      <c r="A4529" s="209" t="s">
        <v>8969</v>
      </c>
      <c r="B4529" s="209" t="s">
        <v>8970</v>
      </c>
      <c r="C4529" s="209" t="s">
        <v>8291</v>
      </c>
      <c r="D4529" s="209" t="s">
        <v>9236</v>
      </c>
      <c r="E4529" s="210" t="s">
        <v>357</v>
      </c>
      <c r="F4529" s="209" t="s">
        <v>357</v>
      </c>
      <c r="G4529" s="209">
        <v>96697</v>
      </c>
      <c r="H4529" s="209" t="s">
        <v>10073</v>
      </c>
      <c r="I4529" s="209" t="s">
        <v>161</v>
      </c>
      <c r="J4529" s="209" t="s">
        <v>5389</v>
      </c>
      <c r="K4529" s="210">
        <v>304.64</v>
      </c>
      <c r="L4529" s="209" t="s">
        <v>5390</v>
      </c>
    </row>
    <row r="4530" spans="1:12" ht="13.5">
      <c r="A4530" s="209" t="s">
        <v>8969</v>
      </c>
      <c r="B4530" s="209" t="s">
        <v>8970</v>
      </c>
      <c r="C4530" s="209" t="s">
        <v>8291</v>
      </c>
      <c r="D4530" s="209" t="s">
        <v>9236</v>
      </c>
      <c r="E4530" s="210" t="s">
        <v>357</v>
      </c>
      <c r="F4530" s="209" t="s">
        <v>357</v>
      </c>
      <c r="G4530" s="209">
        <v>96698</v>
      </c>
      <c r="H4530" s="209" t="s">
        <v>10074</v>
      </c>
      <c r="I4530" s="209" t="s">
        <v>161</v>
      </c>
      <c r="J4530" s="209" t="s">
        <v>5389</v>
      </c>
      <c r="K4530" s="210">
        <v>6.64</v>
      </c>
      <c r="L4530" s="209" t="s">
        <v>5390</v>
      </c>
    </row>
    <row r="4531" spans="1:12" ht="13.5">
      <c r="A4531" s="209" t="s">
        <v>8969</v>
      </c>
      <c r="B4531" s="209" t="s">
        <v>8970</v>
      </c>
      <c r="C4531" s="209" t="s">
        <v>8291</v>
      </c>
      <c r="D4531" s="209" t="s">
        <v>9236</v>
      </c>
      <c r="E4531" s="210" t="s">
        <v>357</v>
      </c>
      <c r="F4531" s="209" t="s">
        <v>357</v>
      </c>
      <c r="G4531" s="209">
        <v>96699</v>
      </c>
      <c r="H4531" s="209" t="s">
        <v>10075</v>
      </c>
      <c r="I4531" s="209" t="s">
        <v>161</v>
      </c>
      <c r="J4531" s="209" t="s">
        <v>5389</v>
      </c>
      <c r="K4531" s="210">
        <v>22.45</v>
      </c>
      <c r="L4531" s="209" t="s">
        <v>5390</v>
      </c>
    </row>
    <row r="4532" spans="1:12" ht="13.5">
      <c r="A4532" s="209" t="s">
        <v>8969</v>
      </c>
      <c r="B4532" s="209" t="s">
        <v>8970</v>
      </c>
      <c r="C4532" s="209" t="s">
        <v>8291</v>
      </c>
      <c r="D4532" s="209" t="s">
        <v>9236</v>
      </c>
      <c r="E4532" s="210" t="s">
        <v>357</v>
      </c>
      <c r="F4532" s="209" t="s">
        <v>357</v>
      </c>
      <c r="G4532" s="209">
        <v>96700</v>
      </c>
      <c r="H4532" s="209" t="s">
        <v>10076</v>
      </c>
      <c r="I4532" s="209" t="s">
        <v>161</v>
      </c>
      <c r="J4532" s="209" t="s">
        <v>5389</v>
      </c>
      <c r="K4532" s="210">
        <v>14.61</v>
      </c>
      <c r="L4532" s="209" t="s">
        <v>5390</v>
      </c>
    </row>
    <row r="4533" spans="1:12" ht="13.5">
      <c r="A4533" s="209" t="s">
        <v>8969</v>
      </c>
      <c r="B4533" s="209" t="s">
        <v>8970</v>
      </c>
      <c r="C4533" s="209" t="s">
        <v>8291</v>
      </c>
      <c r="D4533" s="209" t="s">
        <v>9236</v>
      </c>
      <c r="E4533" s="210" t="s">
        <v>357</v>
      </c>
      <c r="F4533" s="209" t="s">
        <v>357</v>
      </c>
      <c r="G4533" s="209">
        <v>96701</v>
      </c>
      <c r="H4533" s="209" t="s">
        <v>10077</v>
      </c>
      <c r="I4533" s="209" t="s">
        <v>161</v>
      </c>
      <c r="J4533" s="209" t="s">
        <v>5389</v>
      </c>
      <c r="K4533" s="210">
        <v>9.24</v>
      </c>
      <c r="L4533" s="209" t="s">
        <v>5390</v>
      </c>
    </row>
    <row r="4534" spans="1:12" ht="13.5">
      <c r="A4534" s="209" t="s">
        <v>8969</v>
      </c>
      <c r="B4534" s="209" t="s">
        <v>8970</v>
      </c>
      <c r="C4534" s="209" t="s">
        <v>8291</v>
      </c>
      <c r="D4534" s="209" t="s">
        <v>9236</v>
      </c>
      <c r="E4534" s="210" t="s">
        <v>357</v>
      </c>
      <c r="F4534" s="209" t="s">
        <v>357</v>
      </c>
      <c r="G4534" s="209">
        <v>96702</v>
      </c>
      <c r="H4534" s="209" t="s">
        <v>10078</v>
      </c>
      <c r="I4534" s="209" t="s">
        <v>161</v>
      </c>
      <c r="J4534" s="209" t="s">
        <v>5389</v>
      </c>
      <c r="K4534" s="210">
        <v>9.7100000000000009</v>
      </c>
      <c r="L4534" s="209" t="s">
        <v>5390</v>
      </c>
    </row>
    <row r="4535" spans="1:12" ht="13.5">
      <c r="A4535" s="209" t="s">
        <v>8969</v>
      </c>
      <c r="B4535" s="209" t="s">
        <v>8970</v>
      </c>
      <c r="C4535" s="209" t="s">
        <v>8291</v>
      </c>
      <c r="D4535" s="209" t="s">
        <v>9236</v>
      </c>
      <c r="E4535" s="210" t="s">
        <v>357</v>
      </c>
      <c r="F4535" s="209" t="s">
        <v>357</v>
      </c>
      <c r="G4535" s="209">
        <v>96703</v>
      </c>
      <c r="H4535" s="209" t="s">
        <v>10079</v>
      </c>
      <c r="I4535" s="209" t="s">
        <v>161</v>
      </c>
      <c r="J4535" s="209" t="s">
        <v>5389</v>
      </c>
      <c r="K4535" s="210">
        <v>17.02</v>
      </c>
      <c r="L4535" s="209" t="s">
        <v>5390</v>
      </c>
    </row>
    <row r="4536" spans="1:12" ht="13.5">
      <c r="A4536" s="209" t="s">
        <v>8969</v>
      </c>
      <c r="B4536" s="209" t="s">
        <v>8970</v>
      </c>
      <c r="C4536" s="209" t="s">
        <v>8291</v>
      </c>
      <c r="D4536" s="209" t="s">
        <v>9236</v>
      </c>
      <c r="E4536" s="210" t="s">
        <v>357</v>
      </c>
      <c r="F4536" s="209" t="s">
        <v>357</v>
      </c>
      <c r="G4536" s="209">
        <v>96704</v>
      </c>
      <c r="H4536" s="209" t="s">
        <v>10080</v>
      </c>
      <c r="I4536" s="209" t="s">
        <v>161</v>
      </c>
      <c r="J4536" s="209" t="s">
        <v>5389</v>
      </c>
      <c r="K4536" s="210">
        <v>17.57</v>
      </c>
      <c r="L4536" s="209" t="s">
        <v>5390</v>
      </c>
    </row>
    <row r="4537" spans="1:12" ht="13.5">
      <c r="A4537" s="209" t="s">
        <v>8969</v>
      </c>
      <c r="B4537" s="209" t="s">
        <v>8970</v>
      </c>
      <c r="C4537" s="209" t="s">
        <v>8291</v>
      </c>
      <c r="D4537" s="209" t="s">
        <v>9236</v>
      </c>
      <c r="E4537" s="210" t="s">
        <v>357</v>
      </c>
      <c r="F4537" s="209" t="s">
        <v>357</v>
      </c>
      <c r="G4537" s="209">
        <v>96705</v>
      </c>
      <c r="H4537" s="209" t="s">
        <v>10081</v>
      </c>
      <c r="I4537" s="209" t="s">
        <v>161</v>
      </c>
      <c r="J4537" s="209" t="s">
        <v>5389</v>
      </c>
      <c r="K4537" s="210">
        <v>20.64</v>
      </c>
      <c r="L4537" s="209" t="s">
        <v>5390</v>
      </c>
    </row>
    <row r="4538" spans="1:12" ht="13.5">
      <c r="A4538" s="209" t="s">
        <v>8969</v>
      </c>
      <c r="B4538" s="209" t="s">
        <v>8970</v>
      </c>
      <c r="C4538" s="209" t="s">
        <v>8291</v>
      </c>
      <c r="D4538" s="209" t="s">
        <v>9236</v>
      </c>
      <c r="E4538" s="210" t="s">
        <v>357</v>
      </c>
      <c r="F4538" s="209" t="s">
        <v>357</v>
      </c>
      <c r="G4538" s="209">
        <v>96706</v>
      </c>
      <c r="H4538" s="209" t="s">
        <v>10082</v>
      </c>
      <c r="I4538" s="209" t="s">
        <v>161</v>
      </c>
      <c r="J4538" s="209" t="s">
        <v>5389</v>
      </c>
      <c r="K4538" s="210">
        <v>30.95</v>
      </c>
      <c r="L4538" s="209" t="s">
        <v>5390</v>
      </c>
    </row>
    <row r="4539" spans="1:12" ht="13.5">
      <c r="A4539" s="209" t="s">
        <v>8969</v>
      </c>
      <c r="B4539" s="209" t="s">
        <v>8970</v>
      </c>
      <c r="C4539" s="209" t="s">
        <v>8291</v>
      </c>
      <c r="D4539" s="209" t="s">
        <v>9236</v>
      </c>
      <c r="E4539" s="210" t="s">
        <v>357</v>
      </c>
      <c r="F4539" s="209" t="s">
        <v>357</v>
      </c>
      <c r="G4539" s="209">
        <v>96707</v>
      </c>
      <c r="H4539" s="209" t="s">
        <v>10083</v>
      </c>
      <c r="I4539" s="209" t="s">
        <v>161</v>
      </c>
      <c r="J4539" s="209" t="s">
        <v>5389</v>
      </c>
      <c r="K4539" s="210">
        <v>50.55</v>
      </c>
      <c r="L4539" s="209" t="s">
        <v>5390</v>
      </c>
    </row>
    <row r="4540" spans="1:12" ht="13.5">
      <c r="A4540" s="209" t="s">
        <v>8969</v>
      </c>
      <c r="B4540" s="209" t="s">
        <v>8970</v>
      </c>
      <c r="C4540" s="209" t="s">
        <v>8291</v>
      </c>
      <c r="D4540" s="209" t="s">
        <v>9236</v>
      </c>
      <c r="E4540" s="210" t="s">
        <v>357</v>
      </c>
      <c r="F4540" s="209" t="s">
        <v>357</v>
      </c>
      <c r="G4540" s="209">
        <v>96708</v>
      </c>
      <c r="H4540" s="209" t="s">
        <v>10084</v>
      </c>
      <c r="I4540" s="209" t="s">
        <v>161</v>
      </c>
      <c r="J4540" s="209" t="s">
        <v>5389</v>
      </c>
      <c r="K4540" s="210">
        <v>77.3</v>
      </c>
      <c r="L4540" s="209" t="s">
        <v>5390</v>
      </c>
    </row>
    <row r="4541" spans="1:12" ht="13.5">
      <c r="A4541" s="209" t="s">
        <v>8969</v>
      </c>
      <c r="B4541" s="209" t="s">
        <v>8970</v>
      </c>
      <c r="C4541" s="209" t="s">
        <v>8291</v>
      </c>
      <c r="D4541" s="209" t="s">
        <v>9236</v>
      </c>
      <c r="E4541" s="210" t="s">
        <v>357</v>
      </c>
      <c r="F4541" s="209" t="s">
        <v>357</v>
      </c>
      <c r="G4541" s="209">
        <v>96709</v>
      </c>
      <c r="H4541" s="209" t="s">
        <v>10085</v>
      </c>
      <c r="I4541" s="209" t="s">
        <v>161</v>
      </c>
      <c r="J4541" s="209" t="s">
        <v>5389</v>
      </c>
      <c r="K4541" s="210">
        <v>98.81</v>
      </c>
      <c r="L4541" s="209" t="s">
        <v>5390</v>
      </c>
    </row>
    <row r="4542" spans="1:12" ht="13.5">
      <c r="A4542" s="209" t="s">
        <v>8969</v>
      </c>
      <c r="B4542" s="209" t="s">
        <v>8970</v>
      </c>
      <c r="C4542" s="209" t="s">
        <v>8291</v>
      </c>
      <c r="D4542" s="209" t="s">
        <v>9236</v>
      </c>
      <c r="E4542" s="210" t="s">
        <v>357</v>
      </c>
      <c r="F4542" s="209" t="s">
        <v>357</v>
      </c>
      <c r="G4542" s="209">
        <v>96710</v>
      </c>
      <c r="H4542" s="209" t="s">
        <v>10086</v>
      </c>
      <c r="I4542" s="209" t="s">
        <v>161</v>
      </c>
      <c r="J4542" s="209" t="s">
        <v>5389</v>
      </c>
      <c r="K4542" s="210">
        <v>12.14</v>
      </c>
      <c r="L4542" s="209" t="s">
        <v>5390</v>
      </c>
    </row>
    <row r="4543" spans="1:12" ht="13.5">
      <c r="A4543" s="209" t="s">
        <v>8969</v>
      </c>
      <c r="B4543" s="209" t="s">
        <v>8970</v>
      </c>
      <c r="C4543" s="209" t="s">
        <v>8291</v>
      </c>
      <c r="D4543" s="209" t="s">
        <v>9236</v>
      </c>
      <c r="E4543" s="210" t="s">
        <v>357</v>
      </c>
      <c r="F4543" s="209" t="s">
        <v>357</v>
      </c>
      <c r="G4543" s="209">
        <v>96711</v>
      </c>
      <c r="H4543" s="209" t="s">
        <v>10087</v>
      </c>
      <c r="I4543" s="209" t="s">
        <v>161</v>
      </c>
      <c r="J4543" s="209" t="s">
        <v>5389</v>
      </c>
      <c r="K4543" s="210">
        <v>18.45</v>
      </c>
      <c r="L4543" s="209" t="s">
        <v>5390</v>
      </c>
    </row>
    <row r="4544" spans="1:12" ht="13.5">
      <c r="A4544" s="209" t="s">
        <v>8969</v>
      </c>
      <c r="B4544" s="209" t="s">
        <v>8970</v>
      </c>
      <c r="C4544" s="209" t="s">
        <v>8291</v>
      </c>
      <c r="D4544" s="209" t="s">
        <v>9236</v>
      </c>
      <c r="E4544" s="210" t="s">
        <v>357</v>
      </c>
      <c r="F4544" s="209" t="s">
        <v>357</v>
      </c>
      <c r="G4544" s="209">
        <v>96712</v>
      </c>
      <c r="H4544" s="209" t="s">
        <v>10088</v>
      </c>
      <c r="I4544" s="209" t="s">
        <v>161</v>
      </c>
      <c r="J4544" s="209" t="s">
        <v>5389</v>
      </c>
      <c r="K4544" s="210">
        <v>26.65</v>
      </c>
      <c r="L4544" s="209" t="s">
        <v>5390</v>
      </c>
    </row>
    <row r="4545" spans="1:12" ht="13.5">
      <c r="A4545" s="209" t="s">
        <v>8969</v>
      </c>
      <c r="B4545" s="209" t="s">
        <v>8970</v>
      </c>
      <c r="C4545" s="209" t="s">
        <v>8291</v>
      </c>
      <c r="D4545" s="209" t="s">
        <v>9236</v>
      </c>
      <c r="E4545" s="210" t="s">
        <v>357</v>
      </c>
      <c r="F4545" s="209" t="s">
        <v>357</v>
      </c>
      <c r="G4545" s="209">
        <v>96713</v>
      </c>
      <c r="H4545" s="209" t="s">
        <v>10089</v>
      </c>
      <c r="I4545" s="209" t="s">
        <v>161</v>
      </c>
      <c r="J4545" s="209" t="s">
        <v>5389</v>
      </c>
      <c r="K4545" s="210">
        <v>41.59</v>
      </c>
      <c r="L4545" s="209" t="s">
        <v>5390</v>
      </c>
    </row>
    <row r="4546" spans="1:12" ht="13.5">
      <c r="A4546" s="209" t="s">
        <v>8969</v>
      </c>
      <c r="B4546" s="209" t="s">
        <v>8970</v>
      </c>
      <c r="C4546" s="209" t="s">
        <v>8291</v>
      </c>
      <c r="D4546" s="209" t="s">
        <v>9236</v>
      </c>
      <c r="E4546" s="210" t="s">
        <v>357</v>
      </c>
      <c r="F4546" s="209" t="s">
        <v>357</v>
      </c>
      <c r="G4546" s="209">
        <v>96714</v>
      </c>
      <c r="H4546" s="209" t="s">
        <v>10090</v>
      </c>
      <c r="I4546" s="209" t="s">
        <v>161</v>
      </c>
      <c r="J4546" s="209" t="s">
        <v>5389</v>
      </c>
      <c r="K4546" s="210">
        <v>59.71</v>
      </c>
      <c r="L4546" s="209" t="s">
        <v>5390</v>
      </c>
    </row>
    <row r="4547" spans="1:12" ht="13.5">
      <c r="A4547" s="209" t="s">
        <v>8969</v>
      </c>
      <c r="B4547" s="209" t="s">
        <v>8970</v>
      </c>
      <c r="C4547" s="209" t="s">
        <v>8291</v>
      </c>
      <c r="D4547" s="209" t="s">
        <v>9236</v>
      </c>
      <c r="E4547" s="210" t="s">
        <v>357</v>
      </c>
      <c r="F4547" s="209" t="s">
        <v>357</v>
      </c>
      <c r="G4547" s="209">
        <v>96715</v>
      </c>
      <c r="H4547" s="209" t="s">
        <v>10091</v>
      </c>
      <c r="I4547" s="209" t="s">
        <v>161</v>
      </c>
      <c r="J4547" s="209" t="s">
        <v>5389</v>
      </c>
      <c r="K4547" s="210">
        <v>108.44</v>
      </c>
      <c r="L4547" s="209" t="s">
        <v>5390</v>
      </c>
    </row>
    <row r="4548" spans="1:12" ht="13.5">
      <c r="A4548" s="209" t="s">
        <v>8969</v>
      </c>
      <c r="B4548" s="209" t="s">
        <v>8970</v>
      </c>
      <c r="C4548" s="209" t="s">
        <v>8291</v>
      </c>
      <c r="D4548" s="209" t="s">
        <v>9236</v>
      </c>
      <c r="E4548" s="210" t="s">
        <v>357</v>
      </c>
      <c r="F4548" s="209" t="s">
        <v>357</v>
      </c>
      <c r="G4548" s="209">
        <v>96716</v>
      </c>
      <c r="H4548" s="209" t="s">
        <v>10092</v>
      </c>
      <c r="I4548" s="209" t="s">
        <v>161</v>
      </c>
      <c r="J4548" s="209" t="s">
        <v>5389</v>
      </c>
      <c r="K4548" s="210">
        <v>141.71</v>
      </c>
      <c r="L4548" s="209" t="s">
        <v>5390</v>
      </c>
    </row>
    <row r="4549" spans="1:12" ht="13.5">
      <c r="A4549" s="209" t="s">
        <v>8969</v>
      </c>
      <c r="B4549" s="209" t="s">
        <v>8970</v>
      </c>
      <c r="C4549" s="209" t="s">
        <v>8291</v>
      </c>
      <c r="D4549" s="209" t="s">
        <v>9236</v>
      </c>
      <c r="E4549" s="210" t="s">
        <v>357</v>
      </c>
      <c r="F4549" s="209" t="s">
        <v>357</v>
      </c>
      <c r="G4549" s="209">
        <v>96717</v>
      </c>
      <c r="H4549" s="209" t="s">
        <v>10093</v>
      </c>
      <c r="I4549" s="209" t="s">
        <v>161</v>
      </c>
      <c r="J4549" s="209" t="s">
        <v>5389</v>
      </c>
      <c r="K4549" s="210">
        <v>275.41000000000003</v>
      </c>
      <c r="L4549" s="209" t="s">
        <v>5390</v>
      </c>
    </row>
    <row r="4550" spans="1:12" ht="13.5">
      <c r="A4550" s="209" t="s">
        <v>8969</v>
      </c>
      <c r="B4550" s="209" t="s">
        <v>8970</v>
      </c>
      <c r="C4550" s="209" t="s">
        <v>8291</v>
      </c>
      <c r="D4550" s="209" t="s">
        <v>9236</v>
      </c>
      <c r="E4550" s="210" t="s">
        <v>357</v>
      </c>
      <c r="F4550" s="209" t="s">
        <v>357</v>
      </c>
      <c r="G4550" s="209">
        <v>96736</v>
      </c>
      <c r="H4550" s="209" t="s">
        <v>10094</v>
      </c>
      <c r="I4550" s="209" t="s">
        <v>161</v>
      </c>
      <c r="J4550" s="209" t="s">
        <v>5389</v>
      </c>
      <c r="K4550" s="210">
        <v>5.58</v>
      </c>
      <c r="L4550" s="209" t="s">
        <v>5390</v>
      </c>
    </row>
    <row r="4551" spans="1:12" ht="13.5">
      <c r="A4551" s="209" t="s">
        <v>8969</v>
      </c>
      <c r="B4551" s="209" t="s">
        <v>8970</v>
      </c>
      <c r="C4551" s="209" t="s">
        <v>8291</v>
      </c>
      <c r="D4551" s="209" t="s">
        <v>9236</v>
      </c>
      <c r="E4551" s="210" t="s">
        <v>357</v>
      </c>
      <c r="F4551" s="209" t="s">
        <v>357</v>
      </c>
      <c r="G4551" s="209">
        <v>96737</v>
      </c>
      <c r="H4551" s="209" t="s">
        <v>10095</v>
      </c>
      <c r="I4551" s="209" t="s">
        <v>161</v>
      </c>
      <c r="J4551" s="209" t="s">
        <v>5389</v>
      </c>
      <c r="K4551" s="210">
        <v>5.39</v>
      </c>
      <c r="L4551" s="209" t="s">
        <v>5390</v>
      </c>
    </row>
    <row r="4552" spans="1:12" ht="13.5">
      <c r="A4552" s="209" t="s">
        <v>8969</v>
      </c>
      <c r="B4552" s="209" t="s">
        <v>8970</v>
      </c>
      <c r="C4552" s="209" t="s">
        <v>8291</v>
      </c>
      <c r="D4552" s="209" t="s">
        <v>9236</v>
      </c>
      <c r="E4552" s="210" t="s">
        <v>357</v>
      </c>
      <c r="F4552" s="209" t="s">
        <v>357</v>
      </c>
      <c r="G4552" s="209">
        <v>96738</v>
      </c>
      <c r="H4552" s="209" t="s">
        <v>10096</v>
      </c>
      <c r="I4552" s="209" t="s">
        <v>161</v>
      </c>
      <c r="J4552" s="209" t="s">
        <v>5389</v>
      </c>
      <c r="K4552" s="210">
        <v>21.2</v>
      </c>
      <c r="L4552" s="209" t="s">
        <v>5390</v>
      </c>
    </row>
    <row r="4553" spans="1:12" ht="13.5">
      <c r="A4553" s="209" t="s">
        <v>8969</v>
      </c>
      <c r="B4553" s="209" t="s">
        <v>8970</v>
      </c>
      <c r="C4553" s="209" t="s">
        <v>8291</v>
      </c>
      <c r="D4553" s="209" t="s">
        <v>9236</v>
      </c>
      <c r="E4553" s="210" t="s">
        <v>357</v>
      </c>
      <c r="F4553" s="209" t="s">
        <v>357</v>
      </c>
      <c r="G4553" s="209">
        <v>96739</v>
      </c>
      <c r="H4553" s="209" t="s">
        <v>10097</v>
      </c>
      <c r="I4553" s="209" t="s">
        <v>161</v>
      </c>
      <c r="J4553" s="209" t="s">
        <v>5389</v>
      </c>
      <c r="K4553" s="210">
        <v>7.93</v>
      </c>
      <c r="L4553" s="209" t="s">
        <v>5390</v>
      </c>
    </row>
    <row r="4554" spans="1:12" ht="13.5">
      <c r="A4554" s="209" t="s">
        <v>8969</v>
      </c>
      <c r="B4554" s="209" t="s">
        <v>8970</v>
      </c>
      <c r="C4554" s="209" t="s">
        <v>8291</v>
      </c>
      <c r="D4554" s="209" t="s">
        <v>9236</v>
      </c>
      <c r="E4554" s="210" t="s">
        <v>357</v>
      </c>
      <c r="F4554" s="209" t="s">
        <v>357</v>
      </c>
      <c r="G4554" s="209">
        <v>96740</v>
      </c>
      <c r="H4554" s="209" t="s">
        <v>10098</v>
      </c>
      <c r="I4554" s="209" t="s">
        <v>161</v>
      </c>
      <c r="J4554" s="209" t="s">
        <v>5389</v>
      </c>
      <c r="K4554" s="210">
        <v>29.82</v>
      </c>
      <c r="L4554" s="209" t="s">
        <v>5390</v>
      </c>
    </row>
    <row r="4555" spans="1:12" ht="13.5">
      <c r="A4555" s="209" t="s">
        <v>8969</v>
      </c>
      <c r="B4555" s="209" t="s">
        <v>8970</v>
      </c>
      <c r="C4555" s="209" t="s">
        <v>8291</v>
      </c>
      <c r="D4555" s="209" t="s">
        <v>9236</v>
      </c>
      <c r="E4555" s="210" t="s">
        <v>357</v>
      </c>
      <c r="F4555" s="209" t="s">
        <v>357</v>
      </c>
      <c r="G4555" s="209">
        <v>96741</v>
      </c>
      <c r="H4555" s="209" t="s">
        <v>10099</v>
      </c>
      <c r="I4555" s="209" t="s">
        <v>161</v>
      </c>
      <c r="J4555" s="209" t="s">
        <v>5389</v>
      </c>
      <c r="K4555" s="210">
        <v>14.54</v>
      </c>
      <c r="L4555" s="209" t="s">
        <v>5390</v>
      </c>
    </row>
    <row r="4556" spans="1:12" ht="13.5">
      <c r="A4556" s="209" t="s">
        <v>8969</v>
      </c>
      <c r="B4556" s="209" t="s">
        <v>8970</v>
      </c>
      <c r="C4556" s="209" t="s">
        <v>8291</v>
      </c>
      <c r="D4556" s="209" t="s">
        <v>9236</v>
      </c>
      <c r="E4556" s="210" t="s">
        <v>357</v>
      </c>
      <c r="F4556" s="209" t="s">
        <v>357</v>
      </c>
      <c r="G4556" s="209">
        <v>96742</v>
      </c>
      <c r="H4556" s="209" t="s">
        <v>10100</v>
      </c>
      <c r="I4556" s="209" t="s">
        <v>161</v>
      </c>
      <c r="J4556" s="209" t="s">
        <v>5389</v>
      </c>
      <c r="K4556" s="210">
        <v>19.010000000000002</v>
      </c>
      <c r="L4556" s="209" t="s">
        <v>5390</v>
      </c>
    </row>
    <row r="4557" spans="1:12" ht="13.5">
      <c r="A4557" s="209" t="s">
        <v>8969</v>
      </c>
      <c r="B4557" s="209" t="s">
        <v>8970</v>
      </c>
      <c r="C4557" s="209" t="s">
        <v>8291</v>
      </c>
      <c r="D4557" s="209" t="s">
        <v>9236</v>
      </c>
      <c r="E4557" s="210" t="s">
        <v>357</v>
      </c>
      <c r="F4557" s="209" t="s">
        <v>357</v>
      </c>
      <c r="G4557" s="209">
        <v>96743</v>
      </c>
      <c r="H4557" s="209" t="s">
        <v>10101</v>
      </c>
      <c r="I4557" s="209" t="s">
        <v>161</v>
      </c>
      <c r="J4557" s="209" t="s">
        <v>5389</v>
      </c>
      <c r="K4557" s="210">
        <v>27.42</v>
      </c>
      <c r="L4557" s="209" t="s">
        <v>5390</v>
      </c>
    </row>
    <row r="4558" spans="1:12" ht="13.5">
      <c r="A4558" s="209" t="s">
        <v>8969</v>
      </c>
      <c r="B4558" s="209" t="s">
        <v>8970</v>
      </c>
      <c r="C4558" s="209" t="s">
        <v>8291</v>
      </c>
      <c r="D4558" s="209" t="s">
        <v>9236</v>
      </c>
      <c r="E4558" s="210" t="s">
        <v>357</v>
      </c>
      <c r="F4558" s="209" t="s">
        <v>357</v>
      </c>
      <c r="G4558" s="209">
        <v>96744</v>
      </c>
      <c r="H4558" s="209" t="s">
        <v>10102</v>
      </c>
      <c r="I4558" s="209" t="s">
        <v>161</v>
      </c>
      <c r="J4558" s="209" t="s">
        <v>5389</v>
      </c>
      <c r="K4558" s="210">
        <v>49.47</v>
      </c>
      <c r="L4558" s="209" t="s">
        <v>5390</v>
      </c>
    </row>
    <row r="4559" spans="1:12" ht="13.5">
      <c r="A4559" s="209" t="s">
        <v>8969</v>
      </c>
      <c r="B4559" s="209" t="s">
        <v>8970</v>
      </c>
      <c r="C4559" s="209" t="s">
        <v>8291</v>
      </c>
      <c r="D4559" s="209" t="s">
        <v>9236</v>
      </c>
      <c r="E4559" s="210" t="s">
        <v>357</v>
      </c>
      <c r="F4559" s="209" t="s">
        <v>357</v>
      </c>
      <c r="G4559" s="209">
        <v>96745</v>
      </c>
      <c r="H4559" s="209" t="s">
        <v>10103</v>
      </c>
      <c r="I4559" s="209" t="s">
        <v>161</v>
      </c>
      <c r="J4559" s="209" t="s">
        <v>5389</v>
      </c>
      <c r="K4559" s="210">
        <v>74.010000000000005</v>
      </c>
      <c r="L4559" s="209" t="s">
        <v>5390</v>
      </c>
    </row>
    <row r="4560" spans="1:12" ht="13.5">
      <c r="A4560" s="209" t="s">
        <v>8969</v>
      </c>
      <c r="B4560" s="209" t="s">
        <v>8970</v>
      </c>
      <c r="C4560" s="209" t="s">
        <v>8291</v>
      </c>
      <c r="D4560" s="209" t="s">
        <v>9236</v>
      </c>
      <c r="E4560" s="210" t="s">
        <v>357</v>
      </c>
      <c r="F4560" s="209" t="s">
        <v>357</v>
      </c>
      <c r="G4560" s="209">
        <v>96746</v>
      </c>
      <c r="H4560" s="209" t="s">
        <v>10104</v>
      </c>
      <c r="I4560" s="209" t="s">
        <v>161</v>
      </c>
      <c r="J4560" s="209" t="s">
        <v>5389</v>
      </c>
      <c r="K4560" s="210">
        <v>98.8</v>
      </c>
      <c r="L4560" s="209" t="s">
        <v>5390</v>
      </c>
    </row>
    <row r="4561" spans="1:12" ht="13.5">
      <c r="A4561" s="209" t="s">
        <v>8969</v>
      </c>
      <c r="B4561" s="209" t="s">
        <v>8970</v>
      </c>
      <c r="C4561" s="209" t="s">
        <v>8291</v>
      </c>
      <c r="D4561" s="209" t="s">
        <v>9236</v>
      </c>
      <c r="E4561" s="210" t="s">
        <v>357</v>
      </c>
      <c r="F4561" s="209" t="s">
        <v>357</v>
      </c>
      <c r="G4561" s="209">
        <v>96747</v>
      </c>
      <c r="H4561" s="209" t="s">
        <v>10105</v>
      </c>
      <c r="I4561" s="209" t="s">
        <v>161</v>
      </c>
      <c r="J4561" s="209" t="s">
        <v>5389</v>
      </c>
      <c r="K4561" s="210">
        <v>6.83</v>
      </c>
      <c r="L4561" s="209" t="s">
        <v>5390</v>
      </c>
    </row>
    <row r="4562" spans="1:12" ht="13.5">
      <c r="A4562" s="209" t="s">
        <v>8969</v>
      </c>
      <c r="B4562" s="209" t="s">
        <v>8970</v>
      </c>
      <c r="C4562" s="209" t="s">
        <v>8291</v>
      </c>
      <c r="D4562" s="209" t="s">
        <v>9236</v>
      </c>
      <c r="E4562" s="210" t="s">
        <v>357</v>
      </c>
      <c r="F4562" s="209" t="s">
        <v>357</v>
      </c>
      <c r="G4562" s="209">
        <v>96748</v>
      </c>
      <c r="H4562" s="209" t="s">
        <v>10106</v>
      </c>
      <c r="I4562" s="209" t="s">
        <v>161</v>
      </c>
      <c r="J4562" s="209" t="s">
        <v>5389</v>
      </c>
      <c r="K4562" s="210">
        <v>7.43</v>
      </c>
      <c r="L4562" s="209" t="s">
        <v>5390</v>
      </c>
    </row>
    <row r="4563" spans="1:12" ht="13.5">
      <c r="A4563" s="209" t="s">
        <v>8969</v>
      </c>
      <c r="B4563" s="209" t="s">
        <v>8970</v>
      </c>
      <c r="C4563" s="209" t="s">
        <v>8291</v>
      </c>
      <c r="D4563" s="209" t="s">
        <v>9236</v>
      </c>
      <c r="E4563" s="210" t="s">
        <v>357</v>
      </c>
      <c r="F4563" s="209" t="s">
        <v>357</v>
      </c>
      <c r="G4563" s="209">
        <v>96749</v>
      </c>
      <c r="H4563" s="209" t="s">
        <v>10107</v>
      </c>
      <c r="I4563" s="209" t="s">
        <v>161</v>
      </c>
      <c r="J4563" s="209" t="s">
        <v>5389</v>
      </c>
      <c r="K4563" s="210">
        <v>10.07</v>
      </c>
      <c r="L4563" s="209" t="s">
        <v>5390</v>
      </c>
    </row>
    <row r="4564" spans="1:12" ht="13.5">
      <c r="A4564" s="209" t="s">
        <v>8969</v>
      </c>
      <c r="B4564" s="209" t="s">
        <v>8970</v>
      </c>
      <c r="C4564" s="209" t="s">
        <v>8291</v>
      </c>
      <c r="D4564" s="209" t="s">
        <v>9236</v>
      </c>
      <c r="E4564" s="210" t="s">
        <v>357</v>
      </c>
      <c r="F4564" s="209" t="s">
        <v>357</v>
      </c>
      <c r="G4564" s="209">
        <v>96750</v>
      </c>
      <c r="H4564" s="209" t="s">
        <v>10108</v>
      </c>
      <c r="I4564" s="209" t="s">
        <v>161</v>
      </c>
      <c r="J4564" s="209" t="s">
        <v>5389</v>
      </c>
      <c r="K4564" s="210">
        <v>14.53</v>
      </c>
      <c r="L4564" s="209" t="s">
        <v>5390</v>
      </c>
    </row>
    <row r="4565" spans="1:12" ht="13.5">
      <c r="A4565" s="209" t="s">
        <v>8969</v>
      </c>
      <c r="B4565" s="209" t="s">
        <v>8970</v>
      </c>
      <c r="C4565" s="209" t="s">
        <v>8291</v>
      </c>
      <c r="D4565" s="209" t="s">
        <v>9236</v>
      </c>
      <c r="E4565" s="210" t="s">
        <v>357</v>
      </c>
      <c r="F4565" s="209" t="s">
        <v>357</v>
      </c>
      <c r="G4565" s="209">
        <v>96751</v>
      </c>
      <c r="H4565" s="209" t="s">
        <v>10109</v>
      </c>
      <c r="I4565" s="209" t="s">
        <v>161</v>
      </c>
      <c r="J4565" s="209" t="s">
        <v>5389</v>
      </c>
      <c r="K4565" s="210">
        <v>23.21</v>
      </c>
      <c r="L4565" s="209" t="s">
        <v>5390</v>
      </c>
    </row>
    <row r="4566" spans="1:12" ht="13.5">
      <c r="A4566" s="209" t="s">
        <v>8969</v>
      </c>
      <c r="B4566" s="209" t="s">
        <v>8970</v>
      </c>
      <c r="C4566" s="209" t="s">
        <v>8291</v>
      </c>
      <c r="D4566" s="209" t="s">
        <v>9236</v>
      </c>
      <c r="E4566" s="210" t="s">
        <v>357</v>
      </c>
      <c r="F4566" s="209" t="s">
        <v>357</v>
      </c>
      <c r="G4566" s="209">
        <v>96752</v>
      </c>
      <c r="H4566" s="209" t="s">
        <v>10110</v>
      </c>
      <c r="I4566" s="209" t="s">
        <v>161</v>
      </c>
      <c r="J4566" s="209" t="s">
        <v>5389</v>
      </c>
      <c r="K4566" s="210">
        <v>31.48</v>
      </c>
      <c r="L4566" s="209" t="s">
        <v>5390</v>
      </c>
    </row>
    <row r="4567" spans="1:12" ht="13.5">
      <c r="A4567" s="209" t="s">
        <v>8969</v>
      </c>
      <c r="B4567" s="209" t="s">
        <v>8970</v>
      </c>
      <c r="C4567" s="209" t="s">
        <v>8291</v>
      </c>
      <c r="D4567" s="209" t="s">
        <v>9236</v>
      </c>
      <c r="E4567" s="210" t="s">
        <v>357</v>
      </c>
      <c r="F4567" s="209" t="s">
        <v>357</v>
      </c>
      <c r="G4567" s="209">
        <v>96753</v>
      </c>
      <c r="H4567" s="209" t="s">
        <v>10111</v>
      </c>
      <c r="I4567" s="209" t="s">
        <v>161</v>
      </c>
      <c r="J4567" s="209" t="s">
        <v>5389</v>
      </c>
      <c r="K4567" s="210">
        <v>78.959999999999994</v>
      </c>
      <c r="L4567" s="209" t="s">
        <v>5390</v>
      </c>
    </row>
    <row r="4568" spans="1:12" ht="13.5">
      <c r="A4568" s="209" t="s">
        <v>8969</v>
      </c>
      <c r="B4568" s="209" t="s">
        <v>8970</v>
      </c>
      <c r="C4568" s="209" t="s">
        <v>8291</v>
      </c>
      <c r="D4568" s="209" t="s">
        <v>9236</v>
      </c>
      <c r="E4568" s="210" t="s">
        <v>357</v>
      </c>
      <c r="F4568" s="209" t="s">
        <v>357</v>
      </c>
      <c r="G4568" s="209">
        <v>96754</v>
      </c>
      <c r="H4568" s="209" t="s">
        <v>10112</v>
      </c>
      <c r="I4568" s="209" t="s">
        <v>161</v>
      </c>
      <c r="J4568" s="209" t="s">
        <v>5389</v>
      </c>
      <c r="K4568" s="210">
        <v>95.89</v>
      </c>
      <c r="L4568" s="209" t="s">
        <v>5390</v>
      </c>
    </row>
    <row r="4569" spans="1:12" ht="13.5">
      <c r="A4569" s="209" t="s">
        <v>8969</v>
      </c>
      <c r="B4569" s="209" t="s">
        <v>8970</v>
      </c>
      <c r="C4569" s="209" t="s">
        <v>8291</v>
      </c>
      <c r="D4569" s="209" t="s">
        <v>9236</v>
      </c>
      <c r="E4569" s="210" t="s">
        <v>357</v>
      </c>
      <c r="F4569" s="209" t="s">
        <v>357</v>
      </c>
      <c r="G4569" s="209">
        <v>96755</v>
      </c>
      <c r="H4569" s="209" t="s">
        <v>10113</v>
      </c>
      <c r="I4569" s="209" t="s">
        <v>161</v>
      </c>
      <c r="J4569" s="209" t="s">
        <v>5389</v>
      </c>
      <c r="K4569" s="210">
        <v>304.63</v>
      </c>
      <c r="L4569" s="209" t="s">
        <v>5390</v>
      </c>
    </row>
    <row r="4570" spans="1:12" ht="13.5">
      <c r="A4570" s="209" t="s">
        <v>8969</v>
      </c>
      <c r="B4570" s="209" t="s">
        <v>8970</v>
      </c>
      <c r="C4570" s="209" t="s">
        <v>8291</v>
      </c>
      <c r="D4570" s="209" t="s">
        <v>9236</v>
      </c>
      <c r="E4570" s="210" t="s">
        <v>357</v>
      </c>
      <c r="F4570" s="209" t="s">
        <v>357</v>
      </c>
      <c r="G4570" s="209">
        <v>96756</v>
      </c>
      <c r="H4570" s="209" t="s">
        <v>10114</v>
      </c>
      <c r="I4570" s="209" t="s">
        <v>161</v>
      </c>
      <c r="J4570" s="209" t="s">
        <v>5389</v>
      </c>
      <c r="K4570" s="210">
        <v>17.96</v>
      </c>
      <c r="L4570" s="209" t="s">
        <v>5390</v>
      </c>
    </row>
    <row r="4571" spans="1:12" ht="13.5">
      <c r="A4571" s="209" t="s">
        <v>8969</v>
      </c>
      <c r="B4571" s="209" t="s">
        <v>8970</v>
      </c>
      <c r="C4571" s="209" t="s">
        <v>8291</v>
      </c>
      <c r="D4571" s="209" t="s">
        <v>9236</v>
      </c>
      <c r="E4571" s="210" t="s">
        <v>357</v>
      </c>
      <c r="F4571" s="209" t="s">
        <v>357</v>
      </c>
      <c r="G4571" s="209">
        <v>96757</v>
      </c>
      <c r="H4571" s="209" t="s">
        <v>10115</v>
      </c>
      <c r="I4571" s="209" t="s">
        <v>161</v>
      </c>
      <c r="J4571" s="209" t="s">
        <v>5389</v>
      </c>
      <c r="K4571" s="210">
        <v>21.74</v>
      </c>
      <c r="L4571" s="209" t="s">
        <v>5390</v>
      </c>
    </row>
    <row r="4572" spans="1:12" ht="13.5">
      <c r="A4572" s="209" t="s">
        <v>8969</v>
      </c>
      <c r="B4572" s="209" t="s">
        <v>8970</v>
      </c>
      <c r="C4572" s="209" t="s">
        <v>8291</v>
      </c>
      <c r="D4572" s="209" t="s">
        <v>9236</v>
      </c>
      <c r="E4572" s="210" t="s">
        <v>357</v>
      </c>
      <c r="F4572" s="209" t="s">
        <v>357</v>
      </c>
      <c r="G4572" s="209">
        <v>96758</v>
      </c>
      <c r="H4572" s="209" t="s">
        <v>10116</v>
      </c>
      <c r="I4572" s="209" t="s">
        <v>161</v>
      </c>
      <c r="J4572" s="209" t="s">
        <v>5389</v>
      </c>
      <c r="K4572" s="210">
        <v>15.82</v>
      </c>
      <c r="L4572" s="209" t="s">
        <v>5390</v>
      </c>
    </row>
    <row r="4573" spans="1:12" ht="13.5">
      <c r="A4573" s="209" t="s">
        <v>8969</v>
      </c>
      <c r="B4573" s="209" t="s">
        <v>8970</v>
      </c>
      <c r="C4573" s="209" t="s">
        <v>8291</v>
      </c>
      <c r="D4573" s="209" t="s">
        <v>9236</v>
      </c>
      <c r="E4573" s="210" t="s">
        <v>357</v>
      </c>
      <c r="F4573" s="209" t="s">
        <v>357</v>
      </c>
      <c r="G4573" s="209">
        <v>96759</v>
      </c>
      <c r="H4573" s="209" t="s">
        <v>10117</v>
      </c>
      <c r="I4573" s="209" t="s">
        <v>161</v>
      </c>
      <c r="J4573" s="209" t="s">
        <v>5389</v>
      </c>
      <c r="K4573" s="210">
        <v>21.68</v>
      </c>
      <c r="L4573" s="209" t="s">
        <v>5390</v>
      </c>
    </row>
    <row r="4574" spans="1:12" ht="13.5">
      <c r="A4574" s="209" t="s">
        <v>8969</v>
      </c>
      <c r="B4574" s="209" t="s">
        <v>8970</v>
      </c>
      <c r="C4574" s="209" t="s">
        <v>8291</v>
      </c>
      <c r="D4574" s="209" t="s">
        <v>9236</v>
      </c>
      <c r="E4574" s="210" t="s">
        <v>357</v>
      </c>
      <c r="F4574" s="209" t="s">
        <v>357</v>
      </c>
      <c r="G4574" s="209">
        <v>96760</v>
      </c>
      <c r="H4574" s="209" t="s">
        <v>10118</v>
      </c>
      <c r="I4574" s="209" t="s">
        <v>161</v>
      </c>
      <c r="J4574" s="209" t="s">
        <v>5389</v>
      </c>
      <c r="K4574" s="210">
        <v>38.25</v>
      </c>
      <c r="L4574" s="209" t="s">
        <v>5390</v>
      </c>
    </row>
    <row r="4575" spans="1:12" ht="13.5">
      <c r="A4575" s="209" t="s">
        <v>8969</v>
      </c>
      <c r="B4575" s="209" t="s">
        <v>8970</v>
      </c>
      <c r="C4575" s="209" t="s">
        <v>8291</v>
      </c>
      <c r="D4575" s="209" t="s">
        <v>9236</v>
      </c>
      <c r="E4575" s="210" t="s">
        <v>357</v>
      </c>
      <c r="F4575" s="209" t="s">
        <v>357</v>
      </c>
      <c r="G4575" s="209">
        <v>96761</v>
      </c>
      <c r="H4575" s="209" t="s">
        <v>10119</v>
      </c>
      <c r="I4575" s="209" t="s">
        <v>161</v>
      </c>
      <c r="J4575" s="209" t="s">
        <v>5389</v>
      </c>
      <c r="K4575" s="210">
        <v>52.57</v>
      </c>
      <c r="L4575" s="209" t="s">
        <v>5390</v>
      </c>
    </row>
    <row r="4576" spans="1:12" ht="13.5">
      <c r="A4576" s="209" t="s">
        <v>8969</v>
      </c>
      <c r="B4576" s="209" t="s">
        <v>8970</v>
      </c>
      <c r="C4576" s="209" t="s">
        <v>8291</v>
      </c>
      <c r="D4576" s="209" t="s">
        <v>9236</v>
      </c>
      <c r="E4576" s="210" t="s">
        <v>357</v>
      </c>
      <c r="F4576" s="209" t="s">
        <v>357</v>
      </c>
      <c r="G4576" s="209">
        <v>96762</v>
      </c>
      <c r="H4576" s="209" t="s">
        <v>10120</v>
      </c>
      <c r="I4576" s="209" t="s">
        <v>161</v>
      </c>
      <c r="J4576" s="209" t="s">
        <v>5389</v>
      </c>
      <c r="K4576" s="210">
        <v>106.24</v>
      </c>
      <c r="L4576" s="209" t="s">
        <v>5390</v>
      </c>
    </row>
    <row r="4577" spans="1:12" ht="13.5">
      <c r="A4577" s="209" t="s">
        <v>8969</v>
      </c>
      <c r="B4577" s="209" t="s">
        <v>8970</v>
      </c>
      <c r="C4577" s="209" t="s">
        <v>8291</v>
      </c>
      <c r="D4577" s="209" t="s">
        <v>9236</v>
      </c>
      <c r="E4577" s="210" t="s">
        <v>357</v>
      </c>
      <c r="F4577" s="209" t="s">
        <v>357</v>
      </c>
      <c r="G4577" s="209">
        <v>96763</v>
      </c>
      <c r="H4577" s="209" t="s">
        <v>10121</v>
      </c>
      <c r="I4577" s="209" t="s">
        <v>161</v>
      </c>
      <c r="J4577" s="209" t="s">
        <v>5389</v>
      </c>
      <c r="K4577" s="210">
        <v>135.1</v>
      </c>
      <c r="L4577" s="209" t="s">
        <v>5390</v>
      </c>
    </row>
    <row r="4578" spans="1:12" ht="13.5">
      <c r="A4578" s="209" t="s">
        <v>8969</v>
      </c>
      <c r="B4578" s="209" t="s">
        <v>8970</v>
      </c>
      <c r="C4578" s="209" t="s">
        <v>8291</v>
      </c>
      <c r="D4578" s="209" t="s">
        <v>9236</v>
      </c>
      <c r="E4578" s="210" t="s">
        <v>357</v>
      </c>
      <c r="F4578" s="209" t="s">
        <v>357</v>
      </c>
      <c r="G4578" s="209">
        <v>96764</v>
      </c>
      <c r="H4578" s="209" t="s">
        <v>10122</v>
      </c>
      <c r="I4578" s="209" t="s">
        <v>161</v>
      </c>
      <c r="J4578" s="209" t="s">
        <v>5389</v>
      </c>
      <c r="K4578" s="210">
        <v>275.39</v>
      </c>
      <c r="L4578" s="209" t="s">
        <v>5390</v>
      </c>
    </row>
    <row r="4579" spans="1:12" ht="13.5">
      <c r="A4579" s="209" t="s">
        <v>8969</v>
      </c>
      <c r="B4579" s="209" t="s">
        <v>8970</v>
      </c>
      <c r="C4579" s="209" t="s">
        <v>8291</v>
      </c>
      <c r="D4579" s="209" t="s">
        <v>9236</v>
      </c>
      <c r="E4579" s="210" t="s">
        <v>357</v>
      </c>
      <c r="F4579" s="209" t="s">
        <v>357</v>
      </c>
      <c r="G4579" s="209">
        <v>96802</v>
      </c>
      <c r="H4579" s="209" t="s">
        <v>10123</v>
      </c>
      <c r="I4579" s="209" t="s">
        <v>161</v>
      </c>
      <c r="J4579" s="209" t="s">
        <v>5389</v>
      </c>
      <c r="K4579" s="210">
        <v>367.02</v>
      </c>
      <c r="L4579" s="209" t="s">
        <v>5390</v>
      </c>
    </row>
    <row r="4580" spans="1:12" ht="13.5">
      <c r="A4580" s="209" t="s">
        <v>8969</v>
      </c>
      <c r="B4580" s="209" t="s">
        <v>8970</v>
      </c>
      <c r="C4580" s="209" t="s">
        <v>8291</v>
      </c>
      <c r="D4580" s="209" t="s">
        <v>9236</v>
      </c>
      <c r="E4580" s="210" t="s">
        <v>357</v>
      </c>
      <c r="F4580" s="209" t="s">
        <v>357</v>
      </c>
      <c r="G4580" s="209">
        <v>96803</v>
      </c>
      <c r="H4580" s="209" t="s">
        <v>10124</v>
      </c>
      <c r="I4580" s="209" t="s">
        <v>161</v>
      </c>
      <c r="J4580" s="209" t="s">
        <v>5389</v>
      </c>
      <c r="K4580" s="210">
        <v>64.95</v>
      </c>
      <c r="L4580" s="209" t="s">
        <v>5390</v>
      </c>
    </row>
    <row r="4581" spans="1:12" ht="13.5">
      <c r="A4581" s="209" t="s">
        <v>8969</v>
      </c>
      <c r="B4581" s="209" t="s">
        <v>8970</v>
      </c>
      <c r="C4581" s="209" t="s">
        <v>8291</v>
      </c>
      <c r="D4581" s="209" t="s">
        <v>9236</v>
      </c>
      <c r="E4581" s="210" t="s">
        <v>357</v>
      </c>
      <c r="F4581" s="209" t="s">
        <v>357</v>
      </c>
      <c r="G4581" s="209">
        <v>96804</v>
      </c>
      <c r="H4581" s="209" t="s">
        <v>10125</v>
      </c>
      <c r="I4581" s="209" t="s">
        <v>161</v>
      </c>
      <c r="J4581" s="209" t="s">
        <v>5389</v>
      </c>
      <c r="K4581" s="210">
        <v>102.73</v>
      </c>
      <c r="L4581" s="209" t="s">
        <v>5390</v>
      </c>
    </row>
    <row r="4582" spans="1:12" ht="13.5">
      <c r="A4582" s="209" t="s">
        <v>8969</v>
      </c>
      <c r="B4582" s="209" t="s">
        <v>8970</v>
      </c>
      <c r="C4582" s="209" t="s">
        <v>8291</v>
      </c>
      <c r="D4582" s="209" t="s">
        <v>9236</v>
      </c>
      <c r="E4582" s="210" t="s">
        <v>357</v>
      </c>
      <c r="F4582" s="209" t="s">
        <v>357</v>
      </c>
      <c r="G4582" s="209">
        <v>96805</v>
      </c>
      <c r="H4582" s="209" t="s">
        <v>10126</v>
      </c>
      <c r="I4582" s="209" t="s">
        <v>161</v>
      </c>
      <c r="J4582" s="209" t="s">
        <v>5389</v>
      </c>
      <c r="K4582" s="210">
        <v>187.27</v>
      </c>
      <c r="L4582" s="209" t="s">
        <v>5390</v>
      </c>
    </row>
    <row r="4583" spans="1:12" ht="13.5">
      <c r="A4583" s="209" t="s">
        <v>8969</v>
      </c>
      <c r="B4583" s="209" t="s">
        <v>8970</v>
      </c>
      <c r="C4583" s="209" t="s">
        <v>8291</v>
      </c>
      <c r="D4583" s="209" t="s">
        <v>9236</v>
      </c>
      <c r="E4583" s="210" t="s">
        <v>357</v>
      </c>
      <c r="F4583" s="209" t="s">
        <v>357</v>
      </c>
      <c r="G4583" s="209">
        <v>96806</v>
      </c>
      <c r="H4583" s="209" t="s">
        <v>10127</v>
      </c>
      <c r="I4583" s="209" t="s">
        <v>161</v>
      </c>
      <c r="J4583" s="209" t="s">
        <v>5389</v>
      </c>
      <c r="K4583" s="210">
        <v>70.17</v>
      </c>
      <c r="L4583" s="209" t="s">
        <v>5390</v>
      </c>
    </row>
    <row r="4584" spans="1:12" ht="13.5">
      <c r="A4584" s="209" t="s">
        <v>8969</v>
      </c>
      <c r="B4584" s="209" t="s">
        <v>8970</v>
      </c>
      <c r="C4584" s="209" t="s">
        <v>8291</v>
      </c>
      <c r="D4584" s="209" t="s">
        <v>9236</v>
      </c>
      <c r="E4584" s="210" t="s">
        <v>357</v>
      </c>
      <c r="F4584" s="209" t="s">
        <v>357</v>
      </c>
      <c r="G4584" s="209">
        <v>96807</v>
      </c>
      <c r="H4584" s="209" t="s">
        <v>10128</v>
      </c>
      <c r="I4584" s="209" t="s">
        <v>161</v>
      </c>
      <c r="J4584" s="209" t="s">
        <v>5389</v>
      </c>
      <c r="K4584" s="210">
        <v>111.42</v>
      </c>
      <c r="L4584" s="209" t="s">
        <v>5390</v>
      </c>
    </row>
    <row r="4585" spans="1:12" ht="13.5">
      <c r="A4585" s="209" t="s">
        <v>8969</v>
      </c>
      <c r="B4585" s="209" t="s">
        <v>8970</v>
      </c>
      <c r="C4585" s="209" t="s">
        <v>8291</v>
      </c>
      <c r="D4585" s="209" t="s">
        <v>9236</v>
      </c>
      <c r="E4585" s="210" t="s">
        <v>357</v>
      </c>
      <c r="F4585" s="209" t="s">
        <v>357</v>
      </c>
      <c r="G4585" s="209">
        <v>96808</v>
      </c>
      <c r="H4585" s="209" t="s">
        <v>10129</v>
      </c>
      <c r="I4585" s="209" t="s">
        <v>161</v>
      </c>
      <c r="J4585" s="209" t="s">
        <v>5389</v>
      </c>
      <c r="K4585" s="210">
        <v>13.77</v>
      </c>
      <c r="L4585" s="209" t="s">
        <v>5390</v>
      </c>
    </row>
    <row r="4586" spans="1:12" ht="13.5">
      <c r="A4586" s="209" t="s">
        <v>8969</v>
      </c>
      <c r="B4586" s="209" t="s">
        <v>8970</v>
      </c>
      <c r="C4586" s="209" t="s">
        <v>8291</v>
      </c>
      <c r="D4586" s="209" t="s">
        <v>9236</v>
      </c>
      <c r="E4586" s="210" t="s">
        <v>357</v>
      </c>
      <c r="F4586" s="209" t="s">
        <v>357</v>
      </c>
      <c r="G4586" s="209">
        <v>96809</v>
      </c>
      <c r="H4586" s="209" t="s">
        <v>10130</v>
      </c>
      <c r="I4586" s="209" t="s">
        <v>161</v>
      </c>
      <c r="J4586" s="209" t="s">
        <v>5389</v>
      </c>
      <c r="K4586" s="210">
        <v>15.33</v>
      </c>
      <c r="L4586" s="209" t="s">
        <v>5390</v>
      </c>
    </row>
    <row r="4587" spans="1:12" ht="13.5">
      <c r="A4587" s="209" t="s">
        <v>8969</v>
      </c>
      <c r="B4587" s="209" t="s">
        <v>8970</v>
      </c>
      <c r="C4587" s="209" t="s">
        <v>8291</v>
      </c>
      <c r="D4587" s="209" t="s">
        <v>9236</v>
      </c>
      <c r="E4587" s="210" t="s">
        <v>357</v>
      </c>
      <c r="F4587" s="209" t="s">
        <v>357</v>
      </c>
      <c r="G4587" s="209">
        <v>96810</v>
      </c>
      <c r="H4587" s="209" t="s">
        <v>10131</v>
      </c>
      <c r="I4587" s="209" t="s">
        <v>161</v>
      </c>
      <c r="J4587" s="209" t="s">
        <v>5389</v>
      </c>
      <c r="K4587" s="210">
        <v>16.61</v>
      </c>
      <c r="L4587" s="209" t="s">
        <v>5390</v>
      </c>
    </row>
    <row r="4588" spans="1:12" ht="13.5">
      <c r="A4588" s="209" t="s">
        <v>8969</v>
      </c>
      <c r="B4588" s="209" t="s">
        <v>8970</v>
      </c>
      <c r="C4588" s="209" t="s">
        <v>8291</v>
      </c>
      <c r="D4588" s="209" t="s">
        <v>9236</v>
      </c>
      <c r="E4588" s="210" t="s">
        <v>357</v>
      </c>
      <c r="F4588" s="209" t="s">
        <v>357</v>
      </c>
      <c r="G4588" s="209">
        <v>96811</v>
      </c>
      <c r="H4588" s="209" t="s">
        <v>10132</v>
      </c>
      <c r="I4588" s="209" t="s">
        <v>161</v>
      </c>
      <c r="J4588" s="209" t="s">
        <v>5389</v>
      </c>
      <c r="K4588" s="210">
        <v>17.510000000000002</v>
      </c>
      <c r="L4588" s="209" t="s">
        <v>5390</v>
      </c>
    </row>
    <row r="4589" spans="1:12" ht="13.5">
      <c r="A4589" s="209" t="s">
        <v>8969</v>
      </c>
      <c r="B4589" s="209" t="s">
        <v>8970</v>
      </c>
      <c r="C4589" s="209" t="s">
        <v>8291</v>
      </c>
      <c r="D4589" s="209" t="s">
        <v>9236</v>
      </c>
      <c r="E4589" s="210" t="s">
        <v>357</v>
      </c>
      <c r="F4589" s="209" t="s">
        <v>357</v>
      </c>
      <c r="G4589" s="209">
        <v>96812</v>
      </c>
      <c r="H4589" s="209" t="s">
        <v>10133</v>
      </c>
      <c r="I4589" s="209" t="s">
        <v>161</v>
      </c>
      <c r="J4589" s="209" t="s">
        <v>5389</v>
      </c>
      <c r="K4589" s="210">
        <v>15.95</v>
      </c>
      <c r="L4589" s="209" t="s">
        <v>5390</v>
      </c>
    </row>
    <row r="4590" spans="1:12" ht="13.5">
      <c r="A4590" s="209" t="s">
        <v>8969</v>
      </c>
      <c r="B4590" s="209" t="s">
        <v>8970</v>
      </c>
      <c r="C4590" s="209" t="s">
        <v>8291</v>
      </c>
      <c r="D4590" s="209" t="s">
        <v>9236</v>
      </c>
      <c r="E4590" s="210" t="s">
        <v>357</v>
      </c>
      <c r="F4590" s="209" t="s">
        <v>357</v>
      </c>
      <c r="G4590" s="209">
        <v>96813</v>
      </c>
      <c r="H4590" s="209" t="s">
        <v>10134</v>
      </c>
      <c r="I4590" s="209" t="s">
        <v>161</v>
      </c>
      <c r="J4590" s="209" t="s">
        <v>5389</v>
      </c>
      <c r="K4590" s="210">
        <v>18.23</v>
      </c>
      <c r="L4590" s="209" t="s">
        <v>5390</v>
      </c>
    </row>
    <row r="4591" spans="1:12" ht="13.5">
      <c r="A4591" s="209" t="s">
        <v>8969</v>
      </c>
      <c r="B4591" s="209" t="s">
        <v>8970</v>
      </c>
      <c r="C4591" s="209" t="s">
        <v>8291</v>
      </c>
      <c r="D4591" s="209" t="s">
        <v>9236</v>
      </c>
      <c r="E4591" s="210" t="s">
        <v>357</v>
      </c>
      <c r="F4591" s="209" t="s">
        <v>357</v>
      </c>
      <c r="G4591" s="209">
        <v>96814</v>
      </c>
      <c r="H4591" s="209" t="s">
        <v>10135</v>
      </c>
      <c r="I4591" s="209" t="s">
        <v>161</v>
      </c>
      <c r="J4591" s="209" t="s">
        <v>5389</v>
      </c>
      <c r="K4591" s="210">
        <v>13.16</v>
      </c>
      <c r="L4591" s="209" t="s">
        <v>5390</v>
      </c>
    </row>
    <row r="4592" spans="1:12" ht="13.5">
      <c r="A4592" s="209" t="s">
        <v>8969</v>
      </c>
      <c r="B4592" s="209" t="s">
        <v>8970</v>
      </c>
      <c r="C4592" s="209" t="s">
        <v>8291</v>
      </c>
      <c r="D4592" s="209" t="s">
        <v>9236</v>
      </c>
      <c r="E4592" s="210" t="s">
        <v>357</v>
      </c>
      <c r="F4592" s="209" t="s">
        <v>357</v>
      </c>
      <c r="G4592" s="209">
        <v>96815</v>
      </c>
      <c r="H4592" s="209" t="s">
        <v>10136</v>
      </c>
      <c r="I4592" s="209" t="s">
        <v>161</v>
      </c>
      <c r="J4592" s="209" t="s">
        <v>5389</v>
      </c>
      <c r="K4592" s="210">
        <v>27.72</v>
      </c>
      <c r="L4592" s="209" t="s">
        <v>5390</v>
      </c>
    </row>
    <row r="4593" spans="1:12" ht="13.5">
      <c r="A4593" s="209" t="s">
        <v>8969</v>
      </c>
      <c r="B4593" s="209" t="s">
        <v>8970</v>
      </c>
      <c r="C4593" s="209" t="s">
        <v>8291</v>
      </c>
      <c r="D4593" s="209" t="s">
        <v>9236</v>
      </c>
      <c r="E4593" s="210" t="s">
        <v>357</v>
      </c>
      <c r="F4593" s="209" t="s">
        <v>357</v>
      </c>
      <c r="G4593" s="209">
        <v>96816</v>
      </c>
      <c r="H4593" s="209" t="s">
        <v>10137</v>
      </c>
      <c r="I4593" s="209" t="s">
        <v>161</v>
      </c>
      <c r="J4593" s="209" t="s">
        <v>5389</v>
      </c>
      <c r="K4593" s="210">
        <v>20.68</v>
      </c>
      <c r="L4593" s="209" t="s">
        <v>5390</v>
      </c>
    </row>
    <row r="4594" spans="1:12" ht="13.5">
      <c r="A4594" s="209" t="s">
        <v>8969</v>
      </c>
      <c r="B4594" s="209" t="s">
        <v>8970</v>
      </c>
      <c r="C4594" s="209" t="s">
        <v>8291</v>
      </c>
      <c r="D4594" s="209" t="s">
        <v>9236</v>
      </c>
      <c r="E4594" s="210" t="s">
        <v>357</v>
      </c>
      <c r="F4594" s="209" t="s">
        <v>357</v>
      </c>
      <c r="G4594" s="209">
        <v>96817</v>
      </c>
      <c r="H4594" s="209" t="s">
        <v>10138</v>
      </c>
      <c r="I4594" s="209" t="s">
        <v>161</v>
      </c>
      <c r="J4594" s="209" t="s">
        <v>5389</v>
      </c>
      <c r="K4594" s="210">
        <v>27.96</v>
      </c>
      <c r="L4594" s="209" t="s">
        <v>5390</v>
      </c>
    </row>
    <row r="4595" spans="1:12" ht="13.5">
      <c r="A4595" s="209" t="s">
        <v>8969</v>
      </c>
      <c r="B4595" s="209" t="s">
        <v>8970</v>
      </c>
      <c r="C4595" s="209" t="s">
        <v>8291</v>
      </c>
      <c r="D4595" s="209" t="s">
        <v>9236</v>
      </c>
      <c r="E4595" s="210" t="s">
        <v>357</v>
      </c>
      <c r="F4595" s="209" t="s">
        <v>357</v>
      </c>
      <c r="G4595" s="209">
        <v>96818</v>
      </c>
      <c r="H4595" s="209" t="s">
        <v>10139</v>
      </c>
      <c r="I4595" s="209" t="s">
        <v>161</v>
      </c>
      <c r="J4595" s="209" t="s">
        <v>5389</v>
      </c>
      <c r="K4595" s="210">
        <v>17.95</v>
      </c>
      <c r="L4595" s="209" t="s">
        <v>5390</v>
      </c>
    </row>
    <row r="4596" spans="1:12" ht="13.5">
      <c r="A4596" s="209" t="s">
        <v>8969</v>
      </c>
      <c r="B4596" s="209" t="s">
        <v>8970</v>
      </c>
      <c r="C4596" s="209" t="s">
        <v>8291</v>
      </c>
      <c r="D4596" s="209" t="s">
        <v>9236</v>
      </c>
      <c r="E4596" s="210" t="s">
        <v>357</v>
      </c>
      <c r="F4596" s="209" t="s">
        <v>357</v>
      </c>
      <c r="G4596" s="209">
        <v>96819</v>
      </c>
      <c r="H4596" s="209" t="s">
        <v>10140</v>
      </c>
      <c r="I4596" s="209" t="s">
        <v>161</v>
      </c>
      <c r="J4596" s="209" t="s">
        <v>5389</v>
      </c>
      <c r="K4596" s="210">
        <v>19.22</v>
      </c>
      <c r="L4596" s="209" t="s">
        <v>5390</v>
      </c>
    </row>
    <row r="4597" spans="1:12" ht="13.5">
      <c r="A4597" s="209" t="s">
        <v>8969</v>
      </c>
      <c r="B4597" s="209" t="s">
        <v>8970</v>
      </c>
      <c r="C4597" s="209" t="s">
        <v>8291</v>
      </c>
      <c r="D4597" s="209" t="s">
        <v>9236</v>
      </c>
      <c r="E4597" s="210" t="s">
        <v>357</v>
      </c>
      <c r="F4597" s="209" t="s">
        <v>357</v>
      </c>
      <c r="G4597" s="209">
        <v>96820</v>
      </c>
      <c r="H4597" s="209" t="s">
        <v>10141</v>
      </c>
      <c r="I4597" s="209" t="s">
        <v>161</v>
      </c>
      <c r="J4597" s="209" t="s">
        <v>5389</v>
      </c>
      <c r="K4597" s="210">
        <v>33.28</v>
      </c>
      <c r="L4597" s="209" t="s">
        <v>5390</v>
      </c>
    </row>
    <row r="4598" spans="1:12" ht="13.5">
      <c r="A4598" s="209" t="s">
        <v>8969</v>
      </c>
      <c r="B4598" s="209" t="s">
        <v>8970</v>
      </c>
      <c r="C4598" s="209" t="s">
        <v>8291</v>
      </c>
      <c r="D4598" s="209" t="s">
        <v>9236</v>
      </c>
      <c r="E4598" s="210" t="s">
        <v>357</v>
      </c>
      <c r="F4598" s="209" t="s">
        <v>357</v>
      </c>
      <c r="G4598" s="209">
        <v>96821</v>
      </c>
      <c r="H4598" s="209" t="s">
        <v>10142</v>
      </c>
      <c r="I4598" s="209" t="s">
        <v>161</v>
      </c>
      <c r="J4598" s="209" t="s">
        <v>5389</v>
      </c>
      <c r="K4598" s="210">
        <v>31.17</v>
      </c>
      <c r="L4598" s="209" t="s">
        <v>5390</v>
      </c>
    </row>
    <row r="4599" spans="1:12" ht="13.5">
      <c r="A4599" s="209" t="s">
        <v>8969</v>
      </c>
      <c r="B4599" s="209" t="s">
        <v>8970</v>
      </c>
      <c r="C4599" s="209" t="s">
        <v>8291</v>
      </c>
      <c r="D4599" s="209" t="s">
        <v>9236</v>
      </c>
      <c r="E4599" s="210" t="s">
        <v>357</v>
      </c>
      <c r="F4599" s="209" t="s">
        <v>357</v>
      </c>
      <c r="G4599" s="209">
        <v>96822</v>
      </c>
      <c r="H4599" s="209" t="s">
        <v>10143</v>
      </c>
      <c r="I4599" s="209" t="s">
        <v>161</v>
      </c>
      <c r="J4599" s="209" t="s">
        <v>5389</v>
      </c>
      <c r="K4599" s="210">
        <v>25.38</v>
      </c>
      <c r="L4599" s="209" t="s">
        <v>5390</v>
      </c>
    </row>
    <row r="4600" spans="1:12" ht="13.5">
      <c r="A4600" s="209" t="s">
        <v>8969</v>
      </c>
      <c r="B4600" s="209" t="s">
        <v>8970</v>
      </c>
      <c r="C4600" s="209" t="s">
        <v>8291</v>
      </c>
      <c r="D4600" s="209" t="s">
        <v>9236</v>
      </c>
      <c r="E4600" s="210" t="s">
        <v>357</v>
      </c>
      <c r="F4600" s="209" t="s">
        <v>357</v>
      </c>
      <c r="G4600" s="209">
        <v>96823</v>
      </c>
      <c r="H4600" s="209" t="s">
        <v>10144</v>
      </c>
      <c r="I4600" s="209" t="s">
        <v>161</v>
      </c>
      <c r="J4600" s="209" t="s">
        <v>5389</v>
      </c>
      <c r="K4600" s="210">
        <v>9.32</v>
      </c>
      <c r="L4600" s="209" t="s">
        <v>5390</v>
      </c>
    </row>
    <row r="4601" spans="1:12" ht="13.5">
      <c r="A4601" s="209" t="s">
        <v>8969</v>
      </c>
      <c r="B4601" s="209" t="s">
        <v>8970</v>
      </c>
      <c r="C4601" s="209" t="s">
        <v>8291</v>
      </c>
      <c r="D4601" s="209" t="s">
        <v>9236</v>
      </c>
      <c r="E4601" s="210" t="s">
        <v>357</v>
      </c>
      <c r="F4601" s="209" t="s">
        <v>357</v>
      </c>
      <c r="G4601" s="209">
        <v>96824</v>
      </c>
      <c r="H4601" s="209" t="s">
        <v>10145</v>
      </c>
      <c r="I4601" s="209" t="s">
        <v>161</v>
      </c>
      <c r="J4601" s="209" t="s">
        <v>5389</v>
      </c>
      <c r="K4601" s="210">
        <v>14.44</v>
      </c>
      <c r="L4601" s="209" t="s">
        <v>5390</v>
      </c>
    </row>
    <row r="4602" spans="1:12" ht="13.5">
      <c r="A4602" s="209" t="s">
        <v>8969</v>
      </c>
      <c r="B4602" s="209" t="s">
        <v>8970</v>
      </c>
      <c r="C4602" s="209" t="s">
        <v>8291</v>
      </c>
      <c r="D4602" s="209" t="s">
        <v>9236</v>
      </c>
      <c r="E4602" s="210" t="s">
        <v>357</v>
      </c>
      <c r="F4602" s="209" t="s">
        <v>357</v>
      </c>
      <c r="G4602" s="209">
        <v>96826</v>
      </c>
      <c r="H4602" s="209" t="s">
        <v>10146</v>
      </c>
      <c r="I4602" s="209" t="s">
        <v>161</v>
      </c>
      <c r="J4602" s="209" t="s">
        <v>5389</v>
      </c>
      <c r="K4602" s="210">
        <v>10.78</v>
      </c>
      <c r="L4602" s="209" t="s">
        <v>5390</v>
      </c>
    </row>
    <row r="4603" spans="1:12" ht="13.5">
      <c r="A4603" s="209" t="s">
        <v>8969</v>
      </c>
      <c r="B4603" s="209" t="s">
        <v>8970</v>
      </c>
      <c r="C4603" s="209" t="s">
        <v>8291</v>
      </c>
      <c r="D4603" s="209" t="s">
        <v>9236</v>
      </c>
      <c r="E4603" s="210" t="s">
        <v>357</v>
      </c>
      <c r="F4603" s="209" t="s">
        <v>357</v>
      </c>
      <c r="G4603" s="209">
        <v>96827</v>
      </c>
      <c r="H4603" s="209" t="s">
        <v>10147</v>
      </c>
      <c r="I4603" s="209" t="s">
        <v>161</v>
      </c>
      <c r="J4603" s="209" t="s">
        <v>5389</v>
      </c>
      <c r="K4603" s="210">
        <v>15.78</v>
      </c>
      <c r="L4603" s="209" t="s">
        <v>5390</v>
      </c>
    </row>
    <row r="4604" spans="1:12" ht="13.5">
      <c r="A4604" s="209" t="s">
        <v>8969</v>
      </c>
      <c r="B4604" s="209" t="s">
        <v>8970</v>
      </c>
      <c r="C4604" s="209" t="s">
        <v>8291</v>
      </c>
      <c r="D4604" s="209" t="s">
        <v>9236</v>
      </c>
      <c r="E4604" s="210" t="s">
        <v>357</v>
      </c>
      <c r="F4604" s="209" t="s">
        <v>357</v>
      </c>
      <c r="G4604" s="209">
        <v>96828</v>
      </c>
      <c r="H4604" s="209" t="s">
        <v>10148</v>
      </c>
      <c r="I4604" s="209" t="s">
        <v>161</v>
      </c>
      <c r="J4604" s="209" t="s">
        <v>5389</v>
      </c>
      <c r="K4604" s="210">
        <v>19.600000000000001</v>
      </c>
      <c r="L4604" s="209" t="s">
        <v>5390</v>
      </c>
    </row>
    <row r="4605" spans="1:12" ht="13.5">
      <c r="A4605" s="209" t="s">
        <v>8969</v>
      </c>
      <c r="B4605" s="209" t="s">
        <v>8970</v>
      </c>
      <c r="C4605" s="209" t="s">
        <v>8291</v>
      </c>
      <c r="D4605" s="209" t="s">
        <v>9236</v>
      </c>
      <c r="E4605" s="210" t="s">
        <v>357</v>
      </c>
      <c r="F4605" s="209" t="s">
        <v>357</v>
      </c>
      <c r="G4605" s="209">
        <v>96829</v>
      </c>
      <c r="H4605" s="209" t="s">
        <v>10149</v>
      </c>
      <c r="I4605" s="209" t="s">
        <v>161</v>
      </c>
      <c r="J4605" s="209" t="s">
        <v>5389</v>
      </c>
      <c r="K4605" s="210">
        <v>15.51</v>
      </c>
      <c r="L4605" s="209" t="s">
        <v>5390</v>
      </c>
    </row>
    <row r="4606" spans="1:12" ht="13.5">
      <c r="A4606" s="209" t="s">
        <v>8969</v>
      </c>
      <c r="B4606" s="209" t="s">
        <v>8970</v>
      </c>
      <c r="C4606" s="209" t="s">
        <v>8291</v>
      </c>
      <c r="D4606" s="209" t="s">
        <v>9236</v>
      </c>
      <c r="E4606" s="210" t="s">
        <v>357</v>
      </c>
      <c r="F4606" s="209" t="s">
        <v>357</v>
      </c>
      <c r="G4606" s="209">
        <v>96830</v>
      </c>
      <c r="H4606" s="209" t="s">
        <v>10150</v>
      </c>
      <c r="I4606" s="209" t="s">
        <v>161</v>
      </c>
      <c r="J4606" s="209" t="s">
        <v>5389</v>
      </c>
      <c r="K4606" s="210">
        <v>17.309999999999999</v>
      </c>
      <c r="L4606" s="209" t="s">
        <v>5390</v>
      </c>
    </row>
    <row r="4607" spans="1:12" ht="13.5">
      <c r="A4607" s="209" t="s">
        <v>8969</v>
      </c>
      <c r="B4607" s="209" t="s">
        <v>8970</v>
      </c>
      <c r="C4607" s="209" t="s">
        <v>8291</v>
      </c>
      <c r="D4607" s="209" t="s">
        <v>9236</v>
      </c>
      <c r="E4607" s="210" t="s">
        <v>357</v>
      </c>
      <c r="F4607" s="209" t="s">
        <v>357</v>
      </c>
      <c r="G4607" s="209">
        <v>96832</v>
      </c>
      <c r="H4607" s="209" t="s">
        <v>10151</v>
      </c>
      <c r="I4607" s="209" t="s">
        <v>161</v>
      </c>
      <c r="J4607" s="209" t="s">
        <v>5389</v>
      </c>
      <c r="K4607" s="210">
        <v>24.9</v>
      </c>
      <c r="L4607" s="209" t="s">
        <v>5390</v>
      </c>
    </row>
    <row r="4608" spans="1:12" ht="13.5">
      <c r="A4608" s="209" t="s">
        <v>8969</v>
      </c>
      <c r="B4608" s="209" t="s">
        <v>8970</v>
      </c>
      <c r="C4608" s="209" t="s">
        <v>8291</v>
      </c>
      <c r="D4608" s="209" t="s">
        <v>9236</v>
      </c>
      <c r="E4608" s="210" t="s">
        <v>357</v>
      </c>
      <c r="F4608" s="209" t="s">
        <v>357</v>
      </c>
      <c r="G4608" s="209">
        <v>96833</v>
      </c>
      <c r="H4608" s="209" t="s">
        <v>10152</v>
      </c>
      <c r="I4608" s="209" t="s">
        <v>161</v>
      </c>
      <c r="J4608" s="209" t="s">
        <v>5389</v>
      </c>
      <c r="K4608" s="210">
        <v>19.91</v>
      </c>
      <c r="L4608" s="209" t="s">
        <v>5390</v>
      </c>
    </row>
    <row r="4609" spans="1:12" ht="13.5">
      <c r="A4609" s="209" t="s">
        <v>8969</v>
      </c>
      <c r="B4609" s="209" t="s">
        <v>8970</v>
      </c>
      <c r="C4609" s="209" t="s">
        <v>8291</v>
      </c>
      <c r="D4609" s="209" t="s">
        <v>9236</v>
      </c>
      <c r="E4609" s="210" t="s">
        <v>357</v>
      </c>
      <c r="F4609" s="209" t="s">
        <v>357</v>
      </c>
      <c r="G4609" s="209">
        <v>96834</v>
      </c>
      <c r="H4609" s="209" t="s">
        <v>10153</v>
      </c>
      <c r="I4609" s="209" t="s">
        <v>161</v>
      </c>
      <c r="J4609" s="209" t="s">
        <v>5389</v>
      </c>
      <c r="K4609" s="210">
        <v>23.57</v>
      </c>
      <c r="L4609" s="209" t="s">
        <v>5390</v>
      </c>
    </row>
    <row r="4610" spans="1:12" ht="13.5">
      <c r="A4610" s="209" t="s">
        <v>8969</v>
      </c>
      <c r="B4610" s="209" t="s">
        <v>8970</v>
      </c>
      <c r="C4610" s="209" t="s">
        <v>8291</v>
      </c>
      <c r="D4610" s="209" t="s">
        <v>9236</v>
      </c>
      <c r="E4610" s="210" t="s">
        <v>357</v>
      </c>
      <c r="F4610" s="209" t="s">
        <v>357</v>
      </c>
      <c r="G4610" s="209">
        <v>96836</v>
      </c>
      <c r="H4610" s="209" t="s">
        <v>10154</v>
      </c>
      <c r="I4610" s="209" t="s">
        <v>161</v>
      </c>
      <c r="J4610" s="209" t="s">
        <v>5389</v>
      </c>
      <c r="K4610" s="210">
        <v>28.59</v>
      </c>
      <c r="L4610" s="209" t="s">
        <v>5390</v>
      </c>
    </row>
    <row r="4611" spans="1:12" ht="13.5">
      <c r="A4611" s="209" t="s">
        <v>8969</v>
      </c>
      <c r="B4611" s="209" t="s">
        <v>8970</v>
      </c>
      <c r="C4611" s="209" t="s">
        <v>8291</v>
      </c>
      <c r="D4611" s="209" t="s">
        <v>9236</v>
      </c>
      <c r="E4611" s="210" t="s">
        <v>357</v>
      </c>
      <c r="F4611" s="209" t="s">
        <v>357</v>
      </c>
      <c r="G4611" s="209">
        <v>96837</v>
      </c>
      <c r="H4611" s="209" t="s">
        <v>10155</v>
      </c>
      <c r="I4611" s="209" t="s">
        <v>161</v>
      </c>
      <c r="J4611" s="209" t="s">
        <v>5389</v>
      </c>
      <c r="K4611" s="210">
        <v>17.07</v>
      </c>
      <c r="L4611" s="209" t="s">
        <v>5390</v>
      </c>
    </row>
    <row r="4612" spans="1:12" ht="13.5">
      <c r="A4612" s="209" t="s">
        <v>8969</v>
      </c>
      <c r="B4612" s="209" t="s">
        <v>8970</v>
      </c>
      <c r="C4612" s="209" t="s">
        <v>8291</v>
      </c>
      <c r="D4612" s="209" t="s">
        <v>9236</v>
      </c>
      <c r="E4612" s="210" t="s">
        <v>357</v>
      </c>
      <c r="F4612" s="209" t="s">
        <v>357</v>
      </c>
      <c r="G4612" s="209">
        <v>96838</v>
      </c>
      <c r="H4612" s="209" t="s">
        <v>10156</v>
      </c>
      <c r="I4612" s="209" t="s">
        <v>161</v>
      </c>
      <c r="J4612" s="209" t="s">
        <v>5389</v>
      </c>
      <c r="K4612" s="210">
        <v>20.37</v>
      </c>
      <c r="L4612" s="209" t="s">
        <v>5390</v>
      </c>
    </row>
    <row r="4613" spans="1:12" ht="13.5">
      <c r="A4613" s="209" t="s">
        <v>8969</v>
      </c>
      <c r="B4613" s="209" t="s">
        <v>8970</v>
      </c>
      <c r="C4613" s="209" t="s">
        <v>8291</v>
      </c>
      <c r="D4613" s="209" t="s">
        <v>9236</v>
      </c>
      <c r="E4613" s="210" t="s">
        <v>357</v>
      </c>
      <c r="F4613" s="209" t="s">
        <v>357</v>
      </c>
      <c r="G4613" s="209">
        <v>96839</v>
      </c>
      <c r="H4613" s="209" t="s">
        <v>10157</v>
      </c>
      <c r="I4613" s="209" t="s">
        <v>161</v>
      </c>
      <c r="J4613" s="209" t="s">
        <v>5389</v>
      </c>
      <c r="K4613" s="210">
        <v>21.13</v>
      </c>
      <c r="L4613" s="209" t="s">
        <v>5390</v>
      </c>
    </row>
    <row r="4614" spans="1:12" ht="13.5">
      <c r="A4614" s="209" t="s">
        <v>8969</v>
      </c>
      <c r="B4614" s="209" t="s">
        <v>8970</v>
      </c>
      <c r="C4614" s="209" t="s">
        <v>8291</v>
      </c>
      <c r="D4614" s="209" t="s">
        <v>9236</v>
      </c>
      <c r="E4614" s="210" t="s">
        <v>357</v>
      </c>
      <c r="F4614" s="209" t="s">
        <v>357</v>
      </c>
      <c r="G4614" s="209">
        <v>96840</v>
      </c>
      <c r="H4614" s="209" t="s">
        <v>10158</v>
      </c>
      <c r="I4614" s="209" t="s">
        <v>161</v>
      </c>
      <c r="J4614" s="209" t="s">
        <v>5389</v>
      </c>
      <c r="K4614" s="210">
        <v>20.65</v>
      </c>
      <c r="L4614" s="209" t="s">
        <v>5390</v>
      </c>
    </row>
    <row r="4615" spans="1:12" ht="13.5">
      <c r="A4615" s="209" t="s">
        <v>8969</v>
      </c>
      <c r="B4615" s="209" t="s">
        <v>8970</v>
      </c>
      <c r="C4615" s="209" t="s">
        <v>8291</v>
      </c>
      <c r="D4615" s="209" t="s">
        <v>9236</v>
      </c>
      <c r="E4615" s="210" t="s">
        <v>357</v>
      </c>
      <c r="F4615" s="209" t="s">
        <v>357</v>
      </c>
      <c r="G4615" s="209">
        <v>96841</v>
      </c>
      <c r="H4615" s="209" t="s">
        <v>10159</v>
      </c>
      <c r="I4615" s="209" t="s">
        <v>161</v>
      </c>
      <c r="J4615" s="209" t="s">
        <v>5389</v>
      </c>
      <c r="K4615" s="210">
        <v>22.69</v>
      </c>
      <c r="L4615" s="209" t="s">
        <v>5390</v>
      </c>
    </row>
    <row r="4616" spans="1:12" ht="13.5">
      <c r="A4616" s="209" t="s">
        <v>8969</v>
      </c>
      <c r="B4616" s="209" t="s">
        <v>8970</v>
      </c>
      <c r="C4616" s="209" t="s">
        <v>8291</v>
      </c>
      <c r="D4616" s="209" t="s">
        <v>9236</v>
      </c>
      <c r="E4616" s="210" t="s">
        <v>357</v>
      </c>
      <c r="F4616" s="209" t="s">
        <v>357</v>
      </c>
      <c r="G4616" s="209">
        <v>96842</v>
      </c>
      <c r="H4616" s="209" t="s">
        <v>10160</v>
      </c>
      <c r="I4616" s="209" t="s">
        <v>161</v>
      </c>
      <c r="J4616" s="209" t="s">
        <v>5389</v>
      </c>
      <c r="K4616" s="210">
        <v>26.06</v>
      </c>
      <c r="L4616" s="209" t="s">
        <v>5390</v>
      </c>
    </row>
    <row r="4617" spans="1:12" ht="13.5">
      <c r="A4617" s="209" t="s">
        <v>8969</v>
      </c>
      <c r="B4617" s="209" t="s">
        <v>8970</v>
      </c>
      <c r="C4617" s="209" t="s">
        <v>8291</v>
      </c>
      <c r="D4617" s="209" t="s">
        <v>9236</v>
      </c>
      <c r="E4617" s="210" t="s">
        <v>357</v>
      </c>
      <c r="F4617" s="209" t="s">
        <v>357</v>
      </c>
      <c r="G4617" s="209">
        <v>96843</v>
      </c>
      <c r="H4617" s="209" t="s">
        <v>10161</v>
      </c>
      <c r="I4617" s="209" t="s">
        <v>161</v>
      </c>
      <c r="J4617" s="209" t="s">
        <v>5389</v>
      </c>
      <c r="K4617" s="210">
        <v>23.71</v>
      </c>
      <c r="L4617" s="209" t="s">
        <v>5390</v>
      </c>
    </row>
    <row r="4618" spans="1:12" ht="13.5">
      <c r="A4618" s="209" t="s">
        <v>8969</v>
      </c>
      <c r="B4618" s="209" t="s">
        <v>8970</v>
      </c>
      <c r="C4618" s="209" t="s">
        <v>8291</v>
      </c>
      <c r="D4618" s="209" t="s">
        <v>9236</v>
      </c>
      <c r="E4618" s="210" t="s">
        <v>357</v>
      </c>
      <c r="F4618" s="209" t="s">
        <v>357</v>
      </c>
      <c r="G4618" s="209">
        <v>96844</v>
      </c>
      <c r="H4618" s="209" t="s">
        <v>10162</v>
      </c>
      <c r="I4618" s="209" t="s">
        <v>161</v>
      </c>
      <c r="J4618" s="209" t="s">
        <v>5389</v>
      </c>
      <c r="K4618" s="210">
        <v>27.39</v>
      </c>
      <c r="L4618" s="209" t="s">
        <v>5390</v>
      </c>
    </row>
    <row r="4619" spans="1:12" ht="13.5">
      <c r="A4619" s="209" t="s">
        <v>8969</v>
      </c>
      <c r="B4619" s="209" t="s">
        <v>8970</v>
      </c>
      <c r="C4619" s="209" t="s">
        <v>8291</v>
      </c>
      <c r="D4619" s="209" t="s">
        <v>9236</v>
      </c>
      <c r="E4619" s="210" t="s">
        <v>357</v>
      </c>
      <c r="F4619" s="209" t="s">
        <v>357</v>
      </c>
      <c r="G4619" s="209">
        <v>96845</v>
      </c>
      <c r="H4619" s="209" t="s">
        <v>10163</v>
      </c>
      <c r="I4619" s="209" t="s">
        <v>161</v>
      </c>
      <c r="J4619" s="209" t="s">
        <v>5389</v>
      </c>
      <c r="K4619" s="210">
        <v>33.14</v>
      </c>
      <c r="L4619" s="209" t="s">
        <v>5390</v>
      </c>
    </row>
    <row r="4620" spans="1:12" ht="13.5">
      <c r="A4620" s="209" t="s">
        <v>8969</v>
      </c>
      <c r="B4620" s="209" t="s">
        <v>8970</v>
      </c>
      <c r="C4620" s="209" t="s">
        <v>8291</v>
      </c>
      <c r="D4620" s="209" t="s">
        <v>9236</v>
      </c>
      <c r="E4620" s="210" t="s">
        <v>357</v>
      </c>
      <c r="F4620" s="209" t="s">
        <v>357</v>
      </c>
      <c r="G4620" s="209">
        <v>96846</v>
      </c>
      <c r="H4620" s="209" t="s">
        <v>10164</v>
      </c>
      <c r="I4620" s="209" t="s">
        <v>161</v>
      </c>
      <c r="J4620" s="209" t="s">
        <v>5389</v>
      </c>
      <c r="K4620" s="210">
        <v>30.6</v>
      </c>
      <c r="L4620" s="209" t="s">
        <v>5390</v>
      </c>
    </row>
    <row r="4621" spans="1:12" ht="13.5">
      <c r="A4621" s="209" t="s">
        <v>8969</v>
      </c>
      <c r="B4621" s="209" t="s">
        <v>8970</v>
      </c>
      <c r="C4621" s="209" t="s">
        <v>8291</v>
      </c>
      <c r="D4621" s="209" t="s">
        <v>9236</v>
      </c>
      <c r="E4621" s="210" t="s">
        <v>357</v>
      </c>
      <c r="F4621" s="209" t="s">
        <v>357</v>
      </c>
      <c r="G4621" s="209">
        <v>96847</v>
      </c>
      <c r="H4621" s="209" t="s">
        <v>10165</v>
      </c>
      <c r="I4621" s="209" t="s">
        <v>161</v>
      </c>
      <c r="J4621" s="209" t="s">
        <v>5389</v>
      </c>
      <c r="K4621" s="210">
        <v>30.15</v>
      </c>
      <c r="L4621" s="209" t="s">
        <v>5390</v>
      </c>
    </row>
    <row r="4622" spans="1:12" ht="13.5">
      <c r="A4622" s="209" t="s">
        <v>8969</v>
      </c>
      <c r="B4622" s="209" t="s">
        <v>8970</v>
      </c>
      <c r="C4622" s="209" t="s">
        <v>8291</v>
      </c>
      <c r="D4622" s="209" t="s">
        <v>9236</v>
      </c>
      <c r="E4622" s="210" t="s">
        <v>357</v>
      </c>
      <c r="F4622" s="209" t="s">
        <v>357</v>
      </c>
      <c r="G4622" s="209">
        <v>96848</v>
      </c>
      <c r="H4622" s="209" t="s">
        <v>10166</v>
      </c>
      <c r="I4622" s="209" t="s">
        <v>161</v>
      </c>
      <c r="J4622" s="209" t="s">
        <v>5389</v>
      </c>
      <c r="K4622" s="210">
        <v>44.18</v>
      </c>
      <c r="L4622" s="209" t="s">
        <v>5390</v>
      </c>
    </row>
    <row r="4623" spans="1:12" ht="13.5">
      <c r="A4623" s="209" t="s">
        <v>8969</v>
      </c>
      <c r="B4623" s="209" t="s">
        <v>8970</v>
      </c>
      <c r="C4623" s="209" t="s">
        <v>8291</v>
      </c>
      <c r="D4623" s="209" t="s">
        <v>9236</v>
      </c>
      <c r="E4623" s="210" t="s">
        <v>357</v>
      </c>
      <c r="F4623" s="209" t="s">
        <v>357</v>
      </c>
      <c r="G4623" s="209">
        <v>96849</v>
      </c>
      <c r="H4623" s="209" t="s">
        <v>10167</v>
      </c>
      <c r="I4623" s="209" t="s">
        <v>161</v>
      </c>
      <c r="J4623" s="209" t="s">
        <v>5389</v>
      </c>
      <c r="K4623" s="210">
        <v>13.75</v>
      </c>
      <c r="L4623" s="209" t="s">
        <v>5390</v>
      </c>
    </row>
    <row r="4624" spans="1:12" ht="13.5">
      <c r="A4624" s="209" t="s">
        <v>8969</v>
      </c>
      <c r="B4624" s="209" t="s">
        <v>8970</v>
      </c>
      <c r="C4624" s="209" t="s">
        <v>8291</v>
      </c>
      <c r="D4624" s="209" t="s">
        <v>9236</v>
      </c>
      <c r="E4624" s="210" t="s">
        <v>357</v>
      </c>
      <c r="F4624" s="209" t="s">
        <v>357</v>
      </c>
      <c r="G4624" s="209">
        <v>96850</v>
      </c>
      <c r="H4624" s="209" t="s">
        <v>10168</v>
      </c>
      <c r="I4624" s="209" t="s">
        <v>161</v>
      </c>
      <c r="J4624" s="209" t="s">
        <v>5389</v>
      </c>
      <c r="K4624" s="210">
        <v>19.079999999999998</v>
      </c>
      <c r="L4624" s="209" t="s">
        <v>5390</v>
      </c>
    </row>
    <row r="4625" spans="1:12" ht="13.5">
      <c r="A4625" s="209" t="s">
        <v>8969</v>
      </c>
      <c r="B4625" s="209" t="s">
        <v>8970</v>
      </c>
      <c r="C4625" s="209" t="s">
        <v>8291</v>
      </c>
      <c r="D4625" s="209" t="s">
        <v>9236</v>
      </c>
      <c r="E4625" s="210" t="s">
        <v>357</v>
      </c>
      <c r="F4625" s="209" t="s">
        <v>357</v>
      </c>
      <c r="G4625" s="209">
        <v>96852</v>
      </c>
      <c r="H4625" s="209" t="s">
        <v>10169</v>
      </c>
      <c r="I4625" s="209" t="s">
        <v>161</v>
      </c>
      <c r="J4625" s="209" t="s">
        <v>5389</v>
      </c>
      <c r="K4625" s="210">
        <v>17.59</v>
      </c>
      <c r="L4625" s="209" t="s">
        <v>5390</v>
      </c>
    </row>
    <row r="4626" spans="1:12" ht="13.5">
      <c r="A4626" s="209" t="s">
        <v>8969</v>
      </c>
      <c r="B4626" s="209" t="s">
        <v>8970</v>
      </c>
      <c r="C4626" s="209" t="s">
        <v>8291</v>
      </c>
      <c r="D4626" s="209" t="s">
        <v>9236</v>
      </c>
      <c r="E4626" s="210" t="s">
        <v>357</v>
      </c>
      <c r="F4626" s="209" t="s">
        <v>357</v>
      </c>
      <c r="G4626" s="209">
        <v>96853</v>
      </c>
      <c r="H4626" s="209" t="s">
        <v>10170</v>
      </c>
      <c r="I4626" s="209" t="s">
        <v>161</v>
      </c>
      <c r="J4626" s="209" t="s">
        <v>5389</v>
      </c>
      <c r="K4626" s="210">
        <v>20.53</v>
      </c>
      <c r="L4626" s="209" t="s">
        <v>5390</v>
      </c>
    </row>
    <row r="4627" spans="1:12" ht="13.5">
      <c r="A4627" s="209" t="s">
        <v>8969</v>
      </c>
      <c r="B4627" s="209" t="s">
        <v>8970</v>
      </c>
      <c r="C4627" s="209" t="s">
        <v>8291</v>
      </c>
      <c r="D4627" s="209" t="s">
        <v>9236</v>
      </c>
      <c r="E4627" s="210" t="s">
        <v>357</v>
      </c>
      <c r="F4627" s="209" t="s">
        <v>357</v>
      </c>
      <c r="G4627" s="209">
        <v>96854</v>
      </c>
      <c r="H4627" s="209" t="s">
        <v>10171</v>
      </c>
      <c r="I4627" s="209" t="s">
        <v>161</v>
      </c>
      <c r="J4627" s="209" t="s">
        <v>5389</v>
      </c>
      <c r="K4627" s="210">
        <v>25.49</v>
      </c>
      <c r="L4627" s="209" t="s">
        <v>5390</v>
      </c>
    </row>
    <row r="4628" spans="1:12" ht="13.5">
      <c r="A4628" s="209" t="s">
        <v>8969</v>
      </c>
      <c r="B4628" s="209" t="s">
        <v>8970</v>
      </c>
      <c r="C4628" s="209" t="s">
        <v>8291</v>
      </c>
      <c r="D4628" s="209" t="s">
        <v>9236</v>
      </c>
      <c r="E4628" s="210" t="s">
        <v>357</v>
      </c>
      <c r="F4628" s="209" t="s">
        <v>357</v>
      </c>
      <c r="G4628" s="209">
        <v>96855</v>
      </c>
      <c r="H4628" s="209" t="s">
        <v>10172</v>
      </c>
      <c r="I4628" s="209" t="s">
        <v>161</v>
      </c>
      <c r="J4628" s="209" t="s">
        <v>5389</v>
      </c>
      <c r="K4628" s="210">
        <v>28.04</v>
      </c>
      <c r="L4628" s="209" t="s">
        <v>5390</v>
      </c>
    </row>
    <row r="4629" spans="1:12" ht="13.5">
      <c r="A4629" s="209" t="s">
        <v>8969</v>
      </c>
      <c r="B4629" s="209" t="s">
        <v>8970</v>
      </c>
      <c r="C4629" s="209" t="s">
        <v>8291</v>
      </c>
      <c r="D4629" s="209" t="s">
        <v>9236</v>
      </c>
      <c r="E4629" s="210" t="s">
        <v>357</v>
      </c>
      <c r="F4629" s="209" t="s">
        <v>357</v>
      </c>
      <c r="G4629" s="209">
        <v>96856</v>
      </c>
      <c r="H4629" s="209" t="s">
        <v>10173</v>
      </c>
      <c r="I4629" s="209" t="s">
        <v>161</v>
      </c>
      <c r="J4629" s="209" t="s">
        <v>5389</v>
      </c>
      <c r="K4629" s="210">
        <v>29.63</v>
      </c>
      <c r="L4629" s="209" t="s">
        <v>5390</v>
      </c>
    </row>
    <row r="4630" spans="1:12" ht="13.5">
      <c r="A4630" s="209" t="s">
        <v>8969</v>
      </c>
      <c r="B4630" s="209" t="s">
        <v>8970</v>
      </c>
      <c r="C4630" s="209" t="s">
        <v>8291</v>
      </c>
      <c r="D4630" s="209" t="s">
        <v>9236</v>
      </c>
      <c r="E4630" s="210" t="s">
        <v>357</v>
      </c>
      <c r="F4630" s="209" t="s">
        <v>357</v>
      </c>
      <c r="G4630" s="209">
        <v>96860</v>
      </c>
      <c r="H4630" s="209" t="s">
        <v>10174</v>
      </c>
      <c r="I4630" s="209" t="s">
        <v>161</v>
      </c>
      <c r="J4630" s="209" t="s">
        <v>5389</v>
      </c>
      <c r="K4630" s="210">
        <v>24.56</v>
      </c>
      <c r="L4630" s="209" t="s">
        <v>5390</v>
      </c>
    </row>
    <row r="4631" spans="1:12" ht="13.5">
      <c r="A4631" s="209" t="s">
        <v>8969</v>
      </c>
      <c r="B4631" s="209" t="s">
        <v>8970</v>
      </c>
      <c r="C4631" s="209" t="s">
        <v>8291</v>
      </c>
      <c r="D4631" s="209" t="s">
        <v>9236</v>
      </c>
      <c r="E4631" s="210" t="s">
        <v>357</v>
      </c>
      <c r="F4631" s="209" t="s">
        <v>357</v>
      </c>
      <c r="G4631" s="209">
        <v>96861</v>
      </c>
      <c r="H4631" s="209" t="s">
        <v>10175</v>
      </c>
      <c r="I4631" s="209" t="s">
        <v>161</v>
      </c>
      <c r="J4631" s="209" t="s">
        <v>5389</v>
      </c>
      <c r="K4631" s="210">
        <v>31.12</v>
      </c>
      <c r="L4631" s="209" t="s">
        <v>5390</v>
      </c>
    </row>
    <row r="4632" spans="1:12" ht="13.5">
      <c r="A4632" s="209" t="s">
        <v>8969</v>
      </c>
      <c r="B4632" s="209" t="s">
        <v>8970</v>
      </c>
      <c r="C4632" s="209" t="s">
        <v>8291</v>
      </c>
      <c r="D4632" s="209" t="s">
        <v>9236</v>
      </c>
      <c r="E4632" s="210" t="s">
        <v>357</v>
      </c>
      <c r="F4632" s="209" t="s">
        <v>357</v>
      </c>
      <c r="G4632" s="209">
        <v>96862</v>
      </c>
      <c r="H4632" s="209" t="s">
        <v>10176</v>
      </c>
      <c r="I4632" s="209" t="s">
        <v>161</v>
      </c>
      <c r="J4632" s="209" t="s">
        <v>5389</v>
      </c>
      <c r="K4632" s="210">
        <v>30.27</v>
      </c>
      <c r="L4632" s="209" t="s">
        <v>5390</v>
      </c>
    </row>
    <row r="4633" spans="1:12" ht="13.5">
      <c r="A4633" s="209" t="s">
        <v>8969</v>
      </c>
      <c r="B4633" s="209" t="s">
        <v>8970</v>
      </c>
      <c r="C4633" s="209" t="s">
        <v>8291</v>
      </c>
      <c r="D4633" s="209" t="s">
        <v>9236</v>
      </c>
      <c r="E4633" s="210" t="s">
        <v>357</v>
      </c>
      <c r="F4633" s="209" t="s">
        <v>357</v>
      </c>
      <c r="G4633" s="209">
        <v>96863</v>
      </c>
      <c r="H4633" s="209" t="s">
        <v>10177</v>
      </c>
      <c r="I4633" s="209" t="s">
        <v>161</v>
      </c>
      <c r="J4633" s="209" t="s">
        <v>5389</v>
      </c>
      <c r="K4633" s="210">
        <v>31.71</v>
      </c>
      <c r="L4633" s="209" t="s">
        <v>5390</v>
      </c>
    </row>
    <row r="4634" spans="1:12" ht="13.5">
      <c r="A4634" s="209" t="s">
        <v>8969</v>
      </c>
      <c r="B4634" s="209" t="s">
        <v>8970</v>
      </c>
      <c r="C4634" s="209" t="s">
        <v>8291</v>
      </c>
      <c r="D4634" s="209" t="s">
        <v>9236</v>
      </c>
      <c r="E4634" s="210" t="s">
        <v>357</v>
      </c>
      <c r="F4634" s="209" t="s">
        <v>357</v>
      </c>
      <c r="G4634" s="209">
        <v>96864</v>
      </c>
      <c r="H4634" s="209" t="s">
        <v>10178</v>
      </c>
      <c r="I4634" s="209" t="s">
        <v>161</v>
      </c>
      <c r="J4634" s="209" t="s">
        <v>5389</v>
      </c>
      <c r="K4634" s="210">
        <v>43.26</v>
      </c>
      <c r="L4634" s="209" t="s">
        <v>5390</v>
      </c>
    </row>
    <row r="4635" spans="1:12" ht="13.5">
      <c r="A4635" s="209" t="s">
        <v>8969</v>
      </c>
      <c r="B4635" s="209" t="s">
        <v>8970</v>
      </c>
      <c r="C4635" s="209" t="s">
        <v>8291</v>
      </c>
      <c r="D4635" s="209" t="s">
        <v>9236</v>
      </c>
      <c r="E4635" s="210" t="s">
        <v>357</v>
      </c>
      <c r="F4635" s="209" t="s">
        <v>357</v>
      </c>
      <c r="G4635" s="209">
        <v>96865</v>
      </c>
      <c r="H4635" s="209" t="s">
        <v>10179</v>
      </c>
      <c r="I4635" s="209" t="s">
        <v>161</v>
      </c>
      <c r="J4635" s="209" t="s">
        <v>5389</v>
      </c>
      <c r="K4635" s="210">
        <v>37.39</v>
      </c>
      <c r="L4635" s="209" t="s">
        <v>5390</v>
      </c>
    </row>
    <row r="4636" spans="1:12" ht="13.5">
      <c r="A4636" s="209" t="s">
        <v>8969</v>
      </c>
      <c r="B4636" s="209" t="s">
        <v>8970</v>
      </c>
      <c r="C4636" s="209" t="s">
        <v>8291</v>
      </c>
      <c r="D4636" s="209" t="s">
        <v>9236</v>
      </c>
      <c r="E4636" s="210" t="s">
        <v>357</v>
      </c>
      <c r="F4636" s="209" t="s">
        <v>357</v>
      </c>
      <c r="G4636" s="209">
        <v>96866</v>
      </c>
      <c r="H4636" s="209" t="s">
        <v>10180</v>
      </c>
      <c r="I4636" s="209" t="s">
        <v>161</v>
      </c>
      <c r="J4636" s="209" t="s">
        <v>5389</v>
      </c>
      <c r="K4636" s="210">
        <v>56.48</v>
      </c>
      <c r="L4636" s="209" t="s">
        <v>5390</v>
      </c>
    </row>
    <row r="4637" spans="1:12" ht="13.5">
      <c r="A4637" s="209" t="s">
        <v>8969</v>
      </c>
      <c r="B4637" s="209" t="s">
        <v>8970</v>
      </c>
      <c r="C4637" s="209" t="s">
        <v>8291</v>
      </c>
      <c r="D4637" s="209" t="s">
        <v>9236</v>
      </c>
      <c r="E4637" s="210" t="s">
        <v>357</v>
      </c>
      <c r="F4637" s="209" t="s">
        <v>357</v>
      </c>
      <c r="G4637" s="209">
        <v>96868</v>
      </c>
      <c r="H4637" s="209" t="s">
        <v>10181</v>
      </c>
      <c r="I4637" s="209" t="s">
        <v>161</v>
      </c>
      <c r="J4637" s="209" t="s">
        <v>5389</v>
      </c>
      <c r="K4637" s="210">
        <v>15.96</v>
      </c>
      <c r="L4637" s="209" t="s">
        <v>5390</v>
      </c>
    </row>
    <row r="4638" spans="1:12" ht="13.5">
      <c r="A4638" s="209" t="s">
        <v>8969</v>
      </c>
      <c r="B4638" s="209" t="s">
        <v>8970</v>
      </c>
      <c r="C4638" s="209" t="s">
        <v>8291</v>
      </c>
      <c r="D4638" s="209" t="s">
        <v>9236</v>
      </c>
      <c r="E4638" s="210" t="s">
        <v>357</v>
      </c>
      <c r="F4638" s="209" t="s">
        <v>357</v>
      </c>
      <c r="G4638" s="209">
        <v>96869</v>
      </c>
      <c r="H4638" s="209" t="s">
        <v>10182</v>
      </c>
      <c r="I4638" s="209" t="s">
        <v>161</v>
      </c>
      <c r="J4638" s="209" t="s">
        <v>5389</v>
      </c>
      <c r="K4638" s="210">
        <v>24.91</v>
      </c>
      <c r="L4638" s="209" t="s">
        <v>5390</v>
      </c>
    </row>
    <row r="4639" spans="1:12" ht="13.5">
      <c r="A4639" s="209" t="s">
        <v>8969</v>
      </c>
      <c r="B4639" s="209" t="s">
        <v>8970</v>
      </c>
      <c r="C4639" s="209" t="s">
        <v>8291</v>
      </c>
      <c r="D4639" s="209" t="s">
        <v>9236</v>
      </c>
      <c r="E4639" s="210" t="s">
        <v>357</v>
      </c>
      <c r="F4639" s="209" t="s">
        <v>357</v>
      </c>
      <c r="G4639" s="209">
        <v>96870</v>
      </c>
      <c r="H4639" s="209" t="s">
        <v>10183</v>
      </c>
      <c r="I4639" s="209" t="s">
        <v>161</v>
      </c>
      <c r="J4639" s="209" t="s">
        <v>5389</v>
      </c>
      <c r="K4639" s="210">
        <v>37.89</v>
      </c>
      <c r="L4639" s="209" t="s">
        <v>5390</v>
      </c>
    </row>
    <row r="4640" spans="1:12" ht="13.5">
      <c r="A4640" s="209" t="s">
        <v>8969</v>
      </c>
      <c r="B4640" s="209" t="s">
        <v>8970</v>
      </c>
      <c r="C4640" s="209" t="s">
        <v>8291</v>
      </c>
      <c r="D4640" s="209" t="s">
        <v>9236</v>
      </c>
      <c r="E4640" s="210" t="s">
        <v>357</v>
      </c>
      <c r="F4640" s="209" t="s">
        <v>357</v>
      </c>
      <c r="G4640" s="209">
        <v>96871</v>
      </c>
      <c r="H4640" s="209" t="s">
        <v>10184</v>
      </c>
      <c r="I4640" s="209" t="s">
        <v>161</v>
      </c>
      <c r="J4640" s="209" t="s">
        <v>5389</v>
      </c>
      <c r="K4640" s="210">
        <v>43.15</v>
      </c>
      <c r="L4640" s="209" t="s">
        <v>5390</v>
      </c>
    </row>
    <row r="4641" spans="1:12" ht="13.5">
      <c r="A4641" s="209" t="s">
        <v>8969</v>
      </c>
      <c r="B4641" s="209" t="s">
        <v>8970</v>
      </c>
      <c r="C4641" s="209" t="s">
        <v>8291</v>
      </c>
      <c r="D4641" s="209" t="s">
        <v>9236</v>
      </c>
      <c r="E4641" s="210" t="s">
        <v>357</v>
      </c>
      <c r="F4641" s="209" t="s">
        <v>357</v>
      </c>
      <c r="G4641" s="209">
        <v>96872</v>
      </c>
      <c r="H4641" s="209" t="s">
        <v>10185</v>
      </c>
      <c r="I4641" s="209" t="s">
        <v>161</v>
      </c>
      <c r="J4641" s="209" t="s">
        <v>5389</v>
      </c>
      <c r="K4641" s="210">
        <v>39.51</v>
      </c>
      <c r="L4641" s="209" t="s">
        <v>5390</v>
      </c>
    </row>
    <row r="4642" spans="1:12" ht="13.5">
      <c r="A4642" s="209" t="s">
        <v>8969</v>
      </c>
      <c r="B4642" s="209" t="s">
        <v>8970</v>
      </c>
      <c r="C4642" s="209" t="s">
        <v>8291</v>
      </c>
      <c r="D4642" s="209" t="s">
        <v>9236</v>
      </c>
      <c r="E4642" s="210" t="s">
        <v>357</v>
      </c>
      <c r="F4642" s="209" t="s">
        <v>357</v>
      </c>
      <c r="G4642" s="209">
        <v>96873</v>
      </c>
      <c r="H4642" s="209" t="s">
        <v>10186</v>
      </c>
      <c r="I4642" s="209" t="s">
        <v>161</v>
      </c>
      <c r="J4642" s="209" t="s">
        <v>5389</v>
      </c>
      <c r="K4642" s="210">
        <v>53.18</v>
      </c>
      <c r="L4642" s="209" t="s">
        <v>5390</v>
      </c>
    </row>
    <row r="4643" spans="1:12" ht="13.5">
      <c r="A4643" s="209" t="s">
        <v>8969</v>
      </c>
      <c r="B4643" s="209" t="s">
        <v>8970</v>
      </c>
      <c r="C4643" s="209" t="s">
        <v>8291</v>
      </c>
      <c r="D4643" s="209" t="s">
        <v>9236</v>
      </c>
      <c r="E4643" s="210" t="s">
        <v>357</v>
      </c>
      <c r="F4643" s="209" t="s">
        <v>357</v>
      </c>
      <c r="G4643" s="209">
        <v>96874</v>
      </c>
      <c r="H4643" s="209" t="s">
        <v>10187</v>
      </c>
      <c r="I4643" s="209" t="s">
        <v>161</v>
      </c>
      <c r="J4643" s="209" t="s">
        <v>5389</v>
      </c>
      <c r="K4643" s="210">
        <v>48.15</v>
      </c>
      <c r="L4643" s="209" t="s">
        <v>5390</v>
      </c>
    </row>
    <row r="4644" spans="1:12" ht="13.5">
      <c r="A4644" s="209" t="s">
        <v>8969</v>
      </c>
      <c r="B4644" s="209" t="s">
        <v>8970</v>
      </c>
      <c r="C4644" s="209" t="s">
        <v>8291</v>
      </c>
      <c r="D4644" s="209" t="s">
        <v>9236</v>
      </c>
      <c r="E4644" s="210" t="s">
        <v>357</v>
      </c>
      <c r="F4644" s="209" t="s">
        <v>357</v>
      </c>
      <c r="G4644" s="209">
        <v>96875</v>
      </c>
      <c r="H4644" s="209" t="s">
        <v>10188</v>
      </c>
      <c r="I4644" s="209" t="s">
        <v>161</v>
      </c>
      <c r="J4644" s="209" t="s">
        <v>5389</v>
      </c>
      <c r="K4644" s="210">
        <v>63.82</v>
      </c>
      <c r="L4644" s="209" t="s">
        <v>5390</v>
      </c>
    </row>
    <row r="4645" spans="1:12" ht="13.5">
      <c r="A4645" s="209" t="s">
        <v>8969</v>
      </c>
      <c r="B4645" s="209" t="s">
        <v>8970</v>
      </c>
      <c r="C4645" s="209" t="s">
        <v>8291</v>
      </c>
      <c r="D4645" s="209" t="s">
        <v>9236</v>
      </c>
      <c r="E4645" s="210" t="s">
        <v>357</v>
      </c>
      <c r="F4645" s="209" t="s">
        <v>357</v>
      </c>
      <c r="G4645" s="209">
        <v>96876</v>
      </c>
      <c r="H4645" s="209" t="s">
        <v>10189</v>
      </c>
      <c r="I4645" s="209" t="s">
        <v>161</v>
      </c>
      <c r="J4645" s="209" t="s">
        <v>5389</v>
      </c>
      <c r="K4645" s="210">
        <v>156.25</v>
      </c>
      <c r="L4645" s="209" t="s">
        <v>5390</v>
      </c>
    </row>
    <row r="4646" spans="1:12" ht="13.5">
      <c r="A4646" s="209" t="s">
        <v>8969</v>
      </c>
      <c r="B4646" s="209" t="s">
        <v>8970</v>
      </c>
      <c r="C4646" s="209" t="s">
        <v>8291</v>
      </c>
      <c r="D4646" s="209" t="s">
        <v>9236</v>
      </c>
      <c r="E4646" s="210" t="s">
        <v>357</v>
      </c>
      <c r="F4646" s="209" t="s">
        <v>357</v>
      </c>
      <c r="G4646" s="209">
        <v>96878</v>
      </c>
      <c r="H4646" s="209" t="s">
        <v>10190</v>
      </c>
      <c r="I4646" s="209" t="s">
        <v>161</v>
      </c>
      <c r="J4646" s="209" t="s">
        <v>5389</v>
      </c>
      <c r="K4646" s="210">
        <v>175.14</v>
      </c>
      <c r="L4646" s="209" t="s">
        <v>5390</v>
      </c>
    </row>
    <row r="4647" spans="1:12" ht="13.5">
      <c r="A4647" s="209" t="s">
        <v>8969</v>
      </c>
      <c r="B4647" s="209" t="s">
        <v>8970</v>
      </c>
      <c r="C4647" s="209" t="s">
        <v>8291</v>
      </c>
      <c r="D4647" s="209" t="s">
        <v>9236</v>
      </c>
      <c r="E4647" s="210" t="s">
        <v>357</v>
      </c>
      <c r="F4647" s="209" t="s">
        <v>357</v>
      </c>
      <c r="G4647" s="209">
        <v>96879</v>
      </c>
      <c r="H4647" s="209" t="s">
        <v>10191</v>
      </c>
      <c r="I4647" s="209" t="s">
        <v>161</v>
      </c>
      <c r="J4647" s="209" t="s">
        <v>5389</v>
      </c>
      <c r="K4647" s="210">
        <v>169.64</v>
      </c>
      <c r="L4647" s="209" t="s">
        <v>5390</v>
      </c>
    </row>
    <row r="4648" spans="1:12" ht="13.5">
      <c r="A4648" s="209" t="s">
        <v>8969</v>
      </c>
      <c r="B4648" s="209" t="s">
        <v>8970</v>
      </c>
      <c r="C4648" s="209" t="s">
        <v>8291</v>
      </c>
      <c r="D4648" s="209" t="s">
        <v>9236</v>
      </c>
      <c r="E4648" s="210" t="s">
        <v>357</v>
      </c>
      <c r="F4648" s="209" t="s">
        <v>357</v>
      </c>
      <c r="G4648" s="209">
        <v>96881</v>
      </c>
      <c r="H4648" s="209" t="s">
        <v>10192</v>
      </c>
      <c r="I4648" s="209" t="s">
        <v>161</v>
      </c>
      <c r="J4648" s="209" t="s">
        <v>5389</v>
      </c>
      <c r="K4648" s="210">
        <v>200.84</v>
      </c>
      <c r="L4648" s="209" t="s">
        <v>5390</v>
      </c>
    </row>
    <row r="4649" spans="1:12" ht="13.5">
      <c r="A4649" s="209" t="s">
        <v>8969</v>
      </c>
      <c r="B4649" s="209" t="s">
        <v>8970</v>
      </c>
      <c r="C4649" s="209" t="s">
        <v>8291</v>
      </c>
      <c r="D4649" s="209" t="s">
        <v>9236</v>
      </c>
      <c r="E4649" s="210" t="s">
        <v>357</v>
      </c>
      <c r="F4649" s="209" t="s">
        <v>357</v>
      </c>
      <c r="G4649" s="209">
        <v>97425</v>
      </c>
      <c r="H4649" s="209" t="s">
        <v>10193</v>
      </c>
      <c r="I4649" s="209" t="s">
        <v>161</v>
      </c>
      <c r="J4649" s="209" t="s">
        <v>5389</v>
      </c>
      <c r="K4649" s="210">
        <v>31.17</v>
      </c>
      <c r="L4649" s="209" t="s">
        <v>5390</v>
      </c>
    </row>
    <row r="4650" spans="1:12" ht="13.5">
      <c r="A4650" s="209" t="s">
        <v>8969</v>
      </c>
      <c r="B4650" s="209" t="s">
        <v>8970</v>
      </c>
      <c r="C4650" s="209" t="s">
        <v>8291</v>
      </c>
      <c r="D4650" s="209" t="s">
        <v>9236</v>
      </c>
      <c r="E4650" s="210" t="s">
        <v>357</v>
      </c>
      <c r="F4650" s="209" t="s">
        <v>357</v>
      </c>
      <c r="G4650" s="209">
        <v>97426</v>
      </c>
      <c r="H4650" s="209" t="s">
        <v>10194</v>
      </c>
      <c r="I4650" s="209" t="s">
        <v>161</v>
      </c>
      <c r="J4650" s="209" t="s">
        <v>5389</v>
      </c>
      <c r="K4650" s="210">
        <v>38.68</v>
      </c>
      <c r="L4650" s="209" t="s">
        <v>5390</v>
      </c>
    </row>
    <row r="4651" spans="1:12" ht="13.5">
      <c r="A4651" s="209" t="s">
        <v>8969</v>
      </c>
      <c r="B4651" s="209" t="s">
        <v>8970</v>
      </c>
      <c r="C4651" s="209" t="s">
        <v>8291</v>
      </c>
      <c r="D4651" s="209" t="s">
        <v>9236</v>
      </c>
      <c r="E4651" s="210" t="s">
        <v>357</v>
      </c>
      <c r="F4651" s="209" t="s">
        <v>357</v>
      </c>
      <c r="G4651" s="209">
        <v>97427</v>
      </c>
      <c r="H4651" s="209" t="s">
        <v>10195</v>
      </c>
      <c r="I4651" s="209" t="s">
        <v>161</v>
      </c>
      <c r="J4651" s="209" t="s">
        <v>5389</v>
      </c>
      <c r="K4651" s="210">
        <v>44.36</v>
      </c>
      <c r="L4651" s="209" t="s">
        <v>5390</v>
      </c>
    </row>
    <row r="4652" spans="1:12" ht="13.5">
      <c r="A4652" s="209" t="s">
        <v>8969</v>
      </c>
      <c r="B4652" s="209" t="s">
        <v>8970</v>
      </c>
      <c r="C4652" s="209" t="s">
        <v>8291</v>
      </c>
      <c r="D4652" s="209" t="s">
        <v>9236</v>
      </c>
      <c r="E4652" s="210" t="s">
        <v>357</v>
      </c>
      <c r="F4652" s="209" t="s">
        <v>357</v>
      </c>
      <c r="G4652" s="209">
        <v>97428</v>
      </c>
      <c r="H4652" s="209" t="s">
        <v>10196</v>
      </c>
      <c r="I4652" s="209" t="s">
        <v>161</v>
      </c>
      <c r="J4652" s="209" t="s">
        <v>5389</v>
      </c>
      <c r="K4652" s="210">
        <v>57.54</v>
      </c>
      <c r="L4652" s="209" t="s">
        <v>5390</v>
      </c>
    </row>
    <row r="4653" spans="1:12" ht="13.5">
      <c r="A4653" s="209" t="s">
        <v>8969</v>
      </c>
      <c r="B4653" s="209" t="s">
        <v>8970</v>
      </c>
      <c r="C4653" s="209" t="s">
        <v>8291</v>
      </c>
      <c r="D4653" s="209" t="s">
        <v>9236</v>
      </c>
      <c r="E4653" s="210" t="s">
        <v>357</v>
      </c>
      <c r="F4653" s="209" t="s">
        <v>357</v>
      </c>
      <c r="G4653" s="209">
        <v>97429</v>
      </c>
      <c r="H4653" s="209" t="s">
        <v>10197</v>
      </c>
      <c r="I4653" s="209" t="s">
        <v>161</v>
      </c>
      <c r="J4653" s="209" t="s">
        <v>5389</v>
      </c>
      <c r="K4653" s="210">
        <v>69.67</v>
      </c>
      <c r="L4653" s="209" t="s">
        <v>5390</v>
      </c>
    </row>
    <row r="4654" spans="1:12" ht="13.5">
      <c r="A4654" s="209" t="s">
        <v>8969</v>
      </c>
      <c r="B4654" s="209" t="s">
        <v>8970</v>
      </c>
      <c r="C4654" s="209" t="s">
        <v>8291</v>
      </c>
      <c r="D4654" s="209" t="s">
        <v>9236</v>
      </c>
      <c r="E4654" s="210" t="s">
        <v>357</v>
      </c>
      <c r="F4654" s="209" t="s">
        <v>357</v>
      </c>
      <c r="G4654" s="209">
        <v>97430</v>
      </c>
      <c r="H4654" s="209" t="s">
        <v>10198</v>
      </c>
      <c r="I4654" s="209" t="s">
        <v>161</v>
      </c>
      <c r="J4654" s="209" t="s">
        <v>5389</v>
      </c>
      <c r="K4654" s="210">
        <v>38.06</v>
      </c>
      <c r="L4654" s="209" t="s">
        <v>5390</v>
      </c>
    </row>
    <row r="4655" spans="1:12" ht="13.5">
      <c r="A4655" s="209" t="s">
        <v>8969</v>
      </c>
      <c r="B4655" s="209" t="s">
        <v>8970</v>
      </c>
      <c r="C4655" s="209" t="s">
        <v>8291</v>
      </c>
      <c r="D4655" s="209" t="s">
        <v>9236</v>
      </c>
      <c r="E4655" s="210" t="s">
        <v>357</v>
      </c>
      <c r="F4655" s="209" t="s">
        <v>357</v>
      </c>
      <c r="G4655" s="209">
        <v>97431</v>
      </c>
      <c r="H4655" s="209" t="s">
        <v>10199</v>
      </c>
      <c r="I4655" s="209" t="s">
        <v>161</v>
      </c>
      <c r="J4655" s="209" t="s">
        <v>5389</v>
      </c>
      <c r="K4655" s="210">
        <v>42.33</v>
      </c>
      <c r="L4655" s="209" t="s">
        <v>5390</v>
      </c>
    </row>
    <row r="4656" spans="1:12" ht="13.5">
      <c r="A4656" s="209" t="s">
        <v>8969</v>
      </c>
      <c r="B4656" s="209" t="s">
        <v>8970</v>
      </c>
      <c r="C4656" s="209" t="s">
        <v>8291</v>
      </c>
      <c r="D4656" s="209" t="s">
        <v>9236</v>
      </c>
      <c r="E4656" s="210" t="s">
        <v>357</v>
      </c>
      <c r="F4656" s="209" t="s">
        <v>357</v>
      </c>
      <c r="G4656" s="209">
        <v>97432</v>
      </c>
      <c r="H4656" s="209" t="s">
        <v>10200</v>
      </c>
      <c r="I4656" s="209" t="s">
        <v>161</v>
      </c>
      <c r="J4656" s="209" t="s">
        <v>5389</v>
      </c>
      <c r="K4656" s="210">
        <v>47.75</v>
      </c>
      <c r="L4656" s="209" t="s">
        <v>5390</v>
      </c>
    </row>
    <row r="4657" spans="1:12" ht="13.5">
      <c r="A4657" s="209" t="s">
        <v>8969</v>
      </c>
      <c r="B4657" s="209" t="s">
        <v>8970</v>
      </c>
      <c r="C4657" s="209" t="s">
        <v>8291</v>
      </c>
      <c r="D4657" s="209" t="s">
        <v>9236</v>
      </c>
      <c r="E4657" s="210" t="s">
        <v>357</v>
      </c>
      <c r="F4657" s="209" t="s">
        <v>357</v>
      </c>
      <c r="G4657" s="209">
        <v>97433</v>
      </c>
      <c r="H4657" s="209" t="s">
        <v>10201</v>
      </c>
      <c r="I4657" s="209" t="s">
        <v>161</v>
      </c>
      <c r="J4657" s="209" t="s">
        <v>5389</v>
      </c>
      <c r="K4657" s="210">
        <v>89.82</v>
      </c>
      <c r="L4657" s="209" t="s">
        <v>5390</v>
      </c>
    </row>
    <row r="4658" spans="1:12" ht="13.5">
      <c r="A4658" s="209" t="s">
        <v>8969</v>
      </c>
      <c r="B4658" s="209" t="s">
        <v>8970</v>
      </c>
      <c r="C4658" s="209" t="s">
        <v>8291</v>
      </c>
      <c r="D4658" s="209" t="s">
        <v>9236</v>
      </c>
      <c r="E4658" s="210" t="s">
        <v>357</v>
      </c>
      <c r="F4658" s="209" t="s">
        <v>357</v>
      </c>
      <c r="G4658" s="209">
        <v>97434</v>
      </c>
      <c r="H4658" s="209" t="s">
        <v>10202</v>
      </c>
      <c r="I4658" s="209" t="s">
        <v>161</v>
      </c>
      <c r="J4658" s="209" t="s">
        <v>5389</v>
      </c>
      <c r="K4658" s="210">
        <v>91.61</v>
      </c>
      <c r="L4658" s="209" t="s">
        <v>5390</v>
      </c>
    </row>
    <row r="4659" spans="1:12" ht="13.5">
      <c r="A4659" s="209" t="s">
        <v>8969</v>
      </c>
      <c r="B4659" s="209" t="s">
        <v>8970</v>
      </c>
      <c r="C4659" s="209" t="s">
        <v>8291</v>
      </c>
      <c r="D4659" s="209" t="s">
        <v>9236</v>
      </c>
      <c r="E4659" s="210" t="s">
        <v>357</v>
      </c>
      <c r="F4659" s="209" t="s">
        <v>357</v>
      </c>
      <c r="G4659" s="209">
        <v>97435</v>
      </c>
      <c r="H4659" s="209" t="s">
        <v>10203</v>
      </c>
      <c r="I4659" s="209" t="s">
        <v>161</v>
      </c>
      <c r="J4659" s="209" t="s">
        <v>5389</v>
      </c>
      <c r="K4659" s="210">
        <v>105.17</v>
      </c>
      <c r="L4659" s="209" t="s">
        <v>5390</v>
      </c>
    </row>
    <row r="4660" spans="1:12" ht="13.5">
      <c r="A4660" s="209" t="s">
        <v>8969</v>
      </c>
      <c r="B4660" s="209" t="s">
        <v>8970</v>
      </c>
      <c r="C4660" s="209" t="s">
        <v>8291</v>
      </c>
      <c r="D4660" s="209" t="s">
        <v>9236</v>
      </c>
      <c r="E4660" s="210" t="s">
        <v>357</v>
      </c>
      <c r="F4660" s="209" t="s">
        <v>357</v>
      </c>
      <c r="G4660" s="209">
        <v>97436</v>
      </c>
      <c r="H4660" s="209" t="s">
        <v>10204</v>
      </c>
      <c r="I4660" s="209" t="s">
        <v>161</v>
      </c>
      <c r="J4660" s="209" t="s">
        <v>5389</v>
      </c>
      <c r="K4660" s="210">
        <v>108.61</v>
      </c>
      <c r="L4660" s="209" t="s">
        <v>5390</v>
      </c>
    </row>
    <row r="4661" spans="1:12" ht="13.5">
      <c r="A4661" s="209" t="s">
        <v>8969</v>
      </c>
      <c r="B4661" s="209" t="s">
        <v>8970</v>
      </c>
      <c r="C4661" s="209" t="s">
        <v>8291</v>
      </c>
      <c r="D4661" s="209" t="s">
        <v>9236</v>
      </c>
      <c r="E4661" s="210" t="s">
        <v>357</v>
      </c>
      <c r="F4661" s="209" t="s">
        <v>357</v>
      </c>
      <c r="G4661" s="209">
        <v>97437</v>
      </c>
      <c r="H4661" s="209" t="s">
        <v>10205</v>
      </c>
      <c r="I4661" s="209" t="s">
        <v>161</v>
      </c>
      <c r="J4661" s="209" t="s">
        <v>5389</v>
      </c>
      <c r="K4661" s="210">
        <v>120.45</v>
      </c>
      <c r="L4661" s="209" t="s">
        <v>5390</v>
      </c>
    </row>
    <row r="4662" spans="1:12" ht="13.5">
      <c r="A4662" s="209" t="s">
        <v>8969</v>
      </c>
      <c r="B4662" s="209" t="s">
        <v>8970</v>
      </c>
      <c r="C4662" s="209" t="s">
        <v>8291</v>
      </c>
      <c r="D4662" s="209" t="s">
        <v>9236</v>
      </c>
      <c r="E4662" s="210" t="s">
        <v>357</v>
      </c>
      <c r="F4662" s="209" t="s">
        <v>357</v>
      </c>
      <c r="G4662" s="209">
        <v>97438</v>
      </c>
      <c r="H4662" s="209" t="s">
        <v>10206</v>
      </c>
      <c r="I4662" s="209" t="s">
        <v>161</v>
      </c>
      <c r="J4662" s="209" t="s">
        <v>5389</v>
      </c>
      <c r="K4662" s="210">
        <v>124.13</v>
      </c>
      <c r="L4662" s="209" t="s">
        <v>5390</v>
      </c>
    </row>
    <row r="4663" spans="1:12" ht="13.5">
      <c r="A4663" s="209" t="s">
        <v>8969</v>
      </c>
      <c r="B4663" s="209" t="s">
        <v>8970</v>
      </c>
      <c r="C4663" s="209" t="s">
        <v>8291</v>
      </c>
      <c r="D4663" s="209" t="s">
        <v>9236</v>
      </c>
      <c r="E4663" s="210" t="s">
        <v>357</v>
      </c>
      <c r="F4663" s="209" t="s">
        <v>357</v>
      </c>
      <c r="G4663" s="209">
        <v>97439</v>
      </c>
      <c r="H4663" s="209" t="s">
        <v>10207</v>
      </c>
      <c r="I4663" s="209" t="s">
        <v>161</v>
      </c>
      <c r="J4663" s="209" t="s">
        <v>5389</v>
      </c>
      <c r="K4663" s="210">
        <v>136.91</v>
      </c>
      <c r="L4663" s="209" t="s">
        <v>5390</v>
      </c>
    </row>
    <row r="4664" spans="1:12" ht="13.5">
      <c r="A4664" s="209" t="s">
        <v>8969</v>
      </c>
      <c r="B4664" s="209" t="s">
        <v>8970</v>
      </c>
      <c r="C4664" s="209" t="s">
        <v>8291</v>
      </c>
      <c r="D4664" s="209" t="s">
        <v>9236</v>
      </c>
      <c r="E4664" s="210" t="s">
        <v>357</v>
      </c>
      <c r="F4664" s="209" t="s">
        <v>357</v>
      </c>
      <c r="G4664" s="209">
        <v>97440</v>
      </c>
      <c r="H4664" s="209" t="s">
        <v>10208</v>
      </c>
      <c r="I4664" s="209" t="s">
        <v>161</v>
      </c>
      <c r="J4664" s="209" t="s">
        <v>5389</v>
      </c>
      <c r="K4664" s="210">
        <v>164.51</v>
      </c>
      <c r="L4664" s="209" t="s">
        <v>5390</v>
      </c>
    </row>
    <row r="4665" spans="1:12" ht="13.5">
      <c r="A4665" s="209" t="s">
        <v>8969</v>
      </c>
      <c r="B4665" s="209" t="s">
        <v>8970</v>
      </c>
      <c r="C4665" s="209" t="s">
        <v>8291</v>
      </c>
      <c r="D4665" s="209" t="s">
        <v>9236</v>
      </c>
      <c r="E4665" s="210" t="s">
        <v>357</v>
      </c>
      <c r="F4665" s="209" t="s">
        <v>357</v>
      </c>
      <c r="G4665" s="209">
        <v>97442</v>
      </c>
      <c r="H4665" s="209" t="s">
        <v>10209</v>
      </c>
      <c r="I4665" s="209" t="s">
        <v>161</v>
      </c>
      <c r="J4665" s="209" t="s">
        <v>5389</v>
      </c>
      <c r="K4665" s="210">
        <v>181.45</v>
      </c>
      <c r="L4665" s="209" t="s">
        <v>5390</v>
      </c>
    </row>
    <row r="4666" spans="1:12" ht="13.5">
      <c r="A4666" s="209" t="s">
        <v>8969</v>
      </c>
      <c r="B4666" s="209" t="s">
        <v>8970</v>
      </c>
      <c r="C4666" s="209" t="s">
        <v>8291</v>
      </c>
      <c r="D4666" s="209" t="s">
        <v>9236</v>
      </c>
      <c r="E4666" s="210" t="s">
        <v>357</v>
      </c>
      <c r="F4666" s="209" t="s">
        <v>357</v>
      </c>
      <c r="G4666" s="209">
        <v>97443</v>
      </c>
      <c r="H4666" s="209" t="s">
        <v>10210</v>
      </c>
      <c r="I4666" s="209" t="s">
        <v>161</v>
      </c>
      <c r="J4666" s="209" t="s">
        <v>5389</v>
      </c>
      <c r="K4666" s="210">
        <v>104.85</v>
      </c>
      <c r="L4666" s="209" t="s">
        <v>5390</v>
      </c>
    </row>
    <row r="4667" spans="1:12" ht="13.5">
      <c r="A4667" s="209" t="s">
        <v>8969</v>
      </c>
      <c r="B4667" s="209" t="s">
        <v>8970</v>
      </c>
      <c r="C4667" s="209" t="s">
        <v>8291</v>
      </c>
      <c r="D4667" s="209" t="s">
        <v>9236</v>
      </c>
      <c r="E4667" s="210" t="s">
        <v>357</v>
      </c>
      <c r="F4667" s="209" t="s">
        <v>357</v>
      </c>
      <c r="G4667" s="209">
        <v>97444</v>
      </c>
      <c r="H4667" s="209" t="s">
        <v>10211</v>
      </c>
      <c r="I4667" s="209" t="s">
        <v>161</v>
      </c>
      <c r="J4667" s="209" t="s">
        <v>5389</v>
      </c>
      <c r="K4667" s="210">
        <v>125.24</v>
      </c>
      <c r="L4667" s="209" t="s">
        <v>5390</v>
      </c>
    </row>
    <row r="4668" spans="1:12" ht="13.5">
      <c r="A4668" s="209" t="s">
        <v>8969</v>
      </c>
      <c r="B4668" s="209" t="s">
        <v>8970</v>
      </c>
      <c r="C4668" s="209" t="s">
        <v>8291</v>
      </c>
      <c r="D4668" s="209" t="s">
        <v>9236</v>
      </c>
      <c r="E4668" s="210" t="s">
        <v>357</v>
      </c>
      <c r="F4668" s="209" t="s">
        <v>357</v>
      </c>
      <c r="G4668" s="209">
        <v>97446</v>
      </c>
      <c r="H4668" s="209" t="s">
        <v>10212</v>
      </c>
      <c r="I4668" s="209" t="s">
        <v>161</v>
      </c>
      <c r="J4668" s="209" t="s">
        <v>5389</v>
      </c>
      <c r="K4668" s="210">
        <v>222.94</v>
      </c>
      <c r="L4668" s="209" t="s">
        <v>5390</v>
      </c>
    </row>
    <row r="4669" spans="1:12" ht="13.5">
      <c r="A4669" s="209" t="s">
        <v>8969</v>
      </c>
      <c r="B4669" s="209" t="s">
        <v>8970</v>
      </c>
      <c r="C4669" s="209" t="s">
        <v>8291</v>
      </c>
      <c r="D4669" s="209" t="s">
        <v>9236</v>
      </c>
      <c r="E4669" s="210" t="s">
        <v>357</v>
      </c>
      <c r="F4669" s="209" t="s">
        <v>357</v>
      </c>
      <c r="G4669" s="209">
        <v>97447</v>
      </c>
      <c r="H4669" s="209" t="s">
        <v>10213</v>
      </c>
      <c r="I4669" s="209" t="s">
        <v>161</v>
      </c>
      <c r="J4669" s="209" t="s">
        <v>5389</v>
      </c>
      <c r="K4669" s="210">
        <v>222.94</v>
      </c>
      <c r="L4669" s="209" t="s">
        <v>5390</v>
      </c>
    </row>
    <row r="4670" spans="1:12" ht="13.5">
      <c r="A4670" s="209" t="s">
        <v>8969</v>
      </c>
      <c r="B4670" s="209" t="s">
        <v>8970</v>
      </c>
      <c r="C4670" s="209" t="s">
        <v>8291</v>
      </c>
      <c r="D4670" s="209" t="s">
        <v>9236</v>
      </c>
      <c r="E4670" s="210" t="s">
        <v>357</v>
      </c>
      <c r="F4670" s="209" t="s">
        <v>357</v>
      </c>
      <c r="G4670" s="209">
        <v>97449</v>
      </c>
      <c r="H4670" s="209" t="s">
        <v>10214</v>
      </c>
      <c r="I4670" s="209" t="s">
        <v>161</v>
      </c>
      <c r="J4670" s="209" t="s">
        <v>5389</v>
      </c>
      <c r="K4670" s="210">
        <v>236.98</v>
      </c>
      <c r="L4670" s="209" t="s">
        <v>5390</v>
      </c>
    </row>
    <row r="4671" spans="1:12" ht="13.5">
      <c r="A4671" s="209" t="s">
        <v>8969</v>
      </c>
      <c r="B4671" s="209" t="s">
        <v>8970</v>
      </c>
      <c r="C4671" s="209" t="s">
        <v>8291</v>
      </c>
      <c r="D4671" s="209" t="s">
        <v>9236</v>
      </c>
      <c r="E4671" s="210" t="s">
        <v>357</v>
      </c>
      <c r="F4671" s="209" t="s">
        <v>357</v>
      </c>
      <c r="G4671" s="209">
        <v>97450</v>
      </c>
      <c r="H4671" s="209" t="s">
        <v>10215</v>
      </c>
      <c r="I4671" s="209" t="s">
        <v>161</v>
      </c>
      <c r="J4671" s="209" t="s">
        <v>5389</v>
      </c>
      <c r="K4671" s="210">
        <v>292.5</v>
      </c>
      <c r="L4671" s="209" t="s">
        <v>5390</v>
      </c>
    </row>
    <row r="4672" spans="1:12" ht="13.5">
      <c r="A4672" s="209" t="s">
        <v>8969</v>
      </c>
      <c r="B4672" s="209" t="s">
        <v>8970</v>
      </c>
      <c r="C4672" s="209" t="s">
        <v>8291</v>
      </c>
      <c r="D4672" s="209" t="s">
        <v>9236</v>
      </c>
      <c r="E4672" s="210" t="s">
        <v>357</v>
      </c>
      <c r="F4672" s="209" t="s">
        <v>357</v>
      </c>
      <c r="G4672" s="209">
        <v>97452</v>
      </c>
      <c r="H4672" s="209" t="s">
        <v>10216</v>
      </c>
      <c r="I4672" s="209" t="s">
        <v>161</v>
      </c>
      <c r="J4672" s="209" t="s">
        <v>5389</v>
      </c>
      <c r="K4672" s="210">
        <v>174.09</v>
      </c>
      <c r="L4672" s="209" t="s">
        <v>5390</v>
      </c>
    </row>
    <row r="4673" spans="1:12" ht="13.5">
      <c r="A4673" s="209" t="s">
        <v>8969</v>
      </c>
      <c r="B4673" s="209" t="s">
        <v>8970</v>
      </c>
      <c r="C4673" s="209" t="s">
        <v>8291</v>
      </c>
      <c r="D4673" s="209" t="s">
        <v>9236</v>
      </c>
      <c r="E4673" s="210" t="s">
        <v>357</v>
      </c>
      <c r="F4673" s="209" t="s">
        <v>357</v>
      </c>
      <c r="G4673" s="209">
        <v>97453</v>
      </c>
      <c r="H4673" s="209" t="s">
        <v>10217</v>
      </c>
      <c r="I4673" s="209" t="s">
        <v>161</v>
      </c>
      <c r="J4673" s="209" t="s">
        <v>5389</v>
      </c>
      <c r="K4673" s="210">
        <v>185.73</v>
      </c>
      <c r="L4673" s="209" t="s">
        <v>5390</v>
      </c>
    </row>
    <row r="4674" spans="1:12" ht="13.5">
      <c r="A4674" s="209" t="s">
        <v>8969</v>
      </c>
      <c r="B4674" s="209" t="s">
        <v>8970</v>
      </c>
      <c r="C4674" s="209" t="s">
        <v>8291</v>
      </c>
      <c r="D4674" s="209" t="s">
        <v>9236</v>
      </c>
      <c r="E4674" s="210" t="s">
        <v>357</v>
      </c>
      <c r="F4674" s="209" t="s">
        <v>357</v>
      </c>
      <c r="G4674" s="209">
        <v>97454</v>
      </c>
      <c r="H4674" s="209" t="s">
        <v>10218</v>
      </c>
      <c r="I4674" s="209" t="s">
        <v>161</v>
      </c>
      <c r="J4674" s="209" t="s">
        <v>5389</v>
      </c>
      <c r="K4674" s="210">
        <v>305.19</v>
      </c>
      <c r="L4674" s="209" t="s">
        <v>5390</v>
      </c>
    </row>
    <row r="4675" spans="1:12" ht="13.5">
      <c r="A4675" s="209" t="s">
        <v>8969</v>
      </c>
      <c r="B4675" s="209" t="s">
        <v>8970</v>
      </c>
      <c r="C4675" s="209" t="s">
        <v>8291</v>
      </c>
      <c r="D4675" s="209" t="s">
        <v>9236</v>
      </c>
      <c r="E4675" s="210" t="s">
        <v>357</v>
      </c>
      <c r="F4675" s="209" t="s">
        <v>357</v>
      </c>
      <c r="G4675" s="209">
        <v>97455</v>
      </c>
      <c r="H4675" s="209" t="s">
        <v>10219</v>
      </c>
      <c r="I4675" s="209" t="s">
        <v>161</v>
      </c>
      <c r="J4675" s="209" t="s">
        <v>5389</v>
      </c>
      <c r="K4675" s="210">
        <v>323.8</v>
      </c>
      <c r="L4675" s="209" t="s">
        <v>5390</v>
      </c>
    </row>
    <row r="4676" spans="1:12" ht="13.5">
      <c r="A4676" s="209" t="s">
        <v>8969</v>
      </c>
      <c r="B4676" s="209" t="s">
        <v>8970</v>
      </c>
      <c r="C4676" s="209" t="s">
        <v>8291</v>
      </c>
      <c r="D4676" s="209" t="s">
        <v>9236</v>
      </c>
      <c r="E4676" s="210" t="s">
        <v>357</v>
      </c>
      <c r="F4676" s="209" t="s">
        <v>357</v>
      </c>
      <c r="G4676" s="209">
        <v>97456</v>
      </c>
      <c r="H4676" s="209" t="s">
        <v>10220</v>
      </c>
      <c r="I4676" s="209" t="s">
        <v>161</v>
      </c>
      <c r="J4676" s="209" t="s">
        <v>5389</v>
      </c>
      <c r="K4676" s="210">
        <v>710.88</v>
      </c>
      <c r="L4676" s="209" t="s">
        <v>5390</v>
      </c>
    </row>
    <row r="4677" spans="1:12" ht="13.5">
      <c r="A4677" s="209" t="s">
        <v>8969</v>
      </c>
      <c r="B4677" s="209" t="s">
        <v>8970</v>
      </c>
      <c r="C4677" s="209" t="s">
        <v>8291</v>
      </c>
      <c r="D4677" s="209" t="s">
        <v>9236</v>
      </c>
      <c r="E4677" s="210" t="s">
        <v>357</v>
      </c>
      <c r="F4677" s="209" t="s">
        <v>357</v>
      </c>
      <c r="G4677" s="209">
        <v>97457</v>
      </c>
      <c r="H4677" s="209" t="s">
        <v>10221</v>
      </c>
      <c r="I4677" s="209" t="s">
        <v>161</v>
      </c>
      <c r="J4677" s="209" t="s">
        <v>5389</v>
      </c>
      <c r="K4677" s="210">
        <v>627.39</v>
      </c>
      <c r="L4677" s="209" t="s">
        <v>5390</v>
      </c>
    </row>
    <row r="4678" spans="1:12" ht="13.5">
      <c r="A4678" s="209" t="s">
        <v>8969</v>
      </c>
      <c r="B4678" s="209" t="s">
        <v>8970</v>
      </c>
      <c r="C4678" s="209" t="s">
        <v>8291</v>
      </c>
      <c r="D4678" s="209" t="s">
        <v>9236</v>
      </c>
      <c r="E4678" s="210" t="s">
        <v>357</v>
      </c>
      <c r="F4678" s="209" t="s">
        <v>357</v>
      </c>
      <c r="G4678" s="209">
        <v>97458</v>
      </c>
      <c r="H4678" s="209" t="s">
        <v>10222</v>
      </c>
      <c r="I4678" s="209" t="s">
        <v>161</v>
      </c>
      <c r="J4678" s="209" t="s">
        <v>5389</v>
      </c>
      <c r="K4678" s="210">
        <v>278.83</v>
      </c>
      <c r="L4678" s="209" t="s">
        <v>5390</v>
      </c>
    </row>
    <row r="4679" spans="1:12" ht="13.5">
      <c r="A4679" s="209" t="s">
        <v>8969</v>
      </c>
      <c r="B4679" s="209" t="s">
        <v>8970</v>
      </c>
      <c r="C4679" s="209" t="s">
        <v>8291</v>
      </c>
      <c r="D4679" s="209" t="s">
        <v>9236</v>
      </c>
      <c r="E4679" s="210" t="s">
        <v>357</v>
      </c>
      <c r="F4679" s="209" t="s">
        <v>357</v>
      </c>
      <c r="G4679" s="209">
        <v>97459</v>
      </c>
      <c r="H4679" s="209" t="s">
        <v>10223</v>
      </c>
      <c r="I4679" s="209" t="s">
        <v>161</v>
      </c>
      <c r="J4679" s="209" t="s">
        <v>5389</v>
      </c>
      <c r="K4679" s="210">
        <v>490.44</v>
      </c>
      <c r="L4679" s="209" t="s">
        <v>5390</v>
      </c>
    </row>
    <row r="4680" spans="1:12" ht="13.5">
      <c r="A4680" s="209" t="s">
        <v>8969</v>
      </c>
      <c r="B4680" s="209" t="s">
        <v>8970</v>
      </c>
      <c r="C4680" s="209" t="s">
        <v>8291</v>
      </c>
      <c r="D4680" s="209" t="s">
        <v>9236</v>
      </c>
      <c r="E4680" s="210" t="s">
        <v>357</v>
      </c>
      <c r="F4680" s="209" t="s">
        <v>357</v>
      </c>
      <c r="G4680" s="209">
        <v>97460</v>
      </c>
      <c r="H4680" s="209" t="s">
        <v>10224</v>
      </c>
      <c r="I4680" s="209" t="s">
        <v>161</v>
      </c>
      <c r="J4680" s="209" t="s">
        <v>5389</v>
      </c>
      <c r="K4680" s="210">
        <v>763.58</v>
      </c>
      <c r="L4680" s="209" t="s">
        <v>5390</v>
      </c>
    </row>
    <row r="4681" spans="1:12" ht="13.5">
      <c r="A4681" s="209" t="s">
        <v>8969</v>
      </c>
      <c r="B4681" s="209" t="s">
        <v>8970</v>
      </c>
      <c r="C4681" s="209" t="s">
        <v>8291</v>
      </c>
      <c r="D4681" s="209" t="s">
        <v>9236</v>
      </c>
      <c r="E4681" s="210" t="s">
        <v>357</v>
      </c>
      <c r="F4681" s="209" t="s">
        <v>357</v>
      </c>
      <c r="G4681" s="209">
        <v>97461</v>
      </c>
      <c r="H4681" s="209" t="s">
        <v>10225</v>
      </c>
      <c r="I4681" s="209" t="s">
        <v>161</v>
      </c>
      <c r="J4681" s="209" t="s">
        <v>5389</v>
      </c>
      <c r="K4681" s="210">
        <v>33.24</v>
      </c>
      <c r="L4681" s="209" t="s">
        <v>5390</v>
      </c>
    </row>
    <row r="4682" spans="1:12" ht="13.5">
      <c r="A4682" s="209" t="s">
        <v>8969</v>
      </c>
      <c r="B4682" s="209" t="s">
        <v>8970</v>
      </c>
      <c r="C4682" s="209" t="s">
        <v>8291</v>
      </c>
      <c r="D4682" s="209" t="s">
        <v>9236</v>
      </c>
      <c r="E4682" s="210" t="s">
        <v>357</v>
      </c>
      <c r="F4682" s="209" t="s">
        <v>357</v>
      </c>
      <c r="G4682" s="209">
        <v>97462</v>
      </c>
      <c r="H4682" s="209" t="s">
        <v>10226</v>
      </c>
      <c r="I4682" s="209" t="s">
        <v>161</v>
      </c>
      <c r="J4682" s="209" t="s">
        <v>5389</v>
      </c>
      <c r="K4682" s="210">
        <v>27.27</v>
      </c>
      <c r="L4682" s="209" t="s">
        <v>5390</v>
      </c>
    </row>
    <row r="4683" spans="1:12" ht="13.5">
      <c r="A4683" s="209" t="s">
        <v>8969</v>
      </c>
      <c r="B4683" s="209" t="s">
        <v>8970</v>
      </c>
      <c r="C4683" s="209" t="s">
        <v>8291</v>
      </c>
      <c r="D4683" s="209" t="s">
        <v>9236</v>
      </c>
      <c r="E4683" s="210" t="s">
        <v>357</v>
      </c>
      <c r="F4683" s="209" t="s">
        <v>357</v>
      </c>
      <c r="G4683" s="209">
        <v>97464</v>
      </c>
      <c r="H4683" s="209" t="s">
        <v>10227</v>
      </c>
      <c r="I4683" s="209" t="s">
        <v>161</v>
      </c>
      <c r="J4683" s="209" t="s">
        <v>5389</v>
      </c>
      <c r="K4683" s="210">
        <v>48.34</v>
      </c>
      <c r="L4683" s="209" t="s">
        <v>5390</v>
      </c>
    </row>
    <row r="4684" spans="1:12" ht="13.5">
      <c r="A4684" s="209" t="s">
        <v>8969</v>
      </c>
      <c r="B4684" s="209" t="s">
        <v>8970</v>
      </c>
      <c r="C4684" s="209" t="s">
        <v>8291</v>
      </c>
      <c r="D4684" s="209" t="s">
        <v>9236</v>
      </c>
      <c r="E4684" s="210" t="s">
        <v>357</v>
      </c>
      <c r="F4684" s="209" t="s">
        <v>357</v>
      </c>
      <c r="G4684" s="209">
        <v>97465</v>
      </c>
      <c r="H4684" s="209" t="s">
        <v>10228</v>
      </c>
      <c r="I4684" s="209" t="s">
        <v>161</v>
      </c>
      <c r="J4684" s="209" t="s">
        <v>5389</v>
      </c>
      <c r="K4684" s="210">
        <v>58.41</v>
      </c>
      <c r="L4684" s="209" t="s">
        <v>5390</v>
      </c>
    </row>
    <row r="4685" spans="1:12" ht="13.5">
      <c r="A4685" s="209" t="s">
        <v>8969</v>
      </c>
      <c r="B4685" s="209" t="s">
        <v>8970</v>
      </c>
      <c r="C4685" s="209" t="s">
        <v>8291</v>
      </c>
      <c r="D4685" s="209" t="s">
        <v>9236</v>
      </c>
      <c r="E4685" s="210" t="s">
        <v>357</v>
      </c>
      <c r="F4685" s="209" t="s">
        <v>357</v>
      </c>
      <c r="G4685" s="209">
        <v>97467</v>
      </c>
      <c r="H4685" s="209" t="s">
        <v>10229</v>
      </c>
      <c r="I4685" s="209" t="s">
        <v>161</v>
      </c>
      <c r="J4685" s="209" t="s">
        <v>5389</v>
      </c>
      <c r="K4685" s="210">
        <v>61.41</v>
      </c>
      <c r="L4685" s="209" t="s">
        <v>5390</v>
      </c>
    </row>
    <row r="4686" spans="1:12" ht="13.5">
      <c r="A4686" s="209" t="s">
        <v>8969</v>
      </c>
      <c r="B4686" s="209" t="s">
        <v>8970</v>
      </c>
      <c r="C4686" s="209" t="s">
        <v>8291</v>
      </c>
      <c r="D4686" s="209" t="s">
        <v>9236</v>
      </c>
      <c r="E4686" s="210" t="s">
        <v>357</v>
      </c>
      <c r="F4686" s="209" t="s">
        <v>357</v>
      </c>
      <c r="G4686" s="209">
        <v>97468</v>
      </c>
      <c r="H4686" s="209" t="s">
        <v>10230</v>
      </c>
      <c r="I4686" s="209" t="s">
        <v>161</v>
      </c>
      <c r="J4686" s="209" t="s">
        <v>5389</v>
      </c>
      <c r="K4686" s="210">
        <v>74.31</v>
      </c>
      <c r="L4686" s="209" t="s">
        <v>5390</v>
      </c>
    </row>
    <row r="4687" spans="1:12" ht="13.5">
      <c r="A4687" s="209" t="s">
        <v>8969</v>
      </c>
      <c r="B4687" s="209" t="s">
        <v>8970</v>
      </c>
      <c r="C4687" s="209" t="s">
        <v>8291</v>
      </c>
      <c r="D4687" s="209" t="s">
        <v>9236</v>
      </c>
      <c r="E4687" s="210" t="s">
        <v>357</v>
      </c>
      <c r="F4687" s="209" t="s">
        <v>357</v>
      </c>
      <c r="G4687" s="209">
        <v>97470</v>
      </c>
      <c r="H4687" s="209" t="s">
        <v>10231</v>
      </c>
      <c r="I4687" s="209" t="s">
        <v>161</v>
      </c>
      <c r="J4687" s="209" t="s">
        <v>5389</v>
      </c>
      <c r="K4687" s="210">
        <v>91.77</v>
      </c>
      <c r="L4687" s="209" t="s">
        <v>5390</v>
      </c>
    </row>
    <row r="4688" spans="1:12" ht="13.5">
      <c r="A4688" s="209" t="s">
        <v>8969</v>
      </c>
      <c r="B4688" s="209" t="s">
        <v>8970</v>
      </c>
      <c r="C4688" s="209" t="s">
        <v>8291</v>
      </c>
      <c r="D4688" s="209" t="s">
        <v>9236</v>
      </c>
      <c r="E4688" s="210" t="s">
        <v>357</v>
      </c>
      <c r="F4688" s="209" t="s">
        <v>357</v>
      </c>
      <c r="G4688" s="209">
        <v>97471</v>
      </c>
      <c r="H4688" s="209" t="s">
        <v>10232</v>
      </c>
      <c r="I4688" s="209" t="s">
        <v>161</v>
      </c>
      <c r="J4688" s="209" t="s">
        <v>5389</v>
      </c>
      <c r="K4688" s="210">
        <v>112.16</v>
      </c>
      <c r="L4688" s="209" t="s">
        <v>5390</v>
      </c>
    </row>
    <row r="4689" spans="1:12" ht="13.5">
      <c r="A4689" s="209" t="s">
        <v>8969</v>
      </c>
      <c r="B4689" s="209" t="s">
        <v>8970</v>
      </c>
      <c r="C4689" s="209" t="s">
        <v>8291</v>
      </c>
      <c r="D4689" s="209" t="s">
        <v>9236</v>
      </c>
      <c r="E4689" s="210" t="s">
        <v>357</v>
      </c>
      <c r="F4689" s="209" t="s">
        <v>357</v>
      </c>
      <c r="G4689" s="209">
        <v>97474</v>
      </c>
      <c r="H4689" s="209" t="s">
        <v>10233</v>
      </c>
      <c r="I4689" s="209" t="s">
        <v>161</v>
      </c>
      <c r="J4689" s="209" t="s">
        <v>5389</v>
      </c>
      <c r="K4689" s="210">
        <v>170.87</v>
      </c>
      <c r="L4689" s="209" t="s">
        <v>5390</v>
      </c>
    </row>
    <row r="4690" spans="1:12" ht="13.5">
      <c r="A4690" s="209" t="s">
        <v>8969</v>
      </c>
      <c r="B4690" s="209" t="s">
        <v>8970</v>
      </c>
      <c r="C4690" s="209" t="s">
        <v>8291</v>
      </c>
      <c r="D4690" s="209" t="s">
        <v>9236</v>
      </c>
      <c r="E4690" s="210" t="s">
        <v>357</v>
      </c>
      <c r="F4690" s="209" t="s">
        <v>357</v>
      </c>
      <c r="G4690" s="209">
        <v>97475</v>
      </c>
      <c r="H4690" s="209" t="s">
        <v>10234</v>
      </c>
      <c r="I4690" s="209" t="s">
        <v>161</v>
      </c>
      <c r="J4690" s="209" t="s">
        <v>5389</v>
      </c>
      <c r="K4690" s="210">
        <v>212.08</v>
      </c>
      <c r="L4690" s="209" t="s">
        <v>5390</v>
      </c>
    </row>
    <row r="4691" spans="1:12" ht="13.5">
      <c r="A4691" s="209" t="s">
        <v>8969</v>
      </c>
      <c r="B4691" s="209" t="s">
        <v>8970</v>
      </c>
      <c r="C4691" s="209" t="s">
        <v>8291</v>
      </c>
      <c r="D4691" s="209" t="s">
        <v>9236</v>
      </c>
      <c r="E4691" s="210" t="s">
        <v>357</v>
      </c>
      <c r="F4691" s="209" t="s">
        <v>357</v>
      </c>
      <c r="G4691" s="209">
        <v>97477</v>
      </c>
      <c r="H4691" s="209" t="s">
        <v>10235</v>
      </c>
      <c r="I4691" s="209" t="s">
        <v>161</v>
      </c>
      <c r="J4691" s="209" t="s">
        <v>5389</v>
      </c>
      <c r="K4691" s="210">
        <v>228.36</v>
      </c>
      <c r="L4691" s="209" t="s">
        <v>5390</v>
      </c>
    </row>
    <row r="4692" spans="1:12" ht="13.5">
      <c r="A4692" s="209" t="s">
        <v>8969</v>
      </c>
      <c r="B4692" s="209" t="s">
        <v>8970</v>
      </c>
      <c r="C4692" s="209" t="s">
        <v>8291</v>
      </c>
      <c r="D4692" s="209" t="s">
        <v>9236</v>
      </c>
      <c r="E4692" s="210" t="s">
        <v>357</v>
      </c>
      <c r="F4692" s="209" t="s">
        <v>357</v>
      </c>
      <c r="G4692" s="209">
        <v>97478</v>
      </c>
      <c r="H4692" s="209" t="s">
        <v>10236</v>
      </c>
      <c r="I4692" s="209" t="s">
        <v>161</v>
      </c>
      <c r="J4692" s="209" t="s">
        <v>5389</v>
      </c>
      <c r="K4692" s="210">
        <v>283.88</v>
      </c>
      <c r="L4692" s="209" t="s">
        <v>5390</v>
      </c>
    </row>
    <row r="4693" spans="1:12" ht="13.5">
      <c r="A4693" s="209" t="s">
        <v>8969</v>
      </c>
      <c r="B4693" s="209" t="s">
        <v>8970</v>
      </c>
      <c r="C4693" s="209" t="s">
        <v>8291</v>
      </c>
      <c r="D4693" s="209" t="s">
        <v>9236</v>
      </c>
      <c r="E4693" s="210" t="s">
        <v>357</v>
      </c>
      <c r="F4693" s="209" t="s">
        <v>357</v>
      </c>
      <c r="G4693" s="209">
        <v>97479</v>
      </c>
      <c r="H4693" s="209" t="s">
        <v>10237</v>
      </c>
      <c r="I4693" s="209" t="s">
        <v>161</v>
      </c>
      <c r="J4693" s="209" t="s">
        <v>5389</v>
      </c>
      <c r="K4693" s="210">
        <v>53.99</v>
      </c>
      <c r="L4693" s="209" t="s">
        <v>5390</v>
      </c>
    </row>
    <row r="4694" spans="1:12" ht="13.5">
      <c r="A4694" s="209" t="s">
        <v>8969</v>
      </c>
      <c r="B4694" s="209" t="s">
        <v>8970</v>
      </c>
      <c r="C4694" s="209" t="s">
        <v>8291</v>
      </c>
      <c r="D4694" s="209" t="s">
        <v>9236</v>
      </c>
      <c r="E4694" s="210" t="s">
        <v>357</v>
      </c>
      <c r="F4694" s="209" t="s">
        <v>357</v>
      </c>
      <c r="G4694" s="209">
        <v>97480</v>
      </c>
      <c r="H4694" s="209" t="s">
        <v>10238</v>
      </c>
      <c r="I4694" s="209" t="s">
        <v>161</v>
      </c>
      <c r="J4694" s="209" t="s">
        <v>5389</v>
      </c>
      <c r="K4694" s="210">
        <v>53.99</v>
      </c>
      <c r="L4694" s="209" t="s">
        <v>5390</v>
      </c>
    </row>
    <row r="4695" spans="1:12" ht="13.5">
      <c r="A4695" s="209" t="s">
        <v>8969</v>
      </c>
      <c r="B4695" s="209" t="s">
        <v>8970</v>
      </c>
      <c r="C4695" s="209" t="s">
        <v>8291</v>
      </c>
      <c r="D4695" s="209" t="s">
        <v>9236</v>
      </c>
      <c r="E4695" s="210" t="s">
        <v>357</v>
      </c>
      <c r="F4695" s="209" t="s">
        <v>357</v>
      </c>
      <c r="G4695" s="209">
        <v>97481</v>
      </c>
      <c r="H4695" s="209" t="s">
        <v>10239</v>
      </c>
      <c r="I4695" s="209" t="s">
        <v>161</v>
      </c>
      <c r="J4695" s="209" t="s">
        <v>5389</v>
      </c>
      <c r="K4695" s="210">
        <v>78.95</v>
      </c>
      <c r="L4695" s="209" t="s">
        <v>5390</v>
      </c>
    </row>
    <row r="4696" spans="1:12" ht="13.5">
      <c r="A4696" s="209" t="s">
        <v>8969</v>
      </c>
      <c r="B4696" s="209" t="s">
        <v>8970</v>
      </c>
      <c r="C4696" s="209" t="s">
        <v>8291</v>
      </c>
      <c r="D4696" s="209" t="s">
        <v>9236</v>
      </c>
      <c r="E4696" s="210" t="s">
        <v>357</v>
      </c>
      <c r="F4696" s="209" t="s">
        <v>357</v>
      </c>
      <c r="G4696" s="209">
        <v>97482</v>
      </c>
      <c r="H4696" s="209" t="s">
        <v>10240</v>
      </c>
      <c r="I4696" s="209" t="s">
        <v>161</v>
      </c>
      <c r="J4696" s="209" t="s">
        <v>5389</v>
      </c>
      <c r="K4696" s="210">
        <v>78.95</v>
      </c>
      <c r="L4696" s="209" t="s">
        <v>5390</v>
      </c>
    </row>
    <row r="4697" spans="1:12" ht="13.5">
      <c r="A4697" s="209" t="s">
        <v>8969</v>
      </c>
      <c r="B4697" s="209" t="s">
        <v>8970</v>
      </c>
      <c r="C4697" s="209" t="s">
        <v>8291</v>
      </c>
      <c r="D4697" s="209" t="s">
        <v>9236</v>
      </c>
      <c r="E4697" s="210" t="s">
        <v>357</v>
      </c>
      <c r="F4697" s="209" t="s">
        <v>357</v>
      </c>
      <c r="G4697" s="209">
        <v>97483</v>
      </c>
      <c r="H4697" s="209" t="s">
        <v>10241</v>
      </c>
      <c r="I4697" s="209" t="s">
        <v>161</v>
      </c>
      <c r="J4697" s="209" t="s">
        <v>5389</v>
      </c>
      <c r="K4697" s="210">
        <v>111.4</v>
      </c>
      <c r="L4697" s="209" t="s">
        <v>5390</v>
      </c>
    </row>
    <row r="4698" spans="1:12" ht="13.5">
      <c r="A4698" s="209" t="s">
        <v>8969</v>
      </c>
      <c r="B4698" s="209" t="s">
        <v>8970</v>
      </c>
      <c r="C4698" s="209" t="s">
        <v>8291</v>
      </c>
      <c r="D4698" s="209" t="s">
        <v>9236</v>
      </c>
      <c r="E4698" s="210" t="s">
        <v>357</v>
      </c>
      <c r="F4698" s="209" t="s">
        <v>357</v>
      </c>
      <c r="G4698" s="209">
        <v>97484</v>
      </c>
      <c r="H4698" s="209" t="s">
        <v>10242</v>
      </c>
      <c r="I4698" s="209" t="s">
        <v>161</v>
      </c>
      <c r="J4698" s="209" t="s">
        <v>5389</v>
      </c>
      <c r="K4698" s="210">
        <v>111.4</v>
      </c>
      <c r="L4698" s="209" t="s">
        <v>5390</v>
      </c>
    </row>
    <row r="4699" spans="1:12" ht="13.5">
      <c r="A4699" s="209" t="s">
        <v>8969</v>
      </c>
      <c r="B4699" s="209" t="s">
        <v>8970</v>
      </c>
      <c r="C4699" s="209" t="s">
        <v>8291</v>
      </c>
      <c r="D4699" s="209" t="s">
        <v>9236</v>
      </c>
      <c r="E4699" s="210" t="s">
        <v>357</v>
      </c>
      <c r="F4699" s="209" t="s">
        <v>357</v>
      </c>
      <c r="G4699" s="209">
        <v>97485</v>
      </c>
      <c r="H4699" s="209" t="s">
        <v>10243</v>
      </c>
      <c r="I4699" s="209" t="s">
        <v>161</v>
      </c>
      <c r="J4699" s="209" t="s">
        <v>5389</v>
      </c>
      <c r="K4699" s="210">
        <v>154.49</v>
      </c>
      <c r="L4699" s="209" t="s">
        <v>5390</v>
      </c>
    </row>
    <row r="4700" spans="1:12" ht="13.5">
      <c r="A4700" s="209" t="s">
        <v>8969</v>
      </c>
      <c r="B4700" s="209" t="s">
        <v>8970</v>
      </c>
      <c r="C4700" s="209" t="s">
        <v>8291</v>
      </c>
      <c r="D4700" s="209" t="s">
        <v>9236</v>
      </c>
      <c r="E4700" s="210" t="s">
        <v>357</v>
      </c>
      <c r="F4700" s="209" t="s">
        <v>357</v>
      </c>
      <c r="G4700" s="209">
        <v>97486</v>
      </c>
      <c r="H4700" s="209" t="s">
        <v>10244</v>
      </c>
      <c r="I4700" s="209" t="s">
        <v>161</v>
      </c>
      <c r="J4700" s="209" t="s">
        <v>5389</v>
      </c>
      <c r="K4700" s="210">
        <v>166.13</v>
      </c>
      <c r="L4700" s="209" t="s">
        <v>5390</v>
      </c>
    </row>
    <row r="4701" spans="1:12" ht="13.5">
      <c r="A4701" s="209" t="s">
        <v>8969</v>
      </c>
      <c r="B4701" s="209" t="s">
        <v>8970</v>
      </c>
      <c r="C4701" s="209" t="s">
        <v>8291</v>
      </c>
      <c r="D4701" s="209" t="s">
        <v>9236</v>
      </c>
      <c r="E4701" s="210" t="s">
        <v>357</v>
      </c>
      <c r="F4701" s="209" t="s">
        <v>357</v>
      </c>
      <c r="G4701" s="209">
        <v>97487</v>
      </c>
      <c r="H4701" s="209" t="s">
        <v>10245</v>
      </c>
      <c r="I4701" s="209" t="s">
        <v>161</v>
      </c>
      <c r="J4701" s="209" t="s">
        <v>5389</v>
      </c>
      <c r="K4701" s="210">
        <v>288.94</v>
      </c>
      <c r="L4701" s="209" t="s">
        <v>5390</v>
      </c>
    </row>
    <row r="4702" spans="1:12" ht="13.5">
      <c r="A4702" s="209" t="s">
        <v>8969</v>
      </c>
      <c r="B4702" s="209" t="s">
        <v>8970</v>
      </c>
      <c r="C4702" s="209" t="s">
        <v>8291</v>
      </c>
      <c r="D4702" s="209" t="s">
        <v>9236</v>
      </c>
      <c r="E4702" s="210" t="s">
        <v>357</v>
      </c>
      <c r="F4702" s="209" t="s">
        <v>357</v>
      </c>
      <c r="G4702" s="209">
        <v>97488</v>
      </c>
      <c r="H4702" s="209" t="s">
        <v>10246</v>
      </c>
      <c r="I4702" s="209" t="s">
        <v>161</v>
      </c>
      <c r="J4702" s="209" t="s">
        <v>5389</v>
      </c>
      <c r="K4702" s="210">
        <v>307.55</v>
      </c>
      <c r="L4702" s="209" t="s">
        <v>5390</v>
      </c>
    </row>
    <row r="4703" spans="1:12" ht="13.5">
      <c r="A4703" s="209" t="s">
        <v>8969</v>
      </c>
      <c r="B4703" s="209" t="s">
        <v>8970</v>
      </c>
      <c r="C4703" s="209" t="s">
        <v>8291</v>
      </c>
      <c r="D4703" s="209" t="s">
        <v>9236</v>
      </c>
      <c r="E4703" s="210" t="s">
        <v>357</v>
      </c>
      <c r="F4703" s="209" t="s">
        <v>357</v>
      </c>
      <c r="G4703" s="209">
        <v>97489</v>
      </c>
      <c r="H4703" s="209" t="s">
        <v>10247</v>
      </c>
      <c r="I4703" s="209" t="s">
        <v>161</v>
      </c>
      <c r="J4703" s="209" t="s">
        <v>5389</v>
      </c>
      <c r="K4703" s="210">
        <v>697.92</v>
      </c>
      <c r="L4703" s="209" t="s">
        <v>5390</v>
      </c>
    </row>
    <row r="4704" spans="1:12" ht="13.5">
      <c r="A4704" s="209" t="s">
        <v>8969</v>
      </c>
      <c r="B4704" s="209" t="s">
        <v>8970</v>
      </c>
      <c r="C4704" s="209" t="s">
        <v>8291</v>
      </c>
      <c r="D4704" s="209" t="s">
        <v>9236</v>
      </c>
      <c r="E4704" s="210" t="s">
        <v>357</v>
      </c>
      <c r="F4704" s="209" t="s">
        <v>357</v>
      </c>
      <c r="G4704" s="209">
        <v>97490</v>
      </c>
      <c r="H4704" s="209" t="s">
        <v>10248</v>
      </c>
      <c r="I4704" s="209" t="s">
        <v>161</v>
      </c>
      <c r="J4704" s="209" t="s">
        <v>5389</v>
      </c>
      <c r="K4704" s="210">
        <v>614.42999999999995</v>
      </c>
      <c r="L4704" s="209" t="s">
        <v>5390</v>
      </c>
    </row>
    <row r="4705" spans="1:12" ht="13.5">
      <c r="A4705" s="209" t="s">
        <v>8969</v>
      </c>
      <c r="B4705" s="209" t="s">
        <v>8970</v>
      </c>
      <c r="C4705" s="209" t="s">
        <v>8291</v>
      </c>
      <c r="D4705" s="209" t="s">
        <v>9236</v>
      </c>
      <c r="E4705" s="210" t="s">
        <v>357</v>
      </c>
      <c r="F4705" s="209" t="s">
        <v>357</v>
      </c>
      <c r="G4705" s="209">
        <v>97491</v>
      </c>
      <c r="H4705" s="209" t="s">
        <v>10249</v>
      </c>
      <c r="I4705" s="209" t="s">
        <v>161</v>
      </c>
      <c r="J4705" s="209" t="s">
        <v>5389</v>
      </c>
      <c r="K4705" s="210">
        <v>84.31</v>
      </c>
      <c r="L4705" s="209" t="s">
        <v>5390</v>
      </c>
    </row>
    <row r="4706" spans="1:12" ht="13.5">
      <c r="A4706" s="209" t="s">
        <v>8969</v>
      </c>
      <c r="B4706" s="209" t="s">
        <v>8970</v>
      </c>
      <c r="C4706" s="209" t="s">
        <v>8291</v>
      </c>
      <c r="D4706" s="209" t="s">
        <v>9236</v>
      </c>
      <c r="E4706" s="210" t="s">
        <v>357</v>
      </c>
      <c r="F4706" s="209" t="s">
        <v>357</v>
      </c>
      <c r="G4706" s="209">
        <v>97492</v>
      </c>
      <c r="H4706" s="209" t="s">
        <v>10250</v>
      </c>
      <c r="I4706" s="209" t="s">
        <v>161</v>
      </c>
      <c r="J4706" s="209" t="s">
        <v>5389</v>
      </c>
      <c r="K4706" s="210">
        <v>124.71</v>
      </c>
      <c r="L4706" s="209" t="s">
        <v>5390</v>
      </c>
    </row>
    <row r="4707" spans="1:12" ht="13.5">
      <c r="A4707" s="209" t="s">
        <v>8969</v>
      </c>
      <c r="B4707" s="209" t="s">
        <v>8970</v>
      </c>
      <c r="C4707" s="209" t="s">
        <v>8291</v>
      </c>
      <c r="D4707" s="209" t="s">
        <v>9236</v>
      </c>
      <c r="E4707" s="210" t="s">
        <v>357</v>
      </c>
      <c r="F4707" s="209" t="s">
        <v>357</v>
      </c>
      <c r="G4707" s="209">
        <v>97493</v>
      </c>
      <c r="H4707" s="209" t="s">
        <v>10251</v>
      </c>
      <c r="I4707" s="209" t="s">
        <v>161</v>
      </c>
      <c r="J4707" s="209" t="s">
        <v>5389</v>
      </c>
      <c r="K4707" s="210">
        <v>161.12</v>
      </c>
      <c r="L4707" s="209" t="s">
        <v>5390</v>
      </c>
    </row>
    <row r="4708" spans="1:12" ht="13.5">
      <c r="A4708" s="209" t="s">
        <v>8969</v>
      </c>
      <c r="B4708" s="209" t="s">
        <v>8970</v>
      </c>
      <c r="C4708" s="209" t="s">
        <v>8291</v>
      </c>
      <c r="D4708" s="209" t="s">
        <v>9236</v>
      </c>
      <c r="E4708" s="210" t="s">
        <v>357</v>
      </c>
      <c r="F4708" s="209" t="s">
        <v>357</v>
      </c>
      <c r="G4708" s="209">
        <v>97494</v>
      </c>
      <c r="H4708" s="209" t="s">
        <v>10252</v>
      </c>
      <c r="I4708" s="209" t="s">
        <v>161</v>
      </c>
      <c r="J4708" s="209" t="s">
        <v>5389</v>
      </c>
      <c r="K4708" s="210">
        <v>252.66</v>
      </c>
      <c r="L4708" s="209" t="s">
        <v>5390</v>
      </c>
    </row>
    <row r="4709" spans="1:12" ht="13.5">
      <c r="A4709" s="209" t="s">
        <v>8969</v>
      </c>
      <c r="B4709" s="209" t="s">
        <v>8970</v>
      </c>
      <c r="C4709" s="209" t="s">
        <v>8291</v>
      </c>
      <c r="D4709" s="209" t="s">
        <v>9236</v>
      </c>
      <c r="E4709" s="210" t="s">
        <v>357</v>
      </c>
      <c r="F4709" s="209" t="s">
        <v>357</v>
      </c>
      <c r="G4709" s="209">
        <v>97495</v>
      </c>
      <c r="H4709" s="209" t="s">
        <v>10253</v>
      </c>
      <c r="I4709" s="209" t="s">
        <v>161</v>
      </c>
      <c r="J4709" s="209" t="s">
        <v>5389</v>
      </c>
      <c r="K4709" s="210">
        <v>468.73</v>
      </c>
      <c r="L4709" s="209" t="s">
        <v>5390</v>
      </c>
    </row>
    <row r="4710" spans="1:12" ht="13.5">
      <c r="A4710" s="209" t="s">
        <v>8969</v>
      </c>
      <c r="B4710" s="209" t="s">
        <v>8970</v>
      </c>
      <c r="C4710" s="209" t="s">
        <v>8291</v>
      </c>
      <c r="D4710" s="209" t="s">
        <v>9236</v>
      </c>
      <c r="E4710" s="210" t="s">
        <v>357</v>
      </c>
      <c r="F4710" s="209" t="s">
        <v>357</v>
      </c>
      <c r="G4710" s="209">
        <v>97496</v>
      </c>
      <c r="H4710" s="209" t="s">
        <v>10254</v>
      </c>
      <c r="I4710" s="209" t="s">
        <v>161</v>
      </c>
      <c r="J4710" s="209" t="s">
        <v>5389</v>
      </c>
      <c r="K4710" s="210">
        <v>746.34</v>
      </c>
      <c r="L4710" s="209" t="s">
        <v>5390</v>
      </c>
    </row>
    <row r="4711" spans="1:12" ht="13.5">
      <c r="A4711" s="209" t="s">
        <v>8969</v>
      </c>
      <c r="B4711" s="209" t="s">
        <v>8970</v>
      </c>
      <c r="C4711" s="209" t="s">
        <v>8291</v>
      </c>
      <c r="D4711" s="209" t="s">
        <v>9236</v>
      </c>
      <c r="E4711" s="210" t="s">
        <v>357</v>
      </c>
      <c r="F4711" s="209" t="s">
        <v>357</v>
      </c>
      <c r="G4711" s="209">
        <v>97499</v>
      </c>
      <c r="H4711" s="209" t="s">
        <v>10255</v>
      </c>
      <c r="I4711" s="209" t="s">
        <v>161</v>
      </c>
      <c r="J4711" s="209" t="s">
        <v>5389</v>
      </c>
      <c r="K4711" s="210">
        <v>31.14</v>
      </c>
      <c r="L4711" s="209" t="s">
        <v>5390</v>
      </c>
    </row>
    <row r="4712" spans="1:12" ht="13.5">
      <c r="A4712" s="209" t="s">
        <v>8969</v>
      </c>
      <c r="B4712" s="209" t="s">
        <v>8970</v>
      </c>
      <c r="C4712" s="209" t="s">
        <v>8291</v>
      </c>
      <c r="D4712" s="209" t="s">
        <v>9236</v>
      </c>
      <c r="E4712" s="210" t="s">
        <v>357</v>
      </c>
      <c r="F4712" s="209" t="s">
        <v>357</v>
      </c>
      <c r="G4712" s="209">
        <v>97500</v>
      </c>
      <c r="H4712" s="209" t="s">
        <v>10256</v>
      </c>
      <c r="I4712" s="209" t="s">
        <v>161</v>
      </c>
      <c r="J4712" s="209" t="s">
        <v>5389</v>
      </c>
      <c r="K4712" s="210">
        <v>25.17</v>
      </c>
      <c r="L4712" s="209" t="s">
        <v>5390</v>
      </c>
    </row>
    <row r="4713" spans="1:12" ht="13.5">
      <c r="A4713" s="209" t="s">
        <v>8969</v>
      </c>
      <c r="B4713" s="209" t="s">
        <v>8970</v>
      </c>
      <c r="C4713" s="209" t="s">
        <v>8291</v>
      </c>
      <c r="D4713" s="209" t="s">
        <v>9236</v>
      </c>
      <c r="E4713" s="210" t="s">
        <v>357</v>
      </c>
      <c r="F4713" s="209" t="s">
        <v>357</v>
      </c>
      <c r="G4713" s="209">
        <v>97502</v>
      </c>
      <c r="H4713" s="209" t="s">
        <v>10257</v>
      </c>
      <c r="I4713" s="209" t="s">
        <v>161</v>
      </c>
      <c r="J4713" s="209" t="s">
        <v>5389</v>
      </c>
      <c r="K4713" s="210">
        <v>44.42</v>
      </c>
      <c r="L4713" s="209" t="s">
        <v>5390</v>
      </c>
    </row>
    <row r="4714" spans="1:12" ht="13.5">
      <c r="A4714" s="209" t="s">
        <v>8969</v>
      </c>
      <c r="B4714" s="209" t="s">
        <v>8970</v>
      </c>
      <c r="C4714" s="209" t="s">
        <v>8291</v>
      </c>
      <c r="D4714" s="209" t="s">
        <v>9236</v>
      </c>
      <c r="E4714" s="210" t="s">
        <v>357</v>
      </c>
      <c r="F4714" s="209" t="s">
        <v>357</v>
      </c>
      <c r="G4714" s="209">
        <v>97503</v>
      </c>
      <c r="H4714" s="209" t="s">
        <v>10258</v>
      </c>
      <c r="I4714" s="209" t="s">
        <v>161</v>
      </c>
      <c r="J4714" s="209" t="s">
        <v>5389</v>
      </c>
      <c r="K4714" s="210">
        <v>54.68</v>
      </c>
      <c r="L4714" s="209" t="s">
        <v>5390</v>
      </c>
    </row>
    <row r="4715" spans="1:12" ht="13.5">
      <c r="A4715" s="209" t="s">
        <v>8969</v>
      </c>
      <c r="B4715" s="209" t="s">
        <v>8970</v>
      </c>
      <c r="C4715" s="209" t="s">
        <v>8291</v>
      </c>
      <c r="D4715" s="209" t="s">
        <v>9236</v>
      </c>
      <c r="E4715" s="210" t="s">
        <v>357</v>
      </c>
      <c r="F4715" s="209" t="s">
        <v>357</v>
      </c>
      <c r="G4715" s="209">
        <v>97505</v>
      </c>
      <c r="H4715" s="209" t="s">
        <v>10259</v>
      </c>
      <c r="I4715" s="209" t="s">
        <v>161</v>
      </c>
      <c r="J4715" s="209" t="s">
        <v>5389</v>
      </c>
      <c r="K4715" s="210">
        <v>55.89</v>
      </c>
      <c r="L4715" s="209" t="s">
        <v>5390</v>
      </c>
    </row>
    <row r="4716" spans="1:12" ht="13.5">
      <c r="A4716" s="209" t="s">
        <v>8969</v>
      </c>
      <c r="B4716" s="209" t="s">
        <v>8970</v>
      </c>
      <c r="C4716" s="209" t="s">
        <v>8291</v>
      </c>
      <c r="D4716" s="209" t="s">
        <v>9236</v>
      </c>
      <c r="E4716" s="210" t="s">
        <v>357</v>
      </c>
      <c r="F4716" s="209" t="s">
        <v>357</v>
      </c>
      <c r="G4716" s="209">
        <v>97506</v>
      </c>
      <c r="H4716" s="209" t="s">
        <v>10260</v>
      </c>
      <c r="I4716" s="209" t="s">
        <v>161</v>
      </c>
      <c r="J4716" s="209" t="s">
        <v>5389</v>
      </c>
      <c r="K4716" s="210">
        <v>68.790000000000006</v>
      </c>
      <c r="L4716" s="209" t="s">
        <v>5390</v>
      </c>
    </row>
    <row r="4717" spans="1:12" ht="13.5">
      <c r="A4717" s="209" t="s">
        <v>8969</v>
      </c>
      <c r="B4717" s="209" t="s">
        <v>8970</v>
      </c>
      <c r="C4717" s="209" t="s">
        <v>8291</v>
      </c>
      <c r="D4717" s="209" t="s">
        <v>9236</v>
      </c>
      <c r="E4717" s="210" t="s">
        <v>357</v>
      </c>
      <c r="F4717" s="209" t="s">
        <v>357</v>
      </c>
      <c r="G4717" s="209">
        <v>97508</v>
      </c>
      <c r="H4717" s="209" t="s">
        <v>10261</v>
      </c>
      <c r="I4717" s="209" t="s">
        <v>161</v>
      </c>
      <c r="J4717" s="209" t="s">
        <v>5389</v>
      </c>
      <c r="K4717" s="210">
        <v>83.94</v>
      </c>
      <c r="L4717" s="209" t="s">
        <v>5390</v>
      </c>
    </row>
    <row r="4718" spans="1:12" ht="13.5">
      <c r="A4718" s="209" t="s">
        <v>8969</v>
      </c>
      <c r="B4718" s="209" t="s">
        <v>8970</v>
      </c>
      <c r="C4718" s="209" t="s">
        <v>8291</v>
      </c>
      <c r="D4718" s="209" t="s">
        <v>9236</v>
      </c>
      <c r="E4718" s="210" t="s">
        <v>357</v>
      </c>
      <c r="F4718" s="209" t="s">
        <v>357</v>
      </c>
      <c r="G4718" s="209">
        <v>97509</v>
      </c>
      <c r="H4718" s="209" t="s">
        <v>10262</v>
      </c>
      <c r="I4718" s="209" t="s">
        <v>161</v>
      </c>
      <c r="J4718" s="209" t="s">
        <v>5389</v>
      </c>
      <c r="K4718" s="210">
        <v>104.33</v>
      </c>
      <c r="L4718" s="209" t="s">
        <v>5390</v>
      </c>
    </row>
    <row r="4719" spans="1:12" ht="13.5">
      <c r="A4719" s="209" t="s">
        <v>8969</v>
      </c>
      <c r="B4719" s="209" t="s">
        <v>8970</v>
      </c>
      <c r="C4719" s="209" t="s">
        <v>8291</v>
      </c>
      <c r="D4719" s="209" t="s">
        <v>9236</v>
      </c>
      <c r="E4719" s="210" t="s">
        <v>357</v>
      </c>
      <c r="F4719" s="209" t="s">
        <v>357</v>
      </c>
      <c r="G4719" s="209">
        <v>97511</v>
      </c>
      <c r="H4719" s="209" t="s">
        <v>10263</v>
      </c>
      <c r="I4719" s="209" t="s">
        <v>161</v>
      </c>
      <c r="J4719" s="209" t="s">
        <v>5389</v>
      </c>
      <c r="K4719" s="210">
        <v>159.65</v>
      </c>
      <c r="L4719" s="209" t="s">
        <v>5390</v>
      </c>
    </row>
    <row r="4720" spans="1:12" ht="13.5">
      <c r="A4720" s="209" t="s">
        <v>8969</v>
      </c>
      <c r="B4720" s="209" t="s">
        <v>8970</v>
      </c>
      <c r="C4720" s="209" t="s">
        <v>8291</v>
      </c>
      <c r="D4720" s="209" t="s">
        <v>9236</v>
      </c>
      <c r="E4720" s="210" t="s">
        <v>357</v>
      </c>
      <c r="F4720" s="209" t="s">
        <v>357</v>
      </c>
      <c r="G4720" s="209">
        <v>97512</v>
      </c>
      <c r="H4720" s="209" t="s">
        <v>10264</v>
      </c>
      <c r="I4720" s="209" t="s">
        <v>161</v>
      </c>
      <c r="J4720" s="209" t="s">
        <v>5389</v>
      </c>
      <c r="K4720" s="210">
        <v>200.86</v>
      </c>
      <c r="L4720" s="209" t="s">
        <v>5390</v>
      </c>
    </row>
    <row r="4721" spans="1:12" ht="13.5">
      <c r="A4721" s="209" t="s">
        <v>8969</v>
      </c>
      <c r="B4721" s="209" t="s">
        <v>8970</v>
      </c>
      <c r="C4721" s="209" t="s">
        <v>8291</v>
      </c>
      <c r="D4721" s="209" t="s">
        <v>9236</v>
      </c>
      <c r="E4721" s="210" t="s">
        <v>357</v>
      </c>
      <c r="F4721" s="209" t="s">
        <v>357</v>
      </c>
      <c r="G4721" s="209">
        <v>97514</v>
      </c>
      <c r="H4721" s="209" t="s">
        <v>10265</v>
      </c>
      <c r="I4721" s="209" t="s">
        <v>161</v>
      </c>
      <c r="J4721" s="209" t="s">
        <v>5389</v>
      </c>
      <c r="K4721" s="210">
        <v>213.6</v>
      </c>
      <c r="L4721" s="209" t="s">
        <v>5390</v>
      </c>
    </row>
    <row r="4722" spans="1:12" ht="13.5">
      <c r="A4722" s="209" t="s">
        <v>8969</v>
      </c>
      <c r="B4722" s="209" t="s">
        <v>8970</v>
      </c>
      <c r="C4722" s="209" t="s">
        <v>8291</v>
      </c>
      <c r="D4722" s="209" t="s">
        <v>9236</v>
      </c>
      <c r="E4722" s="210" t="s">
        <v>357</v>
      </c>
      <c r="F4722" s="209" t="s">
        <v>357</v>
      </c>
      <c r="G4722" s="209">
        <v>97515</v>
      </c>
      <c r="H4722" s="209" t="s">
        <v>10266</v>
      </c>
      <c r="I4722" s="209" t="s">
        <v>161</v>
      </c>
      <c r="J4722" s="209" t="s">
        <v>5389</v>
      </c>
      <c r="K4722" s="210">
        <v>269.12</v>
      </c>
      <c r="L4722" s="209" t="s">
        <v>5390</v>
      </c>
    </row>
    <row r="4723" spans="1:12" ht="13.5">
      <c r="A4723" s="209" t="s">
        <v>8969</v>
      </c>
      <c r="B4723" s="209" t="s">
        <v>8970</v>
      </c>
      <c r="C4723" s="209" t="s">
        <v>8291</v>
      </c>
      <c r="D4723" s="209" t="s">
        <v>9236</v>
      </c>
      <c r="E4723" s="210" t="s">
        <v>357</v>
      </c>
      <c r="F4723" s="209" t="s">
        <v>357</v>
      </c>
      <c r="G4723" s="209">
        <v>97517</v>
      </c>
      <c r="H4723" s="209" t="s">
        <v>10267</v>
      </c>
      <c r="I4723" s="209" t="s">
        <v>161</v>
      </c>
      <c r="J4723" s="209" t="s">
        <v>5389</v>
      </c>
      <c r="K4723" s="210">
        <v>50.81</v>
      </c>
      <c r="L4723" s="209" t="s">
        <v>5390</v>
      </c>
    </row>
    <row r="4724" spans="1:12" ht="13.5">
      <c r="A4724" s="209" t="s">
        <v>8969</v>
      </c>
      <c r="B4724" s="209" t="s">
        <v>8970</v>
      </c>
      <c r="C4724" s="209" t="s">
        <v>8291</v>
      </c>
      <c r="D4724" s="209" t="s">
        <v>9236</v>
      </c>
      <c r="E4724" s="210" t="s">
        <v>357</v>
      </c>
      <c r="F4724" s="209" t="s">
        <v>357</v>
      </c>
      <c r="G4724" s="209">
        <v>97518</v>
      </c>
      <c r="H4724" s="209" t="s">
        <v>10268</v>
      </c>
      <c r="I4724" s="209" t="s">
        <v>161</v>
      </c>
      <c r="J4724" s="209" t="s">
        <v>5389</v>
      </c>
      <c r="K4724" s="210">
        <v>50.81</v>
      </c>
      <c r="L4724" s="209" t="s">
        <v>5390</v>
      </c>
    </row>
    <row r="4725" spans="1:12" ht="13.5">
      <c r="A4725" s="209" t="s">
        <v>8969</v>
      </c>
      <c r="B4725" s="209" t="s">
        <v>8970</v>
      </c>
      <c r="C4725" s="209" t="s">
        <v>8291</v>
      </c>
      <c r="D4725" s="209" t="s">
        <v>9236</v>
      </c>
      <c r="E4725" s="210" t="s">
        <v>357</v>
      </c>
      <c r="F4725" s="209" t="s">
        <v>357</v>
      </c>
      <c r="G4725" s="209">
        <v>97519</v>
      </c>
      <c r="H4725" s="209" t="s">
        <v>10269</v>
      </c>
      <c r="I4725" s="209" t="s">
        <v>161</v>
      </c>
      <c r="J4725" s="209" t="s">
        <v>5389</v>
      </c>
      <c r="K4725" s="210">
        <v>73.36</v>
      </c>
      <c r="L4725" s="209" t="s">
        <v>5390</v>
      </c>
    </row>
    <row r="4726" spans="1:12" ht="13.5">
      <c r="A4726" s="209" t="s">
        <v>8969</v>
      </c>
      <c r="B4726" s="209" t="s">
        <v>8970</v>
      </c>
      <c r="C4726" s="209" t="s">
        <v>8291</v>
      </c>
      <c r="D4726" s="209" t="s">
        <v>9236</v>
      </c>
      <c r="E4726" s="210" t="s">
        <v>357</v>
      </c>
      <c r="F4726" s="209" t="s">
        <v>357</v>
      </c>
      <c r="G4726" s="209">
        <v>97520</v>
      </c>
      <c r="H4726" s="209" t="s">
        <v>10270</v>
      </c>
      <c r="I4726" s="209" t="s">
        <v>161</v>
      </c>
      <c r="J4726" s="209" t="s">
        <v>5389</v>
      </c>
      <c r="K4726" s="210">
        <v>73.36</v>
      </c>
      <c r="L4726" s="209" t="s">
        <v>5390</v>
      </c>
    </row>
    <row r="4727" spans="1:12" ht="13.5">
      <c r="A4727" s="209" t="s">
        <v>8969</v>
      </c>
      <c r="B4727" s="209" t="s">
        <v>8970</v>
      </c>
      <c r="C4727" s="209" t="s">
        <v>8291</v>
      </c>
      <c r="D4727" s="209" t="s">
        <v>9236</v>
      </c>
      <c r="E4727" s="210" t="s">
        <v>357</v>
      </c>
      <c r="F4727" s="209" t="s">
        <v>357</v>
      </c>
      <c r="G4727" s="209">
        <v>97521</v>
      </c>
      <c r="H4727" s="209" t="s">
        <v>10271</v>
      </c>
      <c r="I4727" s="209" t="s">
        <v>161</v>
      </c>
      <c r="J4727" s="209" t="s">
        <v>5389</v>
      </c>
      <c r="K4727" s="210">
        <v>103.08</v>
      </c>
      <c r="L4727" s="209" t="s">
        <v>5390</v>
      </c>
    </row>
    <row r="4728" spans="1:12" ht="13.5">
      <c r="A4728" s="209" t="s">
        <v>8969</v>
      </c>
      <c r="B4728" s="209" t="s">
        <v>8970</v>
      </c>
      <c r="C4728" s="209" t="s">
        <v>8291</v>
      </c>
      <c r="D4728" s="209" t="s">
        <v>9236</v>
      </c>
      <c r="E4728" s="210" t="s">
        <v>357</v>
      </c>
      <c r="F4728" s="209" t="s">
        <v>357</v>
      </c>
      <c r="G4728" s="209">
        <v>97522</v>
      </c>
      <c r="H4728" s="209" t="s">
        <v>10272</v>
      </c>
      <c r="I4728" s="209" t="s">
        <v>161</v>
      </c>
      <c r="J4728" s="209" t="s">
        <v>5389</v>
      </c>
      <c r="K4728" s="210">
        <v>103.08</v>
      </c>
      <c r="L4728" s="209" t="s">
        <v>5390</v>
      </c>
    </row>
    <row r="4729" spans="1:12" ht="13.5">
      <c r="A4729" s="209" t="s">
        <v>8969</v>
      </c>
      <c r="B4729" s="209" t="s">
        <v>8970</v>
      </c>
      <c r="C4729" s="209" t="s">
        <v>8291</v>
      </c>
      <c r="D4729" s="209" t="s">
        <v>9236</v>
      </c>
      <c r="E4729" s="210" t="s">
        <v>357</v>
      </c>
      <c r="F4729" s="209" t="s">
        <v>357</v>
      </c>
      <c r="G4729" s="209">
        <v>97523</v>
      </c>
      <c r="H4729" s="209" t="s">
        <v>10273</v>
      </c>
      <c r="I4729" s="209" t="s">
        <v>161</v>
      </c>
      <c r="J4729" s="209" t="s">
        <v>5389</v>
      </c>
      <c r="K4729" s="210">
        <v>142.77000000000001</v>
      </c>
      <c r="L4729" s="209" t="s">
        <v>5390</v>
      </c>
    </row>
    <row r="4730" spans="1:12" ht="13.5">
      <c r="A4730" s="209" t="s">
        <v>8969</v>
      </c>
      <c r="B4730" s="209" t="s">
        <v>8970</v>
      </c>
      <c r="C4730" s="209" t="s">
        <v>8291</v>
      </c>
      <c r="D4730" s="209" t="s">
        <v>9236</v>
      </c>
      <c r="E4730" s="210" t="s">
        <v>357</v>
      </c>
      <c r="F4730" s="209" t="s">
        <v>357</v>
      </c>
      <c r="G4730" s="209">
        <v>97524</v>
      </c>
      <c r="H4730" s="209" t="s">
        <v>10274</v>
      </c>
      <c r="I4730" s="209" t="s">
        <v>161</v>
      </c>
      <c r="J4730" s="209" t="s">
        <v>5389</v>
      </c>
      <c r="K4730" s="210">
        <v>154.41</v>
      </c>
      <c r="L4730" s="209" t="s">
        <v>5390</v>
      </c>
    </row>
    <row r="4731" spans="1:12" ht="13.5">
      <c r="A4731" s="209" t="s">
        <v>8969</v>
      </c>
      <c r="B4731" s="209" t="s">
        <v>8970</v>
      </c>
      <c r="C4731" s="209" t="s">
        <v>8291</v>
      </c>
      <c r="D4731" s="209" t="s">
        <v>9236</v>
      </c>
      <c r="E4731" s="210" t="s">
        <v>357</v>
      </c>
      <c r="F4731" s="209" t="s">
        <v>357</v>
      </c>
      <c r="G4731" s="209">
        <v>97525</v>
      </c>
      <c r="H4731" s="209" t="s">
        <v>10275</v>
      </c>
      <c r="I4731" s="209" t="s">
        <v>161</v>
      </c>
      <c r="J4731" s="209" t="s">
        <v>5389</v>
      </c>
      <c r="K4731" s="210">
        <v>272</v>
      </c>
      <c r="L4731" s="209" t="s">
        <v>5390</v>
      </c>
    </row>
    <row r="4732" spans="1:12" ht="13.5">
      <c r="A4732" s="209" t="s">
        <v>8969</v>
      </c>
      <c r="B4732" s="209" t="s">
        <v>8970</v>
      </c>
      <c r="C4732" s="209" t="s">
        <v>8291</v>
      </c>
      <c r="D4732" s="209" t="s">
        <v>9236</v>
      </c>
      <c r="E4732" s="210" t="s">
        <v>357</v>
      </c>
      <c r="F4732" s="209" t="s">
        <v>357</v>
      </c>
      <c r="G4732" s="209">
        <v>97526</v>
      </c>
      <c r="H4732" s="209" t="s">
        <v>10276</v>
      </c>
      <c r="I4732" s="209" t="s">
        <v>161</v>
      </c>
      <c r="J4732" s="209" t="s">
        <v>5389</v>
      </c>
      <c r="K4732" s="210">
        <v>290.61</v>
      </c>
      <c r="L4732" s="209" t="s">
        <v>5390</v>
      </c>
    </row>
    <row r="4733" spans="1:12" ht="13.5">
      <c r="A4733" s="209" t="s">
        <v>8969</v>
      </c>
      <c r="B4733" s="209" t="s">
        <v>8970</v>
      </c>
      <c r="C4733" s="209" t="s">
        <v>8291</v>
      </c>
      <c r="D4733" s="209" t="s">
        <v>9236</v>
      </c>
      <c r="E4733" s="210" t="s">
        <v>357</v>
      </c>
      <c r="F4733" s="209" t="s">
        <v>357</v>
      </c>
      <c r="G4733" s="209">
        <v>97527</v>
      </c>
      <c r="H4733" s="209" t="s">
        <v>10277</v>
      </c>
      <c r="I4733" s="209" t="s">
        <v>161</v>
      </c>
      <c r="J4733" s="209" t="s">
        <v>5389</v>
      </c>
      <c r="K4733" s="210">
        <v>675.84</v>
      </c>
      <c r="L4733" s="209" t="s">
        <v>5390</v>
      </c>
    </row>
    <row r="4734" spans="1:12" ht="13.5">
      <c r="A4734" s="209" t="s">
        <v>8969</v>
      </c>
      <c r="B4734" s="209" t="s">
        <v>8970</v>
      </c>
      <c r="C4734" s="209" t="s">
        <v>8291</v>
      </c>
      <c r="D4734" s="209" t="s">
        <v>9236</v>
      </c>
      <c r="E4734" s="210" t="s">
        <v>357</v>
      </c>
      <c r="F4734" s="209" t="s">
        <v>357</v>
      </c>
      <c r="G4734" s="209">
        <v>97528</v>
      </c>
      <c r="H4734" s="209" t="s">
        <v>10278</v>
      </c>
      <c r="I4734" s="209" t="s">
        <v>161</v>
      </c>
      <c r="J4734" s="209" t="s">
        <v>5389</v>
      </c>
      <c r="K4734" s="210">
        <v>592.35</v>
      </c>
      <c r="L4734" s="209" t="s">
        <v>5390</v>
      </c>
    </row>
    <row r="4735" spans="1:12" ht="13.5">
      <c r="A4735" s="209" t="s">
        <v>8969</v>
      </c>
      <c r="B4735" s="209" t="s">
        <v>8970</v>
      </c>
      <c r="C4735" s="209" t="s">
        <v>8291</v>
      </c>
      <c r="D4735" s="209" t="s">
        <v>9236</v>
      </c>
      <c r="E4735" s="210" t="s">
        <v>357</v>
      </c>
      <c r="F4735" s="209" t="s">
        <v>357</v>
      </c>
      <c r="G4735" s="209">
        <v>97529</v>
      </c>
      <c r="H4735" s="209" t="s">
        <v>10279</v>
      </c>
      <c r="I4735" s="209" t="s">
        <v>161</v>
      </c>
      <c r="J4735" s="209" t="s">
        <v>5389</v>
      </c>
      <c r="K4735" s="210">
        <v>80.16</v>
      </c>
      <c r="L4735" s="209" t="s">
        <v>5390</v>
      </c>
    </row>
    <row r="4736" spans="1:12" ht="13.5">
      <c r="A4736" s="209" t="s">
        <v>8969</v>
      </c>
      <c r="B4736" s="209" t="s">
        <v>8970</v>
      </c>
      <c r="C4736" s="209" t="s">
        <v>8291</v>
      </c>
      <c r="D4736" s="209" t="s">
        <v>9236</v>
      </c>
      <c r="E4736" s="210" t="s">
        <v>357</v>
      </c>
      <c r="F4736" s="209" t="s">
        <v>357</v>
      </c>
      <c r="G4736" s="209">
        <v>97530</v>
      </c>
      <c r="H4736" s="209" t="s">
        <v>10280</v>
      </c>
      <c r="I4736" s="209" t="s">
        <v>161</v>
      </c>
      <c r="J4736" s="209" t="s">
        <v>5389</v>
      </c>
      <c r="K4736" s="210">
        <v>117.26</v>
      </c>
      <c r="L4736" s="209" t="s">
        <v>5390</v>
      </c>
    </row>
    <row r="4737" spans="1:12" ht="13.5">
      <c r="A4737" s="209" t="s">
        <v>8969</v>
      </c>
      <c r="B4737" s="209" t="s">
        <v>8970</v>
      </c>
      <c r="C4737" s="209" t="s">
        <v>8291</v>
      </c>
      <c r="D4737" s="209" t="s">
        <v>9236</v>
      </c>
      <c r="E4737" s="210" t="s">
        <v>357</v>
      </c>
      <c r="F4737" s="209" t="s">
        <v>357</v>
      </c>
      <c r="G4737" s="209">
        <v>97531</v>
      </c>
      <c r="H4737" s="209" t="s">
        <v>10281</v>
      </c>
      <c r="I4737" s="209" t="s">
        <v>161</v>
      </c>
      <c r="J4737" s="209" t="s">
        <v>5389</v>
      </c>
      <c r="K4737" s="210">
        <v>150.01</v>
      </c>
      <c r="L4737" s="209" t="s">
        <v>5390</v>
      </c>
    </row>
    <row r="4738" spans="1:12" ht="13.5">
      <c r="A4738" s="209" t="s">
        <v>8969</v>
      </c>
      <c r="B4738" s="209" t="s">
        <v>8970</v>
      </c>
      <c r="C4738" s="209" t="s">
        <v>8291</v>
      </c>
      <c r="D4738" s="209" t="s">
        <v>9236</v>
      </c>
      <c r="E4738" s="210" t="s">
        <v>357</v>
      </c>
      <c r="F4738" s="209" t="s">
        <v>357</v>
      </c>
      <c r="G4738" s="209">
        <v>97532</v>
      </c>
      <c r="H4738" s="209" t="s">
        <v>10282</v>
      </c>
      <c r="I4738" s="209" t="s">
        <v>161</v>
      </c>
      <c r="J4738" s="209" t="s">
        <v>5389</v>
      </c>
      <c r="K4738" s="210">
        <v>237.02</v>
      </c>
      <c r="L4738" s="209" t="s">
        <v>5390</v>
      </c>
    </row>
    <row r="4739" spans="1:12" ht="13.5">
      <c r="A4739" s="209" t="s">
        <v>8969</v>
      </c>
      <c r="B4739" s="209" t="s">
        <v>8970</v>
      </c>
      <c r="C4739" s="209" t="s">
        <v>8291</v>
      </c>
      <c r="D4739" s="209" t="s">
        <v>9236</v>
      </c>
      <c r="E4739" s="210" t="s">
        <v>357</v>
      </c>
      <c r="F4739" s="209" t="s">
        <v>357</v>
      </c>
      <c r="G4739" s="209">
        <v>97533</v>
      </c>
      <c r="H4739" s="209" t="s">
        <v>10283</v>
      </c>
      <c r="I4739" s="209" t="s">
        <v>161</v>
      </c>
      <c r="J4739" s="209" t="s">
        <v>5389</v>
      </c>
      <c r="K4739" s="210">
        <v>449.5</v>
      </c>
      <c r="L4739" s="209" t="s">
        <v>5390</v>
      </c>
    </row>
    <row r="4740" spans="1:12" ht="13.5">
      <c r="A4740" s="209" t="s">
        <v>8969</v>
      </c>
      <c r="B4740" s="209" t="s">
        <v>8970</v>
      </c>
      <c r="C4740" s="209" t="s">
        <v>8291</v>
      </c>
      <c r="D4740" s="209" t="s">
        <v>9236</v>
      </c>
      <c r="E4740" s="210" t="s">
        <v>357</v>
      </c>
      <c r="F4740" s="209" t="s">
        <v>357</v>
      </c>
      <c r="G4740" s="209">
        <v>97534</v>
      </c>
      <c r="H4740" s="209" t="s">
        <v>10284</v>
      </c>
      <c r="I4740" s="209" t="s">
        <v>161</v>
      </c>
      <c r="J4740" s="209" t="s">
        <v>5389</v>
      </c>
      <c r="K4740" s="210">
        <v>716.87</v>
      </c>
      <c r="L4740" s="209" t="s">
        <v>5390</v>
      </c>
    </row>
    <row r="4741" spans="1:12" ht="13.5">
      <c r="A4741" s="209" t="s">
        <v>8969</v>
      </c>
      <c r="B4741" s="209" t="s">
        <v>8970</v>
      </c>
      <c r="C4741" s="209" t="s">
        <v>8291</v>
      </c>
      <c r="D4741" s="209" t="s">
        <v>9236</v>
      </c>
      <c r="E4741" s="210" t="s">
        <v>357</v>
      </c>
      <c r="F4741" s="209" t="s">
        <v>357</v>
      </c>
      <c r="G4741" s="209">
        <v>97537</v>
      </c>
      <c r="H4741" s="209" t="s">
        <v>10285</v>
      </c>
      <c r="I4741" s="209" t="s">
        <v>161</v>
      </c>
      <c r="J4741" s="209" t="s">
        <v>5389</v>
      </c>
      <c r="K4741" s="210">
        <v>22.87</v>
      </c>
      <c r="L4741" s="209" t="s">
        <v>5390</v>
      </c>
    </row>
    <row r="4742" spans="1:12" ht="13.5">
      <c r="A4742" s="209" t="s">
        <v>8969</v>
      </c>
      <c r="B4742" s="209" t="s">
        <v>8970</v>
      </c>
      <c r="C4742" s="209" t="s">
        <v>8291</v>
      </c>
      <c r="D4742" s="209" t="s">
        <v>9236</v>
      </c>
      <c r="E4742" s="210" t="s">
        <v>357</v>
      </c>
      <c r="F4742" s="209" t="s">
        <v>357</v>
      </c>
      <c r="G4742" s="209">
        <v>97540</v>
      </c>
      <c r="H4742" s="209" t="s">
        <v>10286</v>
      </c>
      <c r="I4742" s="209" t="s">
        <v>161</v>
      </c>
      <c r="J4742" s="209" t="s">
        <v>5389</v>
      </c>
      <c r="K4742" s="210">
        <v>29.96</v>
      </c>
      <c r="L4742" s="209" t="s">
        <v>5390</v>
      </c>
    </row>
    <row r="4743" spans="1:12" ht="13.5">
      <c r="A4743" s="209" t="s">
        <v>8969</v>
      </c>
      <c r="B4743" s="209" t="s">
        <v>8970</v>
      </c>
      <c r="C4743" s="209" t="s">
        <v>8291</v>
      </c>
      <c r="D4743" s="209" t="s">
        <v>9236</v>
      </c>
      <c r="E4743" s="210" t="s">
        <v>357</v>
      </c>
      <c r="F4743" s="209" t="s">
        <v>357</v>
      </c>
      <c r="G4743" s="209">
        <v>97541</v>
      </c>
      <c r="H4743" s="209" t="s">
        <v>10287</v>
      </c>
      <c r="I4743" s="209" t="s">
        <v>161</v>
      </c>
      <c r="J4743" s="209" t="s">
        <v>5389</v>
      </c>
      <c r="K4743" s="210">
        <v>25</v>
      </c>
      <c r="L4743" s="209" t="s">
        <v>5390</v>
      </c>
    </row>
    <row r="4744" spans="1:12" ht="13.5">
      <c r="A4744" s="209" t="s">
        <v>8969</v>
      </c>
      <c r="B4744" s="209" t="s">
        <v>8970</v>
      </c>
      <c r="C4744" s="209" t="s">
        <v>8291</v>
      </c>
      <c r="D4744" s="209" t="s">
        <v>9236</v>
      </c>
      <c r="E4744" s="210" t="s">
        <v>357</v>
      </c>
      <c r="F4744" s="209" t="s">
        <v>357</v>
      </c>
      <c r="G4744" s="209">
        <v>97543</v>
      </c>
      <c r="H4744" s="209" t="s">
        <v>10288</v>
      </c>
      <c r="I4744" s="209" t="s">
        <v>161</v>
      </c>
      <c r="J4744" s="209" t="s">
        <v>5389</v>
      </c>
      <c r="K4744" s="210">
        <v>47.57</v>
      </c>
      <c r="L4744" s="209" t="s">
        <v>5390</v>
      </c>
    </row>
    <row r="4745" spans="1:12" ht="13.5">
      <c r="A4745" s="209" t="s">
        <v>8969</v>
      </c>
      <c r="B4745" s="209" t="s">
        <v>8970</v>
      </c>
      <c r="C4745" s="209" t="s">
        <v>8291</v>
      </c>
      <c r="D4745" s="209" t="s">
        <v>9236</v>
      </c>
      <c r="E4745" s="210" t="s">
        <v>357</v>
      </c>
      <c r="F4745" s="209" t="s">
        <v>357</v>
      </c>
      <c r="G4745" s="209">
        <v>97544</v>
      </c>
      <c r="H4745" s="209" t="s">
        <v>10289</v>
      </c>
      <c r="I4745" s="209" t="s">
        <v>161</v>
      </c>
      <c r="J4745" s="209" t="s">
        <v>5389</v>
      </c>
      <c r="K4745" s="210">
        <v>41.6</v>
      </c>
      <c r="L4745" s="209" t="s">
        <v>5390</v>
      </c>
    </row>
    <row r="4746" spans="1:12" ht="13.5">
      <c r="A4746" s="209" t="s">
        <v>8969</v>
      </c>
      <c r="B4746" s="209" t="s">
        <v>8970</v>
      </c>
      <c r="C4746" s="209" t="s">
        <v>8291</v>
      </c>
      <c r="D4746" s="209" t="s">
        <v>9236</v>
      </c>
      <c r="E4746" s="210" t="s">
        <v>357</v>
      </c>
      <c r="F4746" s="209" t="s">
        <v>357</v>
      </c>
      <c r="G4746" s="209">
        <v>97546</v>
      </c>
      <c r="H4746" s="209" t="s">
        <v>10290</v>
      </c>
      <c r="I4746" s="209" t="s">
        <v>161</v>
      </c>
      <c r="J4746" s="209" t="s">
        <v>5389</v>
      </c>
      <c r="K4746" s="210">
        <v>31.8</v>
      </c>
      <c r="L4746" s="209" t="s">
        <v>5390</v>
      </c>
    </row>
    <row r="4747" spans="1:12" ht="13.5">
      <c r="A4747" s="209" t="s">
        <v>8969</v>
      </c>
      <c r="B4747" s="209" t="s">
        <v>8970</v>
      </c>
      <c r="C4747" s="209" t="s">
        <v>8291</v>
      </c>
      <c r="D4747" s="209" t="s">
        <v>9236</v>
      </c>
      <c r="E4747" s="210" t="s">
        <v>357</v>
      </c>
      <c r="F4747" s="209" t="s">
        <v>357</v>
      </c>
      <c r="G4747" s="209">
        <v>97547</v>
      </c>
      <c r="H4747" s="209" t="s">
        <v>10291</v>
      </c>
      <c r="I4747" s="209" t="s">
        <v>161</v>
      </c>
      <c r="J4747" s="209" t="s">
        <v>5389</v>
      </c>
      <c r="K4747" s="210">
        <v>31.8</v>
      </c>
      <c r="L4747" s="209" t="s">
        <v>5390</v>
      </c>
    </row>
    <row r="4748" spans="1:12" ht="13.5">
      <c r="A4748" s="209" t="s">
        <v>8969</v>
      </c>
      <c r="B4748" s="209" t="s">
        <v>8970</v>
      </c>
      <c r="C4748" s="209" t="s">
        <v>8291</v>
      </c>
      <c r="D4748" s="209" t="s">
        <v>9236</v>
      </c>
      <c r="E4748" s="210" t="s">
        <v>357</v>
      </c>
      <c r="F4748" s="209" t="s">
        <v>357</v>
      </c>
      <c r="G4748" s="209">
        <v>97548</v>
      </c>
      <c r="H4748" s="209" t="s">
        <v>10292</v>
      </c>
      <c r="I4748" s="209" t="s">
        <v>161</v>
      </c>
      <c r="J4748" s="209" t="s">
        <v>5389</v>
      </c>
      <c r="K4748" s="210">
        <v>46.41</v>
      </c>
      <c r="L4748" s="209" t="s">
        <v>5390</v>
      </c>
    </row>
    <row r="4749" spans="1:12" ht="13.5">
      <c r="A4749" s="209" t="s">
        <v>8969</v>
      </c>
      <c r="B4749" s="209" t="s">
        <v>8970</v>
      </c>
      <c r="C4749" s="209" t="s">
        <v>8291</v>
      </c>
      <c r="D4749" s="209" t="s">
        <v>9236</v>
      </c>
      <c r="E4749" s="210" t="s">
        <v>357</v>
      </c>
      <c r="F4749" s="209" t="s">
        <v>357</v>
      </c>
      <c r="G4749" s="209">
        <v>97549</v>
      </c>
      <c r="H4749" s="209" t="s">
        <v>10293</v>
      </c>
      <c r="I4749" s="209" t="s">
        <v>161</v>
      </c>
      <c r="J4749" s="209" t="s">
        <v>5389</v>
      </c>
      <c r="K4749" s="210">
        <v>46.41</v>
      </c>
      <c r="L4749" s="209" t="s">
        <v>5390</v>
      </c>
    </row>
    <row r="4750" spans="1:12" ht="13.5">
      <c r="A4750" s="209" t="s">
        <v>8969</v>
      </c>
      <c r="B4750" s="209" t="s">
        <v>8970</v>
      </c>
      <c r="C4750" s="209" t="s">
        <v>8291</v>
      </c>
      <c r="D4750" s="209" t="s">
        <v>9236</v>
      </c>
      <c r="E4750" s="210" t="s">
        <v>357</v>
      </c>
      <c r="F4750" s="209" t="s">
        <v>357</v>
      </c>
      <c r="G4750" s="209">
        <v>97550</v>
      </c>
      <c r="H4750" s="209" t="s">
        <v>10294</v>
      </c>
      <c r="I4750" s="209" t="s">
        <v>161</v>
      </c>
      <c r="J4750" s="209" t="s">
        <v>5389</v>
      </c>
      <c r="K4750" s="210">
        <v>75.510000000000005</v>
      </c>
      <c r="L4750" s="209" t="s">
        <v>5390</v>
      </c>
    </row>
    <row r="4751" spans="1:12" ht="13.5">
      <c r="A4751" s="209" t="s">
        <v>8969</v>
      </c>
      <c r="B4751" s="209" t="s">
        <v>8970</v>
      </c>
      <c r="C4751" s="209" t="s">
        <v>8291</v>
      </c>
      <c r="D4751" s="209" t="s">
        <v>9236</v>
      </c>
      <c r="E4751" s="210" t="s">
        <v>357</v>
      </c>
      <c r="F4751" s="209" t="s">
        <v>357</v>
      </c>
      <c r="G4751" s="209">
        <v>97551</v>
      </c>
      <c r="H4751" s="209" t="s">
        <v>10295</v>
      </c>
      <c r="I4751" s="209" t="s">
        <v>161</v>
      </c>
      <c r="J4751" s="209" t="s">
        <v>5389</v>
      </c>
      <c r="K4751" s="210">
        <v>75.510000000000005</v>
      </c>
      <c r="L4751" s="209" t="s">
        <v>5390</v>
      </c>
    </row>
    <row r="4752" spans="1:12" ht="13.5">
      <c r="A4752" s="209" t="s">
        <v>8969</v>
      </c>
      <c r="B4752" s="209" t="s">
        <v>8970</v>
      </c>
      <c r="C4752" s="209" t="s">
        <v>8291</v>
      </c>
      <c r="D4752" s="209" t="s">
        <v>9236</v>
      </c>
      <c r="E4752" s="210" t="s">
        <v>357</v>
      </c>
      <c r="F4752" s="209" t="s">
        <v>357</v>
      </c>
      <c r="G4752" s="209">
        <v>97552</v>
      </c>
      <c r="H4752" s="209" t="s">
        <v>10296</v>
      </c>
      <c r="I4752" s="209" t="s">
        <v>161</v>
      </c>
      <c r="J4752" s="209" t="s">
        <v>5389</v>
      </c>
      <c r="K4752" s="210">
        <v>46.72</v>
      </c>
      <c r="L4752" s="209" t="s">
        <v>5390</v>
      </c>
    </row>
    <row r="4753" spans="1:12" ht="13.5">
      <c r="A4753" s="209" t="s">
        <v>8969</v>
      </c>
      <c r="B4753" s="209" t="s">
        <v>8970</v>
      </c>
      <c r="C4753" s="209" t="s">
        <v>8291</v>
      </c>
      <c r="D4753" s="209" t="s">
        <v>9236</v>
      </c>
      <c r="E4753" s="210" t="s">
        <v>357</v>
      </c>
      <c r="F4753" s="209" t="s">
        <v>357</v>
      </c>
      <c r="G4753" s="209">
        <v>97553</v>
      </c>
      <c r="H4753" s="209" t="s">
        <v>10297</v>
      </c>
      <c r="I4753" s="209" t="s">
        <v>161</v>
      </c>
      <c r="J4753" s="209" t="s">
        <v>5389</v>
      </c>
      <c r="K4753" s="210">
        <v>66.2</v>
      </c>
      <c r="L4753" s="209" t="s">
        <v>5390</v>
      </c>
    </row>
    <row r="4754" spans="1:12" ht="13.5">
      <c r="A4754" s="209" t="s">
        <v>8969</v>
      </c>
      <c r="B4754" s="209" t="s">
        <v>8970</v>
      </c>
      <c r="C4754" s="209" t="s">
        <v>8291</v>
      </c>
      <c r="D4754" s="209" t="s">
        <v>9236</v>
      </c>
      <c r="E4754" s="210" t="s">
        <v>357</v>
      </c>
      <c r="F4754" s="209" t="s">
        <v>357</v>
      </c>
      <c r="G4754" s="209">
        <v>97554</v>
      </c>
      <c r="H4754" s="209" t="s">
        <v>10298</v>
      </c>
      <c r="I4754" s="209" t="s">
        <v>161</v>
      </c>
      <c r="J4754" s="209" t="s">
        <v>5389</v>
      </c>
      <c r="K4754" s="210">
        <v>113.09</v>
      </c>
      <c r="L4754" s="209" t="s">
        <v>5390</v>
      </c>
    </row>
    <row r="4755" spans="1:12" ht="13.5">
      <c r="A4755" s="209" t="s">
        <v>8969</v>
      </c>
      <c r="B4755" s="209" t="s">
        <v>8970</v>
      </c>
      <c r="C4755" s="209" t="s">
        <v>8291</v>
      </c>
      <c r="D4755" s="209" t="s">
        <v>9236</v>
      </c>
      <c r="E4755" s="210" t="s">
        <v>357</v>
      </c>
      <c r="F4755" s="209" t="s">
        <v>357</v>
      </c>
      <c r="G4755" s="209">
        <v>98602</v>
      </c>
      <c r="H4755" s="209" t="s">
        <v>10299</v>
      </c>
      <c r="I4755" s="209" t="s">
        <v>161</v>
      </c>
      <c r="J4755" s="209" t="s">
        <v>5389</v>
      </c>
      <c r="K4755" s="210">
        <v>17.21</v>
      </c>
      <c r="L4755" s="209" t="s">
        <v>5390</v>
      </c>
    </row>
    <row r="4756" spans="1:12" ht="13.5">
      <c r="A4756" s="209" t="s">
        <v>8969</v>
      </c>
      <c r="B4756" s="209" t="s">
        <v>8970</v>
      </c>
      <c r="C4756" s="209" t="s">
        <v>8291</v>
      </c>
      <c r="D4756" s="209" t="s">
        <v>9236</v>
      </c>
      <c r="E4756" s="210" t="s">
        <v>357</v>
      </c>
      <c r="F4756" s="209" t="s">
        <v>357</v>
      </c>
      <c r="G4756" s="209">
        <v>103805</v>
      </c>
      <c r="H4756" s="209" t="s">
        <v>10300</v>
      </c>
      <c r="I4756" s="209" t="s">
        <v>161</v>
      </c>
      <c r="J4756" s="209" t="s">
        <v>5389</v>
      </c>
      <c r="K4756" s="210">
        <v>15.69</v>
      </c>
      <c r="L4756" s="209" t="s">
        <v>5390</v>
      </c>
    </row>
    <row r="4757" spans="1:12" ht="13.5">
      <c r="A4757" s="209" t="s">
        <v>8969</v>
      </c>
      <c r="B4757" s="209" t="s">
        <v>8970</v>
      </c>
      <c r="C4757" s="209" t="s">
        <v>8291</v>
      </c>
      <c r="D4757" s="209" t="s">
        <v>9236</v>
      </c>
      <c r="E4757" s="210" t="s">
        <v>357</v>
      </c>
      <c r="F4757" s="209" t="s">
        <v>357</v>
      </c>
      <c r="G4757" s="209">
        <v>103806</v>
      </c>
      <c r="H4757" s="209" t="s">
        <v>10301</v>
      </c>
      <c r="I4757" s="209" t="s">
        <v>161</v>
      </c>
      <c r="J4757" s="209" t="s">
        <v>5389</v>
      </c>
      <c r="K4757" s="210">
        <v>15.66</v>
      </c>
      <c r="L4757" s="209" t="s">
        <v>5390</v>
      </c>
    </row>
    <row r="4758" spans="1:12" ht="13.5">
      <c r="A4758" s="209" t="s">
        <v>8969</v>
      </c>
      <c r="B4758" s="209" t="s">
        <v>8970</v>
      </c>
      <c r="C4758" s="209" t="s">
        <v>8291</v>
      </c>
      <c r="D4758" s="209" t="s">
        <v>9236</v>
      </c>
      <c r="E4758" s="210" t="s">
        <v>357</v>
      </c>
      <c r="F4758" s="209" t="s">
        <v>357</v>
      </c>
      <c r="G4758" s="209">
        <v>103807</v>
      </c>
      <c r="H4758" s="209" t="s">
        <v>10302</v>
      </c>
      <c r="I4758" s="209" t="s">
        <v>161</v>
      </c>
      <c r="J4758" s="209" t="s">
        <v>5389</v>
      </c>
      <c r="K4758" s="210">
        <v>20.29</v>
      </c>
      <c r="L4758" s="209" t="s">
        <v>5390</v>
      </c>
    </row>
    <row r="4759" spans="1:12" ht="13.5">
      <c r="A4759" s="209" t="s">
        <v>8969</v>
      </c>
      <c r="B4759" s="209" t="s">
        <v>8970</v>
      </c>
      <c r="C4759" s="209" t="s">
        <v>8291</v>
      </c>
      <c r="D4759" s="209" t="s">
        <v>9236</v>
      </c>
      <c r="E4759" s="210" t="s">
        <v>357</v>
      </c>
      <c r="F4759" s="209" t="s">
        <v>357</v>
      </c>
      <c r="G4759" s="209">
        <v>103808</v>
      </c>
      <c r="H4759" s="209" t="s">
        <v>10303</v>
      </c>
      <c r="I4759" s="209" t="s">
        <v>161</v>
      </c>
      <c r="J4759" s="209" t="s">
        <v>5389</v>
      </c>
      <c r="K4759" s="210">
        <v>29.68</v>
      </c>
      <c r="L4759" s="209" t="s">
        <v>5390</v>
      </c>
    </row>
    <row r="4760" spans="1:12" ht="13.5">
      <c r="A4760" s="209" t="s">
        <v>8969</v>
      </c>
      <c r="B4760" s="209" t="s">
        <v>8970</v>
      </c>
      <c r="C4760" s="209" t="s">
        <v>8291</v>
      </c>
      <c r="D4760" s="209" t="s">
        <v>9236</v>
      </c>
      <c r="E4760" s="210" t="s">
        <v>357</v>
      </c>
      <c r="F4760" s="209" t="s">
        <v>357</v>
      </c>
      <c r="G4760" s="209">
        <v>103809</v>
      </c>
      <c r="H4760" s="209" t="s">
        <v>10304</v>
      </c>
      <c r="I4760" s="209" t="s">
        <v>161</v>
      </c>
      <c r="J4760" s="209" t="s">
        <v>5389</v>
      </c>
      <c r="K4760" s="210">
        <v>29.4</v>
      </c>
      <c r="L4760" s="209" t="s">
        <v>5390</v>
      </c>
    </row>
    <row r="4761" spans="1:12" ht="13.5">
      <c r="A4761" s="209" t="s">
        <v>8969</v>
      </c>
      <c r="B4761" s="209" t="s">
        <v>8970</v>
      </c>
      <c r="C4761" s="209" t="s">
        <v>8291</v>
      </c>
      <c r="D4761" s="209" t="s">
        <v>9236</v>
      </c>
      <c r="E4761" s="210" t="s">
        <v>357</v>
      </c>
      <c r="F4761" s="209" t="s">
        <v>357</v>
      </c>
      <c r="G4761" s="209">
        <v>103810</v>
      </c>
      <c r="H4761" s="209" t="s">
        <v>10305</v>
      </c>
      <c r="I4761" s="209" t="s">
        <v>161</v>
      </c>
      <c r="J4761" s="209" t="s">
        <v>5389</v>
      </c>
      <c r="K4761" s="210">
        <v>31.27</v>
      </c>
      <c r="L4761" s="209" t="s">
        <v>5390</v>
      </c>
    </row>
    <row r="4762" spans="1:12" ht="13.5">
      <c r="A4762" s="209" t="s">
        <v>8969</v>
      </c>
      <c r="B4762" s="209" t="s">
        <v>8970</v>
      </c>
      <c r="C4762" s="209" t="s">
        <v>8291</v>
      </c>
      <c r="D4762" s="209" t="s">
        <v>9236</v>
      </c>
      <c r="E4762" s="210" t="s">
        <v>357</v>
      </c>
      <c r="F4762" s="209" t="s">
        <v>357</v>
      </c>
      <c r="G4762" s="209">
        <v>103811</v>
      </c>
      <c r="H4762" s="209" t="s">
        <v>10306</v>
      </c>
      <c r="I4762" s="209" t="s">
        <v>161</v>
      </c>
      <c r="J4762" s="209" t="s">
        <v>5389</v>
      </c>
      <c r="K4762" s="210">
        <v>34.549999999999997</v>
      </c>
      <c r="L4762" s="209" t="s">
        <v>5390</v>
      </c>
    </row>
    <row r="4763" spans="1:12" ht="13.5">
      <c r="A4763" s="209" t="s">
        <v>8969</v>
      </c>
      <c r="B4763" s="209" t="s">
        <v>8970</v>
      </c>
      <c r="C4763" s="209" t="s">
        <v>8291</v>
      </c>
      <c r="D4763" s="209" t="s">
        <v>9236</v>
      </c>
      <c r="E4763" s="210" t="s">
        <v>357</v>
      </c>
      <c r="F4763" s="209" t="s">
        <v>357</v>
      </c>
      <c r="G4763" s="209">
        <v>103812</v>
      </c>
      <c r="H4763" s="209" t="s">
        <v>10307</v>
      </c>
      <c r="I4763" s="209" t="s">
        <v>161</v>
      </c>
      <c r="J4763" s="209" t="s">
        <v>5389</v>
      </c>
      <c r="K4763" s="210">
        <v>44.38</v>
      </c>
      <c r="L4763" s="209" t="s">
        <v>5390</v>
      </c>
    </row>
    <row r="4764" spans="1:12" ht="13.5">
      <c r="A4764" s="209" t="s">
        <v>8969</v>
      </c>
      <c r="B4764" s="209" t="s">
        <v>8970</v>
      </c>
      <c r="C4764" s="209" t="s">
        <v>8291</v>
      </c>
      <c r="D4764" s="209" t="s">
        <v>9236</v>
      </c>
      <c r="E4764" s="210" t="s">
        <v>357</v>
      </c>
      <c r="F4764" s="209" t="s">
        <v>357</v>
      </c>
      <c r="G4764" s="209">
        <v>103813</v>
      </c>
      <c r="H4764" s="209" t="s">
        <v>10308</v>
      </c>
      <c r="I4764" s="209" t="s">
        <v>161</v>
      </c>
      <c r="J4764" s="209" t="s">
        <v>5389</v>
      </c>
      <c r="K4764" s="210">
        <v>42.64</v>
      </c>
      <c r="L4764" s="209" t="s">
        <v>5390</v>
      </c>
    </row>
    <row r="4765" spans="1:12" ht="13.5">
      <c r="A4765" s="209" t="s">
        <v>8969</v>
      </c>
      <c r="B4765" s="209" t="s">
        <v>8970</v>
      </c>
      <c r="C4765" s="209" t="s">
        <v>8291</v>
      </c>
      <c r="D4765" s="209" t="s">
        <v>9236</v>
      </c>
      <c r="E4765" s="210" t="s">
        <v>357</v>
      </c>
      <c r="F4765" s="209" t="s">
        <v>357</v>
      </c>
      <c r="G4765" s="209">
        <v>103814</v>
      </c>
      <c r="H4765" s="209" t="s">
        <v>10309</v>
      </c>
      <c r="I4765" s="209" t="s">
        <v>161</v>
      </c>
      <c r="J4765" s="209" t="s">
        <v>5389</v>
      </c>
      <c r="K4765" s="210">
        <v>10.25</v>
      </c>
      <c r="L4765" s="209" t="s">
        <v>5390</v>
      </c>
    </row>
    <row r="4766" spans="1:12" ht="13.5">
      <c r="A4766" s="209" t="s">
        <v>8969</v>
      </c>
      <c r="B4766" s="209" t="s">
        <v>8970</v>
      </c>
      <c r="C4766" s="209" t="s">
        <v>8291</v>
      </c>
      <c r="D4766" s="209" t="s">
        <v>9236</v>
      </c>
      <c r="E4766" s="210" t="s">
        <v>357</v>
      </c>
      <c r="F4766" s="209" t="s">
        <v>357</v>
      </c>
      <c r="G4766" s="209">
        <v>103815</v>
      </c>
      <c r="H4766" s="209" t="s">
        <v>10310</v>
      </c>
      <c r="I4766" s="209" t="s">
        <v>161</v>
      </c>
      <c r="J4766" s="209" t="s">
        <v>5389</v>
      </c>
      <c r="K4766" s="210">
        <v>10.28</v>
      </c>
      <c r="L4766" s="209" t="s">
        <v>5390</v>
      </c>
    </row>
    <row r="4767" spans="1:12" ht="13.5">
      <c r="A4767" s="209" t="s">
        <v>8969</v>
      </c>
      <c r="B4767" s="209" t="s">
        <v>8970</v>
      </c>
      <c r="C4767" s="209" t="s">
        <v>8291</v>
      </c>
      <c r="D4767" s="209" t="s">
        <v>9236</v>
      </c>
      <c r="E4767" s="210" t="s">
        <v>357</v>
      </c>
      <c r="F4767" s="209" t="s">
        <v>357</v>
      </c>
      <c r="G4767" s="209">
        <v>103816</v>
      </c>
      <c r="H4767" s="209" t="s">
        <v>10311</v>
      </c>
      <c r="I4767" s="209" t="s">
        <v>161</v>
      </c>
      <c r="J4767" s="209" t="s">
        <v>5389</v>
      </c>
      <c r="K4767" s="210">
        <v>25.33</v>
      </c>
      <c r="L4767" s="209" t="s">
        <v>5390</v>
      </c>
    </row>
    <row r="4768" spans="1:12" ht="13.5">
      <c r="A4768" s="209" t="s">
        <v>8969</v>
      </c>
      <c r="B4768" s="209" t="s">
        <v>8970</v>
      </c>
      <c r="C4768" s="209" t="s">
        <v>8291</v>
      </c>
      <c r="D4768" s="209" t="s">
        <v>9236</v>
      </c>
      <c r="E4768" s="210" t="s">
        <v>357</v>
      </c>
      <c r="F4768" s="209" t="s">
        <v>357</v>
      </c>
      <c r="G4768" s="209">
        <v>103817</v>
      </c>
      <c r="H4768" s="209" t="s">
        <v>10312</v>
      </c>
      <c r="I4768" s="209" t="s">
        <v>161</v>
      </c>
      <c r="J4768" s="209" t="s">
        <v>5389</v>
      </c>
      <c r="K4768" s="210">
        <v>443.81</v>
      </c>
      <c r="L4768" s="209" t="s">
        <v>5390</v>
      </c>
    </row>
    <row r="4769" spans="1:12" ht="13.5">
      <c r="A4769" s="209" t="s">
        <v>8969</v>
      </c>
      <c r="B4769" s="209" t="s">
        <v>8970</v>
      </c>
      <c r="C4769" s="209" t="s">
        <v>8291</v>
      </c>
      <c r="D4769" s="209" t="s">
        <v>9236</v>
      </c>
      <c r="E4769" s="210" t="s">
        <v>357</v>
      </c>
      <c r="F4769" s="209" t="s">
        <v>357</v>
      </c>
      <c r="G4769" s="209">
        <v>103818</v>
      </c>
      <c r="H4769" s="209" t="s">
        <v>10313</v>
      </c>
      <c r="I4769" s="209" t="s">
        <v>161</v>
      </c>
      <c r="J4769" s="209" t="s">
        <v>5389</v>
      </c>
      <c r="K4769" s="210">
        <v>18.79</v>
      </c>
      <c r="L4769" s="209" t="s">
        <v>5390</v>
      </c>
    </row>
    <row r="4770" spans="1:12" ht="13.5">
      <c r="A4770" s="209" t="s">
        <v>8969</v>
      </c>
      <c r="B4770" s="209" t="s">
        <v>8970</v>
      </c>
      <c r="C4770" s="209" t="s">
        <v>8291</v>
      </c>
      <c r="D4770" s="209" t="s">
        <v>9236</v>
      </c>
      <c r="E4770" s="210" t="s">
        <v>357</v>
      </c>
      <c r="F4770" s="209" t="s">
        <v>357</v>
      </c>
      <c r="G4770" s="209">
        <v>103819</v>
      </c>
      <c r="H4770" s="209" t="s">
        <v>10314</v>
      </c>
      <c r="I4770" s="209" t="s">
        <v>161</v>
      </c>
      <c r="J4770" s="209" t="s">
        <v>5389</v>
      </c>
      <c r="K4770" s="210">
        <v>18.190000000000001</v>
      </c>
      <c r="L4770" s="209" t="s">
        <v>5390</v>
      </c>
    </row>
    <row r="4771" spans="1:12" ht="13.5">
      <c r="A4771" s="209" t="s">
        <v>8969</v>
      </c>
      <c r="B4771" s="209" t="s">
        <v>8970</v>
      </c>
      <c r="C4771" s="209" t="s">
        <v>8291</v>
      </c>
      <c r="D4771" s="209" t="s">
        <v>9236</v>
      </c>
      <c r="E4771" s="210" t="s">
        <v>357</v>
      </c>
      <c r="F4771" s="209" t="s">
        <v>357</v>
      </c>
      <c r="G4771" s="209">
        <v>103820</v>
      </c>
      <c r="H4771" s="209" t="s">
        <v>10315</v>
      </c>
      <c r="I4771" s="209" t="s">
        <v>161</v>
      </c>
      <c r="J4771" s="209" t="s">
        <v>5389</v>
      </c>
      <c r="K4771" s="210">
        <v>19.489999999999998</v>
      </c>
      <c r="L4771" s="209" t="s">
        <v>5390</v>
      </c>
    </row>
    <row r="4772" spans="1:12" ht="13.5">
      <c r="A4772" s="209" t="s">
        <v>8969</v>
      </c>
      <c r="B4772" s="209" t="s">
        <v>8970</v>
      </c>
      <c r="C4772" s="209" t="s">
        <v>8291</v>
      </c>
      <c r="D4772" s="209" t="s">
        <v>9236</v>
      </c>
      <c r="E4772" s="210" t="s">
        <v>357</v>
      </c>
      <c r="F4772" s="209" t="s">
        <v>357</v>
      </c>
      <c r="G4772" s="209">
        <v>103821</v>
      </c>
      <c r="H4772" s="209" t="s">
        <v>10316</v>
      </c>
      <c r="I4772" s="209" t="s">
        <v>161</v>
      </c>
      <c r="J4772" s="209" t="s">
        <v>5389</v>
      </c>
      <c r="K4772" s="210">
        <v>518.95000000000005</v>
      </c>
      <c r="L4772" s="209" t="s">
        <v>5390</v>
      </c>
    </row>
    <row r="4773" spans="1:12" ht="13.5">
      <c r="A4773" s="209" t="s">
        <v>8969</v>
      </c>
      <c r="B4773" s="209" t="s">
        <v>8970</v>
      </c>
      <c r="C4773" s="209" t="s">
        <v>8291</v>
      </c>
      <c r="D4773" s="209" t="s">
        <v>9236</v>
      </c>
      <c r="E4773" s="210" t="s">
        <v>357</v>
      </c>
      <c r="F4773" s="209" t="s">
        <v>357</v>
      </c>
      <c r="G4773" s="209">
        <v>103822</v>
      </c>
      <c r="H4773" s="209" t="s">
        <v>10317</v>
      </c>
      <c r="I4773" s="209" t="s">
        <v>161</v>
      </c>
      <c r="J4773" s="209" t="s">
        <v>5389</v>
      </c>
      <c r="K4773" s="210">
        <v>52.56</v>
      </c>
      <c r="L4773" s="209" t="s">
        <v>5390</v>
      </c>
    </row>
    <row r="4774" spans="1:12" ht="13.5">
      <c r="A4774" s="209" t="s">
        <v>8969</v>
      </c>
      <c r="B4774" s="209" t="s">
        <v>8970</v>
      </c>
      <c r="C4774" s="209" t="s">
        <v>8291</v>
      </c>
      <c r="D4774" s="209" t="s">
        <v>9236</v>
      </c>
      <c r="E4774" s="210" t="s">
        <v>357</v>
      </c>
      <c r="F4774" s="209" t="s">
        <v>357</v>
      </c>
      <c r="G4774" s="209">
        <v>103823</v>
      </c>
      <c r="H4774" s="209" t="s">
        <v>10318</v>
      </c>
      <c r="I4774" s="209" t="s">
        <v>161</v>
      </c>
      <c r="J4774" s="209" t="s">
        <v>5389</v>
      </c>
      <c r="K4774" s="210">
        <v>15.92</v>
      </c>
      <c r="L4774" s="209" t="s">
        <v>5390</v>
      </c>
    </row>
    <row r="4775" spans="1:12" ht="13.5">
      <c r="A4775" s="209" t="s">
        <v>8969</v>
      </c>
      <c r="B4775" s="209" t="s">
        <v>8970</v>
      </c>
      <c r="C4775" s="209" t="s">
        <v>8291</v>
      </c>
      <c r="D4775" s="209" t="s">
        <v>9236</v>
      </c>
      <c r="E4775" s="210" t="s">
        <v>357</v>
      </c>
      <c r="F4775" s="209" t="s">
        <v>357</v>
      </c>
      <c r="G4775" s="209">
        <v>103824</v>
      </c>
      <c r="H4775" s="209" t="s">
        <v>10319</v>
      </c>
      <c r="I4775" s="209" t="s">
        <v>161</v>
      </c>
      <c r="J4775" s="209" t="s">
        <v>5389</v>
      </c>
      <c r="K4775" s="210">
        <v>21.67</v>
      </c>
      <c r="L4775" s="209" t="s">
        <v>5390</v>
      </c>
    </row>
    <row r="4776" spans="1:12" ht="13.5">
      <c r="A4776" s="209" t="s">
        <v>8969</v>
      </c>
      <c r="B4776" s="209" t="s">
        <v>8970</v>
      </c>
      <c r="C4776" s="209" t="s">
        <v>8291</v>
      </c>
      <c r="D4776" s="209" t="s">
        <v>9236</v>
      </c>
      <c r="E4776" s="210" t="s">
        <v>357</v>
      </c>
      <c r="F4776" s="209" t="s">
        <v>357</v>
      </c>
      <c r="G4776" s="209">
        <v>103825</v>
      </c>
      <c r="H4776" s="209" t="s">
        <v>10320</v>
      </c>
      <c r="I4776" s="209" t="s">
        <v>161</v>
      </c>
      <c r="J4776" s="209" t="s">
        <v>5389</v>
      </c>
      <c r="K4776" s="210">
        <v>25.76</v>
      </c>
      <c r="L4776" s="209" t="s">
        <v>5390</v>
      </c>
    </row>
    <row r="4777" spans="1:12" ht="13.5">
      <c r="A4777" s="209" t="s">
        <v>8969</v>
      </c>
      <c r="B4777" s="209" t="s">
        <v>8970</v>
      </c>
      <c r="C4777" s="209" t="s">
        <v>8291</v>
      </c>
      <c r="D4777" s="209" t="s">
        <v>9236</v>
      </c>
      <c r="E4777" s="210" t="s">
        <v>357</v>
      </c>
      <c r="F4777" s="209" t="s">
        <v>357</v>
      </c>
      <c r="G4777" s="209">
        <v>103826</v>
      </c>
      <c r="H4777" s="209" t="s">
        <v>10321</v>
      </c>
      <c r="I4777" s="209" t="s">
        <v>161</v>
      </c>
      <c r="J4777" s="209" t="s">
        <v>5389</v>
      </c>
      <c r="K4777" s="210">
        <v>27.68</v>
      </c>
      <c r="L4777" s="209" t="s">
        <v>5390</v>
      </c>
    </row>
    <row r="4778" spans="1:12" ht="13.5">
      <c r="A4778" s="209" t="s">
        <v>8969</v>
      </c>
      <c r="B4778" s="209" t="s">
        <v>8970</v>
      </c>
      <c r="C4778" s="209" t="s">
        <v>8291</v>
      </c>
      <c r="D4778" s="209" t="s">
        <v>9236</v>
      </c>
      <c r="E4778" s="210" t="s">
        <v>357</v>
      </c>
      <c r="F4778" s="209" t="s">
        <v>357</v>
      </c>
      <c r="G4778" s="209">
        <v>103827</v>
      </c>
      <c r="H4778" s="209" t="s">
        <v>10322</v>
      </c>
      <c r="I4778" s="209" t="s">
        <v>161</v>
      </c>
      <c r="J4778" s="209" t="s">
        <v>5389</v>
      </c>
      <c r="K4778" s="210">
        <v>27.68</v>
      </c>
      <c r="L4778" s="209" t="s">
        <v>5390</v>
      </c>
    </row>
    <row r="4779" spans="1:12" ht="13.5">
      <c r="A4779" s="209" t="s">
        <v>8969</v>
      </c>
      <c r="B4779" s="209" t="s">
        <v>8970</v>
      </c>
      <c r="C4779" s="209" t="s">
        <v>8291</v>
      </c>
      <c r="D4779" s="209" t="s">
        <v>9236</v>
      </c>
      <c r="E4779" s="210" t="s">
        <v>357</v>
      </c>
      <c r="F4779" s="209" t="s">
        <v>357</v>
      </c>
      <c r="G4779" s="209">
        <v>103828</v>
      </c>
      <c r="H4779" s="209" t="s">
        <v>10323</v>
      </c>
      <c r="I4779" s="209" t="s">
        <v>161</v>
      </c>
      <c r="J4779" s="209" t="s">
        <v>5389</v>
      </c>
      <c r="K4779" s="210">
        <v>88.5</v>
      </c>
      <c r="L4779" s="209" t="s">
        <v>5390</v>
      </c>
    </row>
    <row r="4780" spans="1:12" ht="13.5">
      <c r="A4780" s="209" t="s">
        <v>8969</v>
      </c>
      <c r="B4780" s="209" t="s">
        <v>8970</v>
      </c>
      <c r="C4780" s="209" t="s">
        <v>8291</v>
      </c>
      <c r="D4780" s="209" t="s">
        <v>9236</v>
      </c>
      <c r="E4780" s="210" t="s">
        <v>357</v>
      </c>
      <c r="F4780" s="209" t="s">
        <v>357</v>
      </c>
      <c r="G4780" s="209">
        <v>103829</v>
      </c>
      <c r="H4780" s="209" t="s">
        <v>10324</v>
      </c>
      <c r="I4780" s="209" t="s">
        <v>161</v>
      </c>
      <c r="J4780" s="209" t="s">
        <v>5389</v>
      </c>
      <c r="K4780" s="210">
        <v>572.79</v>
      </c>
      <c r="L4780" s="209" t="s">
        <v>5390</v>
      </c>
    </row>
    <row r="4781" spans="1:12" ht="13.5">
      <c r="A4781" s="209" t="s">
        <v>8969</v>
      </c>
      <c r="B4781" s="209" t="s">
        <v>8970</v>
      </c>
      <c r="C4781" s="209" t="s">
        <v>8291</v>
      </c>
      <c r="D4781" s="209" t="s">
        <v>9236</v>
      </c>
      <c r="E4781" s="210" t="s">
        <v>357</v>
      </c>
      <c r="F4781" s="209" t="s">
        <v>357</v>
      </c>
      <c r="G4781" s="209">
        <v>103830</v>
      </c>
      <c r="H4781" s="209" t="s">
        <v>10325</v>
      </c>
      <c r="I4781" s="209" t="s">
        <v>161</v>
      </c>
      <c r="J4781" s="209" t="s">
        <v>5389</v>
      </c>
      <c r="K4781" s="210">
        <v>34.020000000000003</v>
      </c>
      <c r="L4781" s="209" t="s">
        <v>5390</v>
      </c>
    </row>
    <row r="4782" spans="1:12" ht="13.5">
      <c r="A4782" s="209" t="s">
        <v>8969</v>
      </c>
      <c r="B4782" s="209" t="s">
        <v>8970</v>
      </c>
      <c r="C4782" s="209" t="s">
        <v>8291</v>
      </c>
      <c r="D4782" s="209" t="s">
        <v>9236</v>
      </c>
      <c r="E4782" s="210" t="s">
        <v>357</v>
      </c>
      <c r="F4782" s="209" t="s">
        <v>357</v>
      </c>
      <c r="G4782" s="209">
        <v>103831</v>
      </c>
      <c r="H4782" s="209" t="s">
        <v>10326</v>
      </c>
      <c r="I4782" s="209" t="s">
        <v>161</v>
      </c>
      <c r="J4782" s="209" t="s">
        <v>5389</v>
      </c>
      <c r="K4782" s="210">
        <v>23.78</v>
      </c>
      <c r="L4782" s="209" t="s">
        <v>5390</v>
      </c>
    </row>
    <row r="4783" spans="1:12" ht="13.5">
      <c r="A4783" s="209" t="s">
        <v>8969</v>
      </c>
      <c r="B4783" s="209" t="s">
        <v>8970</v>
      </c>
      <c r="C4783" s="209" t="s">
        <v>8291</v>
      </c>
      <c r="D4783" s="209" t="s">
        <v>9236</v>
      </c>
      <c r="E4783" s="210" t="s">
        <v>357</v>
      </c>
      <c r="F4783" s="209" t="s">
        <v>357</v>
      </c>
      <c r="G4783" s="209">
        <v>103832</v>
      </c>
      <c r="H4783" s="209" t="s">
        <v>10327</v>
      </c>
      <c r="I4783" s="209" t="s">
        <v>161</v>
      </c>
      <c r="J4783" s="209" t="s">
        <v>5389</v>
      </c>
      <c r="K4783" s="210">
        <v>21.26</v>
      </c>
      <c r="L4783" s="209" t="s">
        <v>5390</v>
      </c>
    </row>
    <row r="4784" spans="1:12" ht="13.5">
      <c r="A4784" s="209" t="s">
        <v>8969</v>
      </c>
      <c r="B4784" s="209" t="s">
        <v>8970</v>
      </c>
      <c r="C4784" s="209" t="s">
        <v>8291</v>
      </c>
      <c r="D4784" s="209" t="s">
        <v>9236</v>
      </c>
      <c r="E4784" s="210" t="s">
        <v>357</v>
      </c>
      <c r="F4784" s="209" t="s">
        <v>357</v>
      </c>
      <c r="G4784" s="209">
        <v>103833</v>
      </c>
      <c r="H4784" s="209" t="s">
        <v>10328</v>
      </c>
      <c r="I4784" s="209" t="s">
        <v>161</v>
      </c>
      <c r="J4784" s="209" t="s">
        <v>5389</v>
      </c>
      <c r="K4784" s="210">
        <v>39.340000000000003</v>
      </c>
      <c r="L4784" s="209" t="s">
        <v>5390</v>
      </c>
    </row>
    <row r="4785" spans="1:12" ht="13.5">
      <c r="A4785" s="209" t="s">
        <v>8969</v>
      </c>
      <c r="B4785" s="209" t="s">
        <v>8970</v>
      </c>
      <c r="C4785" s="209" t="s">
        <v>8291</v>
      </c>
      <c r="D4785" s="209" t="s">
        <v>9236</v>
      </c>
      <c r="E4785" s="210" t="s">
        <v>357</v>
      </c>
      <c r="F4785" s="209" t="s">
        <v>357</v>
      </c>
      <c r="G4785" s="209">
        <v>103834</v>
      </c>
      <c r="H4785" s="209" t="s">
        <v>10329</v>
      </c>
      <c r="I4785" s="209" t="s">
        <v>161</v>
      </c>
      <c r="J4785" s="209" t="s">
        <v>5389</v>
      </c>
      <c r="K4785" s="210">
        <v>57.55</v>
      </c>
      <c r="L4785" s="209" t="s">
        <v>5390</v>
      </c>
    </row>
    <row r="4786" spans="1:12" ht="13.5">
      <c r="A4786" s="209" t="s">
        <v>8969</v>
      </c>
      <c r="B4786" s="209" t="s">
        <v>8970</v>
      </c>
      <c r="C4786" s="209" t="s">
        <v>8291</v>
      </c>
      <c r="D4786" s="209" t="s">
        <v>9236</v>
      </c>
      <c r="E4786" s="210" t="s">
        <v>357</v>
      </c>
      <c r="F4786" s="209" t="s">
        <v>357</v>
      </c>
      <c r="G4786" s="209">
        <v>103838</v>
      </c>
      <c r="H4786" s="209" t="s">
        <v>10330</v>
      </c>
      <c r="I4786" s="209" t="s">
        <v>161</v>
      </c>
      <c r="J4786" s="209" t="s">
        <v>5389</v>
      </c>
      <c r="K4786" s="210">
        <v>15.13</v>
      </c>
      <c r="L4786" s="209" t="s">
        <v>5390</v>
      </c>
    </row>
    <row r="4787" spans="1:12" ht="13.5">
      <c r="A4787" s="209" t="s">
        <v>8969</v>
      </c>
      <c r="B4787" s="209" t="s">
        <v>8970</v>
      </c>
      <c r="C4787" s="209" t="s">
        <v>8291</v>
      </c>
      <c r="D4787" s="209" t="s">
        <v>9236</v>
      </c>
      <c r="E4787" s="210" t="s">
        <v>357</v>
      </c>
      <c r="F4787" s="209" t="s">
        <v>357</v>
      </c>
      <c r="G4787" s="209">
        <v>103839</v>
      </c>
      <c r="H4787" s="209" t="s">
        <v>10331</v>
      </c>
      <c r="I4787" s="209" t="s">
        <v>161</v>
      </c>
      <c r="J4787" s="209" t="s">
        <v>5389</v>
      </c>
      <c r="K4787" s="210">
        <v>15.1</v>
      </c>
      <c r="L4787" s="209" t="s">
        <v>5390</v>
      </c>
    </row>
    <row r="4788" spans="1:12" ht="13.5">
      <c r="A4788" s="209" t="s">
        <v>8969</v>
      </c>
      <c r="B4788" s="209" t="s">
        <v>8970</v>
      </c>
      <c r="C4788" s="209" t="s">
        <v>8291</v>
      </c>
      <c r="D4788" s="209" t="s">
        <v>9236</v>
      </c>
      <c r="E4788" s="210" t="s">
        <v>357</v>
      </c>
      <c r="F4788" s="209" t="s">
        <v>357</v>
      </c>
      <c r="G4788" s="209">
        <v>103840</v>
      </c>
      <c r="H4788" s="209" t="s">
        <v>10332</v>
      </c>
      <c r="I4788" s="209" t="s">
        <v>161</v>
      </c>
      <c r="J4788" s="209" t="s">
        <v>5389</v>
      </c>
      <c r="K4788" s="210">
        <v>20.010000000000002</v>
      </c>
      <c r="L4788" s="209" t="s">
        <v>5390</v>
      </c>
    </row>
    <row r="4789" spans="1:12" ht="13.5">
      <c r="A4789" s="209" t="s">
        <v>8969</v>
      </c>
      <c r="B4789" s="209" t="s">
        <v>8970</v>
      </c>
      <c r="C4789" s="209" t="s">
        <v>8291</v>
      </c>
      <c r="D4789" s="209" t="s">
        <v>9236</v>
      </c>
      <c r="E4789" s="210" t="s">
        <v>357</v>
      </c>
      <c r="F4789" s="209" t="s">
        <v>357</v>
      </c>
      <c r="G4789" s="209">
        <v>103841</v>
      </c>
      <c r="H4789" s="209" t="s">
        <v>10333</v>
      </c>
      <c r="I4789" s="209" t="s">
        <v>161</v>
      </c>
      <c r="J4789" s="209" t="s">
        <v>5389</v>
      </c>
      <c r="K4789" s="210">
        <v>25.16</v>
      </c>
      <c r="L4789" s="209" t="s">
        <v>5390</v>
      </c>
    </row>
    <row r="4790" spans="1:12" ht="13.5">
      <c r="A4790" s="209" t="s">
        <v>8969</v>
      </c>
      <c r="B4790" s="209" t="s">
        <v>8970</v>
      </c>
      <c r="C4790" s="209" t="s">
        <v>8291</v>
      </c>
      <c r="D4790" s="209" t="s">
        <v>9236</v>
      </c>
      <c r="E4790" s="210" t="s">
        <v>357</v>
      </c>
      <c r="F4790" s="209" t="s">
        <v>357</v>
      </c>
      <c r="G4790" s="209">
        <v>103842</v>
      </c>
      <c r="H4790" s="209" t="s">
        <v>10334</v>
      </c>
      <c r="I4790" s="209" t="s">
        <v>161</v>
      </c>
      <c r="J4790" s="209" t="s">
        <v>5389</v>
      </c>
      <c r="K4790" s="210">
        <v>24.88</v>
      </c>
      <c r="L4790" s="209" t="s">
        <v>5390</v>
      </c>
    </row>
    <row r="4791" spans="1:12" ht="13.5">
      <c r="A4791" s="209" t="s">
        <v>8969</v>
      </c>
      <c r="B4791" s="209" t="s">
        <v>8970</v>
      </c>
      <c r="C4791" s="209" t="s">
        <v>8291</v>
      </c>
      <c r="D4791" s="209" t="s">
        <v>9236</v>
      </c>
      <c r="E4791" s="210" t="s">
        <v>357</v>
      </c>
      <c r="F4791" s="209" t="s">
        <v>357</v>
      </c>
      <c r="G4791" s="209">
        <v>103843</v>
      </c>
      <c r="H4791" s="209" t="s">
        <v>10335</v>
      </c>
      <c r="I4791" s="209" t="s">
        <v>161</v>
      </c>
      <c r="J4791" s="209" t="s">
        <v>5389</v>
      </c>
      <c r="K4791" s="210">
        <v>29</v>
      </c>
      <c r="L4791" s="209" t="s">
        <v>5390</v>
      </c>
    </row>
    <row r="4792" spans="1:12" ht="13.5">
      <c r="A4792" s="209" t="s">
        <v>8969</v>
      </c>
      <c r="B4792" s="209" t="s">
        <v>8970</v>
      </c>
      <c r="C4792" s="209" t="s">
        <v>8291</v>
      </c>
      <c r="D4792" s="209" t="s">
        <v>9236</v>
      </c>
      <c r="E4792" s="210" t="s">
        <v>357</v>
      </c>
      <c r="F4792" s="209" t="s">
        <v>357</v>
      </c>
      <c r="G4792" s="209">
        <v>103844</v>
      </c>
      <c r="H4792" s="209" t="s">
        <v>10336</v>
      </c>
      <c r="I4792" s="209" t="s">
        <v>161</v>
      </c>
      <c r="J4792" s="209" t="s">
        <v>5389</v>
      </c>
      <c r="K4792" s="210">
        <v>32.28</v>
      </c>
      <c r="L4792" s="209" t="s">
        <v>5390</v>
      </c>
    </row>
    <row r="4793" spans="1:12" ht="13.5">
      <c r="A4793" s="209" t="s">
        <v>8969</v>
      </c>
      <c r="B4793" s="209" t="s">
        <v>8970</v>
      </c>
      <c r="C4793" s="209" t="s">
        <v>8291</v>
      </c>
      <c r="D4793" s="209" t="s">
        <v>9236</v>
      </c>
      <c r="E4793" s="210" t="s">
        <v>357</v>
      </c>
      <c r="F4793" s="209" t="s">
        <v>357</v>
      </c>
      <c r="G4793" s="209">
        <v>103845</v>
      </c>
      <c r="H4793" s="209" t="s">
        <v>10337</v>
      </c>
      <c r="I4793" s="209" t="s">
        <v>161</v>
      </c>
      <c r="J4793" s="209" t="s">
        <v>5389</v>
      </c>
      <c r="K4793" s="210">
        <v>36.47</v>
      </c>
      <c r="L4793" s="209" t="s">
        <v>5390</v>
      </c>
    </row>
    <row r="4794" spans="1:12" ht="13.5">
      <c r="A4794" s="209" t="s">
        <v>8969</v>
      </c>
      <c r="B4794" s="209" t="s">
        <v>8970</v>
      </c>
      <c r="C4794" s="209" t="s">
        <v>8291</v>
      </c>
      <c r="D4794" s="209" t="s">
        <v>9236</v>
      </c>
      <c r="E4794" s="210" t="s">
        <v>357</v>
      </c>
      <c r="F4794" s="209" t="s">
        <v>357</v>
      </c>
      <c r="G4794" s="209">
        <v>103846</v>
      </c>
      <c r="H4794" s="209" t="s">
        <v>10338</v>
      </c>
      <c r="I4794" s="209" t="s">
        <v>161</v>
      </c>
      <c r="J4794" s="209" t="s">
        <v>5389</v>
      </c>
      <c r="K4794" s="210">
        <v>34.729999999999997</v>
      </c>
      <c r="L4794" s="209" t="s">
        <v>5390</v>
      </c>
    </row>
    <row r="4795" spans="1:12" ht="13.5">
      <c r="A4795" s="209" t="s">
        <v>8969</v>
      </c>
      <c r="B4795" s="209" t="s">
        <v>8970</v>
      </c>
      <c r="C4795" s="209" t="s">
        <v>8291</v>
      </c>
      <c r="D4795" s="209" t="s">
        <v>9236</v>
      </c>
      <c r="E4795" s="210" t="s">
        <v>357</v>
      </c>
      <c r="F4795" s="209" t="s">
        <v>357</v>
      </c>
      <c r="G4795" s="209">
        <v>103847</v>
      </c>
      <c r="H4795" s="209" t="s">
        <v>10339</v>
      </c>
      <c r="I4795" s="209" t="s">
        <v>161</v>
      </c>
      <c r="J4795" s="209" t="s">
        <v>5389</v>
      </c>
      <c r="K4795" s="210">
        <v>9.8699999999999992</v>
      </c>
      <c r="L4795" s="209" t="s">
        <v>5390</v>
      </c>
    </row>
    <row r="4796" spans="1:12" ht="13.5">
      <c r="A4796" s="209" t="s">
        <v>8969</v>
      </c>
      <c r="B4796" s="209" t="s">
        <v>8970</v>
      </c>
      <c r="C4796" s="209" t="s">
        <v>8291</v>
      </c>
      <c r="D4796" s="209" t="s">
        <v>9236</v>
      </c>
      <c r="E4796" s="210" t="s">
        <v>357</v>
      </c>
      <c r="F4796" s="209" t="s">
        <v>357</v>
      </c>
      <c r="G4796" s="209">
        <v>103848</v>
      </c>
      <c r="H4796" s="209" t="s">
        <v>10340</v>
      </c>
      <c r="I4796" s="209" t="s">
        <v>161</v>
      </c>
      <c r="J4796" s="209" t="s">
        <v>5389</v>
      </c>
      <c r="K4796" s="210">
        <v>9.9</v>
      </c>
      <c r="L4796" s="209" t="s">
        <v>5390</v>
      </c>
    </row>
    <row r="4797" spans="1:12" ht="13.5">
      <c r="A4797" s="209" t="s">
        <v>8969</v>
      </c>
      <c r="B4797" s="209" t="s">
        <v>8970</v>
      </c>
      <c r="C4797" s="209" t="s">
        <v>8291</v>
      </c>
      <c r="D4797" s="209" t="s">
        <v>9236</v>
      </c>
      <c r="E4797" s="210" t="s">
        <v>357</v>
      </c>
      <c r="F4797" s="209" t="s">
        <v>357</v>
      </c>
      <c r="G4797" s="209">
        <v>103849</v>
      </c>
      <c r="H4797" s="209" t="s">
        <v>10341</v>
      </c>
      <c r="I4797" s="209" t="s">
        <v>161</v>
      </c>
      <c r="J4797" s="209" t="s">
        <v>5389</v>
      </c>
      <c r="K4797" s="210">
        <v>24.95</v>
      </c>
      <c r="L4797" s="209" t="s">
        <v>5390</v>
      </c>
    </row>
    <row r="4798" spans="1:12" ht="13.5">
      <c r="A4798" s="209" t="s">
        <v>8969</v>
      </c>
      <c r="B4798" s="209" t="s">
        <v>8970</v>
      </c>
      <c r="C4798" s="209" t="s">
        <v>8291</v>
      </c>
      <c r="D4798" s="209" t="s">
        <v>9236</v>
      </c>
      <c r="E4798" s="210" t="s">
        <v>357</v>
      </c>
      <c r="F4798" s="209" t="s">
        <v>357</v>
      </c>
      <c r="G4798" s="209">
        <v>103850</v>
      </c>
      <c r="H4798" s="209" t="s">
        <v>10342</v>
      </c>
      <c r="I4798" s="209" t="s">
        <v>161</v>
      </c>
      <c r="J4798" s="209" t="s">
        <v>5389</v>
      </c>
      <c r="K4798" s="210">
        <v>443.43</v>
      </c>
      <c r="L4798" s="209" t="s">
        <v>5390</v>
      </c>
    </row>
    <row r="4799" spans="1:12" ht="13.5">
      <c r="A4799" s="209" t="s">
        <v>8969</v>
      </c>
      <c r="B4799" s="209" t="s">
        <v>8970</v>
      </c>
      <c r="C4799" s="209" t="s">
        <v>8291</v>
      </c>
      <c r="D4799" s="209" t="s">
        <v>9236</v>
      </c>
      <c r="E4799" s="210" t="s">
        <v>357</v>
      </c>
      <c r="F4799" s="209" t="s">
        <v>357</v>
      </c>
      <c r="G4799" s="209">
        <v>103851</v>
      </c>
      <c r="H4799" s="209" t="s">
        <v>10343</v>
      </c>
      <c r="I4799" s="209" t="s">
        <v>161</v>
      </c>
      <c r="J4799" s="209" t="s">
        <v>5389</v>
      </c>
      <c r="K4799" s="210">
        <v>18.61</v>
      </c>
      <c r="L4799" s="209" t="s">
        <v>5390</v>
      </c>
    </row>
    <row r="4800" spans="1:12" ht="13.5">
      <c r="A4800" s="209" t="s">
        <v>8969</v>
      </c>
      <c r="B4800" s="209" t="s">
        <v>8970</v>
      </c>
      <c r="C4800" s="209" t="s">
        <v>8291</v>
      </c>
      <c r="D4800" s="209" t="s">
        <v>9236</v>
      </c>
      <c r="E4800" s="210" t="s">
        <v>357</v>
      </c>
      <c r="F4800" s="209" t="s">
        <v>357</v>
      </c>
      <c r="G4800" s="209">
        <v>103852</v>
      </c>
      <c r="H4800" s="209" t="s">
        <v>10344</v>
      </c>
      <c r="I4800" s="209" t="s">
        <v>161</v>
      </c>
      <c r="J4800" s="209" t="s">
        <v>5389</v>
      </c>
      <c r="K4800" s="210">
        <v>15.13</v>
      </c>
      <c r="L4800" s="209" t="s">
        <v>5390</v>
      </c>
    </row>
    <row r="4801" spans="1:12" ht="13.5">
      <c r="A4801" s="209" t="s">
        <v>8969</v>
      </c>
      <c r="B4801" s="209" t="s">
        <v>8970</v>
      </c>
      <c r="C4801" s="209" t="s">
        <v>8291</v>
      </c>
      <c r="D4801" s="209" t="s">
        <v>9236</v>
      </c>
      <c r="E4801" s="210" t="s">
        <v>357</v>
      </c>
      <c r="F4801" s="209" t="s">
        <v>357</v>
      </c>
      <c r="G4801" s="209">
        <v>103853</v>
      </c>
      <c r="H4801" s="209" t="s">
        <v>10345</v>
      </c>
      <c r="I4801" s="209" t="s">
        <v>161</v>
      </c>
      <c r="J4801" s="209" t="s">
        <v>5389</v>
      </c>
      <c r="K4801" s="210">
        <v>16.43</v>
      </c>
      <c r="L4801" s="209" t="s">
        <v>5390</v>
      </c>
    </row>
    <row r="4802" spans="1:12" ht="13.5">
      <c r="A4802" s="209" t="s">
        <v>8969</v>
      </c>
      <c r="B4802" s="209" t="s">
        <v>8970</v>
      </c>
      <c r="C4802" s="209" t="s">
        <v>8291</v>
      </c>
      <c r="D4802" s="209" t="s">
        <v>9236</v>
      </c>
      <c r="E4802" s="210" t="s">
        <v>357</v>
      </c>
      <c r="F4802" s="209" t="s">
        <v>357</v>
      </c>
      <c r="G4802" s="209">
        <v>103854</v>
      </c>
      <c r="H4802" s="209" t="s">
        <v>10346</v>
      </c>
      <c r="I4802" s="209" t="s">
        <v>161</v>
      </c>
      <c r="J4802" s="209" t="s">
        <v>5389</v>
      </c>
      <c r="K4802" s="210">
        <v>515.89</v>
      </c>
      <c r="L4802" s="209" t="s">
        <v>5390</v>
      </c>
    </row>
    <row r="4803" spans="1:12" ht="13.5">
      <c r="A4803" s="209" t="s">
        <v>8969</v>
      </c>
      <c r="B4803" s="209" t="s">
        <v>8970</v>
      </c>
      <c r="C4803" s="209" t="s">
        <v>8291</v>
      </c>
      <c r="D4803" s="209" t="s">
        <v>9236</v>
      </c>
      <c r="E4803" s="210" t="s">
        <v>357</v>
      </c>
      <c r="F4803" s="209" t="s">
        <v>357</v>
      </c>
      <c r="G4803" s="209">
        <v>103855</v>
      </c>
      <c r="H4803" s="209" t="s">
        <v>10347</v>
      </c>
      <c r="I4803" s="209" t="s">
        <v>161</v>
      </c>
      <c r="J4803" s="209" t="s">
        <v>5389</v>
      </c>
      <c r="K4803" s="210">
        <v>49.5</v>
      </c>
      <c r="L4803" s="209" t="s">
        <v>5390</v>
      </c>
    </row>
    <row r="4804" spans="1:12" ht="13.5">
      <c r="A4804" s="209" t="s">
        <v>8969</v>
      </c>
      <c r="B4804" s="209" t="s">
        <v>8970</v>
      </c>
      <c r="C4804" s="209" t="s">
        <v>8291</v>
      </c>
      <c r="D4804" s="209" t="s">
        <v>9236</v>
      </c>
      <c r="E4804" s="210" t="s">
        <v>357</v>
      </c>
      <c r="F4804" s="209" t="s">
        <v>357</v>
      </c>
      <c r="G4804" s="209">
        <v>103856</v>
      </c>
      <c r="H4804" s="209" t="s">
        <v>10348</v>
      </c>
      <c r="I4804" s="209" t="s">
        <v>161</v>
      </c>
      <c r="J4804" s="209" t="s">
        <v>5389</v>
      </c>
      <c r="K4804" s="210">
        <v>14.34</v>
      </c>
      <c r="L4804" s="209" t="s">
        <v>5390</v>
      </c>
    </row>
    <row r="4805" spans="1:12" ht="13.5">
      <c r="A4805" s="209" t="s">
        <v>8969</v>
      </c>
      <c r="B4805" s="209" t="s">
        <v>8970</v>
      </c>
      <c r="C4805" s="209" t="s">
        <v>8291</v>
      </c>
      <c r="D4805" s="209" t="s">
        <v>9236</v>
      </c>
      <c r="E4805" s="210" t="s">
        <v>357</v>
      </c>
      <c r="F4805" s="209" t="s">
        <v>357</v>
      </c>
      <c r="G4805" s="209">
        <v>103857</v>
      </c>
      <c r="H4805" s="209" t="s">
        <v>10349</v>
      </c>
      <c r="I4805" s="209" t="s">
        <v>161</v>
      </c>
      <c r="J4805" s="209" t="s">
        <v>5389</v>
      </c>
      <c r="K4805" s="210">
        <v>20.13</v>
      </c>
      <c r="L4805" s="209" t="s">
        <v>5390</v>
      </c>
    </row>
    <row r="4806" spans="1:12" ht="13.5">
      <c r="A4806" s="209" t="s">
        <v>8969</v>
      </c>
      <c r="B4806" s="209" t="s">
        <v>8970</v>
      </c>
      <c r="C4806" s="209" t="s">
        <v>8291</v>
      </c>
      <c r="D4806" s="209" t="s">
        <v>9236</v>
      </c>
      <c r="E4806" s="210" t="s">
        <v>357</v>
      </c>
      <c r="F4806" s="209" t="s">
        <v>357</v>
      </c>
      <c r="G4806" s="209">
        <v>103858</v>
      </c>
      <c r="H4806" s="209" t="s">
        <v>10350</v>
      </c>
      <c r="I4806" s="209" t="s">
        <v>161</v>
      </c>
      <c r="J4806" s="209" t="s">
        <v>5389</v>
      </c>
      <c r="K4806" s="210">
        <v>24.24</v>
      </c>
      <c r="L4806" s="209" t="s">
        <v>5390</v>
      </c>
    </row>
    <row r="4807" spans="1:12" ht="13.5">
      <c r="A4807" s="209" t="s">
        <v>8969</v>
      </c>
      <c r="B4807" s="209" t="s">
        <v>8970</v>
      </c>
      <c r="C4807" s="209" t="s">
        <v>8291</v>
      </c>
      <c r="D4807" s="209" t="s">
        <v>9236</v>
      </c>
      <c r="E4807" s="210" t="s">
        <v>357</v>
      </c>
      <c r="F4807" s="209" t="s">
        <v>357</v>
      </c>
      <c r="G4807" s="209">
        <v>103859</v>
      </c>
      <c r="H4807" s="209" t="s">
        <v>10351</v>
      </c>
      <c r="I4807" s="209" t="s">
        <v>161</v>
      </c>
      <c r="J4807" s="209" t="s">
        <v>5389</v>
      </c>
      <c r="K4807" s="210">
        <v>22.83</v>
      </c>
      <c r="L4807" s="209" t="s">
        <v>5390</v>
      </c>
    </row>
    <row r="4808" spans="1:12" ht="13.5">
      <c r="A4808" s="209" t="s">
        <v>8969</v>
      </c>
      <c r="B4808" s="209" t="s">
        <v>8970</v>
      </c>
      <c r="C4808" s="209" t="s">
        <v>8291</v>
      </c>
      <c r="D4808" s="209" t="s">
        <v>9236</v>
      </c>
      <c r="E4808" s="210" t="s">
        <v>357</v>
      </c>
      <c r="F4808" s="209" t="s">
        <v>357</v>
      </c>
      <c r="G4808" s="209">
        <v>103860</v>
      </c>
      <c r="H4808" s="209" t="s">
        <v>10352</v>
      </c>
      <c r="I4808" s="209" t="s">
        <v>161</v>
      </c>
      <c r="J4808" s="209" t="s">
        <v>5389</v>
      </c>
      <c r="K4808" s="210">
        <v>22.83</v>
      </c>
      <c r="L4808" s="209" t="s">
        <v>5390</v>
      </c>
    </row>
    <row r="4809" spans="1:12" ht="13.5">
      <c r="A4809" s="209" t="s">
        <v>8969</v>
      </c>
      <c r="B4809" s="209" t="s">
        <v>8970</v>
      </c>
      <c r="C4809" s="209" t="s">
        <v>8291</v>
      </c>
      <c r="D4809" s="209" t="s">
        <v>9236</v>
      </c>
      <c r="E4809" s="210" t="s">
        <v>357</v>
      </c>
      <c r="F4809" s="209" t="s">
        <v>357</v>
      </c>
      <c r="G4809" s="209">
        <v>103861</v>
      </c>
      <c r="H4809" s="209" t="s">
        <v>10353</v>
      </c>
      <c r="I4809" s="209" t="s">
        <v>161</v>
      </c>
      <c r="J4809" s="209" t="s">
        <v>5389</v>
      </c>
      <c r="K4809" s="210">
        <v>83.65</v>
      </c>
      <c r="L4809" s="209" t="s">
        <v>5390</v>
      </c>
    </row>
    <row r="4810" spans="1:12" ht="13.5">
      <c r="A4810" s="209" t="s">
        <v>8969</v>
      </c>
      <c r="B4810" s="209" t="s">
        <v>8970</v>
      </c>
      <c r="C4810" s="209" t="s">
        <v>8291</v>
      </c>
      <c r="D4810" s="209" t="s">
        <v>9236</v>
      </c>
      <c r="E4810" s="210" t="s">
        <v>357</v>
      </c>
      <c r="F4810" s="209" t="s">
        <v>357</v>
      </c>
      <c r="G4810" s="209">
        <v>103862</v>
      </c>
      <c r="H4810" s="209" t="s">
        <v>10354</v>
      </c>
      <c r="I4810" s="209" t="s">
        <v>161</v>
      </c>
      <c r="J4810" s="209" t="s">
        <v>5389</v>
      </c>
      <c r="K4810" s="210">
        <v>567.94000000000005</v>
      </c>
      <c r="L4810" s="209" t="s">
        <v>5390</v>
      </c>
    </row>
    <row r="4811" spans="1:12" ht="13.5">
      <c r="A4811" s="209" t="s">
        <v>8969</v>
      </c>
      <c r="B4811" s="209" t="s">
        <v>8970</v>
      </c>
      <c r="C4811" s="209" t="s">
        <v>8291</v>
      </c>
      <c r="D4811" s="209" t="s">
        <v>9236</v>
      </c>
      <c r="E4811" s="210" t="s">
        <v>357</v>
      </c>
      <c r="F4811" s="209" t="s">
        <v>357</v>
      </c>
      <c r="G4811" s="209">
        <v>103863</v>
      </c>
      <c r="H4811" s="209" t="s">
        <v>10355</v>
      </c>
      <c r="I4811" s="209" t="s">
        <v>161</v>
      </c>
      <c r="J4811" s="209" t="s">
        <v>5389</v>
      </c>
      <c r="K4811" s="210">
        <v>31.59</v>
      </c>
      <c r="L4811" s="209" t="s">
        <v>5390</v>
      </c>
    </row>
    <row r="4812" spans="1:12" ht="13.5">
      <c r="A4812" s="209" t="s">
        <v>8969</v>
      </c>
      <c r="B4812" s="209" t="s">
        <v>8970</v>
      </c>
      <c r="C4812" s="209" t="s">
        <v>8291</v>
      </c>
      <c r="D4812" s="209" t="s">
        <v>9236</v>
      </c>
      <c r="E4812" s="210" t="s">
        <v>357</v>
      </c>
      <c r="F4812" s="209" t="s">
        <v>357</v>
      </c>
      <c r="G4812" s="209">
        <v>103864</v>
      </c>
      <c r="H4812" s="209" t="s">
        <v>10356</v>
      </c>
      <c r="I4812" s="209" t="s">
        <v>161</v>
      </c>
      <c r="J4812" s="209" t="s">
        <v>5389</v>
      </c>
      <c r="K4812" s="210">
        <v>19.739999999999998</v>
      </c>
      <c r="L4812" s="209" t="s">
        <v>5390</v>
      </c>
    </row>
    <row r="4813" spans="1:12" ht="13.5">
      <c r="A4813" s="209" t="s">
        <v>8969</v>
      </c>
      <c r="B4813" s="209" t="s">
        <v>8970</v>
      </c>
      <c r="C4813" s="209" t="s">
        <v>8291</v>
      </c>
      <c r="D4813" s="209" t="s">
        <v>9236</v>
      </c>
      <c r="E4813" s="210" t="s">
        <v>357</v>
      </c>
      <c r="F4813" s="209" t="s">
        <v>357</v>
      </c>
      <c r="G4813" s="209">
        <v>103865</v>
      </c>
      <c r="H4813" s="209" t="s">
        <v>10357</v>
      </c>
      <c r="I4813" s="209" t="s">
        <v>161</v>
      </c>
      <c r="J4813" s="209" t="s">
        <v>5389</v>
      </c>
      <c r="K4813" s="210">
        <v>20.48</v>
      </c>
      <c r="L4813" s="209" t="s">
        <v>5390</v>
      </c>
    </row>
    <row r="4814" spans="1:12" ht="13.5">
      <c r="A4814" s="209" t="s">
        <v>8969</v>
      </c>
      <c r="B4814" s="209" t="s">
        <v>8970</v>
      </c>
      <c r="C4814" s="209" t="s">
        <v>8291</v>
      </c>
      <c r="D4814" s="209" t="s">
        <v>9236</v>
      </c>
      <c r="E4814" s="210" t="s">
        <v>357</v>
      </c>
      <c r="F4814" s="209" t="s">
        <v>357</v>
      </c>
      <c r="G4814" s="209">
        <v>103866</v>
      </c>
      <c r="H4814" s="209" t="s">
        <v>10358</v>
      </c>
      <c r="I4814" s="209" t="s">
        <v>161</v>
      </c>
      <c r="J4814" s="209" t="s">
        <v>5389</v>
      </c>
      <c r="K4814" s="210">
        <v>33.29</v>
      </c>
      <c r="L4814" s="209" t="s">
        <v>5390</v>
      </c>
    </row>
    <row r="4815" spans="1:12" ht="13.5">
      <c r="A4815" s="209" t="s">
        <v>8969</v>
      </c>
      <c r="B4815" s="209" t="s">
        <v>8970</v>
      </c>
      <c r="C4815" s="209" t="s">
        <v>8291</v>
      </c>
      <c r="D4815" s="209" t="s">
        <v>9236</v>
      </c>
      <c r="E4815" s="210" t="s">
        <v>357</v>
      </c>
      <c r="F4815" s="209" t="s">
        <v>357</v>
      </c>
      <c r="G4815" s="209">
        <v>103867</v>
      </c>
      <c r="H4815" s="209" t="s">
        <v>10359</v>
      </c>
      <c r="I4815" s="209" t="s">
        <v>161</v>
      </c>
      <c r="J4815" s="209" t="s">
        <v>5389</v>
      </c>
      <c r="K4815" s="210">
        <v>46.98</v>
      </c>
      <c r="L4815" s="209" t="s">
        <v>5390</v>
      </c>
    </row>
    <row r="4816" spans="1:12" ht="13.5">
      <c r="A4816" s="209" t="s">
        <v>8969</v>
      </c>
      <c r="B4816" s="209" t="s">
        <v>8970</v>
      </c>
      <c r="C4816" s="209" t="s">
        <v>8291</v>
      </c>
      <c r="D4816" s="209" t="s">
        <v>9236</v>
      </c>
      <c r="E4816" s="210" t="s">
        <v>357</v>
      </c>
      <c r="F4816" s="209" t="s">
        <v>357</v>
      </c>
      <c r="G4816" s="209">
        <v>103874</v>
      </c>
      <c r="H4816" s="209" t="s">
        <v>10360</v>
      </c>
      <c r="I4816" s="209" t="s">
        <v>161</v>
      </c>
      <c r="J4816" s="209" t="s">
        <v>5389</v>
      </c>
      <c r="K4816" s="210">
        <v>15.72</v>
      </c>
      <c r="L4816" s="209" t="s">
        <v>5390</v>
      </c>
    </row>
    <row r="4817" spans="1:12" ht="13.5">
      <c r="A4817" s="209" t="s">
        <v>8969</v>
      </c>
      <c r="B4817" s="209" t="s">
        <v>8970</v>
      </c>
      <c r="C4817" s="209" t="s">
        <v>8291</v>
      </c>
      <c r="D4817" s="209" t="s">
        <v>9236</v>
      </c>
      <c r="E4817" s="210" t="s">
        <v>357</v>
      </c>
      <c r="F4817" s="209" t="s">
        <v>357</v>
      </c>
      <c r="G4817" s="209">
        <v>103875</v>
      </c>
      <c r="H4817" s="209" t="s">
        <v>10361</v>
      </c>
      <c r="I4817" s="209" t="s">
        <v>161</v>
      </c>
      <c r="J4817" s="209" t="s">
        <v>5389</v>
      </c>
      <c r="K4817" s="210">
        <v>15.69</v>
      </c>
      <c r="L4817" s="209" t="s">
        <v>5390</v>
      </c>
    </row>
    <row r="4818" spans="1:12" ht="13.5">
      <c r="A4818" s="209" t="s">
        <v>8969</v>
      </c>
      <c r="B4818" s="209" t="s">
        <v>8970</v>
      </c>
      <c r="C4818" s="209" t="s">
        <v>8291</v>
      </c>
      <c r="D4818" s="209" t="s">
        <v>9236</v>
      </c>
      <c r="E4818" s="210" t="s">
        <v>357</v>
      </c>
      <c r="F4818" s="209" t="s">
        <v>357</v>
      </c>
      <c r="G4818" s="209">
        <v>103876</v>
      </c>
      <c r="H4818" s="209" t="s">
        <v>10362</v>
      </c>
      <c r="I4818" s="209" t="s">
        <v>161</v>
      </c>
      <c r="J4818" s="209" t="s">
        <v>5389</v>
      </c>
      <c r="K4818" s="210">
        <v>20.3</v>
      </c>
      <c r="L4818" s="209" t="s">
        <v>5390</v>
      </c>
    </row>
    <row r="4819" spans="1:12" ht="13.5">
      <c r="A4819" s="209" t="s">
        <v>8969</v>
      </c>
      <c r="B4819" s="209" t="s">
        <v>8970</v>
      </c>
      <c r="C4819" s="209" t="s">
        <v>8291</v>
      </c>
      <c r="D4819" s="209" t="s">
        <v>9236</v>
      </c>
      <c r="E4819" s="210" t="s">
        <v>357</v>
      </c>
      <c r="F4819" s="209" t="s">
        <v>357</v>
      </c>
      <c r="G4819" s="209">
        <v>103877</v>
      </c>
      <c r="H4819" s="209" t="s">
        <v>10363</v>
      </c>
      <c r="I4819" s="209" t="s">
        <v>161</v>
      </c>
      <c r="J4819" s="209" t="s">
        <v>5389</v>
      </c>
      <c r="K4819" s="210">
        <v>24.46</v>
      </c>
      <c r="L4819" s="209" t="s">
        <v>5390</v>
      </c>
    </row>
    <row r="4820" spans="1:12" ht="13.5">
      <c r="A4820" s="209" t="s">
        <v>8969</v>
      </c>
      <c r="B4820" s="209" t="s">
        <v>8970</v>
      </c>
      <c r="C4820" s="209" t="s">
        <v>8291</v>
      </c>
      <c r="D4820" s="209" t="s">
        <v>9236</v>
      </c>
      <c r="E4820" s="210" t="s">
        <v>357</v>
      </c>
      <c r="F4820" s="209" t="s">
        <v>357</v>
      </c>
      <c r="G4820" s="209">
        <v>103878</v>
      </c>
      <c r="H4820" s="209" t="s">
        <v>10364</v>
      </c>
      <c r="I4820" s="209" t="s">
        <v>161</v>
      </c>
      <c r="J4820" s="209" t="s">
        <v>5389</v>
      </c>
      <c r="K4820" s="210">
        <v>24.18</v>
      </c>
      <c r="L4820" s="209" t="s">
        <v>5390</v>
      </c>
    </row>
    <row r="4821" spans="1:12" ht="13.5">
      <c r="A4821" s="209" t="s">
        <v>8969</v>
      </c>
      <c r="B4821" s="209" t="s">
        <v>8970</v>
      </c>
      <c r="C4821" s="209" t="s">
        <v>8291</v>
      </c>
      <c r="D4821" s="209" t="s">
        <v>9236</v>
      </c>
      <c r="E4821" s="210" t="s">
        <v>357</v>
      </c>
      <c r="F4821" s="209" t="s">
        <v>357</v>
      </c>
      <c r="G4821" s="209">
        <v>103879</v>
      </c>
      <c r="H4821" s="209" t="s">
        <v>10365</v>
      </c>
      <c r="I4821" s="209" t="s">
        <v>161</v>
      </c>
      <c r="J4821" s="209" t="s">
        <v>5389</v>
      </c>
      <c r="K4821" s="210">
        <v>28.66</v>
      </c>
      <c r="L4821" s="209" t="s">
        <v>5390</v>
      </c>
    </row>
    <row r="4822" spans="1:12" ht="13.5">
      <c r="A4822" s="209" t="s">
        <v>8969</v>
      </c>
      <c r="B4822" s="209" t="s">
        <v>8970</v>
      </c>
      <c r="C4822" s="209" t="s">
        <v>8291</v>
      </c>
      <c r="D4822" s="209" t="s">
        <v>9236</v>
      </c>
      <c r="E4822" s="210" t="s">
        <v>357</v>
      </c>
      <c r="F4822" s="209" t="s">
        <v>357</v>
      </c>
      <c r="G4822" s="209">
        <v>103880</v>
      </c>
      <c r="H4822" s="209" t="s">
        <v>10366</v>
      </c>
      <c r="I4822" s="209" t="s">
        <v>161</v>
      </c>
      <c r="J4822" s="209" t="s">
        <v>5389</v>
      </c>
      <c r="K4822" s="210">
        <v>31.93</v>
      </c>
      <c r="L4822" s="209" t="s">
        <v>5390</v>
      </c>
    </row>
    <row r="4823" spans="1:12" ht="13.5">
      <c r="A4823" s="209" t="s">
        <v>8969</v>
      </c>
      <c r="B4823" s="209" t="s">
        <v>8970</v>
      </c>
      <c r="C4823" s="209" t="s">
        <v>8291</v>
      </c>
      <c r="D4823" s="209" t="s">
        <v>9236</v>
      </c>
      <c r="E4823" s="210" t="s">
        <v>357</v>
      </c>
      <c r="F4823" s="209" t="s">
        <v>357</v>
      </c>
      <c r="G4823" s="209">
        <v>103881</v>
      </c>
      <c r="H4823" s="209" t="s">
        <v>10367</v>
      </c>
      <c r="I4823" s="209" t="s">
        <v>161</v>
      </c>
      <c r="J4823" s="209" t="s">
        <v>5389</v>
      </c>
      <c r="K4823" s="210">
        <v>34.67</v>
      </c>
      <c r="L4823" s="209" t="s">
        <v>5390</v>
      </c>
    </row>
    <row r="4824" spans="1:12" ht="13.5">
      <c r="A4824" s="209" t="s">
        <v>8969</v>
      </c>
      <c r="B4824" s="209" t="s">
        <v>8970</v>
      </c>
      <c r="C4824" s="209" t="s">
        <v>8291</v>
      </c>
      <c r="D4824" s="209" t="s">
        <v>9236</v>
      </c>
      <c r="E4824" s="210" t="s">
        <v>357</v>
      </c>
      <c r="F4824" s="209" t="s">
        <v>357</v>
      </c>
      <c r="G4824" s="209">
        <v>103882</v>
      </c>
      <c r="H4824" s="209" t="s">
        <v>10368</v>
      </c>
      <c r="I4824" s="209" t="s">
        <v>161</v>
      </c>
      <c r="J4824" s="209" t="s">
        <v>5389</v>
      </c>
      <c r="K4824" s="210">
        <v>32.93</v>
      </c>
      <c r="L4824" s="209" t="s">
        <v>5390</v>
      </c>
    </row>
    <row r="4825" spans="1:12" ht="13.5">
      <c r="A4825" s="209" t="s">
        <v>8969</v>
      </c>
      <c r="B4825" s="209" t="s">
        <v>8970</v>
      </c>
      <c r="C4825" s="209" t="s">
        <v>8291</v>
      </c>
      <c r="D4825" s="209" t="s">
        <v>9236</v>
      </c>
      <c r="E4825" s="210" t="s">
        <v>357</v>
      </c>
      <c r="F4825" s="209" t="s">
        <v>357</v>
      </c>
      <c r="G4825" s="209">
        <v>103883</v>
      </c>
      <c r="H4825" s="209" t="s">
        <v>10369</v>
      </c>
      <c r="I4825" s="209" t="s">
        <v>161</v>
      </c>
      <c r="J4825" s="209" t="s">
        <v>5389</v>
      </c>
      <c r="K4825" s="210">
        <v>10.24</v>
      </c>
      <c r="L4825" s="209" t="s">
        <v>5390</v>
      </c>
    </row>
    <row r="4826" spans="1:12" ht="13.5">
      <c r="A4826" s="209" t="s">
        <v>8969</v>
      </c>
      <c r="B4826" s="209" t="s">
        <v>8970</v>
      </c>
      <c r="C4826" s="209" t="s">
        <v>8291</v>
      </c>
      <c r="D4826" s="209" t="s">
        <v>9236</v>
      </c>
      <c r="E4826" s="210" t="s">
        <v>357</v>
      </c>
      <c r="F4826" s="209" t="s">
        <v>357</v>
      </c>
      <c r="G4826" s="209">
        <v>103884</v>
      </c>
      <c r="H4826" s="209" t="s">
        <v>10370</v>
      </c>
      <c r="I4826" s="209" t="s">
        <v>161</v>
      </c>
      <c r="J4826" s="209" t="s">
        <v>5389</v>
      </c>
      <c r="K4826" s="210">
        <v>10.27</v>
      </c>
      <c r="L4826" s="209" t="s">
        <v>5390</v>
      </c>
    </row>
    <row r="4827" spans="1:12" ht="13.5">
      <c r="A4827" s="209" t="s">
        <v>8969</v>
      </c>
      <c r="B4827" s="209" t="s">
        <v>8970</v>
      </c>
      <c r="C4827" s="209" t="s">
        <v>8291</v>
      </c>
      <c r="D4827" s="209" t="s">
        <v>9236</v>
      </c>
      <c r="E4827" s="210" t="s">
        <v>357</v>
      </c>
      <c r="F4827" s="209" t="s">
        <v>357</v>
      </c>
      <c r="G4827" s="209">
        <v>103885</v>
      </c>
      <c r="H4827" s="209" t="s">
        <v>10371</v>
      </c>
      <c r="I4827" s="209" t="s">
        <v>161</v>
      </c>
      <c r="J4827" s="209" t="s">
        <v>5389</v>
      </c>
      <c r="K4827" s="210">
        <v>25.32</v>
      </c>
      <c r="L4827" s="209" t="s">
        <v>5390</v>
      </c>
    </row>
    <row r="4828" spans="1:12" ht="13.5">
      <c r="A4828" s="209" t="s">
        <v>8969</v>
      </c>
      <c r="B4828" s="209" t="s">
        <v>8970</v>
      </c>
      <c r="C4828" s="209" t="s">
        <v>8291</v>
      </c>
      <c r="D4828" s="209" t="s">
        <v>9236</v>
      </c>
      <c r="E4828" s="210" t="s">
        <v>357</v>
      </c>
      <c r="F4828" s="209" t="s">
        <v>357</v>
      </c>
      <c r="G4828" s="209">
        <v>103886</v>
      </c>
      <c r="H4828" s="209" t="s">
        <v>10372</v>
      </c>
      <c r="I4828" s="209" t="s">
        <v>161</v>
      </c>
      <c r="J4828" s="209" t="s">
        <v>5389</v>
      </c>
      <c r="K4828" s="210">
        <v>443.8</v>
      </c>
      <c r="L4828" s="209" t="s">
        <v>5390</v>
      </c>
    </row>
    <row r="4829" spans="1:12" ht="13.5">
      <c r="A4829" s="209" t="s">
        <v>8969</v>
      </c>
      <c r="B4829" s="209" t="s">
        <v>8970</v>
      </c>
      <c r="C4829" s="209" t="s">
        <v>8291</v>
      </c>
      <c r="D4829" s="209" t="s">
        <v>9236</v>
      </c>
      <c r="E4829" s="210" t="s">
        <v>357</v>
      </c>
      <c r="F4829" s="209" t="s">
        <v>357</v>
      </c>
      <c r="G4829" s="209">
        <v>103887</v>
      </c>
      <c r="H4829" s="209" t="s">
        <v>10373</v>
      </c>
      <c r="I4829" s="209" t="s">
        <v>161</v>
      </c>
      <c r="J4829" s="209" t="s">
        <v>5389</v>
      </c>
      <c r="K4829" s="210">
        <v>18.78</v>
      </c>
      <c r="L4829" s="209" t="s">
        <v>5390</v>
      </c>
    </row>
    <row r="4830" spans="1:12" ht="13.5">
      <c r="A4830" s="209" t="s">
        <v>8969</v>
      </c>
      <c r="B4830" s="209" t="s">
        <v>8970</v>
      </c>
      <c r="C4830" s="209" t="s">
        <v>8291</v>
      </c>
      <c r="D4830" s="209" t="s">
        <v>9236</v>
      </c>
      <c r="E4830" s="210" t="s">
        <v>357</v>
      </c>
      <c r="F4830" s="209" t="s">
        <v>357</v>
      </c>
      <c r="G4830" s="209">
        <v>103888</v>
      </c>
      <c r="H4830" s="209" t="s">
        <v>10374</v>
      </c>
      <c r="I4830" s="209" t="s">
        <v>161</v>
      </c>
      <c r="J4830" s="209" t="s">
        <v>5389</v>
      </c>
      <c r="K4830" s="210">
        <v>14.64</v>
      </c>
      <c r="L4830" s="209" t="s">
        <v>5390</v>
      </c>
    </row>
    <row r="4831" spans="1:12" ht="13.5">
      <c r="A4831" s="209" t="s">
        <v>8969</v>
      </c>
      <c r="B4831" s="209" t="s">
        <v>8970</v>
      </c>
      <c r="C4831" s="209" t="s">
        <v>8291</v>
      </c>
      <c r="D4831" s="209" t="s">
        <v>9236</v>
      </c>
      <c r="E4831" s="210" t="s">
        <v>357</v>
      </c>
      <c r="F4831" s="209" t="s">
        <v>357</v>
      </c>
      <c r="G4831" s="209">
        <v>103889</v>
      </c>
      <c r="H4831" s="209" t="s">
        <v>10375</v>
      </c>
      <c r="I4831" s="209" t="s">
        <v>161</v>
      </c>
      <c r="J4831" s="209" t="s">
        <v>5389</v>
      </c>
      <c r="K4831" s="210">
        <v>15.94</v>
      </c>
      <c r="L4831" s="209" t="s">
        <v>5390</v>
      </c>
    </row>
    <row r="4832" spans="1:12" ht="13.5">
      <c r="A4832" s="209" t="s">
        <v>8969</v>
      </c>
      <c r="B4832" s="209" t="s">
        <v>8970</v>
      </c>
      <c r="C4832" s="209" t="s">
        <v>8291</v>
      </c>
      <c r="D4832" s="209" t="s">
        <v>9236</v>
      </c>
      <c r="E4832" s="210" t="s">
        <v>357</v>
      </c>
      <c r="F4832" s="209" t="s">
        <v>357</v>
      </c>
      <c r="G4832" s="209">
        <v>103890</v>
      </c>
      <c r="H4832" s="209" t="s">
        <v>10376</v>
      </c>
      <c r="I4832" s="209" t="s">
        <v>161</v>
      </c>
      <c r="J4832" s="209" t="s">
        <v>5389</v>
      </c>
      <c r="K4832" s="210">
        <v>515.4</v>
      </c>
      <c r="L4832" s="209" t="s">
        <v>5390</v>
      </c>
    </row>
    <row r="4833" spans="1:12" ht="13.5">
      <c r="A4833" s="209" t="s">
        <v>8969</v>
      </c>
      <c r="B4833" s="209" t="s">
        <v>8970</v>
      </c>
      <c r="C4833" s="209" t="s">
        <v>8291</v>
      </c>
      <c r="D4833" s="209" t="s">
        <v>9236</v>
      </c>
      <c r="E4833" s="210" t="s">
        <v>357</v>
      </c>
      <c r="F4833" s="209" t="s">
        <v>357</v>
      </c>
      <c r="G4833" s="209">
        <v>103891</v>
      </c>
      <c r="H4833" s="209" t="s">
        <v>10377</v>
      </c>
      <c r="I4833" s="209" t="s">
        <v>161</v>
      </c>
      <c r="J4833" s="209" t="s">
        <v>5389</v>
      </c>
      <c r="K4833" s="210">
        <v>49.01</v>
      </c>
      <c r="L4833" s="209" t="s">
        <v>5390</v>
      </c>
    </row>
    <row r="4834" spans="1:12" ht="13.5">
      <c r="A4834" s="209" t="s">
        <v>8969</v>
      </c>
      <c r="B4834" s="209" t="s">
        <v>8970</v>
      </c>
      <c r="C4834" s="209" t="s">
        <v>8291</v>
      </c>
      <c r="D4834" s="209" t="s">
        <v>9236</v>
      </c>
      <c r="E4834" s="210" t="s">
        <v>357</v>
      </c>
      <c r="F4834" s="209" t="s">
        <v>357</v>
      </c>
      <c r="G4834" s="209">
        <v>103892</v>
      </c>
      <c r="H4834" s="209" t="s">
        <v>10378</v>
      </c>
      <c r="I4834" s="209" t="s">
        <v>161</v>
      </c>
      <c r="J4834" s="209" t="s">
        <v>5389</v>
      </c>
      <c r="K4834" s="210">
        <v>14.3</v>
      </c>
      <c r="L4834" s="209" t="s">
        <v>5390</v>
      </c>
    </row>
    <row r="4835" spans="1:12" ht="13.5">
      <c r="A4835" s="209" t="s">
        <v>8969</v>
      </c>
      <c r="B4835" s="209" t="s">
        <v>8970</v>
      </c>
      <c r="C4835" s="209" t="s">
        <v>8291</v>
      </c>
      <c r="D4835" s="209" t="s">
        <v>9236</v>
      </c>
      <c r="E4835" s="210" t="s">
        <v>357</v>
      </c>
      <c r="F4835" s="209" t="s">
        <v>357</v>
      </c>
      <c r="G4835" s="209">
        <v>103893</v>
      </c>
      <c r="H4835" s="209" t="s">
        <v>10379</v>
      </c>
      <c r="I4835" s="209" t="s">
        <v>161</v>
      </c>
      <c r="J4835" s="209" t="s">
        <v>5389</v>
      </c>
      <c r="K4835" s="210">
        <v>19.88</v>
      </c>
      <c r="L4835" s="209" t="s">
        <v>5390</v>
      </c>
    </row>
    <row r="4836" spans="1:12" ht="13.5">
      <c r="A4836" s="209" t="s">
        <v>8969</v>
      </c>
      <c r="B4836" s="209" t="s">
        <v>8970</v>
      </c>
      <c r="C4836" s="209" t="s">
        <v>8291</v>
      </c>
      <c r="D4836" s="209" t="s">
        <v>9236</v>
      </c>
      <c r="E4836" s="210" t="s">
        <v>357</v>
      </c>
      <c r="F4836" s="209" t="s">
        <v>357</v>
      </c>
      <c r="G4836" s="209">
        <v>103894</v>
      </c>
      <c r="H4836" s="209" t="s">
        <v>10380</v>
      </c>
      <c r="I4836" s="209" t="s">
        <v>161</v>
      </c>
      <c r="J4836" s="209" t="s">
        <v>5389</v>
      </c>
      <c r="K4836" s="210">
        <v>23.99</v>
      </c>
      <c r="L4836" s="209" t="s">
        <v>5390</v>
      </c>
    </row>
    <row r="4837" spans="1:12" ht="13.5">
      <c r="A4837" s="209" t="s">
        <v>8969</v>
      </c>
      <c r="B4837" s="209" t="s">
        <v>8970</v>
      </c>
      <c r="C4837" s="209" t="s">
        <v>8291</v>
      </c>
      <c r="D4837" s="209" t="s">
        <v>9236</v>
      </c>
      <c r="E4837" s="210" t="s">
        <v>357</v>
      </c>
      <c r="F4837" s="209" t="s">
        <v>357</v>
      </c>
      <c r="G4837" s="209">
        <v>103895</v>
      </c>
      <c r="H4837" s="209" t="s">
        <v>10381</v>
      </c>
      <c r="I4837" s="209" t="s">
        <v>161</v>
      </c>
      <c r="J4837" s="209" t="s">
        <v>5389</v>
      </c>
      <c r="K4837" s="210">
        <v>21.59</v>
      </c>
      <c r="L4837" s="209" t="s">
        <v>5390</v>
      </c>
    </row>
    <row r="4838" spans="1:12" ht="13.5">
      <c r="A4838" s="209" t="s">
        <v>8969</v>
      </c>
      <c r="B4838" s="209" t="s">
        <v>8970</v>
      </c>
      <c r="C4838" s="209" t="s">
        <v>8291</v>
      </c>
      <c r="D4838" s="209" t="s">
        <v>9236</v>
      </c>
      <c r="E4838" s="210" t="s">
        <v>357</v>
      </c>
      <c r="F4838" s="209" t="s">
        <v>357</v>
      </c>
      <c r="G4838" s="209">
        <v>103896</v>
      </c>
      <c r="H4838" s="209" t="s">
        <v>10382</v>
      </c>
      <c r="I4838" s="209" t="s">
        <v>161</v>
      </c>
      <c r="J4838" s="209" t="s">
        <v>5389</v>
      </c>
      <c r="K4838" s="210">
        <v>21.59</v>
      </c>
      <c r="L4838" s="209" t="s">
        <v>5390</v>
      </c>
    </row>
    <row r="4839" spans="1:12" ht="13.5">
      <c r="A4839" s="209" t="s">
        <v>8969</v>
      </c>
      <c r="B4839" s="209" t="s">
        <v>8970</v>
      </c>
      <c r="C4839" s="209" t="s">
        <v>8291</v>
      </c>
      <c r="D4839" s="209" t="s">
        <v>9236</v>
      </c>
      <c r="E4839" s="210" t="s">
        <v>357</v>
      </c>
      <c r="F4839" s="209" t="s">
        <v>357</v>
      </c>
      <c r="G4839" s="209">
        <v>103897</v>
      </c>
      <c r="H4839" s="209" t="s">
        <v>10383</v>
      </c>
      <c r="I4839" s="209" t="s">
        <v>161</v>
      </c>
      <c r="J4839" s="209" t="s">
        <v>5389</v>
      </c>
      <c r="K4839" s="210">
        <v>82.41</v>
      </c>
      <c r="L4839" s="209" t="s">
        <v>5390</v>
      </c>
    </row>
    <row r="4840" spans="1:12" ht="13.5">
      <c r="A4840" s="209" t="s">
        <v>8969</v>
      </c>
      <c r="B4840" s="209" t="s">
        <v>8970</v>
      </c>
      <c r="C4840" s="209" t="s">
        <v>8291</v>
      </c>
      <c r="D4840" s="209" t="s">
        <v>9236</v>
      </c>
      <c r="E4840" s="210" t="s">
        <v>357</v>
      </c>
      <c r="F4840" s="209" t="s">
        <v>357</v>
      </c>
      <c r="G4840" s="209">
        <v>103898</v>
      </c>
      <c r="H4840" s="209" t="s">
        <v>10384</v>
      </c>
      <c r="I4840" s="209" t="s">
        <v>161</v>
      </c>
      <c r="J4840" s="209" t="s">
        <v>5389</v>
      </c>
      <c r="K4840" s="210">
        <v>566.70000000000005</v>
      </c>
      <c r="L4840" s="209" t="s">
        <v>5390</v>
      </c>
    </row>
    <row r="4841" spans="1:12" ht="13.5">
      <c r="A4841" s="209" t="s">
        <v>8969</v>
      </c>
      <c r="B4841" s="209" t="s">
        <v>8970</v>
      </c>
      <c r="C4841" s="209" t="s">
        <v>8291</v>
      </c>
      <c r="D4841" s="209" t="s">
        <v>9236</v>
      </c>
      <c r="E4841" s="210" t="s">
        <v>357</v>
      </c>
      <c r="F4841" s="209" t="s">
        <v>357</v>
      </c>
      <c r="G4841" s="209">
        <v>103899</v>
      </c>
      <c r="H4841" s="209" t="s">
        <v>10385</v>
      </c>
      <c r="I4841" s="209" t="s">
        <v>161</v>
      </c>
      <c r="J4841" s="209" t="s">
        <v>5389</v>
      </c>
      <c r="K4841" s="210">
        <v>30.97</v>
      </c>
      <c r="L4841" s="209" t="s">
        <v>5390</v>
      </c>
    </row>
    <row r="4842" spans="1:12" ht="13.5">
      <c r="A4842" s="209" t="s">
        <v>8969</v>
      </c>
      <c r="B4842" s="209" t="s">
        <v>8970</v>
      </c>
      <c r="C4842" s="209" t="s">
        <v>8291</v>
      </c>
      <c r="D4842" s="209" t="s">
        <v>9236</v>
      </c>
      <c r="E4842" s="210" t="s">
        <v>357</v>
      </c>
      <c r="F4842" s="209" t="s">
        <v>357</v>
      </c>
      <c r="G4842" s="209">
        <v>103900</v>
      </c>
      <c r="H4842" s="209" t="s">
        <v>10386</v>
      </c>
      <c r="I4842" s="209" t="s">
        <v>161</v>
      </c>
      <c r="J4842" s="209" t="s">
        <v>5389</v>
      </c>
      <c r="K4842" s="210">
        <v>18.7</v>
      </c>
      <c r="L4842" s="209" t="s">
        <v>5390</v>
      </c>
    </row>
    <row r="4843" spans="1:12" ht="13.5">
      <c r="A4843" s="209" t="s">
        <v>8969</v>
      </c>
      <c r="B4843" s="209" t="s">
        <v>8970</v>
      </c>
      <c r="C4843" s="209" t="s">
        <v>8291</v>
      </c>
      <c r="D4843" s="209" t="s">
        <v>9236</v>
      </c>
      <c r="E4843" s="210" t="s">
        <v>357</v>
      </c>
      <c r="F4843" s="209" t="s">
        <v>357</v>
      </c>
      <c r="G4843" s="209">
        <v>103901</v>
      </c>
      <c r="H4843" s="209" t="s">
        <v>10387</v>
      </c>
      <c r="I4843" s="209" t="s">
        <v>161</v>
      </c>
      <c r="J4843" s="209" t="s">
        <v>5389</v>
      </c>
      <c r="K4843" s="210">
        <v>21.27</v>
      </c>
      <c r="L4843" s="209" t="s">
        <v>5390</v>
      </c>
    </row>
    <row r="4844" spans="1:12" ht="13.5">
      <c r="A4844" s="209" t="s">
        <v>8969</v>
      </c>
      <c r="B4844" s="209" t="s">
        <v>8970</v>
      </c>
      <c r="C4844" s="209" t="s">
        <v>8291</v>
      </c>
      <c r="D4844" s="209" t="s">
        <v>9236</v>
      </c>
      <c r="E4844" s="210" t="s">
        <v>357</v>
      </c>
      <c r="F4844" s="209" t="s">
        <v>357</v>
      </c>
      <c r="G4844" s="209">
        <v>103902</v>
      </c>
      <c r="H4844" s="209" t="s">
        <v>10388</v>
      </c>
      <c r="I4844" s="209" t="s">
        <v>161</v>
      </c>
      <c r="J4844" s="209" t="s">
        <v>5389</v>
      </c>
      <c r="K4844" s="210">
        <v>32.33</v>
      </c>
      <c r="L4844" s="209" t="s">
        <v>5390</v>
      </c>
    </row>
    <row r="4845" spans="1:12" ht="13.5">
      <c r="A4845" s="209" t="s">
        <v>8969</v>
      </c>
      <c r="B4845" s="209" t="s">
        <v>8970</v>
      </c>
      <c r="C4845" s="209" t="s">
        <v>8291</v>
      </c>
      <c r="D4845" s="209" t="s">
        <v>9236</v>
      </c>
      <c r="E4845" s="210" t="s">
        <v>357</v>
      </c>
      <c r="F4845" s="209" t="s">
        <v>357</v>
      </c>
      <c r="G4845" s="209">
        <v>103903</v>
      </c>
      <c r="H4845" s="209" t="s">
        <v>10389</v>
      </c>
      <c r="I4845" s="209" t="s">
        <v>161</v>
      </c>
      <c r="J4845" s="209" t="s">
        <v>5389</v>
      </c>
      <c r="K4845" s="210">
        <v>44.55</v>
      </c>
      <c r="L4845" s="209" t="s">
        <v>5390</v>
      </c>
    </row>
    <row r="4846" spans="1:12" ht="13.5">
      <c r="A4846" s="209" t="s">
        <v>8969</v>
      </c>
      <c r="B4846" s="209" t="s">
        <v>8970</v>
      </c>
      <c r="C4846" s="209" t="s">
        <v>8291</v>
      </c>
      <c r="D4846" s="209" t="s">
        <v>9236</v>
      </c>
      <c r="E4846" s="210" t="s">
        <v>357</v>
      </c>
      <c r="F4846" s="209" t="s">
        <v>357</v>
      </c>
      <c r="G4846" s="209">
        <v>103947</v>
      </c>
      <c r="H4846" s="209" t="s">
        <v>10390</v>
      </c>
      <c r="I4846" s="209" t="s">
        <v>161</v>
      </c>
      <c r="J4846" s="209" t="s">
        <v>5447</v>
      </c>
      <c r="K4846" s="210">
        <v>5.6</v>
      </c>
      <c r="L4846" s="209" t="s">
        <v>5390</v>
      </c>
    </row>
    <row r="4847" spans="1:12" ht="13.5">
      <c r="A4847" s="209" t="s">
        <v>8969</v>
      </c>
      <c r="B4847" s="209" t="s">
        <v>8970</v>
      </c>
      <c r="C4847" s="209" t="s">
        <v>8291</v>
      </c>
      <c r="D4847" s="209" t="s">
        <v>9236</v>
      </c>
      <c r="E4847" s="210" t="s">
        <v>357</v>
      </c>
      <c r="F4847" s="209" t="s">
        <v>357</v>
      </c>
      <c r="G4847" s="209">
        <v>103948</v>
      </c>
      <c r="H4847" s="209" t="s">
        <v>10391</v>
      </c>
      <c r="I4847" s="209" t="s">
        <v>161</v>
      </c>
      <c r="J4847" s="209" t="s">
        <v>5447</v>
      </c>
      <c r="K4847" s="210">
        <v>7.11</v>
      </c>
      <c r="L4847" s="209" t="s">
        <v>5390</v>
      </c>
    </row>
    <row r="4848" spans="1:12" ht="13.5">
      <c r="A4848" s="209" t="s">
        <v>8969</v>
      </c>
      <c r="B4848" s="209" t="s">
        <v>8970</v>
      </c>
      <c r="C4848" s="209" t="s">
        <v>8291</v>
      </c>
      <c r="D4848" s="209" t="s">
        <v>9236</v>
      </c>
      <c r="E4848" s="210" t="s">
        <v>357</v>
      </c>
      <c r="F4848" s="209" t="s">
        <v>357</v>
      </c>
      <c r="G4848" s="209">
        <v>103949</v>
      </c>
      <c r="H4848" s="209" t="s">
        <v>10392</v>
      </c>
      <c r="I4848" s="209" t="s">
        <v>161</v>
      </c>
      <c r="J4848" s="209" t="s">
        <v>5447</v>
      </c>
      <c r="K4848" s="210">
        <v>9.02</v>
      </c>
      <c r="L4848" s="209" t="s">
        <v>5390</v>
      </c>
    </row>
    <row r="4849" spans="1:12" ht="13.5">
      <c r="A4849" s="209" t="s">
        <v>8969</v>
      </c>
      <c r="B4849" s="209" t="s">
        <v>8970</v>
      </c>
      <c r="C4849" s="209" t="s">
        <v>8291</v>
      </c>
      <c r="D4849" s="209" t="s">
        <v>9236</v>
      </c>
      <c r="E4849" s="210" t="s">
        <v>357</v>
      </c>
      <c r="F4849" s="209" t="s">
        <v>357</v>
      </c>
      <c r="G4849" s="209">
        <v>103950</v>
      </c>
      <c r="H4849" s="209" t="s">
        <v>10393</v>
      </c>
      <c r="I4849" s="209" t="s">
        <v>161</v>
      </c>
      <c r="J4849" s="209" t="s">
        <v>5447</v>
      </c>
      <c r="K4849" s="210">
        <v>10.17</v>
      </c>
      <c r="L4849" s="209" t="s">
        <v>5390</v>
      </c>
    </row>
    <row r="4850" spans="1:12" ht="13.5">
      <c r="A4850" s="209" t="s">
        <v>8969</v>
      </c>
      <c r="B4850" s="209" t="s">
        <v>8970</v>
      </c>
      <c r="C4850" s="209" t="s">
        <v>8291</v>
      </c>
      <c r="D4850" s="209" t="s">
        <v>9236</v>
      </c>
      <c r="E4850" s="210" t="s">
        <v>357</v>
      </c>
      <c r="F4850" s="209" t="s">
        <v>357</v>
      </c>
      <c r="G4850" s="209">
        <v>103951</v>
      </c>
      <c r="H4850" s="209" t="s">
        <v>10394</v>
      </c>
      <c r="I4850" s="209" t="s">
        <v>161</v>
      </c>
      <c r="J4850" s="209" t="s">
        <v>5447</v>
      </c>
      <c r="K4850" s="210">
        <v>14.62</v>
      </c>
      <c r="L4850" s="209" t="s">
        <v>5390</v>
      </c>
    </row>
    <row r="4851" spans="1:12" ht="13.5">
      <c r="A4851" s="209" t="s">
        <v>8969</v>
      </c>
      <c r="B4851" s="209" t="s">
        <v>8970</v>
      </c>
      <c r="C4851" s="209" t="s">
        <v>8291</v>
      </c>
      <c r="D4851" s="209" t="s">
        <v>9236</v>
      </c>
      <c r="E4851" s="210" t="s">
        <v>357</v>
      </c>
      <c r="F4851" s="209" t="s">
        <v>357</v>
      </c>
      <c r="G4851" s="209">
        <v>103952</v>
      </c>
      <c r="H4851" s="209" t="s">
        <v>10395</v>
      </c>
      <c r="I4851" s="209" t="s">
        <v>161</v>
      </c>
      <c r="J4851" s="209" t="s">
        <v>5447</v>
      </c>
      <c r="K4851" s="210">
        <v>5.19</v>
      </c>
      <c r="L4851" s="209" t="s">
        <v>5390</v>
      </c>
    </row>
    <row r="4852" spans="1:12" ht="13.5">
      <c r="A4852" s="209" t="s">
        <v>8969</v>
      </c>
      <c r="B4852" s="209" t="s">
        <v>8970</v>
      </c>
      <c r="C4852" s="209" t="s">
        <v>8291</v>
      </c>
      <c r="D4852" s="209" t="s">
        <v>9236</v>
      </c>
      <c r="E4852" s="210" t="s">
        <v>357</v>
      </c>
      <c r="F4852" s="209" t="s">
        <v>357</v>
      </c>
      <c r="G4852" s="209">
        <v>103953</v>
      </c>
      <c r="H4852" s="209" t="s">
        <v>10396</v>
      </c>
      <c r="I4852" s="209" t="s">
        <v>161</v>
      </c>
      <c r="J4852" s="209" t="s">
        <v>5447</v>
      </c>
      <c r="K4852" s="210">
        <v>6.64</v>
      </c>
      <c r="L4852" s="209" t="s">
        <v>5390</v>
      </c>
    </row>
    <row r="4853" spans="1:12" ht="13.5">
      <c r="A4853" s="209" t="s">
        <v>8969</v>
      </c>
      <c r="B4853" s="209" t="s">
        <v>8970</v>
      </c>
      <c r="C4853" s="209" t="s">
        <v>8291</v>
      </c>
      <c r="D4853" s="209" t="s">
        <v>9236</v>
      </c>
      <c r="E4853" s="210" t="s">
        <v>357</v>
      </c>
      <c r="F4853" s="209" t="s">
        <v>357</v>
      </c>
      <c r="G4853" s="209">
        <v>103954</v>
      </c>
      <c r="H4853" s="209" t="s">
        <v>10397</v>
      </c>
      <c r="I4853" s="209" t="s">
        <v>161</v>
      </c>
      <c r="J4853" s="209" t="s">
        <v>5447</v>
      </c>
      <c r="K4853" s="210">
        <v>8.56</v>
      </c>
      <c r="L4853" s="209" t="s">
        <v>5390</v>
      </c>
    </row>
    <row r="4854" spans="1:12" ht="13.5">
      <c r="A4854" s="209" t="s">
        <v>8969</v>
      </c>
      <c r="B4854" s="209" t="s">
        <v>8970</v>
      </c>
      <c r="C4854" s="209" t="s">
        <v>8291</v>
      </c>
      <c r="D4854" s="209" t="s">
        <v>9236</v>
      </c>
      <c r="E4854" s="210" t="s">
        <v>357</v>
      </c>
      <c r="F4854" s="209" t="s">
        <v>357</v>
      </c>
      <c r="G4854" s="209">
        <v>103955</v>
      </c>
      <c r="H4854" s="209" t="s">
        <v>10398</v>
      </c>
      <c r="I4854" s="209" t="s">
        <v>161</v>
      </c>
      <c r="J4854" s="209" t="s">
        <v>5447</v>
      </c>
      <c r="K4854" s="210">
        <v>9.57</v>
      </c>
      <c r="L4854" s="209" t="s">
        <v>5390</v>
      </c>
    </row>
    <row r="4855" spans="1:12" ht="13.5">
      <c r="A4855" s="209" t="s">
        <v>8969</v>
      </c>
      <c r="B4855" s="209" t="s">
        <v>8970</v>
      </c>
      <c r="C4855" s="209" t="s">
        <v>8291</v>
      </c>
      <c r="D4855" s="209" t="s">
        <v>9236</v>
      </c>
      <c r="E4855" s="210" t="s">
        <v>357</v>
      </c>
      <c r="F4855" s="209" t="s">
        <v>357</v>
      </c>
      <c r="G4855" s="209">
        <v>103956</v>
      </c>
      <c r="H4855" s="209" t="s">
        <v>10399</v>
      </c>
      <c r="I4855" s="209" t="s">
        <v>161</v>
      </c>
      <c r="J4855" s="209" t="s">
        <v>5447</v>
      </c>
      <c r="K4855" s="210">
        <v>13.92</v>
      </c>
      <c r="L4855" s="209" t="s">
        <v>5390</v>
      </c>
    </row>
    <row r="4856" spans="1:12" ht="13.5">
      <c r="A4856" s="209" t="s">
        <v>8969</v>
      </c>
      <c r="B4856" s="209" t="s">
        <v>8970</v>
      </c>
      <c r="C4856" s="209" t="s">
        <v>8291</v>
      </c>
      <c r="D4856" s="209" t="s">
        <v>9236</v>
      </c>
      <c r="E4856" s="210" t="s">
        <v>357</v>
      </c>
      <c r="F4856" s="209" t="s">
        <v>357</v>
      </c>
      <c r="G4856" s="209">
        <v>103957</v>
      </c>
      <c r="H4856" s="209" t="s">
        <v>10400</v>
      </c>
      <c r="I4856" s="209" t="s">
        <v>161</v>
      </c>
      <c r="J4856" s="209" t="s">
        <v>5447</v>
      </c>
      <c r="K4856" s="210">
        <v>4.72</v>
      </c>
      <c r="L4856" s="209" t="s">
        <v>5390</v>
      </c>
    </row>
    <row r="4857" spans="1:12" ht="13.5">
      <c r="A4857" s="209" t="s">
        <v>8969</v>
      </c>
      <c r="B4857" s="209" t="s">
        <v>8970</v>
      </c>
      <c r="C4857" s="209" t="s">
        <v>8291</v>
      </c>
      <c r="D4857" s="209" t="s">
        <v>9236</v>
      </c>
      <c r="E4857" s="210" t="s">
        <v>357</v>
      </c>
      <c r="F4857" s="209" t="s">
        <v>357</v>
      </c>
      <c r="G4857" s="209">
        <v>103958</v>
      </c>
      <c r="H4857" s="209" t="s">
        <v>10401</v>
      </c>
      <c r="I4857" s="209" t="s">
        <v>161</v>
      </c>
      <c r="J4857" s="209" t="s">
        <v>5447</v>
      </c>
      <c r="K4857" s="210">
        <v>10.3</v>
      </c>
      <c r="L4857" s="209" t="s">
        <v>5390</v>
      </c>
    </row>
    <row r="4858" spans="1:12" ht="13.5">
      <c r="A4858" s="209" t="s">
        <v>8969</v>
      </c>
      <c r="B4858" s="209" t="s">
        <v>8970</v>
      </c>
      <c r="C4858" s="209" t="s">
        <v>8291</v>
      </c>
      <c r="D4858" s="209" t="s">
        <v>9236</v>
      </c>
      <c r="E4858" s="210" t="s">
        <v>357</v>
      </c>
      <c r="F4858" s="209" t="s">
        <v>357</v>
      </c>
      <c r="G4858" s="209">
        <v>103959</v>
      </c>
      <c r="H4858" s="209" t="s">
        <v>10402</v>
      </c>
      <c r="I4858" s="209" t="s">
        <v>161</v>
      </c>
      <c r="J4858" s="209" t="s">
        <v>5447</v>
      </c>
      <c r="K4858" s="210">
        <v>15.96</v>
      </c>
      <c r="L4858" s="209" t="s">
        <v>5390</v>
      </c>
    </row>
    <row r="4859" spans="1:12" ht="13.5">
      <c r="A4859" s="209" t="s">
        <v>8969</v>
      </c>
      <c r="B4859" s="209" t="s">
        <v>8970</v>
      </c>
      <c r="C4859" s="209" t="s">
        <v>8291</v>
      </c>
      <c r="D4859" s="209" t="s">
        <v>9236</v>
      </c>
      <c r="E4859" s="210" t="s">
        <v>357</v>
      </c>
      <c r="F4859" s="209" t="s">
        <v>357</v>
      </c>
      <c r="G4859" s="209">
        <v>103962</v>
      </c>
      <c r="H4859" s="209" t="s">
        <v>10403</v>
      </c>
      <c r="I4859" s="209" t="s">
        <v>161</v>
      </c>
      <c r="J4859" s="209" t="s">
        <v>5447</v>
      </c>
      <c r="K4859" s="210">
        <v>6.7</v>
      </c>
      <c r="L4859" s="209" t="s">
        <v>5390</v>
      </c>
    </row>
    <row r="4860" spans="1:12" ht="13.5">
      <c r="A4860" s="209" t="s">
        <v>8969</v>
      </c>
      <c r="B4860" s="209" t="s">
        <v>8970</v>
      </c>
      <c r="C4860" s="209" t="s">
        <v>8291</v>
      </c>
      <c r="D4860" s="209" t="s">
        <v>9236</v>
      </c>
      <c r="E4860" s="210" t="s">
        <v>357</v>
      </c>
      <c r="F4860" s="209" t="s">
        <v>357</v>
      </c>
      <c r="G4860" s="209">
        <v>103964</v>
      </c>
      <c r="H4860" s="209" t="s">
        <v>10404</v>
      </c>
      <c r="I4860" s="209" t="s">
        <v>161</v>
      </c>
      <c r="J4860" s="209" t="s">
        <v>5447</v>
      </c>
      <c r="K4860" s="210">
        <v>8.57</v>
      </c>
      <c r="L4860" s="209" t="s">
        <v>5390</v>
      </c>
    </row>
    <row r="4861" spans="1:12" ht="13.5">
      <c r="A4861" s="209" t="s">
        <v>8969</v>
      </c>
      <c r="B4861" s="209" t="s">
        <v>8970</v>
      </c>
      <c r="C4861" s="209" t="s">
        <v>8291</v>
      </c>
      <c r="D4861" s="209" t="s">
        <v>9236</v>
      </c>
      <c r="E4861" s="210" t="s">
        <v>357</v>
      </c>
      <c r="F4861" s="209" t="s">
        <v>357</v>
      </c>
      <c r="G4861" s="209">
        <v>103966</v>
      </c>
      <c r="H4861" s="209" t="s">
        <v>10405</v>
      </c>
      <c r="I4861" s="209" t="s">
        <v>161</v>
      </c>
      <c r="J4861" s="209" t="s">
        <v>5447</v>
      </c>
      <c r="K4861" s="210">
        <v>10.15</v>
      </c>
      <c r="L4861" s="209" t="s">
        <v>5390</v>
      </c>
    </row>
    <row r="4862" spans="1:12" ht="13.5">
      <c r="A4862" s="209" t="s">
        <v>8969</v>
      </c>
      <c r="B4862" s="209" t="s">
        <v>8970</v>
      </c>
      <c r="C4862" s="209" t="s">
        <v>8291</v>
      </c>
      <c r="D4862" s="209" t="s">
        <v>9236</v>
      </c>
      <c r="E4862" s="210" t="s">
        <v>357</v>
      </c>
      <c r="F4862" s="209" t="s">
        <v>357</v>
      </c>
      <c r="G4862" s="209">
        <v>103967</v>
      </c>
      <c r="H4862" s="209" t="s">
        <v>10406</v>
      </c>
      <c r="I4862" s="209" t="s">
        <v>161</v>
      </c>
      <c r="J4862" s="209" t="s">
        <v>5447</v>
      </c>
      <c r="K4862" s="210">
        <v>12.44</v>
      </c>
      <c r="L4862" s="209" t="s">
        <v>5390</v>
      </c>
    </row>
    <row r="4863" spans="1:12" ht="13.5">
      <c r="A4863" s="209" t="s">
        <v>8969</v>
      </c>
      <c r="B4863" s="209" t="s">
        <v>8970</v>
      </c>
      <c r="C4863" s="209" t="s">
        <v>8291</v>
      </c>
      <c r="D4863" s="209" t="s">
        <v>9236</v>
      </c>
      <c r="E4863" s="210" t="s">
        <v>357</v>
      </c>
      <c r="F4863" s="209" t="s">
        <v>357</v>
      </c>
      <c r="G4863" s="209">
        <v>103968</v>
      </c>
      <c r="H4863" s="209" t="s">
        <v>10407</v>
      </c>
      <c r="I4863" s="209" t="s">
        <v>161</v>
      </c>
      <c r="J4863" s="209" t="s">
        <v>5447</v>
      </c>
      <c r="K4863" s="210">
        <v>18.46</v>
      </c>
      <c r="L4863" s="209" t="s">
        <v>5390</v>
      </c>
    </row>
    <row r="4864" spans="1:12" ht="13.5">
      <c r="A4864" s="209" t="s">
        <v>8969</v>
      </c>
      <c r="B4864" s="209" t="s">
        <v>8970</v>
      </c>
      <c r="C4864" s="209" t="s">
        <v>8291</v>
      </c>
      <c r="D4864" s="209" t="s">
        <v>9236</v>
      </c>
      <c r="E4864" s="210" t="s">
        <v>357</v>
      </c>
      <c r="F4864" s="209" t="s">
        <v>357</v>
      </c>
      <c r="G4864" s="209">
        <v>103969</v>
      </c>
      <c r="H4864" s="209" t="s">
        <v>10408</v>
      </c>
      <c r="I4864" s="209" t="s">
        <v>161</v>
      </c>
      <c r="J4864" s="209" t="s">
        <v>5447</v>
      </c>
      <c r="K4864" s="210">
        <v>21.99</v>
      </c>
      <c r="L4864" s="209" t="s">
        <v>5390</v>
      </c>
    </row>
    <row r="4865" spans="1:12" ht="13.5">
      <c r="A4865" s="209" t="s">
        <v>8969</v>
      </c>
      <c r="B4865" s="209" t="s">
        <v>8970</v>
      </c>
      <c r="C4865" s="209" t="s">
        <v>8291</v>
      </c>
      <c r="D4865" s="209" t="s">
        <v>9236</v>
      </c>
      <c r="E4865" s="210" t="s">
        <v>357</v>
      </c>
      <c r="F4865" s="209" t="s">
        <v>357</v>
      </c>
      <c r="G4865" s="209">
        <v>103971</v>
      </c>
      <c r="H4865" s="209" t="s">
        <v>10409</v>
      </c>
      <c r="I4865" s="209" t="s">
        <v>161</v>
      </c>
      <c r="J4865" s="209" t="s">
        <v>5447</v>
      </c>
      <c r="K4865" s="210">
        <v>28.15</v>
      </c>
      <c r="L4865" s="209" t="s">
        <v>5390</v>
      </c>
    </row>
    <row r="4866" spans="1:12" ht="13.5">
      <c r="A4866" s="209" t="s">
        <v>8969</v>
      </c>
      <c r="B4866" s="209" t="s">
        <v>8970</v>
      </c>
      <c r="C4866" s="209" t="s">
        <v>8291</v>
      </c>
      <c r="D4866" s="209" t="s">
        <v>9236</v>
      </c>
      <c r="E4866" s="210" t="s">
        <v>357</v>
      </c>
      <c r="F4866" s="209" t="s">
        <v>357</v>
      </c>
      <c r="G4866" s="209">
        <v>103972</v>
      </c>
      <c r="H4866" s="209" t="s">
        <v>10410</v>
      </c>
      <c r="I4866" s="209" t="s">
        <v>161</v>
      </c>
      <c r="J4866" s="209" t="s">
        <v>5447</v>
      </c>
      <c r="K4866" s="210">
        <v>32.619999999999997</v>
      </c>
      <c r="L4866" s="209" t="s">
        <v>5390</v>
      </c>
    </row>
    <row r="4867" spans="1:12" ht="13.5">
      <c r="A4867" s="209" t="s">
        <v>8969</v>
      </c>
      <c r="B4867" s="209" t="s">
        <v>8970</v>
      </c>
      <c r="C4867" s="209" t="s">
        <v>8291</v>
      </c>
      <c r="D4867" s="209" t="s">
        <v>9236</v>
      </c>
      <c r="E4867" s="210" t="s">
        <v>357</v>
      </c>
      <c r="F4867" s="209" t="s">
        <v>357</v>
      </c>
      <c r="G4867" s="209">
        <v>103974</v>
      </c>
      <c r="H4867" s="209" t="s">
        <v>10411</v>
      </c>
      <c r="I4867" s="209" t="s">
        <v>161</v>
      </c>
      <c r="J4867" s="209" t="s">
        <v>5447</v>
      </c>
      <c r="K4867" s="210">
        <v>11.06</v>
      </c>
      <c r="L4867" s="209" t="s">
        <v>5390</v>
      </c>
    </row>
    <row r="4868" spans="1:12" ht="13.5">
      <c r="A4868" s="209" t="s">
        <v>8969</v>
      </c>
      <c r="B4868" s="209" t="s">
        <v>8970</v>
      </c>
      <c r="C4868" s="209" t="s">
        <v>8291</v>
      </c>
      <c r="D4868" s="209" t="s">
        <v>9236</v>
      </c>
      <c r="E4868" s="210" t="s">
        <v>357</v>
      </c>
      <c r="F4868" s="209" t="s">
        <v>357</v>
      </c>
      <c r="G4868" s="209">
        <v>103975</v>
      </c>
      <c r="H4868" s="209" t="s">
        <v>10412</v>
      </c>
      <c r="I4868" s="209" t="s">
        <v>161</v>
      </c>
      <c r="J4868" s="209" t="s">
        <v>5447</v>
      </c>
      <c r="K4868" s="210">
        <v>18.8</v>
      </c>
      <c r="L4868" s="209" t="s">
        <v>5390</v>
      </c>
    </row>
    <row r="4869" spans="1:12" ht="13.5">
      <c r="A4869" s="209" t="s">
        <v>8969</v>
      </c>
      <c r="B4869" s="209" t="s">
        <v>8970</v>
      </c>
      <c r="C4869" s="209" t="s">
        <v>8291</v>
      </c>
      <c r="D4869" s="209" t="s">
        <v>9236</v>
      </c>
      <c r="E4869" s="210" t="s">
        <v>357</v>
      </c>
      <c r="F4869" s="209" t="s">
        <v>357</v>
      </c>
      <c r="G4869" s="209">
        <v>103976</v>
      </c>
      <c r="H4869" s="209" t="s">
        <v>10413</v>
      </c>
      <c r="I4869" s="209" t="s">
        <v>161</v>
      </c>
      <c r="J4869" s="209" t="s">
        <v>5447</v>
      </c>
      <c r="K4869" s="210">
        <v>27.93</v>
      </c>
      <c r="L4869" s="209" t="s">
        <v>5390</v>
      </c>
    </row>
    <row r="4870" spans="1:12" ht="13.5">
      <c r="A4870" s="209" t="s">
        <v>8969</v>
      </c>
      <c r="B4870" s="209" t="s">
        <v>8970</v>
      </c>
      <c r="C4870" s="209" t="s">
        <v>8291</v>
      </c>
      <c r="D4870" s="209" t="s">
        <v>9236</v>
      </c>
      <c r="E4870" s="210" t="s">
        <v>357</v>
      </c>
      <c r="F4870" s="209" t="s">
        <v>357</v>
      </c>
      <c r="G4870" s="209">
        <v>103977</v>
      </c>
      <c r="H4870" s="209" t="s">
        <v>10414</v>
      </c>
      <c r="I4870" s="209" t="s">
        <v>161</v>
      </c>
      <c r="J4870" s="209" t="s">
        <v>5447</v>
      </c>
      <c r="K4870" s="210">
        <v>7.06</v>
      </c>
      <c r="L4870" s="209" t="s">
        <v>5390</v>
      </c>
    </row>
    <row r="4871" spans="1:12" ht="13.5">
      <c r="A4871" s="209" t="s">
        <v>8969</v>
      </c>
      <c r="B4871" s="209" t="s">
        <v>8970</v>
      </c>
      <c r="C4871" s="209" t="s">
        <v>8291</v>
      </c>
      <c r="D4871" s="209" t="s">
        <v>9236</v>
      </c>
      <c r="E4871" s="210" t="s">
        <v>357</v>
      </c>
      <c r="F4871" s="209" t="s">
        <v>357</v>
      </c>
      <c r="G4871" s="209">
        <v>103980</v>
      </c>
      <c r="H4871" s="209" t="s">
        <v>10415</v>
      </c>
      <c r="I4871" s="209" t="s">
        <v>161</v>
      </c>
      <c r="J4871" s="209" t="s">
        <v>5447</v>
      </c>
      <c r="K4871" s="210">
        <v>17.22</v>
      </c>
      <c r="L4871" s="209" t="s">
        <v>5390</v>
      </c>
    </row>
    <row r="4872" spans="1:12" ht="13.5">
      <c r="A4872" s="209" t="s">
        <v>8969</v>
      </c>
      <c r="B4872" s="209" t="s">
        <v>8970</v>
      </c>
      <c r="C4872" s="209" t="s">
        <v>8291</v>
      </c>
      <c r="D4872" s="209" t="s">
        <v>9236</v>
      </c>
      <c r="E4872" s="210" t="s">
        <v>357</v>
      </c>
      <c r="F4872" s="209" t="s">
        <v>357</v>
      </c>
      <c r="G4872" s="209">
        <v>103981</v>
      </c>
      <c r="H4872" s="209" t="s">
        <v>10416</v>
      </c>
      <c r="I4872" s="209" t="s">
        <v>161</v>
      </c>
      <c r="J4872" s="209" t="s">
        <v>5447</v>
      </c>
      <c r="K4872" s="210">
        <v>17.29</v>
      </c>
      <c r="L4872" s="209" t="s">
        <v>5390</v>
      </c>
    </row>
    <row r="4873" spans="1:12" ht="13.5">
      <c r="A4873" s="209" t="s">
        <v>8969</v>
      </c>
      <c r="B4873" s="209" t="s">
        <v>8970</v>
      </c>
      <c r="C4873" s="209" t="s">
        <v>8291</v>
      </c>
      <c r="D4873" s="209" t="s">
        <v>9236</v>
      </c>
      <c r="E4873" s="210" t="s">
        <v>357</v>
      </c>
      <c r="F4873" s="209" t="s">
        <v>357</v>
      </c>
      <c r="G4873" s="209">
        <v>103982</v>
      </c>
      <c r="H4873" s="209" t="s">
        <v>10417</v>
      </c>
      <c r="I4873" s="209" t="s">
        <v>161</v>
      </c>
      <c r="J4873" s="209" t="s">
        <v>5447</v>
      </c>
      <c r="K4873" s="210">
        <v>24.93</v>
      </c>
      <c r="L4873" s="209" t="s">
        <v>5390</v>
      </c>
    </row>
    <row r="4874" spans="1:12" ht="13.5">
      <c r="A4874" s="209" t="s">
        <v>8969</v>
      </c>
      <c r="B4874" s="209" t="s">
        <v>8970</v>
      </c>
      <c r="C4874" s="209" t="s">
        <v>8291</v>
      </c>
      <c r="D4874" s="209" t="s">
        <v>9236</v>
      </c>
      <c r="E4874" s="210" t="s">
        <v>357</v>
      </c>
      <c r="F4874" s="209" t="s">
        <v>357</v>
      </c>
      <c r="G4874" s="209">
        <v>103983</v>
      </c>
      <c r="H4874" s="209" t="s">
        <v>10418</v>
      </c>
      <c r="I4874" s="209" t="s">
        <v>161</v>
      </c>
      <c r="J4874" s="209" t="s">
        <v>5447</v>
      </c>
      <c r="K4874" s="210">
        <v>16.62</v>
      </c>
      <c r="L4874" s="209" t="s">
        <v>5390</v>
      </c>
    </row>
    <row r="4875" spans="1:12" ht="13.5">
      <c r="A4875" s="209" t="s">
        <v>8969</v>
      </c>
      <c r="B4875" s="209" t="s">
        <v>8970</v>
      </c>
      <c r="C4875" s="209" t="s">
        <v>8291</v>
      </c>
      <c r="D4875" s="209" t="s">
        <v>9236</v>
      </c>
      <c r="E4875" s="210" t="s">
        <v>357</v>
      </c>
      <c r="F4875" s="209" t="s">
        <v>357</v>
      </c>
      <c r="G4875" s="209">
        <v>103984</v>
      </c>
      <c r="H4875" s="209" t="s">
        <v>10419</v>
      </c>
      <c r="I4875" s="209" t="s">
        <v>161</v>
      </c>
      <c r="J4875" s="209" t="s">
        <v>5447</v>
      </c>
      <c r="K4875" s="210">
        <v>18.62</v>
      </c>
      <c r="L4875" s="209" t="s">
        <v>5390</v>
      </c>
    </row>
    <row r="4876" spans="1:12" ht="13.5">
      <c r="A4876" s="209" t="s">
        <v>8969</v>
      </c>
      <c r="B4876" s="209" t="s">
        <v>8970</v>
      </c>
      <c r="C4876" s="209" t="s">
        <v>8291</v>
      </c>
      <c r="D4876" s="209" t="s">
        <v>9236</v>
      </c>
      <c r="E4876" s="210" t="s">
        <v>357</v>
      </c>
      <c r="F4876" s="209" t="s">
        <v>357</v>
      </c>
      <c r="G4876" s="209">
        <v>103985</v>
      </c>
      <c r="H4876" s="209" t="s">
        <v>10420</v>
      </c>
      <c r="I4876" s="209" t="s">
        <v>161</v>
      </c>
      <c r="J4876" s="209" t="s">
        <v>5447</v>
      </c>
      <c r="K4876" s="210">
        <v>21.76</v>
      </c>
      <c r="L4876" s="209" t="s">
        <v>5390</v>
      </c>
    </row>
    <row r="4877" spans="1:12" ht="13.5">
      <c r="A4877" s="209" t="s">
        <v>8969</v>
      </c>
      <c r="B4877" s="209" t="s">
        <v>8970</v>
      </c>
      <c r="C4877" s="209" t="s">
        <v>8291</v>
      </c>
      <c r="D4877" s="209" t="s">
        <v>9236</v>
      </c>
      <c r="E4877" s="210" t="s">
        <v>357</v>
      </c>
      <c r="F4877" s="209" t="s">
        <v>357</v>
      </c>
      <c r="G4877" s="209">
        <v>103986</v>
      </c>
      <c r="H4877" s="209" t="s">
        <v>10421</v>
      </c>
      <c r="I4877" s="209" t="s">
        <v>161</v>
      </c>
      <c r="J4877" s="209" t="s">
        <v>5447</v>
      </c>
      <c r="K4877" s="210">
        <v>28.76</v>
      </c>
      <c r="L4877" s="209" t="s">
        <v>5390</v>
      </c>
    </row>
    <row r="4878" spans="1:12" ht="13.5">
      <c r="A4878" s="209" t="s">
        <v>8969</v>
      </c>
      <c r="B4878" s="209" t="s">
        <v>8970</v>
      </c>
      <c r="C4878" s="209" t="s">
        <v>8291</v>
      </c>
      <c r="D4878" s="209" t="s">
        <v>9236</v>
      </c>
      <c r="E4878" s="210" t="s">
        <v>357</v>
      </c>
      <c r="F4878" s="209" t="s">
        <v>357</v>
      </c>
      <c r="G4878" s="209">
        <v>103987</v>
      </c>
      <c r="H4878" s="209" t="s">
        <v>10422</v>
      </c>
      <c r="I4878" s="209" t="s">
        <v>161</v>
      </c>
      <c r="J4878" s="209" t="s">
        <v>5447</v>
      </c>
      <c r="K4878" s="210">
        <v>24.01</v>
      </c>
      <c r="L4878" s="209" t="s">
        <v>5390</v>
      </c>
    </row>
    <row r="4879" spans="1:12" ht="13.5">
      <c r="A4879" s="209" t="s">
        <v>8969</v>
      </c>
      <c r="B4879" s="209" t="s">
        <v>8970</v>
      </c>
      <c r="C4879" s="209" t="s">
        <v>8291</v>
      </c>
      <c r="D4879" s="209" t="s">
        <v>9236</v>
      </c>
      <c r="E4879" s="210" t="s">
        <v>357</v>
      </c>
      <c r="F4879" s="209" t="s">
        <v>357</v>
      </c>
      <c r="G4879" s="209">
        <v>103988</v>
      </c>
      <c r="H4879" s="209" t="s">
        <v>10423</v>
      </c>
      <c r="I4879" s="209" t="s">
        <v>161</v>
      </c>
      <c r="J4879" s="209" t="s">
        <v>5447</v>
      </c>
      <c r="K4879" s="210">
        <v>12.62</v>
      </c>
      <c r="L4879" s="209" t="s">
        <v>5390</v>
      </c>
    </row>
    <row r="4880" spans="1:12" ht="13.5">
      <c r="A4880" s="209" t="s">
        <v>8969</v>
      </c>
      <c r="B4880" s="209" t="s">
        <v>8970</v>
      </c>
      <c r="C4880" s="209" t="s">
        <v>8291</v>
      </c>
      <c r="D4880" s="209" t="s">
        <v>9236</v>
      </c>
      <c r="E4880" s="210" t="s">
        <v>357</v>
      </c>
      <c r="F4880" s="209" t="s">
        <v>357</v>
      </c>
      <c r="G4880" s="209">
        <v>103990</v>
      </c>
      <c r="H4880" s="209" t="s">
        <v>10424</v>
      </c>
      <c r="I4880" s="209" t="s">
        <v>161</v>
      </c>
      <c r="J4880" s="209" t="s">
        <v>5447</v>
      </c>
      <c r="K4880" s="210">
        <v>39.85</v>
      </c>
      <c r="L4880" s="209" t="s">
        <v>5390</v>
      </c>
    </row>
    <row r="4881" spans="1:12" ht="13.5">
      <c r="A4881" s="209" t="s">
        <v>8969</v>
      </c>
      <c r="B4881" s="209" t="s">
        <v>8970</v>
      </c>
      <c r="C4881" s="209" t="s">
        <v>8291</v>
      </c>
      <c r="D4881" s="209" t="s">
        <v>9236</v>
      </c>
      <c r="E4881" s="210" t="s">
        <v>357</v>
      </c>
      <c r="F4881" s="209" t="s">
        <v>357</v>
      </c>
      <c r="G4881" s="209">
        <v>103991</v>
      </c>
      <c r="H4881" s="209" t="s">
        <v>10425</v>
      </c>
      <c r="I4881" s="209" t="s">
        <v>161</v>
      </c>
      <c r="J4881" s="209" t="s">
        <v>5447</v>
      </c>
      <c r="K4881" s="210">
        <v>19.64</v>
      </c>
      <c r="L4881" s="209" t="s">
        <v>5390</v>
      </c>
    </row>
    <row r="4882" spans="1:12" ht="13.5">
      <c r="A4882" s="209" t="s">
        <v>8969</v>
      </c>
      <c r="B4882" s="209" t="s">
        <v>8970</v>
      </c>
      <c r="C4882" s="209" t="s">
        <v>8291</v>
      </c>
      <c r="D4882" s="209" t="s">
        <v>9236</v>
      </c>
      <c r="E4882" s="210" t="s">
        <v>357</v>
      </c>
      <c r="F4882" s="209" t="s">
        <v>357</v>
      </c>
      <c r="G4882" s="209">
        <v>103992</v>
      </c>
      <c r="H4882" s="209" t="s">
        <v>10426</v>
      </c>
      <c r="I4882" s="209" t="s">
        <v>161</v>
      </c>
      <c r="J4882" s="209" t="s">
        <v>5447</v>
      </c>
      <c r="K4882" s="210">
        <v>11.31</v>
      </c>
      <c r="L4882" s="209" t="s">
        <v>5390</v>
      </c>
    </row>
    <row r="4883" spans="1:12" ht="13.5">
      <c r="A4883" s="209" t="s">
        <v>8969</v>
      </c>
      <c r="B4883" s="209" t="s">
        <v>8970</v>
      </c>
      <c r="C4883" s="209" t="s">
        <v>8291</v>
      </c>
      <c r="D4883" s="209" t="s">
        <v>9236</v>
      </c>
      <c r="E4883" s="210" t="s">
        <v>357</v>
      </c>
      <c r="F4883" s="209" t="s">
        <v>357</v>
      </c>
      <c r="G4883" s="209">
        <v>103993</v>
      </c>
      <c r="H4883" s="209" t="s">
        <v>10427</v>
      </c>
      <c r="I4883" s="209" t="s">
        <v>161</v>
      </c>
      <c r="J4883" s="209" t="s">
        <v>5447</v>
      </c>
      <c r="K4883" s="210">
        <v>9.2899999999999991</v>
      </c>
      <c r="L4883" s="209" t="s">
        <v>5390</v>
      </c>
    </row>
    <row r="4884" spans="1:12" ht="13.5">
      <c r="A4884" s="209" t="s">
        <v>8969</v>
      </c>
      <c r="B4884" s="209" t="s">
        <v>8970</v>
      </c>
      <c r="C4884" s="209" t="s">
        <v>8291</v>
      </c>
      <c r="D4884" s="209" t="s">
        <v>9236</v>
      </c>
      <c r="E4884" s="210" t="s">
        <v>357</v>
      </c>
      <c r="F4884" s="209" t="s">
        <v>357</v>
      </c>
      <c r="G4884" s="209">
        <v>103994</v>
      </c>
      <c r="H4884" s="209" t="s">
        <v>10428</v>
      </c>
      <c r="I4884" s="209" t="s">
        <v>161</v>
      </c>
      <c r="J4884" s="209" t="s">
        <v>5447</v>
      </c>
      <c r="K4884" s="210">
        <v>14.61</v>
      </c>
      <c r="L4884" s="209" t="s">
        <v>5390</v>
      </c>
    </row>
    <row r="4885" spans="1:12" ht="13.5">
      <c r="A4885" s="209" t="s">
        <v>8969</v>
      </c>
      <c r="B4885" s="209" t="s">
        <v>8970</v>
      </c>
      <c r="C4885" s="209" t="s">
        <v>8291</v>
      </c>
      <c r="D4885" s="209" t="s">
        <v>9236</v>
      </c>
      <c r="E4885" s="210" t="s">
        <v>357</v>
      </c>
      <c r="F4885" s="209" t="s">
        <v>357</v>
      </c>
      <c r="G4885" s="209">
        <v>103995</v>
      </c>
      <c r="H4885" s="209" t="s">
        <v>10429</v>
      </c>
      <c r="I4885" s="209" t="s">
        <v>161</v>
      </c>
      <c r="J4885" s="209" t="s">
        <v>5447</v>
      </c>
      <c r="K4885" s="210">
        <v>14.81</v>
      </c>
      <c r="L4885" s="209" t="s">
        <v>5390</v>
      </c>
    </row>
    <row r="4886" spans="1:12" ht="13.5">
      <c r="A4886" s="209" t="s">
        <v>8969</v>
      </c>
      <c r="B4886" s="209" t="s">
        <v>8970</v>
      </c>
      <c r="C4886" s="209" t="s">
        <v>8291</v>
      </c>
      <c r="D4886" s="209" t="s">
        <v>9236</v>
      </c>
      <c r="E4886" s="210" t="s">
        <v>357</v>
      </c>
      <c r="F4886" s="209" t="s">
        <v>357</v>
      </c>
      <c r="G4886" s="209">
        <v>103996</v>
      </c>
      <c r="H4886" s="209" t="s">
        <v>10430</v>
      </c>
      <c r="I4886" s="209" t="s">
        <v>161</v>
      </c>
      <c r="J4886" s="209" t="s">
        <v>5447</v>
      </c>
      <c r="K4886" s="210">
        <v>45.29</v>
      </c>
      <c r="L4886" s="209" t="s">
        <v>5390</v>
      </c>
    </row>
    <row r="4887" spans="1:12" ht="13.5">
      <c r="A4887" s="209" t="s">
        <v>8969</v>
      </c>
      <c r="B4887" s="209" t="s">
        <v>8970</v>
      </c>
      <c r="C4887" s="209" t="s">
        <v>8291</v>
      </c>
      <c r="D4887" s="209" t="s">
        <v>9236</v>
      </c>
      <c r="E4887" s="210" t="s">
        <v>357</v>
      </c>
      <c r="F4887" s="209" t="s">
        <v>357</v>
      </c>
      <c r="G4887" s="209">
        <v>103997</v>
      </c>
      <c r="H4887" s="209" t="s">
        <v>10431</v>
      </c>
      <c r="I4887" s="209" t="s">
        <v>161</v>
      </c>
      <c r="J4887" s="209" t="s">
        <v>5447</v>
      </c>
      <c r="K4887" s="210">
        <v>44.12</v>
      </c>
      <c r="L4887" s="209" t="s">
        <v>5390</v>
      </c>
    </row>
    <row r="4888" spans="1:12" ht="13.5">
      <c r="A4888" s="209" t="s">
        <v>8969</v>
      </c>
      <c r="B4888" s="209" t="s">
        <v>8970</v>
      </c>
      <c r="C4888" s="209" t="s">
        <v>8291</v>
      </c>
      <c r="D4888" s="209" t="s">
        <v>9236</v>
      </c>
      <c r="E4888" s="210" t="s">
        <v>357</v>
      </c>
      <c r="F4888" s="209" t="s">
        <v>357</v>
      </c>
      <c r="G4888" s="209">
        <v>103998</v>
      </c>
      <c r="H4888" s="209" t="s">
        <v>10432</v>
      </c>
      <c r="I4888" s="209" t="s">
        <v>161</v>
      </c>
      <c r="J4888" s="209" t="s">
        <v>5447</v>
      </c>
      <c r="K4888" s="210">
        <v>14.93</v>
      </c>
      <c r="L4888" s="209" t="s">
        <v>5390</v>
      </c>
    </row>
    <row r="4889" spans="1:12" ht="13.5">
      <c r="A4889" s="209" t="s">
        <v>8969</v>
      </c>
      <c r="B4889" s="209" t="s">
        <v>8970</v>
      </c>
      <c r="C4889" s="209" t="s">
        <v>8291</v>
      </c>
      <c r="D4889" s="209" t="s">
        <v>9236</v>
      </c>
      <c r="E4889" s="210" t="s">
        <v>357</v>
      </c>
      <c r="F4889" s="209" t="s">
        <v>357</v>
      </c>
      <c r="G4889" s="209">
        <v>103999</v>
      </c>
      <c r="H4889" s="209" t="s">
        <v>10433</v>
      </c>
      <c r="I4889" s="209" t="s">
        <v>161</v>
      </c>
      <c r="J4889" s="209" t="s">
        <v>5447</v>
      </c>
      <c r="K4889" s="210">
        <v>12.43</v>
      </c>
      <c r="L4889" s="209" t="s">
        <v>5390</v>
      </c>
    </row>
    <row r="4890" spans="1:12" ht="13.5">
      <c r="A4890" s="209" t="s">
        <v>8969</v>
      </c>
      <c r="B4890" s="209" t="s">
        <v>8970</v>
      </c>
      <c r="C4890" s="209" t="s">
        <v>8291</v>
      </c>
      <c r="D4890" s="209" t="s">
        <v>9236</v>
      </c>
      <c r="E4890" s="210" t="s">
        <v>357</v>
      </c>
      <c r="F4890" s="209" t="s">
        <v>357</v>
      </c>
      <c r="G4890" s="209">
        <v>104000</v>
      </c>
      <c r="H4890" s="209" t="s">
        <v>10434</v>
      </c>
      <c r="I4890" s="209" t="s">
        <v>161</v>
      </c>
      <c r="J4890" s="209" t="s">
        <v>5447</v>
      </c>
      <c r="K4890" s="210">
        <v>31.05</v>
      </c>
      <c r="L4890" s="209" t="s">
        <v>5390</v>
      </c>
    </row>
    <row r="4891" spans="1:12" ht="13.5">
      <c r="A4891" s="209" t="s">
        <v>8969</v>
      </c>
      <c r="B4891" s="209" t="s">
        <v>8970</v>
      </c>
      <c r="C4891" s="209" t="s">
        <v>8291</v>
      </c>
      <c r="D4891" s="209" t="s">
        <v>9236</v>
      </c>
      <c r="E4891" s="210" t="s">
        <v>357</v>
      </c>
      <c r="F4891" s="209" t="s">
        <v>357</v>
      </c>
      <c r="G4891" s="209">
        <v>104001</v>
      </c>
      <c r="H4891" s="209" t="s">
        <v>10435</v>
      </c>
      <c r="I4891" s="209" t="s">
        <v>161</v>
      </c>
      <c r="J4891" s="209" t="s">
        <v>5447</v>
      </c>
      <c r="K4891" s="210">
        <v>13.66</v>
      </c>
      <c r="L4891" s="209" t="s">
        <v>5390</v>
      </c>
    </row>
    <row r="4892" spans="1:12" ht="13.5">
      <c r="A4892" s="209" t="s">
        <v>8969</v>
      </c>
      <c r="B4892" s="209" t="s">
        <v>8970</v>
      </c>
      <c r="C4892" s="209" t="s">
        <v>8291</v>
      </c>
      <c r="D4892" s="209" t="s">
        <v>9236</v>
      </c>
      <c r="E4892" s="210" t="s">
        <v>357</v>
      </c>
      <c r="F4892" s="209" t="s">
        <v>357</v>
      </c>
      <c r="G4892" s="209">
        <v>104002</v>
      </c>
      <c r="H4892" s="209" t="s">
        <v>10436</v>
      </c>
      <c r="I4892" s="209" t="s">
        <v>161</v>
      </c>
      <c r="J4892" s="209" t="s">
        <v>5447</v>
      </c>
      <c r="K4892" s="210">
        <v>18.27</v>
      </c>
      <c r="L4892" s="209" t="s">
        <v>5390</v>
      </c>
    </row>
    <row r="4893" spans="1:12" ht="13.5">
      <c r="A4893" s="209" t="s">
        <v>8969</v>
      </c>
      <c r="B4893" s="209" t="s">
        <v>8970</v>
      </c>
      <c r="C4893" s="209" t="s">
        <v>8291</v>
      </c>
      <c r="D4893" s="209" t="s">
        <v>9236</v>
      </c>
      <c r="E4893" s="210" t="s">
        <v>357</v>
      </c>
      <c r="F4893" s="209" t="s">
        <v>357</v>
      </c>
      <c r="G4893" s="209">
        <v>104003</v>
      </c>
      <c r="H4893" s="209" t="s">
        <v>10437</v>
      </c>
      <c r="I4893" s="209" t="s">
        <v>161</v>
      </c>
      <c r="J4893" s="209" t="s">
        <v>5447</v>
      </c>
      <c r="K4893" s="210">
        <v>14.86</v>
      </c>
      <c r="L4893" s="209" t="s">
        <v>5390</v>
      </c>
    </row>
    <row r="4894" spans="1:12" ht="13.5">
      <c r="A4894" s="209" t="s">
        <v>8969</v>
      </c>
      <c r="B4894" s="209" t="s">
        <v>8970</v>
      </c>
      <c r="C4894" s="209" t="s">
        <v>8291</v>
      </c>
      <c r="D4894" s="209" t="s">
        <v>9236</v>
      </c>
      <c r="E4894" s="210" t="s">
        <v>357</v>
      </c>
      <c r="F4894" s="209" t="s">
        <v>357</v>
      </c>
      <c r="G4894" s="209">
        <v>104004</v>
      </c>
      <c r="H4894" s="209" t="s">
        <v>10438</v>
      </c>
      <c r="I4894" s="209" t="s">
        <v>161</v>
      </c>
      <c r="J4894" s="209" t="s">
        <v>5447</v>
      </c>
      <c r="K4894" s="210">
        <v>29.16</v>
      </c>
      <c r="L4894" s="209" t="s">
        <v>5390</v>
      </c>
    </row>
    <row r="4895" spans="1:12" ht="13.5">
      <c r="A4895" s="209" t="s">
        <v>8969</v>
      </c>
      <c r="B4895" s="209" t="s">
        <v>8970</v>
      </c>
      <c r="C4895" s="209" t="s">
        <v>8291</v>
      </c>
      <c r="D4895" s="209" t="s">
        <v>9236</v>
      </c>
      <c r="E4895" s="210" t="s">
        <v>357</v>
      </c>
      <c r="F4895" s="209" t="s">
        <v>357</v>
      </c>
      <c r="G4895" s="209">
        <v>104005</v>
      </c>
      <c r="H4895" s="209" t="s">
        <v>10439</v>
      </c>
      <c r="I4895" s="209" t="s">
        <v>161</v>
      </c>
      <c r="J4895" s="209" t="s">
        <v>5447</v>
      </c>
      <c r="K4895" s="210">
        <v>38.020000000000003</v>
      </c>
      <c r="L4895" s="209" t="s">
        <v>5390</v>
      </c>
    </row>
    <row r="4896" spans="1:12" ht="13.5">
      <c r="A4896" s="209" t="s">
        <v>8969</v>
      </c>
      <c r="B4896" s="209" t="s">
        <v>8970</v>
      </c>
      <c r="C4896" s="209" t="s">
        <v>8291</v>
      </c>
      <c r="D4896" s="209" t="s">
        <v>9236</v>
      </c>
      <c r="E4896" s="210" t="s">
        <v>357</v>
      </c>
      <c r="F4896" s="209" t="s">
        <v>357</v>
      </c>
      <c r="G4896" s="209">
        <v>104006</v>
      </c>
      <c r="H4896" s="209" t="s">
        <v>10440</v>
      </c>
      <c r="I4896" s="209" t="s">
        <v>161</v>
      </c>
      <c r="J4896" s="209" t="s">
        <v>5447</v>
      </c>
      <c r="K4896" s="210">
        <v>25.41</v>
      </c>
      <c r="L4896" s="209" t="s">
        <v>5390</v>
      </c>
    </row>
    <row r="4897" spans="1:12" ht="13.5">
      <c r="A4897" s="209" t="s">
        <v>8969</v>
      </c>
      <c r="B4897" s="209" t="s">
        <v>8970</v>
      </c>
      <c r="C4897" s="209" t="s">
        <v>8291</v>
      </c>
      <c r="D4897" s="209" t="s">
        <v>9236</v>
      </c>
      <c r="E4897" s="210" t="s">
        <v>357</v>
      </c>
      <c r="F4897" s="209" t="s">
        <v>357</v>
      </c>
      <c r="G4897" s="209">
        <v>104007</v>
      </c>
      <c r="H4897" s="209" t="s">
        <v>10441</v>
      </c>
      <c r="I4897" s="209" t="s">
        <v>161</v>
      </c>
      <c r="J4897" s="209" t="s">
        <v>5447</v>
      </c>
      <c r="K4897" s="210">
        <v>22.17</v>
      </c>
      <c r="L4897" s="209" t="s">
        <v>5390</v>
      </c>
    </row>
    <row r="4898" spans="1:12" ht="13.5">
      <c r="A4898" s="209" t="s">
        <v>8969</v>
      </c>
      <c r="B4898" s="209" t="s">
        <v>8970</v>
      </c>
      <c r="C4898" s="209" t="s">
        <v>8291</v>
      </c>
      <c r="D4898" s="209" t="s">
        <v>9236</v>
      </c>
      <c r="E4898" s="210" t="s">
        <v>357</v>
      </c>
      <c r="F4898" s="209" t="s">
        <v>357</v>
      </c>
      <c r="G4898" s="209">
        <v>104008</v>
      </c>
      <c r="H4898" s="209" t="s">
        <v>10442</v>
      </c>
      <c r="I4898" s="209" t="s">
        <v>161</v>
      </c>
      <c r="J4898" s="209" t="s">
        <v>5447</v>
      </c>
      <c r="K4898" s="210">
        <v>32.74</v>
      </c>
      <c r="L4898" s="209" t="s">
        <v>5390</v>
      </c>
    </row>
    <row r="4899" spans="1:12" ht="13.5">
      <c r="A4899" s="209" t="s">
        <v>8969</v>
      </c>
      <c r="B4899" s="209" t="s">
        <v>8970</v>
      </c>
      <c r="C4899" s="209" t="s">
        <v>8291</v>
      </c>
      <c r="D4899" s="209" t="s">
        <v>9236</v>
      </c>
      <c r="E4899" s="210" t="s">
        <v>357</v>
      </c>
      <c r="F4899" s="209" t="s">
        <v>357</v>
      </c>
      <c r="G4899" s="209">
        <v>104009</v>
      </c>
      <c r="H4899" s="209" t="s">
        <v>10443</v>
      </c>
      <c r="I4899" s="209" t="s">
        <v>161</v>
      </c>
      <c r="J4899" s="209" t="s">
        <v>5447</v>
      </c>
      <c r="K4899" s="210">
        <v>12.9</v>
      </c>
      <c r="L4899" s="209" t="s">
        <v>5390</v>
      </c>
    </row>
    <row r="4900" spans="1:12" ht="13.5">
      <c r="A4900" s="209" t="s">
        <v>8969</v>
      </c>
      <c r="B4900" s="209" t="s">
        <v>8970</v>
      </c>
      <c r="C4900" s="209" t="s">
        <v>8291</v>
      </c>
      <c r="D4900" s="209" t="s">
        <v>9236</v>
      </c>
      <c r="E4900" s="210" t="s">
        <v>357</v>
      </c>
      <c r="F4900" s="209" t="s">
        <v>357</v>
      </c>
      <c r="G4900" s="209">
        <v>104011</v>
      </c>
      <c r="H4900" s="209" t="s">
        <v>10444</v>
      </c>
      <c r="I4900" s="209" t="s">
        <v>161</v>
      </c>
      <c r="J4900" s="209" t="s">
        <v>5447</v>
      </c>
      <c r="K4900" s="210">
        <v>25.06</v>
      </c>
      <c r="L4900" s="209" t="s">
        <v>5390</v>
      </c>
    </row>
    <row r="4901" spans="1:12" ht="13.5">
      <c r="A4901" s="209" t="s">
        <v>8969</v>
      </c>
      <c r="B4901" s="209" t="s">
        <v>8970</v>
      </c>
      <c r="C4901" s="209" t="s">
        <v>8291</v>
      </c>
      <c r="D4901" s="209" t="s">
        <v>9236</v>
      </c>
      <c r="E4901" s="210" t="s">
        <v>357</v>
      </c>
      <c r="F4901" s="209" t="s">
        <v>357</v>
      </c>
      <c r="G4901" s="209">
        <v>104012</v>
      </c>
      <c r="H4901" s="209" t="s">
        <v>10445</v>
      </c>
      <c r="I4901" s="209" t="s">
        <v>161</v>
      </c>
      <c r="J4901" s="209" t="s">
        <v>5447</v>
      </c>
      <c r="K4901" s="210">
        <v>23.24</v>
      </c>
      <c r="L4901" s="209" t="s">
        <v>5390</v>
      </c>
    </row>
    <row r="4902" spans="1:12" ht="13.5">
      <c r="A4902" s="209" t="s">
        <v>8969</v>
      </c>
      <c r="B4902" s="209" t="s">
        <v>8970</v>
      </c>
      <c r="C4902" s="209" t="s">
        <v>8291</v>
      </c>
      <c r="D4902" s="209" t="s">
        <v>9236</v>
      </c>
      <c r="E4902" s="210" t="s">
        <v>357</v>
      </c>
      <c r="F4902" s="209" t="s">
        <v>357</v>
      </c>
      <c r="G4902" s="209">
        <v>104014</v>
      </c>
      <c r="H4902" s="209" t="s">
        <v>10446</v>
      </c>
      <c r="I4902" s="209" t="s">
        <v>161</v>
      </c>
      <c r="J4902" s="209" t="s">
        <v>5447</v>
      </c>
      <c r="K4902" s="210">
        <v>10.65</v>
      </c>
      <c r="L4902" s="209" t="s">
        <v>5390</v>
      </c>
    </row>
    <row r="4903" spans="1:12" ht="13.5">
      <c r="A4903" s="209" t="s">
        <v>8969</v>
      </c>
      <c r="B4903" s="209" t="s">
        <v>8970</v>
      </c>
      <c r="C4903" s="209" t="s">
        <v>8291</v>
      </c>
      <c r="D4903" s="209" t="s">
        <v>9236</v>
      </c>
      <c r="E4903" s="210" t="s">
        <v>357</v>
      </c>
      <c r="F4903" s="209" t="s">
        <v>357</v>
      </c>
      <c r="G4903" s="209">
        <v>104015</v>
      </c>
      <c r="H4903" s="209" t="s">
        <v>10447</v>
      </c>
      <c r="I4903" s="209" t="s">
        <v>161</v>
      </c>
      <c r="J4903" s="209" t="s">
        <v>5447</v>
      </c>
      <c r="K4903" s="210">
        <v>15.34</v>
      </c>
      <c r="L4903" s="209" t="s">
        <v>5390</v>
      </c>
    </row>
    <row r="4904" spans="1:12" ht="13.5">
      <c r="A4904" s="209" t="s">
        <v>8969</v>
      </c>
      <c r="B4904" s="209" t="s">
        <v>8970</v>
      </c>
      <c r="C4904" s="209" t="s">
        <v>8291</v>
      </c>
      <c r="D4904" s="209" t="s">
        <v>9236</v>
      </c>
      <c r="E4904" s="210" t="s">
        <v>357</v>
      </c>
      <c r="F4904" s="209" t="s">
        <v>357</v>
      </c>
      <c r="G4904" s="209">
        <v>104016</v>
      </c>
      <c r="H4904" s="209" t="s">
        <v>10448</v>
      </c>
      <c r="I4904" s="209" t="s">
        <v>161</v>
      </c>
      <c r="J4904" s="209" t="s">
        <v>5447</v>
      </c>
      <c r="K4904" s="210">
        <v>20.81</v>
      </c>
      <c r="L4904" s="209" t="s">
        <v>5390</v>
      </c>
    </row>
    <row r="4905" spans="1:12" ht="13.5">
      <c r="A4905" s="209" t="s">
        <v>8969</v>
      </c>
      <c r="B4905" s="209" t="s">
        <v>8970</v>
      </c>
      <c r="C4905" s="209" t="s">
        <v>8291</v>
      </c>
      <c r="D4905" s="209" t="s">
        <v>9236</v>
      </c>
      <c r="E4905" s="210" t="s">
        <v>357</v>
      </c>
      <c r="F4905" s="209" t="s">
        <v>357</v>
      </c>
      <c r="G4905" s="209">
        <v>104017</v>
      </c>
      <c r="H4905" s="209" t="s">
        <v>10449</v>
      </c>
      <c r="I4905" s="209" t="s">
        <v>161</v>
      </c>
      <c r="J4905" s="209" t="s">
        <v>5447</v>
      </c>
      <c r="K4905" s="210">
        <v>42.81</v>
      </c>
      <c r="L4905" s="209" t="s">
        <v>5390</v>
      </c>
    </row>
    <row r="4906" spans="1:12" ht="13.5">
      <c r="A4906" s="209" t="s">
        <v>8969</v>
      </c>
      <c r="B4906" s="209" t="s">
        <v>8970</v>
      </c>
      <c r="C4906" s="209" t="s">
        <v>8291</v>
      </c>
      <c r="D4906" s="209" t="s">
        <v>9236</v>
      </c>
      <c r="E4906" s="210" t="s">
        <v>357</v>
      </c>
      <c r="F4906" s="209" t="s">
        <v>357</v>
      </c>
      <c r="G4906" s="209">
        <v>104018</v>
      </c>
      <c r="H4906" s="209" t="s">
        <v>10449</v>
      </c>
      <c r="I4906" s="209" t="s">
        <v>161</v>
      </c>
      <c r="J4906" s="209" t="s">
        <v>5447</v>
      </c>
      <c r="K4906" s="210">
        <v>19.95</v>
      </c>
      <c r="L4906" s="209" t="s">
        <v>5390</v>
      </c>
    </row>
    <row r="4907" spans="1:12" ht="13.5">
      <c r="A4907" s="209" t="s">
        <v>8969</v>
      </c>
      <c r="B4907" s="209" t="s">
        <v>8970</v>
      </c>
      <c r="C4907" s="209" t="s">
        <v>8291</v>
      </c>
      <c r="D4907" s="209" t="s">
        <v>9236</v>
      </c>
      <c r="E4907" s="210" t="s">
        <v>357</v>
      </c>
      <c r="F4907" s="209" t="s">
        <v>357</v>
      </c>
      <c r="G4907" s="209">
        <v>104019</v>
      </c>
      <c r="H4907" s="209" t="s">
        <v>10450</v>
      </c>
      <c r="I4907" s="209" t="s">
        <v>161</v>
      </c>
      <c r="J4907" s="209" t="s">
        <v>5447</v>
      </c>
      <c r="K4907" s="210">
        <v>41.81</v>
      </c>
      <c r="L4907" s="209" t="s">
        <v>5390</v>
      </c>
    </row>
    <row r="4908" spans="1:12" ht="13.5">
      <c r="A4908" s="209" t="s">
        <v>8969</v>
      </c>
      <c r="B4908" s="209" t="s">
        <v>8970</v>
      </c>
      <c r="C4908" s="209" t="s">
        <v>8291</v>
      </c>
      <c r="D4908" s="209" t="s">
        <v>9236</v>
      </c>
      <c r="E4908" s="210" t="s">
        <v>357</v>
      </c>
      <c r="F4908" s="209" t="s">
        <v>357</v>
      </c>
      <c r="G4908" s="209">
        <v>104020</v>
      </c>
      <c r="H4908" s="209" t="s">
        <v>10451</v>
      </c>
      <c r="I4908" s="209" t="s">
        <v>161</v>
      </c>
      <c r="J4908" s="209" t="s">
        <v>5447</v>
      </c>
      <c r="K4908" s="210">
        <v>53.68</v>
      </c>
      <c r="L4908" s="209" t="s">
        <v>5390</v>
      </c>
    </row>
    <row r="4909" spans="1:12" ht="13.5">
      <c r="A4909" s="209" t="s">
        <v>8969</v>
      </c>
      <c r="B4909" s="209" t="s">
        <v>8970</v>
      </c>
      <c r="C4909" s="209" t="s">
        <v>8291</v>
      </c>
      <c r="D4909" s="209" t="s">
        <v>9236</v>
      </c>
      <c r="E4909" s="210" t="s">
        <v>357</v>
      </c>
      <c r="F4909" s="209" t="s">
        <v>357</v>
      </c>
      <c r="G4909" s="209">
        <v>104022</v>
      </c>
      <c r="H4909" s="209" t="s">
        <v>10452</v>
      </c>
      <c r="I4909" s="209" t="s">
        <v>161</v>
      </c>
      <c r="J4909" s="209" t="s">
        <v>5447</v>
      </c>
      <c r="K4909" s="210">
        <v>65.650000000000006</v>
      </c>
      <c r="L4909" s="209" t="s">
        <v>5390</v>
      </c>
    </row>
    <row r="4910" spans="1:12" ht="13.5">
      <c r="A4910" s="209" t="s">
        <v>8969</v>
      </c>
      <c r="B4910" s="209" t="s">
        <v>8970</v>
      </c>
      <c r="C4910" s="209" t="s">
        <v>8291</v>
      </c>
      <c r="D4910" s="209" t="s">
        <v>9236</v>
      </c>
      <c r="E4910" s="210" t="s">
        <v>357</v>
      </c>
      <c r="F4910" s="209" t="s">
        <v>357</v>
      </c>
      <c r="G4910" s="209">
        <v>104023</v>
      </c>
      <c r="H4910" s="209" t="s">
        <v>10453</v>
      </c>
      <c r="I4910" s="209" t="s">
        <v>161</v>
      </c>
      <c r="J4910" s="209" t="s">
        <v>5447</v>
      </c>
      <c r="K4910" s="210">
        <v>38.58</v>
      </c>
      <c r="L4910" s="209" t="s">
        <v>5390</v>
      </c>
    </row>
    <row r="4911" spans="1:12" ht="13.5">
      <c r="A4911" s="209" t="s">
        <v>8969</v>
      </c>
      <c r="B4911" s="209" t="s">
        <v>8970</v>
      </c>
      <c r="C4911" s="209" t="s">
        <v>8291</v>
      </c>
      <c r="D4911" s="209" t="s">
        <v>9236</v>
      </c>
      <c r="E4911" s="210" t="s">
        <v>357</v>
      </c>
      <c r="F4911" s="209" t="s">
        <v>357</v>
      </c>
      <c r="G4911" s="209">
        <v>104024</v>
      </c>
      <c r="H4911" s="209" t="s">
        <v>10454</v>
      </c>
      <c r="I4911" s="209" t="s">
        <v>161</v>
      </c>
      <c r="J4911" s="209" t="s">
        <v>5447</v>
      </c>
      <c r="K4911" s="210">
        <v>38.200000000000003</v>
      </c>
      <c r="L4911" s="209" t="s">
        <v>5390</v>
      </c>
    </row>
    <row r="4912" spans="1:12" ht="13.5">
      <c r="A4912" s="209" t="s">
        <v>8969</v>
      </c>
      <c r="B4912" s="209" t="s">
        <v>8970</v>
      </c>
      <c r="C4912" s="209" t="s">
        <v>8291</v>
      </c>
      <c r="D4912" s="209" t="s">
        <v>9236</v>
      </c>
      <c r="E4912" s="210" t="s">
        <v>357</v>
      </c>
      <c r="F4912" s="209" t="s">
        <v>357</v>
      </c>
      <c r="G4912" s="209">
        <v>104025</v>
      </c>
      <c r="H4912" s="209" t="s">
        <v>10455</v>
      </c>
      <c r="I4912" s="209" t="s">
        <v>161</v>
      </c>
      <c r="J4912" s="209" t="s">
        <v>5447</v>
      </c>
      <c r="K4912" s="210">
        <v>27.21</v>
      </c>
      <c r="L4912" s="209" t="s">
        <v>5390</v>
      </c>
    </row>
    <row r="4913" spans="1:12" ht="13.5">
      <c r="A4913" s="209" t="s">
        <v>8969</v>
      </c>
      <c r="B4913" s="209" t="s">
        <v>8970</v>
      </c>
      <c r="C4913" s="209" t="s">
        <v>8291</v>
      </c>
      <c r="D4913" s="209" t="s">
        <v>9236</v>
      </c>
      <c r="E4913" s="210" t="s">
        <v>357</v>
      </c>
      <c r="F4913" s="209" t="s">
        <v>357</v>
      </c>
      <c r="G4913" s="209">
        <v>104026</v>
      </c>
      <c r="H4913" s="209" t="s">
        <v>10456</v>
      </c>
      <c r="I4913" s="209" t="s">
        <v>161</v>
      </c>
      <c r="J4913" s="209" t="s">
        <v>5447</v>
      </c>
      <c r="K4913" s="210">
        <v>39.83</v>
      </c>
      <c r="L4913" s="209" t="s">
        <v>5390</v>
      </c>
    </row>
    <row r="4914" spans="1:12" ht="13.5">
      <c r="A4914" s="209" t="s">
        <v>8969</v>
      </c>
      <c r="B4914" s="209" t="s">
        <v>8970</v>
      </c>
      <c r="C4914" s="209" t="s">
        <v>8291</v>
      </c>
      <c r="D4914" s="209" t="s">
        <v>9236</v>
      </c>
      <c r="E4914" s="210" t="s">
        <v>357</v>
      </c>
      <c r="F4914" s="209" t="s">
        <v>357</v>
      </c>
      <c r="G4914" s="209">
        <v>104027</v>
      </c>
      <c r="H4914" s="209" t="s">
        <v>10457</v>
      </c>
      <c r="I4914" s="209" t="s">
        <v>161</v>
      </c>
      <c r="J4914" s="209" t="s">
        <v>5447</v>
      </c>
      <c r="K4914" s="210">
        <v>60.4</v>
      </c>
      <c r="L4914" s="209" t="s">
        <v>5390</v>
      </c>
    </row>
    <row r="4915" spans="1:12" ht="13.5">
      <c r="A4915" s="209" t="s">
        <v>8969</v>
      </c>
      <c r="B4915" s="209" t="s">
        <v>8970</v>
      </c>
      <c r="C4915" s="209" t="s">
        <v>8291</v>
      </c>
      <c r="D4915" s="209" t="s">
        <v>9236</v>
      </c>
      <c r="E4915" s="210" t="s">
        <v>357</v>
      </c>
      <c r="F4915" s="209" t="s">
        <v>357</v>
      </c>
      <c r="G4915" s="209">
        <v>104028</v>
      </c>
      <c r="H4915" s="209" t="s">
        <v>10458</v>
      </c>
      <c r="I4915" s="209" t="s">
        <v>161</v>
      </c>
      <c r="J4915" s="209" t="s">
        <v>5447</v>
      </c>
      <c r="K4915" s="210">
        <v>123.36</v>
      </c>
      <c r="L4915" s="209" t="s">
        <v>5390</v>
      </c>
    </row>
    <row r="4916" spans="1:12" ht="13.5">
      <c r="A4916" s="209" t="s">
        <v>8969</v>
      </c>
      <c r="B4916" s="209" t="s">
        <v>8970</v>
      </c>
      <c r="C4916" s="209" t="s">
        <v>8291</v>
      </c>
      <c r="D4916" s="209" t="s">
        <v>9236</v>
      </c>
      <c r="E4916" s="210" t="s">
        <v>357</v>
      </c>
      <c r="F4916" s="209" t="s">
        <v>357</v>
      </c>
      <c r="G4916" s="209">
        <v>104029</v>
      </c>
      <c r="H4916" s="209" t="s">
        <v>10459</v>
      </c>
      <c r="I4916" s="209" t="s">
        <v>161</v>
      </c>
      <c r="J4916" s="209" t="s">
        <v>5447</v>
      </c>
      <c r="K4916" s="210">
        <v>64.2</v>
      </c>
      <c r="L4916" s="209" t="s">
        <v>5390</v>
      </c>
    </row>
    <row r="4917" spans="1:12" ht="13.5">
      <c r="A4917" s="209" t="s">
        <v>8969</v>
      </c>
      <c r="B4917" s="209" t="s">
        <v>8970</v>
      </c>
      <c r="C4917" s="209" t="s">
        <v>8291</v>
      </c>
      <c r="D4917" s="209" t="s">
        <v>9236</v>
      </c>
      <c r="E4917" s="210" t="s">
        <v>357</v>
      </c>
      <c r="F4917" s="209" t="s">
        <v>357</v>
      </c>
      <c r="G4917" s="209">
        <v>104030</v>
      </c>
      <c r="H4917" s="209" t="s">
        <v>10460</v>
      </c>
      <c r="I4917" s="209" t="s">
        <v>161</v>
      </c>
      <c r="J4917" s="209" t="s">
        <v>5447</v>
      </c>
      <c r="K4917" s="210">
        <v>58.16</v>
      </c>
      <c r="L4917" s="209" t="s">
        <v>5390</v>
      </c>
    </row>
    <row r="4918" spans="1:12" ht="13.5">
      <c r="A4918" s="209" t="s">
        <v>8969</v>
      </c>
      <c r="B4918" s="209" t="s">
        <v>8970</v>
      </c>
      <c r="C4918" s="209" t="s">
        <v>8291</v>
      </c>
      <c r="D4918" s="209" t="s">
        <v>9236</v>
      </c>
      <c r="E4918" s="210" t="s">
        <v>357</v>
      </c>
      <c r="F4918" s="209" t="s">
        <v>357</v>
      </c>
      <c r="G4918" s="209">
        <v>104159</v>
      </c>
      <c r="H4918" s="209" t="s">
        <v>10461</v>
      </c>
      <c r="I4918" s="209" t="s">
        <v>161</v>
      </c>
      <c r="J4918" s="209" t="s">
        <v>5447</v>
      </c>
      <c r="K4918" s="210">
        <v>42.93</v>
      </c>
      <c r="L4918" s="209" t="s">
        <v>5390</v>
      </c>
    </row>
    <row r="4919" spans="1:12" ht="13.5">
      <c r="A4919" s="209" t="s">
        <v>8969</v>
      </c>
      <c r="B4919" s="209" t="s">
        <v>8970</v>
      </c>
      <c r="C4919" s="209" t="s">
        <v>8291</v>
      </c>
      <c r="D4919" s="209" t="s">
        <v>9236</v>
      </c>
      <c r="E4919" s="210" t="s">
        <v>357</v>
      </c>
      <c r="F4919" s="209" t="s">
        <v>357</v>
      </c>
      <c r="G4919" s="209">
        <v>104167</v>
      </c>
      <c r="H4919" s="209" t="s">
        <v>10462</v>
      </c>
      <c r="I4919" s="209" t="s">
        <v>161</v>
      </c>
      <c r="J4919" s="209" t="s">
        <v>5447</v>
      </c>
      <c r="K4919" s="210">
        <v>128.25</v>
      </c>
      <c r="L4919" s="209" t="s">
        <v>5390</v>
      </c>
    </row>
    <row r="4920" spans="1:12" ht="13.5">
      <c r="A4920" s="209" t="s">
        <v>8969</v>
      </c>
      <c r="B4920" s="209" t="s">
        <v>8970</v>
      </c>
      <c r="C4920" s="209" t="s">
        <v>8291</v>
      </c>
      <c r="D4920" s="209" t="s">
        <v>9236</v>
      </c>
      <c r="E4920" s="210" t="s">
        <v>357</v>
      </c>
      <c r="F4920" s="209" t="s">
        <v>357</v>
      </c>
      <c r="G4920" s="209">
        <v>104168</v>
      </c>
      <c r="H4920" s="209" t="s">
        <v>10463</v>
      </c>
      <c r="I4920" s="209" t="s">
        <v>161</v>
      </c>
      <c r="J4920" s="209" t="s">
        <v>5447</v>
      </c>
      <c r="K4920" s="210">
        <v>124.75</v>
      </c>
      <c r="L4920" s="209" t="s">
        <v>5390</v>
      </c>
    </row>
    <row r="4921" spans="1:12" ht="13.5">
      <c r="A4921" s="209" t="s">
        <v>8969</v>
      </c>
      <c r="B4921" s="209" t="s">
        <v>8970</v>
      </c>
      <c r="C4921" s="209" t="s">
        <v>8291</v>
      </c>
      <c r="D4921" s="209" t="s">
        <v>9236</v>
      </c>
      <c r="E4921" s="210" t="s">
        <v>357</v>
      </c>
      <c r="F4921" s="209" t="s">
        <v>357</v>
      </c>
      <c r="G4921" s="209">
        <v>104169</v>
      </c>
      <c r="H4921" s="209" t="s">
        <v>10464</v>
      </c>
      <c r="I4921" s="209" t="s">
        <v>161</v>
      </c>
      <c r="J4921" s="209" t="s">
        <v>5447</v>
      </c>
      <c r="K4921" s="210">
        <v>155.54</v>
      </c>
      <c r="L4921" s="209" t="s">
        <v>5390</v>
      </c>
    </row>
    <row r="4922" spans="1:12" ht="13.5">
      <c r="A4922" s="209" t="s">
        <v>8969</v>
      </c>
      <c r="B4922" s="209" t="s">
        <v>8970</v>
      </c>
      <c r="C4922" s="209" t="s">
        <v>8291</v>
      </c>
      <c r="D4922" s="209" t="s">
        <v>9236</v>
      </c>
      <c r="E4922" s="210" t="s">
        <v>357</v>
      </c>
      <c r="F4922" s="209" t="s">
        <v>357</v>
      </c>
      <c r="G4922" s="209">
        <v>104170</v>
      </c>
      <c r="H4922" s="209" t="s">
        <v>10465</v>
      </c>
      <c r="I4922" s="209" t="s">
        <v>161</v>
      </c>
      <c r="J4922" s="209" t="s">
        <v>5447</v>
      </c>
      <c r="K4922" s="210">
        <v>73.150000000000006</v>
      </c>
      <c r="L4922" s="209" t="s">
        <v>5390</v>
      </c>
    </row>
    <row r="4923" spans="1:12" ht="13.5">
      <c r="A4923" s="209" t="s">
        <v>8969</v>
      </c>
      <c r="B4923" s="209" t="s">
        <v>8970</v>
      </c>
      <c r="C4923" s="209" t="s">
        <v>8291</v>
      </c>
      <c r="D4923" s="209" t="s">
        <v>9236</v>
      </c>
      <c r="E4923" s="210" t="s">
        <v>357</v>
      </c>
      <c r="F4923" s="209" t="s">
        <v>357</v>
      </c>
      <c r="G4923" s="209">
        <v>104171</v>
      </c>
      <c r="H4923" s="209" t="s">
        <v>10466</v>
      </c>
      <c r="I4923" s="209" t="s">
        <v>161</v>
      </c>
      <c r="J4923" s="209" t="s">
        <v>5447</v>
      </c>
      <c r="K4923" s="210">
        <v>101.68</v>
      </c>
      <c r="L4923" s="209" t="s">
        <v>5390</v>
      </c>
    </row>
    <row r="4924" spans="1:12" ht="13.5">
      <c r="A4924" s="209" t="s">
        <v>8969</v>
      </c>
      <c r="B4924" s="209" t="s">
        <v>8970</v>
      </c>
      <c r="C4924" s="209" t="s">
        <v>8291</v>
      </c>
      <c r="D4924" s="209" t="s">
        <v>9236</v>
      </c>
      <c r="E4924" s="210" t="s">
        <v>357</v>
      </c>
      <c r="F4924" s="209" t="s">
        <v>357</v>
      </c>
      <c r="G4924" s="209">
        <v>104172</v>
      </c>
      <c r="H4924" s="209" t="s">
        <v>10467</v>
      </c>
      <c r="I4924" s="209" t="s">
        <v>161</v>
      </c>
      <c r="J4924" s="209" t="s">
        <v>5447</v>
      </c>
      <c r="K4924" s="210">
        <v>295.04000000000002</v>
      </c>
      <c r="L4924" s="209" t="s">
        <v>5390</v>
      </c>
    </row>
    <row r="4925" spans="1:12" ht="13.5">
      <c r="A4925" s="209" t="s">
        <v>8969</v>
      </c>
      <c r="B4925" s="209" t="s">
        <v>8970</v>
      </c>
      <c r="C4925" s="209" t="s">
        <v>8291</v>
      </c>
      <c r="D4925" s="209" t="s">
        <v>9236</v>
      </c>
      <c r="E4925" s="210" t="s">
        <v>357</v>
      </c>
      <c r="F4925" s="209" t="s">
        <v>357</v>
      </c>
      <c r="G4925" s="209">
        <v>104173</v>
      </c>
      <c r="H4925" s="209" t="s">
        <v>10468</v>
      </c>
      <c r="I4925" s="209" t="s">
        <v>161</v>
      </c>
      <c r="J4925" s="209" t="s">
        <v>5447</v>
      </c>
      <c r="K4925" s="210">
        <v>89.26</v>
      </c>
      <c r="L4925" s="209" t="s">
        <v>5390</v>
      </c>
    </row>
    <row r="4926" spans="1:12" ht="13.5">
      <c r="A4926" s="209" t="s">
        <v>8969</v>
      </c>
      <c r="B4926" s="209" t="s">
        <v>8970</v>
      </c>
      <c r="C4926" s="209" t="s">
        <v>8291</v>
      </c>
      <c r="D4926" s="209" t="s">
        <v>9236</v>
      </c>
      <c r="E4926" s="210" t="s">
        <v>357</v>
      </c>
      <c r="F4926" s="209" t="s">
        <v>357</v>
      </c>
      <c r="G4926" s="209">
        <v>104174</v>
      </c>
      <c r="H4926" s="209" t="s">
        <v>10469</v>
      </c>
      <c r="I4926" s="209" t="s">
        <v>161</v>
      </c>
      <c r="J4926" s="209" t="s">
        <v>5447</v>
      </c>
      <c r="K4926" s="210">
        <v>199.42</v>
      </c>
      <c r="L4926" s="209" t="s">
        <v>5390</v>
      </c>
    </row>
    <row r="4927" spans="1:12" ht="13.5">
      <c r="A4927" s="209" t="s">
        <v>8969</v>
      </c>
      <c r="B4927" s="209" t="s">
        <v>8970</v>
      </c>
      <c r="C4927" s="209" t="s">
        <v>8291</v>
      </c>
      <c r="D4927" s="209" t="s">
        <v>9236</v>
      </c>
      <c r="E4927" s="210" t="s">
        <v>357</v>
      </c>
      <c r="F4927" s="209" t="s">
        <v>357</v>
      </c>
      <c r="G4927" s="209">
        <v>104175</v>
      </c>
      <c r="H4927" s="209" t="s">
        <v>10470</v>
      </c>
      <c r="I4927" s="209" t="s">
        <v>161</v>
      </c>
      <c r="J4927" s="209" t="s">
        <v>5447</v>
      </c>
      <c r="K4927" s="210">
        <v>146.79</v>
      </c>
      <c r="L4927" s="209" t="s">
        <v>5390</v>
      </c>
    </row>
    <row r="4928" spans="1:12" ht="13.5">
      <c r="A4928" s="209" t="s">
        <v>8969</v>
      </c>
      <c r="B4928" s="209" t="s">
        <v>8970</v>
      </c>
      <c r="C4928" s="209" t="s">
        <v>8291</v>
      </c>
      <c r="D4928" s="209" t="s">
        <v>9236</v>
      </c>
      <c r="E4928" s="210" t="s">
        <v>357</v>
      </c>
      <c r="F4928" s="209" t="s">
        <v>357</v>
      </c>
      <c r="G4928" s="209">
        <v>104176</v>
      </c>
      <c r="H4928" s="209" t="s">
        <v>10471</v>
      </c>
      <c r="I4928" s="209" t="s">
        <v>161</v>
      </c>
      <c r="J4928" s="209" t="s">
        <v>5447</v>
      </c>
      <c r="K4928" s="210">
        <v>265.7</v>
      </c>
      <c r="L4928" s="209" t="s">
        <v>5390</v>
      </c>
    </row>
    <row r="4929" spans="1:12" ht="13.5">
      <c r="A4929" s="209" t="s">
        <v>8969</v>
      </c>
      <c r="B4929" s="209" t="s">
        <v>8970</v>
      </c>
      <c r="C4929" s="209" t="s">
        <v>8291</v>
      </c>
      <c r="D4929" s="209" t="s">
        <v>9236</v>
      </c>
      <c r="E4929" s="210" t="s">
        <v>357</v>
      </c>
      <c r="F4929" s="209" t="s">
        <v>357</v>
      </c>
      <c r="G4929" s="209">
        <v>104177</v>
      </c>
      <c r="H4929" s="209" t="s">
        <v>10472</v>
      </c>
      <c r="I4929" s="209" t="s">
        <v>161</v>
      </c>
      <c r="J4929" s="209" t="s">
        <v>5447</v>
      </c>
      <c r="K4929" s="210">
        <v>191.05</v>
      </c>
      <c r="L4929" s="209" t="s">
        <v>5390</v>
      </c>
    </row>
    <row r="4930" spans="1:12" ht="13.5">
      <c r="A4930" s="209" t="s">
        <v>8969</v>
      </c>
      <c r="B4930" s="209" t="s">
        <v>8970</v>
      </c>
      <c r="C4930" s="209" t="s">
        <v>8291</v>
      </c>
      <c r="D4930" s="209" t="s">
        <v>9236</v>
      </c>
      <c r="E4930" s="210" t="s">
        <v>357</v>
      </c>
      <c r="F4930" s="209" t="s">
        <v>357</v>
      </c>
      <c r="G4930" s="209">
        <v>104178</v>
      </c>
      <c r="H4930" s="209" t="s">
        <v>10473</v>
      </c>
      <c r="I4930" s="209" t="s">
        <v>161</v>
      </c>
      <c r="J4930" s="209" t="s">
        <v>5447</v>
      </c>
      <c r="K4930" s="210">
        <v>22.52</v>
      </c>
      <c r="L4930" s="209" t="s">
        <v>5390</v>
      </c>
    </row>
    <row r="4931" spans="1:12" ht="13.5">
      <c r="A4931" s="209" t="s">
        <v>8969</v>
      </c>
      <c r="B4931" s="209" t="s">
        <v>8970</v>
      </c>
      <c r="C4931" s="209" t="s">
        <v>8291</v>
      </c>
      <c r="D4931" s="209" t="s">
        <v>9236</v>
      </c>
      <c r="E4931" s="210" t="s">
        <v>357</v>
      </c>
      <c r="F4931" s="209" t="s">
        <v>357</v>
      </c>
      <c r="G4931" s="209">
        <v>104179</v>
      </c>
      <c r="H4931" s="209" t="s">
        <v>10474</v>
      </c>
      <c r="I4931" s="209" t="s">
        <v>161</v>
      </c>
      <c r="J4931" s="209" t="s">
        <v>5447</v>
      </c>
      <c r="K4931" s="210">
        <v>88.76</v>
      </c>
      <c r="L4931" s="209" t="s">
        <v>5390</v>
      </c>
    </row>
    <row r="4932" spans="1:12" ht="13.5">
      <c r="A4932" s="209" t="s">
        <v>8969</v>
      </c>
      <c r="B4932" s="209" t="s">
        <v>8970</v>
      </c>
      <c r="C4932" s="209" t="s">
        <v>8291</v>
      </c>
      <c r="D4932" s="209" t="s">
        <v>9236</v>
      </c>
      <c r="E4932" s="210" t="s">
        <v>357</v>
      </c>
      <c r="F4932" s="209" t="s">
        <v>357</v>
      </c>
      <c r="G4932" s="209">
        <v>104191</v>
      </c>
      <c r="H4932" s="209" t="s">
        <v>10475</v>
      </c>
      <c r="I4932" s="209" t="s">
        <v>161</v>
      </c>
      <c r="J4932" s="209" t="s">
        <v>5389</v>
      </c>
      <c r="K4932" s="210">
        <v>8.69</v>
      </c>
      <c r="L4932" s="209" t="s">
        <v>5390</v>
      </c>
    </row>
    <row r="4933" spans="1:12" ht="13.5">
      <c r="A4933" s="209" t="s">
        <v>8969</v>
      </c>
      <c r="B4933" s="209" t="s">
        <v>8970</v>
      </c>
      <c r="C4933" s="209" t="s">
        <v>8291</v>
      </c>
      <c r="D4933" s="209" t="s">
        <v>9236</v>
      </c>
      <c r="E4933" s="210" t="s">
        <v>357</v>
      </c>
      <c r="F4933" s="209" t="s">
        <v>357</v>
      </c>
      <c r="G4933" s="209">
        <v>104192</v>
      </c>
      <c r="H4933" s="209" t="s">
        <v>10476</v>
      </c>
      <c r="I4933" s="209" t="s">
        <v>161</v>
      </c>
      <c r="J4933" s="209" t="s">
        <v>5389</v>
      </c>
      <c r="K4933" s="210">
        <v>24.85</v>
      </c>
      <c r="L4933" s="209" t="s">
        <v>5390</v>
      </c>
    </row>
    <row r="4934" spans="1:12" ht="13.5">
      <c r="A4934" s="209" t="s">
        <v>8969</v>
      </c>
      <c r="B4934" s="209" t="s">
        <v>8970</v>
      </c>
      <c r="C4934" s="209" t="s">
        <v>8291</v>
      </c>
      <c r="D4934" s="209" t="s">
        <v>9236</v>
      </c>
      <c r="E4934" s="210" t="s">
        <v>357</v>
      </c>
      <c r="F4934" s="209" t="s">
        <v>357</v>
      </c>
      <c r="G4934" s="209">
        <v>104193</v>
      </c>
      <c r="H4934" s="209" t="s">
        <v>10477</v>
      </c>
      <c r="I4934" s="209" t="s">
        <v>161</v>
      </c>
      <c r="J4934" s="209" t="s">
        <v>5389</v>
      </c>
      <c r="K4934" s="210">
        <v>149.30000000000001</v>
      </c>
      <c r="L4934" s="209" t="s">
        <v>5390</v>
      </c>
    </row>
    <row r="4935" spans="1:12" ht="13.5">
      <c r="A4935" s="209" t="s">
        <v>8969</v>
      </c>
      <c r="B4935" s="209" t="s">
        <v>8970</v>
      </c>
      <c r="C4935" s="209" t="s">
        <v>8291</v>
      </c>
      <c r="D4935" s="209" t="s">
        <v>9236</v>
      </c>
      <c r="E4935" s="210" t="s">
        <v>357</v>
      </c>
      <c r="F4935" s="209" t="s">
        <v>357</v>
      </c>
      <c r="G4935" s="209">
        <v>104196</v>
      </c>
      <c r="H4935" s="209" t="s">
        <v>10478</v>
      </c>
      <c r="I4935" s="209" t="s">
        <v>161</v>
      </c>
      <c r="J4935" s="209" t="s">
        <v>5389</v>
      </c>
      <c r="K4935" s="210">
        <v>13.84</v>
      </c>
      <c r="L4935" s="209" t="s">
        <v>5390</v>
      </c>
    </row>
    <row r="4936" spans="1:12" ht="13.5">
      <c r="A4936" s="209" t="s">
        <v>8969</v>
      </c>
      <c r="B4936" s="209" t="s">
        <v>8970</v>
      </c>
      <c r="C4936" s="209" t="s">
        <v>8291</v>
      </c>
      <c r="D4936" s="209" t="s">
        <v>9236</v>
      </c>
      <c r="E4936" s="210" t="s">
        <v>357</v>
      </c>
      <c r="F4936" s="209" t="s">
        <v>357</v>
      </c>
      <c r="G4936" s="209">
        <v>104197</v>
      </c>
      <c r="H4936" s="209" t="s">
        <v>10479</v>
      </c>
      <c r="I4936" s="209" t="s">
        <v>161</v>
      </c>
      <c r="J4936" s="209" t="s">
        <v>5389</v>
      </c>
      <c r="K4936" s="210">
        <v>25.68</v>
      </c>
      <c r="L4936" s="209" t="s">
        <v>5390</v>
      </c>
    </row>
    <row r="4937" spans="1:12" ht="13.5">
      <c r="A4937" s="209" t="s">
        <v>8969</v>
      </c>
      <c r="B4937" s="209" t="s">
        <v>8970</v>
      </c>
      <c r="C4937" s="209" t="s">
        <v>8291</v>
      </c>
      <c r="D4937" s="209" t="s">
        <v>9236</v>
      </c>
      <c r="E4937" s="210" t="s">
        <v>357</v>
      </c>
      <c r="F4937" s="209" t="s">
        <v>357</v>
      </c>
      <c r="G4937" s="209">
        <v>104198</v>
      </c>
      <c r="H4937" s="209" t="s">
        <v>10480</v>
      </c>
      <c r="I4937" s="209" t="s">
        <v>161</v>
      </c>
      <c r="J4937" s="209" t="s">
        <v>5389</v>
      </c>
      <c r="K4937" s="210">
        <v>6.34</v>
      </c>
      <c r="L4937" s="209" t="s">
        <v>5390</v>
      </c>
    </row>
    <row r="4938" spans="1:12" ht="13.5">
      <c r="A4938" s="209" t="s">
        <v>8969</v>
      </c>
      <c r="B4938" s="209" t="s">
        <v>8970</v>
      </c>
      <c r="C4938" s="209" t="s">
        <v>8291</v>
      </c>
      <c r="D4938" s="209" t="s">
        <v>9236</v>
      </c>
      <c r="E4938" s="210" t="s">
        <v>357</v>
      </c>
      <c r="F4938" s="209" t="s">
        <v>357</v>
      </c>
      <c r="G4938" s="209">
        <v>104199</v>
      </c>
      <c r="H4938" s="209" t="s">
        <v>10481</v>
      </c>
      <c r="I4938" s="209" t="s">
        <v>161</v>
      </c>
      <c r="J4938" s="209" t="s">
        <v>5389</v>
      </c>
      <c r="K4938" s="210">
        <v>6.12</v>
      </c>
      <c r="L4938" s="209" t="s">
        <v>5390</v>
      </c>
    </row>
    <row r="4939" spans="1:12" ht="13.5">
      <c r="A4939" s="209" t="s">
        <v>8969</v>
      </c>
      <c r="B4939" s="209" t="s">
        <v>8970</v>
      </c>
      <c r="C4939" s="209" t="s">
        <v>8291</v>
      </c>
      <c r="D4939" s="209" t="s">
        <v>9236</v>
      </c>
      <c r="E4939" s="210" t="s">
        <v>357</v>
      </c>
      <c r="F4939" s="209" t="s">
        <v>357</v>
      </c>
      <c r="G4939" s="209">
        <v>104200</v>
      </c>
      <c r="H4939" s="209" t="s">
        <v>10482</v>
      </c>
      <c r="I4939" s="209" t="s">
        <v>161</v>
      </c>
      <c r="J4939" s="209" t="s">
        <v>5389</v>
      </c>
      <c r="K4939" s="210">
        <v>5.1100000000000003</v>
      </c>
      <c r="L4939" s="209" t="s">
        <v>5390</v>
      </c>
    </row>
    <row r="4940" spans="1:12" ht="13.5">
      <c r="A4940" s="209" t="s">
        <v>8969</v>
      </c>
      <c r="B4940" s="209" t="s">
        <v>8970</v>
      </c>
      <c r="C4940" s="209" t="s">
        <v>8291</v>
      </c>
      <c r="D4940" s="209" t="s">
        <v>9236</v>
      </c>
      <c r="E4940" s="210" t="s">
        <v>357</v>
      </c>
      <c r="F4940" s="209" t="s">
        <v>357</v>
      </c>
      <c r="G4940" s="209">
        <v>104201</v>
      </c>
      <c r="H4940" s="209" t="s">
        <v>10483</v>
      </c>
      <c r="I4940" s="209" t="s">
        <v>161</v>
      </c>
      <c r="J4940" s="209" t="s">
        <v>5389</v>
      </c>
      <c r="K4940" s="210">
        <v>17.02</v>
      </c>
      <c r="L4940" s="209" t="s">
        <v>5390</v>
      </c>
    </row>
    <row r="4941" spans="1:12" ht="13.5">
      <c r="A4941" s="209" t="s">
        <v>8969</v>
      </c>
      <c r="B4941" s="209" t="s">
        <v>8970</v>
      </c>
      <c r="C4941" s="209" t="s">
        <v>8291</v>
      </c>
      <c r="D4941" s="209" t="s">
        <v>9236</v>
      </c>
      <c r="E4941" s="210" t="s">
        <v>357</v>
      </c>
      <c r="F4941" s="209" t="s">
        <v>357</v>
      </c>
      <c r="G4941" s="209">
        <v>104202</v>
      </c>
      <c r="H4941" s="209" t="s">
        <v>10484</v>
      </c>
      <c r="I4941" s="209" t="s">
        <v>161</v>
      </c>
      <c r="J4941" s="209" t="s">
        <v>5389</v>
      </c>
      <c r="K4941" s="210">
        <v>9.18</v>
      </c>
      <c r="L4941" s="209" t="s">
        <v>5390</v>
      </c>
    </row>
    <row r="4942" spans="1:12" ht="13.5">
      <c r="A4942" s="209" t="s">
        <v>8969</v>
      </c>
      <c r="B4942" s="209" t="s">
        <v>8970</v>
      </c>
      <c r="C4942" s="209" t="s">
        <v>8291</v>
      </c>
      <c r="D4942" s="209" t="s">
        <v>9236</v>
      </c>
      <c r="E4942" s="210" t="s">
        <v>357</v>
      </c>
      <c r="F4942" s="209" t="s">
        <v>357</v>
      </c>
      <c r="G4942" s="209">
        <v>104317</v>
      </c>
      <c r="H4942" s="209" t="s">
        <v>10485</v>
      </c>
      <c r="I4942" s="209" t="s">
        <v>161</v>
      </c>
      <c r="J4942" s="209" t="s">
        <v>5447</v>
      </c>
      <c r="K4942" s="210">
        <v>5.85</v>
      </c>
      <c r="L4942" s="209" t="s">
        <v>5390</v>
      </c>
    </row>
    <row r="4943" spans="1:12" ht="13.5">
      <c r="A4943" s="209" t="s">
        <v>8969</v>
      </c>
      <c r="B4943" s="209" t="s">
        <v>8970</v>
      </c>
      <c r="C4943" s="209" t="s">
        <v>8291</v>
      </c>
      <c r="D4943" s="209" t="s">
        <v>9236</v>
      </c>
      <c r="E4943" s="210" t="s">
        <v>357</v>
      </c>
      <c r="F4943" s="209" t="s">
        <v>357</v>
      </c>
      <c r="G4943" s="209">
        <v>104318</v>
      </c>
      <c r="H4943" s="209" t="s">
        <v>10486</v>
      </c>
      <c r="I4943" s="209" t="s">
        <v>161</v>
      </c>
      <c r="J4943" s="209" t="s">
        <v>5447</v>
      </c>
      <c r="K4943" s="210">
        <v>6.53</v>
      </c>
      <c r="L4943" s="209" t="s">
        <v>5390</v>
      </c>
    </row>
    <row r="4944" spans="1:12" ht="13.5">
      <c r="A4944" s="209" t="s">
        <v>8969</v>
      </c>
      <c r="B4944" s="209" t="s">
        <v>8970</v>
      </c>
      <c r="C4944" s="209" t="s">
        <v>8291</v>
      </c>
      <c r="D4944" s="209" t="s">
        <v>9236</v>
      </c>
      <c r="E4944" s="210" t="s">
        <v>357</v>
      </c>
      <c r="F4944" s="209" t="s">
        <v>357</v>
      </c>
      <c r="G4944" s="209">
        <v>104319</v>
      </c>
      <c r="H4944" s="209" t="s">
        <v>10487</v>
      </c>
      <c r="I4944" s="209" t="s">
        <v>161</v>
      </c>
      <c r="J4944" s="209" t="s">
        <v>5447</v>
      </c>
      <c r="K4944" s="210">
        <v>9.3800000000000008</v>
      </c>
      <c r="L4944" s="209" t="s">
        <v>5390</v>
      </c>
    </row>
    <row r="4945" spans="1:12" ht="13.5">
      <c r="A4945" s="209" t="s">
        <v>8969</v>
      </c>
      <c r="B4945" s="209" t="s">
        <v>8970</v>
      </c>
      <c r="C4945" s="209" t="s">
        <v>8291</v>
      </c>
      <c r="D4945" s="209" t="s">
        <v>9236</v>
      </c>
      <c r="E4945" s="210" t="s">
        <v>357</v>
      </c>
      <c r="F4945" s="209" t="s">
        <v>357</v>
      </c>
      <c r="G4945" s="209">
        <v>104320</v>
      </c>
      <c r="H4945" s="209" t="s">
        <v>10488</v>
      </c>
      <c r="I4945" s="209" t="s">
        <v>161</v>
      </c>
      <c r="J4945" s="209" t="s">
        <v>5447</v>
      </c>
      <c r="K4945" s="210">
        <v>11.55</v>
      </c>
      <c r="L4945" s="209" t="s">
        <v>5390</v>
      </c>
    </row>
    <row r="4946" spans="1:12" ht="13.5">
      <c r="A4946" s="209" t="s">
        <v>8969</v>
      </c>
      <c r="B4946" s="209" t="s">
        <v>8970</v>
      </c>
      <c r="C4946" s="209" t="s">
        <v>8291</v>
      </c>
      <c r="D4946" s="209" t="s">
        <v>9236</v>
      </c>
      <c r="E4946" s="210" t="s">
        <v>357</v>
      </c>
      <c r="F4946" s="209" t="s">
        <v>357</v>
      </c>
      <c r="G4946" s="209">
        <v>104321</v>
      </c>
      <c r="H4946" s="209" t="s">
        <v>10489</v>
      </c>
      <c r="I4946" s="209" t="s">
        <v>161</v>
      </c>
      <c r="J4946" s="209" t="s">
        <v>5447</v>
      </c>
      <c r="K4946" s="210">
        <v>4.6900000000000004</v>
      </c>
      <c r="L4946" s="209" t="s">
        <v>5390</v>
      </c>
    </row>
    <row r="4947" spans="1:12" ht="13.5">
      <c r="A4947" s="209" t="s">
        <v>8969</v>
      </c>
      <c r="B4947" s="209" t="s">
        <v>8970</v>
      </c>
      <c r="C4947" s="209" t="s">
        <v>8291</v>
      </c>
      <c r="D4947" s="209" t="s">
        <v>9236</v>
      </c>
      <c r="E4947" s="210" t="s">
        <v>357</v>
      </c>
      <c r="F4947" s="209" t="s">
        <v>357</v>
      </c>
      <c r="G4947" s="209">
        <v>104322</v>
      </c>
      <c r="H4947" s="209" t="s">
        <v>10490</v>
      </c>
      <c r="I4947" s="209" t="s">
        <v>161</v>
      </c>
      <c r="J4947" s="209" t="s">
        <v>5447</v>
      </c>
      <c r="K4947" s="210">
        <v>7.28</v>
      </c>
      <c r="L4947" s="209" t="s">
        <v>5390</v>
      </c>
    </row>
    <row r="4948" spans="1:12" ht="13.5">
      <c r="A4948" s="209" t="s">
        <v>8969</v>
      </c>
      <c r="B4948" s="209" t="s">
        <v>8970</v>
      </c>
      <c r="C4948" s="209" t="s">
        <v>8291</v>
      </c>
      <c r="D4948" s="209" t="s">
        <v>9236</v>
      </c>
      <c r="E4948" s="210" t="s">
        <v>357</v>
      </c>
      <c r="F4948" s="209" t="s">
        <v>357</v>
      </c>
      <c r="G4948" s="209">
        <v>104323</v>
      </c>
      <c r="H4948" s="209" t="s">
        <v>10491</v>
      </c>
      <c r="I4948" s="209" t="s">
        <v>161</v>
      </c>
      <c r="J4948" s="209" t="s">
        <v>5447</v>
      </c>
      <c r="K4948" s="210">
        <v>8.33</v>
      </c>
      <c r="L4948" s="209" t="s">
        <v>5390</v>
      </c>
    </row>
    <row r="4949" spans="1:12" ht="13.5">
      <c r="A4949" s="209" t="s">
        <v>8969</v>
      </c>
      <c r="B4949" s="209" t="s">
        <v>8970</v>
      </c>
      <c r="C4949" s="209" t="s">
        <v>8291</v>
      </c>
      <c r="D4949" s="209" t="s">
        <v>9236</v>
      </c>
      <c r="E4949" s="210" t="s">
        <v>357</v>
      </c>
      <c r="F4949" s="209" t="s">
        <v>357</v>
      </c>
      <c r="G4949" s="209">
        <v>104324</v>
      </c>
      <c r="H4949" s="209" t="s">
        <v>10492</v>
      </c>
      <c r="I4949" s="209" t="s">
        <v>161</v>
      </c>
      <c r="J4949" s="209" t="s">
        <v>5447</v>
      </c>
      <c r="K4949" s="210">
        <v>13.48</v>
      </c>
      <c r="L4949" s="209" t="s">
        <v>5390</v>
      </c>
    </row>
    <row r="4950" spans="1:12" ht="13.5">
      <c r="A4950" s="209" t="s">
        <v>8969</v>
      </c>
      <c r="B4950" s="209" t="s">
        <v>8970</v>
      </c>
      <c r="C4950" s="209" t="s">
        <v>8291</v>
      </c>
      <c r="D4950" s="209" t="s">
        <v>9236</v>
      </c>
      <c r="E4950" s="210" t="s">
        <v>357</v>
      </c>
      <c r="F4950" s="209" t="s">
        <v>357</v>
      </c>
      <c r="G4950" s="209">
        <v>104341</v>
      </c>
      <c r="H4950" s="209" t="s">
        <v>10493</v>
      </c>
      <c r="I4950" s="209" t="s">
        <v>161</v>
      </c>
      <c r="J4950" s="209" t="s">
        <v>5447</v>
      </c>
      <c r="K4950" s="210">
        <v>10.57</v>
      </c>
      <c r="L4950" s="209" t="s">
        <v>5390</v>
      </c>
    </row>
    <row r="4951" spans="1:12" ht="13.5">
      <c r="A4951" s="209" t="s">
        <v>8969</v>
      </c>
      <c r="B4951" s="209" t="s">
        <v>8970</v>
      </c>
      <c r="C4951" s="209" t="s">
        <v>8291</v>
      </c>
      <c r="D4951" s="209" t="s">
        <v>9236</v>
      </c>
      <c r="E4951" s="210" t="s">
        <v>357</v>
      </c>
      <c r="F4951" s="209" t="s">
        <v>357</v>
      </c>
      <c r="G4951" s="209">
        <v>104343</v>
      </c>
      <c r="H4951" s="209" t="s">
        <v>10494</v>
      </c>
      <c r="I4951" s="209" t="s">
        <v>161</v>
      </c>
      <c r="J4951" s="209" t="s">
        <v>5447</v>
      </c>
      <c r="K4951" s="210">
        <v>33.82</v>
      </c>
      <c r="L4951" s="209" t="s">
        <v>5390</v>
      </c>
    </row>
    <row r="4952" spans="1:12" ht="13.5">
      <c r="A4952" s="209" t="s">
        <v>8969</v>
      </c>
      <c r="B4952" s="209" t="s">
        <v>8970</v>
      </c>
      <c r="C4952" s="209" t="s">
        <v>8291</v>
      </c>
      <c r="D4952" s="209" t="s">
        <v>9236</v>
      </c>
      <c r="E4952" s="210" t="s">
        <v>357</v>
      </c>
      <c r="F4952" s="209" t="s">
        <v>357</v>
      </c>
      <c r="G4952" s="209">
        <v>104344</v>
      </c>
      <c r="H4952" s="209" t="s">
        <v>10495</v>
      </c>
      <c r="I4952" s="209" t="s">
        <v>161</v>
      </c>
      <c r="J4952" s="209" t="s">
        <v>5447</v>
      </c>
      <c r="K4952" s="210">
        <v>40.909999999999997</v>
      </c>
      <c r="L4952" s="209" t="s">
        <v>5390</v>
      </c>
    </row>
    <row r="4953" spans="1:12" ht="13.5">
      <c r="A4953" s="209" t="s">
        <v>8969</v>
      </c>
      <c r="B4953" s="209" t="s">
        <v>8970</v>
      </c>
      <c r="C4953" s="209" t="s">
        <v>8291</v>
      </c>
      <c r="D4953" s="209" t="s">
        <v>9236</v>
      </c>
      <c r="E4953" s="210" t="s">
        <v>357</v>
      </c>
      <c r="F4953" s="209" t="s">
        <v>357</v>
      </c>
      <c r="G4953" s="209">
        <v>104345</v>
      </c>
      <c r="H4953" s="209" t="s">
        <v>10496</v>
      </c>
      <c r="I4953" s="209" t="s">
        <v>161</v>
      </c>
      <c r="J4953" s="209" t="s">
        <v>5447</v>
      </c>
      <c r="K4953" s="210">
        <v>43.22</v>
      </c>
      <c r="L4953" s="209" t="s">
        <v>5390</v>
      </c>
    </row>
    <row r="4954" spans="1:12" ht="13.5">
      <c r="A4954" s="209" t="s">
        <v>8969</v>
      </c>
      <c r="B4954" s="209" t="s">
        <v>8970</v>
      </c>
      <c r="C4954" s="209" t="s">
        <v>8291</v>
      </c>
      <c r="D4954" s="209" t="s">
        <v>9236</v>
      </c>
      <c r="E4954" s="210" t="s">
        <v>357</v>
      </c>
      <c r="F4954" s="209" t="s">
        <v>357</v>
      </c>
      <c r="G4954" s="209">
        <v>104346</v>
      </c>
      <c r="H4954" s="209" t="s">
        <v>10497</v>
      </c>
      <c r="I4954" s="209" t="s">
        <v>161</v>
      </c>
      <c r="J4954" s="209" t="s">
        <v>5447</v>
      </c>
      <c r="K4954" s="210">
        <v>45.46</v>
      </c>
      <c r="L4954" s="209" t="s">
        <v>5390</v>
      </c>
    </row>
    <row r="4955" spans="1:12" ht="13.5">
      <c r="A4955" s="209" t="s">
        <v>8969</v>
      </c>
      <c r="B4955" s="209" t="s">
        <v>8970</v>
      </c>
      <c r="C4955" s="209" t="s">
        <v>8291</v>
      </c>
      <c r="D4955" s="209" t="s">
        <v>9236</v>
      </c>
      <c r="E4955" s="210" t="s">
        <v>357</v>
      </c>
      <c r="F4955" s="209" t="s">
        <v>357</v>
      </c>
      <c r="G4955" s="209">
        <v>104347</v>
      </c>
      <c r="H4955" s="209" t="s">
        <v>10498</v>
      </c>
      <c r="I4955" s="209" t="s">
        <v>161</v>
      </c>
      <c r="J4955" s="209" t="s">
        <v>5447</v>
      </c>
      <c r="K4955" s="210">
        <v>48.44</v>
      </c>
      <c r="L4955" s="209" t="s">
        <v>5390</v>
      </c>
    </row>
    <row r="4956" spans="1:12" ht="13.5">
      <c r="A4956" s="209" t="s">
        <v>8969</v>
      </c>
      <c r="B4956" s="209" t="s">
        <v>8970</v>
      </c>
      <c r="C4956" s="209" t="s">
        <v>8291</v>
      </c>
      <c r="D4956" s="209" t="s">
        <v>9236</v>
      </c>
      <c r="E4956" s="210" t="s">
        <v>357</v>
      </c>
      <c r="F4956" s="209" t="s">
        <v>357</v>
      </c>
      <c r="G4956" s="209">
        <v>104348</v>
      </c>
      <c r="H4956" s="209" t="s">
        <v>10499</v>
      </c>
      <c r="I4956" s="209" t="s">
        <v>161</v>
      </c>
      <c r="J4956" s="209" t="s">
        <v>5447</v>
      </c>
      <c r="K4956" s="210">
        <v>12.14</v>
      </c>
      <c r="L4956" s="209" t="s">
        <v>5390</v>
      </c>
    </row>
    <row r="4957" spans="1:12" ht="13.5">
      <c r="A4957" s="209" t="s">
        <v>8969</v>
      </c>
      <c r="B4957" s="209" t="s">
        <v>8970</v>
      </c>
      <c r="C4957" s="209" t="s">
        <v>8291</v>
      </c>
      <c r="D4957" s="209" t="s">
        <v>9236</v>
      </c>
      <c r="E4957" s="210" t="s">
        <v>357</v>
      </c>
      <c r="F4957" s="209" t="s">
        <v>357</v>
      </c>
      <c r="G4957" s="209">
        <v>104350</v>
      </c>
      <c r="H4957" s="209" t="s">
        <v>10500</v>
      </c>
      <c r="I4957" s="209" t="s">
        <v>161</v>
      </c>
      <c r="J4957" s="209" t="s">
        <v>5447</v>
      </c>
      <c r="K4957" s="210">
        <v>30.61</v>
      </c>
      <c r="L4957" s="209" t="s">
        <v>5390</v>
      </c>
    </row>
    <row r="4958" spans="1:12" ht="13.5">
      <c r="A4958" s="209" t="s">
        <v>8969</v>
      </c>
      <c r="B4958" s="209" t="s">
        <v>8970</v>
      </c>
      <c r="C4958" s="209" t="s">
        <v>8291</v>
      </c>
      <c r="D4958" s="209" t="s">
        <v>9236</v>
      </c>
      <c r="E4958" s="210" t="s">
        <v>357</v>
      </c>
      <c r="F4958" s="209" t="s">
        <v>357</v>
      </c>
      <c r="G4958" s="209">
        <v>104351</v>
      </c>
      <c r="H4958" s="209" t="s">
        <v>10501</v>
      </c>
      <c r="I4958" s="209" t="s">
        <v>161</v>
      </c>
      <c r="J4958" s="209" t="s">
        <v>5447</v>
      </c>
      <c r="K4958" s="210">
        <v>24.83</v>
      </c>
      <c r="L4958" s="209" t="s">
        <v>5390</v>
      </c>
    </row>
    <row r="4959" spans="1:12" ht="13.5">
      <c r="A4959" s="209" t="s">
        <v>8969</v>
      </c>
      <c r="B4959" s="209" t="s">
        <v>8970</v>
      </c>
      <c r="C4959" s="209" t="s">
        <v>8291</v>
      </c>
      <c r="D4959" s="209" t="s">
        <v>9236</v>
      </c>
      <c r="E4959" s="210" t="s">
        <v>357</v>
      </c>
      <c r="F4959" s="209" t="s">
        <v>357</v>
      </c>
      <c r="G4959" s="209">
        <v>104352</v>
      </c>
      <c r="H4959" s="209" t="s">
        <v>10502</v>
      </c>
      <c r="I4959" s="209" t="s">
        <v>161</v>
      </c>
      <c r="J4959" s="209" t="s">
        <v>5447</v>
      </c>
      <c r="K4959" s="210">
        <v>39.96</v>
      </c>
      <c r="L4959" s="209" t="s">
        <v>5390</v>
      </c>
    </row>
    <row r="4960" spans="1:12" ht="13.5">
      <c r="A4960" s="209" t="s">
        <v>8969</v>
      </c>
      <c r="B4960" s="209" t="s">
        <v>8970</v>
      </c>
      <c r="C4960" s="209" t="s">
        <v>8291</v>
      </c>
      <c r="D4960" s="209" t="s">
        <v>9236</v>
      </c>
      <c r="E4960" s="210" t="s">
        <v>357</v>
      </c>
      <c r="F4960" s="209" t="s">
        <v>357</v>
      </c>
      <c r="G4960" s="209">
        <v>104353</v>
      </c>
      <c r="H4960" s="209" t="s">
        <v>10503</v>
      </c>
      <c r="I4960" s="209" t="s">
        <v>161</v>
      </c>
      <c r="J4960" s="209" t="s">
        <v>5447</v>
      </c>
      <c r="K4960" s="210">
        <v>42.27</v>
      </c>
      <c r="L4960" s="209" t="s">
        <v>5390</v>
      </c>
    </row>
    <row r="4961" spans="1:12" ht="13.5">
      <c r="A4961" s="209" t="s">
        <v>8969</v>
      </c>
      <c r="B4961" s="209" t="s">
        <v>8970</v>
      </c>
      <c r="C4961" s="209" t="s">
        <v>8291</v>
      </c>
      <c r="D4961" s="209" t="s">
        <v>9236</v>
      </c>
      <c r="E4961" s="210" t="s">
        <v>357</v>
      </c>
      <c r="F4961" s="209" t="s">
        <v>357</v>
      </c>
      <c r="G4961" s="209">
        <v>104354</v>
      </c>
      <c r="H4961" s="209" t="s">
        <v>10504</v>
      </c>
      <c r="I4961" s="209" t="s">
        <v>161</v>
      </c>
      <c r="J4961" s="209" t="s">
        <v>5447</v>
      </c>
      <c r="K4961" s="210">
        <v>45.63</v>
      </c>
      <c r="L4961" s="209" t="s">
        <v>5390</v>
      </c>
    </row>
    <row r="4962" spans="1:12" ht="13.5">
      <c r="A4962" s="209" t="s">
        <v>8969</v>
      </c>
      <c r="B4962" s="209" t="s">
        <v>8970</v>
      </c>
      <c r="C4962" s="209" t="s">
        <v>8291</v>
      </c>
      <c r="D4962" s="209" t="s">
        <v>9236</v>
      </c>
      <c r="E4962" s="210" t="s">
        <v>357</v>
      </c>
      <c r="F4962" s="209" t="s">
        <v>357</v>
      </c>
      <c r="G4962" s="209">
        <v>104355</v>
      </c>
      <c r="H4962" s="209" t="s">
        <v>10505</v>
      </c>
      <c r="I4962" s="209" t="s">
        <v>161</v>
      </c>
      <c r="J4962" s="209" t="s">
        <v>5447</v>
      </c>
      <c r="K4962" s="210">
        <v>48.61</v>
      </c>
      <c r="L4962" s="209" t="s">
        <v>5390</v>
      </c>
    </row>
    <row r="4963" spans="1:12" ht="13.5">
      <c r="A4963" s="209" t="s">
        <v>8969</v>
      </c>
      <c r="B4963" s="209" t="s">
        <v>8970</v>
      </c>
      <c r="C4963" s="209" t="s">
        <v>8291</v>
      </c>
      <c r="D4963" s="209" t="s">
        <v>9236</v>
      </c>
      <c r="E4963" s="210" t="s">
        <v>357</v>
      </c>
      <c r="F4963" s="209" t="s">
        <v>357</v>
      </c>
      <c r="G4963" s="209">
        <v>104356</v>
      </c>
      <c r="H4963" s="209" t="s">
        <v>10506</v>
      </c>
      <c r="I4963" s="209" t="s">
        <v>161</v>
      </c>
      <c r="J4963" s="209" t="s">
        <v>5447</v>
      </c>
      <c r="K4963" s="210">
        <v>32.67</v>
      </c>
      <c r="L4963" s="209" t="s">
        <v>5390</v>
      </c>
    </row>
    <row r="4964" spans="1:12" ht="13.5">
      <c r="A4964" s="209" t="s">
        <v>8969</v>
      </c>
      <c r="B4964" s="209" t="s">
        <v>8970</v>
      </c>
      <c r="C4964" s="209" t="s">
        <v>8291</v>
      </c>
      <c r="D4964" s="209" t="s">
        <v>9236</v>
      </c>
      <c r="E4964" s="210" t="s">
        <v>357</v>
      </c>
      <c r="F4964" s="209" t="s">
        <v>357</v>
      </c>
      <c r="G4964" s="209">
        <v>104357</v>
      </c>
      <c r="H4964" s="209" t="s">
        <v>10507</v>
      </c>
      <c r="I4964" s="209" t="s">
        <v>161</v>
      </c>
      <c r="J4964" s="209" t="s">
        <v>5447</v>
      </c>
      <c r="K4964" s="210">
        <v>19.489999999999998</v>
      </c>
      <c r="L4964" s="209" t="s">
        <v>5390</v>
      </c>
    </row>
    <row r="4965" spans="1:12" ht="13.5">
      <c r="A4965" s="209" t="s">
        <v>8969</v>
      </c>
      <c r="B4965" s="209" t="s">
        <v>8970</v>
      </c>
      <c r="C4965" s="209" t="s">
        <v>8291</v>
      </c>
      <c r="D4965" s="209" t="s">
        <v>9236</v>
      </c>
      <c r="E4965" s="210" t="s">
        <v>357</v>
      </c>
      <c r="F4965" s="209" t="s">
        <v>357</v>
      </c>
      <c r="G4965" s="209">
        <v>104576</v>
      </c>
      <c r="H4965" s="209" t="s">
        <v>10508</v>
      </c>
      <c r="I4965" s="209" t="s">
        <v>161</v>
      </c>
      <c r="J4965" s="209" t="s">
        <v>5389</v>
      </c>
      <c r="K4965" s="210">
        <v>13.16</v>
      </c>
      <c r="L4965" s="209" t="s">
        <v>5390</v>
      </c>
    </row>
    <row r="4966" spans="1:12" ht="13.5">
      <c r="A4966" s="209" t="s">
        <v>8969</v>
      </c>
      <c r="B4966" s="209" t="s">
        <v>8970</v>
      </c>
      <c r="C4966" s="209" t="s">
        <v>8291</v>
      </c>
      <c r="D4966" s="209" t="s">
        <v>9236</v>
      </c>
      <c r="E4966" s="210" t="s">
        <v>357</v>
      </c>
      <c r="F4966" s="209" t="s">
        <v>357</v>
      </c>
      <c r="G4966" s="209">
        <v>104577</v>
      </c>
      <c r="H4966" s="209" t="s">
        <v>10509</v>
      </c>
      <c r="I4966" s="209" t="s">
        <v>161</v>
      </c>
      <c r="J4966" s="209" t="s">
        <v>5389</v>
      </c>
      <c r="K4966" s="210">
        <v>17.95</v>
      </c>
      <c r="L4966" s="209" t="s">
        <v>5390</v>
      </c>
    </row>
    <row r="4967" spans="1:12" ht="13.5">
      <c r="A4967" s="209" t="s">
        <v>8969</v>
      </c>
      <c r="B4967" s="209" t="s">
        <v>8970</v>
      </c>
      <c r="C4967" s="209" t="s">
        <v>8291</v>
      </c>
      <c r="D4967" s="209" t="s">
        <v>9236</v>
      </c>
      <c r="E4967" s="210" t="s">
        <v>357</v>
      </c>
      <c r="F4967" s="209" t="s">
        <v>357</v>
      </c>
      <c r="G4967" s="209">
        <v>104578</v>
      </c>
      <c r="H4967" s="209" t="s">
        <v>10510</v>
      </c>
      <c r="I4967" s="209" t="s">
        <v>161</v>
      </c>
      <c r="J4967" s="209" t="s">
        <v>5389</v>
      </c>
      <c r="K4967" s="210">
        <v>19.22</v>
      </c>
      <c r="L4967" s="209" t="s">
        <v>5390</v>
      </c>
    </row>
    <row r="4968" spans="1:12" ht="13.5">
      <c r="A4968" s="209" t="s">
        <v>8969</v>
      </c>
      <c r="B4968" s="209" t="s">
        <v>8970</v>
      </c>
      <c r="C4968" s="209" t="s">
        <v>8291</v>
      </c>
      <c r="D4968" s="209" t="s">
        <v>9236</v>
      </c>
      <c r="E4968" s="210" t="s">
        <v>357</v>
      </c>
      <c r="F4968" s="209" t="s">
        <v>357</v>
      </c>
      <c r="G4968" s="209">
        <v>104579</v>
      </c>
      <c r="H4968" s="209" t="s">
        <v>10511</v>
      </c>
      <c r="I4968" s="209" t="s">
        <v>161</v>
      </c>
      <c r="J4968" s="209" t="s">
        <v>5389</v>
      </c>
      <c r="K4968" s="210">
        <v>25.38</v>
      </c>
      <c r="L4968" s="209" t="s">
        <v>5390</v>
      </c>
    </row>
    <row r="4969" spans="1:12" ht="13.5">
      <c r="A4969" s="209" t="s">
        <v>8969</v>
      </c>
      <c r="B4969" s="209" t="s">
        <v>8970</v>
      </c>
      <c r="C4969" s="209" t="s">
        <v>8291</v>
      </c>
      <c r="D4969" s="209" t="s">
        <v>9236</v>
      </c>
      <c r="E4969" s="210" t="s">
        <v>357</v>
      </c>
      <c r="F4969" s="209" t="s">
        <v>357</v>
      </c>
      <c r="G4969" s="209">
        <v>104581</v>
      </c>
      <c r="H4969" s="209" t="s">
        <v>10512</v>
      </c>
      <c r="I4969" s="209" t="s">
        <v>161</v>
      </c>
      <c r="J4969" s="209" t="s">
        <v>5389</v>
      </c>
      <c r="K4969" s="210">
        <v>12.01</v>
      </c>
      <c r="L4969" s="209" t="s">
        <v>5390</v>
      </c>
    </row>
    <row r="4970" spans="1:12" ht="13.5">
      <c r="A4970" s="209" t="s">
        <v>8969</v>
      </c>
      <c r="B4970" s="209" t="s">
        <v>8970</v>
      </c>
      <c r="C4970" s="209" t="s">
        <v>8291</v>
      </c>
      <c r="D4970" s="209" t="s">
        <v>9236</v>
      </c>
      <c r="E4970" s="210" t="s">
        <v>357</v>
      </c>
      <c r="F4970" s="209" t="s">
        <v>357</v>
      </c>
      <c r="G4970" s="209">
        <v>104582</v>
      </c>
      <c r="H4970" s="209" t="s">
        <v>10513</v>
      </c>
      <c r="I4970" s="209" t="s">
        <v>161</v>
      </c>
      <c r="J4970" s="209" t="s">
        <v>5389</v>
      </c>
      <c r="K4970" s="210">
        <v>15.41</v>
      </c>
      <c r="L4970" s="209" t="s">
        <v>5390</v>
      </c>
    </row>
    <row r="4971" spans="1:12" ht="13.5">
      <c r="A4971" s="209" t="s">
        <v>8969</v>
      </c>
      <c r="B4971" s="209" t="s">
        <v>8970</v>
      </c>
      <c r="C4971" s="209" t="s">
        <v>8291</v>
      </c>
      <c r="D4971" s="209" t="s">
        <v>9236</v>
      </c>
      <c r="E4971" s="210" t="s">
        <v>357</v>
      </c>
      <c r="F4971" s="209" t="s">
        <v>357</v>
      </c>
      <c r="G4971" s="209">
        <v>104583</v>
      </c>
      <c r="H4971" s="209" t="s">
        <v>10514</v>
      </c>
      <c r="I4971" s="209" t="s">
        <v>161</v>
      </c>
      <c r="J4971" s="209" t="s">
        <v>5389</v>
      </c>
      <c r="K4971" s="210">
        <v>25.21</v>
      </c>
      <c r="L4971" s="209" t="s">
        <v>5390</v>
      </c>
    </row>
    <row r="4972" spans="1:12" ht="13.5">
      <c r="A4972" s="209" t="s">
        <v>8969</v>
      </c>
      <c r="B4972" s="209" t="s">
        <v>8970</v>
      </c>
      <c r="C4972" s="209" t="s">
        <v>8291</v>
      </c>
      <c r="D4972" s="209" t="s">
        <v>9236</v>
      </c>
      <c r="E4972" s="210" t="s">
        <v>357</v>
      </c>
      <c r="F4972" s="209" t="s">
        <v>357</v>
      </c>
      <c r="G4972" s="209">
        <v>104584</v>
      </c>
      <c r="H4972" s="209" t="s">
        <v>10515</v>
      </c>
      <c r="I4972" s="209" t="s">
        <v>161</v>
      </c>
      <c r="J4972" s="209" t="s">
        <v>5389</v>
      </c>
      <c r="K4972" s="210">
        <v>30.2</v>
      </c>
      <c r="L4972" s="209" t="s">
        <v>5390</v>
      </c>
    </row>
    <row r="4973" spans="1:12" ht="13.5">
      <c r="A4973" s="209" t="s">
        <v>8969</v>
      </c>
      <c r="B4973" s="209" t="s">
        <v>8970</v>
      </c>
      <c r="C4973" s="209" t="s">
        <v>10516</v>
      </c>
      <c r="D4973" s="209" t="s">
        <v>10517</v>
      </c>
      <c r="E4973" s="210" t="s">
        <v>357</v>
      </c>
      <c r="F4973" s="209" t="s">
        <v>357</v>
      </c>
      <c r="G4973" s="209">
        <v>97895</v>
      </c>
      <c r="H4973" s="209" t="s">
        <v>10518</v>
      </c>
      <c r="I4973" s="209" t="s">
        <v>161</v>
      </c>
      <c r="J4973" s="209" t="s">
        <v>5389</v>
      </c>
      <c r="K4973" s="210">
        <v>183.98</v>
      </c>
      <c r="L4973" s="209" t="s">
        <v>5390</v>
      </c>
    </row>
    <row r="4974" spans="1:12" ht="13.5">
      <c r="A4974" s="209" t="s">
        <v>8969</v>
      </c>
      <c r="B4974" s="209" t="s">
        <v>8970</v>
      </c>
      <c r="C4974" s="209" t="s">
        <v>10516</v>
      </c>
      <c r="D4974" s="209" t="s">
        <v>10517</v>
      </c>
      <c r="E4974" s="210" t="s">
        <v>357</v>
      </c>
      <c r="F4974" s="209" t="s">
        <v>357</v>
      </c>
      <c r="G4974" s="209">
        <v>97896</v>
      </c>
      <c r="H4974" s="209" t="s">
        <v>10519</v>
      </c>
      <c r="I4974" s="209" t="s">
        <v>161</v>
      </c>
      <c r="J4974" s="209" t="s">
        <v>5389</v>
      </c>
      <c r="K4974" s="210">
        <v>340.08</v>
      </c>
      <c r="L4974" s="209" t="s">
        <v>5390</v>
      </c>
    </row>
    <row r="4975" spans="1:12" ht="13.5">
      <c r="A4975" s="209" t="s">
        <v>8969</v>
      </c>
      <c r="B4975" s="209" t="s">
        <v>8970</v>
      </c>
      <c r="C4975" s="209" t="s">
        <v>10516</v>
      </c>
      <c r="D4975" s="209" t="s">
        <v>10517</v>
      </c>
      <c r="E4975" s="210" t="s">
        <v>357</v>
      </c>
      <c r="F4975" s="209" t="s">
        <v>357</v>
      </c>
      <c r="G4975" s="209">
        <v>97897</v>
      </c>
      <c r="H4975" s="209" t="s">
        <v>10520</v>
      </c>
      <c r="I4975" s="209" t="s">
        <v>161</v>
      </c>
      <c r="J4975" s="209" t="s">
        <v>5389</v>
      </c>
      <c r="K4975" s="210">
        <v>439.67</v>
      </c>
      <c r="L4975" s="209" t="s">
        <v>5390</v>
      </c>
    </row>
    <row r="4976" spans="1:12" ht="13.5">
      <c r="A4976" s="209" t="s">
        <v>8969</v>
      </c>
      <c r="B4976" s="209" t="s">
        <v>8970</v>
      </c>
      <c r="C4976" s="209" t="s">
        <v>10516</v>
      </c>
      <c r="D4976" s="209" t="s">
        <v>10517</v>
      </c>
      <c r="E4976" s="210" t="s">
        <v>357</v>
      </c>
      <c r="F4976" s="209" t="s">
        <v>357</v>
      </c>
      <c r="G4976" s="209">
        <v>97898</v>
      </c>
      <c r="H4976" s="209" t="s">
        <v>10521</v>
      </c>
      <c r="I4976" s="209" t="s">
        <v>161</v>
      </c>
      <c r="J4976" s="209" t="s">
        <v>5389</v>
      </c>
      <c r="K4976" s="210">
        <v>839.13</v>
      </c>
      <c r="L4976" s="209" t="s">
        <v>5390</v>
      </c>
    </row>
    <row r="4977" spans="1:12" ht="13.5">
      <c r="A4977" s="209" t="s">
        <v>8969</v>
      </c>
      <c r="B4977" s="209" t="s">
        <v>8970</v>
      </c>
      <c r="C4977" s="209" t="s">
        <v>10516</v>
      </c>
      <c r="D4977" s="209" t="s">
        <v>10517</v>
      </c>
      <c r="E4977" s="210" t="s">
        <v>357</v>
      </c>
      <c r="F4977" s="209" t="s">
        <v>357</v>
      </c>
      <c r="G4977" s="209">
        <v>97900</v>
      </c>
      <c r="H4977" s="209" t="s">
        <v>10522</v>
      </c>
      <c r="I4977" s="209" t="s">
        <v>161</v>
      </c>
      <c r="J4977" s="209" t="s">
        <v>5389</v>
      </c>
      <c r="K4977" s="210">
        <v>174.94</v>
      </c>
      <c r="L4977" s="209" t="s">
        <v>5390</v>
      </c>
    </row>
    <row r="4978" spans="1:12" ht="13.5">
      <c r="A4978" s="209" t="s">
        <v>8969</v>
      </c>
      <c r="B4978" s="209" t="s">
        <v>8970</v>
      </c>
      <c r="C4978" s="209" t="s">
        <v>10516</v>
      </c>
      <c r="D4978" s="209" t="s">
        <v>10517</v>
      </c>
      <c r="E4978" s="210" t="s">
        <v>357</v>
      </c>
      <c r="F4978" s="209" t="s">
        <v>357</v>
      </c>
      <c r="G4978" s="209">
        <v>97901</v>
      </c>
      <c r="H4978" s="209" t="s">
        <v>10523</v>
      </c>
      <c r="I4978" s="209" t="s">
        <v>161</v>
      </c>
      <c r="J4978" s="209" t="s">
        <v>5389</v>
      </c>
      <c r="K4978" s="210">
        <v>274.87</v>
      </c>
      <c r="L4978" s="209" t="s">
        <v>5390</v>
      </c>
    </row>
    <row r="4979" spans="1:12" ht="13.5">
      <c r="A4979" s="209" t="s">
        <v>8969</v>
      </c>
      <c r="B4979" s="209" t="s">
        <v>8970</v>
      </c>
      <c r="C4979" s="209" t="s">
        <v>10516</v>
      </c>
      <c r="D4979" s="209" t="s">
        <v>10517</v>
      </c>
      <c r="E4979" s="210" t="s">
        <v>357</v>
      </c>
      <c r="F4979" s="209" t="s">
        <v>357</v>
      </c>
      <c r="G4979" s="209">
        <v>97902</v>
      </c>
      <c r="H4979" s="209" t="s">
        <v>10524</v>
      </c>
      <c r="I4979" s="209" t="s">
        <v>161</v>
      </c>
      <c r="J4979" s="209" t="s">
        <v>5389</v>
      </c>
      <c r="K4979" s="210">
        <v>537.70000000000005</v>
      </c>
      <c r="L4979" s="209" t="s">
        <v>5390</v>
      </c>
    </row>
    <row r="4980" spans="1:12" ht="13.5">
      <c r="A4980" s="209" t="s">
        <v>8969</v>
      </c>
      <c r="B4980" s="209" t="s">
        <v>8970</v>
      </c>
      <c r="C4980" s="209" t="s">
        <v>10516</v>
      </c>
      <c r="D4980" s="209" t="s">
        <v>10517</v>
      </c>
      <c r="E4980" s="210" t="s">
        <v>357</v>
      </c>
      <c r="F4980" s="209" t="s">
        <v>357</v>
      </c>
      <c r="G4980" s="209">
        <v>97903</v>
      </c>
      <c r="H4980" s="209" t="s">
        <v>10525</v>
      </c>
      <c r="I4980" s="209" t="s">
        <v>161</v>
      </c>
      <c r="J4980" s="209" t="s">
        <v>5389</v>
      </c>
      <c r="K4980" s="210">
        <v>747.52</v>
      </c>
      <c r="L4980" s="209" t="s">
        <v>5390</v>
      </c>
    </row>
    <row r="4981" spans="1:12" ht="13.5">
      <c r="A4981" s="209" t="s">
        <v>8969</v>
      </c>
      <c r="B4981" s="209" t="s">
        <v>8970</v>
      </c>
      <c r="C4981" s="209" t="s">
        <v>10516</v>
      </c>
      <c r="D4981" s="209" t="s">
        <v>10517</v>
      </c>
      <c r="E4981" s="210" t="s">
        <v>357</v>
      </c>
      <c r="F4981" s="209" t="s">
        <v>357</v>
      </c>
      <c r="G4981" s="209">
        <v>97904</v>
      </c>
      <c r="H4981" s="209" t="s">
        <v>10526</v>
      </c>
      <c r="I4981" s="209" t="s">
        <v>161</v>
      </c>
      <c r="J4981" s="209" t="s">
        <v>5389</v>
      </c>
      <c r="K4981" s="210">
        <v>901.53</v>
      </c>
      <c r="L4981" s="209" t="s">
        <v>5390</v>
      </c>
    </row>
    <row r="4982" spans="1:12" ht="13.5">
      <c r="A4982" s="209" t="s">
        <v>8969</v>
      </c>
      <c r="B4982" s="209" t="s">
        <v>8970</v>
      </c>
      <c r="C4982" s="209" t="s">
        <v>10516</v>
      </c>
      <c r="D4982" s="209" t="s">
        <v>10517</v>
      </c>
      <c r="E4982" s="210" t="s">
        <v>357</v>
      </c>
      <c r="F4982" s="209" t="s">
        <v>357</v>
      </c>
      <c r="G4982" s="209">
        <v>97905</v>
      </c>
      <c r="H4982" s="209" t="s">
        <v>10527</v>
      </c>
      <c r="I4982" s="209" t="s">
        <v>161</v>
      </c>
      <c r="J4982" s="209" t="s">
        <v>5389</v>
      </c>
      <c r="K4982" s="210">
        <v>220.35</v>
      </c>
      <c r="L4982" s="209" t="s">
        <v>5390</v>
      </c>
    </row>
    <row r="4983" spans="1:12" ht="13.5">
      <c r="A4983" s="209" t="s">
        <v>8969</v>
      </c>
      <c r="B4983" s="209" t="s">
        <v>8970</v>
      </c>
      <c r="C4983" s="209" t="s">
        <v>10516</v>
      </c>
      <c r="D4983" s="209" t="s">
        <v>10517</v>
      </c>
      <c r="E4983" s="210" t="s">
        <v>357</v>
      </c>
      <c r="F4983" s="209" t="s">
        <v>357</v>
      </c>
      <c r="G4983" s="209">
        <v>97906</v>
      </c>
      <c r="H4983" s="209" t="s">
        <v>10528</v>
      </c>
      <c r="I4983" s="209" t="s">
        <v>161</v>
      </c>
      <c r="J4983" s="209" t="s">
        <v>5389</v>
      </c>
      <c r="K4983" s="210">
        <v>412.05</v>
      </c>
      <c r="L4983" s="209" t="s">
        <v>5390</v>
      </c>
    </row>
    <row r="4984" spans="1:12" ht="13.5">
      <c r="A4984" s="209" t="s">
        <v>8969</v>
      </c>
      <c r="B4984" s="209" t="s">
        <v>8970</v>
      </c>
      <c r="C4984" s="209" t="s">
        <v>10516</v>
      </c>
      <c r="D4984" s="209" t="s">
        <v>10517</v>
      </c>
      <c r="E4984" s="210" t="s">
        <v>357</v>
      </c>
      <c r="F4984" s="209" t="s">
        <v>357</v>
      </c>
      <c r="G4984" s="209">
        <v>97907</v>
      </c>
      <c r="H4984" s="209" t="s">
        <v>10529</v>
      </c>
      <c r="I4984" s="209" t="s">
        <v>161</v>
      </c>
      <c r="J4984" s="209" t="s">
        <v>5389</v>
      </c>
      <c r="K4984" s="210">
        <v>587.17999999999995</v>
      </c>
      <c r="L4984" s="209" t="s">
        <v>5390</v>
      </c>
    </row>
    <row r="4985" spans="1:12" ht="13.5">
      <c r="A4985" s="209" t="s">
        <v>8969</v>
      </c>
      <c r="B4985" s="209" t="s">
        <v>8970</v>
      </c>
      <c r="C4985" s="209" t="s">
        <v>10516</v>
      </c>
      <c r="D4985" s="209" t="s">
        <v>10517</v>
      </c>
      <c r="E4985" s="210" t="s">
        <v>357</v>
      </c>
      <c r="F4985" s="209" t="s">
        <v>357</v>
      </c>
      <c r="G4985" s="209">
        <v>97908</v>
      </c>
      <c r="H4985" s="209" t="s">
        <v>10530</v>
      </c>
      <c r="I4985" s="209" t="s">
        <v>161</v>
      </c>
      <c r="J4985" s="209" t="s">
        <v>5389</v>
      </c>
      <c r="K4985" s="210">
        <v>711.82</v>
      </c>
      <c r="L4985" s="209" t="s">
        <v>5390</v>
      </c>
    </row>
    <row r="4986" spans="1:12" ht="13.5">
      <c r="A4986" s="209" t="s">
        <v>8969</v>
      </c>
      <c r="B4986" s="209" t="s">
        <v>8970</v>
      </c>
      <c r="C4986" s="209" t="s">
        <v>10516</v>
      </c>
      <c r="D4986" s="209" t="s">
        <v>10517</v>
      </c>
      <c r="E4986" s="210" t="s">
        <v>357</v>
      </c>
      <c r="F4986" s="209" t="s">
        <v>357</v>
      </c>
      <c r="G4986" s="209">
        <v>98102</v>
      </c>
      <c r="H4986" s="209" t="s">
        <v>10531</v>
      </c>
      <c r="I4986" s="209" t="s">
        <v>161</v>
      </c>
      <c r="J4986" s="209" t="s">
        <v>5389</v>
      </c>
      <c r="K4986" s="210">
        <v>173.68</v>
      </c>
      <c r="L4986" s="209" t="s">
        <v>5390</v>
      </c>
    </row>
    <row r="4987" spans="1:12" ht="13.5">
      <c r="A4987" s="209" t="s">
        <v>8969</v>
      </c>
      <c r="B4987" s="209" t="s">
        <v>8970</v>
      </c>
      <c r="C4987" s="209" t="s">
        <v>10516</v>
      </c>
      <c r="D4987" s="209" t="s">
        <v>10517</v>
      </c>
      <c r="E4987" s="210" t="s">
        <v>357</v>
      </c>
      <c r="F4987" s="209" t="s">
        <v>357</v>
      </c>
      <c r="G4987" s="209">
        <v>98104</v>
      </c>
      <c r="H4987" s="209" t="s">
        <v>10532</v>
      </c>
      <c r="I4987" s="209" t="s">
        <v>161</v>
      </c>
      <c r="J4987" s="209" t="s">
        <v>5389</v>
      </c>
      <c r="K4987" s="210">
        <v>346.7</v>
      </c>
      <c r="L4987" s="209" t="s">
        <v>5390</v>
      </c>
    </row>
    <row r="4988" spans="1:12" ht="13.5">
      <c r="A4988" s="209" t="s">
        <v>8969</v>
      </c>
      <c r="B4988" s="209" t="s">
        <v>8970</v>
      </c>
      <c r="C4988" s="209" t="s">
        <v>10516</v>
      </c>
      <c r="D4988" s="209" t="s">
        <v>10517</v>
      </c>
      <c r="E4988" s="210" t="s">
        <v>357</v>
      </c>
      <c r="F4988" s="209" t="s">
        <v>357</v>
      </c>
      <c r="G4988" s="209">
        <v>98105</v>
      </c>
      <c r="H4988" s="209" t="s">
        <v>10533</v>
      </c>
      <c r="I4988" s="209" t="s">
        <v>161</v>
      </c>
      <c r="J4988" s="209" t="s">
        <v>5389</v>
      </c>
      <c r="K4988" s="210">
        <v>602.09</v>
      </c>
      <c r="L4988" s="209" t="s">
        <v>5390</v>
      </c>
    </row>
    <row r="4989" spans="1:12" ht="13.5">
      <c r="A4989" s="209" t="s">
        <v>8969</v>
      </c>
      <c r="B4989" s="209" t="s">
        <v>8970</v>
      </c>
      <c r="C4989" s="209" t="s">
        <v>10516</v>
      </c>
      <c r="D4989" s="209" t="s">
        <v>10517</v>
      </c>
      <c r="E4989" s="210" t="s">
        <v>357</v>
      </c>
      <c r="F4989" s="209" t="s">
        <v>357</v>
      </c>
      <c r="G4989" s="209">
        <v>98106</v>
      </c>
      <c r="H4989" s="209" t="s">
        <v>10534</v>
      </c>
      <c r="I4989" s="209" t="s">
        <v>161</v>
      </c>
      <c r="J4989" s="209" t="s">
        <v>5389</v>
      </c>
      <c r="K4989" s="210">
        <v>994.96</v>
      </c>
      <c r="L4989" s="209" t="s">
        <v>5390</v>
      </c>
    </row>
    <row r="4990" spans="1:12" ht="13.5">
      <c r="A4990" s="209" t="s">
        <v>8969</v>
      </c>
      <c r="B4990" s="209" t="s">
        <v>8970</v>
      </c>
      <c r="C4990" s="209" t="s">
        <v>10516</v>
      </c>
      <c r="D4990" s="209" t="s">
        <v>10517</v>
      </c>
      <c r="E4990" s="210" t="s">
        <v>357</v>
      </c>
      <c r="F4990" s="209" t="s">
        <v>357</v>
      </c>
      <c r="G4990" s="209">
        <v>98107</v>
      </c>
      <c r="H4990" s="209" t="s">
        <v>10535</v>
      </c>
      <c r="I4990" s="209" t="s">
        <v>161</v>
      </c>
      <c r="J4990" s="209" t="s">
        <v>5389</v>
      </c>
      <c r="K4990" s="210">
        <v>249.52</v>
      </c>
      <c r="L4990" s="209" t="s">
        <v>5390</v>
      </c>
    </row>
    <row r="4991" spans="1:12" ht="13.5">
      <c r="A4991" s="209" t="s">
        <v>8969</v>
      </c>
      <c r="B4991" s="209" t="s">
        <v>8970</v>
      </c>
      <c r="C4991" s="209" t="s">
        <v>10516</v>
      </c>
      <c r="D4991" s="209" t="s">
        <v>10517</v>
      </c>
      <c r="E4991" s="210" t="s">
        <v>357</v>
      </c>
      <c r="F4991" s="209" t="s">
        <v>357</v>
      </c>
      <c r="G4991" s="209">
        <v>98108</v>
      </c>
      <c r="H4991" s="209" t="s">
        <v>10536</v>
      </c>
      <c r="I4991" s="209" t="s">
        <v>161</v>
      </c>
      <c r="J4991" s="209" t="s">
        <v>5389</v>
      </c>
      <c r="K4991" s="210">
        <v>445.15</v>
      </c>
      <c r="L4991" s="209" t="s">
        <v>5390</v>
      </c>
    </row>
    <row r="4992" spans="1:12" ht="13.5">
      <c r="A4992" s="209" t="s">
        <v>8969</v>
      </c>
      <c r="B4992" s="209" t="s">
        <v>8970</v>
      </c>
      <c r="C4992" s="209" t="s">
        <v>10516</v>
      </c>
      <c r="D4992" s="209" t="s">
        <v>10517</v>
      </c>
      <c r="E4992" s="210" t="s">
        <v>357</v>
      </c>
      <c r="F4992" s="209" t="s">
        <v>357</v>
      </c>
      <c r="G4992" s="209">
        <v>99250</v>
      </c>
      <c r="H4992" s="209" t="s">
        <v>10537</v>
      </c>
      <c r="I4992" s="209" t="s">
        <v>161</v>
      </c>
      <c r="J4992" s="209" t="s">
        <v>5389</v>
      </c>
      <c r="K4992" s="210">
        <v>169.95</v>
      </c>
      <c r="L4992" s="209" t="s">
        <v>5390</v>
      </c>
    </row>
    <row r="4993" spans="1:12" ht="13.5">
      <c r="A4993" s="209" t="s">
        <v>8969</v>
      </c>
      <c r="B4993" s="209" t="s">
        <v>8970</v>
      </c>
      <c r="C4993" s="209" t="s">
        <v>10516</v>
      </c>
      <c r="D4993" s="209" t="s">
        <v>10517</v>
      </c>
      <c r="E4993" s="210" t="s">
        <v>357</v>
      </c>
      <c r="F4993" s="209" t="s">
        <v>357</v>
      </c>
      <c r="G4993" s="209">
        <v>99251</v>
      </c>
      <c r="H4993" s="209" t="s">
        <v>10538</v>
      </c>
      <c r="I4993" s="209" t="s">
        <v>161</v>
      </c>
      <c r="J4993" s="209" t="s">
        <v>5389</v>
      </c>
      <c r="K4993" s="210">
        <v>266.31</v>
      </c>
      <c r="L4993" s="209" t="s">
        <v>5390</v>
      </c>
    </row>
    <row r="4994" spans="1:12" ht="13.5">
      <c r="A4994" s="209" t="s">
        <v>8969</v>
      </c>
      <c r="B4994" s="209" t="s">
        <v>8970</v>
      </c>
      <c r="C4994" s="209" t="s">
        <v>10516</v>
      </c>
      <c r="D4994" s="209" t="s">
        <v>10517</v>
      </c>
      <c r="E4994" s="210" t="s">
        <v>357</v>
      </c>
      <c r="F4994" s="209" t="s">
        <v>357</v>
      </c>
      <c r="G4994" s="209">
        <v>99253</v>
      </c>
      <c r="H4994" s="209" t="s">
        <v>10539</v>
      </c>
      <c r="I4994" s="209" t="s">
        <v>161</v>
      </c>
      <c r="J4994" s="209" t="s">
        <v>5389</v>
      </c>
      <c r="K4994" s="210">
        <v>518.46</v>
      </c>
      <c r="L4994" s="209" t="s">
        <v>5390</v>
      </c>
    </row>
    <row r="4995" spans="1:12" ht="13.5">
      <c r="A4995" s="209" t="s">
        <v>8969</v>
      </c>
      <c r="B4995" s="209" t="s">
        <v>8970</v>
      </c>
      <c r="C4995" s="209" t="s">
        <v>10516</v>
      </c>
      <c r="D4995" s="209" t="s">
        <v>10517</v>
      </c>
      <c r="E4995" s="210" t="s">
        <v>357</v>
      </c>
      <c r="F4995" s="209" t="s">
        <v>357</v>
      </c>
      <c r="G4995" s="209">
        <v>99255</v>
      </c>
      <c r="H4995" s="209" t="s">
        <v>10540</v>
      </c>
      <c r="I4995" s="209" t="s">
        <v>161</v>
      </c>
      <c r="J4995" s="209" t="s">
        <v>5389</v>
      </c>
      <c r="K4995" s="210">
        <v>721.15</v>
      </c>
      <c r="L4995" s="209" t="s">
        <v>5390</v>
      </c>
    </row>
    <row r="4996" spans="1:12" ht="13.5">
      <c r="A4996" s="209" t="s">
        <v>8969</v>
      </c>
      <c r="B4996" s="209" t="s">
        <v>8970</v>
      </c>
      <c r="C4996" s="209" t="s">
        <v>10516</v>
      </c>
      <c r="D4996" s="209" t="s">
        <v>10517</v>
      </c>
      <c r="E4996" s="210" t="s">
        <v>357</v>
      </c>
      <c r="F4996" s="209" t="s">
        <v>357</v>
      </c>
      <c r="G4996" s="209">
        <v>99257</v>
      </c>
      <c r="H4996" s="209" t="s">
        <v>10541</v>
      </c>
      <c r="I4996" s="209" t="s">
        <v>161</v>
      </c>
      <c r="J4996" s="209" t="s">
        <v>5389</v>
      </c>
      <c r="K4996" s="210">
        <v>867.43</v>
      </c>
      <c r="L4996" s="209" t="s">
        <v>5390</v>
      </c>
    </row>
    <row r="4997" spans="1:12" ht="13.5">
      <c r="A4997" s="209" t="s">
        <v>8969</v>
      </c>
      <c r="B4997" s="209" t="s">
        <v>8970</v>
      </c>
      <c r="C4997" s="209" t="s">
        <v>10516</v>
      </c>
      <c r="D4997" s="209" t="s">
        <v>10517</v>
      </c>
      <c r="E4997" s="210" t="s">
        <v>357</v>
      </c>
      <c r="F4997" s="209" t="s">
        <v>357</v>
      </c>
      <c r="G4997" s="209">
        <v>99258</v>
      </c>
      <c r="H4997" s="209" t="s">
        <v>10542</v>
      </c>
      <c r="I4997" s="209" t="s">
        <v>161</v>
      </c>
      <c r="J4997" s="209" t="s">
        <v>5389</v>
      </c>
      <c r="K4997" s="210">
        <v>214.91</v>
      </c>
      <c r="L4997" s="209" t="s">
        <v>5390</v>
      </c>
    </row>
    <row r="4998" spans="1:12" ht="13.5">
      <c r="A4998" s="209" t="s">
        <v>8969</v>
      </c>
      <c r="B4998" s="209" t="s">
        <v>8970</v>
      </c>
      <c r="C4998" s="209" t="s">
        <v>10516</v>
      </c>
      <c r="D4998" s="209" t="s">
        <v>10517</v>
      </c>
      <c r="E4998" s="210" t="s">
        <v>357</v>
      </c>
      <c r="F4998" s="209" t="s">
        <v>357</v>
      </c>
      <c r="G4998" s="209">
        <v>99260</v>
      </c>
      <c r="H4998" s="209" t="s">
        <v>10543</v>
      </c>
      <c r="I4998" s="209" t="s">
        <v>161</v>
      </c>
      <c r="J4998" s="209" t="s">
        <v>5389</v>
      </c>
      <c r="K4998" s="210">
        <v>399.94</v>
      </c>
      <c r="L4998" s="209" t="s">
        <v>5390</v>
      </c>
    </row>
    <row r="4999" spans="1:12" ht="13.5">
      <c r="A4999" s="209" t="s">
        <v>8969</v>
      </c>
      <c r="B4999" s="209" t="s">
        <v>8970</v>
      </c>
      <c r="C4999" s="209" t="s">
        <v>10516</v>
      </c>
      <c r="D4999" s="209" t="s">
        <v>10517</v>
      </c>
      <c r="E4999" s="210" t="s">
        <v>357</v>
      </c>
      <c r="F4999" s="209" t="s">
        <v>357</v>
      </c>
      <c r="G4999" s="209">
        <v>99262</v>
      </c>
      <c r="H4999" s="209" t="s">
        <v>10544</v>
      </c>
      <c r="I4999" s="209" t="s">
        <v>161</v>
      </c>
      <c r="J4999" s="209" t="s">
        <v>5389</v>
      </c>
      <c r="K4999" s="210">
        <v>569.9</v>
      </c>
      <c r="L4999" s="209" t="s">
        <v>5390</v>
      </c>
    </row>
    <row r="5000" spans="1:12" ht="13.5">
      <c r="A5000" s="209" t="s">
        <v>8969</v>
      </c>
      <c r="B5000" s="209" t="s">
        <v>8970</v>
      </c>
      <c r="C5000" s="209" t="s">
        <v>10516</v>
      </c>
      <c r="D5000" s="209" t="s">
        <v>10517</v>
      </c>
      <c r="E5000" s="210" t="s">
        <v>357</v>
      </c>
      <c r="F5000" s="209" t="s">
        <v>357</v>
      </c>
      <c r="G5000" s="209">
        <v>99264</v>
      </c>
      <c r="H5000" s="209" t="s">
        <v>10545</v>
      </c>
      <c r="I5000" s="209" t="s">
        <v>161</v>
      </c>
      <c r="J5000" s="209" t="s">
        <v>5389</v>
      </c>
      <c r="K5000" s="210">
        <v>688.46</v>
      </c>
      <c r="L5000" s="209" t="s">
        <v>5390</v>
      </c>
    </row>
    <row r="5001" spans="1:12" ht="13.5">
      <c r="A5001" s="209" t="s">
        <v>8969</v>
      </c>
      <c r="B5001" s="209" t="s">
        <v>8970</v>
      </c>
      <c r="C5001" s="209" t="s">
        <v>10516</v>
      </c>
      <c r="D5001" s="209" t="s">
        <v>10517</v>
      </c>
      <c r="E5001" s="210" t="s">
        <v>357</v>
      </c>
      <c r="F5001" s="209" t="s">
        <v>357</v>
      </c>
      <c r="G5001" s="209">
        <v>102587</v>
      </c>
      <c r="H5001" s="209" t="s">
        <v>10546</v>
      </c>
      <c r="I5001" s="209" t="s">
        <v>161</v>
      </c>
      <c r="J5001" s="209" t="s">
        <v>5447</v>
      </c>
      <c r="K5001" s="210">
        <v>2.76</v>
      </c>
      <c r="L5001" s="209" t="s">
        <v>5390</v>
      </c>
    </row>
    <row r="5002" spans="1:12" ht="13.5">
      <c r="A5002" s="209" t="s">
        <v>8969</v>
      </c>
      <c r="B5002" s="209" t="s">
        <v>8970</v>
      </c>
      <c r="C5002" s="209" t="s">
        <v>10516</v>
      </c>
      <c r="D5002" s="209" t="s">
        <v>10517</v>
      </c>
      <c r="E5002" s="210" t="s">
        <v>357</v>
      </c>
      <c r="F5002" s="209" t="s">
        <v>357</v>
      </c>
      <c r="G5002" s="209">
        <v>102588</v>
      </c>
      <c r="H5002" s="209" t="s">
        <v>10547</v>
      </c>
      <c r="I5002" s="209" t="s">
        <v>161</v>
      </c>
      <c r="J5002" s="209" t="s">
        <v>5447</v>
      </c>
      <c r="K5002" s="210">
        <v>3.99</v>
      </c>
      <c r="L5002" s="209" t="s">
        <v>5390</v>
      </c>
    </row>
    <row r="5003" spans="1:12" ht="13.5">
      <c r="A5003" s="209" t="s">
        <v>8969</v>
      </c>
      <c r="B5003" s="209" t="s">
        <v>8970</v>
      </c>
      <c r="C5003" s="209" t="s">
        <v>10516</v>
      </c>
      <c r="D5003" s="209" t="s">
        <v>10517</v>
      </c>
      <c r="E5003" s="210" t="s">
        <v>357</v>
      </c>
      <c r="F5003" s="209" t="s">
        <v>357</v>
      </c>
      <c r="G5003" s="209">
        <v>102589</v>
      </c>
      <c r="H5003" s="209" t="s">
        <v>10548</v>
      </c>
      <c r="I5003" s="209" t="s">
        <v>161</v>
      </c>
      <c r="J5003" s="209" t="s">
        <v>5447</v>
      </c>
      <c r="K5003" s="210">
        <v>3.07</v>
      </c>
      <c r="L5003" s="209" t="s">
        <v>5390</v>
      </c>
    </row>
    <row r="5004" spans="1:12" ht="13.5">
      <c r="A5004" s="209" t="s">
        <v>8969</v>
      </c>
      <c r="B5004" s="209" t="s">
        <v>8970</v>
      </c>
      <c r="C5004" s="209" t="s">
        <v>10516</v>
      </c>
      <c r="D5004" s="209" t="s">
        <v>10517</v>
      </c>
      <c r="E5004" s="210" t="s">
        <v>357</v>
      </c>
      <c r="F5004" s="209" t="s">
        <v>357</v>
      </c>
      <c r="G5004" s="209">
        <v>102590</v>
      </c>
      <c r="H5004" s="209" t="s">
        <v>10549</v>
      </c>
      <c r="I5004" s="209" t="s">
        <v>161</v>
      </c>
      <c r="J5004" s="209" t="s">
        <v>5447</v>
      </c>
      <c r="K5004" s="210">
        <v>4.3</v>
      </c>
      <c r="L5004" s="209" t="s">
        <v>5390</v>
      </c>
    </row>
    <row r="5005" spans="1:12" ht="13.5">
      <c r="A5005" s="209" t="s">
        <v>8969</v>
      </c>
      <c r="B5005" s="209" t="s">
        <v>8970</v>
      </c>
      <c r="C5005" s="209" t="s">
        <v>10516</v>
      </c>
      <c r="D5005" s="209" t="s">
        <v>10517</v>
      </c>
      <c r="E5005" s="210" t="s">
        <v>357</v>
      </c>
      <c r="F5005" s="209" t="s">
        <v>357</v>
      </c>
      <c r="G5005" s="209">
        <v>102591</v>
      </c>
      <c r="H5005" s="209" t="s">
        <v>10550</v>
      </c>
      <c r="I5005" s="209" t="s">
        <v>161</v>
      </c>
      <c r="J5005" s="209" t="s">
        <v>5447</v>
      </c>
      <c r="K5005" s="210">
        <v>3.38</v>
      </c>
      <c r="L5005" s="209" t="s">
        <v>5390</v>
      </c>
    </row>
    <row r="5006" spans="1:12" ht="13.5">
      <c r="A5006" s="209" t="s">
        <v>8969</v>
      </c>
      <c r="B5006" s="209" t="s">
        <v>8970</v>
      </c>
      <c r="C5006" s="209" t="s">
        <v>10516</v>
      </c>
      <c r="D5006" s="209" t="s">
        <v>10517</v>
      </c>
      <c r="E5006" s="210" t="s">
        <v>357</v>
      </c>
      <c r="F5006" s="209" t="s">
        <v>357</v>
      </c>
      <c r="G5006" s="209">
        <v>102592</v>
      </c>
      <c r="H5006" s="209" t="s">
        <v>10551</v>
      </c>
      <c r="I5006" s="209" t="s">
        <v>161</v>
      </c>
      <c r="J5006" s="209" t="s">
        <v>5447</v>
      </c>
      <c r="K5006" s="210">
        <v>4.6100000000000003</v>
      </c>
      <c r="L5006" s="209" t="s">
        <v>5390</v>
      </c>
    </row>
    <row r="5007" spans="1:12" ht="13.5">
      <c r="A5007" s="209" t="s">
        <v>8969</v>
      </c>
      <c r="B5007" s="209" t="s">
        <v>8970</v>
      </c>
      <c r="C5007" s="209" t="s">
        <v>10516</v>
      </c>
      <c r="D5007" s="209" t="s">
        <v>10517</v>
      </c>
      <c r="E5007" s="210" t="s">
        <v>357</v>
      </c>
      <c r="F5007" s="209" t="s">
        <v>357</v>
      </c>
      <c r="G5007" s="209">
        <v>102593</v>
      </c>
      <c r="H5007" s="209" t="s">
        <v>10552</v>
      </c>
      <c r="I5007" s="209" t="s">
        <v>161</v>
      </c>
      <c r="J5007" s="209" t="s">
        <v>5447</v>
      </c>
      <c r="K5007" s="210">
        <v>3.81</v>
      </c>
      <c r="L5007" s="209" t="s">
        <v>5390</v>
      </c>
    </row>
    <row r="5008" spans="1:12" ht="13.5">
      <c r="A5008" s="209" t="s">
        <v>8969</v>
      </c>
      <c r="B5008" s="209" t="s">
        <v>8970</v>
      </c>
      <c r="C5008" s="209" t="s">
        <v>10516</v>
      </c>
      <c r="D5008" s="209" t="s">
        <v>10517</v>
      </c>
      <c r="E5008" s="210" t="s">
        <v>357</v>
      </c>
      <c r="F5008" s="209" t="s">
        <v>357</v>
      </c>
      <c r="G5008" s="209">
        <v>102594</v>
      </c>
      <c r="H5008" s="209" t="s">
        <v>10553</v>
      </c>
      <c r="I5008" s="209" t="s">
        <v>161</v>
      </c>
      <c r="J5008" s="209" t="s">
        <v>5447</v>
      </c>
      <c r="K5008" s="210">
        <v>5.05</v>
      </c>
      <c r="L5008" s="209" t="s">
        <v>5390</v>
      </c>
    </row>
    <row r="5009" spans="1:12" ht="13.5">
      <c r="A5009" s="209" t="s">
        <v>8969</v>
      </c>
      <c r="B5009" s="209" t="s">
        <v>8970</v>
      </c>
      <c r="C5009" s="209" t="s">
        <v>10516</v>
      </c>
      <c r="D5009" s="209" t="s">
        <v>10517</v>
      </c>
      <c r="E5009" s="210" t="s">
        <v>357</v>
      </c>
      <c r="F5009" s="209" t="s">
        <v>357</v>
      </c>
      <c r="G5009" s="209">
        <v>102595</v>
      </c>
      <c r="H5009" s="209" t="s">
        <v>10554</v>
      </c>
      <c r="I5009" s="209" t="s">
        <v>161</v>
      </c>
      <c r="J5009" s="209" t="s">
        <v>5447</v>
      </c>
      <c r="K5009" s="210">
        <v>4.3099999999999996</v>
      </c>
      <c r="L5009" s="209" t="s">
        <v>5390</v>
      </c>
    </row>
    <row r="5010" spans="1:12" ht="13.5">
      <c r="A5010" s="209" t="s">
        <v>8969</v>
      </c>
      <c r="B5010" s="209" t="s">
        <v>8970</v>
      </c>
      <c r="C5010" s="209" t="s">
        <v>10516</v>
      </c>
      <c r="D5010" s="209" t="s">
        <v>10517</v>
      </c>
      <c r="E5010" s="210" t="s">
        <v>357</v>
      </c>
      <c r="F5010" s="209" t="s">
        <v>357</v>
      </c>
      <c r="G5010" s="209">
        <v>102596</v>
      </c>
      <c r="H5010" s="209" t="s">
        <v>10555</v>
      </c>
      <c r="I5010" s="209" t="s">
        <v>161</v>
      </c>
      <c r="J5010" s="209" t="s">
        <v>5447</v>
      </c>
      <c r="K5010" s="210">
        <v>5.55</v>
      </c>
      <c r="L5010" s="209" t="s">
        <v>5390</v>
      </c>
    </row>
    <row r="5011" spans="1:12" ht="13.5">
      <c r="A5011" s="209" t="s">
        <v>8969</v>
      </c>
      <c r="B5011" s="209" t="s">
        <v>8970</v>
      </c>
      <c r="C5011" s="209" t="s">
        <v>10516</v>
      </c>
      <c r="D5011" s="209" t="s">
        <v>10517</v>
      </c>
      <c r="E5011" s="210" t="s">
        <v>357</v>
      </c>
      <c r="F5011" s="209" t="s">
        <v>357</v>
      </c>
      <c r="G5011" s="209">
        <v>102597</v>
      </c>
      <c r="H5011" s="209" t="s">
        <v>10556</v>
      </c>
      <c r="I5011" s="209" t="s">
        <v>161</v>
      </c>
      <c r="J5011" s="209" t="s">
        <v>5447</v>
      </c>
      <c r="K5011" s="210">
        <v>4.93</v>
      </c>
      <c r="L5011" s="209" t="s">
        <v>5390</v>
      </c>
    </row>
    <row r="5012" spans="1:12" ht="13.5">
      <c r="A5012" s="209" t="s">
        <v>8969</v>
      </c>
      <c r="B5012" s="209" t="s">
        <v>8970</v>
      </c>
      <c r="C5012" s="209" t="s">
        <v>10516</v>
      </c>
      <c r="D5012" s="209" t="s">
        <v>10517</v>
      </c>
      <c r="E5012" s="210" t="s">
        <v>357</v>
      </c>
      <c r="F5012" s="209" t="s">
        <v>357</v>
      </c>
      <c r="G5012" s="209">
        <v>102598</v>
      </c>
      <c r="H5012" s="209" t="s">
        <v>10557</v>
      </c>
      <c r="I5012" s="209" t="s">
        <v>161</v>
      </c>
      <c r="J5012" s="209" t="s">
        <v>5447</v>
      </c>
      <c r="K5012" s="210">
        <v>6.17</v>
      </c>
      <c r="L5012" s="209" t="s">
        <v>5390</v>
      </c>
    </row>
    <row r="5013" spans="1:12" ht="13.5">
      <c r="A5013" s="209" t="s">
        <v>8969</v>
      </c>
      <c r="B5013" s="209" t="s">
        <v>8970</v>
      </c>
      <c r="C5013" s="209" t="s">
        <v>10516</v>
      </c>
      <c r="D5013" s="209" t="s">
        <v>10517</v>
      </c>
      <c r="E5013" s="210" t="s">
        <v>357</v>
      </c>
      <c r="F5013" s="209" t="s">
        <v>357</v>
      </c>
      <c r="G5013" s="209">
        <v>102599</v>
      </c>
      <c r="H5013" s="209" t="s">
        <v>10558</v>
      </c>
      <c r="I5013" s="209" t="s">
        <v>161</v>
      </c>
      <c r="J5013" s="209" t="s">
        <v>5447</v>
      </c>
      <c r="K5013" s="210">
        <v>5.55</v>
      </c>
      <c r="L5013" s="209" t="s">
        <v>5390</v>
      </c>
    </row>
    <row r="5014" spans="1:12" ht="13.5">
      <c r="A5014" s="209" t="s">
        <v>8969</v>
      </c>
      <c r="B5014" s="209" t="s">
        <v>8970</v>
      </c>
      <c r="C5014" s="209" t="s">
        <v>10516</v>
      </c>
      <c r="D5014" s="209" t="s">
        <v>10517</v>
      </c>
      <c r="E5014" s="210" t="s">
        <v>357</v>
      </c>
      <c r="F5014" s="209" t="s">
        <v>357</v>
      </c>
      <c r="G5014" s="209">
        <v>102600</v>
      </c>
      <c r="H5014" s="209" t="s">
        <v>10559</v>
      </c>
      <c r="I5014" s="209" t="s">
        <v>161</v>
      </c>
      <c r="J5014" s="209" t="s">
        <v>5447</v>
      </c>
      <c r="K5014" s="210">
        <v>6.79</v>
      </c>
      <c r="L5014" s="209" t="s">
        <v>5390</v>
      </c>
    </row>
    <row r="5015" spans="1:12" ht="13.5">
      <c r="A5015" s="209" t="s">
        <v>8969</v>
      </c>
      <c r="B5015" s="209" t="s">
        <v>8970</v>
      </c>
      <c r="C5015" s="209" t="s">
        <v>10516</v>
      </c>
      <c r="D5015" s="209" t="s">
        <v>10517</v>
      </c>
      <c r="E5015" s="210" t="s">
        <v>357</v>
      </c>
      <c r="F5015" s="209" t="s">
        <v>357</v>
      </c>
      <c r="G5015" s="209">
        <v>102601</v>
      </c>
      <c r="H5015" s="209" t="s">
        <v>10560</v>
      </c>
      <c r="I5015" s="209" t="s">
        <v>161</v>
      </c>
      <c r="J5015" s="209" t="s">
        <v>5447</v>
      </c>
      <c r="K5015" s="210">
        <v>6.49</v>
      </c>
      <c r="L5015" s="209" t="s">
        <v>5390</v>
      </c>
    </row>
    <row r="5016" spans="1:12" ht="13.5">
      <c r="A5016" s="209" t="s">
        <v>8969</v>
      </c>
      <c r="B5016" s="209" t="s">
        <v>8970</v>
      </c>
      <c r="C5016" s="209" t="s">
        <v>10516</v>
      </c>
      <c r="D5016" s="209" t="s">
        <v>10517</v>
      </c>
      <c r="E5016" s="210" t="s">
        <v>357</v>
      </c>
      <c r="F5016" s="209" t="s">
        <v>357</v>
      </c>
      <c r="G5016" s="209">
        <v>102602</v>
      </c>
      <c r="H5016" s="209" t="s">
        <v>10561</v>
      </c>
      <c r="I5016" s="209" t="s">
        <v>161</v>
      </c>
      <c r="J5016" s="209" t="s">
        <v>5447</v>
      </c>
      <c r="K5016" s="210">
        <v>7.72</v>
      </c>
      <c r="L5016" s="209" t="s">
        <v>5390</v>
      </c>
    </row>
    <row r="5017" spans="1:12" ht="13.5">
      <c r="A5017" s="209" t="s">
        <v>8969</v>
      </c>
      <c r="B5017" s="209" t="s">
        <v>8970</v>
      </c>
      <c r="C5017" s="209" t="s">
        <v>10516</v>
      </c>
      <c r="D5017" s="209" t="s">
        <v>10517</v>
      </c>
      <c r="E5017" s="210" t="s">
        <v>357</v>
      </c>
      <c r="F5017" s="209" t="s">
        <v>357</v>
      </c>
      <c r="G5017" s="209">
        <v>102603</v>
      </c>
      <c r="H5017" s="209" t="s">
        <v>10562</v>
      </c>
      <c r="I5017" s="209" t="s">
        <v>161</v>
      </c>
      <c r="J5017" s="209" t="s">
        <v>5447</v>
      </c>
      <c r="K5017" s="210">
        <v>8.0500000000000007</v>
      </c>
      <c r="L5017" s="209" t="s">
        <v>5390</v>
      </c>
    </row>
    <row r="5018" spans="1:12" ht="13.5">
      <c r="A5018" s="209" t="s">
        <v>8969</v>
      </c>
      <c r="B5018" s="209" t="s">
        <v>8970</v>
      </c>
      <c r="C5018" s="209" t="s">
        <v>10516</v>
      </c>
      <c r="D5018" s="209" t="s">
        <v>10517</v>
      </c>
      <c r="E5018" s="210" t="s">
        <v>357</v>
      </c>
      <c r="F5018" s="209" t="s">
        <v>357</v>
      </c>
      <c r="G5018" s="209">
        <v>102604</v>
      </c>
      <c r="H5018" s="209" t="s">
        <v>10563</v>
      </c>
      <c r="I5018" s="209" t="s">
        <v>161</v>
      </c>
      <c r="J5018" s="209" t="s">
        <v>5447</v>
      </c>
      <c r="K5018" s="210">
        <v>9.2899999999999991</v>
      </c>
      <c r="L5018" s="209" t="s">
        <v>5390</v>
      </c>
    </row>
    <row r="5019" spans="1:12" ht="13.5">
      <c r="A5019" s="209" t="s">
        <v>8969</v>
      </c>
      <c r="B5019" s="209" t="s">
        <v>8970</v>
      </c>
      <c r="C5019" s="209" t="s">
        <v>10516</v>
      </c>
      <c r="D5019" s="209" t="s">
        <v>10517</v>
      </c>
      <c r="E5019" s="210" t="s">
        <v>357</v>
      </c>
      <c r="F5019" s="209" t="s">
        <v>357</v>
      </c>
      <c r="G5019" s="209">
        <v>102605</v>
      </c>
      <c r="H5019" s="209" t="s">
        <v>10564</v>
      </c>
      <c r="I5019" s="209" t="s">
        <v>161</v>
      </c>
      <c r="J5019" s="209" t="s">
        <v>5447</v>
      </c>
      <c r="K5019" s="210">
        <v>269.56</v>
      </c>
      <c r="L5019" s="209" t="s">
        <v>5390</v>
      </c>
    </row>
    <row r="5020" spans="1:12" ht="13.5">
      <c r="A5020" s="209" t="s">
        <v>8969</v>
      </c>
      <c r="B5020" s="209" t="s">
        <v>8970</v>
      </c>
      <c r="C5020" s="209" t="s">
        <v>10516</v>
      </c>
      <c r="D5020" s="209" t="s">
        <v>10517</v>
      </c>
      <c r="E5020" s="210" t="s">
        <v>357</v>
      </c>
      <c r="F5020" s="209" t="s">
        <v>357</v>
      </c>
      <c r="G5020" s="209">
        <v>102606</v>
      </c>
      <c r="H5020" s="209" t="s">
        <v>10565</v>
      </c>
      <c r="I5020" s="209" t="s">
        <v>161</v>
      </c>
      <c r="J5020" s="209" t="s">
        <v>5447</v>
      </c>
      <c r="K5020" s="210">
        <v>415.67</v>
      </c>
      <c r="L5020" s="209" t="s">
        <v>5390</v>
      </c>
    </row>
    <row r="5021" spans="1:12" ht="13.5">
      <c r="A5021" s="209" t="s">
        <v>8969</v>
      </c>
      <c r="B5021" s="209" t="s">
        <v>8970</v>
      </c>
      <c r="C5021" s="209" t="s">
        <v>10516</v>
      </c>
      <c r="D5021" s="209" t="s">
        <v>10517</v>
      </c>
      <c r="E5021" s="210" t="s">
        <v>357</v>
      </c>
      <c r="F5021" s="209" t="s">
        <v>357</v>
      </c>
      <c r="G5021" s="209">
        <v>102607</v>
      </c>
      <c r="H5021" s="209" t="s">
        <v>10566</v>
      </c>
      <c r="I5021" s="209" t="s">
        <v>161</v>
      </c>
      <c r="J5021" s="209" t="s">
        <v>5447</v>
      </c>
      <c r="K5021" s="210">
        <v>444.86</v>
      </c>
      <c r="L5021" s="209" t="s">
        <v>5390</v>
      </c>
    </row>
    <row r="5022" spans="1:12" ht="13.5">
      <c r="A5022" s="209" t="s">
        <v>8969</v>
      </c>
      <c r="B5022" s="209" t="s">
        <v>8970</v>
      </c>
      <c r="C5022" s="209" t="s">
        <v>10516</v>
      </c>
      <c r="D5022" s="209" t="s">
        <v>10517</v>
      </c>
      <c r="E5022" s="210" t="s">
        <v>357</v>
      </c>
      <c r="F5022" s="209" t="s">
        <v>357</v>
      </c>
      <c r="G5022" s="209">
        <v>102608</v>
      </c>
      <c r="H5022" s="209" t="s">
        <v>10567</v>
      </c>
      <c r="I5022" s="209" t="s">
        <v>161</v>
      </c>
      <c r="J5022" s="209" t="s">
        <v>5447</v>
      </c>
      <c r="K5022" s="211">
        <v>1020.98</v>
      </c>
      <c r="L5022" s="209" t="s">
        <v>5390</v>
      </c>
    </row>
    <row r="5023" spans="1:12" ht="13.5">
      <c r="A5023" s="209" t="s">
        <v>8969</v>
      </c>
      <c r="B5023" s="209" t="s">
        <v>8970</v>
      </c>
      <c r="C5023" s="209" t="s">
        <v>10516</v>
      </c>
      <c r="D5023" s="209" t="s">
        <v>10517</v>
      </c>
      <c r="E5023" s="210" t="s">
        <v>357</v>
      </c>
      <c r="F5023" s="209" t="s">
        <v>357</v>
      </c>
      <c r="G5023" s="209">
        <v>102609</v>
      </c>
      <c r="H5023" s="209" t="s">
        <v>10568</v>
      </c>
      <c r="I5023" s="209" t="s">
        <v>161</v>
      </c>
      <c r="J5023" s="209" t="s">
        <v>5447</v>
      </c>
      <c r="K5023" s="211">
        <v>1159.76</v>
      </c>
      <c r="L5023" s="209" t="s">
        <v>5390</v>
      </c>
    </row>
    <row r="5024" spans="1:12" ht="13.5">
      <c r="A5024" s="209" t="s">
        <v>8969</v>
      </c>
      <c r="B5024" s="209" t="s">
        <v>8970</v>
      </c>
      <c r="C5024" s="209" t="s">
        <v>10516</v>
      </c>
      <c r="D5024" s="209" t="s">
        <v>10517</v>
      </c>
      <c r="E5024" s="210" t="s">
        <v>357</v>
      </c>
      <c r="F5024" s="209" t="s">
        <v>357</v>
      </c>
      <c r="G5024" s="209">
        <v>102610</v>
      </c>
      <c r="H5024" s="209" t="s">
        <v>10569</v>
      </c>
      <c r="I5024" s="209" t="s">
        <v>161</v>
      </c>
      <c r="J5024" s="209" t="s">
        <v>5447</v>
      </c>
      <c r="K5024" s="211">
        <v>1994.38</v>
      </c>
      <c r="L5024" s="209" t="s">
        <v>5390</v>
      </c>
    </row>
    <row r="5025" spans="1:12" ht="13.5">
      <c r="A5025" s="209" t="s">
        <v>8969</v>
      </c>
      <c r="B5025" s="209" t="s">
        <v>8970</v>
      </c>
      <c r="C5025" s="209" t="s">
        <v>10516</v>
      </c>
      <c r="D5025" s="209" t="s">
        <v>10517</v>
      </c>
      <c r="E5025" s="210" t="s">
        <v>357</v>
      </c>
      <c r="F5025" s="209" t="s">
        <v>357</v>
      </c>
      <c r="G5025" s="209">
        <v>102611</v>
      </c>
      <c r="H5025" s="209" t="s">
        <v>10570</v>
      </c>
      <c r="I5025" s="209" t="s">
        <v>161</v>
      </c>
      <c r="J5025" s="209" t="s">
        <v>5447</v>
      </c>
      <c r="K5025" s="210">
        <v>448.41</v>
      </c>
      <c r="L5025" s="209" t="s">
        <v>5390</v>
      </c>
    </row>
    <row r="5026" spans="1:12" ht="13.5">
      <c r="A5026" s="209" t="s">
        <v>8969</v>
      </c>
      <c r="B5026" s="209" t="s">
        <v>8970</v>
      </c>
      <c r="C5026" s="209" t="s">
        <v>10516</v>
      </c>
      <c r="D5026" s="209" t="s">
        <v>10517</v>
      </c>
      <c r="E5026" s="210" t="s">
        <v>357</v>
      </c>
      <c r="F5026" s="209" t="s">
        <v>357</v>
      </c>
      <c r="G5026" s="209">
        <v>102612</v>
      </c>
      <c r="H5026" s="209" t="s">
        <v>10571</v>
      </c>
      <c r="I5026" s="209" t="s">
        <v>161</v>
      </c>
      <c r="J5026" s="209" t="s">
        <v>5447</v>
      </c>
      <c r="K5026" s="210">
        <v>644.12</v>
      </c>
      <c r="L5026" s="209" t="s">
        <v>5390</v>
      </c>
    </row>
    <row r="5027" spans="1:12" ht="13.5">
      <c r="A5027" s="209" t="s">
        <v>8969</v>
      </c>
      <c r="B5027" s="209" t="s">
        <v>8970</v>
      </c>
      <c r="C5027" s="209" t="s">
        <v>10516</v>
      </c>
      <c r="D5027" s="209" t="s">
        <v>10517</v>
      </c>
      <c r="E5027" s="210" t="s">
        <v>357</v>
      </c>
      <c r="F5027" s="209" t="s">
        <v>357</v>
      </c>
      <c r="G5027" s="209">
        <v>102613</v>
      </c>
      <c r="H5027" s="209" t="s">
        <v>10572</v>
      </c>
      <c r="I5027" s="209" t="s">
        <v>161</v>
      </c>
      <c r="J5027" s="209" t="s">
        <v>5447</v>
      </c>
      <c r="K5027" s="210">
        <v>624.11</v>
      </c>
      <c r="L5027" s="209" t="s">
        <v>5390</v>
      </c>
    </row>
    <row r="5028" spans="1:12" ht="13.5">
      <c r="A5028" s="209" t="s">
        <v>8969</v>
      </c>
      <c r="B5028" s="209" t="s">
        <v>8970</v>
      </c>
      <c r="C5028" s="209" t="s">
        <v>10516</v>
      </c>
      <c r="D5028" s="209" t="s">
        <v>10517</v>
      </c>
      <c r="E5028" s="210" t="s">
        <v>357</v>
      </c>
      <c r="F5028" s="209" t="s">
        <v>357</v>
      </c>
      <c r="G5028" s="209">
        <v>102614</v>
      </c>
      <c r="H5028" s="209" t="s">
        <v>10573</v>
      </c>
      <c r="I5028" s="209" t="s">
        <v>161</v>
      </c>
      <c r="J5028" s="209" t="s">
        <v>5447</v>
      </c>
      <c r="K5028" s="210">
        <v>960</v>
      </c>
      <c r="L5028" s="209" t="s">
        <v>5390</v>
      </c>
    </row>
    <row r="5029" spans="1:12" ht="13.5">
      <c r="A5029" s="209" t="s">
        <v>8969</v>
      </c>
      <c r="B5029" s="209" t="s">
        <v>8970</v>
      </c>
      <c r="C5029" s="209" t="s">
        <v>10516</v>
      </c>
      <c r="D5029" s="209" t="s">
        <v>10517</v>
      </c>
      <c r="E5029" s="210" t="s">
        <v>357</v>
      </c>
      <c r="F5029" s="209" t="s">
        <v>357</v>
      </c>
      <c r="G5029" s="209">
        <v>102615</v>
      </c>
      <c r="H5029" s="209" t="s">
        <v>10574</v>
      </c>
      <c r="I5029" s="209" t="s">
        <v>161</v>
      </c>
      <c r="J5029" s="209" t="s">
        <v>5447</v>
      </c>
      <c r="K5029" s="211">
        <v>1204.81</v>
      </c>
      <c r="L5029" s="209" t="s">
        <v>5390</v>
      </c>
    </row>
    <row r="5030" spans="1:12" ht="13.5">
      <c r="A5030" s="209" t="s">
        <v>8969</v>
      </c>
      <c r="B5030" s="209" t="s">
        <v>8970</v>
      </c>
      <c r="C5030" s="209" t="s">
        <v>10516</v>
      </c>
      <c r="D5030" s="209" t="s">
        <v>10517</v>
      </c>
      <c r="E5030" s="210" t="s">
        <v>357</v>
      </c>
      <c r="F5030" s="209" t="s">
        <v>357</v>
      </c>
      <c r="G5030" s="209">
        <v>102616</v>
      </c>
      <c r="H5030" s="209" t="s">
        <v>10575</v>
      </c>
      <c r="I5030" s="209" t="s">
        <v>161</v>
      </c>
      <c r="J5030" s="209" t="s">
        <v>5447</v>
      </c>
      <c r="K5030" s="211">
        <v>1783.87</v>
      </c>
      <c r="L5030" s="209" t="s">
        <v>5390</v>
      </c>
    </row>
    <row r="5031" spans="1:12" ht="13.5">
      <c r="A5031" s="209" t="s">
        <v>8969</v>
      </c>
      <c r="B5031" s="209" t="s">
        <v>8970</v>
      </c>
      <c r="C5031" s="209" t="s">
        <v>10516</v>
      </c>
      <c r="D5031" s="209" t="s">
        <v>10517</v>
      </c>
      <c r="E5031" s="210" t="s">
        <v>357</v>
      </c>
      <c r="F5031" s="209" t="s">
        <v>357</v>
      </c>
      <c r="G5031" s="209">
        <v>102617</v>
      </c>
      <c r="H5031" s="209" t="s">
        <v>10576</v>
      </c>
      <c r="I5031" s="209" t="s">
        <v>161</v>
      </c>
      <c r="J5031" s="209" t="s">
        <v>5389</v>
      </c>
      <c r="K5031" s="211">
        <v>3203.22</v>
      </c>
      <c r="L5031" s="209" t="s">
        <v>5390</v>
      </c>
    </row>
    <row r="5032" spans="1:12" ht="13.5">
      <c r="A5032" s="209" t="s">
        <v>8969</v>
      </c>
      <c r="B5032" s="209" t="s">
        <v>8970</v>
      </c>
      <c r="C5032" s="209" t="s">
        <v>10516</v>
      </c>
      <c r="D5032" s="209" t="s">
        <v>10517</v>
      </c>
      <c r="E5032" s="210" t="s">
        <v>357</v>
      </c>
      <c r="F5032" s="209" t="s">
        <v>357</v>
      </c>
      <c r="G5032" s="209">
        <v>102618</v>
      </c>
      <c r="H5032" s="209" t="s">
        <v>10577</v>
      </c>
      <c r="I5032" s="209" t="s">
        <v>161</v>
      </c>
      <c r="J5032" s="209" t="s">
        <v>5389</v>
      </c>
      <c r="K5032" s="211">
        <v>3873.43</v>
      </c>
      <c r="L5032" s="209" t="s">
        <v>5390</v>
      </c>
    </row>
    <row r="5033" spans="1:12" ht="13.5">
      <c r="A5033" s="209" t="s">
        <v>8969</v>
      </c>
      <c r="B5033" s="209" t="s">
        <v>8970</v>
      </c>
      <c r="C5033" s="209" t="s">
        <v>10516</v>
      </c>
      <c r="D5033" s="209" t="s">
        <v>10517</v>
      </c>
      <c r="E5033" s="210" t="s">
        <v>357</v>
      </c>
      <c r="F5033" s="209" t="s">
        <v>357</v>
      </c>
      <c r="G5033" s="209">
        <v>102619</v>
      </c>
      <c r="H5033" s="209" t="s">
        <v>10578</v>
      </c>
      <c r="I5033" s="209" t="s">
        <v>161</v>
      </c>
      <c r="J5033" s="209" t="s">
        <v>5389</v>
      </c>
      <c r="K5033" s="211">
        <v>5233.1499999999996</v>
      </c>
      <c r="L5033" s="209" t="s">
        <v>5390</v>
      </c>
    </row>
    <row r="5034" spans="1:12" ht="13.5">
      <c r="A5034" s="209" t="s">
        <v>8969</v>
      </c>
      <c r="B5034" s="209" t="s">
        <v>8970</v>
      </c>
      <c r="C5034" s="209" t="s">
        <v>10516</v>
      </c>
      <c r="D5034" s="209" t="s">
        <v>10517</v>
      </c>
      <c r="E5034" s="210" t="s">
        <v>357</v>
      </c>
      <c r="F5034" s="209" t="s">
        <v>357</v>
      </c>
      <c r="G5034" s="209">
        <v>102620</v>
      </c>
      <c r="H5034" s="209" t="s">
        <v>10579</v>
      </c>
      <c r="I5034" s="209" t="s">
        <v>161</v>
      </c>
      <c r="J5034" s="209" t="s">
        <v>5389</v>
      </c>
      <c r="K5034" s="211">
        <v>7646.98</v>
      </c>
      <c r="L5034" s="209" t="s">
        <v>5390</v>
      </c>
    </row>
    <row r="5035" spans="1:12" ht="13.5">
      <c r="A5035" s="209" t="s">
        <v>8969</v>
      </c>
      <c r="B5035" s="209" t="s">
        <v>8970</v>
      </c>
      <c r="C5035" s="209" t="s">
        <v>10516</v>
      </c>
      <c r="D5035" s="209" t="s">
        <v>10517</v>
      </c>
      <c r="E5035" s="210" t="s">
        <v>357</v>
      </c>
      <c r="F5035" s="209" t="s">
        <v>357</v>
      </c>
      <c r="G5035" s="209">
        <v>102621</v>
      </c>
      <c r="H5035" s="209" t="s">
        <v>10580</v>
      </c>
      <c r="I5035" s="209" t="s">
        <v>161</v>
      </c>
      <c r="J5035" s="209" t="s">
        <v>5389</v>
      </c>
      <c r="K5035" s="211">
        <v>11806.62</v>
      </c>
      <c r="L5035" s="209" t="s">
        <v>5390</v>
      </c>
    </row>
    <row r="5036" spans="1:12" ht="13.5">
      <c r="A5036" s="209" t="s">
        <v>8969</v>
      </c>
      <c r="B5036" s="209" t="s">
        <v>8970</v>
      </c>
      <c r="C5036" s="209" t="s">
        <v>10516</v>
      </c>
      <c r="D5036" s="209" t="s">
        <v>10517</v>
      </c>
      <c r="E5036" s="210" t="s">
        <v>357</v>
      </c>
      <c r="F5036" s="209" t="s">
        <v>357</v>
      </c>
      <c r="G5036" s="209">
        <v>102622</v>
      </c>
      <c r="H5036" s="209" t="s">
        <v>10581</v>
      </c>
      <c r="I5036" s="209" t="s">
        <v>161</v>
      </c>
      <c r="J5036" s="209" t="s">
        <v>5447</v>
      </c>
      <c r="K5036" s="210">
        <v>608.14</v>
      </c>
      <c r="L5036" s="209" t="s">
        <v>5390</v>
      </c>
    </row>
    <row r="5037" spans="1:12" ht="13.5">
      <c r="A5037" s="209" t="s">
        <v>8969</v>
      </c>
      <c r="B5037" s="209" t="s">
        <v>8970</v>
      </c>
      <c r="C5037" s="209" t="s">
        <v>10516</v>
      </c>
      <c r="D5037" s="209" t="s">
        <v>10517</v>
      </c>
      <c r="E5037" s="210" t="s">
        <v>357</v>
      </c>
      <c r="F5037" s="209" t="s">
        <v>357</v>
      </c>
      <c r="G5037" s="209">
        <v>102623</v>
      </c>
      <c r="H5037" s="209" t="s">
        <v>10582</v>
      </c>
      <c r="I5037" s="209" t="s">
        <v>161</v>
      </c>
      <c r="J5037" s="209" t="s">
        <v>5447</v>
      </c>
      <c r="K5037" s="210">
        <v>844.61</v>
      </c>
      <c r="L5037" s="209" t="s">
        <v>5390</v>
      </c>
    </row>
    <row r="5038" spans="1:12" ht="13.5">
      <c r="A5038" s="209" t="s">
        <v>8969</v>
      </c>
      <c r="B5038" s="209" t="s">
        <v>8970</v>
      </c>
      <c r="C5038" s="209" t="s">
        <v>10583</v>
      </c>
      <c r="D5038" s="209" t="s">
        <v>10584</v>
      </c>
      <c r="E5038" s="210" t="s">
        <v>357</v>
      </c>
      <c r="F5038" s="209" t="s">
        <v>357</v>
      </c>
      <c r="G5038" s="209">
        <v>89482</v>
      </c>
      <c r="H5038" s="209" t="s">
        <v>10585</v>
      </c>
      <c r="I5038" s="209" t="s">
        <v>161</v>
      </c>
      <c r="J5038" s="209" t="s">
        <v>5447</v>
      </c>
      <c r="K5038" s="210">
        <v>37.03</v>
      </c>
      <c r="L5038" s="209" t="s">
        <v>5390</v>
      </c>
    </row>
    <row r="5039" spans="1:12" ht="13.5">
      <c r="A5039" s="209" t="s">
        <v>8969</v>
      </c>
      <c r="B5039" s="209" t="s">
        <v>8970</v>
      </c>
      <c r="C5039" s="209" t="s">
        <v>10583</v>
      </c>
      <c r="D5039" s="209" t="s">
        <v>10584</v>
      </c>
      <c r="E5039" s="210" t="s">
        <v>357</v>
      </c>
      <c r="F5039" s="209" t="s">
        <v>357</v>
      </c>
      <c r="G5039" s="209">
        <v>89491</v>
      </c>
      <c r="H5039" s="209" t="s">
        <v>10586</v>
      </c>
      <c r="I5039" s="209" t="s">
        <v>161</v>
      </c>
      <c r="J5039" s="209" t="s">
        <v>5447</v>
      </c>
      <c r="K5039" s="210">
        <v>95.52</v>
      </c>
      <c r="L5039" s="209" t="s">
        <v>5390</v>
      </c>
    </row>
    <row r="5040" spans="1:12" ht="13.5">
      <c r="A5040" s="209" t="s">
        <v>8969</v>
      </c>
      <c r="B5040" s="209" t="s">
        <v>8970</v>
      </c>
      <c r="C5040" s="209" t="s">
        <v>10583</v>
      </c>
      <c r="D5040" s="209" t="s">
        <v>10584</v>
      </c>
      <c r="E5040" s="210" t="s">
        <v>357</v>
      </c>
      <c r="F5040" s="209" t="s">
        <v>357</v>
      </c>
      <c r="G5040" s="209">
        <v>89495</v>
      </c>
      <c r="H5040" s="209" t="s">
        <v>10587</v>
      </c>
      <c r="I5040" s="209" t="s">
        <v>161</v>
      </c>
      <c r="J5040" s="209" t="s">
        <v>5447</v>
      </c>
      <c r="K5040" s="210">
        <v>16.7</v>
      </c>
      <c r="L5040" s="209" t="s">
        <v>5390</v>
      </c>
    </row>
    <row r="5041" spans="1:12" ht="13.5">
      <c r="A5041" s="209" t="s">
        <v>8969</v>
      </c>
      <c r="B5041" s="209" t="s">
        <v>8970</v>
      </c>
      <c r="C5041" s="209" t="s">
        <v>10583</v>
      </c>
      <c r="D5041" s="209" t="s">
        <v>10584</v>
      </c>
      <c r="E5041" s="210" t="s">
        <v>357</v>
      </c>
      <c r="F5041" s="209" t="s">
        <v>357</v>
      </c>
      <c r="G5041" s="209">
        <v>89707</v>
      </c>
      <c r="H5041" s="209" t="s">
        <v>10588</v>
      </c>
      <c r="I5041" s="209" t="s">
        <v>161</v>
      </c>
      <c r="J5041" s="209" t="s">
        <v>5447</v>
      </c>
      <c r="K5041" s="210">
        <v>44.22</v>
      </c>
      <c r="L5041" s="209" t="s">
        <v>5390</v>
      </c>
    </row>
    <row r="5042" spans="1:12" ht="13.5">
      <c r="A5042" s="209" t="s">
        <v>8969</v>
      </c>
      <c r="B5042" s="209" t="s">
        <v>8970</v>
      </c>
      <c r="C5042" s="209" t="s">
        <v>10583</v>
      </c>
      <c r="D5042" s="209" t="s">
        <v>10584</v>
      </c>
      <c r="E5042" s="210" t="s">
        <v>357</v>
      </c>
      <c r="F5042" s="209" t="s">
        <v>357</v>
      </c>
      <c r="G5042" s="209">
        <v>89708</v>
      </c>
      <c r="H5042" s="209" t="s">
        <v>10589</v>
      </c>
      <c r="I5042" s="209" t="s">
        <v>161</v>
      </c>
      <c r="J5042" s="209" t="s">
        <v>5447</v>
      </c>
      <c r="K5042" s="210">
        <v>97.23</v>
      </c>
      <c r="L5042" s="209" t="s">
        <v>5390</v>
      </c>
    </row>
    <row r="5043" spans="1:12" ht="13.5">
      <c r="A5043" s="209" t="s">
        <v>8969</v>
      </c>
      <c r="B5043" s="209" t="s">
        <v>8970</v>
      </c>
      <c r="C5043" s="209" t="s">
        <v>10583</v>
      </c>
      <c r="D5043" s="209" t="s">
        <v>10584</v>
      </c>
      <c r="E5043" s="210" t="s">
        <v>357</v>
      </c>
      <c r="F5043" s="209" t="s">
        <v>357</v>
      </c>
      <c r="G5043" s="209">
        <v>89709</v>
      </c>
      <c r="H5043" s="209" t="s">
        <v>10590</v>
      </c>
      <c r="I5043" s="209" t="s">
        <v>161</v>
      </c>
      <c r="J5043" s="209" t="s">
        <v>5447</v>
      </c>
      <c r="K5043" s="210">
        <v>18.88</v>
      </c>
      <c r="L5043" s="209" t="s">
        <v>5390</v>
      </c>
    </row>
    <row r="5044" spans="1:12" ht="13.5">
      <c r="A5044" s="209" t="s">
        <v>8969</v>
      </c>
      <c r="B5044" s="209" t="s">
        <v>8970</v>
      </c>
      <c r="C5044" s="209" t="s">
        <v>10583</v>
      </c>
      <c r="D5044" s="209" t="s">
        <v>10584</v>
      </c>
      <c r="E5044" s="210" t="s">
        <v>357</v>
      </c>
      <c r="F5044" s="209" t="s">
        <v>357</v>
      </c>
      <c r="G5044" s="209">
        <v>89710</v>
      </c>
      <c r="H5044" s="209" t="s">
        <v>10591</v>
      </c>
      <c r="I5044" s="209" t="s">
        <v>161</v>
      </c>
      <c r="J5044" s="209" t="s">
        <v>5447</v>
      </c>
      <c r="K5044" s="210">
        <v>16.46</v>
      </c>
      <c r="L5044" s="209" t="s">
        <v>5390</v>
      </c>
    </row>
    <row r="5045" spans="1:12" ht="13.5">
      <c r="A5045" s="209" t="s">
        <v>8969</v>
      </c>
      <c r="B5045" s="209" t="s">
        <v>8970</v>
      </c>
      <c r="C5045" s="209" t="s">
        <v>10583</v>
      </c>
      <c r="D5045" s="209" t="s">
        <v>10584</v>
      </c>
      <c r="E5045" s="210" t="s">
        <v>357</v>
      </c>
      <c r="F5045" s="209" t="s">
        <v>357</v>
      </c>
      <c r="G5045" s="209">
        <v>104326</v>
      </c>
      <c r="H5045" s="209" t="s">
        <v>10592</v>
      </c>
      <c r="I5045" s="209" t="s">
        <v>161</v>
      </c>
      <c r="J5045" s="209" t="s">
        <v>5447</v>
      </c>
      <c r="K5045" s="210">
        <v>17.96</v>
      </c>
      <c r="L5045" s="209" t="s">
        <v>5390</v>
      </c>
    </row>
    <row r="5046" spans="1:12" ht="13.5">
      <c r="A5046" s="209" t="s">
        <v>8969</v>
      </c>
      <c r="B5046" s="209" t="s">
        <v>8970</v>
      </c>
      <c r="C5046" s="209" t="s">
        <v>10583</v>
      </c>
      <c r="D5046" s="209" t="s">
        <v>10584</v>
      </c>
      <c r="E5046" s="210" t="s">
        <v>357</v>
      </c>
      <c r="F5046" s="209" t="s">
        <v>357</v>
      </c>
      <c r="G5046" s="209">
        <v>104327</v>
      </c>
      <c r="H5046" s="209" t="s">
        <v>10593</v>
      </c>
      <c r="I5046" s="209" t="s">
        <v>161</v>
      </c>
      <c r="J5046" s="209" t="s">
        <v>5447</v>
      </c>
      <c r="K5046" s="210">
        <v>17.07</v>
      </c>
      <c r="L5046" s="209" t="s">
        <v>5390</v>
      </c>
    </row>
    <row r="5047" spans="1:12" ht="13.5">
      <c r="A5047" s="209" t="s">
        <v>8969</v>
      </c>
      <c r="B5047" s="209" t="s">
        <v>8970</v>
      </c>
      <c r="C5047" s="209" t="s">
        <v>10583</v>
      </c>
      <c r="D5047" s="209" t="s">
        <v>10584</v>
      </c>
      <c r="E5047" s="210" t="s">
        <v>357</v>
      </c>
      <c r="F5047" s="209" t="s">
        <v>357</v>
      </c>
      <c r="G5047" s="209">
        <v>104328</v>
      </c>
      <c r="H5047" s="209" t="s">
        <v>10594</v>
      </c>
      <c r="I5047" s="209" t="s">
        <v>161</v>
      </c>
      <c r="J5047" s="209" t="s">
        <v>5447</v>
      </c>
      <c r="K5047" s="210">
        <v>64.73</v>
      </c>
      <c r="L5047" s="209" t="s">
        <v>5390</v>
      </c>
    </row>
    <row r="5048" spans="1:12" ht="13.5">
      <c r="A5048" s="209" t="s">
        <v>8969</v>
      </c>
      <c r="B5048" s="209" t="s">
        <v>8970</v>
      </c>
      <c r="C5048" s="209" t="s">
        <v>10583</v>
      </c>
      <c r="D5048" s="209" t="s">
        <v>10584</v>
      </c>
      <c r="E5048" s="210" t="s">
        <v>357</v>
      </c>
      <c r="F5048" s="209" t="s">
        <v>357</v>
      </c>
      <c r="G5048" s="209">
        <v>104329</v>
      </c>
      <c r="H5048" s="209" t="s">
        <v>10595</v>
      </c>
      <c r="I5048" s="209" t="s">
        <v>161</v>
      </c>
      <c r="J5048" s="209" t="s">
        <v>5447</v>
      </c>
      <c r="K5048" s="210">
        <v>73.349999999999994</v>
      </c>
      <c r="L5048" s="209" t="s">
        <v>5390</v>
      </c>
    </row>
    <row r="5049" spans="1:12" ht="13.5">
      <c r="A5049" s="209" t="s">
        <v>8969</v>
      </c>
      <c r="B5049" s="209" t="s">
        <v>8970</v>
      </c>
      <c r="C5049" s="209" t="s">
        <v>10596</v>
      </c>
      <c r="D5049" s="209" t="s">
        <v>10597</v>
      </c>
      <c r="E5049" s="210" t="s">
        <v>357</v>
      </c>
      <c r="F5049" s="209" t="s">
        <v>357</v>
      </c>
      <c r="G5049" s="209">
        <v>86872</v>
      </c>
      <c r="H5049" s="209" t="s">
        <v>10598</v>
      </c>
      <c r="I5049" s="209" t="s">
        <v>161</v>
      </c>
      <c r="J5049" s="209" t="s">
        <v>5389</v>
      </c>
      <c r="K5049" s="210">
        <v>710.08</v>
      </c>
      <c r="L5049" s="209" t="s">
        <v>5390</v>
      </c>
    </row>
    <row r="5050" spans="1:12" ht="13.5">
      <c r="A5050" s="209" t="s">
        <v>8969</v>
      </c>
      <c r="B5050" s="209" t="s">
        <v>8970</v>
      </c>
      <c r="C5050" s="209" t="s">
        <v>10596</v>
      </c>
      <c r="D5050" s="209" t="s">
        <v>10597</v>
      </c>
      <c r="E5050" s="210" t="s">
        <v>357</v>
      </c>
      <c r="F5050" s="209" t="s">
        <v>357</v>
      </c>
      <c r="G5050" s="209">
        <v>86874</v>
      </c>
      <c r="H5050" s="209" t="s">
        <v>10599</v>
      </c>
      <c r="I5050" s="209" t="s">
        <v>161</v>
      </c>
      <c r="J5050" s="209" t="s">
        <v>5389</v>
      </c>
      <c r="K5050" s="210">
        <v>498.47</v>
      </c>
      <c r="L5050" s="209" t="s">
        <v>5390</v>
      </c>
    </row>
    <row r="5051" spans="1:12" ht="13.5">
      <c r="A5051" s="209" t="s">
        <v>8969</v>
      </c>
      <c r="B5051" s="209" t="s">
        <v>8970</v>
      </c>
      <c r="C5051" s="209" t="s">
        <v>10596</v>
      </c>
      <c r="D5051" s="209" t="s">
        <v>10597</v>
      </c>
      <c r="E5051" s="210" t="s">
        <v>357</v>
      </c>
      <c r="F5051" s="209" t="s">
        <v>357</v>
      </c>
      <c r="G5051" s="209">
        <v>86875</v>
      </c>
      <c r="H5051" s="209" t="s">
        <v>10600</v>
      </c>
      <c r="I5051" s="209" t="s">
        <v>161</v>
      </c>
      <c r="J5051" s="209" t="s">
        <v>5389</v>
      </c>
      <c r="K5051" s="210">
        <v>534.09</v>
      </c>
      <c r="L5051" s="209" t="s">
        <v>5390</v>
      </c>
    </row>
    <row r="5052" spans="1:12" ht="13.5">
      <c r="A5052" s="209" t="s">
        <v>8969</v>
      </c>
      <c r="B5052" s="209" t="s">
        <v>8970</v>
      </c>
      <c r="C5052" s="209" t="s">
        <v>10596</v>
      </c>
      <c r="D5052" s="209" t="s">
        <v>10597</v>
      </c>
      <c r="E5052" s="210" t="s">
        <v>357</v>
      </c>
      <c r="F5052" s="209" t="s">
        <v>357</v>
      </c>
      <c r="G5052" s="209">
        <v>86876</v>
      </c>
      <c r="H5052" s="209" t="s">
        <v>10601</v>
      </c>
      <c r="I5052" s="209" t="s">
        <v>161</v>
      </c>
      <c r="J5052" s="209" t="s">
        <v>5389</v>
      </c>
      <c r="K5052" s="210">
        <v>305.8</v>
      </c>
      <c r="L5052" s="209" t="s">
        <v>5390</v>
      </c>
    </row>
    <row r="5053" spans="1:12" ht="13.5">
      <c r="A5053" s="209" t="s">
        <v>8969</v>
      </c>
      <c r="B5053" s="209" t="s">
        <v>8970</v>
      </c>
      <c r="C5053" s="209" t="s">
        <v>10596</v>
      </c>
      <c r="D5053" s="209" t="s">
        <v>10597</v>
      </c>
      <c r="E5053" s="210" t="s">
        <v>357</v>
      </c>
      <c r="F5053" s="209" t="s">
        <v>357</v>
      </c>
      <c r="G5053" s="209">
        <v>86877</v>
      </c>
      <c r="H5053" s="209" t="s">
        <v>10602</v>
      </c>
      <c r="I5053" s="209" t="s">
        <v>161</v>
      </c>
      <c r="J5053" s="209" t="s">
        <v>5447</v>
      </c>
      <c r="K5053" s="210">
        <v>67.91</v>
      </c>
      <c r="L5053" s="209" t="s">
        <v>5390</v>
      </c>
    </row>
    <row r="5054" spans="1:12" ht="13.5">
      <c r="A5054" s="209" t="s">
        <v>8969</v>
      </c>
      <c r="B5054" s="209" t="s">
        <v>8970</v>
      </c>
      <c r="C5054" s="209" t="s">
        <v>10596</v>
      </c>
      <c r="D5054" s="209" t="s">
        <v>10597</v>
      </c>
      <c r="E5054" s="210" t="s">
        <v>357</v>
      </c>
      <c r="F5054" s="209" t="s">
        <v>357</v>
      </c>
      <c r="G5054" s="209">
        <v>86878</v>
      </c>
      <c r="H5054" s="209" t="s">
        <v>10603</v>
      </c>
      <c r="I5054" s="209" t="s">
        <v>161</v>
      </c>
      <c r="J5054" s="209" t="s">
        <v>5447</v>
      </c>
      <c r="K5054" s="210">
        <v>73.3</v>
      </c>
      <c r="L5054" s="209" t="s">
        <v>5390</v>
      </c>
    </row>
    <row r="5055" spans="1:12" ht="13.5">
      <c r="A5055" s="209" t="s">
        <v>8969</v>
      </c>
      <c r="B5055" s="209" t="s">
        <v>8970</v>
      </c>
      <c r="C5055" s="209" t="s">
        <v>10596</v>
      </c>
      <c r="D5055" s="209" t="s">
        <v>10597</v>
      </c>
      <c r="E5055" s="210" t="s">
        <v>357</v>
      </c>
      <c r="F5055" s="209" t="s">
        <v>357</v>
      </c>
      <c r="G5055" s="209">
        <v>86879</v>
      </c>
      <c r="H5055" s="209" t="s">
        <v>10604</v>
      </c>
      <c r="I5055" s="209" t="s">
        <v>161</v>
      </c>
      <c r="J5055" s="209" t="s">
        <v>5447</v>
      </c>
      <c r="K5055" s="210">
        <v>11.11</v>
      </c>
      <c r="L5055" s="209" t="s">
        <v>5390</v>
      </c>
    </row>
    <row r="5056" spans="1:12" ht="13.5">
      <c r="A5056" s="209" t="s">
        <v>8969</v>
      </c>
      <c r="B5056" s="209" t="s">
        <v>8970</v>
      </c>
      <c r="C5056" s="209" t="s">
        <v>10596</v>
      </c>
      <c r="D5056" s="209" t="s">
        <v>10597</v>
      </c>
      <c r="E5056" s="210" t="s">
        <v>357</v>
      </c>
      <c r="F5056" s="209" t="s">
        <v>357</v>
      </c>
      <c r="G5056" s="209">
        <v>86880</v>
      </c>
      <c r="H5056" s="209" t="s">
        <v>10605</v>
      </c>
      <c r="I5056" s="209" t="s">
        <v>161</v>
      </c>
      <c r="J5056" s="209" t="s">
        <v>5447</v>
      </c>
      <c r="K5056" s="210">
        <v>34.79</v>
      </c>
      <c r="L5056" s="209" t="s">
        <v>5390</v>
      </c>
    </row>
    <row r="5057" spans="1:12" ht="13.5">
      <c r="A5057" s="209" t="s">
        <v>8969</v>
      </c>
      <c r="B5057" s="209" t="s">
        <v>8970</v>
      </c>
      <c r="C5057" s="209" t="s">
        <v>10596</v>
      </c>
      <c r="D5057" s="209" t="s">
        <v>10597</v>
      </c>
      <c r="E5057" s="210" t="s">
        <v>357</v>
      </c>
      <c r="F5057" s="209" t="s">
        <v>357</v>
      </c>
      <c r="G5057" s="209">
        <v>86881</v>
      </c>
      <c r="H5057" s="209" t="s">
        <v>10606</v>
      </c>
      <c r="I5057" s="209" t="s">
        <v>161</v>
      </c>
      <c r="J5057" s="209" t="s">
        <v>5894</v>
      </c>
      <c r="K5057" s="210">
        <v>207.8</v>
      </c>
      <c r="L5057" s="209" t="s">
        <v>5390</v>
      </c>
    </row>
    <row r="5058" spans="1:12" ht="13.5">
      <c r="A5058" s="209" t="s">
        <v>8969</v>
      </c>
      <c r="B5058" s="209" t="s">
        <v>8970</v>
      </c>
      <c r="C5058" s="209" t="s">
        <v>10596</v>
      </c>
      <c r="D5058" s="209" t="s">
        <v>10597</v>
      </c>
      <c r="E5058" s="210" t="s">
        <v>357</v>
      </c>
      <c r="F5058" s="209" t="s">
        <v>357</v>
      </c>
      <c r="G5058" s="209">
        <v>86882</v>
      </c>
      <c r="H5058" s="209" t="s">
        <v>10607</v>
      </c>
      <c r="I5058" s="209" t="s">
        <v>161</v>
      </c>
      <c r="J5058" s="209" t="s">
        <v>5447</v>
      </c>
      <c r="K5058" s="210">
        <v>28.82</v>
      </c>
      <c r="L5058" s="209" t="s">
        <v>5390</v>
      </c>
    </row>
    <row r="5059" spans="1:12" ht="13.5">
      <c r="A5059" s="209" t="s">
        <v>8969</v>
      </c>
      <c r="B5059" s="209" t="s">
        <v>8970</v>
      </c>
      <c r="C5059" s="209" t="s">
        <v>10596</v>
      </c>
      <c r="D5059" s="209" t="s">
        <v>10597</v>
      </c>
      <c r="E5059" s="210" t="s">
        <v>357</v>
      </c>
      <c r="F5059" s="209" t="s">
        <v>357</v>
      </c>
      <c r="G5059" s="209">
        <v>86883</v>
      </c>
      <c r="H5059" s="209" t="s">
        <v>10608</v>
      </c>
      <c r="I5059" s="209" t="s">
        <v>161</v>
      </c>
      <c r="J5059" s="209" t="s">
        <v>5894</v>
      </c>
      <c r="K5059" s="210">
        <v>15.42</v>
      </c>
      <c r="L5059" s="209" t="s">
        <v>5390</v>
      </c>
    </row>
    <row r="5060" spans="1:12" ht="13.5">
      <c r="A5060" s="209" t="s">
        <v>8969</v>
      </c>
      <c r="B5060" s="209" t="s">
        <v>8970</v>
      </c>
      <c r="C5060" s="209" t="s">
        <v>10596</v>
      </c>
      <c r="D5060" s="209" t="s">
        <v>10597</v>
      </c>
      <c r="E5060" s="210" t="s">
        <v>357</v>
      </c>
      <c r="F5060" s="209" t="s">
        <v>357</v>
      </c>
      <c r="G5060" s="209">
        <v>86884</v>
      </c>
      <c r="H5060" s="209" t="s">
        <v>10609</v>
      </c>
      <c r="I5060" s="209" t="s">
        <v>161</v>
      </c>
      <c r="J5060" s="209" t="s">
        <v>5447</v>
      </c>
      <c r="K5060" s="210">
        <v>12.08</v>
      </c>
      <c r="L5060" s="209" t="s">
        <v>5390</v>
      </c>
    </row>
    <row r="5061" spans="1:12" ht="13.5">
      <c r="A5061" s="209" t="s">
        <v>8969</v>
      </c>
      <c r="B5061" s="209" t="s">
        <v>8970</v>
      </c>
      <c r="C5061" s="209" t="s">
        <v>10596</v>
      </c>
      <c r="D5061" s="209" t="s">
        <v>10597</v>
      </c>
      <c r="E5061" s="210" t="s">
        <v>357</v>
      </c>
      <c r="F5061" s="209" t="s">
        <v>357</v>
      </c>
      <c r="G5061" s="209">
        <v>86885</v>
      </c>
      <c r="H5061" s="209" t="s">
        <v>10610</v>
      </c>
      <c r="I5061" s="209" t="s">
        <v>161</v>
      </c>
      <c r="J5061" s="209" t="s">
        <v>5447</v>
      </c>
      <c r="K5061" s="210">
        <v>14.13</v>
      </c>
      <c r="L5061" s="209" t="s">
        <v>5390</v>
      </c>
    </row>
    <row r="5062" spans="1:12" ht="13.5">
      <c r="A5062" s="209" t="s">
        <v>8969</v>
      </c>
      <c r="B5062" s="209" t="s">
        <v>8970</v>
      </c>
      <c r="C5062" s="209" t="s">
        <v>10596</v>
      </c>
      <c r="D5062" s="209" t="s">
        <v>10597</v>
      </c>
      <c r="E5062" s="210" t="s">
        <v>357</v>
      </c>
      <c r="F5062" s="209" t="s">
        <v>357</v>
      </c>
      <c r="G5062" s="209">
        <v>86886</v>
      </c>
      <c r="H5062" s="209" t="s">
        <v>10611</v>
      </c>
      <c r="I5062" s="209" t="s">
        <v>161</v>
      </c>
      <c r="J5062" s="209" t="s">
        <v>5447</v>
      </c>
      <c r="K5062" s="210">
        <v>50.14</v>
      </c>
      <c r="L5062" s="209" t="s">
        <v>5390</v>
      </c>
    </row>
    <row r="5063" spans="1:12" ht="13.5">
      <c r="A5063" s="209" t="s">
        <v>8969</v>
      </c>
      <c r="B5063" s="209" t="s">
        <v>8970</v>
      </c>
      <c r="C5063" s="209" t="s">
        <v>10596</v>
      </c>
      <c r="D5063" s="209" t="s">
        <v>10597</v>
      </c>
      <c r="E5063" s="210" t="s">
        <v>357</v>
      </c>
      <c r="F5063" s="209" t="s">
        <v>357</v>
      </c>
      <c r="G5063" s="209">
        <v>86887</v>
      </c>
      <c r="H5063" s="209" t="s">
        <v>10612</v>
      </c>
      <c r="I5063" s="209" t="s">
        <v>161</v>
      </c>
      <c r="J5063" s="209" t="s">
        <v>5447</v>
      </c>
      <c r="K5063" s="210">
        <v>54.48</v>
      </c>
      <c r="L5063" s="209" t="s">
        <v>5390</v>
      </c>
    </row>
    <row r="5064" spans="1:12" ht="13.5">
      <c r="A5064" s="209" t="s">
        <v>8969</v>
      </c>
      <c r="B5064" s="209" t="s">
        <v>8970</v>
      </c>
      <c r="C5064" s="209" t="s">
        <v>10596</v>
      </c>
      <c r="D5064" s="209" t="s">
        <v>10597</v>
      </c>
      <c r="E5064" s="210" t="s">
        <v>357</v>
      </c>
      <c r="F5064" s="209" t="s">
        <v>357</v>
      </c>
      <c r="G5064" s="209">
        <v>86888</v>
      </c>
      <c r="H5064" s="209" t="s">
        <v>10613</v>
      </c>
      <c r="I5064" s="209" t="s">
        <v>161</v>
      </c>
      <c r="J5064" s="209" t="s">
        <v>5389</v>
      </c>
      <c r="K5064" s="210">
        <v>482.19</v>
      </c>
      <c r="L5064" s="209" t="s">
        <v>5390</v>
      </c>
    </row>
    <row r="5065" spans="1:12" ht="13.5">
      <c r="A5065" s="209" t="s">
        <v>8969</v>
      </c>
      <c r="B5065" s="209" t="s">
        <v>8970</v>
      </c>
      <c r="C5065" s="209" t="s">
        <v>10596</v>
      </c>
      <c r="D5065" s="209" t="s">
        <v>10597</v>
      </c>
      <c r="E5065" s="210" t="s">
        <v>357</v>
      </c>
      <c r="F5065" s="209" t="s">
        <v>357</v>
      </c>
      <c r="G5065" s="209">
        <v>86889</v>
      </c>
      <c r="H5065" s="209" t="s">
        <v>10614</v>
      </c>
      <c r="I5065" s="209" t="s">
        <v>161</v>
      </c>
      <c r="J5065" s="209" t="s">
        <v>5389</v>
      </c>
      <c r="K5065" s="210">
        <v>773.6</v>
      </c>
      <c r="L5065" s="209" t="s">
        <v>5390</v>
      </c>
    </row>
    <row r="5066" spans="1:12" ht="13.5">
      <c r="A5066" s="209" t="s">
        <v>8969</v>
      </c>
      <c r="B5066" s="209" t="s">
        <v>8970</v>
      </c>
      <c r="C5066" s="209" t="s">
        <v>10596</v>
      </c>
      <c r="D5066" s="209" t="s">
        <v>10597</v>
      </c>
      <c r="E5066" s="210" t="s">
        <v>357</v>
      </c>
      <c r="F5066" s="209" t="s">
        <v>357</v>
      </c>
      <c r="G5066" s="209">
        <v>86893</v>
      </c>
      <c r="H5066" s="209" t="s">
        <v>10615</v>
      </c>
      <c r="I5066" s="209" t="s">
        <v>161</v>
      </c>
      <c r="J5066" s="209" t="s">
        <v>5389</v>
      </c>
      <c r="K5066" s="210">
        <v>623.04</v>
      </c>
      <c r="L5066" s="209" t="s">
        <v>5390</v>
      </c>
    </row>
    <row r="5067" spans="1:12" ht="13.5">
      <c r="A5067" s="209" t="s">
        <v>8969</v>
      </c>
      <c r="B5067" s="209" t="s">
        <v>8970</v>
      </c>
      <c r="C5067" s="209" t="s">
        <v>10596</v>
      </c>
      <c r="D5067" s="209" t="s">
        <v>10597</v>
      </c>
      <c r="E5067" s="210" t="s">
        <v>357</v>
      </c>
      <c r="F5067" s="209" t="s">
        <v>357</v>
      </c>
      <c r="G5067" s="209">
        <v>86894</v>
      </c>
      <c r="H5067" s="209" t="s">
        <v>10616</v>
      </c>
      <c r="I5067" s="209" t="s">
        <v>161</v>
      </c>
      <c r="J5067" s="209" t="s">
        <v>5389</v>
      </c>
      <c r="K5067" s="210">
        <v>306.82</v>
      </c>
      <c r="L5067" s="209" t="s">
        <v>5390</v>
      </c>
    </row>
    <row r="5068" spans="1:12" ht="13.5">
      <c r="A5068" s="209" t="s">
        <v>8969</v>
      </c>
      <c r="B5068" s="209" t="s">
        <v>8970</v>
      </c>
      <c r="C5068" s="209" t="s">
        <v>10596</v>
      </c>
      <c r="D5068" s="209" t="s">
        <v>10597</v>
      </c>
      <c r="E5068" s="210" t="s">
        <v>357</v>
      </c>
      <c r="F5068" s="209" t="s">
        <v>357</v>
      </c>
      <c r="G5068" s="209">
        <v>86895</v>
      </c>
      <c r="H5068" s="209" t="s">
        <v>10617</v>
      </c>
      <c r="I5068" s="209" t="s">
        <v>161</v>
      </c>
      <c r="J5068" s="209" t="s">
        <v>5389</v>
      </c>
      <c r="K5068" s="210">
        <v>368.83</v>
      </c>
      <c r="L5068" s="209" t="s">
        <v>5390</v>
      </c>
    </row>
    <row r="5069" spans="1:12" ht="13.5">
      <c r="A5069" s="209" t="s">
        <v>8969</v>
      </c>
      <c r="B5069" s="209" t="s">
        <v>8970</v>
      </c>
      <c r="C5069" s="209" t="s">
        <v>10596</v>
      </c>
      <c r="D5069" s="209" t="s">
        <v>10597</v>
      </c>
      <c r="E5069" s="210" t="s">
        <v>357</v>
      </c>
      <c r="F5069" s="209" t="s">
        <v>357</v>
      </c>
      <c r="G5069" s="209">
        <v>86899</v>
      </c>
      <c r="H5069" s="209" t="s">
        <v>10618</v>
      </c>
      <c r="I5069" s="209" t="s">
        <v>161</v>
      </c>
      <c r="J5069" s="209" t="s">
        <v>5389</v>
      </c>
      <c r="K5069" s="210">
        <v>312.35000000000002</v>
      </c>
      <c r="L5069" s="209" t="s">
        <v>5390</v>
      </c>
    </row>
    <row r="5070" spans="1:12" ht="13.5">
      <c r="A5070" s="209" t="s">
        <v>8969</v>
      </c>
      <c r="B5070" s="209" t="s">
        <v>8970</v>
      </c>
      <c r="C5070" s="209" t="s">
        <v>10596</v>
      </c>
      <c r="D5070" s="209" t="s">
        <v>10597</v>
      </c>
      <c r="E5070" s="210" t="s">
        <v>357</v>
      </c>
      <c r="F5070" s="209" t="s">
        <v>357</v>
      </c>
      <c r="G5070" s="209">
        <v>86900</v>
      </c>
      <c r="H5070" s="209" t="s">
        <v>10619</v>
      </c>
      <c r="I5070" s="209" t="s">
        <v>161</v>
      </c>
      <c r="J5070" s="209" t="s">
        <v>5447</v>
      </c>
      <c r="K5070" s="210">
        <v>247.37</v>
      </c>
      <c r="L5070" s="209" t="s">
        <v>5390</v>
      </c>
    </row>
    <row r="5071" spans="1:12" ht="13.5">
      <c r="A5071" s="209" t="s">
        <v>8969</v>
      </c>
      <c r="B5071" s="209" t="s">
        <v>8970</v>
      </c>
      <c r="C5071" s="209" t="s">
        <v>10596</v>
      </c>
      <c r="D5071" s="209" t="s">
        <v>10597</v>
      </c>
      <c r="E5071" s="210" t="s">
        <v>357</v>
      </c>
      <c r="F5071" s="209" t="s">
        <v>357</v>
      </c>
      <c r="G5071" s="209">
        <v>86901</v>
      </c>
      <c r="H5071" s="209" t="s">
        <v>10620</v>
      </c>
      <c r="I5071" s="209" t="s">
        <v>161</v>
      </c>
      <c r="J5071" s="209" t="s">
        <v>5447</v>
      </c>
      <c r="K5071" s="210">
        <v>150.4</v>
      </c>
      <c r="L5071" s="209" t="s">
        <v>5390</v>
      </c>
    </row>
    <row r="5072" spans="1:12" ht="13.5">
      <c r="A5072" s="209" t="s">
        <v>8969</v>
      </c>
      <c r="B5072" s="209" t="s">
        <v>8970</v>
      </c>
      <c r="C5072" s="209" t="s">
        <v>10596</v>
      </c>
      <c r="D5072" s="209" t="s">
        <v>10597</v>
      </c>
      <c r="E5072" s="210" t="s">
        <v>357</v>
      </c>
      <c r="F5072" s="209" t="s">
        <v>357</v>
      </c>
      <c r="G5072" s="209">
        <v>86902</v>
      </c>
      <c r="H5072" s="209" t="s">
        <v>10621</v>
      </c>
      <c r="I5072" s="209" t="s">
        <v>161</v>
      </c>
      <c r="J5072" s="209" t="s">
        <v>5389</v>
      </c>
      <c r="K5072" s="210">
        <v>315.61</v>
      </c>
      <c r="L5072" s="209" t="s">
        <v>5390</v>
      </c>
    </row>
    <row r="5073" spans="1:12" ht="13.5">
      <c r="A5073" s="209" t="s">
        <v>8969</v>
      </c>
      <c r="B5073" s="209" t="s">
        <v>8970</v>
      </c>
      <c r="C5073" s="209" t="s">
        <v>10596</v>
      </c>
      <c r="D5073" s="209" t="s">
        <v>10597</v>
      </c>
      <c r="E5073" s="210" t="s">
        <v>357</v>
      </c>
      <c r="F5073" s="209" t="s">
        <v>357</v>
      </c>
      <c r="G5073" s="209">
        <v>86903</v>
      </c>
      <c r="H5073" s="209" t="s">
        <v>10622</v>
      </c>
      <c r="I5073" s="209" t="s">
        <v>161</v>
      </c>
      <c r="J5073" s="209" t="s">
        <v>5389</v>
      </c>
      <c r="K5073" s="210">
        <v>352.91</v>
      </c>
      <c r="L5073" s="209" t="s">
        <v>5390</v>
      </c>
    </row>
    <row r="5074" spans="1:12" ht="13.5">
      <c r="A5074" s="209" t="s">
        <v>8969</v>
      </c>
      <c r="B5074" s="209" t="s">
        <v>8970</v>
      </c>
      <c r="C5074" s="209" t="s">
        <v>10596</v>
      </c>
      <c r="D5074" s="209" t="s">
        <v>10597</v>
      </c>
      <c r="E5074" s="210" t="s">
        <v>357</v>
      </c>
      <c r="F5074" s="209" t="s">
        <v>357</v>
      </c>
      <c r="G5074" s="209">
        <v>86904</v>
      </c>
      <c r="H5074" s="209" t="s">
        <v>10623</v>
      </c>
      <c r="I5074" s="209" t="s">
        <v>161</v>
      </c>
      <c r="J5074" s="209" t="s">
        <v>5389</v>
      </c>
      <c r="K5074" s="210">
        <v>146.96</v>
      </c>
      <c r="L5074" s="209" t="s">
        <v>5390</v>
      </c>
    </row>
    <row r="5075" spans="1:12" ht="13.5">
      <c r="A5075" s="209" t="s">
        <v>8969</v>
      </c>
      <c r="B5075" s="209" t="s">
        <v>8970</v>
      </c>
      <c r="C5075" s="209" t="s">
        <v>10596</v>
      </c>
      <c r="D5075" s="209" t="s">
        <v>10597</v>
      </c>
      <c r="E5075" s="210" t="s">
        <v>357</v>
      </c>
      <c r="F5075" s="209" t="s">
        <v>357</v>
      </c>
      <c r="G5075" s="209">
        <v>86905</v>
      </c>
      <c r="H5075" s="209" t="s">
        <v>10624</v>
      </c>
      <c r="I5075" s="209" t="s">
        <v>161</v>
      </c>
      <c r="J5075" s="209" t="s">
        <v>5447</v>
      </c>
      <c r="K5075" s="210">
        <v>447.34</v>
      </c>
      <c r="L5075" s="209" t="s">
        <v>5390</v>
      </c>
    </row>
    <row r="5076" spans="1:12" ht="13.5">
      <c r="A5076" s="209" t="s">
        <v>8969</v>
      </c>
      <c r="B5076" s="209" t="s">
        <v>8970</v>
      </c>
      <c r="C5076" s="209" t="s">
        <v>10596</v>
      </c>
      <c r="D5076" s="209" t="s">
        <v>10597</v>
      </c>
      <c r="E5076" s="210" t="s">
        <v>357</v>
      </c>
      <c r="F5076" s="209" t="s">
        <v>357</v>
      </c>
      <c r="G5076" s="209">
        <v>86906</v>
      </c>
      <c r="H5076" s="209" t="s">
        <v>10625</v>
      </c>
      <c r="I5076" s="209" t="s">
        <v>161</v>
      </c>
      <c r="J5076" s="209" t="s">
        <v>5894</v>
      </c>
      <c r="K5076" s="210">
        <v>82.66</v>
      </c>
      <c r="L5076" s="209" t="s">
        <v>5390</v>
      </c>
    </row>
    <row r="5077" spans="1:12" ht="13.5">
      <c r="A5077" s="209" t="s">
        <v>8969</v>
      </c>
      <c r="B5077" s="209" t="s">
        <v>8970</v>
      </c>
      <c r="C5077" s="209" t="s">
        <v>10596</v>
      </c>
      <c r="D5077" s="209" t="s">
        <v>10597</v>
      </c>
      <c r="E5077" s="210" t="s">
        <v>357</v>
      </c>
      <c r="F5077" s="209" t="s">
        <v>357</v>
      </c>
      <c r="G5077" s="209">
        <v>86908</v>
      </c>
      <c r="H5077" s="209" t="s">
        <v>10626</v>
      </c>
      <c r="I5077" s="209" t="s">
        <v>161</v>
      </c>
      <c r="J5077" s="209" t="s">
        <v>5447</v>
      </c>
      <c r="K5077" s="210">
        <v>538.64</v>
      </c>
      <c r="L5077" s="209" t="s">
        <v>5390</v>
      </c>
    </row>
    <row r="5078" spans="1:12" ht="13.5">
      <c r="A5078" s="209" t="s">
        <v>8969</v>
      </c>
      <c r="B5078" s="209" t="s">
        <v>8970</v>
      </c>
      <c r="C5078" s="209" t="s">
        <v>10596</v>
      </c>
      <c r="D5078" s="209" t="s">
        <v>10597</v>
      </c>
      <c r="E5078" s="210" t="s">
        <v>357</v>
      </c>
      <c r="F5078" s="209" t="s">
        <v>357</v>
      </c>
      <c r="G5078" s="209">
        <v>86909</v>
      </c>
      <c r="H5078" s="209" t="s">
        <v>10627</v>
      </c>
      <c r="I5078" s="209" t="s">
        <v>161</v>
      </c>
      <c r="J5078" s="209" t="s">
        <v>5447</v>
      </c>
      <c r="K5078" s="210">
        <v>143.56</v>
      </c>
      <c r="L5078" s="209" t="s">
        <v>5390</v>
      </c>
    </row>
    <row r="5079" spans="1:12" ht="13.5">
      <c r="A5079" s="209" t="s">
        <v>8969</v>
      </c>
      <c r="B5079" s="209" t="s">
        <v>8970</v>
      </c>
      <c r="C5079" s="209" t="s">
        <v>10596</v>
      </c>
      <c r="D5079" s="209" t="s">
        <v>10597</v>
      </c>
      <c r="E5079" s="210" t="s">
        <v>357</v>
      </c>
      <c r="F5079" s="209" t="s">
        <v>357</v>
      </c>
      <c r="G5079" s="209">
        <v>86910</v>
      </c>
      <c r="H5079" s="209" t="s">
        <v>10628</v>
      </c>
      <c r="I5079" s="209" t="s">
        <v>161</v>
      </c>
      <c r="J5079" s="209" t="s">
        <v>5447</v>
      </c>
      <c r="K5079" s="210">
        <v>141.75</v>
      </c>
      <c r="L5079" s="209" t="s">
        <v>5390</v>
      </c>
    </row>
    <row r="5080" spans="1:12" ht="13.5">
      <c r="A5080" s="209" t="s">
        <v>8969</v>
      </c>
      <c r="B5080" s="209" t="s">
        <v>8970</v>
      </c>
      <c r="C5080" s="209" t="s">
        <v>10596</v>
      </c>
      <c r="D5080" s="209" t="s">
        <v>10597</v>
      </c>
      <c r="E5080" s="210" t="s">
        <v>357</v>
      </c>
      <c r="F5080" s="209" t="s">
        <v>357</v>
      </c>
      <c r="G5080" s="209">
        <v>86911</v>
      </c>
      <c r="H5080" s="209" t="s">
        <v>10629</v>
      </c>
      <c r="I5080" s="209" t="s">
        <v>161</v>
      </c>
      <c r="J5080" s="209" t="s">
        <v>5447</v>
      </c>
      <c r="K5080" s="210">
        <v>96.7</v>
      </c>
      <c r="L5080" s="209" t="s">
        <v>5390</v>
      </c>
    </row>
    <row r="5081" spans="1:12" ht="13.5">
      <c r="A5081" s="209" t="s">
        <v>8969</v>
      </c>
      <c r="B5081" s="209" t="s">
        <v>8970</v>
      </c>
      <c r="C5081" s="209" t="s">
        <v>10596</v>
      </c>
      <c r="D5081" s="209" t="s">
        <v>10597</v>
      </c>
      <c r="E5081" s="210" t="s">
        <v>357</v>
      </c>
      <c r="F5081" s="209" t="s">
        <v>357</v>
      </c>
      <c r="G5081" s="209">
        <v>86913</v>
      </c>
      <c r="H5081" s="209" t="s">
        <v>10630</v>
      </c>
      <c r="I5081" s="209" t="s">
        <v>161</v>
      </c>
      <c r="J5081" s="209" t="s">
        <v>5447</v>
      </c>
      <c r="K5081" s="210">
        <v>59.85</v>
      </c>
      <c r="L5081" s="209" t="s">
        <v>5390</v>
      </c>
    </row>
    <row r="5082" spans="1:12" ht="13.5">
      <c r="A5082" s="209" t="s">
        <v>8969</v>
      </c>
      <c r="B5082" s="209" t="s">
        <v>8970</v>
      </c>
      <c r="C5082" s="209" t="s">
        <v>10596</v>
      </c>
      <c r="D5082" s="209" t="s">
        <v>10597</v>
      </c>
      <c r="E5082" s="210" t="s">
        <v>357</v>
      </c>
      <c r="F5082" s="209" t="s">
        <v>357</v>
      </c>
      <c r="G5082" s="209">
        <v>86914</v>
      </c>
      <c r="H5082" s="209" t="s">
        <v>10631</v>
      </c>
      <c r="I5082" s="209" t="s">
        <v>161</v>
      </c>
      <c r="J5082" s="209" t="s">
        <v>5447</v>
      </c>
      <c r="K5082" s="210">
        <v>108.39</v>
      </c>
      <c r="L5082" s="209" t="s">
        <v>5390</v>
      </c>
    </row>
    <row r="5083" spans="1:12" ht="13.5">
      <c r="A5083" s="209" t="s">
        <v>8969</v>
      </c>
      <c r="B5083" s="209" t="s">
        <v>8970</v>
      </c>
      <c r="C5083" s="209" t="s">
        <v>10596</v>
      </c>
      <c r="D5083" s="209" t="s">
        <v>10597</v>
      </c>
      <c r="E5083" s="210" t="s">
        <v>357</v>
      </c>
      <c r="F5083" s="209" t="s">
        <v>357</v>
      </c>
      <c r="G5083" s="209">
        <v>86915</v>
      </c>
      <c r="H5083" s="209" t="s">
        <v>10632</v>
      </c>
      <c r="I5083" s="209" t="s">
        <v>161</v>
      </c>
      <c r="J5083" s="209" t="s">
        <v>5447</v>
      </c>
      <c r="K5083" s="210">
        <v>159.02000000000001</v>
      </c>
      <c r="L5083" s="209" t="s">
        <v>5390</v>
      </c>
    </row>
    <row r="5084" spans="1:12" ht="13.5">
      <c r="A5084" s="209" t="s">
        <v>8969</v>
      </c>
      <c r="B5084" s="209" t="s">
        <v>8970</v>
      </c>
      <c r="C5084" s="209" t="s">
        <v>10596</v>
      </c>
      <c r="D5084" s="209" t="s">
        <v>10597</v>
      </c>
      <c r="E5084" s="210" t="s">
        <v>357</v>
      </c>
      <c r="F5084" s="209" t="s">
        <v>357</v>
      </c>
      <c r="G5084" s="209">
        <v>86916</v>
      </c>
      <c r="H5084" s="209" t="s">
        <v>10633</v>
      </c>
      <c r="I5084" s="209" t="s">
        <v>161</v>
      </c>
      <c r="J5084" s="209" t="s">
        <v>5447</v>
      </c>
      <c r="K5084" s="210">
        <v>29.14</v>
      </c>
      <c r="L5084" s="209" t="s">
        <v>5390</v>
      </c>
    </row>
    <row r="5085" spans="1:12" ht="13.5">
      <c r="A5085" s="209" t="s">
        <v>8969</v>
      </c>
      <c r="B5085" s="209" t="s">
        <v>8970</v>
      </c>
      <c r="C5085" s="209" t="s">
        <v>10596</v>
      </c>
      <c r="D5085" s="209" t="s">
        <v>10597</v>
      </c>
      <c r="E5085" s="210" t="s">
        <v>357</v>
      </c>
      <c r="F5085" s="209" t="s">
        <v>357</v>
      </c>
      <c r="G5085" s="209">
        <v>86919</v>
      </c>
      <c r="H5085" s="209" t="s">
        <v>10634</v>
      </c>
      <c r="I5085" s="209" t="s">
        <v>161</v>
      </c>
      <c r="J5085" s="209" t="s">
        <v>5389</v>
      </c>
      <c r="K5085" s="210">
        <v>901.8</v>
      </c>
      <c r="L5085" s="209" t="s">
        <v>5390</v>
      </c>
    </row>
    <row r="5086" spans="1:12" ht="13.5">
      <c r="A5086" s="209" t="s">
        <v>8969</v>
      </c>
      <c r="B5086" s="209" t="s">
        <v>8970</v>
      </c>
      <c r="C5086" s="209" t="s">
        <v>10596</v>
      </c>
      <c r="D5086" s="209" t="s">
        <v>10597</v>
      </c>
      <c r="E5086" s="210" t="s">
        <v>357</v>
      </c>
      <c r="F5086" s="209" t="s">
        <v>357</v>
      </c>
      <c r="G5086" s="209">
        <v>86920</v>
      </c>
      <c r="H5086" s="209" t="s">
        <v>10635</v>
      </c>
      <c r="I5086" s="209" t="s">
        <v>161</v>
      </c>
      <c r="J5086" s="209" t="s">
        <v>5389</v>
      </c>
      <c r="K5086" s="210">
        <v>796.46</v>
      </c>
      <c r="L5086" s="209" t="s">
        <v>5390</v>
      </c>
    </row>
    <row r="5087" spans="1:12" ht="13.5">
      <c r="A5087" s="209" t="s">
        <v>8969</v>
      </c>
      <c r="B5087" s="209" t="s">
        <v>8970</v>
      </c>
      <c r="C5087" s="209" t="s">
        <v>10596</v>
      </c>
      <c r="D5087" s="209" t="s">
        <v>10597</v>
      </c>
      <c r="E5087" s="210" t="s">
        <v>357</v>
      </c>
      <c r="F5087" s="209" t="s">
        <v>357</v>
      </c>
      <c r="G5087" s="209">
        <v>86921</v>
      </c>
      <c r="H5087" s="209" t="s">
        <v>10636</v>
      </c>
      <c r="I5087" s="209" t="s">
        <v>161</v>
      </c>
      <c r="J5087" s="209" t="s">
        <v>5389</v>
      </c>
      <c r="K5087" s="210">
        <v>765.75</v>
      </c>
      <c r="L5087" s="209" t="s">
        <v>5390</v>
      </c>
    </row>
    <row r="5088" spans="1:12" ht="13.5">
      <c r="A5088" s="209" t="s">
        <v>8969</v>
      </c>
      <c r="B5088" s="209" t="s">
        <v>8970</v>
      </c>
      <c r="C5088" s="209" t="s">
        <v>10596</v>
      </c>
      <c r="D5088" s="209" t="s">
        <v>10597</v>
      </c>
      <c r="E5088" s="210" t="s">
        <v>357</v>
      </c>
      <c r="F5088" s="209" t="s">
        <v>357</v>
      </c>
      <c r="G5088" s="209">
        <v>86922</v>
      </c>
      <c r="H5088" s="209" t="s">
        <v>10637</v>
      </c>
      <c r="I5088" s="209" t="s">
        <v>161</v>
      </c>
      <c r="J5088" s="209" t="s">
        <v>5389</v>
      </c>
      <c r="K5088" s="210">
        <v>882.57</v>
      </c>
      <c r="L5088" s="209" t="s">
        <v>5390</v>
      </c>
    </row>
    <row r="5089" spans="1:12" ht="13.5">
      <c r="A5089" s="209" t="s">
        <v>8969</v>
      </c>
      <c r="B5089" s="209" t="s">
        <v>8970</v>
      </c>
      <c r="C5089" s="209" t="s">
        <v>10596</v>
      </c>
      <c r="D5089" s="209" t="s">
        <v>10597</v>
      </c>
      <c r="E5089" s="210" t="s">
        <v>357</v>
      </c>
      <c r="F5089" s="209" t="s">
        <v>357</v>
      </c>
      <c r="G5089" s="209">
        <v>86923</v>
      </c>
      <c r="H5089" s="209" t="s">
        <v>10638</v>
      </c>
      <c r="I5089" s="209" t="s">
        <v>161</v>
      </c>
      <c r="J5089" s="209" t="s">
        <v>5389</v>
      </c>
      <c r="K5089" s="210">
        <v>598.25</v>
      </c>
      <c r="L5089" s="209" t="s">
        <v>5390</v>
      </c>
    </row>
    <row r="5090" spans="1:12" ht="13.5">
      <c r="A5090" s="209" t="s">
        <v>8969</v>
      </c>
      <c r="B5090" s="209" t="s">
        <v>8970</v>
      </c>
      <c r="C5090" s="209" t="s">
        <v>10596</v>
      </c>
      <c r="D5090" s="209" t="s">
        <v>10597</v>
      </c>
      <c r="E5090" s="210" t="s">
        <v>357</v>
      </c>
      <c r="F5090" s="209" t="s">
        <v>357</v>
      </c>
      <c r="G5090" s="209">
        <v>86924</v>
      </c>
      <c r="H5090" s="209" t="s">
        <v>10639</v>
      </c>
      <c r="I5090" s="209" t="s">
        <v>161</v>
      </c>
      <c r="J5090" s="209" t="s">
        <v>5389</v>
      </c>
      <c r="K5090" s="210">
        <v>567.54</v>
      </c>
      <c r="L5090" s="209" t="s">
        <v>5390</v>
      </c>
    </row>
    <row r="5091" spans="1:12" ht="13.5">
      <c r="A5091" s="209" t="s">
        <v>8969</v>
      </c>
      <c r="B5091" s="209" t="s">
        <v>8970</v>
      </c>
      <c r="C5091" s="209" t="s">
        <v>10596</v>
      </c>
      <c r="D5091" s="209" t="s">
        <v>10597</v>
      </c>
      <c r="E5091" s="210" t="s">
        <v>357</v>
      </c>
      <c r="F5091" s="209" t="s">
        <v>357</v>
      </c>
      <c r="G5091" s="209">
        <v>86925</v>
      </c>
      <c r="H5091" s="209" t="s">
        <v>10640</v>
      </c>
      <c r="I5091" s="209" t="s">
        <v>161</v>
      </c>
      <c r="J5091" s="209" t="s">
        <v>5389</v>
      </c>
      <c r="K5091" s="210">
        <v>620.47</v>
      </c>
      <c r="L5091" s="209" t="s">
        <v>5390</v>
      </c>
    </row>
    <row r="5092" spans="1:12" ht="13.5">
      <c r="A5092" s="209" t="s">
        <v>8969</v>
      </c>
      <c r="B5092" s="209" t="s">
        <v>8970</v>
      </c>
      <c r="C5092" s="209" t="s">
        <v>10596</v>
      </c>
      <c r="D5092" s="209" t="s">
        <v>10597</v>
      </c>
      <c r="E5092" s="210" t="s">
        <v>357</v>
      </c>
      <c r="F5092" s="209" t="s">
        <v>357</v>
      </c>
      <c r="G5092" s="209">
        <v>86926</v>
      </c>
      <c r="H5092" s="209" t="s">
        <v>10641</v>
      </c>
      <c r="I5092" s="209" t="s">
        <v>161</v>
      </c>
      <c r="J5092" s="209" t="s">
        <v>5389</v>
      </c>
      <c r="K5092" s="210">
        <v>589.76</v>
      </c>
      <c r="L5092" s="209" t="s">
        <v>5390</v>
      </c>
    </row>
    <row r="5093" spans="1:12" ht="13.5">
      <c r="A5093" s="209" t="s">
        <v>8969</v>
      </c>
      <c r="B5093" s="209" t="s">
        <v>8970</v>
      </c>
      <c r="C5093" s="209" t="s">
        <v>10596</v>
      </c>
      <c r="D5093" s="209" t="s">
        <v>10597</v>
      </c>
      <c r="E5093" s="210" t="s">
        <v>357</v>
      </c>
      <c r="F5093" s="209" t="s">
        <v>357</v>
      </c>
      <c r="G5093" s="209">
        <v>86927</v>
      </c>
      <c r="H5093" s="209" t="s">
        <v>10642</v>
      </c>
      <c r="I5093" s="209" t="s">
        <v>161</v>
      </c>
      <c r="J5093" s="209" t="s">
        <v>5389</v>
      </c>
      <c r="K5093" s="210">
        <v>405.58</v>
      </c>
      <c r="L5093" s="209" t="s">
        <v>5390</v>
      </c>
    </row>
    <row r="5094" spans="1:12" ht="13.5">
      <c r="A5094" s="209" t="s">
        <v>8969</v>
      </c>
      <c r="B5094" s="209" t="s">
        <v>8970</v>
      </c>
      <c r="C5094" s="209" t="s">
        <v>10596</v>
      </c>
      <c r="D5094" s="209" t="s">
        <v>10597</v>
      </c>
      <c r="E5094" s="210" t="s">
        <v>357</v>
      </c>
      <c r="F5094" s="209" t="s">
        <v>357</v>
      </c>
      <c r="G5094" s="209">
        <v>86928</v>
      </c>
      <c r="H5094" s="209" t="s">
        <v>10643</v>
      </c>
      <c r="I5094" s="209" t="s">
        <v>161</v>
      </c>
      <c r="J5094" s="209" t="s">
        <v>5389</v>
      </c>
      <c r="K5094" s="210">
        <v>374.87</v>
      </c>
      <c r="L5094" s="209" t="s">
        <v>5390</v>
      </c>
    </row>
    <row r="5095" spans="1:12" ht="13.5">
      <c r="A5095" s="209" t="s">
        <v>8969</v>
      </c>
      <c r="B5095" s="209" t="s">
        <v>8970</v>
      </c>
      <c r="C5095" s="209" t="s">
        <v>10596</v>
      </c>
      <c r="D5095" s="209" t="s">
        <v>10597</v>
      </c>
      <c r="E5095" s="210" t="s">
        <v>357</v>
      </c>
      <c r="F5095" s="209" t="s">
        <v>357</v>
      </c>
      <c r="G5095" s="209">
        <v>86929</v>
      </c>
      <c r="H5095" s="209" t="s">
        <v>10644</v>
      </c>
      <c r="I5095" s="209" t="s">
        <v>161</v>
      </c>
      <c r="J5095" s="209" t="s">
        <v>5389</v>
      </c>
      <c r="K5095" s="210">
        <v>392.18</v>
      </c>
      <c r="L5095" s="209" t="s">
        <v>5390</v>
      </c>
    </row>
    <row r="5096" spans="1:12" ht="13.5">
      <c r="A5096" s="209" t="s">
        <v>8969</v>
      </c>
      <c r="B5096" s="209" t="s">
        <v>8970</v>
      </c>
      <c r="C5096" s="209" t="s">
        <v>10596</v>
      </c>
      <c r="D5096" s="209" t="s">
        <v>10597</v>
      </c>
      <c r="E5096" s="210" t="s">
        <v>357</v>
      </c>
      <c r="F5096" s="209" t="s">
        <v>357</v>
      </c>
      <c r="G5096" s="209">
        <v>86930</v>
      </c>
      <c r="H5096" s="209" t="s">
        <v>10645</v>
      </c>
      <c r="I5096" s="209" t="s">
        <v>161</v>
      </c>
      <c r="J5096" s="209" t="s">
        <v>5389</v>
      </c>
      <c r="K5096" s="210">
        <v>361.47</v>
      </c>
      <c r="L5096" s="209" t="s">
        <v>5390</v>
      </c>
    </row>
    <row r="5097" spans="1:12" ht="13.5">
      <c r="A5097" s="209" t="s">
        <v>8969</v>
      </c>
      <c r="B5097" s="209" t="s">
        <v>8970</v>
      </c>
      <c r="C5097" s="209" t="s">
        <v>10596</v>
      </c>
      <c r="D5097" s="209" t="s">
        <v>10597</v>
      </c>
      <c r="E5097" s="210" t="s">
        <v>357</v>
      </c>
      <c r="F5097" s="209" t="s">
        <v>357</v>
      </c>
      <c r="G5097" s="209">
        <v>86931</v>
      </c>
      <c r="H5097" s="209" t="s">
        <v>10646</v>
      </c>
      <c r="I5097" s="209" t="s">
        <v>161</v>
      </c>
      <c r="J5097" s="209" t="s">
        <v>5389</v>
      </c>
      <c r="K5097" s="210">
        <v>496.32</v>
      </c>
      <c r="L5097" s="209" t="s">
        <v>5390</v>
      </c>
    </row>
    <row r="5098" spans="1:12" ht="13.5">
      <c r="A5098" s="209" t="s">
        <v>8969</v>
      </c>
      <c r="B5098" s="209" t="s">
        <v>8970</v>
      </c>
      <c r="C5098" s="209" t="s">
        <v>10596</v>
      </c>
      <c r="D5098" s="209" t="s">
        <v>10597</v>
      </c>
      <c r="E5098" s="210" t="s">
        <v>357</v>
      </c>
      <c r="F5098" s="209" t="s">
        <v>357</v>
      </c>
      <c r="G5098" s="209">
        <v>86932</v>
      </c>
      <c r="H5098" s="209" t="s">
        <v>10647</v>
      </c>
      <c r="I5098" s="209" t="s">
        <v>161</v>
      </c>
      <c r="J5098" s="209" t="s">
        <v>5389</v>
      </c>
      <c r="K5098" s="210">
        <v>536.66999999999996</v>
      </c>
      <c r="L5098" s="209" t="s">
        <v>5390</v>
      </c>
    </row>
    <row r="5099" spans="1:12" ht="13.5">
      <c r="A5099" s="209" t="s">
        <v>8969</v>
      </c>
      <c r="B5099" s="209" t="s">
        <v>8970</v>
      </c>
      <c r="C5099" s="209" t="s">
        <v>10596</v>
      </c>
      <c r="D5099" s="209" t="s">
        <v>10597</v>
      </c>
      <c r="E5099" s="210" t="s">
        <v>357</v>
      </c>
      <c r="F5099" s="209" t="s">
        <v>357</v>
      </c>
      <c r="G5099" s="209">
        <v>86933</v>
      </c>
      <c r="H5099" s="209" t="s">
        <v>10648</v>
      </c>
      <c r="I5099" s="209" t="s">
        <v>161</v>
      </c>
      <c r="J5099" s="209" t="s">
        <v>5389</v>
      </c>
      <c r="K5099" s="210">
        <v>467.13</v>
      </c>
      <c r="L5099" s="209" t="s">
        <v>5390</v>
      </c>
    </row>
    <row r="5100" spans="1:12" ht="13.5">
      <c r="A5100" s="209" t="s">
        <v>8969</v>
      </c>
      <c r="B5100" s="209" t="s">
        <v>8970</v>
      </c>
      <c r="C5100" s="209" t="s">
        <v>10596</v>
      </c>
      <c r="D5100" s="209" t="s">
        <v>10597</v>
      </c>
      <c r="E5100" s="210" t="s">
        <v>357</v>
      </c>
      <c r="F5100" s="209" t="s">
        <v>357</v>
      </c>
      <c r="G5100" s="209">
        <v>86934</v>
      </c>
      <c r="H5100" s="209" t="s">
        <v>10649</v>
      </c>
      <c r="I5100" s="209" t="s">
        <v>161</v>
      </c>
      <c r="J5100" s="209" t="s">
        <v>5389</v>
      </c>
      <c r="K5100" s="210">
        <v>453.73</v>
      </c>
      <c r="L5100" s="209" t="s">
        <v>5390</v>
      </c>
    </row>
    <row r="5101" spans="1:12" ht="13.5">
      <c r="A5101" s="209" t="s">
        <v>8969</v>
      </c>
      <c r="B5101" s="209" t="s">
        <v>8970</v>
      </c>
      <c r="C5101" s="209" t="s">
        <v>10596</v>
      </c>
      <c r="D5101" s="209" t="s">
        <v>10597</v>
      </c>
      <c r="E5101" s="210" t="s">
        <v>357</v>
      </c>
      <c r="F5101" s="209" t="s">
        <v>357</v>
      </c>
      <c r="G5101" s="209">
        <v>86935</v>
      </c>
      <c r="H5101" s="209" t="s">
        <v>10650</v>
      </c>
      <c r="I5101" s="209" t="s">
        <v>161</v>
      </c>
      <c r="J5101" s="209" t="s">
        <v>5447</v>
      </c>
      <c r="K5101" s="210">
        <v>336.09</v>
      </c>
      <c r="L5101" s="209" t="s">
        <v>5390</v>
      </c>
    </row>
    <row r="5102" spans="1:12" ht="13.5">
      <c r="A5102" s="209" t="s">
        <v>8969</v>
      </c>
      <c r="B5102" s="209" t="s">
        <v>8970</v>
      </c>
      <c r="C5102" s="209" t="s">
        <v>10596</v>
      </c>
      <c r="D5102" s="209" t="s">
        <v>10597</v>
      </c>
      <c r="E5102" s="210" t="s">
        <v>357</v>
      </c>
      <c r="F5102" s="209" t="s">
        <v>357</v>
      </c>
      <c r="G5102" s="209">
        <v>86936</v>
      </c>
      <c r="H5102" s="209" t="s">
        <v>10651</v>
      </c>
      <c r="I5102" s="209" t="s">
        <v>161</v>
      </c>
      <c r="J5102" s="209" t="s">
        <v>5447</v>
      </c>
      <c r="K5102" s="210">
        <v>528.47</v>
      </c>
      <c r="L5102" s="209" t="s">
        <v>5390</v>
      </c>
    </row>
    <row r="5103" spans="1:12" ht="13.5">
      <c r="A5103" s="209" t="s">
        <v>8969</v>
      </c>
      <c r="B5103" s="209" t="s">
        <v>8970</v>
      </c>
      <c r="C5103" s="209" t="s">
        <v>10596</v>
      </c>
      <c r="D5103" s="209" t="s">
        <v>10597</v>
      </c>
      <c r="E5103" s="210" t="s">
        <v>357</v>
      </c>
      <c r="F5103" s="209" t="s">
        <v>357</v>
      </c>
      <c r="G5103" s="209">
        <v>86937</v>
      </c>
      <c r="H5103" s="209" t="s">
        <v>10652</v>
      </c>
      <c r="I5103" s="209" t="s">
        <v>161</v>
      </c>
      <c r="J5103" s="209" t="s">
        <v>5447</v>
      </c>
      <c r="K5103" s="210">
        <v>233.73</v>
      </c>
      <c r="L5103" s="209" t="s">
        <v>5390</v>
      </c>
    </row>
    <row r="5104" spans="1:12" ht="13.5">
      <c r="A5104" s="209" t="s">
        <v>8969</v>
      </c>
      <c r="B5104" s="209" t="s">
        <v>8970</v>
      </c>
      <c r="C5104" s="209" t="s">
        <v>10596</v>
      </c>
      <c r="D5104" s="209" t="s">
        <v>10597</v>
      </c>
      <c r="E5104" s="210" t="s">
        <v>357</v>
      </c>
      <c r="F5104" s="209" t="s">
        <v>357</v>
      </c>
      <c r="G5104" s="209">
        <v>86938</v>
      </c>
      <c r="H5104" s="209" t="s">
        <v>10653</v>
      </c>
      <c r="I5104" s="209" t="s">
        <v>161</v>
      </c>
      <c r="J5104" s="209" t="s">
        <v>5447</v>
      </c>
      <c r="K5104" s="210">
        <v>426.11</v>
      </c>
      <c r="L5104" s="209" t="s">
        <v>5390</v>
      </c>
    </row>
    <row r="5105" spans="1:12" ht="13.5">
      <c r="A5105" s="209" t="s">
        <v>8969</v>
      </c>
      <c r="B5105" s="209" t="s">
        <v>8970</v>
      </c>
      <c r="C5105" s="209" t="s">
        <v>10596</v>
      </c>
      <c r="D5105" s="209" t="s">
        <v>10597</v>
      </c>
      <c r="E5105" s="210" t="s">
        <v>357</v>
      </c>
      <c r="F5105" s="209" t="s">
        <v>357</v>
      </c>
      <c r="G5105" s="209">
        <v>86939</v>
      </c>
      <c r="H5105" s="209" t="s">
        <v>10654</v>
      </c>
      <c r="I5105" s="209" t="s">
        <v>161</v>
      </c>
      <c r="J5105" s="209" t="s">
        <v>5389</v>
      </c>
      <c r="K5105" s="210">
        <v>436.88</v>
      </c>
      <c r="L5105" s="209" t="s">
        <v>5390</v>
      </c>
    </row>
    <row r="5106" spans="1:12" ht="13.5">
      <c r="A5106" s="209" t="s">
        <v>8969</v>
      </c>
      <c r="B5106" s="209" t="s">
        <v>8970</v>
      </c>
      <c r="C5106" s="209" t="s">
        <v>10596</v>
      </c>
      <c r="D5106" s="209" t="s">
        <v>10597</v>
      </c>
      <c r="E5106" s="210" t="s">
        <v>357</v>
      </c>
      <c r="F5106" s="209" t="s">
        <v>357</v>
      </c>
      <c r="G5106" s="209">
        <v>86940</v>
      </c>
      <c r="H5106" s="209" t="s">
        <v>10655</v>
      </c>
      <c r="I5106" s="209" t="s">
        <v>161</v>
      </c>
      <c r="J5106" s="209" t="s">
        <v>5389</v>
      </c>
      <c r="K5106" s="211">
        <v>1184.92</v>
      </c>
      <c r="L5106" s="209" t="s">
        <v>5390</v>
      </c>
    </row>
    <row r="5107" spans="1:12" ht="13.5">
      <c r="A5107" s="209" t="s">
        <v>8969</v>
      </c>
      <c r="B5107" s="209" t="s">
        <v>8970</v>
      </c>
      <c r="C5107" s="209" t="s">
        <v>10596</v>
      </c>
      <c r="D5107" s="209" t="s">
        <v>10597</v>
      </c>
      <c r="E5107" s="210" t="s">
        <v>357</v>
      </c>
      <c r="F5107" s="209" t="s">
        <v>357</v>
      </c>
      <c r="G5107" s="209">
        <v>86941</v>
      </c>
      <c r="H5107" s="209" t="s">
        <v>10656</v>
      </c>
      <c r="I5107" s="209" t="s">
        <v>161</v>
      </c>
      <c r="J5107" s="209" t="s">
        <v>5389</v>
      </c>
      <c r="K5107" s="210">
        <v>842.12</v>
      </c>
      <c r="L5107" s="209" t="s">
        <v>5390</v>
      </c>
    </row>
    <row r="5108" spans="1:12" ht="13.5">
      <c r="A5108" s="209" t="s">
        <v>8969</v>
      </c>
      <c r="B5108" s="209" t="s">
        <v>8970</v>
      </c>
      <c r="C5108" s="209" t="s">
        <v>10596</v>
      </c>
      <c r="D5108" s="209" t="s">
        <v>10597</v>
      </c>
      <c r="E5108" s="210" t="s">
        <v>357</v>
      </c>
      <c r="F5108" s="209" t="s">
        <v>357</v>
      </c>
      <c r="G5108" s="209">
        <v>86942</v>
      </c>
      <c r="H5108" s="209" t="s">
        <v>10657</v>
      </c>
      <c r="I5108" s="209" t="s">
        <v>161</v>
      </c>
      <c r="J5108" s="209" t="s">
        <v>5389</v>
      </c>
      <c r="K5108" s="210">
        <v>281.63</v>
      </c>
      <c r="L5108" s="209" t="s">
        <v>5390</v>
      </c>
    </row>
    <row r="5109" spans="1:12" ht="13.5">
      <c r="A5109" s="209" t="s">
        <v>8969</v>
      </c>
      <c r="B5109" s="209" t="s">
        <v>8970</v>
      </c>
      <c r="C5109" s="209" t="s">
        <v>10596</v>
      </c>
      <c r="D5109" s="209" t="s">
        <v>10597</v>
      </c>
      <c r="E5109" s="210" t="s">
        <v>357</v>
      </c>
      <c r="F5109" s="209" t="s">
        <v>357</v>
      </c>
      <c r="G5109" s="209">
        <v>86943</v>
      </c>
      <c r="H5109" s="209" t="s">
        <v>10658</v>
      </c>
      <c r="I5109" s="209" t="s">
        <v>161</v>
      </c>
      <c r="J5109" s="209" t="s">
        <v>5389</v>
      </c>
      <c r="K5109" s="210">
        <v>268.23</v>
      </c>
      <c r="L5109" s="209" t="s">
        <v>5390</v>
      </c>
    </row>
    <row r="5110" spans="1:12" ht="13.5">
      <c r="A5110" s="209" t="s">
        <v>8969</v>
      </c>
      <c r="B5110" s="209" t="s">
        <v>8970</v>
      </c>
      <c r="C5110" s="209" t="s">
        <v>10596</v>
      </c>
      <c r="D5110" s="209" t="s">
        <v>10597</v>
      </c>
      <c r="E5110" s="210" t="s">
        <v>357</v>
      </c>
      <c r="F5110" s="209" t="s">
        <v>357</v>
      </c>
      <c r="G5110" s="209">
        <v>86947</v>
      </c>
      <c r="H5110" s="209" t="s">
        <v>10659</v>
      </c>
      <c r="I5110" s="209" t="s">
        <v>161</v>
      </c>
      <c r="J5110" s="209" t="s">
        <v>5389</v>
      </c>
      <c r="K5110" s="211">
        <v>1294.76</v>
      </c>
      <c r="L5110" s="209" t="s">
        <v>5390</v>
      </c>
    </row>
    <row r="5111" spans="1:12" ht="13.5">
      <c r="A5111" s="209" t="s">
        <v>8969</v>
      </c>
      <c r="B5111" s="209" t="s">
        <v>8970</v>
      </c>
      <c r="C5111" s="209" t="s">
        <v>10596</v>
      </c>
      <c r="D5111" s="209" t="s">
        <v>10597</v>
      </c>
      <c r="E5111" s="210" t="s">
        <v>357</v>
      </c>
      <c r="F5111" s="209" t="s">
        <v>357</v>
      </c>
      <c r="G5111" s="209">
        <v>93396</v>
      </c>
      <c r="H5111" s="209" t="s">
        <v>10660</v>
      </c>
      <c r="I5111" s="209" t="s">
        <v>161</v>
      </c>
      <c r="J5111" s="209" t="s">
        <v>5389</v>
      </c>
      <c r="K5111" s="210">
        <v>697.3</v>
      </c>
      <c r="L5111" s="209" t="s">
        <v>5390</v>
      </c>
    </row>
    <row r="5112" spans="1:12" ht="13.5">
      <c r="A5112" s="209" t="s">
        <v>8969</v>
      </c>
      <c r="B5112" s="209" t="s">
        <v>8970</v>
      </c>
      <c r="C5112" s="209" t="s">
        <v>10596</v>
      </c>
      <c r="D5112" s="209" t="s">
        <v>10597</v>
      </c>
      <c r="E5112" s="210" t="s">
        <v>357</v>
      </c>
      <c r="F5112" s="209" t="s">
        <v>357</v>
      </c>
      <c r="G5112" s="209">
        <v>93441</v>
      </c>
      <c r="H5112" s="209" t="s">
        <v>10661</v>
      </c>
      <c r="I5112" s="209" t="s">
        <v>161</v>
      </c>
      <c r="J5112" s="209" t="s">
        <v>5389</v>
      </c>
      <c r="K5112" s="211">
        <v>1218.47</v>
      </c>
      <c r="L5112" s="209" t="s">
        <v>5390</v>
      </c>
    </row>
    <row r="5113" spans="1:12" ht="13.5">
      <c r="A5113" s="209" t="s">
        <v>8969</v>
      </c>
      <c r="B5113" s="209" t="s">
        <v>8970</v>
      </c>
      <c r="C5113" s="209" t="s">
        <v>10596</v>
      </c>
      <c r="D5113" s="209" t="s">
        <v>10597</v>
      </c>
      <c r="E5113" s="210" t="s">
        <v>357</v>
      </c>
      <c r="F5113" s="209" t="s">
        <v>357</v>
      </c>
      <c r="G5113" s="209">
        <v>93442</v>
      </c>
      <c r="H5113" s="209" t="s">
        <v>10662</v>
      </c>
      <c r="I5113" s="209" t="s">
        <v>161</v>
      </c>
      <c r="J5113" s="209" t="s">
        <v>5389</v>
      </c>
      <c r="K5113" s="211">
        <v>1307.1500000000001</v>
      </c>
      <c r="L5113" s="209" t="s">
        <v>5390</v>
      </c>
    </row>
    <row r="5114" spans="1:12" ht="13.5">
      <c r="A5114" s="209" t="s">
        <v>8969</v>
      </c>
      <c r="B5114" s="209" t="s">
        <v>8970</v>
      </c>
      <c r="C5114" s="209" t="s">
        <v>10596</v>
      </c>
      <c r="D5114" s="209" t="s">
        <v>10597</v>
      </c>
      <c r="E5114" s="210" t="s">
        <v>357</v>
      </c>
      <c r="F5114" s="209" t="s">
        <v>357</v>
      </c>
      <c r="G5114" s="209">
        <v>95469</v>
      </c>
      <c r="H5114" s="209" t="s">
        <v>10663</v>
      </c>
      <c r="I5114" s="209" t="s">
        <v>161</v>
      </c>
      <c r="J5114" s="209" t="s">
        <v>5389</v>
      </c>
      <c r="K5114" s="210">
        <v>296.35000000000002</v>
      </c>
      <c r="L5114" s="209" t="s">
        <v>5390</v>
      </c>
    </row>
    <row r="5115" spans="1:12" ht="13.5">
      <c r="A5115" s="209" t="s">
        <v>8969</v>
      </c>
      <c r="B5115" s="209" t="s">
        <v>8970</v>
      </c>
      <c r="C5115" s="209" t="s">
        <v>10596</v>
      </c>
      <c r="D5115" s="209" t="s">
        <v>10597</v>
      </c>
      <c r="E5115" s="210" t="s">
        <v>357</v>
      </c>
      <c r="F5115" s="209" t="s">
        <v>357</v>
      </c>
      <c r="G5115" s="209">
        <v>95470</v>
      </c>
      <c r="H5115" s="209" t="s">
        <v>10664</v>
      </c>
      <c r="I5115" s="209" t="s">
        <v>161</v>
      </c>
      <c r="J5115" s="209" t="s">
        <v>5389</v>
      </c>
      <c r="K5115" s="210">
        <v>305.52</v>
      </c>
      <c r="L5115" s="209" t="s">
        <v>5390</v>
      </c>
    </row>
    <row r="5116" spans="1:12" ht="13.5">
      <c r="A5116" s="209" t="s">
        <v>8969</v>
      </c>
      <c r="B5116" s="209" t="s">
        <v>8970</v>
      </c>
      <c r="C5116" s="209" t="s">
        <v>10596</v>
      </c>
      <c r="D5116" s="209" t="s">
        <v>10597</v>
      </c>
      <c r="E5116" s="210" t="s">
        <v>357</v>
      </c>
      <c r="F5116" s="209" t="s">
        <v>357</v>
      </c>
      <c r="G5116" s="209">
        <v>95471</v>
      </c>
      <c r="H5116" s="209" t="s">
        <v>10665</v>
      </c>
      <c r="I5116" s="209" t="s">
        <v>161</v>
      </c>
      <c r="J5116" s="209" t="s">
        <v>5389</v>
      </c>
      <c r="K5116" s="210">
        <v>754.12</v>
      </c>
      <c r="L5116" s="209" t="s">
        <v>5390</v>
      </c>
    </row>
    <row r="5117" spans="1:12" ht="13.5">
      <c r="A5117" s="209" t="s">
        <v>8969</v>
      </c>
      <c r="B5117" s="209" t="s">
        <v>8970</v>
      </c>
      <c r="C5117" s="209" t="s">
        <v>10596</v>
      </c>
      <c r="D5117" s="209" t="s">
        <v>10597</v>
      </c>
      <c r="E5117" s="210" t="s">
        <v>357</v>
      </c>
      <c r="F5117" s="209" t="s">
        <v>357</v>
      </c>
      <c r="G5117" s="209">
        <v>95472</v>
      </c>
      <c r="H5117" s="209" t="s">
        <v>10666</v>
      </c>
      <c r="I5117" s="209" t="s">
        <v>161</v>
      </c>
      <c r="J5117" s="209" t="s">
        <v>5389</v>
      </c>
      <c r="K5117" s="210">
        <v>763.29</v>
      </c>
      <c r="L5117" s="209" t="s">
        <v>5390</v>
      </c>
    </row>
    <row r="5118" spans="1:12" ht="13.5">
      <c r="A5118" s="209" t="s">
        <v>8969</v>
      </c>
      <c r="B5118" s="209" t="s">
        <v>8970</v>
      </c>
      <c r="C5118" s="209" t="s">
        <v>10596</v>
      </c>
      <c r="D5118" s="209" t="s">
        <v>10597</v>
      </c>
      <c r="E5118" s="210" t="s">
        <v>357</v>
      </c>
      <c r="F5118" s="209" t="s">
        <v>357</v>
      </c>
      <c r="G5118" s="209">
        <v>95542</v>
      </c>
      <c r="H5118" s="209" t="s">
        <v>10667</v>
      </c>
      <c r="I5118" s="209" t="s">
        <v>161</v>
      </c>
      <c r="J5118" s="209" t="s">
        <v>5447</v>
      </c>
      <c r="K5118" s="210">
        <v>32.659999999999997</v>
      </c>
      <c r="L5118" s="209" t="s">
        <v>5390</v>
      </c>
    </row>
    <row r="5119" spans="1:12" ht="13.5">
      <c r="A5119" s="209" t="s">
        <v>8969</v>
      </c>
      <c r="B5119" s="209" t="s">
        <v>8970</v>
      </c>
      <c r="C5119" s="209" t="s">
        <v>10596</v>
      </c>
      <c r="D5119" s="209" t="s">
        <v>10597</v>
      </c>
      <c r="E5119" s="210" t="s">
        <v>357</v>
      </c>
      <c r="F5119" s="209" t="s">
        <v>357</v>
      </c>
      <c r="G5119" s="209">
        <v>95543</v>
      </c>
      <c r="H5119" s="209" t="s">
        <v>10668</v>
      </c>
      <c r="I5119" s="209" t="s">
        <v>161</v>
      </c>
      <c r="J5119" s="209" t="s">
        <v>5447</v>
      </c>
      <c r="K5119" s="210">
        <v>54.68</v>
      </c>
      <c r="L5119" s="209" t="s">
        <v>5390</v>
      </c>
    </row>
    <row r="5120" spans="1:12" ht="13.5">
      <c r="A5120" s="209" t="s">
        <v>8969</v>
      </c>
      <c r="B5120" s="209" t="s">
        <v>8970</v>
      </c>
      <c r="C5120" s="209" t="s">
        <v>10596</v>
      </c>
      <c r="D5120" s="209" t="s">
        <v>10597</v>
      </c>
      <c r="E5120" s="210" t="s">
        <v>357</v>
      </c>
      <c r="F5120" s="209" t="s">
        <v>357</v>
      </c>
      <c r="G5120" s="209">
        <v>95544</v>
      </c>
      <c r="H5120" s="209" t="s">
        <v>10669</v>
      </c>
      <c r="I5120" s="209" t="s">
        <v>161</v>
      </c>
      <c r="J5120" s="209" t="s">
        <v>5447</v>
      </c>
      <c r="K5120" s="210">
        <v>40.11</v>
      </c>
      <c r="L5120" s="209" t="s">
        <v>5390</v>
      </c>
    </row>
    <row r="5121" spans="1:12" ht="13.5">
      <c r="A5121" s="209" t="s">
        <v>8969</v>
      </c>
      <c r="B5121" s="209" t="s">
        <v>8970</v>
      </c>
      <c r="C5121" s="209" t="s">
        <v>10596</v>
      </c>
      <c r="D5121" s="209" t="s">
        <v>10597</v>
      </c>
      <c r="E5121" s="210" t="s">
        <v>357</v>
      </c>
      <c r="F5121" s="209" t="s">
        <v>357</v>
      </c>
      <c r="G5121" s="209">
        <v>95545</v>
      </c>
      <c r="H5121" s="209" t="s">
        <v>10670</v>
      </c>
      <c r="I5121" s="209" t="s">
        <v>161</v>
      </c>
      <c r="J5121" s="209" t="s">
        <v>5894</v>
      </c>
      <c r="K5121" s="210">
        <v>39.32</v>
      </c>
      <c r="L5121" s="209" t="s">
        <v>5390</v>
      </c>
    </row>
    <row r="5122" spans="1:12" ht="13.5">
      <c r="A5122" s="209" t="s">
        <v>8969</v>
      </c>
      <c r="B5122" s="209" t="s">
        <v>8970</v>
      </c>
      <c r="C5122" s="209" t="s">
        <v>10596</v>
      </c>
      <c r="D5122" s="209" t="s">
        <v>10597</v>
      </c>
      <c r="E5122" s="210" t="s">
        <v>357</v>
      </c>
      <c r="F5122" s="209" t="s">
        <v>357</v>
      </c>
      <c r="G5122" s="209">
        <v>95546</v>
      </c>
      <c r="H5122" s="209" t="s">
        <v>10671</v>
      </c>
      <c r="I5122" s="209" t="s">
        <v>161</v>
      </c>
      <c r="J5122" s="209" t="s">
        <v>5447</v>
      </c>
      <c r="K5122" s="210">
        <v>132.55000000000001</v>
      </c>
      <c r="L5122" s="209" t="s">
        <v>5390</v>
      </c>
    </row>
    <row r="5123" spans="1:12" ht="13.5">
      <c r="A5123" s="209" t="s">
        <v>8969</v>
      </c>
      <c r="B5123" s="209" t="s">
        <v>8970</v>
      </c>
      <c r="C5123" s="209" t="s">
        <v>10596</v>
      </c>
      <c r="D5123" s="209" t="s">
        <v>10597</v>
      </c>
      <c r="E5123" s="210" t="s">
        <v>357</v>
      </c>
      <c r="F5123" s="209" t="s">
        <v>357</v>
      </c>
      <c r="G5123" s="209">
        <v>95547</v>
      </c>
      <c r="H5123" s="209" t="s">
        <v>10672</v>
      </c>
      <c r="I5123" s="209" t="s">
        <v>161</v>
      </c>
      <c r="J5123" s="209" t="s">
        <v>5894</v>
      </c>
      <c r="K5123" s="210">
        <v>72.47</v>
      </c>
      <c r="L5123" s="209" t="s">
        <v>5390</v>
      </c>
    </row>
    <row r="5124" spans="1:12" ht="13.5">
      <c r="A5124" s="209" t="s">
        <v>8969</v>
      </c>
      <c r="B5124" s="209" t="s">
        <v>8970</v>
      </c>
      <c r="C5124" s="209" t="s">
        <v>10596</v>
      </c>
      <c r="D5124" s="209" t="s">
        <v>10597</v>
      </c>
      <c r="E5124" s="210" t="s">
        <v>357</v>
      </c>
      <c r="F5124" s="209" t="s">
        <v>357</v>
      </c>
      <c r="G5124" s="209">
        <v>100848</v>
      </c>
      <c r="H5124" s="209" t="s">
        <v>10673</v>
      </c>
      <c r="I5124" s="209" t="s">
        <v>161</v>
      </c>
      <c r="J5124" s="209" t="s">
        <v>5389</v>
      </c>
      <c r="K5124" s="210">
        <v>545.58000000000004</v>
      </c>
      <c r="L5124" s="209" t="s">
        <v>5390</v>
      </c>
    </row>
    <row r="5125" spans="1:12" ht="13.5">
      <c r="A5125" s="209" t="s">
        <v>8969</v>
      </c>
      <c r="B5125" s="209" t="s">
        <v>8970</v>
      </c>
      <c r="C5125" s="209" t="s">
        <v>10596</v>
      </c>
      <c r="D5125" s="209" t="s">
        <v>10597</v>
      </c>
      <c r="E5125" s="210" t="s">
        <v>357</v>
      </c>
      <c r="F5125" s="209" t="s">
        <v>357</v>
      </c>
      <c r="G5125" s="209">
        <v>100849</v>
      </c>
      <c r="H5125" s="209" t="s">
        <v>10674</v>
      </c>
      <c r="I5125" s="209" t="s">
        <v>161</v>
      </c>
      <c r="J5125" s="209" t="s">
        <v>5894</v>
      </c>
      <c r="K5125" s="210">
        <v>44.06</v>
      </c>
      <c r="L5125" s="209" t="s">
        <v>5390</v>
      </c>
    </row>
    <row r="5126" spans="1:12" ht="13.5">
      <c r="A5126" s="209" t="s">
        <v>8969</v>
      </c>
      <c r="B5126" s="209" t="s">
        <v>8970</v>
      </c>
      <c r="C5126" s="209" t="s">
        <v>10596</v>
      </c>
      <c r="D5126" s="209" t="s">
        <v>10597</v>
      </c>
      <c r="E5126" s="210" t="s">
        <v>357</v>
      </c>
      <c r="F5126" s="209" t="s">
        <v>357</v>
      </c>
      <c r="G5126" s="209">
        <v>100851</v>
      </c>
      <c r="H5126" s="209" t="s">
        <v>10675</v>
      </c>
      <c r="I5126" s="209" t="s">
        <v>161</v>
      </c>
      <c r="J5126" s="209" t="s">
        <v>5447</v>
      </c>
      <c r="K5126" s="210">
        <v>89.07</v>
      </c>
      <c r="L5126" s="209" t="s">
        <v>5390</v>
      </c>
    </row>
    <row r="5127" spans="1:12" ht="13.5">
      <c r="A5127" s="209" t="s">
        <v>8969</v>
      </c>
      <c r="B5127" s="209" t="s">
        <v>8970</v>
      </c>
      <c r="C5127" s="209" t="s">
        <v>10596</v>
      </c>
      <c r="D5127" s="209" t="s">
        <v>10597</v>
      </c>
      <c r="E5127" s="210" t="s">
        <v>357</v>
      </c>
      <c r="F5127" s="209" t="s">
        <v>357</v>
      </c>
      <c r="G5127" s="209">
        <v>100852</v>
      </c>
      <c r="H5127" s="209" t="s">
        <v>10676</v>
      </c>
      <c r="I5127" s="209" t="s">
        <v>161</v>
      </c>
      <c r="J5127" s="209" t="s">
        <v>5447</v>
      </c>
      <c r="K5127" s="210">
        <v>271.79000000000002</v>
      </c>
      <c r="L5127" s="209" t="s">
        <v>5390</v>
      </c>
    </row>
    <row r="5128" spans="1:12" ht="13.5">
      <c r="A5128" s="209" t="s">
        <v>8969</v>
      </c>
      <c r="B5128" s="209" t="s">
        <v>8970</v>
      </c>
      <c r="C5128" s="209" t="s">
        <v>10596</v>
      </c>
      <c r="D5128" s="209" t="s">
        <v>10597</v>
      </c>
      <c r="E5128" s="210" t="s">
        <v>357</v>
      </c>
      <c r="F5128" s="209" t="s">
        <v>357</v>
      </c>
      <c r="G5128" s="209">
        <v>100853</v>
      </c>
      <c r="H5128" s="209" t="s">
        <v>10677</v>
      </c>
      <c r="I5128" s="209" t="s">
        <v>161</v>
      </c>
      <c r="J5128" s="209" t="s">
        <v>5447</v>
      </c>
      <c r="K5128" s="210">
        <v>379.55</v>
      </c>
      <c r="L5128" s="209" t="s">
        <v>5390</v>
      </c>
    </row>
    <row r="5129" spans="1:12" ht="13.5">
      <c r="A5129" s="209" t="s">
        <v>8969</v>
      </c>
      <c r="B5129" s="209" t="s">
        <v>8970</v>
      </c>
      <c r="C5129" s="209" t="s">
        <v>10596</v>
      </c>
      <c r="D5129" s="209" t="s">
        <v>10597</v>
      </c>
      <c r="E5129" s="210" t="s">
        <v>357</v>
      </c>
      <c r="F5129" s="209" t="s">
        <v>357</v>
      </c>
      <c r="G5129" s="209">
        <v>100854</v>
      </c>
      <c r="H5129" s="209" t="s">
        <v>10678</v>
      </c>
      <c r="I5129" s="209" t="s">
        <v>161</v>
      </c>
      <c r="J5129" s="209" t="s">
        <v>5447</v>
      </c>
      <c r="K5129" s="211">
        <v>1994.3</v>
      </c>
      <c r="L5129" s="209" t="s">
        <v>5390</v>
      </c>
    </row>
    <row r="5130" spans="1:12" ht="13.5">
      <c r="A5130" s="209" t="s">
        <v>8969</v>
      </c>
      <c r="B5130" s="209" t="s">
        <v>8970</v>
      </c>
      <c r="C5130" s="209" t="s">
        <v>10596</v>
      </c>
      <c r="D5130" s="209" t="s">
        <v>10597</v>
      </c>
      <c r="E5130" s="210" t="s">
        <v>357</v>
      </c>
      <c r="F5130" s="209" t="s">
        <v>357</v>
      </c>
      <c r="G5130" s="209">
        <v>100856</v>
      </c>
      <c r="H5130" s="209" t="s">
        <v>10679</v>
      </c>
      <c r="I5130" s="209" t="s">
        <v>161</v>
      </c>
      <c r="J5130" s="209" t="s">
        <v>5447</v>
      </c>
      <c r="K5130" s="210">
        <v>41.51</v>
      </c>
      <c r="L5130" s="209" t="s">
        <v>5390</v>
      </c>
    </row>
    <row r="5131" spans="1:12" ht="13.5">
      <c r="A5131" s="209" t="s">
        <v>8969</v>
      </c>
      <c r="B5131" s="209" t="s">
        <v>8970</v>
      </c>
      <c r="C5131" s="209" t="s">
        <v>10596</v>
      </c>
      <c r="D5131" s="209" t="s">
        <v>10597</v>
      </c>
      <c r="E5131" s="210" t="s">
        <v>357</v>
      </c>
      <c r="F5131" s="209" t="s">
        <v>357</v>
      </c>
      <c r="G5131" s="209">
        <v>100857</v>
      </c>
      <c r="H5131" s="209" t="s">
        <v>10680</v>
      </c>
      <c r="I5131" s="209" t="s">
        <v>161</v>
      </c>
      <c r="J5131" s="209" t="s">
        <v>5447</v>
      </c>
      <c r="K5131" s="210">
        <v>583.07000000000005</v>
      </c>
      <c r="L5131" s="209" t="s">
        <v>5390</v>
      </c>
    </row>
    <row r="5132" spans="1:12" ht="13.5">
      <c r="A5132" s="209" t="s">
        <v>8969</v>
      </c>
      <c r="B5132" s="209" t="s">
        <v>8970</v>
      </c>
      <c r="C5132" s="209" t="s">
        <v>10596</v>
      </c>
      <c r="D5132" s="209" t="s">
        <v>10597</v>
      </c>
      <c r="E5132" s="210" t="s">
        <v>357</v>
      </c>
      <c r="F5132" s="209" t="s">
        <v>357</v>
      </c>
      <c r="G5132" s="209">
        <v>100858</v>
      </c>
      <c r="H5132" s="209" t="s">
        <v>10681</v>
      </c>
      <c r="I5132" s="209" t="s">
        <v>161</v>
      </c>
      <c r="J5132" s="209" t="s">
        <v>5389</v>
      </c>
      <c r="K5132" s="210">
        <v>586.89</v>
      </c>
      <c r="L5132" s="209" t="s">
        <v>5390</v>
      </c>
    </row>
    <row r="5133" spans="1:12" ht="13.5">
      <c r="A5133" s="209" t="s">
        <v>8969</v>
      </c>
      <c r="B5133" s="209" t="s">
        <v>8970</v>
      </c>
      <c r="C5133" s="209" t="s">
        <v>10596</v>
      </c>
      <c r="D5133" s="209" t="s">
        <v>10597</v>
      </c>
      <c r="E5133" s="210" t="s">
        <v>357</v>
      </c>
      <c r="F5133" s="209" t="s">
        <v>357</v>
      </c>
      <c r="G5133" s="209">
        <v>100859</v>
      </c>
      <c r="H5133" s="209" t="s">
        <v>10682</v>
      </c>
      <c r="I5133" s="209" t="s">
        <v>161</v>
      </c>
      <c r="J5133" s="209" t="s">
        <v>5389</v>
      </c>
      <c r="K5133" s="210">
        <v>985.5</v>
      </c>
      <c r="L5133" s="209" t="s">
        <v>5390</v>
      </c>
    </row>
    <row r="5134" spans="1:12" ht="13.5">
      <c r="A5134" s="209" t="s">
        <v>8969</v>
      </c>
      <c r="B5134" s="209" t="s">
        <v>8970</v>
      </c>
      <c r="C5134" s="209" t="s">
        <v>10596</v>
      </c>
      <c r="D5134" s="209" t="s">
        <v>10597</v>
      </c>
      <c r="E5134" s="210" t="s">
        <v>357</v>
      </c>
      <c r="F5134" s="209" t="s">
        <v>357</v>
      </c>
      <c r="G5134" s="209">
        <v>100860</v>
      </c>
      <c r="H5134" s="209" t="s">
        <v>10683</v>
      </c>
      <c r="I5134" s="209" t="s">
        <v>161</v>
      </c>
      <c r="J5134" s="209" t="s">
        <v>5894</v>
      </c>
      <c r="K5134" s="210">
        <v>102.11</v>
      </c>
      <c r="L5134" s="209" t="s">
        <v>5390</v>
      </c>
    </row>
    <row r="5135" spans="1:12" ht="13.5">
      <c r="A5135" s="209" t="s">
        <v>8969</v>
      </c>
      <c r="B5135" s="209" t="s">
        <v>8970</v>
      </c>
      <c r="C5135" s="209" t="s">
        <v>10596</v>
      </c>
      <c r="D5135" s="209" t="s">
        <v>10597</v>
      </c>
      <c r="E5135" s="210" t="s">
        <v>357</v>
      </c>
      <c r="F5135" s="209" t="s">
        <v>357</v>
      </c>
      <c r="G5135" s="209">
        <v>100861</v>
      </c>
      <c r="H5135" s="209" t="s">
        <v>10684</v>
      </c>
      <c r="I5135" s="209" t="s">
        <v>161</v>
      </c>
      <c r="J5135" s="209" t="s">
        <v>5389</v>
      </c>
      <c r="K5135" s="210">
        <v>36.619999999999997</v>
      </c>
      <c r="L5135" s="209" t="s">
        <v>5390</v>
      </c>
    </row>
    <row r="5136" spans="1:12" ht="13.5">
      <c r="A5136" s="209" t="s">
        <v>8969</v>
      </c>
      <c r="B5136" s="209" t="s">
        <v>8970</v>
      </c>
      <c r="C5136" s="209" t="s">
        <v>10596</v>
      </c>
      <c r="D5136" s="209" t="s">
        <v>10597</v>
      </c>
      <c r="E5136" s="210" t="s">
        <v>357</v>
      </c>
      <c r="F5136" s="209" t="s">
        <v>357</v>
      </c>
      <c r="G5136" s="209">
        <v>100862</v>
      </c>
      <c r="H5136" s="209" t="s">
        <v>10685</v>
      </c>
      <c r="I5136" s="209" t="s">
        <v>161</v>
      </c>
      <c r="J5136" s="209" t="s">
        <v>5389</v>
      </c>
      <c r="K5136" s="210">
        <v>41.05</v>
      </c>
      <c r="L5136" s="209" t="s">
        <v>5390</v>
      </c>
    </row>
    <row r="5137" spans="1:12" ht="13.5">
      <c r="A5137" s="209" t="s">
        <v>8969</v>
      </c>
      <c r="B5137" s="209" t="s">
        <v>8970</v>
      </c>
      <c r="C5137" s="209" t="s">
        <v>10596</v>
      </c>
      <c r="D5137" s="209" t="s">
        <v>10597</v>
      </c>
      <c r="E5137" s="210" t="s">
        <v>357</v>
      </c>
      <c r="F5137" s="209" t="s">
        <v>357</v>
      </c>
      <c r="G5137" s="209">
        <v>100863</v>
      </c>
      <c r="H5137" s="209" t="s">
        <v>10686</v>
      </c>
      <c r="I5137" s="209" t="s">
        <v>161</v>
      </c>
      <c r="J5137" s="209" t="s">
        <v>5389</v>
      </c>
      <c r="K5137" s="210">
        <v>638.52</v>
      </c>
      <c r="L5137" s="209" t="s">
        <v>5390</v>
      </c>
    </row>
    <row r="5138" spans="1:12" ht="13.5">
      <c r="A5138" s="209" t="s">
        <v>8969</v>
      </c>
      <c r="B5138" s="209" t="s">
        <v>8970</v>
      </c>
      <c r="C5138" s="209" t="s">
        <v>10596</v>
      </c>
      <c r="D5138" s="209" t="s">
        <v>10597</v>
      </c>
      <c r="E5138" s="210" t="s">
        <v>357</v>
      </c>
      <c r="F5138" s="209" t="s">
        <v>357</v>
      </c>
      <c r="G5138" s="209">
        <v>100864</v>
      </c>
      <c r="H5138" s="209" t="s">
        <v>10687</v>
      </c>
      <c r="I5138" s="209" t="s">
        <v>161</v>
      </c>
      <c r="J5138" s="209" t="s">
        <v>5389</v>
      </c>
      <c r="K5138" s="210">
        <v>701.61</v>
      </c>
      <c r="L5138" s="209" t="s">
        <v>5390</v>
      </c>
    </row>
    <row r="5139" spans="1:12" ht="13.5">
      <c r="A5139" s="209" t="s">
        <v>8969</v>
      </c>
      <c r="B5139" s="209" t="s">
        <v>8970</v>
      </c>
      <c r="C5139" s="209" t="s">
        <v>10596</v>
      </c>
      <c r="D5139" s="209" t="s">
        <v>10597</v>
      </c>
      <c r="E5139" s="210" t="s">
        <v>357</v>
      </c>
      <c r="F5139" s="209" t="s">
        <v>357</v>
      </c>
      <c r="G5139" s="209">
        <v>100865</v>
      </c>
      <c r="H5139" s="209" t="s">
        <v>10688</v>
      </c>
      <c r="I5139" s="209" t="s">
        <v>161</v>
      </c>
      <c r="J5139" s="209" t="s">
        <v>5389</v>
      </c>
      <c r="K5139" s="210">
        <v>624.46</v>
      </c>
      <c r="L5139" s="209" t="s">
        <v>5390</v>
      </c>
    </row>
    <row r="5140" spans="1:12" ht="13.5">
      <c r="A5140" s="209" t="s">
        <v>8969</v>
      </c>
      <c r="B5140" s="209" t="s">
        <v>8970</v>
      </c>
      <c r="C5140" s="209" t="s">
        <v>10596</v>
      </c>
      <c r="D5140" s="209" t="s">
        <v>10597</v>
      </c>
      <c r="E5140" s="210" t="s">
        <v>357</v>
      </c>
      <c r="F5140" s="209" t="s">
        <v>357</v>
      </c>
      <c r="G5140" s="209">
        <v>100866</v>
      </c>
      <c r="H5140" s="209" t="s">
        <v>10689</v>
      </c>
      <c r="I5140" s="209" t="s">
        <v>161</v>
      </c>
      <c r="J5140" s="209" t="s">
        <v>5389</v>
      </c>
      <c r="K5140" s="210">
        <v>328.94</v>
      </c>
      <c r="L5140" s="209" t="s">
        <v>5390</v>
      </c>
    </row>
    <row r="5141" spans="1:12" ht="13.5">
      <c r="A5141" s="209" t="s">
        <v>8969</v>
      </c>
      <c r="B5141" s="209" t="s">
        <v>8970</v>
      </c>
      <c r="C5141" s="209" t="s">
        <v>10596</v>
      </c>
      <c r="D5141" s="209" t="s">
        <v>10597</v>
      </c>
      <c r="E5141" s="210" t="s">
        <v>357</v>
      </c>
      <c r="F5141" s="209" t="s">
        <v>357</v>
      </c>
      <c r="G5141" s="209">
        <v>100867</v>
      </c>
      <c r="H5141" s="209" t="s">
        <v>10690</v>
      </c>
      <c r="I5141" s="209" t="s">
        <v>161</v>
      </c>
      <c r="J5141" s="209" t="s">
        <v>5389</v>
      </c>
      <c r="K5141" s="210">
        <v>349.75</v>
      </c>
      <c r="L5141" s="209" t="s">
        <v>5390</v>
      </c>
    </row>
    <row r="5142" spans="1:12" ht="13.5">
      <c r="A5142" s="209" t="s">
        <v>8969</v>
      </c>
      <c r="B5142" s="209" t="s">
        <v>8970</v>
      </c>
      <c r="C5142" s="209" t="s">
        <v>10596</v>
      </c>
      <c r="D5142" s="209" t="s">
        <v>10597</v>
      </c>
      <c r="E5142" s="210" t="s">
        <v>357</v>
      </c>
      <c r="F5142" s="209" t="s">
        <v>357</v>
      </c>
      <c r="G5142" s="209">
        <v>100868</v>
      </c>
      <c r="H5142" s="209" t="s">
        <v>10691</v>
      </c>
      <c r="I5142" s="209" t="s">
        <v>161</v>
      </c>
      <c r="J5142" s="209" t="s">
        <v>5389</v>
      </c>
      <c r="K5142" s="210">
        <v>363.59</v>
      </c>
      <c r="L5142" s="209" t="s">
        <v>5390</v>
      </c>
    </row>
    <row r="5143" spans="1:12" ht="13.5">
      <c r="A5143" s="209" t="s">
        <v>8969</v>
      </c>
      <c r="B5143" s="209" t="s">
        <v>8970</v>
      </c>
      <c r="C5143" s="209" t="s">
        <v>10596</v>
      </c>
      <c r="D5143" s="209" t="s">
        <v>10597</v>
      </c>
      <c r="E5143" s="210" t="s">
        <v>357</v>
      </c>
      <c r="F5143" s="209" t="s">
        <v>357</v>
      </c>
      <c r="G5143" s="209">
        <v>100869</v>
      </c>
      <c r="H5143" s="209" t="s">
        <v>10692</v>
      </c>
      <c r="I5143" s="209" t="s">
        <v>161</v>
      </c>
      <c r="J5143" s="209" t="s">
        <v>5389</v>
      </c>
      <c r="K5143" s="210">
        <v>374.21</v>
      </c>
      <c r="L5143" s="209" t="s">
        <v>5390</v>
      </c>
    </row>
    <row r="5144" spans="1:12" ht="13.5">
      <c r="A5144" s="209" t="s">
        <v>8969</v>
      </c>
      <c r="B5144" s="209" t="s">
        <v>8970</v>
      </c>
      <c r="C5144" s="209" t="s">
        <v>10596</v>
      </c>
      <c r="D5144" s="209" t="s">
        <v>10597</v>
      </c>
      <c r="E5144" s="210" t="s">
        <v>357</v>
      </c>
      <c r="F5144" s="209" t="s">
        <v>357</v>
      </c>
      <c r="G5144" s="209">
        <v>100870</v>
      </c>
      <c r="H5144" s="209" t="s">
        <v>10693</v>
      </c>
      <c r="I5144" s="209" t="s">
        <v>161</v>
      </c>
      <c r="J5144" s="209" t="s">
        <v>5389</v>
      </c>
      <c r="K5144" s="210">
        <v>277.08</v>
      </c>
      <c r="L5144" s="209" t="s">
        <v>5390</v>
      </c>
    </row>
    <row r="5145" spans="1:12" ht="13.5">
      <c r="A5145" s="209" t="s">
        <v>8969</v>
      </c>
      <c r="B5145" s="209" t="s">
        <v>8970</v>
      </c>
      <c r="C5145" s="209" t="s">
        <v>10596</v>
      </c>
      <c r="D5145" s="209" t="s">
        <v>10597</v>
      </c>
      <c r="E5145" s="210" t="s">
        <v>357</v>
      </c>
      <c r="F5145" s="209" t="s">
        <v>357</v>
      </c>
      <c r="G5145" s="209">
        <v>100871</v>
      </c>
      <c r="H5145" s="209" t="s">
        <v>10694</v>
      </c>
      <c r="I5145" s="209" t="s">
        <v>161</v>
      </c>
      <c r="J5145" s="209" t="s">
        <v>5389</v>
      </c>
      <c r="K5145" s="210">
        <v>297.06</v>
      </c>
      <c r="L5145" s="209" t="s">
        <v>5390</v>
      </c>
    </row>
    <row r="5146" spans="1:12" ht="13.5">
      <c r="A5146" s="209" t="s">
        <v>8969</v>
      </c>
      <c r="B5146" s="209" t="s">
        <v>8970</v>
      </c>
      <c r="C5146" s="209" t="s">
        <v>10596</v>
      </c>
      <c r="D5146" s="209" t="s">
        <v>10597</v>
      </c>
      <c r="E5146" s="210" t="s">
        <v>357</v>
      </c>
      <c r="F5146" s="209" t="s">
        <v>357</v>
      </c>
      <c r="G5146" s="209">
        <v>100872</v>
      </c>
      <c r="H5146" s="209" t="s">
        <v>10695</v>
      </c>
      <c r="I5146" s="209" t="s">
        <v>161</v>
      </c>
      <c r="J5146" s="209" t="s">
        <v>5389</v>
      </c>
      <c r="K5146" s="210">
        <v>309.82</v>
      </c>
      <c r="L5146" s="209" t="s">
        <v>5390</v>
      </c>
    </row>
    <row r="5147" spans="1:12" ht="13.5">
      <c r="A5147" s="209" t="s">
        <v>8969</v>
      </c>
      <c r="B5147" s="209" t="s">
        <v>8970</v>
      </c>
      <c r="C5147" s="209" t="s">
        <v>10596</v>
      </c>
      <c r="D5147" s="209" t="s">
        <v>10597</v>
      </c>
      <c r="E5147" s="210" t="s">
        <v>357</v>
      </c>
      <c r="F5147" s="209" t="s">
        <v>357</v>
      </c>
      <c r="G5147" s="209">
        <v>100873</v>
      </c>
      <c r="H5147" s="209" t="s">
        <v>10696</v>
      </c>
      <c r="I5147" s="209" t="s">
        <v>161</v>
      </c>
      <c r="J5147" s="209" t="s">
        <v>5389</v>
      </c>
      <c r="K5147" s="210">
        <v>317.79000000000002</v>
      </c>
      <c r="L5147" s="209" t="s">
        <v>5390</v>
      </c>
    </row>
    <row r="5148" spans="1:12" ht="13.5">
      <c r="A5148" s="209" t="s">
        <v>8969</v>
      </c>
      <c r="B5148" s="209" t="s">
        <v>8970</v>
      </c>
      <c r="C5148" s="209" t="s">
        <v>10596</v>
      </c>
      <c r="D5148" s="209" t="s">
        <v>10597</v>
      </c>
      <c r="E5148" s="210" t="s">
        <v>357</v>
      </c>
      <c r="F5148" s="209" t="s">
        <v>357</v>
      </c>
      <c r="G5148" s="209">
        <v>100874</v>
      </c>
      <c r="H5148" s="209" t="s">
        <v>10697</v>
      </c>
      <c r="I5148" s="209" t="s">
        <v>161</v>
      </c>
      <c r="J5148" s="209" t="s">
        <v>5389</v>
      </c>
      <c r="K5148" s="210">
        <v>328.94</v>
      </c>
      <c r="L5148" s="209" t="s">
        <v>5390</v>
      </c>
    </row>
    <row r="5149" spans="1:12" ht="13.5">
      <c r="A5149" s="209" t="s">
        <v>8969</v>
      </c>
      <c r="B5149" s="209" t="s">
        <v>8970</v>
      </c>
      <c r="C5149" s="209" t="s">
        <v>10596</v>
      </c>
      <c r="D5149" s="209" t="s">
        <v>10597</v>
      </c>
      <c r="E5149" s="210" t="s">
        <v>357</v>
      </c>
      <c r="F5149" s="209" t="s">
        <v>357</v>
      </c>
      <c r="G5149" s="209">
        <v>100875</v>
      </c>
      <c r="H5149" s="209" t="s">
        <v>10698</v>
      </c>
      <c r="I5149" s="209" t="s">
        <v>161</v>
      </c>
      <c r="J5149" s="209" t="s">
        <v>5389</v>
      </c>
      <c r="K5149" s="211">
        <v>1152.46</v>
      </c>
      <c r="L5149" s="209" t="s">
        <v>5390</v>
      </c>
    </row>
    <row r="5150" spans="1:12" ht="13.5">
      <c r="A5150" s="209" t="s">
        <v>8969</v>
      </c>
      <c r="B5150" s="209" t="s">
        <v>8970</v>
      </c>
      <c r="C5150" s="209" t="s">
        <v>10596</v>
      </c>
      <c r="D5150" s="209" t="s">
        <v>10597</v>
      </c>
      <c r="E5150" s="210" t="s">
        <v>357</v>
      </c>
      <c r="F5150" s="209" t="s">
        <v>357</v>
      </c>
      <c r="G5150" s="209">
        <v>100878</v>
      </c>
      <c r="H5150" s="209" t="s">
        <v>10699</v>
      </c>
      <c r="I5150" s="209" t="s">
        <v>161</v>
      </c>
      <c r="J5150" s="209" t="s">
        <v>5389</v>
      </c>
      <c r="K5150" s="210">
        <v>643.91</v>
      </c>
      <c r="L5150" s="209" t="s">
        <v>5390</v>
      </c>
    </row>
    <row r="5151" spans="1:12" ht="13.5">
      <c r="A5151" s="209" t="s">
        <v>8969</v>
      </c>
      <c r="B5151" s="209" t="s">
        <v>8970</v>
      </c>
      <c r="C5151" s="209" t="s">
        <v>10700</v>
      </c>
      <c r="D5151" s="209" t="s">
        <v>10701</v>
      </c>
      <c r="E5151" s="210" t="s">
        <v>357</v>
      </c>
      <c r="F5151" s="209" t="s">
        <v>357</v>
      </c>
      <c r="G5151" s="209">
        <v>98052</v>
      </c>
      <c r="H5151" s="209" t="s">
        <v>10702</v>
      </c>
      <c r="I5151" s="209" t="s">
        <v>161</v>
      </c>
      <c r="J5151" s="209" t="s">
        <v>5389</v>
      </c>
      <c r="K5151" s="211">
        <v>1999.89</v>
      </c>
      <c r="L5151" s="209" t="s">
        <v>5390</v>
      </c>
    </row>
    <row r="5152" spans="1:12" ht="13.5">
      <c r="A5152" s="209" t="s">
        <v>8969</v>
      </c>
      <c r="B5152" s="209" t="s">
        <v>8970</v>
      </c>
      <c r="C5152" s="209" t="s">
        <v>10700</v>
      </c>
      <c r="D5152" s="209" t="s">
        <v>10701</v>
      </c>
      <c r="E5152" s="210" t="s">
        <v>357</v>
      </c>
      <c r="F5152" s="209" t="s">
        <v>357</v>
      </c>
      <c r="G5152" s="209">
        <v>98053</v>
      </c>
      <c r="H5152" s="209" t="s">
        <v>10703</v>
      </c>
      <c r="I5152" s="209" t="s">
        <v>161</v>
      </c>
      <c r="J5152" s="209" t="s">
        <v>5389</v>
      </c>
      <c r="K5152" s="211">
        <v>2755.14</v>
      </c>
      <c r="L5152" s="209" t="s">
        <v>5390</v>
      </c>
    </row>
    <row r="5153" spans="1:12" ht="13.5">
      <c r="A5153" s="209" t="s">
        <v>8969</v>
      </c>
      <c r="B5153" s="209" t="s">
        <v>8970</v>
      </c>
      <c r="C5153" s="209" t="s">
        <v>10700</v>
      </c>
      <c r="D5153" s="209" t="s">
        <v>10701</v>
      </c>
      <c r="E5153" s="210" t="s">
        <v>357</v>
      </c>
      <c r="F5153" s="209" t="s">
        <v>357</v>
      </c>
      <c r="G5153" s="209">
        <v>98054</v>
      </c>
      <c r="H5153" s="209" t="s">
        <v>10704</v>
      </c>
      <c r="I5153" s="209" t="s">
        <v>161</v>
      </c>
      <c r="J5153" s="209" t="s">
        <v>5389</v>
      </c>
      <c r="K5153" s="211">
        <v>4538.4399999999996</v>
      </c>
      <c r="L5153" s="209" t="s">
        <v>5390</v>
      </c>
    </row>
    <row r="5154" spans="1:12" ht="13.5">
      <c r="A5154" s="209" t="s">
        <v>8969</v>
      </c>
      <c r="B5154" s="209" t="s">
        <v>8970</v>
      </c>
      <c r="C5154" s="209" t="s">
        <v>10700</v>
      </c>
      <c r="D5154" s="209" t="s">
        <v>10701</v>
      </c>
      <c r="E5154" s="210" t="s">
        <v>357</v>
      </c>
      <c r="F5154" s="209" t="s">
        <v>357</v>
      </c>
      <c r="G5154" s="209">
        <v>98055</v>
      </c>
      <c r="H5154" s="209" t="s">
        <v>10705</v>
      </c>
      <c r="I5154" s="209" t="s">
        <v>161</v>
      </c>
      <c r="J5154" s="209" t="s">
        <v>5389</v>
      </c>
      <c r="K5154" s="211">
        <v>6181.53</v>
      </c>
      <c r="L5154" s="209" t="s">
        <v>5390</v>
      </c>
    </row>
    <row r="5155" spans="1:12" ht="13.5">
      <c r="A5155" s="209" t="s">
        <v>8969</v>
      </c>
      <c r="B5155" s="209" t="s">
        <v>8970</v>
      </c>
      <c r="C5155" s="209" t="s">
        <v>10700</v>
      </c>
      <c r="D5155" s="209" t="s">
        <v>10701</v>
      </c>
      <c r="E5155" s="210" t="s">
        <v>357</v>
      </c>
      <c r="F5155" s="209" t="s">
        <v>357</v>
      </c>
      <c r="G5155" s="209">
        <v>98056</v>
      </c>
      <c r="H5155" s="209" t="s">
        <v>10706</v>
      </c>
      <c r="I5155" s="209" t="s">
        <v>161</v>
      </c>
      <c r="J5155" s="209" t="s">
        <v>5389</v>
      </c>
      <c r="K5155" s="211">
        <v>7206.23</v>
      </c>
      <c r="L5155" s="209" t="s">
        <v>5390</v>
      </c>
    </row>
    <row r="5156" spans="1:12" ht="13.5">
      <c r="A5156" s="209" t="s">
        <v>8969</v>
      </c>
      <c r="B5156" s="209" t="s">
        <v>8970</v>
      </c>
      <c r="C5156" s="209" t="s">
        <v>10700</v>
      </c>
      <c r="D5156" s="209" t="s">
        <v>10701</v>
      </c>
      <c r="E5156" s="210" t="s">
        <v>357</v>
      </c>
      <c r="F5156" s="209" t="s">
        <v>357</v>
      </c>
      <c r="G5156" s="209">
        <v>98057</v>
      </c>
      <c r="H5156" s="209" t="s">
        <v>10707</v>
      </c>
      <c r="I5156" s="209" t="s">
        <v>161</v>
      </c>
      <c r="J5156" s="209" t="s">
        <v>5389</v>
      </c>
      <c r="K5156" s="211">
        <v>8603.18</v>
      </c>
      <c r="L5156" s="209" t="s">
        <v>5390</v>
      </c>
    </row>
    <row r="5157" spans="1:12" ht="13.5">
      <c r="A5157" s="209" t="s">
        <v>8969</v>
      </c>
      <c r="B5157" s="209" t="s">
        <v>8970</v>
      </c>
      <c r="C5157" s="209" t="s">
        <v>10700</v>
      </c>
      <c r="D5157" s="209" t="s">
        <v>10701</v>
      </c>
      <c r="E5157" s="210" t="s">
        <v>357</v>
      </c>
      <c r="F5157" s="209" t="s">
        <v>357</v>
      </c>
      <c r="G5157" s="209">
        <v>98058</v>
      </c>
      <c r="H5157" s="209" t="s">
        <v>10708</v>
      </c>
      <c r="I5157" s="209" t="s">
        <v>161</v>
      </c>
      <c r="J5157" s="209" t="s">
        <v>5389</v>
      </c>
      <c r="K5157" s="211">
        <v>1733.77</v>
      </c>
      <c r="L5157" s="209" t="s">
        <v>5390</v>
      </c>
    </row>
    <row r="5158" spans="1:12" ht="13.5">
      <c r="A5158" s="209" t="s">
        <v>8969</v>
      </c>
      <c r="B5158" s="209" t="s">
        <v>8970</v>
      </c>
      <c r="C5158" s="209" t="s">
        <v>10700</v>
      </c>
      <c r="D5158" s="209" t="s">
        <v>10701</v>
      </c>
      <c r="E5158" s="210" t="s">
        <v>357</v>
      </c>
      <c r="F5158" s="209" t="s">
        <v>357</v>
      </c>
      <c r="G5158" s="209">
        <v>98059</v>
      </c>
      <c r="H5158" s="209" t="s">
        <v>10709</v>
      </c>
      <c r="I5158" s="209" t="s">
        <v>161</v>
      </c>
      <c r="J5158" s="209" t="s">
        <v>5389</v>
      </c>
      <c r="K5158" s="211">
        <v>3827.79</v>
      </c>
      <c r="L5158" s="209" t="s">
        <v>5390</v>
      </c>
    </row>
    <row r="5159" spans="1:12" ht="13.5">
      <c r="A5159" s="209" t="s">
        <v>8969</v>
      </c>
      <c r="B5159" s="209" t="s">
        <v>8970</v>
      </c>
      <c r="C5159" s="209" t="s">
        <v>10700</v>
      </c>
      <c r="D5159" s="209" t="s">
        <v>10701</v>
      </c>
      <c r="E5159" s="210" t="s">
        <v>357</v>
      </c>
      <c r="F5159" s="209" t="s">
        <v>357</v>
      </c>
      <c r="G5159" s="209">
        <v>98060</v>
      </c>
      <c r="H5159" s="209" t="s">
        <v>10710</v>
      </c>
      <c r="I5159" s="209" t="s">
        <v>161</v>
      </c>
      <c r="J5159" s="209" t="s">
        <v>5389</v>
      </c>
      <c r="K5159" s="211">
        <v>5368.32</v>
      </c>
      <c r="L5159" s="209" t="s">
        <v>5390</v>
      </c>
    </row>
    <row r="5160" spans="1:12" ht="13.5">
      <c r="A5160" s="209" t="s">
        <v>8969</v>
      </c>
      <c r="B5160" s="209" t="s">
        <v>8970</v>
      </c>
      <c r="C5160" s="209" t="s">
        <v>10700</v>
      </c>
      <c r="D5160" s="209" t="s">
        <v>10701</v>
      </c>
      <c r="E5160" s="210" t="s">
        <v>357</v>
      </c>
      <c r="F5160" s="209" t="s">
        <v>357</v>
      </c>
      <c r="G5160" s="209">
        <v>98061</v>
      </c>
      <c r="H5160" s="209" t="s">
        <v>10711</v>
      </c>
      <c r="I5160" s="209" t="s">
        <v>161</v>
      </c>
      <c r="J5160" s="209" t="s">
        <v>5389</v>
      </c>
      <c r="K5160" s="211">
        <v>7503.56</v>
      </c>
      <c r="L5160" s="209" t="s">
        <v>5390</v>
      </c>
    </row>
    <row r="5161" spans="1:12" ht="13.5">
      <c r="A5161" s="209" t="s">
        <v>8969</v>
      </c>
      <c r="B5161" s="209" t="s">
        <v>8970</v>
      </c>
      <c r="C5161" s="209" t="s">
        <v>10700</v>
      </c>
      <c r="D5161" s="209" t="s">
        <v>10701</v>
      </c>
      <c r="E5161" s="210" t="s">
        <v>357</v>
      </c>
      <c r="F5161" s="209" t="s">
        <v>357</v>
      </c>
      <c r="G5161" s="209">
        <v>98062</v>
      </c>
      <c r="H5161" s="209" t="s">
        <v>10712</v>
      </c>
      <c r="I5161" s="209" t="s">
        <v>161</v>
      </c>
      <c r="J5161" s="209" t="s">
        <v>5389</v>
      </c>
      <c r="K5161" s="211">
        <v>3024.38</v>
      </c>
      <c r="L5161" s="209" t="s">
        <v>5390</v>
      </c>
    </row>
    <row r="5162" spans="1:12" ht="13.5">
      <c r="A5162" s="209" t="s">
        <v>8969</v>
      </c>
      <c r="B5162" s="209" t="s">
        <v>8970</v>
      </c>
      <c r="C5162" s="209" t="s">
        <v>10700</v>
      </c>
      <c r="D5162" s="209" t="s">
        <v>10701</v>
      </c>
      <c r="E5162" s="210" t="s">
        <v>357</v>
      </c>
      <c r="F5162" s="209" t="s">
        <v>357</v>
      </c>
      <c r="G5162" s="209">
        <v>98063</v>
      </c>
      <c r="H5162" s="209" t="s">
        <v>10713</v>
      </c>
      <c r="I5162" s="209" t="s">
        <v>161</v>
      </c>
      <c r="J5162" s="209" t="s">
        <v>5389</v>
      </c>
      <c r="K5162" s="211">
        <v>4616.6499999999996</v>
      </c>
      <c r="L5162" s="209" t="s">
        <v>5390</v>
      </c>
    </row>
    <row r="5163" spans="1:12" ht="13.5">
      <c r="A5163" s="209" t="s">
        <v>8969</v>
      </c>
      <c r="B5163" s="209" t="s">
        <v>8970</v>
      </c>
      <c r="C5163" s="209" t="s">
        <v>10700</v>
      </c>
      <c r="D5163" s="209" t="s">
        <v>10701</v>
      </c>
      <c r="E5163" s="210" t="s">
        <v>357</v>
      </c>
      <c r="F5163" s="209" t="s">
        <v>357</v>
      </c>
      <c r="G5163" s="209">
        <v>98064</v>
      </c>
      <c r="H5163" s="209" t="s">
        <v>10714</v>
      </c>
      <c r="I5163" s="209" t="s">
        <v>161</v>
      </c>
      <c r="J5163" s="209" t="s">
        <v>5389</v>
      </c>
      <c r="K5163" s="211">
        <v>5329.36</v>
      </c>
      <c r="L5163" s="209" t="s">
        <v>5390</v>
      </c>
    </row>
    <row r="5164" spans="1:12" ht="13.5">
      <c r="A5164" s="209" t="s">
        <v>8969</v>
      </c>
      <c r="B5164" s="209" t="s">
        <v>8970</v>
      </c>
      <c r="C5164" s="209" t="s">
        <v>10700</v>
      </c>
      <c r="D5164" s="209" t="s">
        <v>10701</v>
      </c>
      <c r="E5164" s="210" t="s">
        <v>357</v>
      </c>
      <c r="F5164" s="209" t="s">
        <v>357</v>
      </c>
      <c r="G5164" s="209">
        <v>98065</v>
      </c>
      <c r="H5164" s="209" t="s">
        <v>10715</v>
      </c>
      <c r="I5164" s="209" t="s">
        <v>161</v>
      </c>
      <c r="J5164" s="209" t="s">
        <v>5389</v>
      </c>
      <c r="K5164" s="211">
        <v>7418.63</v>
      </c>
      <c r="L5164" s="209" t="s">
        <v>5390</v>
      </c>
    </row>
    <row r="5165" spans="1:12" ht="13.5">
      <c r="A5165" s="209" t="s">
        <v>8969</v>
      </c>
      <c r="B5165" s="209" t="s">
        <v>8970</v>
      </c>
      <c r="C5165" s="209" t="s">
        <v>10700</v>
      </c>
      <c r="D5165" s="209" t="s">
        <v>10701</v>
      </c>
      <c r="E5165" s="210" t="s">
        <v>357</v>
      </c>
      <c r="F5165" s="209" t="s">
        <v>357</v>
      </c>
      <c r="G5165" s="209">
        <v>98066</v>
      </c>
      <c r="H5165" s="209" t="s">
        <v>10716</v>
      </c>
      <c r="I5165" s="209" t="s">
        <v>161</v>
      </c>
      <c r="J5165" s="209" t="s">
        <v>5389</v>
      </c>
      <c r="K5165" s="211">
        <v>4591.3900000000003</v>
      </c>
      <c r="L5165" s="209" t="s">
        <v>5390</v>
      </c>
    </row>
    <row r="5166" spans="1:12" ht="13.5">
      <c r="A5166" s="209" t="s">
        <v>8969</v>
      </c>
      <c r="B5166" s="209" t="s">
        <v>8970</v>
      </c>
      <c r="C5166" s="209" t="s">
        <v>10700</v>
      </c>
      <c r="D5166" s="209" t="s">
        <v>10701</v>
      </c>
      <c r="E5166" s="210" t="s">
        <v>357</v>
      </c>
      <c r="F5166" s="209" t="s">
        <v>357</v>
      </c>
      <c r="G5166" s="209">
        <v>98067</v>
      </c>
      <c r="H5166" s="209" t="s">
        <v>10717</v>
      </c>
      <c r="I5166" s="209" t="s">
        <v>161</v>
      </c>
      <c r="J5166" s="209" t="s">
        <v>5389</v>
      </c>
      <c r="K5166" s="211">
        <v>6115.4</v>
      </c>
      <c r="L5166" s="209" t="s">
        <v>5390</v>
      </c>
    </row>
    <row r="5167" spans="1:12" ht="13.5">
      <c r="A5167" s="209" t="s">
        <v>8969</v>
      </c>
      <c r="B5167" s="209" t="s">
        <v>8970</v>
      </c>
      <c r="C5167" s="209" t="s">
        <v>10700</v>
      </c>
      <c r="D5167" s="209" t="s">
        <v>10701</v>
      </c>
      <c r="E5167" s="210" t="s">
        <v>357</v>
      </c>
      <c r="F5167" s="209" t="s">
        <v>357</v>
      </c>
      <c r="G5167" s="209">
        <v>98068</v>
      </c>
      <c r="H5167" s="209" t="s">
        <v>10718</v>
      </c>
      <c r="I5167" s="209" t="s">
        <v>161</v>
      </c>
      <c r="J5167" s="209" t="s">
        <v>5389</v>
      </c>
      <c r="K5167" s="211">
        <v>8631.49</v>
      </c>
      <c r="L5167" s="209" t="s">
        <v>5390</v>
      </c>
    </row>
    <row r="5168" spans="1:12" ht="13.5">
      <c r="A5168" s="209" t="s">
        <v>8969</v>
      </c>
      <c r="B5168" s="209" t="s">
        <v>8970</v>
      </c>
      <c r="C5168" s="209" t="s">
        <v>10700</v>
      </c>
      <c r="D5168" s="209" t="s">
        <v>10701</v>
      </c>
      <c r="E5168" s="210" t="s">
        <v>357</v>
      </c>
      <c r="F5168" s="209" t="s">
        <v>357</v>
      </c>
      <c r="G5168" s="209">
        <v>98069</v>
      </c>
      <c r="H5168" s="209" t="s">
        <v>10719</v>
      </c>
      <c r="I5168" s="209" t="s">
        <v>161</v>
      </c>
      <c r="J5168" s="209" t="s">
        <v>5389</v>
      </c>
      <c r="K5168" s="211">
        <v>11597.94</v>
      </c>
      <c r="L5168" s="209" t="s">
        <v>5390</v>
      </c>
    </row>
    <row r="5169" spans="1:12" ht="13.5">
      <c r="A5169" s="209" t="s">
        <v>8969</v>
      </c>
      <c r="B5169" s="209" t="s">
        <v>8970</v>
      </c>
      <c r="C5169" s="209" t="s">
        <v>10700</v>
      </c>
      <c r="D5169" s="209" t="s">
        <v>10701</v>
      </c>
      <c r="E5169" s="210" t="s">
        <v>357</v>
      </c>
      <c r="F5169" s="209" t="s">
        <v>357</v>
      </c>
      <c r="G5169" s="209">
        <v>98070</v>
      </c>
      <c r="H5169" s="209" t="s">
        <v>10720</v>
      </c>
      <c r="I5169" s="209" t="s">
        <v>161</v>
      </c>
      <c r="J5169" s="209" t="s">
        <v>5389</v>
      </c>
      <c r="K5169" s="211">
        <v>13249.53</v>
      </c>
      <c r="L5169" s="209" t="s">
        <v>5390</v>
      </c>
    </row>
    <row r="5170" spans="1:12" ht="13.5">
      <c r="A5170" s="209" t="s">
        <v>8969</v>
      </c>
      <c r="B5170" s="209" t="s">
        <v>8970</v>
      </c>
      <c r="C5170" s="209" t="s">
        <v>10700</v>
      </c>
      <c r="D5170" s="209" t="s">
        <v>10701</v>
      </c>
      <c r="E5170" s="210" t="s">
        <v>357</v>
      </c>
      <c r="F5170" s="209" t="s">
        <v>357</v>
      </c>
      <c r="G5170" s="209">
        <v>98071</v>
      </c>
      <c r="H5170" s="209" t="s">
        <v>10721</v>
      </c>
      <c r="I5170" s="209" t="s">
        <v>161</v>
      </c>
      <c r="J5170" s="209" t="s">
        <v>5389</v>
      </c>
      <c r="K5170" s="211">
        <v>14455.83</v>
      </c>
      <c r="L5170" s="209" t="s">
        <v>5390</v>
      </c>
    </row>
    <row r="5171" spans="1:12" ht="13.5">
      <c r="A5171" s="209" t="s">
        <v>8969</v>
      </c>
      <c r="B5171" s="209" t="s">
        <v>8970</v>
      </c>
      <c r="C5171" s="209" t="s">
        <v>10700</v>
      </c>
      <c r="D5171" s="209" t="s">
        <v>10701</v>
      </c>
      <c r="E5171" s="210" t="s">
        <v>357</v>
      </c>
      <c r="F5171" s="209" t="s">
        <v>357</v>
      </c>
      <c r="G5171" s="209">
        <v>98072</v>
      </c>
      <c r="H5171" s="209" t="s">
        <v>10722</v>
      </c>
      <c r="I5171" s="209" t="s">
        <v>161</v>
      </c>
      <c r="J5171" s="209" t="s">
        <v>5389</v>
      </c>
      <c r="K5171" s="211">
        <v>3858.36</v>
      </c>
      <c r="L5171" s="209" t="s">
        <v>5390</v>
      </c>
    </row>
    <row r="5172" spans="1:12" ht="13.5">
      <c r="A5172" s="209" t="s">
        <v>8969</v>
      </c>
      <c r="B5172" s="209" t="s">
        <v>8970</v>
      </c>
      <c r="C5172" s="209" t="s">
        <v>10700</v>
      </c>
      <c r="D5172" s="209" t="s">
        <v>10701</v>
      </c>
      <c r="E5172" s="210" t="s">
        <v>357</v>
      </c>
      <c r="F5172" s="209" t="s">
        <v>357</v>
      </c>
      <c r="G5172" s="209">
        <v>98073</v>
      </c>
      <c r="H5172" s="209" t="s">
        <v>10723</v>
      </c>
      <c r="I5172" s="209" t="s">
        <v>161</v>
      </c>
      <c r="J5172" s="209" t="s">
        <v>5389</v>
      </c>
      <c r="K5172" s="211">
        <v>6057.98</v>
      </c>
      <c r="L5172" s="209" t="s">
        <v>5390</v>
      </c>
    </row>
    <row r="5173" spans="1:12" ht="13.5">
      <c r="A5173" s="209" t="s">
        <v>8969</v>
      </c>
      <c r="B5173" s="209" t="s">
        <v>8970</v>
      </c>
      <c r="C5173" s="209" t="s">
        <v>10700</v>
      </c>
      <c r="D5173" s="209" t="s">
        <v>10701</v>
      </c>
      <c r="E5173" s="210" t="s">
        <v>357</v>
      </c>
      <c r="F5173" s="209" t="s">
        <v>357</v>
      </c>
      <c r="G5173" s="209">
        <v>98074</v>
      </c>
      <c r="H5173" s="209" t="s">
        <v>10724</v>
      </c>
      <c r="I5173" s="209" t="s">
        <v>161</v>
      </c>
      <c r="J5173" s="209" t="s">
        <v>5389</v>
      </c>
      <c r="K5173" s="211">
        <v>9438.5300000000007</v>
      </c>
      <c r="L5173" s="209" t="s">
        <v>5390</v>
      </c>
    </row>
    <row r="5174" spans="1:12" ht="13.5">
      <c r="A5174" s="209" t="s">
        <v>8969</v>
      </c>
      <c r="B5174" s="209" t="s">
        <v>8970</v>
      </c>
      <c r="C5174" s="209" t="s">
        <v>10700</v>
      </c>
      <c r="D5174" s="209" t="s">
        <v>10701</v>
      </c>
      <c r="E5174" s="210" t="s">
        <v>357</v>
      </c>
      <c r="F5174" s="209" t="s">
        <v>357</v>
      </c>
      <c r="G5174" s="209">
        <v>98075</v>
      </c>
      <c r="H5174" s="209" t="s">
        <v>10725</v>
      </c>
      <c r="I5174" s="209" t="s">
        <v>161</v>
      </c>
      <c r="J5174" s="209" t="s">
        <v>5389</v>
      </c>
      <c r="K5174" s="211">
        <v>12292.08</v>
      </c>
      <c r="L5174" s="209" t="s">
        <v>5390</v>
      </c>
    </row>
    <row r="5175" spans="1:12" ht="13.5">
      <c r="A5175" s="209" t="s">
        <v>8969</v>
      </c>
      <c r="B5175" s="209" t="s">
        <v>8970</v>
      </c>
      <c r="C5175" s="209" t="s">
        <v>10700</v>
      </c>
      <c r="D5175" s="209" t="s">
        <v>10701</v>
      </c>
      <c r="E5175" s="210" t="s">
        <v>357</v>
      </c>
      <c r="F5175" s="209" t="s">
        <v>357</v>
      </c>
      <c r="G5175" s="209">
        <v>98076</v>
      </c>
      <c r="H5175" s="209" t="s">
        <v>10726</v>
      </c>
      <c r="I5175" s="209" t="s">
        <v>161</v>
      </c>
      <c r="J5175" s="209" t="s">
        <v>5389</v>
      </c>
      <c r="K5175" s="211">
        <v>14184.92</v>
      </c>
      <c r="L5175" s="209" t="s">
        <v>5390</v>
      </c>
    </row>
    <row r="5176" spans="1:12" ht="13.5">
      <c r="A5176" s="209" t="s">
        <v>8969</v>
      </c>
      <c r="B5176" s="209" t="s">
        <v>8970</v>
      </c>
      <c r="C5176" s="209" t="s">
        <v>10700</v>
      </c>
      <c r="D5176" s="209" t="s">
        <v>10701</v>
      </c>
      <c r="E5176" s="210" t="s">
        <v>357</v>
      </c>
      <c r="F5176" s="209" t="s">
        <v>357</v>
      </c>
      <c r="G5176" s="209">
        <v>98077</v>
      </c>
      <c r="H5176" s="209" t="s">
        <v>10727</v>
      </c>
      <c r="I5176" s="209" t="s">
        <v>161</v>
      </c>
      <c r="J5176" s="209" t="s">
        <v>5389</v>
      </c>
      <c r="K5176" s="211">
        <v>16712.939999999999</v>
      </c>
      <c r="L5176" s="209" t="s">
        <v>5390</v>
      </c>
    </row>
    <row r="5177" spans="1:12" ht="13.5">
      <c r="A5177" s="209" t="s">
        <v>8969</v>
      </c>
      <c r="B5177" s="209" t="s">
        <v>8970</v>
      </c>
      <c r="C5177" s="209" t="s">
        <v>10700</v>
      </c>
      <c r="D5177" s="209" t="s">
        <v>10701</v>
      </c>
      <c r="E5177" s="210" t="s">
        <v>357</v>
      </c>
      <c r="F5177" s="209" t="s">
        <v>357</v>
      </c>
      <c r="G5177" s="209">
        <v>98078</v>
      </c>
      <c r="H5177" s="209" t="s">
        <v>10728</v>
      </c>
      <c r="I5177" s="209" t="s">
        <v>161</v>
      </c>
      <c r="J5177" s="209" t="s">
        <v>5389</v>
      </c>
      <c r="K5177" s="211">
        <v>4317.67</v>
      </c>
      <c r="L5177" s="209" t="s">
        <v>5390</v>
      </c>
    </row>
    <row r="5178" spans="1:12" ht="13.5">
      <c r="A5178" s="209" t="s">
        <v>8969</v>
      </c>
      <c r="B5178" s="209" t="s">
        <v>8970</v>
      </c>
      <c r="C5178" s="209" t="s">
        <v>10700</v>
      </c>
      <c r="D5178" s="209" t="s">
        <v>10701</v>
      </c>
      <c r="E5178" s="210" t="s">
        <v>357</v>
      </c>
      <c r="F5178" s="209" t="s">
        <v>357</v>
      </c>
      <c r="G5178" s="209">
        <v>98079</v>
      </c>
      <c r="H5178" s="209" t="s">
        <v>10729</v>
      </c>
      <c r="I5178" s="209" t="s">
        <v>161</v>
      </c>
      <c r="J5178" s="209" t="s">
        <v>5389</v>
      </c>
      <c r="K5178" s="211">
        <v>7565.73</v>
      </c>
      <c r="L5178" s="209" t="s">
        <v>5390</v>
      </c>
    </row>
    <row r="5179" spans="1:12" ht="13.5">
      <c r="A5179" s="209" t="s">
        <v>8969</v>
      </c>
      <c r="B5179" s="209" t="s">
        <v>8970</v>
      </c>
      <c r="C5179" s="209" t="s">
        <v>10700</v>
      </c>
      <c r="D5179" s="209" t="s">
        <v>10701</v>
      </c>
      <c r="E5179" s="210" t="s">
        <v>357</v>
      </c>
      <c r="F5179" s="209" t="s">
        <v>357</v>
      </c>
      <c r="G5179" s="209">
        <v>98080</v>
      </c>
      <c r="H5179" s="209" t="s">
        <v>10730</v>
      </c>
      <c r="I5179" s="209" t="s">
        <v>161</v>
      </c>
      <c r="J5179" s="209" t="s">
        <v>5389</v>
      </c>
      <c r="K5179" s="211">
        <v>9722.5</v>
      </c>
      <c r="L5179" s="209" t="s">
        <v>5390</v>
      </c>
    </row>
    <row r="5180" spans="1:12" ht="13.5">
      <c r="A5180" s="209" t="s">
        <v>8969</v>
      </c>
      <c r="B5180" s="209" t="s">
        <v>8970</v>
      </c>
      <c r="C5180" s="209" t="s">
        <v>10700</v>
      </c>
      <c r="D5180" s="209" t="s">
        <v>10701</v>
      </c>
      <c r="E5180" s="210" t="s">
        <v>357</v>
      </c>
      <c r="F5180" s="209" t="s">
        <v>357</v>
      </c>
      <c r="G5180" s="209">
        <v>98081</v>
      </c>
      <c r="H5180" s="209" t="s">
        <v>10731</v>
      </c>
      <c r="I5180" s="209" t="s">
        <v>161</v>
      </c>
      <c r="J5180" s="209" t="s">
        <v>5389</v>
      </c>
      <c r="K5180" s="211">
        <v>14398.72</v>
      </c>
      <c r="L5180" s="209" t="s">
        <v>5390</v>
      </c>
    </row>
    <row r="5181" spans="1:12" ht="13.5">
      <c r="A5181" s="209" t="s">
        <v>8969</v>
      </c>
      <c r="B5181" s="209" t="s">
        <v>8970</v>
      </c>
      <c r="C5181" s="209" t="s">
        <v>10700</v>
      </c>
      <c r="D5181" s="209" t="s">
        <v>10701</v>
      </c>
      <c r="E5181" s="210" t="s">
        <v>357</v>
      </c>
      <c r="F5181" s="209" t="s">
        <v>357</v>
      </c>
      <c r="G5181" s="209">
        <v>98082</v>
      </c>
      <c r="H5181" s="209" t="s">
        <v>10732</v>
      </c>
      <c r="I5181" s="209" t="s">
        <v>161</v>
      </c>
      <c r="J5181" s="209" t="s">
        <v>5389</v>
      </c>
      <c r="K5181" s="211">
        <v>3521.08</v>
      </c>
      <c r="L5181" s="209" t="s">
        <v>5390</v>
      </c>
    </row>
    <row r="5182" spans="1:12" ht="13.5">
      <c r="A5182" s="209" t="s">
        <v>8969</v>
      </c>
      <c r="B5182" s="209" t="s">
        <v>8970</v>
      </c>
      <c r="C5182" s="209" t="s">
        <v>10700</v>
      </c>
      <c r="D5182" s="209" t="s">
        <v>10701</v>
      </c>
      <c r="E5182" s="210" t="s">
        <v>357</v>
      </c>
      <c r="F5182" s="209" t="s">
        <v>357</v>
      </c>
      <c r="G5182" s="209">
        <v>98083</v>
      </c>
      <c r="H5182" s="209" t="s">
        <v>10733</v>
      </c>
      <c r="I5182" s="209" t="s">
        <v>161</v>
      </c>
      <c r="J5182" s="209" t="s">
        <v>5389</v>
      </c>
      <c r="K5182" s="211">
        <v>4632.67</v>
      </c>
      <c r="L5182" s="209" t="s">
        <v>5390</v>
      </c>
    </row>
    <row r="5183" spans="1:12" ht="13.5">
      <c r="A5183" s="209" t="s">
        <v>8969</v>
      </c>
      <c r="B5183" s="209" t="s">
        <v>8970</v>
      </c>
      <c r="C5183" s="209" t="s">
        <v>10700</v>
      </c>
      <c r="D5183" s="209" t="s">
        <v>10701</v>
      </c>
      <c r="E5183" s="210" t="s">
        <v>357</v>
      </c>
      <c r="F5183" s="209" t="s">
        <v>357</v>
      </c>
      <c r="G5183" s="209">
        <v>98084</v>
      </c>
      <c r="H5183" s="209" t="s">
        <v>10734</v>
      </c>
      <c r="I5183" s="209" t="s">
        <v>161</v>
      </c>
      <c r="J5183" s="209" t="s">
        <v>5389</v>
      </c>
      <c r="K5183" s="211">
        <v>6483.18</v>
      </c>
      <c r="L5183" s="209" t="s">
        <v>5390</v>
      </c>
    </row>
    <row r="5184" spans="1:12" ht="13.5">
      <c r="A5184" s="209" t="s">
        <v>8969</v>
      </c>
      <c r="B5184" s="209" t="s">
        <v>8970</v>
      </c>
      <c r="C5184" s="209" t="s">
        <v>10700</v>
      </c>
      <c r="D5184" s="209" t="s">
        <v>10701</v>
      </c>
      <c r="E5184" s="210" t="s">
        <v>357</v>
      </c>
      <c r="F5184" s="209" t="s">
        <v>357</v>
      </c>
      <c r="G5184" s="209">
        <v>98085</v>
      </c>
      <c r="H5184" s="209" t="s">
        <v>10735</v>
      </c>
      <c r="I5184" s="209" t="s">
        <v>161</v>
      </c>
      <c r="J5184" s="209" t="s">
        <v>5389</v>
      </c>
      <c r="K5184" s="211">
        <v>8793.65</v>
      </c>
      <c r="L5184" s="209" t="s">
        <v>5390</v>
      </c>
    </row>
    <row r="5185" spans="1:12" ht="13.5">
      <c r="A5185" s="209" t="s">
        <v>8969</v>
      </c>
      <c r="B5185" s="209" t="s">
        <v>8970</v>
      </c>
      <c r="C5185" s="209" t="s">
        <v>10700</v>
      </c>
      <c r="D5185" s="209" t="s">
        <v>10701</v>
      </c>
      <c r="E5185" s="210" t="s">
        <v>357</v>
      </c>
      <c r="F5185" s="209" t="s">
        <v>357</v>
      </c>
      <c r="G5185" s="209">
        <v>98086</v>
      </c>
      <c r="H5185" s="209" t="s">
        <v>10736</v>
      </c>
      <c r="I5185" s="209" t="s">
        <v>161</v>
      </c>
      <c r="J5185" s="209" t="s">
        <v>5389</v>
      </c>
      <c r="K5185" s="211">
        <v>9908.2199999999993</v>
      </c>
      <c r="L5185" s="209" t="s">
        <v>5390</v>
      </c>
    </row>
    <row r="5186" spans="1:12" ht="13.5">
      <c r="A5186" s="209" t="s">
        <v>8969</v>
      </c>
      <c r="B5186" s="209" t="s">
        <v>8970</v>
      </c>
      <c r="C5186" s="209" t="s">
        <v>10700</v>
      </c>
      <c r="D5186" s="209" t="s">
        <v>10701</v>
      </c>
      <c r="E5186" s="210" t="s">
        <v>357</v>
      </c>
      <c r="F5186" s="209" t="s">
        <v>357</v>
      </c>
      <c r="G5186" s="209">
        <v>98087</v>
      </c>
      <c r="H5186" s="209" t="s">
        <v>10737</v>
      </c>
      <c r="I5186" s="209" t="s">
        <v>161</v>
      </c>
      <c r="J5186" s="209" t="s">
        <v>5389</v>
      </c>
      <c r="K5186" s="211">
        <v>10541.71</v>
      </c>
      <c r="L5186" s="209" t="s">
        <v>5390</v>
      </c>
    </row>
    <row r="5187" spans="1:12" ht="13.5">
      <c r="A5187" s="209" t="s">
        <v>8969</v>
      </c>
      <c r="B5187" s="209" t="s">
        <v>8970</v>
      </c>
      <c r="C5187" s="209" t="s">
        <v>10700</v>
      </c>
      <c r="D5187" s="209" t="s">
        <v>10701</v>
      </c>
      <c r="E5187" s="210" t="s">
        <v>357</v>
      </c>
      <c r="F5187" s="209" t="s">
        <v>357</v>
      </c>
      <c r="G5187" s="209">
        <v>98088</v>
      </c>
      <c r="H5187" s="209" t="s">
        <v>10738</v>
      </c>
      <c r="I5187" s="209" t="s">
        <v>161</v>
      </c>
      <c r="J5187" s="209" t="s">
        <v>5389</v>
      </c>
      <c r="K5187" s="211">
        <v>3061.36</v>
      </c>
      <c r="L5187" s="209" t="s">
        <v>5390</v>
      </c>
    </row>
    <row r="5188" spans="1:12" ht="13.5">
      <c r="A5188" s="209" t="s">
        <v>8969</v>
      </c>
      <c r="B5188" s="209" t="s">
        <v>8970</v>
      </c>
      <c r="C5188" s="209" t="s">
        <v>10700</v>
      </c>
      <c r="D5188" s="209" t="s">
        <v>10701</v>
      </c>
      <c r="E5188" s="210" t="s">
        <v>357</v>
      </c>
      <c r="F5188" s="209" t="s">
        <v>357</v>
      </c>
      <c r="G5188" s="209">
        <v>98089</v>
      </c>
      <c r="H5188" s="209" t="s">
        <v>10739</v>
      </c>
      <c r="I5188" s="209" t="s">
        <v>161</v>
      </c>
      <c r="J5188" s="209" t="s">
        <v>5389</v>
      </c>
      <c r="K5188" s="211">
        <v>4854.29</v>
      </c>
      <c r="L5188" s="209" t="s">
        <v>5390</v>
      </c>
    </row>
    <row r="5189" spans="1:12" ht="13.5">
      <c r="A5189" s="209" t="s">
        <v>8969</v>
      </c>
      <c r="B5189" s="209" t="s">
        <v>8970</v>
      </c>
      <c r="C5189" s="209" t="s">
        <v>10700</v>
      </c>
      <c r="D5189" s="209" t="s">
        <v>10701</v>
      </c>
      <c r="E5189" s="210" t="s">
        <v>357</v>
      </c>
      <c r="F5189" s="209" t="s">
        <v>357</v>
      </c>
      <c r="G5189" s="209">
        <v>98090</v>
      </c>
      <c r="H5189" s="209" t="s">
        <v>10740</v>
      </c>
      <c r="I5189" s="209" t="s">
        <v>161</v>
      </c>
      <c r="J5189" s="209" t="s">
        <v>5389</v>
      </c>
      <c r="K5189" s="211">
        <v>7652.48</v>
      </c>
      <c r="L5189" s="209" t="s">
        <v>5390</v>
      </c>
    </row>
    <row r="5190" spans="1:12" ht="13.5">
      <c r="A5190" s="209" t="s">
        <v>8969</v>
      </c>
      <c r="B5190" s="209" t="s">
        <v>8970</v>
      </c>
      <c r="C5190" s="209" t="s">
        <v>10700</v>
      </c>
      <c r="D5190" s="209" t="s">
        <v>10701</v>
      </c>
      <c r="E5190" s="210" t="s">
        <v>357</v>
      </c>
      <c r="F5190" s="209" t="s">
        <v>357</v>
      </c>
      <c r="G5190" s="209">
        <v>98091</v>
      </c>
      <c r="H5190" s="209" t="s">
        <v>10741</v>
      </c>
      <c r="I5190" s="209" t="s">
        <v>161</v>
      </c>
      <c r="J5190" s="209" t="s">
        <v>5389</v>
      </c>
      <c r="K5190" s="211">
        <v>10011.36</v>
      </c>
      <c r="L5190" s="209" t="s">
        <v>5390</v>
      </c>
    </row>
    <row r="5191" spans="1:12" ht="13.5">
      <c r="A5191" s="209" t="s">
        <v>8969</v>
      </c>
      <c r="B5191" s="209" t="s">
        <v>8970</v>
      </c>
      <c r="C5191" s="209" t="s">
        <v>10700</v>
      </c>
      <c r="D5191" s="209" t="s">
        <v>10701</v>
      </c>
      <c r="E5191" s="210" t="s">
        <v>357</v>
      </c>
      <c r="F5191" s="209" t="s">
        <v>357</v>
      </c>
      <c r="G5191" s="209">
        <v>98092</v>
      </c>
      <c r="H5191" s="209" t="s">
        <v>10742</v>
      </c>
      <c r="I5191" s="209" t="s">
        <v>161</v>
      </c>
      <c r="J5191" s="209" t="s">
        <v>5389</v>
      </c>
      <c r="K5191" s="211">
        <v>11646.62</v>
      </c>
      <c r="L5191" s="209" t="s">
        <v>5390</v>
      </c>
    </row>
    <row r="5192" spans="1:12" ht="13.5">
      <c r="A5192" s="209" t="s">
        <v>8969</v>
      </c>
      <c r="B5192" s="209" t="s">
        <v>8970</v>
      </c>
      <c r="C5192" s="209" t="s">
        <v>10700</v>
      </c>
      <c r="D5192" s="209" t="s">
        <v>10701</v>
      </c>
      <c r="E5192" s="210" t="s">
        <v>357</v>
      </c>
      <c r="F5192" s="209" t="s">
        <v>357</v>
      </c>
      <c r="G5192" s="209">
        <v>98093</v>
      </c>
      <c r="H5192" s="209" t="s">
        <v>10743</v>
      </c>
      <c r="I5192" s="209" t="s">
        <v>161</v>
      </c>
      <c r="J5192" s="209" t="s">
        <v>5389</v>
      </c>
      <c r="K5192" s="211">
        <v>13758.95</v>
      </c>
      <c r="L5192" s="209" t="s">
        <v>5390</v>
      </c>
    </row>
    <row r="5193" spans="1:12" ht="13.5">
      <c r="A5193" s="209" t="s">
        <v>8969</v>
      </c>
      <c r="B5193" s="209" t="s">
        <v>8970</v>
      </c>
      <c r="C5193" s="209" t="s">
        <v>10700</v>
      </c>
      <c r="D5193" s="209" t="s">
        <v>10701</v>
      </c>
      <c r="E5193" s="210" t="s">
        <v>357</v>
      </c>
      <c r="F5193" s="209" t="s">
        <v>357</v>
      </c>
      <c r="G5193" s="209">
        <v>98094</v>
      </c>
      <c r="H5193" s="209" t="s">
        <v>10744</v>
      </c>
      <c r="I5193" s="209" t="s">
        <v>161</v>
      </c>
      <c r="J5193" s="209" t="s">
        <v>5389</v>
      </c>
      <c r="K5193" s="211">
        <v>2525.11</v>
      </c>
      <c r="L5193" s="209" t="s">
        <v>5390</v>
      </c>
    </row>
    <row r="5194" spans="1:12" ht="13.5">
      <c r="A5194" s="209" t="s">
        <v>8969</v>
      </c>
      <c r="B5194" s="209" t="s">
        <v>8970</v>
      </c>
      <c r="C5194" s="209" t="s">
        <v>10700</v>
      </c>
      <c r="D5194" s="209" t="s">
        <v>10701</v>
      </c>
      <c r="E5194" s="210" t="s">
        <v>357</v>
      </c>
      <c r="F5194" s="209" t="s">
        <v>357</v>
      </c>
      <c r="G5194" s="209">
        <v>98099</v>
      </c>
      <c r="H5194" s="209" t="s">
        <v>10745</v>
      </c>
      <c r="I5194" s="209" t="s">
        <v>161</v>
      </c>
      <c r="J5194" s="209" t="s">
        <v>5389</v>
      </c>
      <c r="K5194" s="211">
        <v>4309.49</v>
      </c>
      <c r="L5194" s="209" t="s">
        <v>5390</v>
      </c>
    </row>
    <row r="5195" spans="1:12" ht="13.5">
      <c r="A5195" s="209" t="s">
        <v>8969</v>
      </c>
      <c r="B5195" s="209" t="s">
        <v>8970</v>
      </c>
      <c r="C5195" s="209" t="s">
        <v>10700</v>
      </c>
      <c r="D5195" s="209" t="s">
        <v>10701</v>
      </c>
      <c r="E5195" s="210" t="s">
        <v>357</v>
      </c>
      <c r="F5195" s="209" t="s">
        <v>357</v>
      </c>
      <c r="G5195" s="209">
        <v>98100</v>
      </c>
      <c r="H5195" s="209" t="s">
        <v>10746</v>
      </c>
      <c r="I5195" s="209" t="s">
        <v>161</v>
      </c>
      <c r="J5195" s="209" t="s">
        <v>5389</v>
      </c>
      <c r="K5195" s="211">
        <v>5653.01</v>
      </c>
      <c r="L5195" s="209" t="s">
        <v>5390</v>
      </c>
    </row>
    <row r="5196" spans="1:12" ht="13.5">
      <c r="A5196" s="209" t="s">
        <v>8969</v>
      </c>
      <c r="B5196" s="209" t="s">
        <v>8970</v>
      </c>
      <c r="C5196" s="209" t="s">
        <v>10700</v>
      </c>
      <c r="D5196" s="209" t="s">
        <v>10701</v>
      </c>
      <c r="E5196" s="210" t="s">
        <v>357</v>
      </c>
      <c r="F5196" s="209" t="s">
        <v>357</v>
      </c>
      <c r="G5196" s="209">
        <v>98101</v>
      </c>
      <c r="H5196" s="209" t="s">
        <v>10747</v>
      </c>
      <c r="I5196" s="209" t="s">
        <v>161</v>
      </c>
      <c r="J5196" s="209" t="s">
        <v>5389</v>
      </c>
      <c r="K5196" s="211">
        <v>8353.24</v>
      </c>
      <c r="L5196" s="209" t="s">
        <v>5390</v>
      </c>
    </row>
    <row r="5197" spans="1:12" ht="13.5">
      <c r="A5197" s="209" t="s">
        <v>8969</v>
      </c>
      <c r="B5197" s="209" t="s">
        <v>8970</v>
      </c>
      <c r="C5197" s="209" t="s">
        <v>10700</v>
      </c>
      <c r="D5197" s="209" t="s">
        <v>10701</v>
      </c>
      <c r="E5197" s="210" t="s">
        <v>357</v>
      </c>
      <c r="F5197" s="209" t="s">
        <v>357</v>
      </c>
      <c r="G5197" s="209">
        <v>98109</v>
      </c>
      <c r="H5197" s="209" t="s">
        <v>10748</v>
      </c>
      <c r="I5197" s="209" t="s">
        <v>161</v>
      </c>
      <c r="J5197" s="209" t="s">
        <v>5389</v>
      </c>
      <c r="K5197" s="210">
        <v>722.92</v>
      </c>
      <c r="L5197" s="209" t="s">
        <v>5390</v>
      </c>
    </row>
    <row r="5198" spans="1:12" ht="13.5">
      <c r="A5198" s="209" t="s">
        <v>8969</v>
      </c>
      <c r="B5198" s="209" t="s">
        <v>8970</v>
      </c>
      <c r="C5198" s="209" t="s">
        <v>10700</v>
      </c>
      <c r="D5198" s="209" t="s">
        <v>10701</v>
      </c>
      <c r="E5198" s="210" t="s">
        <v>357</v>
      </c>
      <c r="F5198" s="209" t="s">
        <v>357</v>
      </c>
      <c r="G5198" s="209">
        <v>98110</v>
      </c>
      <c r="H5198" s="209" t="s">
        <v>10749</v>
      </c>
      <c r="I5198" s="209" t="s">
        <v>161</v>
      </c>
      <c r="J5198" s="209" t="s">
        <v>5389</v>
      </c>
      <c r="K5198" s="210">
        <v>367.67</v>
      </c>
      <c r="L5198" s="209" t="s">
        <v>5390</v>
      </c>
    </row>
    <row r="5199" spans="1:12" ht="13.5">
      <c r="A5199" s="209" t="s">
        <v>8969</v>
      </c>
      <c r="B5199" s="209" t="s">
        <v>8970</v>
      </c>
      <c r="C5199" s="209" t="s">
        <v>10700</v>
      </c>
      <c r="D5199" s="209" t="s">
        <v>10701</v>
      </c>
      <c r="E5199" s="210" t="s">
        <v>357</v>
      </c>
      <c r="F5199" s="209" t="s">
        <v>357</v>
      </c>
      <c r="G5199" s="209">
        <v>98111</v>
      </c>
      <c r="H5199" s="209" t="s">
        <v>354</v>
      </c>
      <c r="I5199" s="209" t="s">
        <v>161</v>
      </c>
      <c r="J5199" s="209" t="s">
        <v>5389</v>
      </c>
      <c r="K5199" s="210">
        <v>49.06</v>
      </c>
      <c r="L5199" s="209" t="s">
        <v>5390</v>
      </c>
    </row>
    <row r="5200" spans="1:12" ht="13.5">
      <c r="A5200" s="209" t="s">
        <v>8969</v>
      </c>
      <c r="B5200" s="209" t="s">
        <v>8970</v>
      </c>
      <c r="C5200" s="209" t="s">
        <v>10700</v>
      </c>
      <c r="D5200" s="209" t="s">
        <v>10701</v>
      </c>
      <c r="E5200" s="210" t="s">
        <v>357</v>
      </c>
      <c r="F5200" s="209" t="s">
        <v>357</v>
      </c>
      <c r="G5200" s="209">
        <v>98112</v>
      </c>
      <c r="H5200" s="209" t="s">
        <v>10750</v>
      </c>
      <c r="I5200" s="209" t="s">
        <v>161</v>
      </c>
      <c r="J5200" s="209" t="s">
        <v>5389</v>
      </c>
      <c r="K5200" s="210">
        <v>99.31</v>
      </c>
      <c r="L5200" s="209" t="s">
        <v>5390</v>
      </c>
    </row>
    <row r="5201" spans="1:12" ht="13.5">
      <c r="A5201" s="209" t="s">
        <v>8969</v>
      </c>
      <c r="B5201" s="209" t="s">
        <v>8970</v>
      </c>
      <c r="C5201" s="209" t="s">
        <v>10700</v>
      </c>
      <c r="D5201" s="209" t="s">
        <v>10701</v>
      </c>
      <c r="E5201" s="210" t="s">
        <v>357</v>
      </c>
      <c r="F5201" s="209" t="s">
        <v>357</v>
      </c>
      <c r="G5201" s="209">
        <v>98114</v>
      </c>
      <c r="H5201" s="209" t="s">
        <v>10751</v>
      </c>
      <c r="I5201" s="209" t="s">
        <v>161</v>
      </c>
      <c r="J5201" s="209" t="s">
        <v>5389</v>
      </c>
      <c r="K5201" s="210">
        <v>684.34</v>
      </c>
      <c r="L5201" s="209" t="s">
        <v>5390</v>
      </c>
    </row>
    <row r="5202" spans="1:12" ht="13.5">
      <c r="A5202" s="209" t="s">
        <v>8969</v>
      </c>
      <c r="B5202" s="209" t="s">
        <v>8970</v>
      </c>
      <c r="C5202" s="209" t="s">
        <v>10700</v>
      </c>
      <c r="D5202" s="209" t="s">
        <v>10701</v>
      </c>
      <c r="E5202" s="210" t="s">
        <v>357</v>
      </c>
      <c r="F5202" s="209" t="s">
        <v>357</v>
      </c>
      <c r="G5202" s="209">
        <v>98115</v>
      </c>
      <c r="H5202" s="209" t="s">
        <v>10752</v>
      </c>
      <c r="I5202" s="209" t="s">
        <v>161</v>
      </c>
      <c r="J5202" s="209" t="s">
        <v>5389</v>
      </c>
      <c r="K5202" s="210">
        <v>91.13</v>
      </c>
      <c r="L5202" s="209" t="s">
        <v>5390</v>
      </c>
    </row>
    <row r="5203" spans="1:12" ht="13.5">
      <c r="A5203" s="209" t="s">
        <v>8969</v>
      </c>
      <c r="B5203" s="209" t="s">
        <v>8970</v>
      </c>
      <c r="C5203" s="209" t="s">
        <v>10753</v>
      </c>
      <c r="D5203" s="209" t="s">
        <v>10754</v>
      </c>
      <c r="E5203" s="210" t="s">
        <v>357</v>
      </c>
      <c r="F5203" s="209" t="s">
        <v>357</v>
      </c>
      <c r="G5203" s="209">
        <v>89957</v>
      </c>
      <c r="H5203" s="209" t="s">
        <v>10755</v>
      </c>
      <c r="I5203" s="209" t="s">
        <v>161</v>
      </c>
      <c r="J5203" s="209" t="s">
        <v>5447</v>
      </c>
      <c r="K5203" s="210">
        <v>129.34</v>
      </c>
      <c r="L5203" s="209" t="s">
        <v>5390</v>
      </c>
    </row>
    <row r="5204" spans="1:12" ht="13.5">
      <c r="A5204" s="209" t="s">
        <v>8969</v>
      </c>
      <c r="B5204" s="209" t="s">
        <v>8970</v>
      </c>
      <c r="C5204" s="209" t="s">
        <v>10753</v>
      </c>
      <c r="D5204" s="209" t="s">
        <v>10754</v>
      </c>
      <c r="E5204" s="210" t="s">
        <v>357</v>
      </c>
      <c r="F5204" s="209" t="s">
        <v>357</v>
      </c>
      <c r="G5204" s="209">
        <v>89959</v>
      </c>
      <c r="H5204" s="209" t="s">
        <v>10756</v>
      </c>
      <c r="I5204" s="209" t="s">
        <v>161</v>
      </c>
      <c r="J5204" s="209" t="s">
        <v>5447</v>
      </c>
      <c r="K5204" s="210">
        <v>215.56</v>
      </c>
      <c r="L5204" s="209" t="s">
        <v>5390</v>
      </c>
    </row>
    <row r="5205" spans="1:12" ht="13.5">
      <c r="A5205" s="209" t="s">
        <v>8969</v>
      </c>
      <c r="B5205" s="209" t="s">
        <v>8970</v>
      </c>
      <c r="C5205" s="209" t="s">
        <v>10757</v>
      </c>
      <c r="D5205" s="209" t="s">
        <v>10758</v>
      </c>
      <c r="E5205" s="210" t="s">
        <v>357</v>
      </c>
      <c r="F5205" s="209" t="s">
        <v>357</v>
      </c>
      <c r="G5205" s="209">
        <v>89349</v>
      </c>
      <c r="H5205" s="209" t="s">
        <v>10759</v>
      </c>
      <c r="I5205" s="209" t="s">
        <v>161</v>
      </c>
      <c r="J5205" s="209" t="s">
        <v>5447</v>
      </c>
      <c r="K5205" s="210">
        <v>20.58</v>
      </c>
      <c r="L5205" s="209" t="s">
        <v>5390</v>
      </c>
    </row>
    <row r="5206" spans="1:12" ht="13.5">
      <c r="A5206" s="209" t="s">
        <v>8969</v>
      </c>
      <c r="B5206" s="209" t="s">
        <v>8970</v>
      </c>
      <c r="C5206" s="209" t="s">
        <v>10757</v>
      </c>
      <c r="D5206" s="209" t="s">
        <v>10758</v>
      </c>
      <c r="E5206" s="210" t="s">
        <v>357</v>
      </c>
      <c r="F5206" s="209" t="s">
        <v>357</v>
      </c>
      <c r="G5206" s="209">
        <v>89351</v>
      </c>
      <c r="H5206" s="209" t="s">
        <v>10760</v>
      </c>
      <c r="I5206" s="209" t="s">
        <v>161</v>
      </c>
      <c r="J5206" s="209" t="s">
        <v>5447</v>
      </c>
      <c r="K5206" s="210">
        <v>25.55</v>
      </c>
      <c r="L5206" s="209" t="s">
        <v>5390</v>
      </c>
    </row>
    <row r="5207" spans="1:12" ht="13.5">
      <c r="A5207" s="209" t="s">
        <v>8969</v>
      </c>
      <c r="B5207" s="209" t="s">
        <v>8970</v>
      </c>
      <c r="C5207" s="209" t="s">
        <v>10757</v>
      </c>
      <c r="D5207" s="209" t="s">
        <v>10758</v>
      </c>
      <c r="E5207" s="210" t="s">
        <v>357</v>
      </c>
      <c r="F5207" s="209" t="s">
        <v>357</v>
      </c>
      <c r="G5207" s="209">
        <v>89352</v>
      </c>
      <c r="H5207" s="209" t="s">
        <v>10761</v>
      </c>
      <c r="I5207" s="209" t="s">
        <v>161</v>
      </c>
      <c r="J5207" s="209" t="s">
        <v>5447</v>
      </c>
      <c r="K5207" s="210">
        <v>27.82</v>
      </c>
      <c r="L5207" s="209" t="s">
        <v>5390</v>
      </c>
    </row>
    <row r="5208" spans="1:12" ht="13.5">
      <c r="A5208" s="209" t="s">
        <v>8969</v>
      </c>
      <c r="B5208" s="209" t="s">
        <v>8970</v>
      </c>
      <c r="C5208" s="209" t="s">
        <v>10757</v>
      </c>
      <c r="D5208" s="209" t="s">
        <v>10758</v>
      </c>
      <c r="E5208" s="210" t="s">
        <v>357</v>
      </c>
      <c r="F5208" s="209" t="s">
        <v>357</v>
      </c>
      <c r="G5208" s="209">
        <v>89353</v>
      </c>
      <c r="H5208" s="209" t="s">
        <v>10762</v>
      </c>
      <c r="I5208" s="209" t="s">
        <v>161</v>
      </c>
      <c r="J5208" s="209" t="s">
        <v>5447</v>
      </c>
      <c r="K5208" s="210">
        <v>30.74</v>
      </c>
      <c r="L5208" s="209" t="s">
        <v>5390</v>
      </c>
    </row>
    <row r="5209" spans="1:12" ht="13.5">
      <c r="A5209" s="209" t="s">
        <v>8969</v>
      </c>
      <c r="B5209" s="209" t="s">
        <v>8970</v>
      </c>
      <c r="C5209" s="209" t="s">
        <v>10757</v>
      </c>
      <c r="D5209" s="209" t="s">
        <v>10758</v>
      </c>
      <c r="E5209" s="210" t="s">
        <v>357</v>
      </c>
      <c r="F5209" s="209" t="s">
        <v>357</v>
      </c>
      <c r="G5209" s="209">
        <v>89354</v>
      </c>
      <c r="H5209" s="209" t="s">
        <v>10763</v>
      </c>
      <c r="I5209" s="209" t="s">
        <v>161</v>
      </c>
      <c r="J5209" s="209" t="s">
        <v>5447</v>
      </c>
      <c r="K5209" s="210">
        <v>598.52</v>
      </c>
      <c r="L5209" s="209" t="s">
        <v>5390</v>
      </c>
    </row>
    <row r="5210" spans="1:12" ht="13.5">
      <c r="A5210" s="209" t="s">
        <v>8969</v>
      </c>
      <c r="B5210" s="209" t="s">
        <v>8970</v>
      </c>
      <c r="C5210" s="209" t="s">
        <v>10757</v>
      </c>
      <c r="D5210" s="209" t="s">
        <v>10758</v>
      </c>
      <c r="E5210" s="210" t="s">
        <v>357</v>
      </c>
      <c r="F5210" s="209" t="s">
        <v>357</v>
      </c>
      <c r="G5210" s="209">
        <v>89969</v>
      </c>
      <c r="H5210" s="209" t="s">
        <v>10764</v>
      </c>
      <c r="I5210" s="209" t="s">
        <v>161</v>
      </c>
      <c r="J5210" s="209" t="s">
        <v>5447</v>
      </c>
      <c r="K5210" s="210">
        <v>36.32</v>
      </c>
      <c r="L5210" s="209" t="s">
        <v>5390</v>
      </c>
    </row>
    <row r="5211" spans="1:12" ht="13.5">
      <c r="A5211" s="209" t="s">
        <v>8969</v>
      </c>
      <c r="B5211" s="209" t="s">
        <v>8970</v>
      </c>
      <c r="C5211" s="209" t="s">
        <v>10757</v>
      </c>
      <c r="D5211" s="209" t="s">
        <v>10758</v>
      </c>
      <c r="E5211" s="210" t="s">
        <v>357</v>
      </c>
      <c r="F5211" s="209" t="s">
        <v>357</v>
      </c>
      <c r="G5211" s="209">
        <v>89970</v>
      </c>
      <c r="H5211" s="209" t="s">
        <v>10765</v>
      </c>
      <c r="I5211" s="209" t="s">
        <v>161</v>
      </c>
      <c r="J5211" s="209" t="s">
        <v>5447</v>
      </c>
      <c r="K5211" s="210">
        <v>38.28</v>
      </c>
      <c r="L5211" s="209" t="s">
        <v>5390</v>
      </c>
    </row>
    <row r="5212" spans="1:12" ht="13.5">
      <c r="A5212" s="209" t="s">
        <v>8969</v>
      </c>
      <c r="B5212" s="209" t="s">
        <v>8970</v>
      </c>
      <c r="C5212" s="209" t="s">
        <v>10757</v>
      </c>
      <c r="D5212" s="209" t="s">
        <v>10758</v>
      </c>
      <c r="E5212" s="210" t="s">
        <v>357</v>
      </c>
      <c r="F5212" s="209" t="s">
        <v>357</v>
      </c>
      <c r="G5212" s="209">
        <v>89971</v>
      </c>
      <c r="H5212" s="209" t="s">
        <v>10766</v>
      </c>
      <c r="I5212" s="209" t="s">
        <v>161</v>
      </c>
      <c r="J5212" s="209" t="s">
        <v>5447</v>
      </c>
      <c r="K5212" s="210">
        <v>38.08</v>
      </c>
      <c r="L5212" s="209" t="s">
        <v>5390</v>
      </c>
    </row>
    <row r="5213" spans="1:12" ht="13.5">
      <c r="A5213" s="209" t="s">
        <v>8969</v>
      </c>
      <c r="B5213" s="209" t="s">
        <v>8970</v>
      </c>
      <c r="C5213" s="209" t="s">
        <v>10757</v>
      </c>
      <c r="D5213" s="209" t="s">
        <v>10758</v>
      </c>
      <c r="E5213" s="210" t="s">
        <v>357</v>
      </c>
      <c r="F5213" s="209" t="s">
        <v>357</v>
      </c>
      <c r="G5213" s="209">
        <v>89972</v>
      </c>
      <c r="H5213" s="209" t="s">
        <v>10767</v>
      </c>
      <c r="I5213" s="209" t="s">
        <v>161</v>
      </c>
      <c r="J5213" s="209" t="s">
        <v>5447</v>
      </c>
      <c r="K5213" s="210">
        <v>42.68</v>
      </c>
      <c r="L5213" s="209" t="s">
        <v>5390</v>
      </c>
    </row>
    <row r="5214" spans="1:12" ht="13.5">
      <c r="A5214" s="209" t="s">
        <v>8969</v>
      </c>
      <c r="B5214" s="209" t="s">
        <v>8970</v>
      </c>
      <c r="C5214" s="209" t="s">
        <v>10757</v>
      </c>
      <c r="D5214" s="209" t="s">
        <v>10758</v>
      </c>
      <c r="E5214" s="210" t="s">
        <v>357</v>
      </c>
      <c r="F5214" s="209" t="s">
        <v>357</v>
      </c>
      <c r="G5214" s="209">
        <v>89973</v>
      </c>
      <c r="H5214" s="209" t="s">
        <v>10768</v>
      </c>
      <c r="I5214" s="209" t="s">
        <v>161</v>
      </c>
      <c r="J5214" s="209" t="s">
        <v>5447</v>
      </c>
      <c r="K5214" s="210">
        <v>800.32</v>
      </c>
      <c r="L5214" s="209" t="s">
        <v>5390</v>
      </c>
    </row>
    <row r="5215" spans="1:12" ht="13.5">
      <c r="A5215" s="209" t="s">
        <v>8969</v>
      </c>
      <c r="B5215" s="209" t="s">
        <v>8970</v>
      </c>
      <c r="C5215" s="209" t="s">
        <v>10757</v>
      </c>
      <c r="D5215" s="209" t="s">
        <v>10758</v>
      </c>
      <c r="E5215" s="210" t="s">
        <v>357</v>
      </c>
      <c r="F5215" s="209" t="s">
        <v>357</v>
      </c>
      <c r="G5215" s="209">
        <v>89974</v>
      </c>
      <c r="H5215" s="209" t="s">
        <v>10769</v>
      </c>
      <c r="I5215" s="209" t="s">
        <v>161</v>
      </c>
      <c r="J5215" s="209" t="s">
        <v>5447</v>
      </c>
      <c r="K5215" s="210">
        <v>270.32</v>
      </c>
      <c r="L5215" s="209" t="s">
        <v>5390</v>
      </c>
    </row>
    <row r="5216" spans="1:12" ht="13.5">
      <c r="A5216" s="209" t="s">
        <v>8969</v>
      </c>
      <c r="B5216" s="209" t="s">
        <v>8970</v>
      </c>
      <c r="C5216" s="209" t="s">
        <v>10757</v>
      </c>
      <c r="D5216" s="209" t="s">
        <v>10758</v>
      </c>
      <c r="E5216" s="210" t="s">
        <v>357</v>
      </c>
      <c r="F5216" s="209" t="s">
        <v>357</v>
      </c>
      <c r="G5216" s="209">
        <v>89984</v>
      </c>
      <c r="H5216" s="209" t="s">
        <v>10770</v>
      </c>
      <c r="I5216" s="209" t="s">
        <v>161</v>
      </c>
      <c r="J5216" s="209" t="s">
        <v>5447</v>
      </c>
      <c r="K5216" s="210">
        <v>65.73</v>
      </c>
      <c r="L5216" s="209" t="s">
        <v>5390</v>
      </c>
    </row>
    <row r="5217" spans="1:12" ht="13.5">
      <c r="A5217" s="209" t="s">
        <v>8969</v>
      </c>
      <c r="B5217" s="209" t="s">
        <v>8970</v>
      </c>
      <c r="C5217" s="209" t="s">
        <v>10757</v>
      </c>
      <c r="D5217" s="209" t="s">
        <v>10758</v>
      </c>
      <c r="E5217" s="210" t="s">
        <v>357</v>
      </c>
      <c r="F5217" s="209" t="s">
        <v>357</v>
      </c>
      <c r="G5217" s="209">
        <v>89985</v>
      </c>
      <c r="H5217" s="209" t="s">
        <v>10771</v>
      </c>
      <c r="I5217" s="209" t="s">
        <v>161</v>
      </c>
      <c r="J5217" s="209" t="s">
        <v>5447</v>
      </c>
      <c r="K5217" s="210">
        <v>69.260000000000005</v>
      </c>
      <c r="L5217" s="209" t="s">
        <v>5390</v>
      </c>
    </row>
    <row r="5218" spans="1:12" ht="13.5">
      <c r="A5218" s="209" t="s">
        <v>8969</v>
      </c>
      <c r="B5218" s="209" t="s">
        <v>8970</v>
      </c>
      <c r="C5218" s="209" t="s">
        <v>10757</v>
      </c>
      <c r="D5218" s="209" t="s">
        <v>10758</v>
      </c>
      <c r="E5218" s="210" t="s">
        <v>357</v>
      </c>
      <c r="F5218" s="209" t="s">
        <v>357</v>
      </c>
      <c r="G5218" s="209">
        <v>89986</v>
      </c>
      <c r="H5218" s="209" t="s">
        <v>10772</v>
      </c>
      <c r="I5218" s="209" t="s">
        <v>161</v>
      </c>
      <c r="J5218" s="209" t="s">
        <v>5447</v>
      </c>
      <c r="K5218" s="210">
        <v>64.069999999999993</v>
      </c>
      <c r="L5218" s="209" t="s">
        <v>5390</v>
      </c>
    </row>
    <row r="5219" spans="1:12" ht="13.5">
      <c r="A5219" s="209" t="s">
        <v>8969</v>
      </c>
      <c r="B5219" s="209" t="s">
        <v>8970</v>
      </c>
      <c r="C5219" s="209" t="s">
        <v>10757</v>
      </c>
      <c r="D5219" s="209" t="s">
        <v>10758</v>
      </c>
      <c r="E5219" s="210" t="s">
        <v>357</v>
      </c>
      <c r="F5219" s="209" t="s">
        <v>357</v>
      </c>
      <c r="G5219" s="209">
        <v>89987</v>
      </c>
      <c r="H5219" s="209" t="s">
        <v>10773</v>
      </c>
      <c r="I5219" s="209" t="s">
        <v>161</v>
      </c>
      <c r="J5219" s="209" t="s">
        <v>5447</v>
      </c>
      <c r="K5219" s="210">
        <v>72.900000000000006</v>
      </c>
      <c r="L5219" s="209" t="s">
        <v>5390</v>
      </c>
    </row>
    <row r="5220" spans="1:12" ht="13.5">
      <c r="A5220" s="209" t="s">
        <v>8969</v>
      </c>
      <c r="B5220" s="209" t="s">
        <v>8970</v>
      </c>
      <c r="C5220" s="209" t="s">
        <v>10757</v>
      </c>
      <c r="D5220" s="209" t="s">
        <v>10758</v>
      </c>
      <c r="E5220" s="210" t="s">
        <v>357</v>
      </c>
      <c r="F5220" s="209" t="s">
        <v>357</v>
      </c>
      <c r="G5220" s="209">
        <v>90371</v>
      </c>
      <c r="H5220" s="209" t="s">
        <v>10774</v>
      </c>
      <c r="I5220" s="209" t="s">
        <v>161</v>
      </c>
      <c r="J5220" s="209" t="s">
        <v>5447</v>
      </c>
      <c r="K5220" s="210">
        <v>27.04</v>
      </c>
      <c r="L5220" s="209" t="s">
        <v>5390</v>
      </c>
    </row>
    <row r="5221" spans="1:12" ht="13.5">
      <c r="A5221" s="209" t="s">
        <v>8969</v>
      </c>
      <c r="B5221" s="209" t="s">
        <v>8970</v>
      </c>
      <c r="C5221" s="209" t="s">
        <v>10757</v>
      </c>
      <c r="D5221" s="209" t="s">
        <v>10758</v>
      </c>
      <c r="E5221" s="210" t="s">
        <v>357</v>
      </c>
      <c r="F5221" s="209" t="s">
        <v>357</v>
      </c>
      <c r="G5221" s="209">
        <v>94489</v>
      </c>
      <c r="H5221" s="209" t="s">
        <v>10775</v>
      </c>
      <c r="I5221" s="209" t="s">
        <v>161</v>
      </c>
      <c r="J5221" s="209" t="s">
        <v>5447</v>
      </c>
      <c r="K5221" s="210">
        <v>27.81</v>
      </c>
      <c r="L5221" s="209" t="s">
        <v>5390</v>
      </c>
    </row>
    <row r="5222" spans="1:12" ht="13.5">
      <c r="A5222" s="209" t="s">
        <v>8969</v>
      </c>
      <c r="B5222" s="209" t="s">
        <v>8970</v>
      </c>
      <c r="C5222" s="209" t="s">
        <v>10757</v>
      </c>
      <c r="D5222" s="209" t="s">
        <v>10758</v>
      </c>
      <c r="E5222" s="210" t="s">
        <v>357</v>
      </c>
      <c r="F5222" s="209" t="s">
        <v>357</v>
      </c>
      <c r="G5222" s="209">
        <v>94490</v>
      </c>
      <c r="H5222" s="209" t="s">
        <v>10776</v>
      </c>
      <c r="I5222" s="209" t="s">
        <v>161</v>
      </c>
      <c r="J5222" s="209" t="s">
        <v>5447</v>
      </c>
      <c r="K5222" s="210">
        <v>41.23</v>
      </c>
      <c r="L5222" s="209" t="s">
        <v>5390</v>
      </c>
    </row>
    <row r="5223" spans="1:12" ht="13.5">
      <c r="A5223" s="209" t="s">
        <v>8969</v>
      </c>
      <c r="B5223" s="209" t="s">
        <v>8970</v>
      </c>
      <c r="C5223" s="209" t="s">
        <v>10757</v>
      </c>
      <c r="D5223" s="209" t="s">
        <v>10758</v>
      </c>
      <c r="E5223" s="210" t="s">
        <v>357</v>
      </c>
      <c r="F5223" s="209" t="s">
        <v>357</v>
      </c>
      <c r="G5223" s="209">
        <v>94491</v>
      </c>
      <c r="H5223" s="209" t="s">
        <v>10777</v>
      </c>
      <c r="I5223" s="209" t="s">
        <v>161</v>
      </c>
      <c r="J5223" s="209" t="s">
        <v>5447</v>
      </c>
      <c r="K5223" s="210">
        <v>56.34</v>
      </c>
      <c r="L5223" s="209" t="s">
        <v>5390</v>
      </c>
    </row>
    <row r="5224" spans="1:12" ht="13.5">
      <c r="A5224" s="209" t="s">
        <v>8969</v>
      </c>
      <c r="B5224" s="209" t="s">
        <v>8970</v>
      </c>
      <c r="C5224" s="209" t="s">
        <v>10757</v>
      </c>
      <c r="D5224" s="209" t="s">
        <v>10758</v>
      </c>
      <c r="E5224" s="210" t="s">
        <v>357</v>
      </c>
      <c r="F5224" s="209" t="s">
        <v>357</v>
      </c>
      <c r="G5224" s="209">
        <v>94492</v>
      </c>
      <c r="H5224" s="209" t="s">
        <v>10778</v>
      </c>
      <c r="I5224" s="209" t="s">
        <v>161</v>
      </c>
      <c r="J5224" s="209" t="s">
        <v>5447</v>
      </c>
      <c r="K5224" s="210">
        <v>57.92</v>
      </c>
      <c r="L5224" s="209" t="s">
        <v>5390</v>
      </c>
    </row>
    <row r="5225" spans="1:12" ht="13.5">
      <c r="A5225" s="209" t="s">
        <v>8969</v>
      </c>
      <c r="B5225" s="209" t="s">
        <v>8970</v>
      </c>
      <c r="C5225" s="209" t="s">
        <v>10757</v>
      </c>
      <c r="D5225" s="209" t="s">
        <v>10758</v>
      </c>
      <c r="E5225" s="210" t="s">
        <v>357</v>
      </c>
      <c r="F5225" s="209" t="s">
        <v>357</v>
      </c>
      <c r="G5225" s="209">
        <v>94493</v>
      </c>
      <c r="H5225" s="209" t="s">
        <v>10779</v>
      </c>
      <c r="I5225" s="209" t="s">
        <v>161</v>
      </c>
      <c r="J5225" s="209" t="s">
        <v>5447</v>
      </c>
      <c r="K5225" s="210">
        <v>106.43</v>
      </c>
      <c r="L5225" s="209" t="s">
        <v>5390</v>
      </c>
    </row>
    <row r="5226" spans="1:12" ht="13.5">
      <c r="A5226" s="209" t="s">
        <v>8969</v>
      </c>
      <c r="B5226" s="209" t="s">
        <v>8970</v>
      </c>
      <c r="C5226" s="209" t="s">
        <v>10757</v>
      </c>
      <c r="D5226" s="209" t="s">
        <v>10758</v>
      </c>
      <c r="E5226" s="210" t="s">
        <v>357</v>
      </c>
      <c r="F5226" s="209" t="s">
        <v>357</v>
      </c>
      <c r="G5226" s="209">
        <v>94495</v>
      </c>
      <c r="H5226" s="209" t="s">
        <v>10780</v>
      </c>
      <c r="I5226" s="209" t="s">
        <v>161</v>
      </c>
      <c r="J5226" s="209" t="s">
        <v>5447</v>
      </c>
      <c r="K5226" s="210">
        <v>47.47</v>
      </c>
      <c r="L5226" s="209" t="s">
        <v>5390</v>
      </c>
    </row>
    <row r="5227" spans="1:12" ht="13.5">
      <c r="A5227" s="209" t="s">
        <v>8969</v>
      </c>
      <c r="B5227" s="209" t="s">
        <v>8970</v>
      </c>
      <c r="C5227" s="209" t="s">
        <v>10757</v>
      </c>
      <c r="D5227" s="209" t="s">
        <v>10758</v>
      </c>
      <c r="E5227" s="210" t="s">
        <v>357</v>
      </c>
      <c r="F5227" s="209" t="s">
        <v>357</v>
      </c>
      <c r="G5227" s="209">
        <v>94496</v>
      </c>
      <c r="H5227" s="209" t="s">
        <v>10781</v>
      </c>
      <c r="I5227" s="209" t="s">
        <v>161</v>
      </c>
      <c r="J5227" s="209" t="s">
        <v>5447</v>
      </c>
      <c r="K5227" s="210">
        <v>64.67</v>
      </c>
      <c r="L5227" s="209" t="s">
        <v>5390</v>
      </c>
    </row>
    <row r="5228" spans="1:12" ht="13.5">
      <c r="A5228" s="209" t="s">
        <v>8969</v>
      </c>
      <c r="B5228" s="209" t="s">
        <v>8970</v>
      </c>
      <c r="C5228" s="209" t="s">
        <v>10757</v>
      </c>
      <c r="D5228" s="209" t="s">
        <v>10758</v>
      </c>
      <c r="E5228" s="210" t="s">
        <v>357</v>
      </c>
      <c r="F5228" s="209" t="s">
        <v>357</v>
      </c>
      <c r="G5228" s="209">
        <v>94497</v>
      </c>
      <c r="H5228" s="209" t="s">
        <v>10782</v>
      </c>
      <c r="I5228" s="209" t="s">
        <v>161</v>
      </c>
      <c r="J5228" s="209" t="s">
        <v>5447</v>
      </c>
      <c r="K5228" s="210">
        <v>81.95</v>
      </c>
      <c r="L5228" s="209" t="s">
        <v>5390</v>
      </c>
    </row>
    <row r="5229" spans="1:12" ht="13.5">
      <c r="A5229" s="209" t="s">
        <v>8969</v>
      </c>
      <c r="B5229" s="209" t="s">
        <v>8970</v>
      </c>
      <c r="C5229" s="209" t="s">
        <v>10757</v>
      </c>
      <c r="D5229" s="209" t="s">
        <v>10758</v>
      </c>
      <c r="E5229" s="210" t="s">
        <v>357</v>
      </c>
      <c r="F5229" s="209" t="s">
        <v>357</v>
      </c>
      <c r="G5229" s="209">
        <v>94498</v>
      </c>
      <c r="H5229" s="209" t="s">
        <v>10783</v>
      </c>
      <c r="I5229" s="209" t="s">
        <v>161</v>
      </c>
      <c r="J5229" s="209" t="s">
        <v>5447</v>
      </c>
      <c r="K5229" s="210">
        <v>113.04</v>
      </c>
      <c r="L5229" s="209" t="s">
        <v>5390</v>
      </c>
    </row>
    <row r="5230" spans="1:12" ht="13.5">
      <c r="A5230" s="209" t="s">
        <v>8969</v>
      </c>
      <c r="B5230" s="209" t="s">
        <v>8970</v>
      </c>
      <c r="C5230" s="209" t="s">
        <v>10757</v>
      </c>
      <c r="D5230" s="209" t="s">
        <v>10758</v>
      </c>
      <c r="E5230" s="210" t="s">
        <v>357</v>
      </c>
      <c r="F5230" s="209" t="s">
        <v>357</v>
      </c>
      <c r="G5230" s="209">
        <v>94499</v>
      </c>
      <c r="H5230" s="209" t="s">
        <v>10784</v>
      </c>
      <c r="I5230" s="209" t="s">
        <v>161</v>
      </c>
      <c r="J5230" s="209" t="s">
        <v>5447</v>
      </c>
      <c r="K5230" s="210">
        <v>224.24</v>
      </c>
      <c r="L5230" s="209" t="s">
        <v>5390</v>
      </c>
    </row>
    <row r="5231" spans="1:12" ht="13.5">
      <c r="A5231" s="209" t="s">
        <v>8969</v>
      </c>
      <c r="B5231" s="209" t="s">
        <v>8970</v>
      </c>
      <c r="C5231" s="209" t="s">
        <v>10757</v>
      </c>
      <c r="D5231" s="209" t="s">
        <v>10758</v>
      </c>
      <c r="E5231" s="210" t="s">
        <v>357</v>
      </c>
      <c r="F5231" s="209" t="s">
        <v>357</v>
      </c>
      <c r="G5231" s="209">
        <v>94500</v>
      </c>
      <c r="H5231" s="209" t="s">
        <v>10785</v>
      </c>
      <c r="I5231" s="209" t="s">
        <v>161</v>
      </c>
      <c r="J5231" s="209" t="s">
        <v>5447</v>
      </c>
      <c r="K5231" s="210">
        <v>272.20999999999998</v>
      </c>
      <c r="L5231" s="209" t="s">
        <v>5390</v>
      </c>
    </row>
    <row r="5232" spans="1:12" ht="13.5">
      <c r="A5232" s="209" t="s">
        <v>8969</v>
      </c>
      <c r="B5232" s="209" t="s">
        <v>8970</v>
      </c>
      <c r="C5232" s="209" t="s">
        <v>10757</v>
      </c>
      <c r="D5232" s="209" t="s">
        <v>10758</v>
      </c>
      <c r="E5232" s="210" t="s">
        <v>357</v>
      </c>
      <c r="F5232" s="209" t="s">
        <v>357</v>
      </c>
      <c r="G5232" s="209">
        <v>94501</v>
      </c>
      <c r="H5232" s="209" t="s">
        <v>10786</v>
      </c>
      <c r="I5232" s="209" t="s">
        <v>161</v>
      </c>
      <c r="J5232" s="209" t="s">
        <v>5447</v>
      </c>
      <c r="K5232" s="210">
        <v>548.4</v>
      </c>
      <c r="L5232" s="209" t="s">
        <v>5390</v>
      </c>
    </row>
    <row r="5233" spans="1:12" ht="13.5">
      <c r="A5233" s="209" t="s">
        <v>8969</v>
      </c>
      <c r="B5233" s="209" t="s">
        <v>8970</v>
      </c>
      <c r="C5233" s="209" t="s">
        <v>10757</v>
      </c>
      <c r="D5233" s="209" t="s">
        <v>10758</v>
      </c>
      <c r="E5233" s="210" t="s">
        <v>357</v>
      </c>
      <c r="F5233" s="209" t="s">
        <v>357</v>
      </c>
      <c r="G5233" s="209">
        <v>94792</v>
      </c>
      <c r="H5233" s="209" t="s">
        <v>10787</v>
      </c>
      <c r="I5233" s="209" t="s">
        <v>161</v>
      </c>
      <c r="J5233" s="209" t="s">
        <v>5447</v>
      </c>
      <c r="K5233" s="210">
        <v>88.79</v>
      </c>
      <c r="L5233" s="209" t="s">
        <v>5390</v>
      </c>
    </row>
    <row r="5234" spans="1:12" ht="13.5">
      <c r="A5234" s="209" t="s">
        <v>8969</v>
      </c>
      <c r="B5234" s="209" t="s">
        <v>8970</v>
      </c>
      <c r="C5234" s="209" t="s">
        <v>10757</v>
      </c>
      <c r="D5234" s="209" t="s">
        <v>10758</v>
      </c>
      <c r="E5234" s="210" t="s">
        <v>357</v>
      </c>
      <c r="F5234" s="209" t="s">
        <v>357</v>
      </c>
      <c r="G5234" s="209">
        <v>94793</v>
      </c>
      <c r="H5234" s="209" t="s">
        <v>10788</v>
      </c>
      <c r="I5234" s="209" t="s">
        <v>161</v>
      </c>
      <c r="J5234" s="209" t="s">
        <v>5447</v>
      </c>
      <c r="K5234" s="210">
        <v>121.55</v>
      </c>
      <c r="L5234" s="209" t="s">
        <v>5390</v>
      </c>
    </row>
    <row r="5235" spans="1:12" ht="13.5">
      <c r="A5235" s="209" t="s">
        <v>8969</v>
      </c>
      <c r="B5235" s="209" t="s">
        <v>8970</v>
      </c>
      <c r="C5235" s="209" t="s">
        <v>10757</v>
      </c>
      <c r="D5235" s="209" t="s">
        <v>10758</v>
      </c>
      <c r="E5235" s="210" t="s">
        <v>357</v>
      </c>
      <c r="F5235" s="209" t="s">
        <v>357</v>
      </c>
      <c r="G5235" s="209">
        <v>94794</v>
      </c>
      <c r="H5235" s="209" t="s">
        <v>10789</v>
      </c>
      <c r="I5235" s="209" t="s">
        <v>161</v>
      </c>
      <c r="J5235" s="209" t="s">
        <v>5447</v>
      </c>
      <c r="K5235" s="210">
        <v>129</v>
      </c>
      <c r="L5235" s="209" t="s">
        <v>5390</v>
      </c>
    </row>
    <row r="5236" spans="1:12" ht="13.5">
      <c r="A5236" s="209" t="s">
        <v>8969</v>
      </c>
      <c r="B5236" s="209" t="s">
        <v>8970</v>
      </c>
      <c r="C5236" s="209" t="s">
        <v>10757</v>
      </c>
      <c r="D5236" s="209" t="s">
        <v>10758</v>
      </c>
      <c r="E5236" s="210" t="s">
        <v>357</v>
      </c>
      <c r="F5236" s="209" t="s">
        <v>357</v>
      </c>
      <c r="G5236" s="209">
        <v>94795</v>
      </c>
      <c r="H5236" s="209" t="s">
        <v>10790</v>
      </c>
      <c r="I5236" s="209" t="s">
        <v>161</v>
      </c>
      <c r="J5236" s="209" t="s">
        <v>5447</v>
      </c>
      <c r="K5236" s="210">
        <v>39.75</v>
      </c>
      <c r="L5236" s="209" t="s">
        <v>5390</v>
      </c>
    </row>
    <row r="5237" spans="1:12" ht="13.5">
      <c r="A5237" s="209" t="s">
        <v>8969</v>
      </c>
      <c r="B5237" s="209" t="s">
        <v>8970</v>
      </c>
      <c r="C5237" s="209" t="s">
        <v>10757</v>
      </c>
      <c r="D5237" s="209" t="s">
        <v>10758</v>
      </c>
      <c r="E5237" s="210" t="s">
        <v>357</v>
      </c>
      <c r="F5237" s="209" t="s">
        <v>357</v>
      </c>
      <c r="G5237" s="209">
        <v>94796</v>
      </c>
      <c r="H5237" s="209" t="s">
        <v>10791</v>
      </c>
      <c r="I5237" s="209" t="s">
        <v>161</v>
      </c>
      <c r="J5237" s="209" t="s">
        <v>5447</v>
      </c>
      <c r="K5237" s="210">
        <v>45.16</v>
      </c>
      <c r="L5237" s="209" t="s">
        <v>5390</v>
      </c>
    </row>
    <row r="5238" spans="1:12" ht="13.5">
      <c r="A5238" s="209" t="s">
        <v>8969</v>
      </c>
      <c r="B5238" s="209" t="s">
        <v>8970</v>
      </c>
      <c r="C5238" s="209" t="s">
        <v>10757</v>
      </c>
      <c r="D5238" s="209" t="s">
        <v>10758</v>
      </c>
      <c r="E5238" s="210" t="s">
        <v>357</v>
      </c>
      <c r="F5238" s="209" t="s">
        <v>357</v>
      </c>
      <c r="G5238" s="209">
        <v>94797</v>
      </c>
      <c r="H5238" s="209" t="s">
        <v>10792</v>
      </c>
      <c r="I5238" s="209" t="s">
        <v>161</v>
      </c>
      <c r="J5238" s="209" t="s">
        <v>5447</v>
      </c>
      <c r="K5238" s="210">
        <v>94.74</v>
      </c>
      <c r="L5238" s="209" t="s">
        <v>5390</v>
      </c>
    </row>
    <row r="5239" spans="1:12" ht="13.5">
      <c r="A5239" s="209" t="s">
        <v>8969</v>
      </c>
      <c r="B5239" s="209" t="s">
        <v>8970</v>
      </c>
      <c r="C5239" s="209" t="s">
        <v>10757</v>
      </c>
      <c r="D5239" s="209" t="s">
        <v>10758</v>
      </c>
      <c r="E5239" s="210" t="s">
        <v>357</v>
      </c>
      <c r="F5239" s="209" t="s">
        <v>357</v>
      </c>
      <c r="G5239" s="209">
        <v>94798</v>
      </c>
      <c r="H5239" s="209" t="s">
        <v>10793</v>
      </c>
      <c r="I5239" s="209" t="s">
        <v>161</v>
      </c>
      <c r="J5239" s="209" t="s">
        <v>5447</v>
      </c>
      <c r="K5239" s="210">
        <v>157.85</v>
      </c>
      <c r="L5239" s="209" t="s">
        <v>5390</v>
      </c>
    </row>
    <row r="5240" spans="1:12" ht="13.5">
      <c r="A5240" s="209" t="s">
        <v>8969</v>
      </c>
      <c r="B5240" s="209" t="s">
        <v>8970</v>
      </c>
      <c r="C5240" s="209" t="s">
        <v>10757</v>
      </c>
      <c r="D5240" s="209" t="s">
        <v>10758</v>
      </c>
      <c r="E5240" s="210" t="s">
        <v>357</v>
      </c>
      <c r="F5240" s="209" t="s">
        <v>357</v>
      </c>
      <c r="G5240" s="209">
        <v>94799</v>
      </c>
      <c r="H5240" s="209" t="s">
        <v>10794</v>
      </c>
      <c r="I5240" s="209" t="s">
        <v>161</v>
      </c>
      <c r="J5240" s="209" t="s">
        <v>5447</v>
      </c>
      <c r="K5240" s="210">
        <v>193.56</v>
      </c>
      <c r="L5240" s="209" t="s">
        <v>5390</v>
      </c>
    </row>
    <row r="5241" spans="1:12" ht="13.5">
      <c r="A5241" s="209" t="s">
        <v>8969</v>
      </c>
      <c r="B5241" s="209" t="s">
        <v>8970</v>
      </c>
      <c r="C5241" s="209" t="s">
        <v>10757</v>
      </c>
      <c r="D5241" s="209" t="s">
        <v>10758</v>
      </c>
      <c r="E5241" s="210" t="s">
        <v>357</v>
      </c>
      <c r="F5241" s="209" t="s">
        <v>357</v>
      </c>
      <c r="G5241" s="209">
        <v>94800</v>
      </c>
      <c r="H5241" s="209" t="s">
        <v>10795</v>
      </c>
      <c r="I5241" s="209" t="s">
        <v>161</v>
      </c>
      <c r="J5241" s="209" t="s">
        <v>5447</v>
      </c>
      <c r="K5241" s="210">
        <v>248.47</v>
      </c>
      <c r="L5241" s="209" t="s">
        <v>5390</v>
      </c>
    </row>
    <row r="5242" spans="1:12" ht="13.5">
      <c r="A5242" s="209" t="s">
        <v>8969</v>
      </c>
      <c r="B5242" s="209" t="s">
        <v>8970</v>
      </c>
      <c r="C5242" s="209" t="s">
        <v>10757</v>
      </c>
      <c r="D5242" s="209" t="s">
        <v>10758</v>
      </c>
      <c r="E5242" s="210" t="s">
        <v>357</v>
      </c>
      <c r="F5242" s="209" t="s">
        <v>357</v>
      </c>
      <c r="G5242" s="209">
        <v>95248</v>
      </c>
      <c r="H5242" s="209" t="s">
        <v>10796</v>
      </c>
      <c r="I5242" s="209" t="s">
        <v>161</v>
      </c>
      <c r="J5242" s="209" t="s">
        <v>5447</v>
      </c>
      <c r="K5242" s="210">
        <v>40.229999999999997</v>
      </c>
      <c r="L5242" s="209" t="s">
        <v>5390</v>
      </c>
    </row>
    <row r="5243" spans="1:12" ht="13.5">
      <c r="A5243" s="209" t="s">
        <v>8969</v>
      </c>
      <c r="B5243" s="209" t="s">
        <v>8970</v>
      </c>
      <c r="C5243" s="209" t="s">
        <v>10757</v>
      </c>
      <c r="D5243" s="209" t="s">
        <v>10758</v>
      </c>
      <c r="E5243" s="210" t="s">
        <v>357</v>
      </c>
      <c r="F5243" s="209" t="s">
        <v>357</v>
      </c>
      <c r="G5243" s="209">
        <v>95249</v>
      </c>
      <c r="H5243" s="209" t="s">
        <v>10797</v>
      </c>
      <c r="I5243" s="209" t="s">
        <v>161</v>
      </c>
      <c r="J5243" s="209" t="s">
        <v>5447</v>
      </c>
      <c r="K5243" s="210">
        <v>47.53</v>
      </c>
      <c r="L5243" s="209" t="s">
        <v>5390</v>
      </c>
    </row>
    <row r="5244" spans="1:12" ht="13.5">
      <c r="A5244" s="209" t="s">
        <v>8969</v>
      </c>
      <c r="B5244" s="209" t="s">
        <v>8970</v>
      </c>
      <c r="C5244" s="209" t="s">
        <v>10757</v>
      </c>
      <c r="D5244" s="209" t="s">
        <v>10758</v>
      </c>
      <c r="E5244" s="210" t="s">
        <v>357</v>
      </c>
      <c r="F5244" s="209" t="s">
        <v>357</v>
      </c>
      <c r="G5244" s="209">
        <v>95250</v>
      </c>
      <c r="H5244" s="209" t="s">
        <v>10798</v>
      </c>
      <c r="I5244" s="209" t="s">
        <v>161</v>
      </c>
      <c r="J5244" s="209" t="s">
        <v>5447</v>
      </c>
      <c r="K5244" s="210">
        <v>64.16</v>
      </c>
      <c r="L5244" s="209" t="s">
        <v>5390</v>
      </c>
    </row>
    <row r="5245" spans="1:12" ht="13.5">
      <c r="A5245" s="209" t="s">
        <v>8969</v>
      </c>
      <c r="B5245" s="209" t="s">
        <v>8970</v>
      </c>
      <c r="C5245" s="209" t="s">
        <v>10757</v>
      </c>
      <c r="D5245" s="209" t="s">
        <v>10758</v>
      </c>
      <c r="E5245" s="210" t="s">
        <v>357</v>
      </c>
      <c r="F5245" s="209" t="s">
        <v>357</v>
      </c>
      <c r="G5245" s="209">
        <v>95251</v>
      </c>
      <c r="H5245" s="209" t="s">
        <v>10799</v>
      </c>
      <c r="I5245" s="209" t="s">
        <v>161</v>
      </c>
      <c r="J5245" s="209" t="s">
        <v>5447</v>
      </c>
      <c r="K5245" s="210">
        <v>94.83</v>
      </c>
      <c r="L5245" s="209" t="s">
        <v>5390</v>
      </c>
    </row>
    <row r="5246" spans="1:12" ht="13.5">
      <c r="A5246" s="209" t="s">
        <v>8969</v>
      </c>
      <c r="B5246" s="209" t="s">
        <v>8970</v>
      </c>
      <c r="C5246" s="209" t="s">
        <v>10757</v>
      </c>
      <c r="D5246" s="209" t="s">
        <v>10758</v>
      </c>
      <c r="E5246" s="210" t="s">
        <v>357</v>
      </c>
      <c r="F5246" s="209" t="s">
        <v>357</v>
      </c>
      <c r="G5246" s="209">
        <v>95252</v>
      </c>
      <c r="H5246" s="209" t="s">
        <v>10800</v>
      </c>
      <c r="I5246" s="209" t="s">
        <v>161</v>
      </c>
      <c r="J5246" s="209" t="s">
        <v>5447</v>
      </c>
      <c r="K5246" s="210">
        <v>115.04</v>
      </c>
      <c r="L5246" s="209" t="s">
        <v>5390</v>
      </c>
    </row>
    <row r="5247" spans="1:12" ht="13.5">
      <c r="A5247" s="209" t="s">
        <v>8969</v>
      </c>
      <c r="B5247" s="209" t="s">
        <v>8970</v>
      </c>
      <c r="C5247" s="209" t="s">
        <v>10757</v>
      </c>
      <c r="D5247" s="209" t="s">
        <v>10758</v>
      </c>
      <c r="E5247" s="210" t="s">
        <v>357</v>
      </c>
      <c r="F5247" s="209" t="s">
        <v>357</v>
      </c>
      <c r="G5247" s="209">
        <v>95253</v>
      </c>
      <c r="H5247" s="209" t="s">
        <v>10801</v>
      </c>
      <c r="I5247" s="209" t="s">
        <v>161</v>
      </c>
      <c r="J5247" s="209" t="s">
        <v>5447</v>
      </c>
      <c r="K5247" s="210">
        <v>174.69</v>
      </c>
      <c r="L5247" s="209" t="s">
        <v>5390</v>
      </c>
    </row>
    <row r="5248" spans="1:12" ht="13.5">
      <c r="A5248" s="209" t="s">
        <v>8969</v>
      </c>
      <c r="B5248" s="209" t="s">
        <v>8970</v>
      </c>
      <c r="C5248" s="209" t="s">
        <v>10757</v>
      </c>
      <c r="D5248" s="209" t="s">
        <v>10758</v>
      </c>
      <c r="E5248" s="210" t="s">
        <v>357</v>
      </c>
      <c r="F5248" s="209" t="s">
        <v>357</v>
      </c>
      <c r="G5248" s="209">
        <v>99619</v>
      </c>
      <c r="H5248" s="209" t="s">
        <v>10802</v>
      </c>
      <c r="I5248" s="209" t="s">
        <v>161</v>
      </c>
      <c r="J5248" s="209" t="s">
        <v>5389</v>
      </c>
      <c r="K5248" s="210">
        <v>117.43</v>
      </c>
      <c r="L5248" s="209" t="s">
        <v>5390</v>
      </c>
    </row>
    <row r="5249" spans="1:12" ht="13.5">
      <c r="A5249" s="209" t="s">
        <v>8969</v>
      </c>
      <c r="B5249" s="209" t="s">
        <v>8970</v>
      </c>
      <c r="C5249" s="209" t="s">
        <v>10757</v>
      </c>
      <c r="D5249" s="209" t="s">
        <v>10758</v>
      </c>
      <c r="E5249" s="210" t="s">
        <v>357</v>
      </c>
      <c r="F5249" s="209" t="s">
        <v>357</v>
      </c>
      <c r="G5249" s="209">
        <v>99620</v>
      </c>
      <c r="H5249" s="209" t="s">
        <v>10803</v>
      </c>
      <c r="I5249" s="209" t="s">
        <v>161</v>
      </c>
      <c r="J5249" s="209" t="s">
        <v>5389</v>
      </c>
      <c r="K5249" s="210">
        <v>159.55000000000001</v>
      </c>
      <c r="L5249" s="209" t="s">
        <v>5390</v>
      </c>
    </row>
    <row r="5250" spans="1:12" ht="13.5">
      <c r="A5250" s="209" t="s">
        <v>8969</v>
      </c>
      <c r="B5250" s="209" t="s">
        <v>8970</v>
      </c>
      <c r="C5250" s="209" t="s">
        <v>10757</v>
      </c>
      <c r="D5250" s="209" t="s">
        <v>10758</v>
      </c>
      <c r="E5250" s="210" t="s">
        <v>357</v>
      </c>
      <c r="F5250" s="209" t="s">
        <v>357</v>
      </c>
      <c r="G5250" s="209">
        <v>99621</v>
      </c>
      <c r="H5250" s="209" t="s">
        <v>10804</v>
      </c>
      <c r="I5250" s="209" t="s">
        <v>161</v>
      </c>
      <c r="J5250" s="209" t="s">
        <v>5389</v>
      </c>
      <c r="K5250" s="210">
        <v>238.01</v>
      </c>
      <c r="L5250" s="209" t="s">
        <v>5390</v>
      </c>
    </row>
    <row r="5251" spans="1:12" ht="13.5">
      <c r="A5251" s="209" t="s">
        <v>8969</v>
      </c>
      <c r="B5251" s="209" t="s">
        <v>8970</v>
      </c>
      <c r="C5251" s="209" t="s">
        <v>10757</v>
      </c>
      <c r="D5251" s="209" t="s">
        <v>10758</v>
      </c>
      <c r="E5251" s="210" t="s">
        <v>357</v>
      </c>
      <c r="F5251" s="209" t="s">
        <v>357</v>
      </c>
      <c r="G5251" s="209">
        <v>99622</v>
      </c>
      <c r="H5251" s="209" t="s">
        <v>10805</v>
      </c>
      <c r="I5251" s="209" t="s">
        <v>161</v>
      </c>
      <c r="J5251" s="209" t="s">
        <v>5389</v>
      </c>
      <c r="K5251" s="210">
        <v>267.48</v>
      </c>
      <c r="L5251" s="209" t="s">
        <v>5390</v>
      </c>
    </row>
    <row r="5252" spans="1:12" ht="13.5">
      <c r="A5252" s="209" t="s">
        <v>8969</v>
      </c>
      <c r="B5252" s="209" t="s">
        <v>8970</v>
      </c>
      <c r="C5252" s="209" t="s">
        <v>10757</v>
      </c>
      <c r="D5252" s="209" t="s">
        <v>10758</v>
      </c>
      <c r="E5252" s="210" t="s">
        <v>357</v>
      </c>
      <c r="F5252" s="209" t="s">
        <v>357</v>
      </c>
      <c r="G5252" s="209">
        <v>99623</v>
      </c>
      <c r="H5252" s="209" t="s">
        <v>10806</v>
      </c>
      <c r="I5252" s="209" t="s">
        <v>161</v>
      </c>
      <c r="J5252" s="209" t="s">
        <v>5389</v>
      </c>
      <c r="K5252" s="210">
        <v>373.56</v>
      </c>
      <c r="L5252" s="209" t="s">
        <v>5390</v>
      </c>
    </row>
    <row r="5253" spans="1:12" ht="13.5">
      <c r="A5253" s="209" t="s">
        <v>8969</v>
      </c>
      <c r="B5253" s="209" t="s">
        <v>8970</v>
      </c>
      <c r="C5253" s="209" t="s">
        <v>10757</v>
      </c>
      <c r="D5253" s="209" t="s">
        <v>10758</v>
      </c>
      <c r="E5253" s="210" t="s">
        <v>357</v>
      </c>
      <c r="F5253" s="209" t="s">
        <v>357</v>
      </c>
      <c r="G5253" s="209">
        <v>99624</v>
      </c>
      <c r="H5253" s="209" t="s">
        <v>10807</v>
      </c>
      <c r="I5253" s="209" t="s">
        <v>161</v>
      </c>
      <c r="J5253" s="209" t="s">
        <v>5389</v>
      </c>
      <c r="K5253" s="210">
        <v>532.9</v>
      </c>
      <c r="L5253" s="209" t="s">
        <v>5390</v>
      </c>
    </row>
    <row r="5254" spans="1:12" ht="13.5">
      <c r="A5254" s="209" t="s">
        <v>8969</v>
      </c>
      <c r="B5254" s="209" t="s">
        <v>8970</v>
      </c>
      <c r="C5254" s="209" t="s">
        <v>10757</v>
      </c>
      <c r="D5254" s="209" t="s">
        <v>10758</v>
      </c>
      <c r="E5254" s="210" t="s">
        <v>357</v>
      </c>
      <c r="F5254" s="209" t="s">
        <v>357</v>
      </c>
      <c r="G5254" s="209">
        <v>99625</v>
      </c>
      <c r="H5254" s="209" t="s">
        <v>10808</v>
      </c>
      <c r="I5254" s="209" t="s">
        <v>161</v>
      </c>
      <c r="J5254" s="209" t="s">
        <v>5389</v>
      </c>
      <c r="K5254" s="210">
        <v>733.63</v>
      </c>
      <c r="L5254" s="209" t="s">
        <v>5390</v>
      </c>
    </row>
    <row r="5255" spans="1:12" ht="13.5">
      <c r="A5255" s="209" t="s">
        <v>8969</v>
      </c>
      <c r="B5255" s="209" t="s">
        <v>8970</v>
      </c>
      <c r="C5255" s="209" t="s">
        <v>10757</v>
      </c>
      <c r="D5255" s="209" t="s">
        <v>10758</v>
      </c>
      <c r="E5255" s="210" t="s">
        <v>357</v>
      </c>
      <c r="F5255" s="209" t="s">
        <v>357</v>
      </c>
      <c r="G5255" s="209">
        <v>99626</v>
      </c>
      <c r="H5255" s="209" t="s">
        <v>10809</v>
      </c>
      <c r="I5255" s="209" t="s">
        <v>161</v>
      </c>
      <c r="J5255" s="209" t="s">
        <v>5389</v>
      </c>
      <c r="K5255" s="211">
        <v>1131.3599999999999</v>
      </c>
      <c r="L5255" s="209" t="s">
        <v>5390</v>
      </c>
    </row>
    <row r="5256" spans="1:12" ht="13.5">
      <c r="A5256" s="209" t="s">
        <v>8969</v>
      </c>
      <c r="B5256" s="209" t="s">
        <v>8970</v>
      </c>
      <c r="C5256" s="209" t="s">
        <v>10757</v>
      </c>
      <c r="D5256" s="209" t="s">
        <v>10758</v>
      </c>
      <c r="E5256" s="210" t="s">
        <v>357</v>
      </c>
      <c r="F5256" s="209" t="s">
        <v>357</v>
      </c>
      <c r="G5256" s="209">
        <v>99627</v>
      </c>
      <c r="H5256" s="209" t="s">
        <v>10810</v>
      </c>
      <c r="I5256" s="209" t="s">
        <v>161</v>
      </c>
      <c r="J5256" s="209" t="s">
        <v>5389</v>
      </c>
      <c r="K5256" s="210">
        <v>70.790000000000006</v>
      </c>
      <c r="L5256" s="209" t="s">
        <v>5390</v>
      </c>
    </row>
    <row r="5257" spans="1:12" ht="13.5">
      <c r="A5257" s="209" t="s">
        <v>8969</v>
      </c>
      <c r="B5257" s="209" t="s">
        <v>8970</v>
      </c>
      <c r="C5257" s="209" t="s">
        <v>10757</v>
      </c>
      <c r="D5257" s="209" t="s">
        <v>10758</v>
      </c>
      <c r="E5257" s="210" t="s">
        <v>357</v>
      </c>
      <c r="F5257" s="209" t="s">
        <v>357</v>
      </c>
      <c r="G5257" s="209">
        <v>99628</v>
      </c>
      <c r="H5257" s="209" t="s">
        <v>10811</v>
      </c>
      <c r="I5257" s="209" t="s">
        <v>161</v>
      </c>
      <c r="J5257" s="209" t="s">
        <v>5389</v>
      </c>
      <c r="K5257" s="210">
        <v>76.900000000000006</v>
      </c>
      <c r="L5257" s="209" t="s">
        <v>5390</v>
      </c>
    </row>
    <row r="5258" spans="1:12" ht="13.5">
      <c r="A5258" s="209" t="s">
        <v>8969</v>
      </c>
      <c r="B5258" s="209" t="s">
        <v>8970</v>
      </c>
      <c r="C5258" s="209" t="s">
        <v>10757</v>
      </c>
      <c r="D5258" s="209" t="s">
        <v>10758</v>
      </c>
      <c r="E5258" s="210" t="s">
        <v>357</v>
      </c>
      <c r="F5258" s="209" t="s">
        <v>357</v>
      </c>
      <c r="G5258" s="209">
        <v>99629</v>
      </c>
      <c r="H5258" s="209" t="s">
        <v>10812</v>
      </c>
      <c r="I5258" s="209" t="s">
        <v>161</v>
      </c>
      <c r="J5258" s="209" t="s">
        <v>5389</v>
      </c>
      <c r="K5258" s="210">
        <v>85.16</v>
      </c>
      <c r="L5258" s="209" t="s">
        <v>5390</v>
      </c>
    </row>
    <row r="5259" spans="1:12" ht="13.5">
      <c r="A5259" s="209" t="s">
        <v>8969</v>
      </c>
      <c r="B5259" s="209" t="s">
        <v>8970</v>
      </c>
      <c r="C5259" s="209" t="s">
        <v>10757</v>
      </c>
      <c r="D5259" s="209" t="s">
        <v>10758</v>
      </c>
      <c r="E5259" s="210" t="s">
        <v>357</v>
      </c>
      <c r="F5259" s="209" t="s">
        <v>357</v>
      </c>
      <c r="G5259" s="209">
        <v>99630</v>
      </c>
      <c r="H5259" s="209" t="s">
        <v>10813</v>
      </c>
      <c r="I5259" s="209" t="s">
        <v>161</v>
      </c>
      <c r="J5259" s="209" t="s">
        <v>5389</v>
      </c>
      <c r="K5259" s="210">
        <v>126.9</v>
      </c>
      <c r="L5259" s="209" t="s">
        <v>5390</v>
      </c>
    </row>
    <row r="5260" spans="1:12" ht="13.5">
      <c r="A5260" s="209" t="s">
        <v>8969</v>
      </c>
      <c r="B5260" s="209" t="s">
        <v>8970</v>
      </c>
      <c r="C5260" s="209" t="s">
        <v>10757</v>
      </c>
      <c r="D5260" s="209" t="s">
        <v>10758</v>
      </c>
      <c r="E5260" s="210" t="s">
        <v>357</v>
      </c>
      <c r="F5260" s="209" t="s">
        <v>357</v>
      </c>
      <c r="G5260" s="209">
        <v>99631</v>
      </c>
      <c r="H5260" s="209" t="s">
        <v>10814</v>
      </c>
      <c r="I5260" s="209" t="s">
        <v>161</v>
      </c>
      <c r="J5260" s="209" t="s">
        <v>5389</v>
      </c>
      <c r="K5260" s="210">
        <v>147.41</v>
      </c>
      <c r="L5260" s="209" t="s">
        <v>5390</v>
      </c>
    </row>
    <row r="5261" spans="1:12" ht="13.5">
      <c r="A5261" s="209" t="s">
        <v>8969</v>
      </c>
      <c r="B5261" s="209" t="s">
        <v>8970</v>
      </c>
      <c r="C5261" s="209" t="s">
        <v>10757</v>
      </c>
      <c r="D5261" s="209" t="s">
        <v>10758</v>
      </c>
      <c r="E5261" s="210" t="s">
        <v>357</v>
      </c>
      <c r="F5261" s="209" t="s">
        <v>357</v>
      </c>
      <c r="G5261" s="209">
        <v>99632</v>
      </c>
      <c r="H5261" s="209" t="s">
        <v>10815</v>
      </c>
      <c r="I5261" s="209" t="s">
        <v>161</v>
      </c>
      <c r="J5261" s="209" t="s">
        <v>5389</v>
      </c>
      <c r="K5261" s="210">
        <v>212.99</v>
      </c>
      <c r="L5261" s="209" t="s">
        <v>5390</v>
      </c>
    </row>
    <row r="5262" spans="1:12" ht="13.5">
      <c r="A5262" s="209" t="s">
        <v>8969</v>
      </c>
      <c r="B5262" s="209" t="s">
        <v>8970</v>
      </c>
      <c r="C5262" s="209" t="s">
        <v>10757</v>
      </c>
      <c r="D5262" s="209" t="s">
        <v>10758</v>
      </c>
      <c r="E5262" s="210" t="s">
        <v>357</v>
      </c>
      <c r="F5262" s="209" t="s">
        <v>357</v>
      </c>
      <c r="G5262" s="209">
        <v>99633</v>
      </c>
      <c r="H5262" s="209" t="s">
        <v>10816</v>
      </c>
      <c r="I5262" s="209" t="s">
        <v>161</v>
      </c>
      <c r="J5262" s="209" t="s">
        <v>5389</v>
      </c>
      <c r="K5262" s="210">
        <v>458.92</v>
      </c>
      <c r="L5262" s="209" t="s">
        <v>5390</v>
      </c>
    </row>
    <row r="5263" spans="1:12" ht="13.5">
      <c r="A5263" s="209" t="s">
        <v>8969</v>
      </c>
      <c r="B5263" s="209" t="s">
        <v>8970</v>
      </c>
      <c r="C5263" s="209" t="s">
        <v>10757</v>
      </c>
      <c r="D5263" s="209" t="s">
        <v>10758</v>
      </c>
      <c r="E5263" s="210" t="s">
        <v>357</v>
      </c>
      <c r="F5263" s="209" t="s">
        <v>357</v>
      </c>
      <c r="G5263" s="209">
        <v>99634</v>
      </c>
      <c r="H5263" s="209" t="s">
        <v>10817</v>
      </c>
      <c r="I5263" s="209" t="s">
        <v>161</v>
      </c>
      <c r="J5263" s="209" t="s">
        <v>5389</v>
      </c>
      <c r="K5263" s="210">
        <v>785.71</v>
      </c>
      <c r="L5263" s="209" t="s">
        <v>5390</v>
      </c>
    </row>
    <row r="5264" spans="1:12" ht="13.5">
      <c r="A5264" s="209" t="s">
        <v>8969</v>
      </c>
      <c r="B5264" s="209" t="s">
        <v>8970</v>
      </c>
      <c r="C5264" s="209" t="s">
        <v>10757</v>
      </c>
      <c r="D5264" s="209" t="s">
        <v>10758</v>
      </c>
      <c r="E5264" s="210" t="s">
        <v>357</v>
      </c>
      <c r="F5264" s="209" t="s">
        <v>357</v>
      </c>
      <c r="G5264" s="209">
        <v>99635</v>
      </c>
      <c r="H5264" s="209" t="s">
        <v>10818</v>
      </c>
      <c r="I5264" s="209" t="s">
        <v>161</v>
      </c>
      <c r="J5264" s="209" t="s">
        <v>5447</v>
      </c>
      <c r="K5264" s="210">
        <v>216.81</v>
      </c>
      <c r="L5264" s="209" t="s">
        <v>5390</v>
      </c>
    </row>
    <row r="5265" spans="1:12" ht="13.5">
      <c r="A5265" s="209" t="s">
        <v>8969</v>
      </c>
      <c r="B5265" s="209" t="s">
        <v>8970</v>
      </c>
      <c r="C5265" s="209" t="s">
        <v>10757</v>
      </c>
      <c r="D5265" s="209" t="s">
        <v>10758</v>
      </c>
      <c r="E5265" s="210" t="s">
        <v>357</v>
      </c>
      <c r="F5265" s="209" t="s">
        <v>357</v>
      </c>
      <c r="G5265" s="209">
        <v>103008</v>
      </c>
      <c r="H5265" s="209" t="s">
        <v>10819</v>
      </c>
      <c r="I5265" s="209" t="s">
        <v>161</v>
      </c>
      <c r="J5265" s="209" t="s">
        <v>5389</v>
      </c>
      <c r="K5265" s="210">
        <v>96.14</v>
      </c>
      <c r="L5265" s="209" t="s">
        <v>5390</v>
      </c>
    </row>
    <row r="5266" spans="1:12" ht="13.5">
      <c r="A5266" s="209" t="s">
        <v>8969</v>
      </c>
      <c r="B5266" s="209" t="s">
        <v>8970</v>
      </c>
      <c r="C5266" s="209" t="s">
        <v>10757</v>
      </c>
      <c r="D5266" s="209" t="s">
        <v>10758</v>
      </c>
      <c r="E5266" s="210" t="s">
        <v>357</v>
      </c>
      <c r="F5266" s="209" t="s">
        <v>357</v>
      </c>
      <c r="G5266" s="209">
        <v>103009</v>
      </c>
      <c r="H5266" s="209" t="s">
        <v>10820</v>
      </c>
      <c r="I5266" s="209" t="s">
        <v>161</v>
      </c>
      <c r="J5266" s="209" t="s">
        <v>5389</v>
      </c>
      <c r="K5266" s="210">
        <v>337.62</v>
      </c>
      <c r="L5266" s="209" t="s">
        <v>5390</v>
      </c>
    </row>
    <row r="5267" spans="1:12" ht="13.5">
      <c r="A5267" s="209" t="s">
        <v>8969</v>
      </c>
      <c r="B5267" s="209" t="s">
        <v>8970</v>
      </c>
      <c r="C5267" s="209" t="s">
        <v>10757</v>
      </c>
      <c r="D5267" s="209" t="s">
        <v>10758</v>
      </c>
      <c r="E5267" s="210" t="s">
        <v>357</v>
      </c>
      <c r="F5267" s="209" t="s">
        <v>357</v>
      </c>
      <c r="G5267" s="209">
        <v>103010</v>
      </c>
      <c r="H5267" s="209" t="s">
        <v>10821</v>
      </c>
      <c r="I5267" s="209" t="s">
        <v>161</v>
      </c>
      <c r="J5267" s="209" t="s">
        <v>5389</v>
      </c>
      <c r="K5267" s="210">
        <v>72.900000000000006</v>
      </c>
      <c r="L5267" s="209" t="s">
        <v>5390</v>
      </c>
    </row>
    <row r="5268" spans="1:12" ht="13.5">
      <c r="A5268" s="209" t="s">
        <v>8969</v>
      </c>
      <c r="B5268" s="209" t="s">
        <v>8970</v>
      </c>
      <c r="C5268" s="209" t="s">
        <v>10757</v>
      </c>
      <c r="D5268" s="209" t="s">
        <v>10758</v>
      </c>
      <c r="E5268" s="210" t="s">
        <v>357</v>
      </c>
      <c r="F5268" s="209" t="s">
        <v>357</v>
      </c>
      <c r="G5268" s="209">
        <v>103011</v>
      </c>
      <c r="H5268" s="209" t="s">
        <v>10822</v>
      </c>
      <c r="I5268" s="209" t="s">
        <v>161</v>
      </c>
      <c r="J5268" s="209" t="s">
        <v>5389</v>
      </c>
      <c r="K5268" s="210">
        <v>81.14</v>
      </c>
      <c r="L5268" s="209" t="s">
        <v>5390</v>
      </c>
    </row>
    <row r="5269" spans="1:12" ht="13.5">
      <c r="A5269" s="209" t="s">
        <v>8969</v>
      </c>
      <c r="B5269" s="209" t="s">
        <v>8970</v>
      </c>
      <c r="C5269" s="209" t="s">
        <v>10757</v>
      </c>
      <c r="D5269" s="209" t="s">
        <v>10758</v>
      </c>
      <c r="E5269" s="210" t="s">
        <v>357</v>
      </c>
      <c r="F5269" s="209" t="s">
        <v>357</v>
      </c>
      <c r="G5269" s="209">
        <v>103012</v>
      </c>
      <c r="H5269" s="209" t="s">
        <v>10823</v>
      </c>
      <c r="I5269" s="209" t="s">
        <v>161</v>
      </c>
      <c r="J5269" s="209" t="s">
        <v>5389</v>
      </c>
      <c r="K5269" s="210">
        <v>128.12</v>
      </c>
      <c r="L5269" s="209" t="s">
        <v>5390</v>
      </c>
    </row>
    <row r="5270" spans="1:12" ht="13.5">
      <c r="A5270" s="209" t="s">
        <v>8969</v>
      </c>
      <c r="B5270" s="209" t="s">
        <v>8970</v>
      </c>
      <c r="C5270" s="209" t="s">
        <v>10757</v>
      </c>
      <c r="D5270" s="209" t="s">
        <v>10758</v>
      </c>
      <c r="E5270" s="210" t="s">
        <v>357</v>
      </c>
      <c r="F5270" s="209" t="s">
        <v>357</v>
      </c>
      <c r="G5270" s="209">
        <v>103013</v>
      </c>
      <c r="H5270" s="209" t="s">
        <v>10824</v>
      </c>
      <c r="I5270" s="209" t="s">
        <v>161</v>
      </c>
      <c r="J5270" s="209" t="s">
        <v>5389</v>
      </c>
      <c r="K5270" s="210">
        <v>137.69</v>
      </c>
      <c r="L5270" s="209" t="s">
        <v>5390</v>
      </c>
    </row>
    <row r="5271" spans="1:12" ht="13.5">
      <c r="A5271" s="209" t="s">
        <v>8969</v>
      </c>
      <c r="B5271" s="209" t="s">
        <v>8970</v>
      </c>
      <c r="C5271" s="209" t="s">
        <v>10757</v>
      </c>
      <c r="D5271" s="209" t="s">
        <v>10758</v>
      </c>
      <c r="E5271" s="210" t="s">
        <v>357</v>
      </c>
      <c r="F5271" s="209" t="s">
        <v>357</v>
      </c>
      <c r="G5271" s="209">
        <v>103014</v>
      </c>
      <c r="H5271" s="209" t="s">
        <v>10825</v>
      </c>
      <c r="I5271" s="209" t="s">
        <v>161</v>
      </c>
      <c r="J5271" s="209" t="s">
        <v>5389</v>
      </c>
      <c r="K5271" s="210">
        <v>207.36</v>
      </c>
      <c r="L5271" s="209" t="s">
        <v>5390</v>
      </c>
    </row>
    <row r="5272" spans="1:12" ht="13.5">
      <c r="A5272" s="209" t="s">
        <v>8969</v>
      </c>
      <c r="B5272" s="209" t="s">
        <v>8970</v>
      </c>
      <c r="C5272" s="209" t="s">
        <v>10757</v>
      </c>
      <c r="D5272" s="209" t="s">
        <v>10758</v>
      </c>
      <c r="E5272" s="210" t="s">
        <v>357</v>
      </c>
      <c r="F5272" s="209" t="s">
        <v>357</v>
      </c>
      <c r="G5272" s="209">
        <v>103015</v>
      </c>
      <c r="H5272" s="209" t="s">
        <v>10826</v>
      </c>
      <c r="I5272" s="209" t="s">
        <v>161</v>
      </c>
      <c r="J5272" s="209" t="s">
        <v>5389</v>
      </c>
      <c r="K5272" s="210">
        <v>367.47</v>
      </c>
      <c r="L5272" s="209" t="s">
        <v>5390</v>
      </c>
    </row>
    <row r="5273" spans="1:12" ht="13.5">
      <c r="A5273" s="209" t="s">
        <v>8969</v>
      </c>
      <c r="B5273" s="209" t="s">
        <v>8970</v>
      </c>
      <c r="C5273" s="209" t="s">
        <v>10757</v>
      </c>
      <c r="D5273" s="209" t="s">
        <v>10758</v>
      </c>
      <c r="E5273" s="210" t="s">
        <v>357</v>
      </c>
      <c r="F5273" s="209" t="s">
        <v>357</v>
      </c>
      <c r="G5273" s="209">
        <v>103016</v>
      </c>
      <c r="H5273" s="209" t="s">
        <v>10827</v>
      </c>
      <c r="I5273" s="209" t="s">
        <v>161</v>
      </c>
      <c r="J5273" s="209" t="s">
        <v>5389</v>
      </c>
      <c r="K5273" s="210">
        <v>502.63</v>
      </c>
      <c r="L5273" s="209" t="s">
        <v>5390</v>
      </c>
    </row>
    <row r="5274" spans="1:12" ht="13.5">
      <c r="A5274" s="209" t="s">
        <v>8969</v>
      </c>
      <c r="B5274" s="209" t="s">
        <v>8970</v>
      </c>
      <c r="C5274" s="209" t="s">
        <v>10757</v>
      </c>
      <c r="D5274" s="209" t="s">
        <v>10758</v>
      </c>
      <c r="E5274" s="210" t="s">
        <v>357</v>
      </c>
      <c r="F5274" s="209" t="s">
        <v>357</v>
      </c>
      <c r="G5274" s="209">
        <v>103017</v>
      </c>
      <c r="H5274" s="209" t="s">
        <v>10828</v>
      </c>
      <c r="I5274" s="209" t="s">
        <v>161</v>
      </c>
      <c r="J5274" s="209" t="s">
        <v>5389</v>
      </c>
      <c r="K5274" s="210">
        <v>878.93</v>
      </c>
      <c r="L5274" s="209" t="s">
        <v>5390</v>
      </c>
    </row>
    <row r="5275" spans="1:12" ht="13.5">
      <c r="A5275" s="209" t="s">
        <v>8969</v>
      </c>
      <c r="B5275" s="209" t="s">
        <v>8970</v>
      </c>
      <c r="C5275" s="209" t="s">
        <v>10757</v>
      </c>
      <c r="D5275" s="209" t="s">
        <v>10758</v>
      </c>
      <c r="E5275" s="210" t="s">
        <v>357</v>
      </c>
      <c r="F5275" s="209" t="s">
        <v>357</v>
      </c>
      <c r="G5275" s="209">
        <v>103018</v>
      </c>
      <c r="H5275" s="209" t="s">
        <v>10829</v>
      </c>
      <c r="I5275" s="209" t="s">
        <v>161</v>
      </c>
      <c r="J5275" s="209" t="s">
        <v>5447</v>
      </c>
      <c r="K5275" s="210">
        <v>177.75</v>
      </c>
      <c r="L5275" s="209" t="s">
        <v>5390</v>
      </c>
    </row>
    <row r="5276" spans="1:12" ht="13.5">
      <c r="A5276" s="209" t="s">
        <v>8969</v>
      </c>
      <c r="B5276" s="209" t="s">
        <v>8970</v>
      </c>
      <c r="C5276" s="209" t="s">
        <v>10757</v>
      </c>
      <c r="D5276" s="209" t="s">
        <v>10758</v>
      </c>
      <c r="E5276" s="210" t="s">
        <v>357</v>
      </c>
      <c r="F5276" s="209" t="s">
        <v>357</v>
      </c>
      <c r="G5276" s="209">
        <v>103019</v>
      </c>
      <c r="H5276" s="209" t="s">
        <v>10830</v>
      </c>
      <c r="I5276" s="209" t="s">
        <v>161</v>
      </c>
      <c r="J5276" s="209" t="s">
        <v>5447</v>
      </c>
      <c r="K5276" s="210">
        <v>208.46</v>
      </c>
      <c r="L5276" s="209" t="s">
        <v>5390</v>
      </c>
    </row>
    <row r="5277" spans="1:12" ht="13.5">
      <c r="A5277" s="209" t="s">
        <v>8969</v>
      </c>
      <c r="B5277" s="209" t="s">
        <v>8970</v>
      </c>
      <c r="C5277" s="209" t="s">
        <v>10757</v>
      </c>
      <c r="D5277" s="209" t="s">
        <v>10758</v>
      </c>
      <c r="E5277" s="210" t="s">
        <v>357</v>
      </c>
      <c r="F5277" s="209" t="s">
        <v>357</v>
      </c>
      <c r="G5277" s="209">
        <v>103029</v>
      </c>
      <c r="H5277" s="209" t="s">
        <v>10831</v>
      </c>
      <c r="I5277" s="209" t="s">
        <v>161</v>
      </c>
      <c r="J5277" s="209" t="s">
        <v>5447</v>
      </c>
      <c r="K5277" s="210">
        <v>35.07</v>
      </c>
      <c r="L5277" s="209" t="s">
        <v>5390</v>
      </c>
    </row>
    <row r="5278" spans="1:12" ht="13.5">
      <c r="A5278" s="209" t="s">
        <v>8969</v>
      </c>
      <c r="B5278" s="209" t="s">
        <v>8970</v>
      </c>
      <c r="C5278" s="209" t="s">
        <v>10757</v>
      </c>
      <c r="D5278" s="209" t="s">
        <v>10758</v>
      </c>
      <c r="E5278" s="210" t="s">
        <v>357</v>
      </c>
      <c r="F5278" s="209" t="s">
        <v>357</v>
      </c>
      <c r="G5278" s="209">
        <v>103036</v>
      </c>
      <c r="H5278" s="209" t="s">
        <v>10832</v>
      </c>
      <c r="I5278" s="209" t="s">
        <v>161</v>
      </c>
      <c r="J5278" s="209" t="s">
        <v>5447</v>
      </c>
      <c r="K5278" s="210">
        <v>21.76</v>
      </c>
      <c r="L5278" s="209" t="s">
        <v>5390</v>
      </c>
    </row>
    <row r="5279" spans="1:12" ht="13.5">
      <c r="A5279" s="209" t="s">
        <v>8969</v>
      </c>
      <c r="B5279" s="209" t="s">
        <v>8970</v>
      </c>
      <c r="C5279" s="209" t="s">
        <v>10757</v>
      </c>
      <c r="D5279" s="209" t="s">
        <v>10758</v>
      </c>
      <c r="E5279" s="210" t="s">
        <v>357</v>
      </c>
      <c r="F5279" s="209" t="s">
        <v>357</v>
      </c>
      <c r="G5279" s="209">
        <v>103037</v>
      </c>
      <c r="H5279" s="209" t="s">
        <v>10833</v>
      </c>
      <c r="I5279" s="209" t="s">
        <v>161</v>
      </c>
      <c r="J5279" s="209" t="s">
        <v>5447</v>
      </c>
      <c r="K5279" s="210">
        <v>42.83</v>
      </c>
      <c r="L5279" s="209" t="s">
        <v>5390</v>
      </c>
    </row>
    <row r="5280" spans="1:12" ht="13.5">
      <c r="A5280" s="209" t="s">
        <v>8969</v>
      </c>
      <c r="B5280" s="209" t="s">
        <v>8970</v>
      </c>
      <c r="C5280" s="209" t="s">
        <v>10757</v>
      </c>
      <c r="D5280" s="209" t="s">
        <v>10758</v>
      </c>
      <c r="E5280" s="210" t="s">
        <v>357</v>
      </c>
      <c r="F5280" s="209" t="s">
        <v>357</v>
      </c>
      <c r="G5280" s="209">
        <v>103038</v>
      </c>
      <c r="H5280" s="209" t="s">
        <v>10834</v>
      </c>
      <c r="I5280" s="209" t="s">
        <v>161</v>
      </c>
      <c r="J5280" s="209" t="s">
        <v>5447</v>
      </c>
      <c r="K5280" s="210">
        <v>57.34</v>
      </c>
      <c r="L5280" s="209" t="s">
        <v>5390</v>
      </c>
    </row>
    <row r="5281" spans="1:12" ht="13.5">
      <c r="A5281" s="209" t="s">
        <v>8969</v>
      </c>
      <c r="B5281" s="209" t="s">
        <v>8970</v>
      </c>
      <c r="C5281" s="209" t="s">
        <v>10757</v>
      </c>
      <c r="D5281" s="209" t="s">
        <v>10758</v>
      </c>
      <c r="E5281" s="210" t="s">
        <v>357</v>
      </c>
      <c r="F5281" s="209" t="s">
        <v>357</v>
      </c>
      <c r="G5281" s="209">
        <v>103039</v>
      </c>
      <c r="H5281" s="209" t="s">
        <v>10835</v>
      </c>
      <c r="I5281" s="209" t="s">
        <v>161</v>
      </c>
      <c r="J5281" s="209" t="s">
        <v>5447</v>
      </c>
      <c r="K5281" s="210">
        <v>62.25</v>
      </c>
      <c r="L5281" s="209" t="s">
        <v>5390</v>
      </c>
    </row>
    <row r="5282" spans="1:12" ht="13.5">
      <c r="A5282" s="209" t="s">
        <v>8969</v>
      </c>
      <c r="B5282" s="209" t="s">
        <v>8970</v>
      </c>
      <c r="C5282" s="209" t="s">
        <v>10757</v>
      </c>
      <c r="D5282" s="209" t="s">
        <v>10758</v>
      </c>
      <c r="E5282" s="210" t="s">
        <v>357</v>
      </c>
      <c r="F5282" s="209" t="s">
        <v>357</v>
      </c>
      <c r="G5282" s="209">
        <v>103040</v>
      </c>
      <c r="H5282" s="209" t="s">
        <v>10836</v>
      </c>
      <c r="I5282" s="209" t="s">
        <v>161</v>
      </c>
      <c r="J5282" s="209" t="s">
        <v>5447</v>
      </c>
      <c r="K5282" s="210">
        <v>92.71</v>
      </c>
      <c r="L5282" s="209" t="s">
        <v>5390</v>
      </c>
    </row>
    <row r="5283" spans="1:12" ht="13.5">
      <c r="A5283" s="209" t="s">
        <v>8969</v>
      </c>
      <c r="B5283" s="209" t="s">
        <v>8970</v>
      </c>
      <c r="C5283" s="209" t="s">
        <v>10757</v>
      </c>
      <c r="D5283" s="209" t="s">
        <v>10758</v>
      </c>
      <c r="E5283" s="210" t="s">
        <v>357</v>
      </c>
      <c r="F5283" s="209" t="s">
        <v>357</v>
      </c>
      <c r="G5283" s="209">
        <v>103041</v>
      </c>
      <c r="H5283" s="209" t="s">
        <v>10837</v>
      </c>
      <c r="I5283" s="209" t="s">
        <v>161</v>
      </c>
      <c r="J5283" s="209" t="s">
        <v>5447</v>
      </c>
      <c r="K5283" s="210">
        <v>18.100000000000001</v>
      </c>
      <c r="L5283" s="209" t="s">
        <v>5390</v>
      </c>
    </row>
    <row r="5284" spans="1:12" ht="13.5">
      <c r="A5284" s="209" t="s">
        <v>8969</v>
      </c>
      <c r="B5284" s="209" t="s">
        <v>8970</v>
      </c>
      <c r="C5284" s="209" t="s">
        <v>10757</v>
      </c>
      <c r="D5284" s="209" t="s">
        <v>10758</v>
      </c>
      <c r="E5284" s="210" t="s">
        <v>357</v>
      </c>
      <c r="F5284" s="209" t="s">
        <v>357</v>
      </c>
      <c r="G5284" s="209">
        <v>103042</v>
      </c>
      <c r="H5284" s="209" t="s">
        <v>10838</v>
      </c>
      <c r="I5284" s="209" t="s">
        <v>161</v>
      </c>
      <c r="J5284" s="209" t="s">
        <v>5447</v>
      </c>
      <c r="K5284" s="210">
        <v>22.3</v>
      </c>
      <c r="L5284" s="209" t="s">
        <v>5390</v>
      </c>
    </row>
    <row r="5285" spans="1:12" ht="13.5">
      <c r="A5285" s="209" t="s">
        <v>8969</v>
      </c>
      <c r="B5285" s="209" t="s">
        <v>8970</v>
      </c>
      <c r="C5285" s="209" t="s">
        <v>10757</v>
      </c>
      <c r="D5285" s="209" t="s">
        <v>10758</v>
      </c>
      <c r="E5285" s="210" t="s">
        <v>357</v>
      </c>
      <c r="F5285" s="209" t="s">
        <v>357</v>
      </c>
      <c r="G5285" s="209">
        <v>103043</v>
      </c>
      <c r="H5285" s="209" t="s">
        <v>10839</v>
      </c>
      <c r="I5285" s="209" t="s">
        <v>161</v>
      </c>
      <c r="J5285" s="209" t="s">
        <v>5447</v>
      </c>
      <c r="K5285" s="210">
        <v>20.94</v>
      </c>
      <c r="L5285" s="209" t="s">
        <v>5390</v>
      </c>
    </row>
    <row r="5286" spans="1:12" ht="13.5">
      <c r="A5286" s="209" t="s">
        <v>8969</v>
      </c>
      <c r="B5286" s="209" t="s">
        <v>8970</v>
      </c>
      <c r="C5286" s="209" t="s">
        <v>10757</v>
      </c>
      <c r="D5286" s="209" t="s">
        <v>10758</v>
      </c>
      <c r="E5286" s="210" t="s">
        <v>357</v>
      </c>
      <c r="F5286" s="209" t="s">
        <v>357</v>
      </c>
      <c r="G5286" s="209">
        <v>103044</v>
      </c>
      <c r="H5286" s="209" t="s">
        <v>10840</v>
      </c>
      <c r="I5286" s="209" t="s">
        <v>161</v>
      </c>
      <c r="J5286" s="209" t="s">
        <v>5447</v>
      </c>
      <c r="K5286" s="210">
        <v>28.2</v>
      </c>
      <c r="L5286" s="209" t="s">
        <v>5390</v>
      </c>
    </row>
    <row r="5287" spans="1:12" ht="13.5">
      <c r="A5287" s="209" t="s">
        <v>8969</v>
      </c>
      <c r="B5287" s="209" t="s">
        <v>8970</v>
      </c>
      <c r="C5287" s="209" t="s">
        <v>10757</v>
      </c>
      <c r="D5287" s="209" t="s">
        <v>10758</v>
      </c>
      <c r="E5287" s="210" t="s">
        <v>357</v>
      </c>
      <c r="F5287" s="209" t="s">
        <v>357</v>
      </c>
      <c r="G5287" s="209">
        <v>103045</v>
      </c>
      <c r="H5287" s="209" t="s">
        <v>10841</v>
      </c>
      <c r="I5287" s="209" t="s">
        <v>161</v>
      </c>
      <c r="J5287" s="209" t="s">
        <v>5447</v>
      </c>
      <c r="K5287" s="210">
        <v>8.7799999999999994</v>
      </c>
      <c r="L5287" s="209" t="s">
        <v>5390</v>
      </c>
    </row>
    <row r="5288" spans="1:12" ht="13.5">
      <c r="A5288" s="209" t="s">
        <v>8969</v>
      </c>
      <c r="B5288" s="209" t="s">
        <v>8970</v>
      </c>
      <c r="C5288" s="209" t="s">
        <v>10757</v>
      </c>
      <c r="D5288" s="209" t="s">
        <v>10758</v>
      </c>
      <c r="E5288" s="210" t="s">
        <v>357</v>
      </c>
      <c r="F5288" s="209" t="s">
        <v>357</v>
      </c>
      <c r="G5288" s="209">
        <v>103046</v>
      </c>
      <c r="H5288" s="209" t="s">
        <v>10842</v>
      </c>
      <c r="I5288" s="209" t="s">
        <v>161</v>
      </c>
      <c r="J5288" s="209" t="s">
        <v>5447</v>
      </c>
      <c r="K5288" s="210">
        <v>21.11</v>
      </c>
      <c r="L5288" s="209" t="s">
        <v>5390</v>
      </c>
    </row>
    <row r="5289" spans="1:12" ht="13.5">
      <c r="A5289" s="209" t="s">
        <v>8969</v>
      </c>
      <c r="B5289" s="209" t="s">
        <v>8970</v>
      </c>
      <c r="C5289" s="209" t="s">
        <v>10757</v>
      </c>
      <c r="D5289" s="209" t="s">
        <v>10758</v>
      </c>
      <c r="E5289" s="210" t="s">
        <v>357</v>
      </c>
      <c r="F5289" s="209" t="s">
        <v>357</v>
      </c>
      <c r="G5289" s="209">
        <v>103047</v>
      </c>
      <c r="H5289" s="209" t="s">
        <v>10843</v>
      </c>
      <c r="I5289" s="209" t="s">
        <v>161</v>
      </c>
      <c r="J5289" s="209" t="s">
        <v>5447</v>
      </c>
      <c r="K5289" s="210">
        <v>22.47</v>
      </c>
      <c r="L5289" s="209" t="s">
        <v>5390</v>
      </c>
    </row>
    <row r="5290" spans="1:12" ht="13.5">
      <c r="A5290" s="209" t="s">
        <v>8969</v>
      </c>
      <c r="B5290" s="209" t="s">
        <v>8970</v>
      </c>
      <c r="C5290" s="209" t="s">
        <v>10757</v>
      </c>
      <c r="D5290" s="209" t="s">
        <v>10758</v>
      </c>
      <c r="E5290" s="210" t="s">
        <v>357</v>
      </c>
      <c r="F5290" s="209" t="s">
        <v>357</v>
      </c>
      <c r="G5290" s="209">
        <v>103048</v>
      </c>
      <c r="H5290" s="209" t="s">
        <v>10844</v>
      </c>
      <c r="I5290" s="209" t="s">
        <v>161</v>
      </c>
      <c r="J5290" s="209" t="s">
        <v>5447</v>
      </c>
      <c r="K5290" s="210">
        <v>16.84</v>
      </c>
      <c r="L5290" s="209" t="s">
        <v>5390</v>
      </c>
    </row>
    <row r="5291" spans="1:12" ht="13.5">
      <c r="A5291" s="209" t="s">
        <v>8969</v>
      </c>
      <c r="B5291" s="209" t="s">
        <v>8970</v>
      </c>
      <c r="C5291" s="209" t="s">
        <v>10757</v>
      </c>
      <c r="D5291" s="209" t="s">
        <v>10758</v>
      </c>
      <c r="E5291" s="210" t="s">
        <v>357</v>
      </c>
      <c r="F5291" s="209" t="s">
        <v>357</v>
      </c>
      <c r="G5291" s="209">
        <v>103049</v>
      </c>
      <c r="H5291" s="209" t="s">
        <v>10845</v>
      </c>
      <c r="I5291" s="209" t="s">
        <v>161</v>
      </c>
      <c r="J5291" s="209" t="s">
        <v>5447</v>
      </c>
      <c r="K5291" s="210">
        <v>18.420000000000002</v>
      </c>
      <c r="L5291" s="209" t="s">
        <v>5390</v>
      </c>
    </row>
    <row r="5292" spans="1:12" ht="13.5">
      <c r="A5292" s="209" t="s">
        <v>8969</v>
      </c>
      <c r="B5292" s="209" t="s">
        <v>8970</v>
      </c>
      <c r="C5292" s="209" t="s">
        <v>10757</v>
      </c>
      <c r="D5292" s="209" t="s">
        <v>10758</v>
      </c>
      <c r="E5292" s="210" t="s">
        <v>357</v>
      </c>
      <c r="F5292" s="209" t="s">
        <v>357</v>
      </c>
      <c r="G5292" s="209">
        <v>103050</v>
      </c>
      <c r="H5292" s="209" t="s">
        <v>10846</v>
      </c>
      <c r="I5292" s="209" t="s">
        <v>161</v>
      </c>
      <c r="J5292" s="209" t="s">
        <v>5447</v>
      </c>
      <c r="K5292" s="210">
        <v>21.93</v>
      </c>
      <c r="L5292" s="209" t="s">
        <v>5390</v>
      </c>
    </row>
    <row r="5293" spans="1:12" ht="13.5">
      <c r="A5293" s="209" t="s">
        <v>8969</v>
      </c>
      <c r="B5293" s="209" t="s">
        <v>8970</v>
      </c>
      <c r="C5293" s="209" t="s">
        <v>10757</v>
      </c>
      <c r="D5293" s="209" t="s">
        <v>10758</v>
      </c>
      <c r="E5293" s="210" t="s">
        <v>357</v>
      </c>
      <c r="F5293" s="209" t="s">
        <v>357</v>
      </c>
      <c r="G5293" s="209">
        <v>103051</v>
      </c>
      <c r="H5293" s="209" t="s">
        <v>10847</v>
      </c>
      <c r="I5293" s="209" t="s">
        <v>161</v>
      </c>
      <c r="J5293" s="209" t="s">
        <v>5447</v>
      </c>
      <c r="K5293" s="210">
        <v>26.43</v>
      </c>
      <c r="L5293" s="209" t="s">
        <v>5390</v>
      </c>
    </row>
    <row r="5294" spans="1:12" ht="13.5">
      <c r="A5294" s="209" t="s">
        <v>8969</v>
      </c>
      <c r="B5294" s="209" t="s">
        <v>8970</v>
      </c>
      <c r="C5294" s="209" t="s">
        <v>10757</v>
      </c>
      <c r="D5294" s="209" t="s">
        <v>10758</v>
      </c>
      <c r="E5294" s="210" t="s">
        <v>357</v>
      </c>
      <c r="F5294" s="209" t="s">
        <v>357</v>
      </c>
      <c r="G5294" s="209">
        <v>103052</v>
      </c>
      <c r="H5294" s="209" t="s">
        <v>10848</v>
      </c>
      <c r="I5294" s="209" t="s">
        <v>161</v>
      </c>
      <c r="J5294" s="209" t="s">
        <v>5447</v>
      </c>
      <c r="K5294" s="210">
        <v>36.630000000000003</v>
      </c>
      <c r="L5294" s="209" t="s">
        <v>5390</v>
      </c>
    </row>
    <row r="5295" spans="1:12" ht="13.5">
      <c r="A5295" s="209" t="s">
        <v>8969</v>
      </c>
      <c r="B5295" s="209" t="s">
        <v>8970</v>
      </c>
      <c r="C5295" s="209" t="s">
        <v>10849</v>
      </c>
      <c r="D5295" s="209" t="s">
        <v>10850</v>
      </c>
      <c r="E5295" s="210" t="s">
        <v>357</v>
      </c>
      <c r="F5295" s="209" t="s">
        <v>357</v>
      </c>
      <c r="G5295" s="209">
        <v>95634</v>
      </c>
      <c r="H5295" s="209" t="s">
        <v>10851</v>
      </c>
      <c r="I5295" s="209" t="s">
        <v>161</v>
      </c>
      <c r="J5295" s="209" t="s">
        <v>5447</v>
      </c>
      <c r="K5295" s="210">
        <v>244.91</v>
      </c>
      <c r="L5295" s="209" t="s">
        <v>5390</v>
      </c>
    </row>
    <row r="5296" spans="1:12" ht="13.5">
      <c r="A5296" s="209" t="s">
        <v>8969</v>
      </c>
      <c r="B5296" s="209" t="s">
        <v>8970</v>
      </c>
      <c r="C5296" s="209" t="s">
        <v>10849</v>
      </c>
      <c r="D5296" s="209" t="s">
        <v>10850</v>
      </c>
      <c r="E5296" s="210" t="s">
        <v>357</v>
      </c>
      <c r="F5296" s="209" t="s">
        <v>357</v>
      </c>
      <c r="G5296" s="209">
        <v>95635</v>
      </c>
      <c r="H5296" s="209" t="s">
        <v>10852</v>
      </c>
      <c r="I5296" s="209" t="s">
        <v>161</v>
      </c>
      <c r="J5296" s="209" t="s">
        <v>5447</v>
      </c>
      <c r="K5296" s="210">
        <v>256.88</v>
      </c>
      <c r="L5296" s="209" t="s">
        <v>5390</v>
      </c>
    </row>
    <row r="5297" spans="1:12" ht="13.5">
      <c r="A5297" s="209" t="s">
        <v>8969</v>
      </c>
      <c r="B5297" s="209" t="s">
        <v>8970</v>
      </c>
      <c r="C5297" s="209" t="s">
        <v>10849</v>
      </c>
      <c r="D5297" s="209" t="s">
        <v>10850</v>
      </c>
      <c r="E5297" s="210" t="s">
        <v>357</v>
      </c>
      <c r="F5297" s="209" t="s">
        <v>357</v>
      </c>
      <c r="G5297" s="209">
        <v>95636</v>
      </c>
      <c r="H5297" s="209" t="s">
        <v>10853</v>
      </c>
      <c r="I5297" s="209" t="s">
        <v>161</v>
      </c>
      <c r="J5297" s="209" t="s">
        <v>5389</v>
      </c>
      <c r="K5297" s="210">
        <v>334.47</v>
      </c>
      <c r="L5297" s="209" t="s">
        <v>5390</v>
      </c>
    </row>
    <row r="5298" spans="1:12" ht="13.5">
      <c r="A5298" s="209" t="s">
        <v>8969</v>
      </c>
      <c r="B5298" s="209" t="s">
        <v>8970</v>
      </c>
      <c r="C5298" s="209" t="s">
        <v>10849</v>
      </c>
      <c r="D5298" s="209" t="s">
        <v>10850</v>
      </c>
      <c r="E5298" s="210" t="s">
        <v>357</v>
      </c>
      <c r="F5298" s="209" t="s">
        <v>357</v>
      </c>
      <c r="G5298" s="209">
        <v>95637</v>
      </c>
      <c r="H5298" s="209" t="s">
        <v>10854</v>
      </c>
      <c r="I5298" s="209" t="s">
        <v>161</v>
      </c>
      <c r="J5298" s="209" t="s">
        <v>5389</v>
      </c>
      <c r="K5298" s="210">
        <v>517.72</v>
      </c>
      <c r="L5298" s="209" t="s">
        <v>5390</v>
      </c>
    </row>
    <row r="5299" spans="1:12" ht="13.5">
      <c r="A5299" s="209" t="s">
        <v>8969</v>
      </c>
      <c r="B5299" s="209" t="s">
        <v>8970</v>
      </c>
      <c r="C5299" s="209" t="s">
        <v>10849</v>
      </c>
      <c r="D5299" s="209" t="s">
        <v>10850</v>
      </c>
      <c r="E5299" s="210" t="s">
        <v>357</v>
      </c>
      <c r="F5299" s="209" t="s">
        <v>357</v>
      </c>
      <c r="G5299" s="209">
        <v>95638</v>
      </c>
      <c r="H5299" s="209" t="s">
        <v>10855</v>
      </c>
      <c r="I5299" s="209" t="s">
        <v>161</v>
      </c>
      <c r="J5299" s="209" t="s">
        <v>5389</v>
      </c>
      <c r="K5299" s="210">
        <v>633.91999999999996</v>
      </c>
      <c r="L5299" s="209" t="s">
        <v>5390</v>
      </c>
    </row>
    <row r="5300" spans="1:12" ht="13.5">
      <c r="A5300" s="209" t="s">
        <v>8969</v>
      </c>
      <c r="B5300" s="209" t="s">
        <v>8970</v>
      </c>
      <c r="C5300" s="209" t="s">
        <v>10849</v>
      </c>
      <c r="D5300" s="209" t="s">
        <v>10850</v>
      </c>
      <c r="E5300" s="210" t="s">
        <v>357</v>
      </c>
      <c r="F5300" s="209" t="s">
        <v>357</v>
      </c>
      <c r="G5300" s="209">
        <v>95639</v>
      </c>
      <c r="H5300" s="209" t="s">
        <v>10856</v>
      </c>
      <c r="I5300" s="209" t="s">
        <v>161</v>
      </c>
      <c r="J5300" s="209" t="s">
        <v>5389</v>
      </c>
      <c r="K5300" s="210">
        <v>829.93</v>
      </c>
      <c r="L5300" s="209" t="s">
        <v>5390</v>
      </c>
    </row>
    <row r="5301" spans="1:12" ht="13.5">
      <c r="A5301" s="209" t="s">
        <v>8969</v>
      </c>
      <c r="B5301" s="209" t="s">
        <v>8970</v>
      </c>
      <c r="C5301" s="209" t="s">
        <v>10849</v>
      </c>
      <c r="D5301" s="209" t="s">
        <v>10850</v>
      </c>
      <c r="E5301" s="210" t="s">
        <v>357</v>
      </c>
      <c r="F5301" s="209" t="s">
        <v>357</v>
      </c>
      <c r="G5301" s="209">
        <v>95641</v>
      </c>
      <c r="H5301" s="209" t="s">
        <v>10857</v>
      </c>
      <c r="I5301" s="209" t="s">
        <v>161</v>
      </c>
      <c r="J5301" s="209" t="s">
        <v>5447</v>
      </c>
      <c r="K5301" s="210">
        <v>287.58999999999997</v>
      </c>
      <c r="L5301" s="209" t="s">
        <v>5390</v>
      </c>
    </row>
    <row r="5302" spans="1:12" ht="13.5">
      <c r="A5302" s="209" t="s">
        <v>8969</v>
      </c>
      <c r="B5302" s="209" t="s">
        <v>8970</v>
      </c>
      <c r="C5302" s="209" t="s">
        <v>10849</v>
      </c>
      <c r="D5302" s="209" t="s">
        <v>10850</v>
      </c>
      <c r="E5302" s="210" t="s">
        <v>357</v>
      </c>
      <c r="F5302" s="209" t="s">
        <v>357</v>
      </c>
      <c r="G5302" s="209">
        <v>95642</v>
      </c>
      <c r="H5302" s="209" t="s">
        <v>10858</v>
      </c>
      <c r="I5302" s="209" t="s">
        <v>161</v>
      </c>
      <c r="J5302" s="209" t="s">
        <v>5447</v>
      </c>
      <c r="K5302" s="210">
        <v>424.9</v>
      </c>
      <c r="L5302" s="209" t="s">
        <v>5390</v>
      </c>
    </row>
    <row r="5303" spans="1:12" ht="13.5">
      <c r="A5303" s="209" t="s">
        <v>8969</v>
      </c>
      <c r="B5303" s="209" t="s">
        <v>8970</v>
      </c>
      <c r="C5303" s="209" t="s">
        <v>10849</v>
      </c>
      <c r="D5303" s="209" t="s">
        <v>10850</v>
      </c>
      <c r="E5303" s="210" t="s">
        <v>357</v>
      </c>
      <c r="F5303" s="209" t="s">
        <v>357</v>
      </c>
      <c r="G5303" s="209">
        <v>95643</v>
      </c>
      <c r="H5303" s="209" t="s">
        <v>10859</v>
      </c>
      <c r="I5303" s="209" t="s">
        <v>161</v>
      </c>
      <c r="J5303" s="209" t="s">
        <v>5447</v>
      </c>
      <c r="K5303" s="210">
        <v>555.76</v>
      </c>
      <c r="L5303" s="209" t="s">
        <v>5390</v>
      </c>
    </row>
    <row r="5304" spans="1:12" ht="13.5">
      <c r="A5304" s="209" t="s">
        <v>8969</v>
      </c>
      <c r="B5304" s="209" t="s">
        <v>8970</v>
      </c>
      <c r="C5304" s="209" t="s">
        <v>10849</v>
      </c>
      <c r="D5304" s="209" t="s">
        <v>10850</v>
      </c>
      <c r="E5304" s="210" t="s">
        <v>357</v>
      </c>
      <c r="F5304" s="209" t="s">
        <v>357</v>
      </c>
      <c r="G5304" s="209">
        <v>95644</v>
      </c>
      <c r="H5304" s="209" t="s">
        <v>10860</v>
      </c>
      <c r="I5304" s="209" t="s">
        <v>161</v>
      </c>
      <c r="J5304" s="209" t="s">
        <v>5447</v>
      </c>
      <c r="K5304" s="210">
        <v>213.25</v>
      </c>
      <c r="L5304" s="209" t="s">
        <v>5390</v>
      </c>
    </row>
    <row r="5305" spans="1:12" ht="13.5">
      <c r="A5305" s="209" t="s">
        <v>8969</v>
      </c>
      <c r="B5305" s="209" t="s">
        <v>8970</v>
      </c>
      <c r="C5305" s="209" t="s">
        <v>10849</v>
      </c>
      <c r="D5305" s="209" t="s">
        <v>10850</v>
      </c>
      <c r="E5305" s="210" t="s">
        <v>357</v>
      </c>
      <c r="F5305" s="209" t="s">
        <v>357</v>
      </c>
      <c r="G5305" s="209">
        <v>95645</v>
      </c>
      <c r="H5305" s="209" t="s">
        <v>10861</v>
      </c>
      <c r="I5305" s="209" t="s">
        <v>161</v>
      </c>
      <c r="J5305" s="209" t="s">
        <v>5447</v>
      </c>
      <c r="K5305" s="210">
        <v>389.38</v>
      </c>
      <c r="L5305" s="209" t="s">
        <v>5390</v>
      </c>
    </row>
    <row r="5306" spans="1:12" ht="13.5">
      <c r="A5306" s="209" t="s">
        <v>8969</v>
      </c>
      <c r="B5306" s="209" t="s">
        <v>8970</v>
      </c>
      <c r="C5306" s="209" t="s">
        <v>10849</v>
      </c>
      <c r="D5306" s="209" t="s">
        <v>10850</v>
      </c>
      <c r="E5306" s="210" t="s">
        <v>357</v>
      </c>
      <c r="F5306" s="209" t="s">
        <v>357</v>
      </c>
      <c r="G5306" s="209">
        <v>95646</v>
      </c>
      <c r="H5306" s="209" t="s">
        <v>10862</v>
      </c>
      <c r="I5306" s="209" t="s">
        <v>161</v>
      </c>
      <c r="J5306" s="209" t="s">
        <v>5447</v>
      </c>
      <c r="K5306" s="210">
        <v>580.41999999999996</v>
      </c>
      <c r="L5306" s="209" t="s">
        <v>5390</v>
      </c>
    </row>
    <row r="5307" spans="1:12" ht="13.5">
      <c r="A5307" s="209" t="s">
        <v>8969</v>
      </c>
      <c r="B5307" s="209" t="s">
        <v>8970</v>
      </c>
      <c r="C5307" s="209" t="s">
        <v>10849</v>
      </c>
      <c r="D5307" s="209" t="s">
        <v>10850</v>
      </c>
      <c r="E5307" s="210" t="s">
        <v>357</v>
      </c>
      <c r="F5307" s="209" t="s">
        <v>357</v>
      </c>
      <c r="G5307" s="209">
        <v>95647</v>
      </c>
      <c r="H5307" s="209" t="s">
        <v>10863</v>
      </c>
      <c r="I5307" s="209" t="s">
        <v>161</v>
      </c>
      <c r="J5307" s="209" t="s">
        <v>5447</v>
      </c>
      <c r="K5307" s="210">
        <v>760.81</v>
      </c>
      <c r="L5307" s="209" t="s">
        <v>5390</v>
      </c>
    </row>
    <row r="5308" spans="1:12" ht="13.5">
      <c r="A5308" s="209" t="s">
        <v>8969</v>
      </c>
      <c r="B5308" s="209" t="s">
        <v>8970</v>
      </c>
      <c r="C5308" s="209" t="s">
        <v>10849</v>
      </c>
      <c r="D5308" s="209" t="s">
        <v>10850</v>
      </c>
      <c r="E5308" s="210" t="s">
        <v>357</v>
      </c>
      <c r="F5308" s="209" t="s">
        <v>357</v>
      </c>
      <c r="G5308" s="209">
        <v>95648</v>
      </c>
      <c r="H5308" s="209" t="s">
        <v>10864</v>
      </c>
      <c r="I5308" s="209" t="s">
        <v>161</v>
      </c>
      <c r="J5308" s="209" t="s">
        <v>5447</v>
      </c>
      <c r="K5308" s="210">
        <v>508.2</v>
      </c>
      <c r="L5308" s="209" t="s">
        <v>5390</v>
      </c>
    </row>
    <row r="5309" spans="1:12" ht="13.5">
      <c r="A5309" s="209" t="s">
        <v>8969</v>
      </c>
      <c r="B5309" s="209" t="s">
        <v>8970</v>
      </c>
      <c r="C5309" s="209" t="s">
        <v>10849</v>
      </c>
      <c r="D5309" s="209" t="s">
        <v>10850</v>
      </c>
      <c r="E5309" s="210" t="s">
        <v>357</v>
      </c>
      <c r="F5309" s="209" t="s">
        <v>357</v>
      </c>
      <c r="G5309" s="209">
        <v>95649</v>
      </c>
      <c r="H5309" s="209" t="s">
        <v>10865</v>
      </c>
      <c r="I5309" s="209" t="s">
        <v>161</v>
      </c>
      <c r="J5309" s="209" t="s">
        <v>5447</v>
      </c>
      <c r="K5309" s="210">
        <v>871.14</v>
      </c>
      <c r="L5309" s="209" t="s">
        <v>5390</v>
      </c>
    </row>
    <row r="5310" spans="1:12" ht="13.5">
      <c r="A5310" s="209" t="s">
        <v>8969</v>
      </c>
      <c r="B5310" s="209" t="s">
        <v>8970</v>
      </c>
      <c r="C5310" s="209" t="s">
        <v>10849</v>
      </c>
      <c r="D5310" s="209" t="s">
        <v>10850</v>
      </c>
      <c r="E5310" s="210" t="s">
        <v>357</v>
      </c>
      <c r="F5310" s="209" t="s">
        <v>357</v>
      </c>
      <c r="G5310" s="209">
        <v>95650</v>
      </c>
      <c r="H5310" s="209" t="s">
        <v>10866</v>
      </c>
      <c r="I5310" s="209" t="s">
        <v>161</v>
      </c>
      <c r="J5310" s="209" t="s">
        <v>5447</v>
      </c>
      <c r="K5310" s="211">
        <v>1271.04</v>
      </c>
      <c r="L5310" s="209" t="s">
        <v>5390</v>
      </c>
    </row>
    <row r="5311" spans="1:12" ht="13.5">
      <c r="A5311" s="209" t="s">
        <v>8969</v>
      </c>
      <c r="B5311" s="209" t="s">
        <v>8970</v>
      </c>
      <c r="C5311" s="209" t="s">
        <v>10849</v>
      </c>
      <c r="D5311" s="209" t="s">
        <v>10850</v>
      </c>
      <c r="E5311" s="210" t="s">
        <v>357</v>
      </c>
      <c r="F5311" s="209" t="s">
        <v>357</v>
      </c>
      <c r="G5311" s="209">
        <v>95651</v>
      </c>
      <c r="H5311" s="209" t="s">
        <v>10867</v>
      </c>
      <c r="I5311" s="209" t="s">
        <v>161</v>
      </c>
      <c r="J5311" s="209" t="s">
        <v>5447</v>
      </c>
      <c r="K5311" s="211">
        <v>1649.15</v>
      </c>
      <c r="L5311" s="209" t="s">
        <v>5390</v>
      </c>
    </row>
    <row r="5312" spans="1:12" ht="13.5">
      <c r="A5312" s="209" t="s">
        <v>8969</v>
      </c>
      <c r="B5312" s="209" t="s">
        <v>8970</v>
      </c>
      <c r="C5312" s="209" t="s">
        <v>10849</v>
      </c>
      <c r="D5312" s="209" t="s">
        <v>10850</v>
      </c>
      <c r="E5312" s="210" t="s">
        <v>357</v>
      </c>
      <c r="F5312" s="209" t="s">
        <v>357</v>
      </c>
      <c r="G5312" s="209">
        <v>95652</v>
      </c>
      <c r="H5312" s="209" t="s">
        <v>10868</v>
      </c>
      <c r="I5312" s="209" t="s">
        <v>161</v>
      </c>
      <c r="J5312" s="209" t="s">
        <v>5447</v>
      </c>
      <c r="K5312" s="210">
        <v>631.77</v>
      </c>
      <c r="L5312" s="209" t="s">
        <v>5390</v>
      </c>
    </row>
    <row r="5313" spans="1:12" ht="13.5">
      <c r="A5313" s="209" t="s">
        <v>8969</v>
      </c>
      <c r="B5313" s="209" t="s">
        <v>8970</v>
      </c>
      <c r="C5313" s="209" t="s">
        <v>10849</v>
      </c>
      <c r="D5313" s="209" t="s">
        <v>10850</v>
      </c>
      <c r="E5313" s="210" t="s">
        <v>357</v>
      </c>
      <c r="F5313" s="209" t="s">
        <v>357</v>
      </c>
      <c r="G5313" s="209">
        <v>95653</v>
      </c>
      <c r="H5313" s="209" t="s">
        <v>10869</v>
      </c>
      <c r="I5313" s="209" t="s">
        <v>161</v>
      </c>
      <c r="J5313" s="209" t="s">
        <v>5447</v>
      </c>
      <c r="K5313" s="211">
        <v>1116.5899999999999</v>
      </c>
      <c r="L5313" s="209" t="s">
        <v>5390</v>
      </c>
    </row>
    <row r="5314" spans="1:12" ht="13.5">
      <c r="A5314" s="209" t="s">
        <v>8969</v>
      </c>
      <c r="B5314" s="209" t="s">
        <v>8970</v>
      </c>
      <c r="C5314" s="209" t="s">
        <v>10849</v>
      </c>
      <c r="D5314" s="209" t="s">
        <v>10850</v>
      </c>
      <c r="E5314" s="210" t="s">
        <v>357</v>
      </c>
      <c r="F5314" s="209" t="s">
        <v>357</v>
      </c>
      <c r="G5314" s="209">
        <v>95654</v>
      </c>
      <c r="H5314" s="209" t="s">
        <v>10870</v>
      </c>
      <c r="I5314" s="209" t="s">
        <v>161</v>
      </c>
      <c r="J5314" s="209" t="s">
        <v>5447</v>
      </c>
      <c r="K5314" s="211">
        <v>1643.49</v>
      </c>
      <c r="L5314" s="209" t="s">
        <v>5390</v>
      </c>
    </row>
    <row r="5315" spans="1:12" ht="13.5">
      <c r="A5315" s="209" t="s">
        <v>8969</v>
      </c>
      <c r="B5315" s="209" t="s">
        <v>8970</v>
      </c>
      <c r="C5315" s="209" t="s">
        <v>10849</v>
      </c>
      <c r="D5315" s="209" t="s">
        <v>10850</v>
      </c>
      <c r="E5315" s="210" t="s">
        <v>357</v>
      </c>
      <c r="F5315" s="209" t="s">
        <v>357</v>
      </c>
      <c r="G5315" s="209">
        <v>95655</v>
      </c>
      <c r="H5315" s="209" t="s">
        <v>10871</v>
      </c>
      <c r="I5315" s="209" t="s">
        <v>161</v>
      </c>
      <c r="J5315" s="209" t="s">
        <v>5447</v>
      </c>
      <c r="K5315" s="211">
        <v>2142.35</v>
      </c>
      <c r="L5315" s="209" t="s">
        <v>5390</v>
      </c>
    </row>
    <row r="5316" spans="1:12" ht="13.5">
      <c r="A5316" s="209" t="s">
        <v>8969</v>
      </c>
      <c r="B5316" s="209" t="s">
        <v>8970</v>
      </c>
      <c r="C5316" s="209" t="s">
        <v>10849</v>
      </c>
      <c r="D5316" s="209" t="s">
        <v>10850</v>
      </c>
      <c r="E5316" s="210" t="s">
        <v>357</v>
      </c>
      <c r="F5316" s="209" t="s">
        <v>357</v>
      </c>
      <c r="G5316" s="209">
        <v>95657</v>
      </c>
      <c r="H5316" s="209" t="s">
        <v>10872</v>
      </c>
      <c r="I5316" s="209" t="s">
        <v>161</v>
      </c>
      <c r="J5316" s="209" t="s">
        <v>5389</v>
      </c>
      <c r="K5316" s="210">
        <v>226.22</v>
      </c>
      <c r="L5316" s="209" t="s">
        <v>5390</v>
      </c>
    </row>
    <row r="5317" spans="1:12" ht="13.5">
      <c r="A5317" s="209" t="s">
        <v>8969</v>
      </c>
      <c r="B5317" s="209" t="s">
        <v>8970</v>
      </c>
      <c r="C5317" s="209" t="s">
        <v>10849</v>
      </c>
      <c r="D5317" s="209" t="s">
        <v>10850</v>
      </c>
      <c r="E5317" s="210" t="s">
        <v>357</v>
      </c>
      <c r="F5317" s="209" t="s">
        <v>357</v>
      </c>
      <c r="G5317" s="209">
        <v>95658</v>
      </c>
      <c r="H5317" s="209" t="s">
        <v>10873</v>
      </c>
      <c r="I5317" s="209" t="s">
        <v>161</v>
      </c>
      <c r="J5317" s="209" t="s">
        <v>5389</v>
      </c>
      <c r="K5317" s="210">
        <v>423.97</v>
      </c>
      <c r="L5317" s="209" t="s">
        <v>5390</v>
      </c>
    </row>
    <row r="5318" spans="1:12" ht="13.5">
      <c r="A5318" s="209" t="s">
        <v>8969</v>
      </c>
      <c r="B5318" s="209" t="s">
        <v>8970</v>
      </c>
      <c r="C5318" s="209" t="s">
        <v>10849</v>
      </c>
      <c r="D5318" s="209" t="s">
        <v>10850</v>
      </c>
      <c r="E5318" s="210" t="s">
        <v>357</v>
      </c>
      <c r="F5318" s="209" t="s">
        <v>357</v>
      </c>
      <c r="G5318" s="209">
        <v>95659</v>
      </c>
      <c r="H5318" s="209" t="s">
        <v>10874</v>
      </c>
      <c r="I5318" s="209" t="s">
        <v>161</v>
      </c>
      <c r="J5318" s="209" t="s">
        <v>5389</v>
      </c>
      <c r="K5318" s="210">
        <v>591.17999999999995</v>
      </c>
      <c r="L5318" s="209" t="s">
        <v>5390</v>
      </c>
    </row>
    <row r="5319" spans="1:12" ht="13.5">
      <c r="A5319" s="209" t="s">
        <v>8969</v>
      </c>
      <c r="B5319" s="209" t="s">
        <v>8970</v>
      </c>
      <c r="C5319" s="209" t="s">
        <v>10849</v>
      </c>
      <c r="D5319" s="209" t="s">
        <v>10850</v>
      </c>
      <c r="E5319" s="210" t="s">
        <v>357</v>
      </c>
      <c r="F5319" s="209" t="s">
        <v>357</v>
      </c>
      <c r="G5319" s="209">
        <v>95660</v>
      </c>
      <c r="H5319" s="209" t="s">
        <v>10875</v>
      </c>
      <c r="I5319" s="209" t="s">
        <v>161</v>
      </c>
      <c r="J5319" s="209" t="s">
        <v>5389</v>
      </c>
      <c r="K5319" s="210">
        <v>843.65</v>
      </c>
      <c r="L5319" s="209" t="s">
        <v>5390</v>
      </c>
    </row>
    <row r="5320" spans="1:12" ht="13.5">
      <c r="A5320" s="209" t="s">
        <v>8969</v>
      </c>
      <c r="B5320" s="209" t="s">
        <v>8970</v>
      </c>
      <c r="C5320" s="209" t="s">
        <v>10849</v>
      </c>
      <c r="D5320" s="209" t="s">
        <v>10850</v>
      </c>
      <c r="E5320" s="210" t="s">
        <v>357</v>
      </c>
      <c r="F5320" s="209" t="s">
        <v>357</v>
      </c>
      <c r="G5320" s="209">
        <v>95661</v>
      </c>
      <c r="H5320" s="209" t="s">
        <v>10876</v>
      </c>
      <c r="I5320" s="209" t="s">
        <v>161</v>
      </c>
      <c r="J5320" s="209" t="s">
        <v>5389</v>
      </c>
      <c r="K5320" s="210">
        <v>289.92</v>
      </c>
      <c r="L5320" s="209" t="s">
        <v>5390</v>
      </c>
    </row>
    <row r="5321" spans="1:12" ht="13.5">
      <c r="A5321" s="209" t="s">
        <v>8969</v>
      </c>
      <c r="B5321" s="209" t="s">
        <v>8970</v>
      </c>
      <c r="C5321" s="209" t="s">
        <v>10849</v>
      </c>
      <c r="D5321" s="209" t="s">
        <v>10850</v>
      </c>
      <c r="E5321" s="210" t="s">
        <v>357</v>
      </c>
      <c r="F5321" s="209" t="s">
        <v>357</v>
      </c>
      <c r="G5321" s="209">
        <v>95662</v>
      </c>
      <c r="H5321" s="209" t="s">
        <v>10877</v>
      </c>
      <c r="I5321" s="209" t="s">
        <v>161</v>
      </c>
      <c r="J5321" s="209" t="s">
        <v>5389</v>
      </c>
      <c r="K5321" s="210">
        <v>552.33000000000004</v>
      </c>
      <c r="L5321" s="209" t="s">
        <v>5390</v>
      </c>
    </row>
    <row r="5322" spans="1:12" ht="13.5">
      <c r="A5322" s="209" t="s">
        <v>8969</v>
      </c>
      <c r="B5322" s="209" t="s">
        <v>8970</v>
      </c>
      <c r="C5322" s="209" t="s">
        <v>10849</v>
      </c>
      <c r="D5322" s="209" t="s">
        <v>10850</v>
      </c>
      <c r="E5322" s="210" t="s">
        <v>357</v>
      </c>
      <c r="F5322" s="209" t="s">
        <v>357</v>
      </c>
      <c r="G5322" s="209">
        <v>95663</v>
      </c>
      <c r="H5322" s="209" t="s">
        <v>10878</v>
      </c>
      <c r="I5322" s="209" t="s">
        <v>161</v>
      </c>
      <c r="J5322" s="209" t="s">
        <v>5389</v>
      </c>
      <c r="K5322" s="210">
        <v>833.56</v>
      </c>
      <c r="L5322" s="209" t="s">
        <v>5390</v>
      </c>
    </row>
    <row r="5323" spans="1:12" ht="13.5">
      <c r="A5323" s="209" t="s">
        <v>8969</v>
      </c>
      <c r="B5323" s="209" t="s">
        <v>8970</v>
      </c>
      <c r="C5323" s="209" t="s">
        <v>10849</v>
      </c>
      <c r="D5323" s="209" t="s">
        <v>10850</v>
      </c>
      <c r="E5323" s="210" t="s">
        <v>357</v>
      </c>
      <c r="F5323" s="209" t="s">
        <v>357</v>
      </c>
      <c r="G5323" s="209">
        <v>95664</v>
      </c>
      <c r="H5323" s="209" t="s">
        <v>10879</v>
      </c>
      <c r="I5323" s="209" t="s">
        <v>161</v>
      </c>
      <c r="J5323" s="209" t="s">
        <v>5389</v>
      </c>
      <c r="K5323" s="211">
        <v>1097.58</v>
      </c>
      <c r="L5323" s="209" t="s">
        <v>5390</v>
      </c>
    </row>
    <row r="5324" spans="1:12" ht="13.5">
      <c r="A5324" s="209" t="s">
        <v>8969</v>
      </c>
      <c r="B5324" s="209" t="s">
        <v>8970</v>
      </c>
      <c r="C5324" s="209" t="s">
        <v>10849</v>
      </c>
      <c r="D5324" s="209" t="s">
        <v>10850</v>
      </c>
      <c r="E5324" s="210" t="s">
        <v>357</v>
      </c>
      <c r="F5324" s="209" t="s">
        <v>357</v>
      </c>
      <c r="G5324" s="209">
        <v>95665</v>
      </c>
      <c r="H5324" s="209" t="s">
        <v>10880</v>
      </c>
      <c r="I5324" s="209" t="s">
        <v>161</v>
      </c>
      <c r="J5324" s="209" t="s">
        <v>5389</v>
      </c>
      <c r="K5324" s="210">
        <v>237.14</v>
      </c>
      <c r="L5324" s="209" t="s">
        <v>5390</v>
      </c>
    </row>
    <row r="5325" spans="1:12" ht="13.5">
      <c r="A5325" s="209" t="s">
        <v>8969</v>
      </c>
      <c r="B5325" s="209" t="s">
        <v>8970</v>
      </c>
      <c r="C5325" s="209" t="s">
        <v>10849</v>
      </c>
      <c r="D5325" s="209" t="s">
        <v>10850</v>
      </c>
      <c r="E5325" s="210" t="s">
        <v>357</v>
      </c>
      <c r="F5325" s="209" t="s">
        <v>357</v>
      </c>
      <c r="G5325" s="209">
        <v>95666</v>
      </c>
      <c r="H5325" s="209" t="s">
        <v>10881</v>
      </c>
      <c r="I5325" s="209" t="s">
        <v>161</v>
      </c>
      <c r="J5325" s="209" t="s">
        <v>5389</v>
      </c>
      <c r="K5325" s="210">
        <v>449.66</v>
      </c>
      <c r="L5325" s="209" t="s">
        <v>5390</v>
      </c>
    </row>
    <row r="5326" spans="1:12" ht="13.5">
      <c r="A5326" s="209" t="s">
        <v>8969</v>
      </c>
      <c r="B5326" s="209" t="s">
        <v>8970</v>
      </c>
      <c r="C5326" s="209" t="s">
        <v>10849</v>
      </c>
      <c r="D5326" s="209" t="s">
        <v>10850</v>
      </c>
      <c r="E5326" s="210" t="s">
        <v>357</v>
      </c>
      <c r="F5326" s="209" t="s">
        <v>357</v>
      </c>
      <c r="G5326" s="209">
        <v>95667</v>
      </c>
      <c r="H5326" s="209" t="s">
        <v>10882</v>
      </c>
      <c r="I5326" s="209" t="s">
        <v>161</v>
      </c>
      <c r="J5326" s="209" t="s">
        <v>5389</v>
      </c>
      <c r="K5326" s="210">
        <v>671.59</v>
      </c>
      <c r="L5326" s="209" t="s">
        <v>5390</v>
      </c>
    </row>
    <row r="5327" spans="1:12" ht="13.5">
      <c r="A5327" s="209" t="s">
        <v>8969</v>
      </c>
      <c r="B5327" s="209" t="s">
        <v>8970</v>
      </c>
      <c r="C5327" s="209" t="s">
        <v>10849</v>
      </c>
      <c r="D5327" s="209" t="s">
        <v>10850</v>
      </c>
      <c r="E5327" s="210" t="s">
        <v>357</v>
      </c>
      <c r="F5327" s="209" t="s">
        <v>357</v>
      </c>
      <c r="G5327" s="209">
        <v>95668</v>
      </c>
      <c r="H5327" s="209" t="s">
        <v>10883</v>
      </c>
      <c r="I5327" s="209" t="s">
        <v>161</v>
      </c>
      <c r="J5327" s="209" t="s">
        <v>5389</v>
      </c>
      <c r="K5327" s="210">
        <v>880.44</v>
      </c>
      <c r="L5327" s="209" t="s">
        <v>5390</v>
      </c>
    </row>
    <row r="5328" spans="1:12" ht="13.5">
      <c r="A5328" s="209" t="s">
        <v>8969</v>
      </c>
      <c r="B5328" s="209" t="s">
        <v>8970</v>
      </c>
      <c r="C5328" s="209" t="s">
        <v>10849</v>
      </c>
      <c r="D5328" s="209" t="s">
        <v>10850</v>
      </c>
      <c r="E5328" s="210" t="s">
        <v>357</v>
      </c>
      <c r="F5328" s="209" t="s">
        <v>357</v>
      </c>
      <c r="G5328" s="209">
        <v>95669</v>
      </c>
      <c r="H5328" s="209" t="s">
        <v>10884</v>
      </c>
      <c r="I5328" s="209" t="s">
        <v>161</v>
      </c>
      <c r="J5328" s="209" t="s">
        <v>5389</v>
      </c>
      <c r="K5328" s="210">
        <v>311.44</v>
      </c>
      <c r="L5328" s="209" t="s">
        <v>5390</v>
      </c>
    </row>
    <row r="5329" spans="1:12" ht="13.5">
      <c r="A5329" s="209" t="s">
        <v>8969</v>
      </c>
      <c r="B5329" s="209" t="s">
        <v>8970</v>
      </c>
      <c r="C5329" s="209" t="s">
        <v>10849</v>
      </c>
      <c r="D5329" s="209" t="s">
        <v>10850</v>
      </c>
      <c r="E5329" s="210" t="s">
        <v>357</v>
      </c>
      <c r="F5329" s="209" t="s">
        <v>357</v>
      </c>
      <c r="G5329" s="209">
        <v>95670</v>
      </c>
      <c r="H5329" s="209" t="s">
        <v>10885</v>
      </c>
      <c r="I5329" s="209" t="s">
        <v>161</v>
      </c>
      <c r="J5329" s="209" t="s">
        <v>5389</v>
      </c>
      <c r="K5329" s="210">
        <v>576.73</v>
      </c>
      <c r="L5329" s="209" t="s">
        <v>5390</v>
      </c>
    </row>
    <row r="5330" spans="1:12" ht="13.5">
      <c r="A5330" s="209" t="s">
        <v>8969</v>
      </c>
      <c r="B5330" s="209" t="s">
        <v>8970</v>
      </c>
      <c r="C5330" s="209" t="s">
        <v>10849</v>
      </c>
      <c r="D5330" s="209" t="s">
        <v>10850</v>
      </c>
      <c r="E5330" s="210" t="s">
        <v>357</v>
      </c>
      <c r="F5330" s="209" t="s">
        <v>357</v>
      </c>
      <c r="G5330" s="209">
        <v>95671</v>
      </c>
      <c r="H5330" s="209" t="s">
        <v>10886</v>
      </c>
      <c r="I5330" s="209" t="s">
        <v>161</v>
      </c>
      <c r="J5330" s="209" t="s">
        <v>5389</v>
      </c>
      <c r="K5330" s="210">
        <v>865.42</v>
      </c>
      <c r="L5330" s="209" t="s">
        <v>5390</v>
      </c>
    </row>
    <row r="5331" spans="1:12" ht="13.5">
      <c r="A5331" s="209" t="s">
        <v>8969</v>
      </c>
      <c r="B5331" s="209" t="s">
        <v>8970</v>
      </c>
      <c r="C5331" s="209" t="s">
        <v>10849</v>
      </c>
      <c r="D5331" s="209" t="s">
        <v>10850</v>
      </c>
      <c r="E5331" s="210" t="s">
        <v>357</v>
      </c>
      <c r="F5331" s="209" t="s">
        <v>357</v>
      </c>
      <c r="G5331" s="209">
        <v>95672</v>
      </c>
      <c r="H5331" s="209" t="s">
        <v>10887</v>
      </c>
      <c r="I5331" s="209" t="s">
        <v>161</v>
      </c>
      <c r="J5331" s="209" t="s">
        <v>5389</v>
      </c>
      <c r="K5331" s="211">
        <v>1157.22</v>
      </c>
      <c r="L5331" s="209" t="s">
        <v>5390</v>
      </c>
    </row>
    <row r="5332" spans="1:12" ht="13.5">
      <c r="A5332" s="209" t="s">
        <v>8969</v>
      </c>
      <c r="B5332" s="209" t="s">
        <v>8970</v>
      </c>
      <c r="C5332" s="209" t="s">
        <v>10849</v>
      </c>
      <c r="D5332" s="209" t="s">
        <v>10850</v>
      </c>
      <c r="E5332" s="210" t="s">
        <v>357</v>
      </c>
      <c r="F5332" s="209" t="s">
        <v>357</v>
      </c>
      <c r="G5332" s="209">
        <v>95673</v>
      </c>
      <c r="H5332" s="209" t="s">
        <v>10888</v>
      </c>
      <c r="I5332" s="209" t="s">
        <v>161</v>
      </c>
      <c r="J5332" s="209" t="s">
        <v>5389</v>
      </c>
      <c r="K5332" s="210">
        <v>110.57</v>
      </c>
      <c r="L5332" s="209" t="s">
        <v>5390</v>
      </c>
    </row>
    <row r="5333" spans="1:12" ht="13.5">
      <c r="A5333" s="209" t="s">
        <v>8969</v>
      </c>
      <c r="B5333" s="209" t="s">
        <v>8970</v>
      </c>
      <c r="C5333" s="209" t="s">
        <v>10849</v>
      </c>
      <c r="D5333" s="209" t="s">
        <v>10850</v>
      </c>
      <c r="E5333" s="210" t="s">
        <v>357</v>
      </c>
      <c r="F5333" s="209" t="s">
        <v>357</v>
      </c>
      <c r="G5333" s="209">
        <v>95674</v>
      </c>
      <c r="H5333" s="209" t="s">
        <v>10889</v>
      </c>
      <c r="I5333" s="209" t="s">
        <v>161</v>
      </c>
      <c r="J5333" s="209" t="s">
        <v>5389</v>
      </c>
      <c r="K5333" s="210">
        <v>117.36</v>
      </c>
      <c r="L5333" s="209" t="s">
        <v>5390</v>
      </c>
    </row>
    <row r="5334" spans="1:12" ht="13.5">
      <c r="A5334" s="209" t="s">
        <v>8969</v>
      </c>
      <c r="B5334" s="209" t="s">
        <v>8970</v>
      </c>
      <c r="C5334" s="209" t="s">
        <v>10849</v>
      </c>
      <c r="D5334" s="209" t="s">
        <v>10850</v>
      </c>
      <c r="E5334" s="210" t="s">
        <v>357</v>
      </c>
      <c r="F5334" s="209" t="s">
        <v>357</v>
      </c>
      <c r="G5334" s="209">
        <v>95675</v>
      </c>
      <c r="H5334" s="209" t="s">
        <v>10890</v>
      </c>
      <c r="I5334" s="209" t="s">
        <v>161</v>
      </c>
      <c r="J5334" s="209" t="s">
        <v>5389</v>
      </c>
      <c r="K5334" s="210">
        <v>143.32</v>
      </c>
      <c r="L5334" s="209" t="s">
        <v>5390</v>
      </c>
    </row>
    <row r="5335" spans="1:12" ht="13.5">
      <c r="A5335" s="209" t="s">
        <v>8969</v>
      </c>
      <c r="B5335" s="209" t="s">
        <v>8970</v>
      </c>
      <c r="C5335" s="209" t="s">
        <v>10849</v>
      </c>
      <c r="D5335" s="209" t="s">
        <v>10850</v>
      </c>
      <c r="E5335" s="210" t="s">
        <v>357</v>
      </c>
      <c r="F5335" s="209" t="s">
        <v>357</v>
      </c>
      <c r="G5335" s="209">
        <v>95676</v>
      </c>
      <c r="H5335" s="209" t="s">
        <v>10891</v>
      </c>
      <c r="I5335" s="209" t="s">
        <v>161</v>
      </c>
      <c r="J5335" s="209" t="s">
        <v>5447</v>
      </c>
      <c r="K5335" s="210">
        <v>126.45</v>
      </c>
      <c r="L5335" s="209" t="s">
        <v>5390</v>
      </c>
    </row>
    <row r="5336" spans="1:12" ht="13.5">
      <c r="A5336" s="209" t="s">
        <v>8969</v>
      </c>
      <c r="B5336" s="209" t="s">
        <v>8970</v>
      </c>
      <c r="C5336" s="209" t="s">
        <v>10849</v>
      </c>
      <c r="D5336" s="209" t="s">
        <v>10850</v>
      </c>
      <c r="E5336" s="210" t="s">
        <v>357</v>
      </c>
      <c r="F5336" s="209" t="s">
        <v>357</v>
      </c>
      <c r="G5336" s="209">
        <v>97741</v>
      </c>
      <c r="H5336" s="209" t="s">
        <v>10892</v>
      </c>
      <c r="I5336" s="209" t="s">
        <v>161</v>
      </c>
      <c r="J5336" s="209" t="s">
        <v>5447</v>
      </c>
      <c r="K5336" s="210">
        <v>161.79</v>
      </c>
      <c r="L5336" s="209" t="s">
        <v>5390</v>
      </c>
    </row>
    <row r="5337" spans="1:12" ht="13.5">
      <c r="A5337" s="209" t="s">
        <v>8969</v>
      </c>
      <c r="B5337" s="209" t="s">
        <v>8970</v>
      </c>
      <c r="C5337" s="209" t="s">
        <v>8833</v>
      </c>
      <c r="D5337" s="209" t="s">
        <v>10893</v>
      </c>
      <c r="E5337" s="210" t="s">
        <v>357</v>
      </c>
      <c r="F5337" s="209" t="s">
        <v>357</v>
      </c>
      <c r="G5337" s="209">
        <v>90436</v>
      </c>
      <c r="H5337" s="209" t="s">
        <v>10894</v>
      </c>
      <c r="I5337" s="209" t="s">
        <v>161</v>
      </c>
      <c r="J5337" s="209" t="s">
        <v>5447</v>
      </c>
      <c r="K5337" s="210">
        <v>12.07</v>
      </c>
      <c r="L5337" s="209" t="s">
        <v>5390</v>
      </c>
    </row>
    <row r="5338" spans="1:12" ht="13.5">
      <c r="A5338" s="209" t="s">
        <v>8969</v>
      </c>
      <c r="B5338" s="209" t="s">
        <v>8970</v>
      </c>
      <c r="C5338" s="209" t="s">
        <v>8833</v>
      </c>
      <c r="D5338" s="209" t="s">
        <v>10893</v>
      </c>
      <c r="E5338" s="210" t="s">
        <v>357</v>
      </c>
      <c r="F5338" s="209" t="s">
        <v>357</v>
      </c>
      <c r="G5338" s="209">
        <v>90437</v>
      </c>
      <c r="H5338" s="209" t="s">
        <v>10895</v>
      </c>
      <c r="I5338" s="209" t="s">
        <v>161</v>
      </c>
      <c r="J5338" s="209" t="s">
        <v>5447</v>
      </c>
      <c r="K5338" s="210">
        <v>29.33</v>
      </c>
      <c r="L5338" s="209" t="s">
        <v>5390</v>
      </c>
    </row>
    <row r="5339" spans="1:12" ht="13.5">
      <c r="A5339" s="209" t="s">
        <v>8969</v>
      </c>
      <c r="B5339" s="209" t="s">
        <v>8970</v>
      </c>
      <c r="C5339" s="209" t="s">
        <v>8833</v>
      </c>
      <c r="D5339" s="209" t="s">
        <v>10893</v>
      </c>
      <c r="E5339" s="210" t="s">
        <v>357</v>
      </c>
      <c r="F5339" s="209" t="s">
        <v>357</v>
      </c>
      <c r="G5339" s="209">
        <v>90438</v>
      </c>
      <c r="H5339" s="209" t="s">
        <v>10896</v>
      </c>
      <c r="I5339" s="209" t="s">
        <v>161</v>
      </c>
      <c r="J5339" s="209" t="s">
        <v>5447</v>
      </c>
      <c r="K5339" s="210">
        <v>42.03</v>
      </c>
      <c r="L5339" s="209" t="s">
        <v>5390</v>
      </c>
    </row>
    <row r="5340" spans="1:12" ht="13.5">
      <c r="A5340" s="209" t="s">
        <v>8969</v>
      </c>
      <c r="B5340" s="209" t="s">
        <v>8970</v>
      </c>
      <c r="C5340" s="209" t="s">
        <v>8833</v>
      </c>
      <c r="D5340" s="209" t="s">
        <v>10893</v>
      </c>
      <c r="E5340" s="210" t="s">
        <v>357</v>
      </c>
      <c r="F5340" s="209" t="s">
        <v>357</v>
      </c>
      <c r="G5340" s="209">
        <v>90439</v>
      </c>
      <c r="H5340" s="209" t="s">
        <v>10897</v>
      </c>
      <c r="I5340" s="209" t="s">
        <v>161</v>
      </c>
      <c r="J5340" s="209" t="s">
        <v>5447</v>
      </c>
      <c r="K5340" s="210">
        <v>48.07</v>
      </c>
      <c r="L5340" s="209" t="s">
        <v>5390</v>
      </c>
    </row>
    <row r="5341" spans="1:12" ht="13.5">
      <c r="A5341" s="209" t="s">
        <v>8969</v>
      </c>
      <c r="B5341" s="209" t="s">
        <v>8970</v>
      </c>
      <c r="C5341" s="209" t="s">
        <v>8833</v>
      </c>
      <c r="D5341" s="209" t="s">
        <v>10893</v>
      </c>
      <c r="E5341" s="210" t="s">
        <v>357</v>
      </c>
      <c r="F5341" s="209" t="s">
        <v>357</v>
      </c>
      <c r="G5341" s="209">
        <v>90440</v>
      </c>
      <c r="H5341" s="209" t="s">
        <v>10898</v>
      </c>
      <c r="I5341" s="209" t="s">
        <v>161</v>
      </c>
      <c r="J5341" s="209" t="s">
        <v>5447</v>
      </c>
      <c r="K5341" s="210">
        <v>76.989999999999995</v>
      </c>
      <c r="L5341" s="209" t="s">
        <v>5390</v>
      </c>
    </row>
    <row r="5342" spans="1:12" ht="13.5">
      <c r="A5342" s="209" t="s">
        <v>8969</v>
      </c>
      <c r="B5342" s="209" t="s">
        <v>8970</v>
      </c>
      <c r="C5342" s="209" t="s">
        <v>8833</v>
      </c>
      <c r="D5342" s="209" t="s">
        <v>10893</v>
      </c>
      <c r="E5342" s="210" t="s">
        <v>357</v>
      </c>
      <c r="F5342" s="209" t="s">
        <v>357</v>
      </c>
      <c r="G5342" s="209">
        <v>90441</v>
      </c>
      <c r="H5342" s="209" t="s">
        <v>10899</v>
      </c>
      <c r="I5342" s="209" t="s">
        <v>161</v>
      </c>
      <c r="J5342" s="209" t="s">
        <v>5447</v>
      </c>
      <c r="K5342" s="210">
        <v>98.34</v>
      </c>
      <c r="L5342" s="209" t="s">
        <v>5390</v>
      </c>
    </row>
    <row r="5343" spans="1:12" ht="13.5">
      <c r="A5343" s="209" t="s">
        <v>8969</v>
      </c>
      <c r="B5343" s="209" t="s">
        <v>8970</v>
      </c>
      <c r="C5343" s="209" t="s">
        <v>8833</v>
      </c>
      <c r="D5343" s="209" t="s">
        <v>10893</v>
      </c>
      <c r="E5343" s="210" t="s">
        <v>357</v>
      </c>
      <c r="F5343" s="209" t="s">
        <v>357</v>
      </c>
      <c r="G5343" s="209">
        <v>90443</v>
      </c>
      <c r="H5343" s="209" t="s">
        <v>10900</v>
      </c>
      <c r="I5343" s="209" t="s">
        <v>148</v>
      </c>
      <c r="J5343" s="209" t="s">
        <v>5447</v>
      </c>
      <c r="K5343" s="210">
        <v>10.97</v>
      </c>
      <c r="L5343" s="209" t="s">
        <v>5390</v>
      </c>
    </row>
    <row r="5344" spans="1:12" ht="13.5">
      <c r="A5344" s="209" t="s">
        <v>8969</v>
      </c>
      <c r="B5344" s="209" t="s">
        <v>8970</v>
      </c>
      <c r="C5344" s="209" t="s">
        <v>8833</v>
      </c>
      <c r="D5344" s="209" t="s">
        <v>10893</v>
      </c>
      <c r="E5344" s="210" t="s">
        <v>357</v>
      </c>
      <c r="F5344" s="209" t="s">
        <v>357</v>
      </c>
      <c r="G5344" s="209">
        <v>90444</v>
      </c>
      <c r="H5344" s="209" t="s">
        <v>10901</v>
      </c>
      <c r="I5344" s="209" t="s">
        <v>148</v>
      </c>
      <c r="J5344" s="209" t="s">
        <v>5447</v>
      </c>
      <c r="K5344" s="210">
        <v>20.63</v>
      </c>
      <c r="L5344" s="209" t="s">
        <v>5390</v>
      </c>
    </row>
    <row r="5345" spans="1:12" ht="13.5">
      <c r="A5345" s="209" t="s">
        <v>8969</v>
      </c>
      <c r="B5345" s="209" t="s">
        <v>8970</v>
      </c>
      <c r="C5345" s="209" t="s">
        <v>8833</v>
      </c>
      <c r="D5345" s="209" t="s">
        <v>10893</v>
      </c>
      <c r="E5345" s="210" t="s">
        <v>357</v>
      </c>
      <c r="F5345" s="209" t="s">
        <v>357</v>
      </c>
      <c r="G5345" s="209">
        <v>90445</v>
      </c>
      <c r="H5345" s="209" t="s">
        <v>10902</v>
      </c>
      <c r="I5345" s="209" t="s">
        <v>148</v>
      </c>
      <c r="J5345" s="209" t="s">
        <v>5447</v>
      </c>
      <c r="K5345" s="210">
        <v>22.02</v>
      </c>
      <c r="L5345" s="209" t="s">
        <v>5390</v>
      </c>
    </row>
    <row r="5346" spans="1:12" ht="13.5">
      <c r="A5346" s="209" t="s">
        <v>8969</v>
      </c>
      <c r="B5346" s="209" t="s">
        <v>8970</v>
      </c>
      <c r="C5346" s="209" t="s">
        <v>8833</v>
      </c>
      <c r="D5346" s="209" t="s">
        <v>10893</v>
      </c>
      <c r="E5346" s="210" t="s">
        <v>357</v>
      </c>
      <c r="F5346" s="209" t="s">
        <v>357</v>
      </c>
      <c r="G5346" s="209">
        <v>90446</v>
      </c>
      <c r="H5346" s="209" t="s">
        <v>10903</v>
      </c>
      <c r="I5346" s="209" t="s">
        <v>148</v>
      </c>
      <c r="J5346" s="209" t="s">
        <v>5447</v>
      </c>
      <c r="K5346" s="210">
        <v>23.91</v>
      </c>
      <c r="L5346" s="209" t="s">
        <v>5390</v>
      </c>
    </row>
    <row r="5347" spans="1:12" ht="13.5">
      <c r="A5347" s="209" t="s">
        <v>8969</v>
      </c>
      <c r="B5347" s="209" t="s">
        <v>8970</v>
      </c>
      <c r="C5347" s="209" t="s">
        <v>8833</v>
      </c>
      <c r="D5347" s="209" t="s">
        <v>10893</v>
      </c>
      <c r="E5347" s="210" t="s">
        <v>357</v>
      </c>
      <c r="F5347" s="209" t="s">
        <v>357</v>
      </c>
      <c r="G5347" s="209">
        <v>90447</v>
      </c>
      <c r="H5347" s="209" t="s">
        <v>10904</v>
      </c>
      <c r="I5347" s="209" t="s">
        <v>148</v>
      </c>
      <c r="J5347" s="209" t="s">
        <v>5447</v>
      </c>
      <c r="K5347" s="210">
        <v>5.52</v>
      </c>
      <c r="L5347" s="209" t="s">
        <v>5390</v>
      </c>
    </row>
    <row r="5348" spans="1:12" ht="13.5">
      <c r="A5348" s="209" t="s">
        <v>8969</v>
      </c>
      <c r="B5348" s="209" t="s">
        <v>8970</v>
      </c>
      <c r="C5348" s="209" t="s">
        <v>8833</v>
      </c>
      <c r="D5348" s="209" t="s">
        <v>10893</v>
      </c>
      <c r="E5348" s="210" t="s">
        <v>357</v>
      </c>
      <c r="F5348" s="209" t="s">
        <v>357</v>
      </c>
      <c r="G5348" s="209">
        <v>90451</v>
      </c>
      <c r="H5348" s="209" t="s">
        <v>10905</v>
      </c>
      <c r="I5348" s="209" t="s">
        <v>161</v>
      </c>
      <c r="J5348" s="209" t="s">
        <v>5389</v>
      </c>
      <c r="K5348" s="210">
        <v>4.5</v>
      </c>
      <c r="L5348" s="209" t="s">
        <v>5390</v>
      </c>
    </row>
    <row r="5349" spans="1:12" ht="13.5">
      <c r="A5349" s="209" t="s">
        <v>8969</v>
      </c>
      <c r="B5349" s="209" t="s">
        <v>8970</v>
      </c>
      <c r="C5349" s="209" t="s">
        <v>8833</v>
      </c>
      <c r="D5349" s="209" t="s">
        <v>10893</v>
      </c>
      <c r="E5349" s="210" t="s">
        <v>357</v>
      </c>
      <c r="F5349" s="209" t="s">
        <v>357</v>
      </c>
      <c r="G5349" s="209">
        <v>90452</v>
      </c>
      <c r="H5349" s="209" t="s">
        <v>10906</v>
      </c>
      <c r="I5349" s="209" t="s">
        <v>161</v>
      </c>
      <c r="J5349" s="209" t="s">
        <v>5389</v>
      </c>
      <c r="K5349" s="210">
        <v>27.12</v>
      </c>
      <c r="L5349" s="209" t="s">
        <v>5390</v>
      </c>
    </row>
    <row r="5350" spans="1:12" ht="13.5">
      <c r="A5350" s="209" t="s">
        <v>8969</v>
      </c>
      <c r="B5350" s="209" t="s">
        <v>8970</v>
      </c>
      <c r="C5350" s="209" t="s">
        <v>8833</v>
      </c>
      <c r="D5350" s="209" t="s">
        <v>10893</v>
      </c>
      <c r="E5350" s="210" t="s">
        <v>357</v>
      </c>
      <c r="F5350" s="209" t="s">
        <v>357</v>
      </c>
      <c r="G5350" s="209">
        <v>90453</v>
      </c>
      <c r="H5350" s="209" t="s">
        <v>10907</v>
      </c>
      <c r="I5350" s="209" t="s">
        <v>161</v>
      </c>
      <c r="J5350" s="209" t="s">
        <v>5447</v>
      </c>
      <c r="K5350" s="210">
        <v>2.8</v>
      </c>
      <c r="L5350" s="209" t="s">
        <v>5390</v>
      </c>
    </row>
    <row r="5351" spans="1:12" ht="13.5">
      <c r="A5351" s="209" t="s">
        <v>8969</v>
      </c>
      <c r="B5351" s="209" t="s">
        <v>8970</v>
      </c>
      <c r="C5351" s="209" t="s">
        <v>8833</v>
      </c>
      <c r="D5351" s="209" t="s">
        <v>10893</v>
      </c>
      <c r="E5351" s="210" t="s">
        <v>357</v>
      </c>
      <c r="F5351" s="209" t="s">
        <v>357</v>
      </c>
      <c r="G5351" s="209">
        <v>90454</v>
      </c>
      <c r="H5351" s="209" t="s">
        <v>10908</v>
      </c>
      <c r="I5351" s="209" t="s">
        <v>161</v>
      </c>
      <c r="J5351" s="209" t="s">
        <v>5447</v>
      </c>
      <c r="K5351" s="210">
        <v>4.9400000000000004</v>
      </c>
      <c r="L5351" s="209" t="s">
        <v>5390</v>
      </c>
    </row>
    <row r="5352" spans="1:12" ht="13.5">
      <c r="A5352" s="209" t="s">
        <v>8969</v>
      </c>
      <c r="B5352" s="209" t="s">
        <v>8970</v>
      </c>
      <c r="C5352" s="209" t="s">
        <v>8833</v>
      </c>
      <c r="D5352" s="209" t="s">
        <v>10893</v>
      </c>
      <c r="E5352" s="210" t="s">
        <v>357</v>
      </c>
      <c r="F5352" s="209" t="s">
        <v>357</v>
      </c>
      <c r="G5352" s="209">
        <v>90455</v>
      </c>
      <c r="H5352" s="209" t="s">
        <v>10909</v>
      </c>
      <c r="I5352" s="209" t="s">
        <v>161</v>
      </c>
      <c r="J5352" s="209" t="s">
        <v>5447</v>
      </c>
      <c r="K5352" s="210">
        <v>6.2</v>
      </c>
      <c r="L5352" s="209" t="s">
        <v>5390</v>
      </c>
    </row>
    <row r="5353" spans="1:12" ht="13.5">
      <c r="A5353" s="209" t="s">
        <v>8969</v>
      </c>
      <c r="B5353" s="209" t="s">
        <v>8970</v>
      </c>
      <c r="C5353" s="209" t="s">
        <v>8833</v>
      </c>
      <c r="D5353" s="209" t="s">
        <v>10893</v>
      </c>
      <c r="E5353" s="210" t="s">
        <v>357</v>
      </c>
      <c r="F5353" s="209" t="s">
        <v>357</v>
      </c>
      <c r="G5353" s="209">
        <v>90456</v>
      </c>
      <c r="H5353" s="209" t="s">
        <v>10910</v>
      </c>
      <c r="I5353" s="209" t="s">
        <v>161</v>
      </c>
      <c r="J5353" s="209" t="s">
        <v>5447</v>
      </c>
      <c r="K5353" s="210">
        <v>3.52</v>
      </c>
      <c r="L5353" s="209" t="s">
        <v>5390</v>
      </c>
    </row>
    <row r="5354" spans="1:12" ht="13.5">
      <c r="A5354" s="209" t="s">
        <v>8969</v>
      </c>
      <c r="B5354" s="209" t="s">
        <v>8970</v>
      </c>
      <c r="C5354" s="209" t="s">
        <v>8833</v>
      </c>
      <c r="D5354" s="209" t="s">
        <v>10893</v>
      </c>
      <c r="E5354" s="210" t="s">
        <v>357</v>
      </c>
      <c r="F5354" s="209" t="s">
        <v>357</v>
      </c>
      <c r="G5354" s="209">
        <v>90457</v>
      </c>
      <c r="H5354" s="209" t="s">
        <v>10911</v>
      </c>
      <c r="I5354" s="209" t="s">
        <v>161</v>
      </c>
      <c r="J5354" s="209" t="s">
        <v>5447</v>
      </c>
      <c r="K5354" s="210">
        <v>8.0299999999999994</v>
      </c>
      <c r="L5354" s="209" t="s">
        <v>5390</v>
      </c>
    </row>
    <row r="5355" spans="1:12" ht="13.5">
      <c r="A5355" s="209" t="s">
        <v>8969</v>
      </c>
      <c r="B5355" s="209" t="s">
        <v>8970</v>
      </c>
      <c r="C5355" s="209" t="s">
        <v>8833</v>
      </c>
      <c r="D5355" s="209" t="s">
        <v>10893</v>
      </c>
      <c r="E5355" s="210" t="s">
        <v>357</v>
      </c>
      <c r="F5355" s="209" t="s">
        <v>357</v>
      </c>
      <c r="G5355" s="209">
        <v>90458</v>
      </c>
      <c r="H5355" s="209" t="s">
        <v>10912</v>
      </c>
      <c r="I5355" s="209" t="s">
        <v>161</v>
      </c>
      <c r="J5355" s="209" t="s">
        <v>5447</v>
      </c>
      <c r="K5355" s="210">
        <v>22.78</v>
      </c>
      <c r="L5355" s="209" t="s">
        <v>5390</v>
      </c>
    </row>
    <row r="5356" spans="1:12" ht="13.5">
      <c r="A5356" s="209" t="s">
        <v>8969</v>
      </c>
      <c r="B5356" s="209" t="s">
        <v>8970</v>
      </c>
      <c r="C5356" s="209" t="s">
        <v>8833</v>
      </c>
      <c r="D5356" s="209" t="s">
        <v>10893</v>
      </c>
      <c r="E5356" s="210" t="s">
        <v>357</v>
      </c>
      <c r="F5356" s="209" t="s">
        <v>357</v>
      </c>
      <c r="G5356" s="209">
        <v>90459</v>
      </c>
      <c r="H5356" s="209" t="s">
        <v>10913</v>
      </c>
      <c r="I5356" s="209" t="s">
        <v>161</v>
      </c>
      <c r="J5356" s="209" t="s">
        <v>5447</v>
      </c>
      <c r="K5356" s="210">
        <v>32.14</v>
      </c>
      <c r="L5356" s="209" t="s">
        <v>5390</v>
      </c>
    </row>
    <row r="5357" spans="1:12" ht="13.5">
      <c r="A5357" s="209" t="s">
        <v>8969</v>
      </c>
      <c r="B5357" s="209" t="s">
        <v>8970</v>
      </c>
      <c r="C5357" s="209" t="s">
        <v>8833</v>
      </c>
      <c r="D5357" s="209" t="s">
        <v>10893</v>
      </c>
      <c r="E5357" s="210" t="s">
        <v>357</v>
      </c>
      <c r="F5357" s="209" t="s">
        <v>357</v>
      </c>
      <c r="G5357" s="209">
        <v>90460</v>
      </c>
      <c r="H5357" s="209" t="s">
        <v>10914</v>
      </c>
      <c r="I5357" s="209" t="s">
        <v>148</v>
      </c>
      <c r="J5357" s="209" t="s">
        <v>5389</v>
      </c>
      <c r="K5357" s="210">
        <v>12.44</v>
      </c>
      <c r="L5357" s="209" t="s">
        <v>5390</v>
      </c>
    </row>
    <row r="5358" spans="1:12" ht="13.5">
      <c r="A5358" s="209" t="s">
        <v>8969</v>
      </c>
      <c r="B5358" s="209" t="s">
        <v>8970</v>
      </c>
      <c r="C5358" s="209" t="s">
        <v>8833</v>
      </c>
      <c r="D5358" s="209" t="s">
        <v>10893</v>
      </c>
      <c r="E5358" s="210" t="s">
        <v>357</v>
      </c>
      <c r="F5358" s="209" t="s">
        <v>357</v>
      </c>
      <c r="G5358" s="209">
        <v>90461</v>
      </c>
      <c r="H5358" s="209" t="s">
        <v>10915</v>
      </c>
      <c r="I5358" s="209" t="s">
        <v>148</v>
      </c>
      <c r="J5358" s="209" t="s">
        <v>5389</v>
      </c>
      <c r="K5358" s="210">
        <v>7.69</v>
      </c>
      <c r="L5358" s="209" t="s">
        <v>5390</v>
      </c>
    </row>
    <row r="5359" spans="1:12" ht="13.5">
      <c r="A5359" s="209" t="s">
        <v>8969</v>
      </c>
      <c r="B5359" s="209" t="s">
        <v>8970</v>
      </c>
      <c r="C5359" s="209" t="s">
        <v>8833</v>
      </c>
      <c r="D5359" s="209" t="s">
        <v>10893</v>
      </c>
      <c r="E5359" s="210" t="s">
        <v>357</v>
      </c>
      <c r="F5359" s="209" t="s">
        <v>357</v>
      </c>
      <c r="G5359" s="209">
        <v>90462</v>
      </c>
      <c r="H5359" s="209" t="s">
        <v>10916</v>
      </c>
      <c r="I5359" s="209" t="s">
        <v>148</v>
      </c>
      <c r="J5359" s="209" t="s">
        <v>5389</v>
      </c>
      <c r="K5359" s="210">
        <v>1.63</v>
      </c>
      <c r="L5359" s="209" t="s">
        <v>5390</v>
      </c>
    </row>
    <row r="5360" spans="1:12" ht="13.5">
      <c r="A5360" s="209" t="s">
        <v>8969</v>
      </c>
      <c r="B5360" s="209" t="s">
        <v>8970</v>
      </c>
      <c r="C5360" s="209" t="s">
        <v>8833</v>
      </c>
      <c r="D5360" s="209" t="s">
        <v>10893</v>
      </c>
      <c r="E5360" s="210" t="s">
        <v>357</v>
      </c>
      <c r="F5360" s="209" t="s">
        <v>357</v>
      </c>
      <c r="G5360" s="209">
        <v>90463</v>
      </c>
      <c r="H5360" s="209" t="s">
        <v>10917</v>
      </c>
      <c r="I5360" s="209" t="s">
        <v>148</v>
      </c>
      <c r="J5360" s="209" t="s">
        <v>5389</v>
      </c>
      <c r="K5360" s="210">
        <v>1.38</v>
      </c>
      <c r="L5360" s="209" t="s">
        <v>5390</v>
      </c>
    </row>
    <row r="5361" spans="1:12" ht="13.5">
      <c r="A5361" s="209" t="s">
        <v>8969</v>
      </c>
      <c r="B5361" s="209" t="s">
        <v>8970</v>
      </c>
      <c r="C5361" s="209" t="s">
        <v>8833</v>
      </c>
      <c r="D5361" s="209" t="s">
        <v>10893</v>
      </c>
      <c r="E5361" s="210" t="s">
        <v>357</v>
      </c>
      <c r="F5361" s="209" t="s">
        <v>357</v>
      </c>
      <c r="G5361" s="209">
        <v>90466</v>
      </c>
      <c r="H5361" s="209" t="s">
        <v>10918</v>
      </c>
      <c r="I5361" s="209" t="s">
        <v>148</v>
      </c>
      <c r="J5361" s="209" t="s">
        <v>5447</v>
      </c>
      <c r="K5361" s="210">
        <v>11.53</v>
      </c>
      <c r="L5361" s="209" t="s">
        <v>5390</v>
      </c>
    </row>
    <row r="5362" spans="1:12" ht="13.5">
      <c r="A5362" s="209" t="s">
        <v>8969</v>
      </c>
      <c r="B5362" s="209" t="s">
        <v>8970</v>
      </c>
      <c r="C5362" s="209" t="s">
        <v>8833</v>
      </c>
      <c r="D5362" s="209" t="s">
        <v>10893</v>
      </c>
      <c r="E5362" s="210" t="s">
        <v>357</v>
      </c>
      <c r="F5362" s="209" t="s">
        <v>357</v>
      </c>
      <c r="G5362" s="209">
        <v>90467</v>
      </c>
      <c r="H5362" s="209" t="s">
        <v>10919</v>
      </c>
      <c r="I5362" s="209" t="s">
        <v>148</v>
      </c>
      <c r="J5362" s="209" t="s">
        <v>5447</v>
      </c>
      <c r="K5362" s="210">
        <v>18.29</v>
      </c>
      <c r="L5362" s="209" t="s">
        <v>5390</v>
      </c>
    </row>
    <row r="5363" spans="1:12" ht="13.5">
      <c r="A5363" s="209" t="s">
        <v>8969</v>
      </c>
      <c r="B5363" s="209" t="s">
        <v>8970</v>
      </c>
      <c r="C5363" s="209" t="s">
        <v>8833</v>
      </c>
      <c r="D5363" s="209" t="s">
        <v>10893</v>
      </c>
      <c r="E5363" s="210" t="s">
        <v>357</v>
      </c>
      <c r="F5363" s="209" t="s">
        <v>357</v>
      </c>
      <c r="G5363" s="209">
        <v>90468</v>
      </c>
      <c r="H5363" s="209" t="s">
        <v>10920</v>
      </c>
      <c r="I5363" s="209" t="s">
        <v>148</v>
      </c>
      <c r="J5363" s="209" t="s">
        <v>5447</v>
      </c>
      <c r="K5363" s="210">
        <v>5.38</v>
      </c>
      <c r="L5363" s="209" t="s">
        <v>5390</v>
      </c>
    </row>
    <row r="5364" spans="1:12" ht="13.5">
      <c r="A5364" s="209" t="s">
        <v>8969</v>
      </c>
      <c r="B5364" s="209" t="s">
        <v>8970</v>
      </c>
      <c r="C5364" s="209" t="s">
        <v>8833</v>
      </c>
      <c r="D5364" s="209" t="s">
        <v>10893</v>
      </c>
      <c r="E5364" s="210" t="s">
        <v>357</v>
      </c>
      <c r="F5364" s="209" t="s">
        <v>357</v>
      </c>
      <c r="G5364" s="209">
        <v>90469</v>
      </c>
      <c r="H5364" s="209" t="s">
        <v>10921</v>
      </c>
      <c r="I5364" s="209" t="s">
        <v>148</v>
      </c>
      <c r="J5364" s="209" t="s">
        <v>5447</v>
      </c>
      <c r="K5364" s="210">
        <v>8.67</v>
      </c>
      <c r="L5364" s="209" t="s">
        <v>5390</v>
      </c>
    </row>
    <row r="5365" spans="1:12" ht="13.5">
      <c r="A5365" s="209" t="s">
        <v>8969</v>
      </c>
      <c r="B5365" s="209" t="s">
        <v>8970</v>
      </c>
      <c r="C5365" s="209" t="s">
        <v>8833</v>
      </c>
      <c r="D5365" s="209" t="s">
        <v>10893</v>
      </c>
      <c r="E5365" s="210" t="s">
        <v>357</v>
      </c>
      <c r="F5365" s="209" t="s">
        <v>357</v>
      </c>
      <c r="G5365" s="209">
        <v>90470</v>
      </c>
      <c r="H5365" s="209" t="s">
        <v>10922</v>
      </c>
      <c r="I5365" s="209" t="s">
        <v>148</v>
      </c>
      <c r="J5365" s="209" t="s">
        <v>5447</v>
      </c>
      <c r="K5365" s="210">
        <v>12.15</v>
      </c>
      <c r="L5365" s="209" t="s">
        <v>5390</v>
      </c>
    </row>
    <row r="5366" spans="1:12" ht="13.5">
      <c r="A5366" s="209" t="s">
        <v>8969</v>
      </c>
      <c r="B5366" s="209" t="s">
        <v>8970</v>
      </c>
      <c r="C5366" s="209" t="s">
        <v>8833</v>
      </c>
      <c r="D5366" s="209" t="s">
        <v>10893</v>
      </c>
      <c r="E5366" s="210" t="s">
        <v>357</v>
      </c>
      <c r="F5366" s="209" t="s">
        <v>357</v>
      </c>
      <c r="G5366" s="209">
        <v>91166</v>
      </c>
      <c r="H5366" s="209" t="s">
        <v>10923</v>
      </c>
      <c r="I5366" s="209" t="s">
        <v>148</v>
      </c>
      <c r="J5366" s="209" t="s">
        <v>5447</v>
      </c>
      <c r="K5366" s="210">
        <v>3.87</v>
      </c>
      <c r="L5366" s="209" t="s">
        <v>5390</v>
      </c>
    </row>
    <row r="5367" spans="1:12" ht="13.5">
      <c r="A5367" s="209" t="s">
        <v>8969</v>
      </c>
      <c r="B5367" s="209" t="s">
        <v>8970</v>
      </c>
      <c r="C5367" s="209" t="s">
        <v>8833</v>
      </c>
      <c r="D5367" s="209" t="s">
        <v>10893</v>
      </c>
      <c r="E5367" s="210" t="s">
        <v>357</v>
      </c>
      <c r="F5367" s="209" t="s">
        <v>357</v>
      </c>
      <c r="G5367" s="209">
        <v>91167</v>
      </c>
      <c r="H5367" s="209" t="s">
        <v>10924</v>
      </c>
      <c r="I5367" s="209" t="s">
        <v>148</v>
      </c>
      <c r="J5367" s="209" t="s">
        <v>5447</v>
      </c>
      <c r="K5367" s="210">
        <v>11.99</v>
      </c>
      <c r="L5367" s="209" t="s">
        <v>5390</v>
      </c>
    </row>
    <row r="5368" spans="1:12" ht="13.5">
      <c r="A5368" s="209" t="s">
        <v>8969</v>
      </c>
      <c r="B5368" s="209" t="s">
        <v>8970</v>
      </c>
      <c r="C5368" s="209" t="s">
        <v>8833</v>
      </c>
      <c r="D5368" s="209" t="s">
        <v>10893</v>
      </c>
      <c r="E5368" s="210" t="s">
        <v>357</v>
      </c>
      <c r="F5368" s="209" t="s">
        <v>357</v>
      </c>
      <c r="G5368" s="209">
        <v>91168</v>
      </c>
      <c r="H5368" s="209" t="s">
        <v>10925</v>
      </c>
      <c r="I5368" s="209" t="s">
        <v>148</v>
      </c>
      <c r="J5368" s="209" t="s">
        <v>5447</v>
      </c>
      <c r="K5368" s="210">
        <v>9.15</v>
      </c>
      <c r="L5368" s="209" t="s">
        <v>5390</v>
      </c>
    </row>
    <row r="5369" spans="1:12" ht="13.5">
      <c r="A5369" s="209" t="s">
        <v>8969</v>
      </c>
      <c r="B5369" s="209" t="s">
        <v>8970</v>
      </c>
      <c r="C5369" s="209" t="s">
        <v>8833</v>
      </c>
      <c r="D5369" s="209" t="s">
        <v>10893</v>
      </c>
      <c r="E5369" s="210" t="s">
        <v>357</v>
      </c>
      <c r="F5369" s="209" t="s">
        <v>357</v>
      </c>
      <c r="G5369" s="209">
        <v>91169</v>
      </c>
      <c r="H5369" s="209" t="s">
        <v>10926</v>
      </c>
      <c r="I5369" s="209" t="s">
        <v>148</v>
      </c>
      <c r="J5369" s="209" t="s">
        <v>5447</v>
      </c>
      <c r="K5369" s="210">
        <v>10.81</v>
      </c>
      <c r="L5369" s="209" t="s">
        <v>5390</v>
      </c>
    </row>
    <row r="5370" spans="1:12" ht="13.5">
      <c r="A5370" s="209" t="s">
        <v>8969</v>
      </c>
      <c r="B5370" s="209" t="s">
        <v>8970</v>
      </c>
      <c r="C5370" s="209" t="s">
        <v>8833</v>
      </c>
      <c r="D5370" s="209" t="s">
        <v>10893</v>
      </c>
      <c r="E5370" s="210" t="s">
        <v>357</v>
      </c>
      <c r="F5370" s="209" t="s">
        <v>357</v>
      </c>
      <c r="G5370" s="209">
        <v>91170</v>
      </c>
      <c r="H5370" s="209" t="s">
        <v>10927</v>
      </c>
      <c r="I5370" s="209" t="s">
        <v>148</v>
      </c>
      <c r="J5370" s="209" t="s">
        <v>5447</v>
      </c>
      <c r="K5370" s="210">
        <v>3.08</v>
      </c>
      <c r="L5370" s="209" t="s">
        <v>5390</v>
      </c>
    </row>
    <row r="5371" spans="1:12" ht="13.5">
      <c r="A5371" s="209" t="s">
        <v>8969</v>
      </c>
      <c r="B5371" s="209" t="s">
        <v>8970</v>
      </c>
      <c r="C5371" s="209" t="s">
        <v>8833</v>
      </c>
      <c r="D5371" s="209" t="s">
        <v>10893</v>
      </c>
      <c r="E5371" s="210" t="s">
        <v>357</v>
      </c>
      <c r="F5371" s="209" t="s">
        <v>357</v>
      </c>
      <c r="G5371" s="209">
        <v>91171</v>
      </c>
      <c r="H5371" s="209" t="s">
        <v>10928</v>
      </c>
      <c r="I5371" s="209" t="s">
        <v>148</v>
      </c>
      <c r="J5371" s="209" t="s">
        <v>5447</v>
      </c>
      <c r="K5371" s="210">
        <v>3.89</v>
      </c>
      <c r="L5371" s="209" t="s">
        <v>5390</v>
      </c>
    </row>
    <row r="5372" spans="1:12" ht="13.5">
      <c r="A5372" s="209" t="s">
        <v>8969</v>
      </c>
      <c r="B5372" s="209" t="s">
        <v>8970</v>
      </c>
      <c r="C5372" s="209" t="s">
        <v>8833</v>
      </c>
      <c r="D5372" s="209" t="s">
        <v>10893</v>
      </c>
      <c r="E5372" s="210" t="s">
        <v>357</v>
      </c>
      <c r="F5372" s="209" t="s">
        <v>357</v>
      </c>
      <c r="G5372" s="209">
        <v>91172</v>
      </c>
      <c r="H5372" s="209" t="s">
        <v>10929</v>
      </c>
      <c r="I5372" s="209" t="s">
        <v>148</v>
      </c>
      <c r="J5372" s="209" t="s">
        <v>5447</v>
      </c>
      <c r="K5372" s="210">
        <v>5.71</v>
      </c>
      <c r="L5372" s="209" t="s">
        <v>5390</v>
      </c>
    </row>
    <row r="5373" spans="1:12" ht="13.5">
      <c r="A5373" s="209" t="s">
        <v>8969</v>
      </c>
      <c r="B5373" s="209" t="s">
        <v>8970</v>
      </c>
      <c r="C5373" s="209" t="s">
        <v>8833</v>
      </c>
      <c r="D5373" s="209" t="s">
        <v>10893</v>
      </c>
      <c r="E5373" s="210" t="s">
        <v>357</v>
      </c>
      <c r="F5373" s="209" t="s">
        <v>357</v>
      </c>
      <c r="G5373" s="209">
        <v>91173</v>
      </c>
      <c r="H5373" s="209" t="s">
        <v>10930</v>
      </c>
      <c r="I5373" s="209" t="s">
        <v>148</v>
      </c>
      <c r="J5373" s="209" t="s">
        <v>5447</v>
      </c>
      <c r="K5373" s="210">
        <v>1.55</v>
      </c>
      <c r="L5373" s="209" t="s">
        <v>5390</v>
      </c>
    </row>
    <row r="5374" spans="1:12" ht="13.5">
      <c r="A5374" s="209" t="s">
        <v>8969</v>
      </c>
      <c r="B5374" s="209" t="s">
        <v>8970</v>
      </c>
      <c r="C5374" s="209" t="s">
        <v>8833</v>
      </c>
      <c r="D5374" s="209" t="s">
        <v>10893</v>
      </c>
      <c r="E5374" s="210" t="s">
        <v>357</v>
      </c>
      <c r="F5374" s="209" t="s">
        <v>357</v>
      </c>
      <c r="G5374" s="209">
        <v>91174</v>
      </c>
      <c r="H5374" s="209" t="s">
        <v>10931</v>
      </c>
      <c r="I5374" s="209" t="s">
        <v>148</v>
      </c>
      <c r="J5374" s="209" t="s">
        <v>5447</v>
      </c>
      <c r="K5374" s="210">
        <v>3.1</v>
      </c>
      <c r="L5374" s="209" t="s">
        <v>5390</v>
      </c>
    </row>
    <row r="5375" spans="1:12" ht="13.5">
      <c r="A5375" s="209" t="s">
        <v>8969</v>
      </c>
      <c r="B5375" s="209" t="s">
        <v>8970</v>
      </c>
      <c r="C5375" s="209" t="s">
        <v>8833</v>
      </c>
      <c r="D5375" s="209" t="s">
        <v>10893</v>
      </c>
      <c r="E5375" s="210" t="s">
        <v>357</v>
      </c>
      <c r="F5375" s="209" t="s">
        <v>357</v>
      </c>
      <c r="G5375" s="209">
        <v>91175</v>
      </c>
      <c r="H5375" s="209" t="s">
        <v>10932</v>
      </c>
      <c r="I5375" s="209" t="s">
        <v>148</v>
      </c>
      <c r="J5375" s="209" t="s">
        <v>5447</v>
      </c>
      <c r="K5375" s="210">
        <v>5.0199999999999996</v>
      </c>
      <c r="L5375" s="209" t="s">
        <v>5390</v>
      </c>
    </row>
    <row r="5376" spans="1:12" ht="13.5">
      <c r="A5376" s="209" t="s">
        <v>8969</v>
      </c>
      <c r="B5376" s="209" t="s">
        <v>8970</v>
      </c>
      <c r="C5376" s="209" t="s">
        <v>8833</v>
      </c>
      <c r="D5376" s="209" t="s">
        <v>10893</v>
      </c>
      <c r="E5376" s="210" t="s">
        <v>357</v>
      </c>
      <c r="F5376" s="209" t="s">
        <v>357</v>
      </c>
      <c r="G5376" s="209">
        <v>91176</v>
      </c>
      <c r="H5376" s="209" t="s">
        <v>10933</v>
      </c>
      <c r="I5376" s="209" t="s">
        <v>148</v>
      </c>
      <c r="J5376" s="209" t="s">
        <v>5389</v>
      </c>
      <c r="K5376" s="210">
        <v>28.08</v>
      </c>
      <c r="L5376" s="209" t="s">
        <v>5390</v>
      </c>
    </row>
    <row r="5377" spans="1:12" ht="13.5">
      <c r="A5377" s="209" t="s">
        <v>8969</v>
      </c>
      <c r="B5377" s="209" t="s">
        <v>8970</v>
      </c>
      <c r="C5377" s="209" t="s">
        <v>8833</v>
      </c>
      <c r="D5377" s="209" t="s">
        <v>10893</v>
      </c>
      <c r="E5377" s="210" t="s">
        <v>357</v>
      </c>
      <c r="F5377" s="209" t="s">
        <v>357</v>
      </c>
      <c r="G5377" s="209">
        <v>91177</v>
      </c>
      <c r="H5377" s="209" t="s">
        <v>10934</v>
      </c>
      <c r="I5377" s="209" t="s">
        <v>148</v>
      </c>
      <c r="J5377" s="209" t="s">
        <v>5389</v>
      </c>
      <c r="K5377" s="210">
        <v>13.12</v>
      </c>
      <c r="L5377" s="209" t="s">
        <v>5390</v>
      </c>
    </row>
    <row r="5378" spans="1:12" ht="13.5">
      <c r="A5378" s="209" t="s">
        <v>8969</v>
      </c>
      <c r="B5378" s="209" t="s">
        <v>8970</v>
      </c>
      <c r="C5378" s="209" t="s">
        <v>8833</v>
      </c>
      <c r="D5378" s="209" t="s">
        <v>10893</v>
      </c>
      <c r="E5378" s="210" t="s">
        <v>357</v>
      </c>
      <c r="F5378" s="209" t="s">
        <v>357</v>
      </c>
      <c r="G5378" s="209">
        <v>91178</v>
      </c>
      <c r="H5378" s="209" t="s">
        <v>10935</v>
      </c>
      <c r="I5378" s="209" t="s">
        <v>148</v>
      </c>
      <c r="J5378" s="209" t="s">
        <v>5389</v>
      </c>
      <c r="K5378" s="210">
        <v>15.35</v>
      </c>
      <c r="L5378" s="209" t="s">
        <v>5390</v>
      </c>
    </row>
    <row r="5379" spans="1:12" ht="13.5">
      <c r="A5379" s="209" t="s">
        <v>8969</v>
      </c>
      <c r="B5379" s="209" t="s">
        <v>8970</v>
      </c>
      <c r="C5379" s="209" t="s">
        <v>8833</v>
      </c>
      <c r="D5379" s="209" t="s">
        <v>10893</v>
      </c>
      <c r="E5379" s="210" t="s">
        <v>357</v>
      </c>
      <c r="F5379" s="209" t="s">
        <v>357</v>
      </c>
      <c r="G5379" s="209">
        <v>91179</v>
      </c>
      <c r="H5379" s="209" t="s">
        <v>10936</v>
      </c>
      <c r="I5379" s="209" t="s">
        <v>148</v>
      </c>
      <c r="J5379" s="209" t="s">
        <v>5389</v>
      </c>
      <c r="K5379" s="210">
        <v>7.2</v>
      </c>
      <c r="L5379" s="209" t="s">
        <v>5390</v>
      </c>
    </row>
    <row r="5380" spans="1:12" ht="13.5">
      <c r="A5380" s="209" t="s">
        <v>8969</v>
      </c>
      <c r="B5380" s="209" t="s">
        <v>8970</v>
      </c>
      <c r="C5380" s="209" t="s">
        <v>8833</v>
      </c>
      <c r="D5380" s="209" t="s">
        <v>10893</v>
      </c>
      <c r="E5380" s="210" t="s">
        <v>357</v>
      </c>
      <c r="F5380" s="209" t="s">
        <v>357</v>
      </c>
      <c r="G5380" s="209">
        <v>91180</v>
      </c>
      <c r="H5380" s="209" t="s">
        <v>10937</v>
      </c>
      <c r="I5380" s="209" t="s">
        <v>148</v>
      </c>
      <c r="J5380" s="209" t="s">
        <v>5389</v>
      </c>
      <c r="K5380" s="210">
        <v>6.53</v>
      </c>
      <c r="L5380" s="209" t="s">
        <v>5390</v>
      </c>
    </row>
    <row r="5381" spans="1:12" ht="13.5">
      <c r="A5381" s="209" t="s">
        <v>8969</v>
      </c>
      <c r="B5381" s="209" t="s">
        <v>8970</v>
      </c>
      <c r="C5381" s="209" t="s">
        <v>8833</v>
      </c>
      <c r="D5381" s="209" t="s">
        <v>10893</v>
      </c>
      <c r="E5381" s="210" t="s">
        <v>357</v>
      </c>
      <c r="F5381" s="209" t="s">
        <v>357</v>
      </c>
      <c r="G5381" s="209">
        <v>91181</v>
      </c>
      <c r="H5381" s="209" t="s">
        <v>10938</v>
      </c>
      <c r="I5381" s="209" t="s">
        <v>148</v>
      </c>
      <c r="J5381" s="209" t="s">
        <v>5389</v>
      </c>
      <c r="K5381" s="210">
        <v>7.11</v>
      </c>
      <c r="L5381" s="209" t="s">
        <v>5390</v>
      </c>
    </row>
    <row r="5382" spans="1:12" ht="13.5">
      <c r="A5382" s="209" t="s">
        <v>8969</v>
      </c>
      <c r="B5382" s="209" t="s">
        <v>8970</v>
      </c>
      <c r="C5382" s="209" t="s">
        <v>8833</v>
      </c>
      <c r="D5382" s="209" t="s">
        <v>10893</v>
      </c>
      <c r="E5382" s="210" t="s">
        <v>357</v>
      </c>
      <c r="F5382" s="209" t="s">
        <v>357</v>
      </c>
      <c r="G5382" s="209">
        <v>91182</v>
      </c>
      <c r="H5382" s="209" t="s">
        <v>10939</v>
      </c>
      <c r="I5382" s="209" t="s">
        <v>148</v>
      </c>
      <c r="J5382" s="209" t="s">
        <v>5389</v>
      </c>
      <c r="K5382" s="210">
        <v>24.51</v>
      </c>
      <c r="L5382" s="209" t="s">
        <v>5390</v>
      </c>
    </row>
    <row r="5383" spans="1:12" ht="13.5">
      <c r="A5383" s="209" t="s">
        <v>8969</v>
      </c>
      <c r="B5383" s="209" t="s">
        <v>8970</v>
      </c>
      <c r="C5383" s="209" t="s">
        <v>8833</v>
      </c>
      <c r="D5383" s="209" t="s">
        <v>10893</v>
      </c>
      <c r="E5383" s="210" t="s">
        <v>357</v>
      </c>
      <c r="F5383" s="209" t="s">
        <v>357</v>
      </c>
      <c r="G5383" s="209">
        <v>91183</v>
      </c>
      <c r="H5383" s="209" t="s">
        <v>10940</v>
      </c>
      <c r="I5383" s="209" t="s">
        <v>148</v>
      </c>
      <c r="J5383" s="209" t="s">
        <v>5389</v>
      </c>
      <c r="K5383" s="210">
        <v>11.94</v>
      </c>
      <c r="L5383" s="209" t="s">
        <v>5390</v>
      </c>
    </row>
    <row r="5384" spans="1:12" ht="13.5">
      <c r="A5384" s="209" t="s">
        <v>8969</v>
      </c>
      <c r="B5384" s="209" t="s">
        <v>8970</v>
      </c>
      <c r="C5384" s="209" t="s">
        <v>8833</v>
      </c>
      <c r="D5384" s="209" t="s">
        <v>10893</v>
      </c>
      <c r="E5384" s="210" t="s">
        <v>357</v>
      </c>
      <c r="F5384" s="209" t="s">
        <v>357</v>
      </c>
      <c r="G5384" s="209">
        <v>91184</v>
      </c>
      <c r="H5384" s="209" t="s">
        <v>10941</v>
      </c>
      <c r="I5384" s="209" t="s">
        <v>148</v>
      </c>
      <c r="J5384" s="209" t="s">
        <v>5389</v>
      </c>
      <c r="K5384" s="210">
        <v>11.04</v>
      </c>
      <c r="L5384" s="209" t="s">
        <v>5390</v>
      </c>
    </row>
    <row r="5385" spans="1:12" ht="13.5">
      <c r="A5385" s="209" t="s">
        <v>8969</v>
      </c>
      <c r="B5385" s="209" t="s">
        <v>8970</v>
      </c>
      <c r="C5385" s="209" t="s">
        <v>8833</v>
      </c>
      <c r="D5385" s="209" t="s">
        <v>10893</v>
      </c>
      <c r="E5385" s="210" t="s">
        <v>357</v>
      </c>
      <c r="F5385" s="209" t="s">
        <v>357</v>
      </c>
      <c r="G5385" s="209">
        <v>91185</v>
      </c>
      <c r="H5385" s="209" t="s">
        <v>10942</v>
      </c>
      <c r="I5385" s="209" t="s">
        <v>148</v>
      </c>
      <c r="J5385" s="209" t="s">
        <v>5389</v>
      </c>
      <c r="K5385" s="210">
        <v>6.28</v>
      </c>
      <c r="L5385" s="209" t="s">
        <v>5390</v>
      </c>
    </row>
    <row r="5386" spans="1:12" ht="13.5">
      <c r="A5386" s="209" t="s">
        <v>8969</v>
      </c>
      <c r="B5386" s="209" t="s">
        <v>8970</v>
      </c>
      <c r="C5386" s="209" t="s">
        <v>8833</v>
      </c>
      <c r="D5386" s="209" t="s">
        <v>10893</v>
      </c>
      <c r="E5386" s="210" t="s">
        <v>357</v>
      </c>
      <c r="F5386" s="209" t="s">
        <v>357</v>
      </c>
      <c r="G5386" s="209">
        <v>91186</v>
      </c>
      <c r="H5386" s="209" t="s">
        <v>10943</v>
      </c>
      <c r="I5386" s="209" t="s">
        <v>148</v>
      </c>
      <c r="J5386" s="209" t="s">
        <v>5389</v>
      </c>
      <c r="K5386" s="210">
        <v>5.0999999999999996</v>
      </c>
      <c r="L5386" s="209" t="s">
        <v>5390</v>
      </c>
    </row>
    <row r="5387" spans="1:12" ht="13.5">
      <c r="A5387" s="209" t="s">
        <v>8969</v>
      </c>
      <c r="B5387" s="209" t="s">
        <v>8970</v>
      </c>
      <c r="C5387" s="209" t="s">
        <v>8833</v>
      </c>
      <c r="D5387" s="209" t="s">
        <v>10893</v>
      </c>
      <c r="E5387" s="210" t="s">
        <v>357</v>
      </c>
      <c r="F5387" s="209" t="s">
        <v>357</v>
      </c>
      <c r="G5387" s="209">
        <v>91187</v>
      </c>
      <c r="H5387" s="209" t="s">
        <v>10944</v>
      </c>
      <c r="I5387" s="209" t="s">
        <v>148</v>
      </c>
      <c r="J5387" s="209" t="s">
        <v>5389</v>
      </c>
      <c r="K5387" s="210">
        <v>5.82</v>
      </c>
      <c r="L5387" s="209" t="s">
        <v>5390</v>
      </c>
    </row>
    <row r="5388" spans="1:12" ht="13.5">
      <c r="A5388" s="209" t="s">
        <v>8969</v>
      </c>
      <c r="B5388" s="209" t="s">
        <v>8970</v>
      </c>
      <c r="C5388" s="209" t="s">
        <v>8833</v>
      </c>
      <c r="D5388" s="209" t="s">
        <v>10893</v>
      </c>
      <c r="E5388" s="210" t="s">
        <v>357</v>
      </c>
      <c r="F5388" s="209" t="s">
        <v>357</v>
      </c>
      <c r="G5388" s="209">
        <v>91188</v>
      </c>
      <c r="H5388" s="209" t="s">
        <v>10945</v>
      </c>
      <c r="I5388" s="209" t="s">
        <v>161</v>
      </c>
      <c r="J5388" s="209" t="s">
        <v>5447</v>
      </c>
      <c r="K5388" s="210">
        <v>6.71</v>
      </c>
      <c r="L5388" s="209" t="s">
        <v>5390</v>
      </c>
    </row>
    <row r="5389" spans="1:12" ht="13.5">
      <c r="A5389" s="209" t="s">
        <v>8969</v>
      </c>
      <c r="B5389" s="209" t="s">
        <v>8970</v>
      </c>
      <c r="C5389" s="209" t="s">
        <v>8833</v>
      </c>
      <c r="D5389" s="209" t="s">
        <v>10893</v>
      </c>
      <c r="E5389" s="210" t="s">
        <v>357</v>
      </c>
      <c r="F5389" s="209" t="s">
        <v>357</v>
      </c>
      <c r="G5389" s="209">
        <v>91189</v>
      </c>
      <c r="H5389" s="209" t="s">
        <v>10946</v>
      </c>
      <c r="I5389" s="209" t="s">
        <v>161</v>
      </c>
      <c r="J5389" s="209" t="s">
        <v>5447</v>
      </c>
      <c r="K5389" s="210">
        <v>52.77</v>
      </c>
      <c r="L5389" s="209" t="s">
        <v>5390</v>
      </c>
    </row>
    <row r="5390" spans="1:12" ht="13.5">
      <c r="A5390" s="209" t="s">
        <v>8969</v>
      </c>
      <c r="B5390" s="209" t="s">
        <v>8970</v>
      </c>
      <c r="C5390" s="209" t="s">
        <v>8833</v>
      </c>
      <c r="D5390" s="209" t="s">
        <v>10893</v>
      </c>
      <c r="E5390" s="210" t="s">
        <v>357</v>
      </c>
      <c r="F5390" s="209" t="s">
        <v>357</v>
      </c>
      <c r="G5390" s="209">
        <v>91190</v>
      </c>
      <c r="H5390" s="209" t="s">
        <v>10947</v>
      </c>
      <c r="I5390" s="209" t="s">
        <v>161</v>
      </c>
      <c r="J5390" s="209" t="s">
        <v>5447</v>
      </c>
      <c r="K5390" s="210">
        <v>4.43</v>
      </c>
      <c r="L5390" s="209" t="s">
        <v>5390</v>
      </c>
    </row>
    <row r="5391" spans="1:12" ht="13.5">
      <c r="A5391" s="209" t="s">
        <v>8969</v>
      </c>
      <c r="B5391" s="209" t="s">
        <v>8970</v>
      </c>
      <c r="C5391" s="209" t="s">
        <v>8833</v>
      </c>
      <c r="D5391" s="209" t="s">
        <v>10893</v>
      </c>
      <c r="E5391" s="210" t="s">
        <v>357</v>
      </c>
      <c r="F5391" s="209" t="s">
        <v>357</v>
      </c>
      <c r="G5391" s="209">
        <v>91191</v>
      </c>
      <c r="H5391" s="209" t="s">
        <v>10948</v>
      </c>
      <c r="I5391" s="209" t="s">
        <v>161</v>
      </c>
      <c r="J5391" s="209" t="s">
        <v>5447</v>
      </c>
      <c r="K5391" s="210">
        <v>4.6900000000000004</v>
      </c>
      <c r="L5391" s="209" t="s">
        <v>5390</v>
      </c>
    </row>
    <row r="5392" spans="1:12" ht="13.5">
      <c r="A5392" s="209" t="s">
        <v>8969</v>
      </c>
      <c r="B5392" s="209" t="s">
        <v>8970</v>
      </c>
      <c r="C5392" s="209" t="s">
        <v>8833</v>
      </c>
      <c r="D5392" s="209" t="s">
        <v>10893</v>
      </c>
      <c r="E5392" s="210" t="s">
        <v>357</v>
      </c>
      <c r="F5392" s="209" t="s">
        <v>357</v>
      </c>
      <c r="G5392" s="209">
        <v>91192</v>
      </c>
      <c r="H5392" s="209" t="s">
        <v>10949</v>
      </c>
      <c r="I5392" s="209" t="s">
        <v>161</v>
      </c>
      <c r="J5392" s="209" t="s">
        <v>5447</v>
      </c>
      <c r="K5392" s="210">
        <v>5.17</v>
      </c>
      <c r="L5392" s="209" t="s">
        <v>5390</v>
      </c>
    </row>
    <row r="5393" spans="1:12" ht="13.5">
      <c r="A5393" s="209" t="s">
        <v>8969</v>
      </c>
      <c r="B5393" s="209" t="s">
        <v>8970</v>
      </c>
      <c r="C5393" s="209" t="s">
        <v>8833</v>
      </c>
      <c r="D5393" s="209" t="s">
        <v>10893</v>
      </c>
      <c r="E5393" s="210" t="s">
        <v>357</v>
      </c>
      <c r="F5393" s="209" t="s">
        <v>357</v>
      </c>
      <c r="G5393" s="209">
        <v>91222</v>
      </c>
      <c r="H5393" s="209" t="s">
        <v>10950</v>
      </c>
      <c r="I5393" s="209" t="s">
        <v>148</v>
      </c>
      <c r="J5393" s="209" t="s">
        <v>5447</v>
      </c>
      <c r="K5393" s="210">
        <v>11.81</v>
      </c>
      <c r="L5393" s="209" t="s">
        <v>5390</v>
      </c>
    </row>
    <row r="5394" spans="1:12" ht="13.5">
      <c r="A5394" s="209" t="s">
        <v>8969</v>
      </c>
      <c r="B5394" s="209" t="s">
        <v>8970</v>
      </c>
      <c r="C5394" s="209" t="s">
        <v>8833</v>
      </c>
      <c r="D5394" s="209" t="s">
        <v>10893</v>
      </c>
      <c r="E5394" s="210" t="s">
        <v>357</v>
      </c>
      <c r="F5394" s="209" t="s">
        <v>357</v>
      </c>
      <c r="G5394" s="209">
        <v>94480</v>
      </c>
      <c r="H5394" s="209" t="s">
        <v>10951</v>
      </c>
      <c r="I5394" s="209" t="s">
        <v>161</v>
      </c>
      <c r="J5394" s="209" t="s">
        <v>5389</v>
      </c>
      <c r="K5394" s="211">
        <v>2667.59</v>
      </c>
      <c r="L5394" s="209" t="s">
        <v>5390</v>
      </c>
    </row>
    <row r="5395" spans="1:12" ht="13.5">
      <c r="A5395" s="209" t="s">
        <v>8969</v>
      </c>
      <c r="B5395" s="209" t="s">
        <v>8970</v>
      </c>
      <c r="C5395" s="209" t="s">
        <v>8833</v>
      </c>
      <c r="D5395" s="209" t="s">
        <v>10893</v>
      </c>
      <c r="E5395" s="210" t="s">
        <v>357</v>
      </c>
      <c r="F5395" s="209" t="s">
        <v>357</v>
      </c>
      <c r="G5395" s="209">
        <v>94481</v>
      </c>
      <c r="H5395" s="209" t="s">
        <v>10952</v>
      </c>
      <c r="I5395" s="209" t="s">
        <v>161</v>
      </c>
      <c r="J5395" s="209" t="s">
        <v>5389</v>
      </c>
      <c r="K5395" s="211">
        <v>1845.93</v>
      </c>
      <c r="L5395" s="209" t="s">
        <v>5390</v>
      </c>
    </row>
    <row r="5396" spans="1:12" ht="13.5">
      <c r="A5396" s="209" t="s">
        <v>8969</v>
      </c>
      <c r="B5396" s="209" t="s">
        <v>8970</v>
      </c>
      <c r="C5396" s="209" t="s">
        <v>8833</v>
      </c>
      <c r="D5396" s="209" t="s">
        <v>10893</v>
      </c>
      <c r="E5396" s="210" t="s">
        <v>357</v>
      </c>
      <c r="F5396" s="209" t="s">
        <v>357</v>
      </c>
      <c r="G5396" s="209">
        <v>94482</v>
      </c>
      <c r="H5396" s="209" t="s">
        <v>10953</v>
      </c>
      <c r="I5396" s="209" t="s">
        <v>161</v>
      </c>
      <c r="J5396" s="209" t="s">
        <v>5389</v>
      </c>
      <c r="K5396" s="211">
        <v>1435.5</v>
      </c>
      <c r="L5396" s="209" t="s">
        <v>5390</v>
      </c>
    </row>
    <row r="5397" spans="1:12" ht="13.5">
      <c r="A5397" s="209" t="s">
        <v>8969</v>
      </c>
      <c r="B5397" s="209" t="s">
        <v>8970</v>
      </c>
      <c r="C5397" s="209" t="s">
        <v>8833</v>
      </c>
      <c r="D5397" s="209" t="s">
        <v>10893</v>
      </c>
      <c r="E5397" s="210" t="s">
        <v>357</v>
      </c>
      <c r="F5397" s="209" t="s">
        <v>357</v>
      </c>
      <c r="G5397" s="209">
        <v>94483</v>
      </c>
      <c r="H5397" s="209" t="s">
        <v>10954</v>
      </c>
      <c r="I5397" s="209" t="s">
        <v>161</v>
      </c>
      <c r="J5397" s="209" t="s">
        <v>5389</v>
      </c>
      <c r="K5397" s="211">
        <v>1197.1199999999999</v>
      </c>
      <c r="L5397" s="209" t="s">
        <v>5390</v>
      </c>
    </row>
    <row r="5398" spans="1:12" ht="13.5">
      <c r="A5398" s="209" t="s">
        <v>8969</v>
      </c>
      <c r="B5398" s="209" t="s">
        <v>8970</v>
      </c>
      <c r="C5398" s="209" t="s">
        <v>8833</v>
      </c>
      <c r="D5398" s="209" t="s">
        <v>10893</v>
      </c>
      <c r="E5398" s="210" t="s">
        <v>357</v>
      </c>
      <c r="F5398" s="209" t="s">
        <v>357</v>
      </c>
      <c r="G5398" s="209">
        <v>95541</v>
      </c>
      <c r="H5398" s="209" t="s">
        <v>10955</v>
      </c>
      <c r="I5398" s="209" t="s">
        <v>161</v>
      </c>
      <c r="J5398" s="209" t="s">
        <v>5447</v>
      </c>
      <c r="K5398" s="210">
        <v>3.91</v>
      </c>
      <c r="L5398" s="209" t="s">
        <v>5390</v>
      </c>
    </row>
    <row r="5399" spans="1:12" ht="13.5">
      <c r="A5399" s="209" t="s">
        <v>8969</v>
      </c>
      <c r="B5399" s="209" t="s">
        <v>8970</v>
      </c>
      <c r="C5399" s="209" t="s">
        <v>8833</v>
      </c>
      <c r="D5399" s="209" t="s">
        <v>10893</v>
      </c>
      <c r="E5399" s="210" t="s">
        <v>357</v>
      </c>
      <c r="F5399" s="209" t="s">
        <v>357</v>
      </c>
      <c r="G5399" s="209">
        <v>96559</v>
      </c>
      <c r="H5399" s="209" t="s">
        <v>10956</v>
      </c>
      <c r="I5399" s="209" t="s">
        <v>149</v>
      </c>
      <c r="J5399" s="209" t="s">
        <v>5389</v>
      </c>
      <c r="K5399" s="210">
        <v>34.71</v>
      </c>
      <c r="L5399" s="209" t="s">
        <v>5390</v>
      </c>
    </row>
    <row r="5400" spans="1:12" ht="13.5">
      <c r="A5400" s="209" t="s">
        <v>8969</v>
      </c>
      <c r="B5400" s="209" t="s">
        <v>8970</v>
      </c>
      <c r="C5400" s="209" t="s">
        <v>8833</v>
      </c>
      <c r="D5400" s="209" t="s">
        <v>10893</v>
      </c>
      <c r="E5400" s="210" t="s">
        <v>357</v>
      </c>
      <c r="F5400" s="209" t="s">
        <v>357</v>
      </c>
      <c r="G5400" s="209">
        <v>96560</v>
      </c>
      <c r="H5400" s="209" t="s">
        <v>10957</v>
      </c>
      <c r="I5400" s="209" t="s">
        <v>149</v>
      </c>
      <c r="J5400" s="209" t="s">
        <v>5389</v>
      </c>
      <c r="K5400" s="210">
        <v>21.96</v>
      </c>
      <c r="L5400" s="209" t="s">
        <v>5390</v>
      </c>
    </row>
    <row r="5401" spans="1:12" ht="13.5">
      <c r="A5401" s="209" t="s">
        <v>8969</v>
      </c>
      <c r="B5401" s="209" t="s">
        <v>8970</v>
      </c>
      <c r="C5401" s="209" t="s">
        <v>8833</v>
      </c>
      <c r="D5401" s="209" t="s">
        <v>10893</v>
      </c>
      <c r="E5401" s="210" t="s">
        <v>357</v>
      </c>
      <c r="F5401" s="209" t="s">
        <v>357</v>
      </c>
      <c r="G5401" s="209">
        <v>96561</v>
      </c>
      <c r="H5401" s="209" t="s">
        <v>10958</v>
      </c>
      <c r="I5401" s="209" t="s">
        <v>149</v>
      </c>
      <c r="J5401" s="209" t="s">
        <v>5389</v>
      </c>
      <c r="K5401" s="210">
        <v>15.82</v>
      </c>
      <c r="L5401" s="209" t="s">
        <v>5390</v>
      </c>
    </row>
    <row r="5402" spans="1:12" ht="13.5">
      <c r="A5402" s="209" t="s">
        <v>8969</v>
      </c>
      <c r="B5402" s="209" t="s">
        <v>8970</v>
      </c>
      <c r="C5402" s="209" t="s">
        <v>8833</v>
      </c>
      <c r="D5402" s="209" t="s">
        <v>10893</v>
      </c>
      <c r="E5402" s="210" t="s">
        <v>357</v>
      </c>
      <c r="F5402" s="209" t="s">
        <v>357</v>
      </c>
      <c r="G5402" s="209">
        <v>96562</v>
      </c>
      <c r="H5402" s="209" t="s">
        <v>10959</v>
      </c>
      <c r="I5402" s="209" t="s">
        <v>148</v>
      </c>
      <c r="J5402" s="209" t="s">
        <v>5389</v>
      </c>
      <c r="K5402" s="210">
        <v>20.63</v>
      </c>
      <c r="L5402" s="209" t="s">
        <v>5390</v>
      </c>
    </row>
    <row r="5403" spans="1:12" ht="13.5">
      <c r="A5403" s="209" t="s">
        <v>8969</v>
      </c>
      <c r="B5403" s="209" t="s">
        <v>8970</v>
      </c>
      <c r="C5403" s="209" t="s">
        <v>8833</v>
      </c>
      <c r="D5403" s="209" t="s">
        <v>10893</v>
      </c>
      <c r="E5403" s="210" t="s">
        <v>357</v>
      </c>
      <c r="F5403" s="209" t="s">
        <v>357</v>
      </c>
      <c r="G5403" s="209">
        <v>96563</v>
      </c>
      <c r="H5403" s="209" t="s">
        <v>10960</v>
      </c>
      <c r="I5403" s="209" t="s">
        <v>148</v>
      </c>
      <c r="J5403" s="209" t="s">
        <v>5389</v>
      </c>
      <c r="K5403" s="210">
        <v>25.52</v>
      </c>
      <c r="L5403" s="209" t="s">
        <v>5390</v>
      </c>
    </row>
    <row r="5404" spans="1:12" ht="13.5">
      <c r="A5404" s="209" t="s">
        <v>8969</v>
      </c>
      <c r="B5404" s="209" t="s">
        <v>8970</v>
      </c>
      <c r="C5404" s="209" t="s">
        <v>8833</v>
      </c>
      <c r="D5404" s="209" t="s">
        <v>10893</v>
      </c>
      <c r="E5404" s="210" t="s">
        <v>357</v>
      </c>
      <c r="F5404" s="209" t="s">
        <v>357</v>
      </c>
      <c r="G5404" s="209">
        <v>100128</v>
      </c>
      <c r="H5404" s="209" t="s">
        <v>10961</v>
      </c>
      <c r="I5404" s="209" t="s">
        <v>161</v>
      </c>
      <c r="J5404" s="209" t="s">
        <v>5389</v>
      </c>
      <c r="K5404" s="211">
        <v>1737.86</v>
      </c>
      <c r="L5404" s="209" t="s">
        <v>5390</v>
      </c>
    </row>
    <row r="5405" spans="1:12" ht="13.5">
      <c r="A5405" s="209" t="s">
        <v>8969</v>
      </c>
      <c r="B5405" s="209" t="s">
        <v>8970</v>
      </c>
      <c r="C5405" s="209" t="s">
        <v>8833</v>
      </c>
      <c r="D5405" s="209" t="s">
        <v>10893</v>
      </c>
      <c r="E5405" s="210" t="s">
        <v>357</v>
      </c>
      <c r="F5405" s="209" t="s">
        <v>357</v>
      </c>
      <c r="G5405" s="209">
        <v>101802</v>
      </c>
      <c r="H5405" s="209" t="s">
        <v>10962</v>
      </c>
      <c r="I5405" s="209" t="s">
        <v>161</v>
      </c>
      <c r="J5405" s="209" t="s">
        <v>5389</v>
      </c>
      <c r="K5405" s="211">
        <v>1642.08</v>
      </c>
      <c r="L5405" s="209" t="s">
        <v>5390</v>
      </c>
    </row>
    <row r="5406" spans="1:12" ht="13.5">
      <c r="A5406" s="209" t="s">
        <v>8969</v>
      </c>
      <c r="B5406" s="209" t="s">
        <v>8970</v>
      </c>
      <c r="C5406" s="209" t="s">
        <v>8833</v>
      </c>
      <c r="D5406" s="209" t="s">
        <v>10893</v>
      </c>
      <c r="E5406" s="210" t="s">
        <v>357</v>
      </c>
      <c r="F5406" s="209" t="s">
        <v>357</v>
      </c>
      <c r="G5406" s="209">
        <v>101803</v>
      </c>
      <c r="H5406" s="209" t="s">
        <v>10963</v>
      </c>
      <c r="I5406" s="209" t="s">
        <v>161</v>
      </c>
      <c r="J5406" s="209" t="s">
        <v>5389</v>
      </c>
      <c r="K5406" s="211">
        <v>1025.83</v>
      </c>
      <c r="L5406" s="209" t="s">
        <v>5390</v>
      </c>
    </row>
    <row r="5407" spans="1:12" ht="13.5">
      <c r="A5407" s="209" t="s">
        <v>8969</v>
      </c>
      <c r="B5407" s="209" t="s">
        <v>8970</v>
      </c>
      <c r="C5407" s="209" t="s">
        <v>8833</v>
      </c>
      <c r="D5407" s="209" t="s">
        <v>10893</v>
      </c>
      <c r="E5407" s="210" t="s">
        <v>357</v>
      </c>
      <c r="F5407" s="209" t="s">
        <v>357</v>
      </c>
      <c r="G5407" s="209">
        <v>101804</v>
      </c>
      <c r="H5407" s="209" t="s">
        <v>10964</v>
      </c>
      <c r="I5407" s="209" t="s">
        <v>161</v>
      </c>
      <c r="J5407" s="209" t="s">
        <v>5389</v>
      </c>
      <c r="K5407" s="211">
        <v>1311.26</v>
      </c>
      <c r="L5407" s="209" t="s">
        <v>5390</v>
      </c>
    </row>
    <row r="5408" spans="1:12" ht="13.5">
      <c r="A5408" s="209" t="s">
        <v>8969</v>
      </c>
      <c r="B5408" s="209" t="s">
        <v>8970</v>
      </c>
      <c r="C5408" s="209" t="s">
        <v>8833</v>
      </c>
      <c r="D5408" s="209" t="s">
        <v>10893</v>
      </c>
      <c r="E5408" s="210" t="s">
        <v>357</v>
      </c>
      <c r="F5408" s="209" t="s">
        <v>357</v>
      </c>
      <c r="G5408" s="209">
        <v>101805</v>
      </c>
      <c r="H5408" s="209" t="s">
        <v>10965</v>
      </c>
      <c r="I5408" s="209" t="s">
        <v>161</v>
      </c>
      <c r="J5408" s="209" t="s">
        <v>5389</v>
      </c>
      <c r="K5408" s="211">
        <v>1672.46</v>
      </c>
      <c r="L5408" s="209" t="s">
        <v>5390</v>
      </c>
    </row>
    <row r="5409" spans="1:12" ht="13.5">
      <c r="A5409" s="209" t="s">
        <v>8969</v>
      </c>
      <c r="B5409" s="209" t="s">
        <v>8970</v>
      </c>
      <c r="C5409" s="209" t="s">
        <v>8833</v>
      </c>
      <c r="D5409" s="209" t="s">
        <v>10893</v>
      </c>
      <c r="E5409" s="210" t="s">
        <v>357</v>
      </c>
      <c r="F5409" s="209" t="s">
        <v>357</v>
      </c>
      <c r="G5409" s="209">
        <v>102111</v>
      </c>
      <c r="H5409" s="209" t="s">
        <v>10966</v>
      </c>
      <c r="I5409" s="209" t="s">
        <v>161</v>
      </c>
      <c r="J5409" s="209" t="s">
        <v>5389</v>
      </c>
      <c r="K5409" s="211">
        <v>1084.31</v>
      </c>
      <c r="L5409" s="209" t="s">
        <v>5390</v>
      </c>
    </row>
    <row r="5410" spans="1:12" ht="13.5">
      <c r="A5410" s="209" t="s">
        <v>8969</v>
      </c>
      <c r="B5410" s="209" t="s">
        <v>8970</v>
      </c>
      <c r="C5410" s="209" t="s">
        <v>8833</v>
      </c>
      <c r="D5410" s="209" t="s">
        <v>10893</v>
      </c>
      <c r="E5410" s="210" t="s">
        <v>357</v>
      </c>
      <c r="F5410" s="209" t="s">
        <v>357</v>
      </c>
      <c r="G5410" s="209">
        <v>102112</v>
      </c>
      <c r="H5410" s="209" t="s">
        <v>10967</v>
      </c>
      <c r="I5410" s="209" t="s">
        <v>161</v>
      </c>
      <c r="J5410" s="209" t="s">
        <v>5389</v>
      </c>
      <c r="K5410" s="210">
        <v>115.44</v>
      </c>
      <c r="L5410" s="209" t="s">
        <v>5390</v>
      </c>
    </row>
    <row r="5411" spans="1:12" ht="13.5">
      <c r="A5411" s="209" t="s">
        <v>8969</v>
      </c>
      <c r="B5411" s="209" t="s">
        <v>8970</v>
      </c>
      <c r="C5411" s="209" t="s">
        <v>8833</v>
      </c>
      <c r="D5411" s="209" t="s">
        <v>10893</v>
      </c>
      <c r="E5411" s="210" t="s">
        <v>357</v>
      </c>
      <c r="F5411" s="209" t="s">
        <v>357</v>
      </c>
      <c r="G5411" s="209">
        <v>102113</v>
      </c>
      <c r="H5411" s="209" t="s">
        <v>10968</v>
      </c>
      <c r="I5411" s="209" t="s">
        <v>161</v>
      </c>
      <c r="J5411" s="209" t="s">
        <v>5389</v>
      </c>
      <c r="K5411" s="211">
        <v>1751.48</v>
      </c>
      <c r="L5411" s="209" t="s">
        <v>5390</v>
      </c>
    </row>
    <row r="5412" spans="1:12" ht="13.5">
      <c r="A5412" s="209" t="s">
        <v>8969</v>
      </c>
      <c r="B5412" s="209" t="s">
        <v>8970</v>
      </c>
      <c r="C5412" s="209" t="s">
        <v>8833</v>
      </c>
      <c r="D5412" s="209" t="s">
        <v>10893</v>
      </c>
      <c r="E5412" s="210" t="s">
        <v>357</v>
      </c>
      <c r="F5412" s="209" t="s">
        <v>357</v>
      </c>
      <c r="G5412" s="209">
        <v>102114</v>
      </c>
      <c r="H5412" s="209" t="s">
        <v>10969</v>
      </c>
      <c r="I5412" s="209" t="s">
        <v>161</v>
      </c>
      <c r="J5412" s="209" t="s">
        <v>5389</v>
      </c>
      <c r="K5412" s="210">
        <v>118.29</v>
      </c>
      <c r="L5412" s="209" t="s">
        <v>5390</v>
      </c>
    </row>
    <row r="5413" spans="1:12" ht="13.5">
      <c r="A5413" s="209" t="s">
        <v>8969</v>
      </c>
      <c r="B5413" s="209" t="s">
        <v>8970</v>
      </c>
      <c r="C5413" s="209" t="s">
        <v>8833</v>
      </c>
      <c r="D5413" s="209" t="s">
        <v>10893</v>
      </c>
      <c r="E5413" s="210" t="s">
        <v>357</v>
      </c>
      <c r="F5413" s="209" t="s">
        <v>357</v>
      </c>
      <c r="G5413" s="209">
        <v>102115</v>
      </c>
      <c r="H5413" s="209" t="s">
        <v>10970</v>
      </c>
      <c r="I5413" s="209" t="s">
        <v>161</v>
      </c>
      <c r="J5413" s="209" t="s">
        <v>5389</v>
      </c>
      <c r="K5413" s="211">
        <v>3070.06</v>
      </c>
      <c r="L5413" s="209" t="s">
        <v>5390</v>
      </c>
    </row>
    <row r="5414" spans="1:12" ht="13.5">
      <c r="A5414" s="209" t="s">
        <v>8969</v>
      </c>
      <c r="B5414" s="209" t="s">
        <v>8970</v>
      </c>
      <c r="C5414" s="209" t="s">
        <v>8833</v>
      </c>
      <c r="D5414" s="209" t="s">
        <v>10893</v>
      </c>
      <c r="E5414" s="210" t="s">
        <v>357</v>
      </c>
      <c r="F5414" s="209" t="s">
        <v>357</v>
      </c>
      <c r="G5414" s="209">
        <v>102116</v>
      </c>
      <c r="H5414" s="209" t="s">
        <v>10971</v>
      </c>
      <c r="I5414" s="209" t="s">
        <v>161</v>
      </c>
      <c r="J5414" s="209" t="s">
        <v>5389</v>
      </c>
      <c r="K5414" s="211">
        <v>1872.51</v>
      </c>
      <c r="L5414" s="209" t="s">
        <v>5390</v>
      </c>
    </row>
    <row r="5415" spans="1:12" ht="13.5">
      <c r="A5415" s="209" t="s">
        <v>8969</v>
      </c>
      <c r="B5415" s="209" t="s">
        <v>8970</v>
      </c>
      <c r="C5415" s="209" t="s">
        <v>8833</v>
      </c>
      <c r="D5415" s="209" t="s">
        <v>10893</v>
      </c>
      <c r="E5415" s="210" t="s">
        <v>357</v>
      </c>
      <c r="F5415" s="209" t="s">
        <v>357</v>
      </c>
      <c r="G5415" s="209">
        <v>102117</v>
      </c>
      <c r="H5415" s="209" t="s">
        <v>10972</v>
      </c>
      <c r="I5415" s="209" t="s">
        <v>161</v>
      </c>
      <c r="J5415" s="209" t="s">
        <v>5389</v>
      </c>
      <c r="K5415" s="210">
        <v>121.74</v>
      </c>
      <c r="L5415" s="209" t="s">
        <v>5390</v>
      </c>
    </row>
    <row r="5416" spans="1:12" ht="13.5">
      <c r="A5416" s="209" t="s">
        <v>8969</v>
      </c>
      <c r="B5416" s="209" t="s">
        <v>8970</v>
      </c>
      <c r="C5416" s="209" t="s">
        <v>8833</v>
      </c>
      <c r="D5416" s="209" t="s">
        <v>10893</v>
      </c>
      <c r="E5416" s="210" t="s">
        <v>357</v>
      </c>
      <c r="F5416" s="209" t="s">
        <v>357</v>
      </c>
      <c r="G5416" s="209">
        <v>102118</v>
      </c>
      <c r="H5416" s="209" t="s">
        <v>10973</v>
      </c>
      <c r="I5416" s="209" t="s">
        <v>161</v>
      </c>
      <c r="J5416" s="209" t="s">
        <v>5389</v>
      </c>
      <c r="K5416" s="211">
        <v>2567.6</v>
      </c>
      <c r="L5416" s="209" t="s">
        <v>5390</v>
      </c>
    </row>
    <row r="5417" spans="1:12" ht="13.5">
      <c r="A5417" s="209" t="s">
        <v>8969</v>
      </c>
      <c r="B5417" s="209" t="s">
        <v>8970</v>
      </c>
      <c r="C5417" s="209" t="s">
        <v>8833</v>
      </c>
      <c r="D5417" s="209" t="s">
        <v>10893</v>
      </c>
      <c r="E5417" s="210" t="s">
        <v>357</v>
      </c>
      <c r="F5417" s="209" t="s">
        <v>357</v>
      </c>
      <c r="G5417" s="209">
        <v>102119</v>
      </c>
      <c r="H5417" s="209" t="s">
        <v>10974</v>
      </c>
      <c r="I5417" s="209" t="s">
        <v>161</v>
      </c>
      <c r="J5417" s="209" t="s">
        <v>5389</v>
      </c>
      <c r="K5417" s="210">
        <v>124.72</v>
      </c>
      <c r="L5417" s="209" t="s">
        <v>5390</v>
      </c>
    </row>
    <row r="5418" spans="1:12" ht="13.5">
      <c r="A5418" s="209" t="s">
        <v>8969</v>
      </c>
      <c r="B5418" s="209" t="s">
        <v>8970</v>
      </c>
      <c r="C5418" s="209" t="s">
        <v>8833</v>
      </c>
      <c r="D5418" s="209" t="s">
        <v>10893</v>
      </c>
      <c r="E5418" s="210" t="s">
        <v>357</v>
      </c>
      <c r="F5418" s="209" t="s">
        <v>357</v>
      </c>
      <c r="G5418" s="209">
        <v>102121</v>
      </c>
      <c r="H5418" s="209" t="s">
        <v>10975</v>
      </c>
      <c r="I5418" s="209" t="s">
        <v>161</v>
      </c>
      <c r="J5418" s="209" t="s">
        <v>5389</v>
      </c>
      <c r="K5418" s="210">
        <v>155.85</v>
      </c>
      <c r="L5418" s="209" t="s">
        <v>5390</v>
      </c>
    </row>
    <row r="5419" spans="1:12" ht="13.5">
      <c r="A5419" s="209" t="s">
        <v>8969</v>
      </c>
      <c r="B5419" s="209" t="s">
        <v>8970</v>
      </c>
      <c r="C5419" s="209" t="s">
        <v>8833</v>
      </c>
      <c r="D5419" s="209" t="s">
        <v>10893</v>
      </c>
      <c r="E5419" s="210" t="s">
        <v>357</v>
      </c>
      <c r="F5419" s="209" t="s">
        <v>357</v>
      </c>
      <c r="G5419" s="209">
        <v>102122</v>
      </c>
      <c r="H5419" s="209" t="s">
        <v>10976</v>
      </c>
      <c r="I5419" s="209" t="s">
        <v>161</v>
      </c>
      <c r="J5419" s="209" t="s">
        <v>5389</v>
      </c>
      <c r="K5419" s="211">
        <v>8780.39</v>
      </c>
      <c r="L5419" s="209" t="s">
        <v>5390</v>
      </c>
    </row>
    <row r="5420" spans="1:12" ht="13.5">
      <c r="A5420" s="209" t="s">
        <v>8969</v>
      </c>
      <c r="B5420" s="209" t="s">
        <v>8970</v>
      </c>
      <c r="C5420" s="209" t="s">
        <v>8833</v>
      </c>
      <c r="D5420" s="209" t="s">
        <v>10893</v>
      </c>
      <c r="E5420" s="210" t="s">
        <v>357</v>
      </c>
      <c r="F5420" s="209" t="s">
        <v>357</v>
      </c>
      <c r="G5420" s="209">
        <v>102123</v>
      </c>
      <c r="H5420" s="209" t="s">
        <v>10977</v>
      </c>
      <c r="I5420" s="209" t="s">
        <v>161</v>
      </c>
      <c r="J5420" s="209" t="s">
        <v>5389</v>
      </c>
      <c r="K5420" s="210">
        <v>164.71</v>
      </c>
      <c r="L5420" s="209" t="s">
        <v>5390</v>
      </c>
    </row>
    <row r="5421" spans="1:12" ht="13.5">
      <c r="A5421" s="209" t="s">
        <v>8969</v>
      </c>
      <c r="B5421" s="209" t="s">
        <v>8970</v>
      </c>
      <c r="C5421" s="209" t="s">
        <v>8833</v>
      </c>
      <c r="D5421" s="209" t="s">
        <v>10893</v>
      </c>
      <c r="E5421" s="210" t="s">
        <v>357</v>
      </c>
      <c r="F5421" s="209" t="s">
        <v>357</v>
      </c>
      <c r="G5421" s="209">
        <v>102136</v>
      </c>
      <c r="H5421" s="209" t="s">
        <v>10978</v>
      </c>
      <c r="I5421" s="209" t="s">
        <v>161</v>
      </c>
      <c r="J5421" s="209" t="s">
        <v>5447</v>
      </c>
      <c r="K5421" s="210">
        <v>59.02</v>
      </c>
      <c r="L5421" s="209" t="s">
        <v>5390</v>
      </c>
    </row>
    <row r="5422" spans="1:12" ht="13.5">
      <c r="A5422" s="209" t="s">
        <v>8969</v>
      </c>
      <c r="B5422" s="209" t="s">
        <v>8970</v>
      </c>
      <c r="C5422" s="209" t="s">
        <v>8833</v>
      </c>
      <c r="D5422" s="209" t="s">
        <v>10893</v>
      </c>
      <c r="E5422" s="210" t="s">
        <v>357</v>
      </c>
      <c r="F5422" s="209" t="s">
        <v>357</v>
      </c>
      <c r="G5422" s="209">
        <v>102137</v>
      </c>
      <c r="H5422" s="209" t="s">
        <v>10979</v>
      </c>
      <c r="I5422" s="209" t="s">
        <v>161</v>
      </c>
      <c r="J5422" s="209" t="s">
        <v>5447</v>
      </c>
      <c r="K5422" s="210">
        <v>83.18</v>
      </c>
      <c r="L5422" s="209" t="s">
        <v>5390</v>
      </c>
    </row>
    <row r="5423" spans="1:12" ht="13.5">
      <c r="A5423" s="209" t="s">
        <v>8969</v>
      </c>
      <c r="B5423" s="209" t="s">
        <v>8970</v>
      </c>
      <c r="C5423" s="209" t="s">
        <v>8833</v>
      </c>
      <c r="D5423" s="209" t="s">
        <v>10893</v>
      </c>
      <c r="E5423" s="210" t="s">
        <v>357</v>
      </c>
      <c r="F5423" s="209" t="s">
        <v>357</v>
      </c>
      <c r="G5423" s="209">
        <v>102138</v>
      </c>
      <c r="H5423" s="209" t="s">
        <v>10980</v>
      </c>
      <c r="I5423" s="209" t="s">
        <v>161</v>
      </c>
      <c r="J5423" s="209" t="s">
        <v>5389</v>
      </c>
      <c r="K5423" s="210">
        <v>179.14</v>
      </c>
      <c r="L5423" s="209" t="s">
        <v>5390</v>
      </c>
    </row>
    <row r="5424" spans="1:12" ht="13.5">
      <c r="A5424" s="209" t="s">
        <v>8969</v>
      </c>
      <c r="B5424" s="209" t="s">
        <v>8970</v>
      </c>
      <c r="C5424" s="209" t="s">
        <v>8833</v>
      </c>
      <c r="D5424" s="209" t="s">
        <v>10893</v>
      </c>
      <c r="E5424" s="210" t="s">
        <v>357</v>
      </c>
      <c r="F5424" s="209" t="s">
        <v>357</v>
      </c>
      <c r="G5424" s="209">
        <v>103517</v>
      </c>
      <c r="H5424" s="209" t="s">
        <v>10981</v>
      </c>
      <c r="I5424" s="209" t="s">
        <v>161</v>
      </c>
      <c r="J5424" s="209" t="s">
        <v>5389</v>
      </c>
      <c r="K5424" s="211">
        <v>3280.43</v>
      </c>
      <c r="L5424" s="209" t="s">
        <v>5390</v>
      </c>
    </row>
    <row r="5425" spans="1:12" ht="13.5">
      <c r="A5425" s="209" t="s">
        <v>8969</v>
      </c>
      <c r="B5425" s="209" t="s">
        <v>8970</v>
      </c>
      <c r="C5425" s="209" t="s">
        <v>8833</v>
      </c>
      <c r="D5425" s="209" t="s">
        <v>10893</v>
      </c>
      <c r="E5425" s="210" t="s">
        <v>357</v>
      </c>
      <c r="F5425" s="209" t="s">
        <v>357</v>
      </c>
      <c r="G5425" s="209">
        <v>103519</v>
      </c>
      <c r="H5425" s="209" t="s">
        <v>10982</v>
      </c>
      <c r="I5425" s="209" t="s">
        <v>161</v>
      </c>
      <c r="J5425" s="209" t="s">
        <v>5389</v>
      </c>
      <c r="K5425" s="210">
        <v>11.48</v>
      </c>
      <c r="L5425" s="209" t="s">
        <v>5390</v>
      </c>
    </row>
    <row r="5426" spans="1:12" ht="13.5">
      <c r="A5426" s="209" t="s">
        <v>8969</v>
      </c>
      <c r="B5426" s="209" t="s">
        <v>8970</v>
      </c>
      <c r="C5426" s="209" t="s">
        <v>8833</v>
      </c>
      <c r="D5426" s="209" t="s">
        <v>10893</v>
      </c>
      <c r="E5426" s="210" t="s">
        <v>357</v>
      </c>
      <c r="F5426" s="209" t="s">
        <v>357</v>
      </c>
      <c r="G5426" s="209">
        <v>103520</v>
      </c>
      <c r="H5426" s="209" t="s">
        <v>10983</v>
      </c>
      <c r="I5426" s="209" t="s">
        <v>161</v>
      </c>
      <c r="J5426" s="209" t="s">
        <v>5389</v>
      </c>
      <c r="K5426" s="211">
        <v>5434.03</v>
      </c>
      <c r="L5426" s="209" t="s">
        <v>5390</v>
      </c>
    </row>
    <row r="5427" spans="1:12" ht="13.5">
      <c r="A5427" s="209" t="s">
        <v>8969</v>
      </c>
      <c r="B5427" s="209" t="s">
        <v>8970</v>
      </c>
      <c r="C5427" s="209" t="s">
        <v>8833</v>
      </c>
      <c r="D5427" s="209" t="s">
        <v>10893</v>
      </c>
      <c r="E5427" s="210" t="s">
        <v>357</v>
      </c>
      <c r="F5427" s="209" t="s">
        <v>357</v>
      </c>
      <c r="G5427" s="209">
        <v>103521</v>
      </c>
      <c r="H5427" s="209" t="s">
        <v>10984</v>
      </c>
      <c r="I5427" s="209" t="s">
        <v>161</v>
      </c>
      <c r="J5427" s="209" t="s">
        <v>5389</v>
      </c>
      <c r="K5427" s="211">
        <v>7214.72</v>
      </c>
      <c r="L5427" s="209" t="s">
        <v>5390</v>
      </c>
    </row>
    <row r="5428" spans="1:12" ht="13.5">
      <c r="A5428" s="209" t="s">
        <v>8969</v>
      </c>
      <c r="B5428" s="209" t="s">
        <v>8970</v>
      </c>
      <c r="C5428" s="209" t="s">
        <v>8833</v>
      </c>
      <c r="D5428" s="209" t="s">
        <v>10893</v>
      </c>
      <c r="E5428" s="210" t="s">
        <v>357</v>
      </c>
      <c r="F5428" s="209" t="s">
        <v>357</v>
      </c>
      <c r="G5428" s="209">
        <v>103522</v>
      </c>
      <c r="H5428" s="209" t="s">
        <v>10985</v>
      </c>
      <c r="I5428" s="209" t="s">
        <v>161</v>
      </c>
      <c r="J5428" s="209" t="s">
        <v>5389</v>
      </c>
      <c r="K5428" s="211">
        <v>7216.11</v>
      </c>
      <c r="L5428" s="209" t="s">
        <v>5390</v>
      </c>
    </row>
    <row r="5429" spans="1:12" ht="13.5">
      <c r="A5429" s="209" t="s">
        <v>8969</v>
      </c>
      <c r="B5429" s="209" t="s">
        <v>8970</v>
      </c>
      <c r="C5429" s="209" t="s">
        <v>8833</v>
      </c>
      <c r="D5429" s="209" t="s">
        <v>10893</v>
      </c>
      <c r="E5429" s="210" t="s">
        <v>357</v>
      </c>
      <c r="F5429" s="209" t="s">
        <v>357</v>
      </c>
      <c r="G5429" s="209">
        <v>103523</v>
      </c>
      <c r="H5429" s="209" t="s">
        <v>10986</v>
      </c>
      <c r="I5429" s="209" t="s">
        <v>161</v>
      </c>
      <c r="J5429" s="209" t="s">
        <v>5389</v>
      </c>
      <c r="K5429" s="211">
        <v>10889.84</v>
      </c>
      <c r="L5429" s="209" t="s">
        <v>5390</v>
      </c>
    </row>
    <row r="5430" spans="1:12" ht="13.5">
      <c r="A5430" s="209" t="s">
        <v>8969</v>
      </c>
      <c r="B5430" s="209" t="s">
        <v>8970</v>
      </c>
      <c r="C5430" s="209" t="s">
        <v>8833</v>
      </c>
      <c r="D5430" s="209" t="s">
        <v>10893</v>
      </c>
      <c r="E5430" s="210" t="s">
        <v>357</v>
      </c>
      <c r="F5430" s="209" t="s">
        <v>357</v>
      </c>
      <c r="G5430" s="209">
        <v>104660</v>
      </c>
      <c r="H5430" s="209" t="s">
        <v>10987</v>
      </c>
      <c r="I5430" s="209" t="s">
        <v>161</v>
      </c>
      <c r="J5430" s="209" t="s">
        <v>5389</v>
      </c>
      <c r="K5430" s="211">
        <v>1052.07</v>
      </c>
      <c r="L5430" s="209" t="s">
        <v>5390</v>
      </c>
    </row>
    <row r="5431" spans="1:12" ht="13.5">
      <c r="A5431" s="209" t="s">
        <v>8969</v>
      </c>
      <c r="B5431" s="209" t="s">
        <v>8970</v>
      </c>
      <c r="C5431" s="209" t="s">
        <v>8833</v>
      </c>
      <c r="D5431" s="209" t="s">
        <v>10893</v>
      </c>
      <c r="E5431" s="210" t="s">
        <v>357</v>
      </c>
      <c r="F5431" s="209" t="s">
        <v>357</v>
      </c>
      <c r="G5431" s="209">
        <v>104661</v>
      </c>
      <c r="H5431" s="209" t="s">
        <v>10988</v>
      </c>
      <c r="I5431" s="209" t="s">
        <v>161</v>
      </c>
      <c r="J5431" s="209" t="s">
        <v>5389</v>
      </c>
      <c r="K5431" s="210">
        <v>470.26</v>
      </c>
      <c r="L5431" s="209" t="s">
        <v>5390</v>
      </c>
    </row>
    <row r="5432" spans="1:12" ht="13.5">
      <c r="A5432" s="209" t="s">
        <v>8969</v>
      </c>
      <c r="B5432" s="209" t="s">
        <v>8970</v>
      </c>
      <c r="C5432" s="209" t="s">
        <v>8833</v>
      </c>
      <c r="D5432" s="209" t="s">
        <v>10893</v>
      </c>
      <c r="E5432" s="210" t="s">
        <v>357</v>
      </c>
      <c r="F5432" s="209" t="s">
        <v>357</v>
      </c>
      <c r="G5432" s="209">
        <v>104662</v>
      </c>
      <c r="H5432" s="209" t="s">
        <v>10989</v>
      </c>
      <c r="I5432" s="209" t="s">
        <v>161</v>
      </c>
      <c r="J5432" s="209" t="s">
        <v>5389</v>
      </c>
      <c r="K5432" s="210">
        <v>342.71</v>
      </c>
      <c r="L5432" s="209" t="s">
        <v>5390</v>
      </c>
    </row>
    <row r="5433" spans="1:12" ht="13.5">
      <c r="A5433" s="209" t="s">
        <v>8969</v>
      </c>
      <c r="B5433" s="209" t="s">
        <v>8970</v>
      </c>
      <c r="C5433" s="209" t="s">
        <v>8833</v>
      </c>
      <c r="D5433" s="209" t="s">
        <v>10893</v>
      </c>
      <c r="E5433" s="210" t="s">
        <v>357</v>
      </c>
      <c r="F5433" s="209" t="s">
        <v>357</v>
      </c>
      <c r="G5433" s="209">
        <v>104663</v>
      </c>
      <c r="H5433" s="209" t="s">
        <v>10990</v>
      </c>
      <c r="I5433" s="209" t="s">
        <v>161</v>
      </c>
      <c r="J5433" s="209" t="s">
        <v>5389</v>
      </c>
      <c r="K5433" s="210">
        <v>383.17</v>
      </c>
      <c r="L5433" s="209" t="s">
        <v>5390</v>
      </c>
    </row>
    <row r="5434" spans="1:12" ht="13.5">
      <c r="A5434" s="209" t="s">
        <v>8969</v>
      </c>
      <c r="B5434" s="209" t="s">
        <v>8970</v>
      </c>
      <c r="C5434" s="209" t="s">
        <v>8833</v>
      </c>
      <c r="D5434" s="209" t="s">
        <v>10893</v>
      </c>
      <c r="E5434" s="210" t="s">
        <v>357</v>
      </c>
      <c r="F5434" s="209" t="s">
        <v>357</v>
      </c>
      <c r="G5434" s="209">
        <v>104664</v>
      </c>
      <c r="H5434" s="209" t="s">
        <v>10991</v>
      </c>
      <c r="I5434" s="209" t="s">
        <v>161</v>
      </c>
      <c r="J5434" s="209" t="s">
        <v>5389</v>
      </c>
      <c r="K5434" s="210">
        <v>119.05</v>
      </c>
      <c r="L5434" s="209" t="s">
        <v>5390</v>
      </c>
    </row>
    <row r="5435" spans="1:12" ht="13.5">
      <c r="A5435" s="209" t="s">
        <v>8969</v>
      </c>
      <c r="B5435" s="209" t="s">
        <v>8970</v>
      </c>
      <c r="C5435" s="209" t="s">
        <v>8833</v>
      </c>
      <c r="D5435" s="209" t="s">
        <v>10893</v>
      </c>
      <c r="E5435" s="210" t="s">
        <v>357</v>
      </c>
      <c r="F5435" s="209" t="s">
        <v>357</v>
      </c>
      <c r="G5435" s="209">
        <v>104665</v>
      </c>
      <c r="H5435" s="209" t="s">
        <v>10992</v>
      </c>
      <c r="I5435" s="209" t="s">
        <v>161</v>
      </c>
      <c r="J5435" s="209" t="s">
        <v>5389</v>
      </c>
      <c r="K5435" s="210">
        <v>491.33</v>
      </c>
      <c r="L5435" s="209" t="s">
        <v>5390</v>
      </c>
    </row>
    <row r="5436" spans="1:12" ht="13.5">
      <c r="A5436" s="209" t="s">
        <v>8969</v>
      </c>
      <c r="B5436" s="209" t="s">
        <v>8970</v>
      </c>
      <c r="C5436" s="209" t="s">
        <v>8833</v>
      </c>
      <c r="D5436" s="209" t="s">
        <v>10893</v>
      </c>
      <c r="E5436" s="210" t="s">
        <v>357</v>
      </c>
      <c r="F5436" s="209" t="s">
        <v>357</v>
      </c>
      <c r="G5436" s="209">
        <v>104666</v>
      </c>
      <c r="H5436" s="209" t="s">
        <v>10993</v>
      </c>
      <c r="I5436" s="209" t="s">
        <v>161</v>
      </c>
      <c r="J5436" s="209" t="s">
        <v>5389</v>
      </c>
      <c r="K5436" s="210">
        <v>234.85</v>
      </c>
      <c r="L5436" s="209" t="s">
        <v>5390</v>
      </c>
    </row>
    <row r="5437" spans="1:12" ht="13.5">
      <c r="A5437" s="209" t="s">
        <v>8969</v>
      </c>
      <c r="B5437" s="209" t="s">
        <v>8970</v>
      </c>
      <c r="C5437" s="209" t="s">
        <v>8833</v>
      </c>
      <c r="D5437" s="209" t="s">
        <v>10893</v>
      </c>
      <c r="E5437" s="210" t="s">
        <v>357</v>
      </c>
      <c r="F5437" s="209" t="s">
        <v>357</v>
      </c>
      <c r="G5437" s="209">
        <v>104667</v>
      </c>
      <c r="H5437" s="209" t="s">
        <v>10994</v>
      </c>
      <c r="I5437" s="209" t="s">
        <v>161</v>
      </c>
      <c r="J5437" s="209" t="s">
        <v>5447</v>
      </c>
      <c r="K5437" s="210">
        <v>117.89</v>
      </c>
      <c r="L5437" s="209" t="s">
        <v>5390</v>
      </c>
    </row>
    <row r="5438" spans="1:12" ht="13.5">
      <c r="A5438" s="209" t="s">
        <v>8969</v>
      </c>
      <c r="B5438" s="209" t="s">
        <v>8970</v>
      </c>
      <c r="C5438" s="209" t="s">
        <v>8833</v>
      </c>
      <c r="D5438" s="209" t="s">
        <v>10893</v>
      </c>
      <c r="E5438" s="210" t="s">
        <v>357</v>
      </c>
      <c r="F5438" s="209" t="s">
        <v>357</v>
      </c>
      <c r="G5438" s="209">
        <v>104668</v>
      </c>
      <c r="H5438" s="209" t="s">
        <v>10995</v>
      </c>
      <c r="I5438" s="209" t="s">
        <v>10996</v>
      </c>
      <c r="J5438" s="209" t="s">
        <v>5447</v>
      </c>
      <c r="K5438" s="210">
        <v>142.11000000000001</v>
      </c>
      <c r="L5438" s="209" t="s">
        <v>5390</v>
      </c>
    </row>
    <row r="5439" spans="1:12" ht="13.5">
      <c r="A5439" s="209" t="s">
        <v>8969</v>
      </c>
      <c r="B5439" s="209" t="s">
        <v>8970</v>
      </c>
      <c r="C5439" s="209" t="s">
        <v>8833</v>
      </c>
      <c r="D5439" s="209" t="s">
        <v>10893</v>
      </c>
      <c r="E5439" s="210" t="s">
        <v>357</v>
      </c>
      <c r="F5439" s="209" t="s">
        <v>357</v>
      </c>
      <c r="G5439" s="209">
        <v>104669</v>
      </c>
      <c r="H5439" s="209" t="s">
        <v>10997</v>
      </c>
      <c r="I5439" s="209" t="s">
        <v>10996</v>
      </c>
      <c r="J5439" s="209" t="s">
        <v>5447</v>
      </c>
      <c r="K5439" s="210">
        <v>165.36</v>
      </c>
      <c r="L5439" s="209" t="s">
        <v>5390</v>
      </c>
    </row>
    <row r="5440" spans="1:12" ht="13.5">
      <c r="A5440" s="209" t="s">
        <v>8969</v>
      </c>
      <c r="B5440" s="209" t="s">
        <v>8970</v>
      </c>
      <c r="C5440" s="209" t="s">
        <v>8833</v>
      </c>
      <c r="D5440" s="209" t="s">
        <v>10893</v>
      </c>
      <c r="E5440" s="210" t="s">
        <v>357</v>
      </c>
      <c r="F5440" s="209" t="s">
        <v>357</v>
      </c>
      <c r="G5440" s="209">
        <v>104670</v>
      </c>
      <c r="H5440" s="209" t="s">
        <v>10998</v>
      </c>
      <c r="I5440" s="209" t="s">
        <v>10996</v>
      </c>
      <c r="J5440" s="209" t="s">
        <v>5447</v>
      </c>
      <c r="K5440" s="210">
        <v>250.08</v>
      </c>
      <c r="L5440" s="209" t="s">
        <v>5390</v>
      </c>
    </row>
    <row r="5441" spans="1:12" ht="13.5">
      <c r="A5441" s="209" t="s">
        <v>8969</v>
      </c>
      <c r="B5441" s="209" t="s">
        <v>8970</v>
      </c>
      <c r="C5441" s="209" t="s">
        <v>8833</v>
      </c>
      <c r="D5441" s="209" t="s">
        <v>10893</v>
      </c>
      <c r="E5441" s="210" t="s">
        <v>357</v>
      </c>
      <c r="F5441" s="209" t="s">
        <v>357</v>
      </c>
      <c r="G5441" s="209">
        <v>104671</v>
      </c>
      <c r="H5441" s="209" t="s">
        <v>10999</v>
      </c>
      <c r="I5441" s="209" t="s">
        <v>161</v>
      </c>
      <c r="J5441" s="209" t="s">
        <v>5389</v>
      </c>
      <c r="K5441" s="210">
        <v>979.63</v>
      </c>
      <c r="L5441" s="209" t="s">
        <v>5390</v>
      </c>
    </row>
    <row r="5442" spans="1:12" ht="13.5">
      <c r="A5442" s="209" t="s">
        <v>8969</v>
      </c>
      <c r="B5442" s="209" t="s">
        <v>8970</v>
      </c>
      <c r="C5442" s="209" t="s">
        <v>8833</v>
      </c>
      <c r="D5442" s="209" t="s">
        <v>10893</v>
      </c>
      <c r="E5442" s="210" t="s">
        <v>357</v>
      </c>
      <c r="F5442" s="209" t="s">
        <v>357</v>
      </c>
      <c r="G5442" s="209">
        <v>104672</v>
      </c>
      <c r="H5442" s="209" t="s">
        <v>11000</v>
      </c>
      <c r="I5442" s="209" t="s">
        <v>161</v>
      </c>
      <c r="J5442" s="209" t="s">
        <v>5389</v>
      </c>
      <c r="K5442" s="210">
        <v>355.94</v>
      </c>
      <c r="L5442" s="209" t="s">
        <v>5390</v>
      </c>
    </row>
    <row r="5443" spans="1:12" ht="13.5">
      <c r="A5443" s="209" t="s">
        <v>8969</v>
      </c>
      <c r="B5443" s="209" t="s">
        <v>8970</v>
      </c>
      <c r="C5443" s="209" t="s">
        <v>8833</v>
      </c>
      <c r="D5443" s="209" t="s">
        <v>10893</v>
      </c>
      <c r="E5443" s="210" t="s">
        <v>357</v>
      </c>
      <c r="F5443" s="209" t="s">
        <v>357</v>
      </c>
      <c r="G5443" s="209">
        <v>104673</v>
      </c>
      <c r="H5443" s="209" t="s">
        <v>11001</v>
      </c>
      <c r="I5443" s="209" t="s">
        <v>161</v>
      </c>
      <c r="J5443" s="209" t="s">
        <v>5389</v>
      </c>
      <c r="K5443" s="210">
        <v>583.47</v>
      </c>
      <c r="L5443" s="209" t="s">
        <v>5390</v>
      </c>
    </row>
    <row r="5444" spans="1:12" ht="13.5">
      <c r="A5444" s="209" t="s">
        <v>8969</v>
      </c>
      <c r="B5444" s="209" t="s">
        <v>8970</v>
      </c>
      <c r="C5444" s="209" t="s">
        <v>8833</v>
      </c>
      <c r="D5444" s="209" t="s">
        <v>10893</v>
      </c>
      <c r="E5444" s="210" t="s">
        <v>357</v>
      </c>
      <c r="F5444" s="209" t="s">
        <v>357</v>
      </c>
      <c r="G5444" s="209">
        <v>104674</v>
      </c>
      <c r="H5444" s="209" t="s">
        <v>11002</v>
      </c>
      <c r="I5444" s="209" t="s">
        <v>161</v>
      </c>
      <c r="J5444" s="209" t="s">
        <v>5389</v>
      </c>
      <c r="K5444" s="210">
        <v>213.35</v>
      </c>
      <c r="L5444" s="209" t="s">
        <v>5390</v>
      </c>
    </row>
    <row r="5445" spans="1:12" ht="13.5">
      <c r="A5445" s="209" t="s">
        <v>8969</v>
      </c>
      <c r="B5445" s="209" t="s">
        <v>8970</v>
      </c>
      <c r="C5445" s="209" t="s">
        <v>8833</v>
      </c>
      <c r="D5445" s="209" t="s">
        <v>10893</v>
      </c>
      <c r="E5445" s="210" t="s">
        <v>357</v>
      </c>
      <c r="F5445" s="209" t="s">
        <v>357</v>
      </c>
      <c r="G5445" s="209">
        <v>104675</v>
      </c>
      <c r="H5445" s="209" t="s">
        <v>11003</v>
      </c>
      <c r="I5445" s="209" t="s">
        <v>11004</v>
      </c>
      <c r="J5445" s="209" t="s">
        <v>5447</v>
      </c>
      <c r="K5445" s="210">
        <v>1.7</v>
      </c>
      <c r="L5445" s="209" t="s">
        <v>5390</v>
      </c>
    </row>
    <row r="5446" spans="1:12" ht="13.5">
      <c r="A5446" s="209" t="s">
        <v>8969</v>
      </c>
      <c r="B5446" s="209" t="s">
        <v>8970</v>
      </c>
      <c r="C5446" s="209" t="s">
        <v>8833</v>
      </c>
      <c r="D5446" s="209" t="s">
        <v>10893</v>
      </c>
      <c r="E5446" s="210" t="s">
        <v>357</v>
      </c>
      <c r="F5446" s="209" t="s">
        <v>357</v>
      </c>
      <c r="G5446" s="209">
        <v>104676</v>
      </c>
      <c r="H5446" s="209" t="s">
        <v>11005</v>
      </c>
      <c r="I5446" s="209" t="s">
        <v>161</v>
      </c>
      <c r="J5446" s="209" t="s">
        <v>5389</v>
      </c>
      <c r="K5446" s="210">
        <v>307.86</v>
      </c>
      <c r="L5446" s="209" t="s">
        <v>5390</v>
      </c>
    </row>
    <row r="5447" spans="1:12" ht="13.5">
      <c r="A5447" s="209" t="s">
        <v>8969</v>
      </c>
      <c r="B5447" s="209" t="s">
        <v>8970</v>
      </c>
      <c r="C5447" s="209" t="s">
        <v>8833</v>
      </c>
      <c r="D5447" s="209" t="s">
        <v>10893</v>
      </c>
      <c r="E5447" s="210" t="s">
        <v>357</v>
      </c>
      <c r="F5447" s="209" t="s">
        <v>357</v>
      </c>
      <c r="G5447" s="209">
        <v>104677</v>
      </c>
      <c r="H5447" s="209" t="s">
        <v>11006</v>
      </c>
      <c r="I5447" s="209" t="s">
        <v>161</v>
      </c>
      <c r="J5447" s="209" t="s">
        <v>5389</v>
      </c>
      <c r="K5447" s="210">
        <v>516.38</v>
      </c>
      <c r="L5447" s="209" t="s">
        <v>5390</v>
      </c>
    </row>
    <row r="5448" spans="1:12" ht="13.5">
      <c r="A5448" s="209" t="s">
        <v>8969</v>
      </c>
      <c r="B5448" s="209" t="s">
        <v>8970</v>
      </c>
      <c r="C5448" s="209" t="s">
        <v>8833</v>
      </c>
      <c r="D5448" s="209" t="s">
        <v>10893</v>
      </c>
      <c r="E5448" s="210" t="s">
        <v>357</v>
      </c>
      <c r="F5448" s="209" t="s">
        <v>357</v>
      </c>
      <c r="G5448" s="209">
        <v>104678</v>
      </c>
      <c r="H5448" s="209" t="s">
        <v>11007</v>
      </c>
      <c r="I5448" s="209" t="s">
        <v>161</v>
      </c>
      <c r="J5448" s="209" t="s">
        <v>5389</v>
      </c>
      <c r="K5448" s="210">
        <v>104.49</v>
      </c>
      <c r="L5448" s="209" t="s">
        <v>5390</v>
      </c>
    </row>
    <row r="5449" spans="1:12" ht="13.5">
      <c r="A5449" s="209" t="s">
        <v>8969</v>
      </c>
      <c r="B5449" s="209" t="s">
        <v>8970</v>
      </c>
      <c r="C5449" s="209" t="s">
        <v>8833</v>
      </c>
      <c r="D5449" s="209" t="s">
        <v>10893</v>
      </c>
      <c r="E5449" s="210" t="s">
        <v>357</v>
      </c>
      <c r="F5449" s="209" t="s">
        <v>357</v>
      </c>
      <c r="G5449" s="209">
        <v>104679</v>
      </c>
      <c r="H5449" s="209" t="s">
        <v>11008</v>
      </c>
      <c r="I5449" s="209" t="s">
        <v>161</v>
      </c>
      <c r="J5449" s="209" t="s">
        <v>5389</v>
      </c>
      <c r="K5449" s="210">
        <v>126.59</v>
      </c>
      <c r="L5449" s="209" t="s">
        <v>5390</v>
      </c>
    </row>
    <row r="5450" spans="1:12" ht="13.5">
      <c r="A5450" s="209" t="s">
        <v>8969</v>
      </c>
      <c r="B5450" s="209" t="s">
        <v>8970</v>
      </c>
      <c r="C5450" s="209" t="s">
        <v>8833</v>
      </c>
      <c r="D5450" s="209" t="s">
        <v>10893</v>
      </c>
      <c r="E5450" s="210" t="s">
        <v>357</v>
      </c>
      <c r="F5450" s="209" t="s">
        <v>357</v>
      </c>
      <c r="G5450" s="209">
        <v>104680</v>
      </c>
      <c r="H5450" s="209" t="s">
        <v>11009</v>
      </c>
      <c r="I5450" s="209" t="s">
        <v>161</v>
      </c>
      <c r="J5450" s="209" t="s">
        <v>5447</v>
      </c>
      <c r="K5450" s="210">
        <v>139.31</v>
      </c>
      <c r="L5450" s="209" t="s">
        <v>5390</v>
      </c>
    </row>
    <row r="5451" spans="1:12" ht="13.5">
      <c r="A5451" s="209" t="s">
        <v>8969</v>
      </c>
      <c r="B5451" s="209" t="s">
        <v>8970</v>
      </c>
      <c r="C5451" s="209" t="s">
        <v>8833</v>
      </c>
      <c r="D5451" s="209" t="s">
        <v>10893</v>
      </c>
      <c r="E5451" s="210" t="s">
        <v>357</v>
      </c>
      <c r="F5451" s="209" t="s">
        <v>357</v>
      </c>
      <c r="G5451" s="209">
        <v>104681</v>
      </c>
      <c r="H5451" s="209" t="s">
        <v>11010</v>
      </c>
      <c r="I5451" s="209" t="s">
        <v>161</v>
      </c>
      <c r="J5451" s="209" t="s">
        <v>5447</v>
      </c>
      <c r="K5451" s="210">
        <v>102.73</v>
      </c>
      <c r="L5451" s="209" t="s">
        <v>5390</v>
      </c>
    </row>
    <row r="5452" spans="1:12" ht="13.5">
      <c r="A5452" s="209" t="s">
        <v>8969</v>
      </c>
      <c r="B5452" s="209" t="s">
        <v>8970</v>
      </c>
      <c r="C5452" s="209" t="s">
        <v>8833</v>
      </c>
      <c r="D5452" s="209" t="s">
        <v>10893</v>
      </c>
      <c r="E5452" s="210" t="s">
        <v>357</v>
      </c>
      <c r="F5452" s="209" t="s">
        <v>357</v>
      </c>
      <c r="G5452" s="209">
        <v>104682</v>
      </c>
      <c r="H5452" s="209" t="s">
        <v>11011</v>
      </c>
      <c r="I5452" s="209" t="s">
        <v>161</v>
      </c>
      <c r="J5452" s="209" t="s">
        <v>5447</v>
      </c>
      <c r="K5452" s="210">
        <v>548.89</v>
      </c>
      <c r="L5452" s="209" t="s">
        <v>5390</v>
      </c>
    </row>
    <row r="5453" spans="1:12" ht="13.5">
      <c r="A5453" s="209" t="s">
        <v>8969</v>
      </c>
      <c r="B5453" s="209" t="s">
        <v>8970</v>
      </c>
      <c r="C5453" s="209" t="s">
        <v>8833</v>
      </c>
      <c r="D5453" s="209" t="s">
        <v>10893</v>
      </c>
      <c r="E5453" s="210" t="s">
        <v>357</v>
      </c>
      <c r="F5453" s="209" t="s">
        <v>357</v>
      </c>
      <c r="G5453" s="209">
        <v>104683</v>
      </c>
      <c r="H5453" s="209" t="s">
        <v>11012</v>
      </c>
      <c r="I5453" s="209" t="s">
        <v>161</v>
      </c>
      <c r="J5453" s="209" t="s">
        <v>5447</v>
      </c>
      <c r="K5453" s="210">
        <v>87.95</v>
      </c>
      <c r="L5453" s="209" t="s">
        <v>5390</v>
      </c>
    </row>
    <row r="5454" spans="1:12" ht="13.5">
      <c r="A5454" s="209" t="s">
        <v>11013</v>
      </c>
      <c r="B5454" s="209" t="s">
        <v>11014</v>
      </c>
      <c r="C5454" s="209" t="s">
        <v>11015</v>
      </c>
      <c r="D5454" s="209" t="s">
        <v>11016</v>
      </c>
      <c r="E5454" s="210" t="s">
        <v>357</v>
      </c>
      <c r="F5454" s="209" t="s">
        <v>357</v>
      </c>
      <c r="G5454" s="209">
        <v>104031</v>
      </c>
      <c r="H5454" s="209" t="s">
        <v>11017</v>
      </c>
      <c r="I5454" s="209" t="s">
        <v>161</v>
      </c>
      <c r="J5454" s="209" t="s">
        <v>5389</v>
      </c>
      <c r="K5454" s="210">
        <v>16.55</v>
      </c>
      <c r="L5454" s="209" t="s">
        <v>5390</v>
      </c>
    </row>
    <row r="5455" spans="1:12" ht="13.5">
      <c r="A5455" s="209" t="s">
        <v>11013</v>
      </c>
      <c r="B5455" s="209" t="s">
        <v>11014</v>
      </c>
      <c r="C5455" s="209" t="s">
        <v>11015</v>
      </c>
      <c r="D5455" s="209" t="s">
        <v>11016</v>
      </c>
      <c r="E5455" s="210" t="s">
        <v>357</v>
      </c>
      <c r="F5455" s="209" t="s">
        <v>357</v>
      </c>
      <c r="G5455" s="209">
        <v>104032</v>
      </c>
      <c r="H5455" s="209" t="s">
        <v>11018</v>
      </c>
      <c r="I5455" s="209" t="s">
        <v>161</v>
      </c>
      <c r="J5455" s="209" t="s">
        <v>5389</v>
      </c>
      <c r="K5455" s="210">
        <v>21.16</v>
      </c>
      <c r="L5455" s="209" t="s">
        <v>5390</v>
      </c>
    </row>
    <row r="5456" spans="1:12" ht="13.5">
      <c r="A5456" s="209" t="s">
        <v>11013</v>
      </c>
      <c r="B5456" s="209" t="s">
        <v>11014</v>
      </c>
      <c r="C5456" s="209" t="s">
        <v>11015</v>
      </c>
      <c r="D5456" s="209" t="s">
        <v>11016</v>
      </c>
      <c r="E5456" s="210" t="s">
        <v>357</v>
      </c>
      <c r="F5456" s="209" t="s">
        <v>357</v>
      </c>
      <c r="G5456" s="209">
        <v>104033</v>
      </c>
      <c r="H5456" s="209" t="s">
        <v>11019</v>
      </c>
      <c r="I5456" s="209" t="s">
        <v>161</v>
      </c>
      <c r="J5456" s="209" t="s">
        <v>5389</v>
      </c>
      <c r="K5456" s="210">
        <v>19.149999999999999</v>
      </c>
      <c r="L5456" s="209" t="s">
        <v>5390</v>
      </c>
    </row>
    <row r="5457" spans="1:12" ht="13.5">
      <c r="A5457" s="209" t="s">
        <v>11013</v>
      </c>
      <c r="B5457" s="209" t="s">
        <v>11014</v>
      </c>
      <c r="C5457" s="209" t="s">
        <v>11015</v>
      </c>
      <c r="D5457" s="209" t="s">
        <v>11016</v>
      </c>
      <c r="E5457" s="210" t="s">
        <v>357</v>
      </c>
      <c r="F5457" s="209" t="s">
        <v>357</v>
      </c>
      <c r="G5457" s="209">
        <v>104034</v>
      </c>
      <c r="H5457" s="209" t="s">
        <v>11020</v>
      </c>
      <c r="I5457" s="209" t="s">
        <v>161</v>
      </c>
      <c r="J5457" s="209" t="s">
        <v>5389</v>
      </c>
      <c r="K5457" s="210">
        <v>25.38</v>
      </c>
      <c r="L5457" s="209" t="s">
        <v>5390</v>
      </c>
    </row>
    <row r="5458" spans="1:12" ht="13.5">
      <c r="A5458" s="209" t="s">
        <v>11013</v>
      </c>
      <c r="B5458" s="209" t="s">
        <v>11014</v>
      </c>
      <c r="C5458" s="209" t="s">
        <v>11015</v>
      </c>
      <c r="D5458" s="209" t="s">
        <v>11016</v>
      </c>
      <c r="E5458" s="210" t="s">
        <v>357</v>
      </c>
      <c r="F5458" s="209" t="s">
        <v>357</v>
      </c>
      <c r="G5458" s="209">
        <v>104035</v>
      </c>
      <c r="H5458" s="209" t="s">
        <v>11021</v>
      </c>
      <c r="I5458" s="209" t="s">
        <v>161</v>
      </c>
      <c r="J5458" s="209" t="s">
        <v>5389</v>
      </c>
      <c r="K5458" s="210">
        <v>31.58</v>
      </c>
      <c r="L5458" s="209" t="s">
        <v>5390</v>
      </c>
    </row>
    <row r="5459" spans="1:12" ht="13.5">
      <c r="A5459" s="209" t="s">
        <v>11013</v>
      </c>
      <c r="B5459" s="209" t="s">
        <v>11014</v>
      </c>
      <c r="C5459" s="209" t="s">
        <v>11015</v>
      </c>
      <c r="D5459" s="209" t="s">
        <v>11016</v>
      </c>
      <c r="E5459" s="210" t="s">
        <v>357</v>
      </c>
      <c r="F5459" s="209" t="s">
        <v>357</v>
      </c>
      <c r="G5459" s="209">
        <v>104036</v>
      </c>
      <c r="H5459" s="209" t="s">
        <v>11022</v>
      </c>
      <c r="I5459" s="209" t="s">
        <v>161</v>
      </c>
      <c r="J5459" s="209" t="s">
        <v>5389</v>
      </c>
      <c r="K5459" s="210">
        <v>32.56</v>
      </c>
      <c r="L5459" s="209" t="s">
        <v>5390</v>
      </c>
    </row>
    <row r="5460" spans="1:12" ht="13.5">
      <c r="A5460" s="209" t="s">
        <v>11013</v>
      </c>
      <c r="B5460" s="209" t="s">
        <v>11014</v>
      </c>
      <c r="C5460" s="209" t="s">
        <v>11015</v>
      </c>
      <c r="D5460" s="209" t="s">
        <v>11016</v>
      </c>
      <c r="E5460" s="210" t="s">
        <v>357</v>
      </c>
      <c r="F5460" s="209" t="s">
        <v>357</v>
      </c>
      <c r="G5460" s="209">
        <v>104039</v>
      </c>
      <c r="H5460" s="209" t="s">
        <v>11023</v>
      </c>
      <c r="I5460" s="209" t="s">
        <v>161</v>
      </c>
      <c r="J5460" s="209" t="s">
        <v>5389</v>
      </c>
      <c r="K5460" s="210">
        <v>63.62</v>
      </c>
      <c r="L5460" s="209" t="s">
        <v>5390</v>
      </c>
    </row>
    <row r="5461" spans="1:12" ht="13.5">
      <c r="A5461" s="209" t="s">
        <v>11013</v>
      </c>
      <c r="B5461" s="209" t="s">
        <v>11014</v>
      </c>
      <c r="C5461" s="209" t="s">
        <v>11015</v>
      </c>
      <c r="D5461" s="209" t="s">
        <v>11016</v>
      </c>
      <c r="E5461" s="210" t="s">
        <v>357</v>
      </c>
      <c r="F5461" s="209" t="s">
        <v>357</v>
      </c>
      <c r="G5461" s="209">
        <v>104043</v>
      </c>
      <c r="H5461" s="209" t="s">
        <v>11024</v>
      </c>
      <c r="I5461" s="209" t="s">
        <v>161</v>
      </c>
      <c r="J5461" s="209" t="s">
        <v>5389</v>
      </c>
      <c r="K5461" s="210">
        <v>7.09</v>
      </c>
      <c r="L5461" s="209" t="s">
        <v>5390</v>
      </c>
    </row>
    <row r="5462" spans="1:12" ht="13.5">
      <c r="A5462" s="209" t="s">
        <v>11013</v>
      </c>
      <c r="B5462" s="209" t="s">
        <v>11014</v>
      </c>
      <c r="C5462" s="209" t="s">
        <v>11015</v>
      </c>
      <c r="D5462" s="209" t="s">
        <v>11016</v>
      </c>
      <c r="E5462" s="210" t="s">
        <v>357</v>
      </c>
      <c r="F5462" s="209" t="s">
        <v>357</v>
      </c>
      <c r="G5462" s="209">
        <v>104044</v>
      </c>
      <c r="H5462" s="209" t="s">
        <v>11025</v>
      </c>
      <c r="I5462" s="209" t="s">
        <v>161</v>
      </c>
      <c r="J5462" s="209" t="s">
        <v>5389</v>
      </c>
      <c r="K5462" s="210">
        <v>7.49</v>
      </c>
      <c r="L5462" s="209" t="s">
        <v>5390</v>
      </c>
    </row>
    <row r="5463" spans="1:12" ht="13.5">
      <c r="A5463" s="209" t="s">
        <v>11013</v>
      </c>
      <c r="B5463" s="209" t="s">
        <v>11014</v>
      </c>
      <c r="C5463" s="209" t="s">
        <v>11015</v>
      </c>
      <c r="D5463" s="209" t="s">
        <v>11016</v>
      </c>
      <c r="E5463" s="210" t="s">
        <v>357</v>
      </c>
      <c r="F5463" s="209" t="s">
        <v>357</v>
      </c>
      <c r="G5463" s="209">
        <v>104045</v>
      </c>
      <c r="H5463" s="209" t="s">
        <v>11026</v>
      </c>
      <c r="I5463" s="209" t="s">
        <v>161</v>
      </c>
      <c r="J5463" s="209" t="s">
        <v>5389</v>
      </c>
      <c r="K5463" s="210">
        <v>12</v>
      </c>
      <c r="L5463" s="209" t="s">
        <v>5390</v>
      </c>
    </row>
    <row r="5464" spans="1:12" ht="13.5">
      <c r="A5464" s="209" t="s">
        <v>11013</v>
      </c>
      <c r="B5464" s="209" t="s">
        <v>11014</v>
      </c>
      <c r="C5464" s="209" t="s">
        <v>11015</v>
      </c>
      <c r="D5464" s="209" t="s">
        <v>11016</v>
      </c>
      <c r="E5464" s="210" t="s">
        <v>357</v>
      </c>
      <c r="F5464" s="209" t="s">
        <v>357</v>
      </c>
      <c r="G5464" s="209">
        <v>104046</v>
      </c>
      <c r="H5464" s="209" t="s">
        <v>11027</v>
      </c>
      <c r="I5464" s="209" t="s">
        <v>161</v>
      </c>
      <c r="J5464" s="209" t="s">
        <v>5389</v>
      </c>
      <c r="K5464" s="210">
        <v>6.75</v>
      </c>
      <c r="L5464" s="209" t="s">
        <v>5390</v>
      </c>
    </row>
    <row r="5465" spans="1:12" ht="13.5">
      <c r="A5465" s="209" t="s">
        <v>11013</v>
      </c>
      <c r="B5465" s="209" t="s">
        <v>11014</v>
      </c>
      <c r="C5465" s="209" t="s">
        <v>11015</v>
      </c>
      <c r="D5465" s="209" t="s">
        <v>11016</v>
      </c>
      <c r="E5465" s="210" t="s">
        <v>357</v>
      </c>
      <c r="F5465" s="209" t="s">
        <v>357</v>
      </c>
      <c r="G5465" s="209">
        <v>104047</v>
      </c>
      <c r="H5465" s="209" t="s">
        <v>11028</v>
      </c>
      <c r="I5465" s="209" t="s">
        <v>161</v>
      </c>
      <c r="J5465" s="209" t="s">
        <v>5389</v>
      </c>
      <c r="K5465" s="210">
        <v>7.83</v>
      </c>
      <c r="L5465" s="209" t="s">
        <v>5390</v>
      </c>
    </row>
    <row r="5466" spans="1:12" ht="13.5">
      <c r="A5466" s="209" t="s">
        <v>11013</v>
      </c>
      <c r="B5466" s="209" t="s">
        <v>11014</v>
      </c>
      <c r="C5466" s="209" t="s">
        <v>11015</v>
      </c>
      <c r="D5466" s="209" t="s">
        <v>11016</v>
      </c>
      <c r="E5466" s="210" t="s">
        <v>357</v>
      </c>
      <c r="F5466" s="209" t="s">
        <v>357</v>
      </c>
      <c r="G5466" s="209">
        <v>104048</v>
      </c>
      <c r="H5466" s="209" t="s">
        <v>11029</v>
      </c>
      <c r="I5466" s="209" t="s">
        <v>161</v>
      </c>
      <c r="J5466" s="209" t="s">
        <v>5389</v>
      </c>
      <c r="K5466" s="210">
        <v>11.7</v>
      </c>
      <c r="L5466" s="209" t="s">
        <v>5390</v>
      </c>
    </row>
    <row r="5467" spans="1:12" ht="13.5">
      <c r="A5467" s="209" t="s">
        <v>11013</v>
      </c>
      <c r="B5467" s="209" t="s">
        <v>11014</v>
      </c>
      <c r="C5467" s="209" t="s">
        <v>11015</v>
      </c>
      <c r="D5467" s="209" t="s">
        <v>11016</v>
      </c>
      <c r="E5467" s="210" t="s">
        <v>357</v>
      </c>
      <c r="F5467" s="209" t="s">
        <v>357</v>
      </c>
      <c r="G5467" s="209">
        <v>104049</v>
      </c>
      <c r="H5467" s="209" t="s">
        <v>11030</v>
      </c>
      <c r="I5467" s="209" t="s">
        <v>161</v>
      </c>
      <c r="J5467" s="209" t="s">
        <v>5447</v>
      </c>
      <c r="K5467" s="210">
        <v>4.9400000000000004</v>
      </c>
      <c r="L5467" s="209" t="s">
        <v>5390</v>
      </c>
    </row>
    <row r="5468" spans="1:12" ht="13.5">
      <c r="A5468" s="209" t="s">
        <v>11013</v>
      </c>
      <c r="B5468" s="209" t="s">
        <v>11014</v>
      </c>
      <c r="C5468" s="209" t="s">
        <v>11015</v>
      </c>
      <c r="D5468" s="209" t="s">
        <v>11016</v>
      </c>
      <c r="E5468" s="210" t="s">
        <v>357</v>
      </c>
      <c r="F5468" s="209" t="s">
        <v>357</v>
      </c>
      <c r="G5468" s="209">
        <v>104050</v>
      </c>
      <c r="H5468" s="209" t="s">
        <v>11031</v>
      </c>
      <c r="I5468" s="209" t="s">
        <v>161</v>
      </c>
      <c r="J5468" s="209" t="s">
        <v>5447</v>
      </c>
      <c r="K5468" s="210">
        <v>7.73</v>
      </c>
      <c r="L5468" s="209" t="s">
        <v>5390</v>
      </c>
    </row>
    <row r="5469" spans="1:12" ht="13.5">
      <c r="A5469" s="209" t="s">
        <v>11013</v>
      </c>
      <c r="B5469" s="209" t="s">
        <v>11014</v>
      </c>
      <c r="C5469" s="209" t="s">
        <v>11015</v>
      </c>
      <c r="D5469" s="209" t="s">
        <v>11016</v>
      </c>
      <c r="E5469" s="210" t="s">
        <v>357</v>
      </c>
      <c r="F5469" s="209" t="s">
        <v>357</v>
      </c>
      <c r="G5469" s="209">
        <v>104051</v>
      </c>
      <c r="H5469" s="209" t="s">
        <v>11032</v>
      </c>
      <c r="I5469" s="209" t="s">
        <v>161</v>
      </c>
      <c r="J5469" s="209" t="s">
        <v>5389</v>
      </c>
      <c r="K5469" s="210">
        <v>6.29</v>
      </c>
      <c r="L5469" s="209" t="s">
        <v>5390</v>
      </c>
    </row>
    <row r="5470" spans="1:12" ht="13.5">
      <c r="A5470" s="209" t="s">
        <v>11013</v>
      </c>
      <c r="B5470" s="209" t="s">
        <v>11014</v>
      </c>
      <c r="C5470" s="209" t="s">
        <v>11015</v>
      </c>
      <c r="D5470" s="209" t="s">
        <v>11016</v>
      </c>
      <c r="E5470" s="210" t="s">
        <v>357</v>
      </c>
      <c r="F5470" s="209" t="s">
        <v>357</v>
      </c>
      <c r="G5470" s="209">
        <v>104052</v>
      </c>
      <c r="H5470" s="209" t="s">
        <v>11033</v>
      </c>
      <c r="I5470" s="209" t="s">
        <v>161</v>
      </c>
      <c r="J5470" s="209" t="s">
        <v>5389</v>
      </c>
      <c r="K5470" s="210">
        <v>8.83</v>
      </c>
      <c r="L5470" s="209" t="s">
        <v>5390</v>
      </c>
    </row>
    <row r="5471" spans="1:12" ht="13.5">
      <c r="A5471" s="209" t="s">
        <v>11013</v>
      </c>
      <c r="B5471" s="209" t="s">
        <v>11014</v>
      </c>
      <c r="C5471" s="209" t="s">
        <v>11015</v>
      </c>
      <c r="D5471" s="209" t="s">
        <v>11016</v>
      </c>
      <c r="E5471" s="210" t="s">
        <v>357</v>
      </c>
      <c r="F5471" s="209" t="s">
        <v>357</v>
      </c>
      <c r="G5471" s="209">
        <v>104053</v>
      </c>
      <c r="H5471" s="209" t="s">
        <v>11034</v>
      </c>
      <c r="I5471" s="209" t="s">
        <v>161</v>
      </c>
      <c r="J5471" s="209" t="s">
        <v>5389</v>
      </c>
      <c r="K5471" s="210">
        <v>7.41</v>
      </c>
      <c r="L5471" s="209" t="s">
        <v>5390</v>
      </c>
    </row>
    <row r="5472" spans="1:12" ht="13.5">
      <c r="A5472" s="209" t="s">
        <v>11013</v>
      </c>
      <c r="B5472" s="209" t="s">
        <v>11014</v>
      </c>
      <c r="C5472" s="209" t="s">
        <v>11015</v>
      </c>
      <c r="D5472" s="209" t="s">
        <v>11016</v>
      </c>
      <c r="E5472" s="210" t="s">
        <v>357</v>
      </c>
      <c r="F5472" s="209" t="s">
        <v>357</v>
      </c>
      <c r="G5472" s="209">
        <v>104054</v>
      </c>
      <c r="H5472" s="209" t="s">
        <v>11035</v>
      </c>
      <c r="I5472" s="209" t="s">
        <v>161</v>
      </c>
      <c r="J5472" s="209" t="s">
        <v>5389</v>
      </c>
      <c r="K5472" s="210">
        <v>15.02</v>
      </c>
      <c r="L5472" s="209" t="s">
        <v>5390</v>
      </c>
    </row>
    <row r="5473" spans="1:12" ht="13.5">
      <c r="A5473" s="209" t="s">
        <v>11013</v>
      </c>
      <c r="B5473" s="209" t="s">
        <v>11014</v>
      </c>
      <c r="C5473" s="209" t="s">
        <v>11015</v>
      </c>
      <c r="D5473" s="209" t="s">
        <v>11016</v>
      </c>
      <c r="E5473" s="210" t="s">
        <v>357</v>
      </c>
      <c r="F5473" s="209" t="s">
        <v>357</v>
      </c>
      <c r="G5473" s="209">
        <v>104055</v>
      </c>
      <c r="H5473" s="209" t="s">
        <v>11036</v>
      </c>
      <c r="I5473" s="209" t="s">
        <v>161</v>
      </c>
      <c r="J5473" s="209" t="s">
        <v>5447</v>
      </c>
      <c r="K5473" s="210">
        <v>14.09</v>
      </c>
      <c r="L5473" s="209" t="s">
        <v>5390</v>
      </c>
    </row>
    <row r="5474" spans="1:12" ht="13.5">
      <c r="A5474" s="209" t="s">
        <v>11013</v>
      </c>
      <c r="B5474" s="209" t="s">
        <v>11014</v>
      </c>
      <c r="C5474" s="209" t="s">
        <v>11015</v>
      </c>
      <c r="D5474" s="209" t="s">
        <v>11016</v>
      </c>
      <c r="E5474" s="210" t="s">
        <v>357</v>
      </c>
      <c r="F5474" s="209" t="s">
        <v>357</v>
      </c>
      <c r="G5474" s="209">
        <v>104056</v>
      </c>
      <c r="H5474" s="209" t="s">
        <v>11037</v>
      </c>
      <c r="I5474" s="209" t="s">
        <v>161</v>
      </c>
      <c r="J5474" s="209" t="s">
        <v>5447</v>
      </c>
      <c r="K5474" s="210">
        <v>21.43</v>
      </c>
      <c r="L5474" s="209" t="s">
        <v>5390</v>
      </c>
    </row>
    <row r="5475" spans="1:12" ht="13.5">
      <c r="A5475" s="209" t="s">
        <v>11013</v>
      </c>
      <c r="B5475" s="209" t="s">
        <v>11014</v>
      </c>
      <c r="C5475" s="209" t="s">
        <v>11015</v>
      </c>
      <c r="D5475" s="209" t="s">
        <v>11016</v>
      </c>
      <c r="E5475" s="210" t="s">
        <v>357</v>
      </c>
      <c r="F5475" s="209" t="s">
        <v>357</v>
      </c>
      <c r="G5475" s="209">
        <v>104058</v>
      </c>
      <c r="H5475" s="209" t="s">
        <v>11038</v>
      </c>
      <c r="I5475" s="209" t="s">
        <v>161</v>
      </c>
      <c r="J5475" s="209" t="s">
        <v>5447</v>
      </c>
      <c r="K5475" s="210">
        <v>5.86</v>
      </c>
      <c r="L5475" s="209" t="s">
        <v>5390</v>
      </c>
    </row>
    <row r="5476" spans="1:12" ht="13.5">
      <c r="A5476" s="209" t="s">
        <v>11013</v>
      </c>
      <c r="B5476" s="209" t="s">
        <v>11014</v>
      </c>
      <c r="C5476" s="209" t="s">
        <v>11015</v>
      </c>
      <c r="D5476" s="209" t="s">
        <v>11016</v>
      </c>
      <c r="E5476" s="210" t="s">
        <v>357</v>
      </c>
      <c r="F5476" s="209" t="s">
        <v>357</v>
      </c>
      <c r="G5476" s="209">
        <v>104059</v>
      </c>
      <c r="H5476" s="209" t="s">
        <v>11039</v>
      </c>
      <c r="I5476" s="209" t="s">
        <v>161</v>
      </c>
      <c r="J5476" s="209" t="s">
        <v>5447</v>
      </c>
      <c r="K5476" s="210">
        <v>10.52</v>
      </c>
      <c r="L5476" s="209" t="s">
        <v>5390</v>
      </c>
    </row>
    <row r="5477" spans="1:12" ht="13.5">
      <c r="A5477" s="209" t="s">
        <v>11013</v>
      </c>
      <c r="B5477" s="209" t="s">
        <v>11014</v>
      </c>
      <c r="C5477" s="209" t="s">
        <v>11015</v>
      </c>
      <c r="D5477" s="209" t="s">
        <v>11016</v>
      </c>
      <c r="E5477" s="210" t="s">
        <v>357</v>
      </c>
      <c r="F5477" s="209" t="s">
        <v>357</v>
      </c>
      <c r="G5477" s="209">
        <v>104060</v>
      </c>
      <c r="H5477" s="209" t="s">
        <v>11040</v>
      </c>
      <c r="I5477" s="209" t="s">
        <v>148</v>
      </c>
      <c r="J5477" s="209" t="s">
        <v>5389</v>
      </c>
      <c r="K5477" s="210">
        <v>8.27</v>
      </c>
      <c r="L5477" s="209" t="s">
        <v>5390</v>
      </c>
    </row>
    <row r="5478" spans="1:12" ht="13.5">
      <c r="A5478" s="209" t="s">
        <v>11013</v>
      </c>
      <c r="B5478" s="209" t="s">
        <v>11014</v>
      </c>
      <c r="C5478" s="209" t="s">
        <v>11015</v>
      </c>
      <c r="D5478" s="209" t="s">
        <v>11016</v>
      </c>
      <c r="E5478" s="210" t="s">
        <v>357</v>
      </c>
      <c r="F5478" s="209" t="s">
        <v>357</v>
      </c>
      <c r="G5478" s="209">
        <v>104061</v>
      </c>
      <c r="H5478" s="209" t="s">
        <v>11041</v>
      </c>
      <c r="I5478" s="209" t="s">
        <v>148</v>
      </c>
      <c r="J5478" s="209" t="s">
        <v>5389</v>
      </c>
      <c r="K5478" s="210">
        <v>15.07</v>
      </c>
      <c r="L5478" s="209" t="s">
        <v>5390</v>
      </c>
    </row>
    <row r="5479" spans="1:12" ht="13.5">
      <c r="A5479" s="209" t="s">
        <v>11013</v>
      </c>
      <c r="B5479" s="209" t="s">
        <v>11014</v>
      </c>
      <c r="C5479" s="209" t="s">
        <v>11015</v>
      </c>
      <c r="D5479" s="209" t="s">
        <v>11016</v>
      </c>
      <c r="E5479" s="210" t="s">
        <v>357</v>
      </c>
      <c r="F5479" s="209" t="s">
        <v>357</v>
      </c>
      <c r="G5479" s="209">
        <v>104112</v>
      </c>
      <c r="H5479" s="209" t="s">
        <v>11042</v>
      </c>
      <c r="I5479" s="209" t="s">
        <v>161</v>
      </c>
      <c r="J5479" s="209" t="s">
        <v>5389</v>
      </c>
      <c r="K5479" s="210">
        <v>133.08000000000001</v>
      </c>
      <c r="L5479" s="209" t="s">
        <v>5390</v>
      </c>
    </row>
    <row r="5480" spans="1:12" ht="13.5">
      <c r="A5480" s="209" t="s">
        <v>11013</v>
      </c>
      <c r="B5480" s="209" t="s">
        <v>11014</v>
      </c>
      <c r="C5480" s="209" t="s">
        <v>11015</v>
      </c>
      <c r="D5480" s="209" t="s">
        <v>11016</v>
      </c>
      <c r="E5480" s="210" t="s">
        <v>357</v>
      </c>
      <c r="F5480" s="209" t="s">
        <v>357</v>
      </c>
      <c r="G5480" s="209">
        <v>104114</v>
      </c>
      <c r="H5480" s="209" t="s">
        <v>11043</v>
      </c>
      <c r="I5480" s="209" t="s">
        <v>161</v>
      </c>
      <c r="J5480" s="209" t="s">
        <v>5389</v>
      </c>
      <c r="K5480" s="210">
        <v>198.95</v>
      </c>
      <c r="L5480" s="209" t="s">
        <v>5390</v>
      </c>
    </row>
    <row r="5481" spans="1:12" ht="13.5">
      <c r="A5481" s="209" t="s">
        <v>11013</v>
      </c>
      <c r="B5481" s="209" t="s">
        <v>11014</v>
      </c>
      <c r="C5481" s="209" t="s">
        <v>11015</v>
      </c>
      <c r="D5481" s="209" t="s">
        <v>11016</v>
      </c>
      <c r="E5481" s="210" t="s">
        <v>357</v>
      </c>
      <c r="F5481" s="209" t="s">
        <v>357</v>
      </c>
      <c r="G5481" s="209">
        <v>104116</v>
      </c>
      <c r="H5481" s="209" t="s">
        <v>11044</v>
      </c>
      <c r="I5481" s="209" t="s">
        <v>161</v>
      </c>
      <c r="J5481" s="209" t="s">
        <v>5389</v>
      </c>
      <c r="K5481" s="210">
        <v>264.82</v>
      </c>
      <c r="L5481" s="209" t="s">
        <v>5390</v>
      </c>
    </row>
    <row r="5482" spans="1:12" ht="13.5">
      <c r="A5482" s="209" t="s">
        <v>11013</v>
      </c>
      <c r="B5482" s="209" t="s">
        <v>11014</v>
      </c>
      <c r="C5482" s="209" t="s">
        <v>11015</v>
      </c>
      <c r="D5482" s="209" t="s">
        <v>11016</v>
      </c>
      <c r="E5482" s="210" t="s">
        <v>357</v>
      </c>
      <c r="F5482" s="209" t="s">
        <v>357</v>
      </c>
      <c r="G5482" s="209">
        <v>104118</v>
      </c>
      <c r="H5482" s="209" t="s">
        <v>11045</v>
      </c>
      <c r="I5482" s="209" t="s">
        <v>161</v>
      </c>
      <c r="J5482" s="209" t="s">
        <v>5389</v>
      </c>
      <c r="K5482" s="210">
        <v>216.17</v>
      </c>
      <c r="L5482" s="209" t="s">
        <v>5390</v>
      </c>
    </row>
    <row r="5483" spans="1:12" ht="13.5">
      <c r="A5483" s="209" t="s">
        <v>11013</v>
      </c>
      <c r="B5483" s="209" t="s">
        <v>11014</v>
      </c>
      <c r="C5483" s="209" t="s">
        <v>11015</v>
      </c>
      <c r="D5483" s="209" t="s">
        <v>11016</v>
      </c>
      <c r="E5483" s="210" t="s">
        <v>357</v>
      </c>
      <c r="F5483" s="209" t="s">
        <v>357</v>
      </c>
      <c r="G5483" s="209">
        <v>104120</v>
      </c>
      <c r="H5483" s="209" t="s">
        <v>11046</v>
      </c>
      <c r="I5483" s="209" t="s">
        <v>161</v>
      </c>
      <c r="J5483" s="209" t="s">
        <v>5389</v>
      </c>
      <c r="K5483" s="210">
        <v>339.81</v>
      </c>
      <c r="L5483" s="209" t="s">
        <v>5390</v>
      </c>
    </row>
    <row r="5484" spans="1:12" ht="13.5">
      <c r="A5484" s="209" t="s">
        <v>11013</v>
      </c>
      <c r="B5484" s="209" t="s">
        <v>11014</v>
      </c>
      <c r="C5484" s="209" t="s">
        <v>11015</v>
      </c>
      <c r="D5484" s="209" t="s">
        <v>11016</v>
      </c>
      <c r="E5484" s="210" t="s">
        <v>357</v>
      </c>
      <c r="F5484" s="209" t="s">
        <v>357</v>
      </c>
      <c r="G5484" s="209">
        <v>104122</v>
      </c>
      <c r="H5484" s="209" t="s">
        <v>11047</v>
      </c>
      <c r="I5484" s="209" t="s">
        <v>161</v>
      </c>
      <c r="J5484" s="209" t="s">
        <v>5389</v>
      </c>
      <c r="K5484" s="210">
        <v>463.44</v>
      </c>
      <c r="L5484" s="209" t="s">
        <v>5390</v>
      </c>
    </row>
    <row r="5485" spans="1:12" ht="13.5">
      <c r="A5485" s="209" t="s">
        <v>11013</v>
      </c>
      <c r="B5485" s="209" t="s">
        <v>11014</v>
      </c>
      <c r="C5485" s="209" t="s">
        <v>11048</v>
      </c>
      <c r="D5485" s="209" t="s">
        <v>11049</v>
      </c>
      <c r="E5485" s="210" t="s">
        <v>357</v>
      </c>
      <c r="F5485" s="209" t="s">
        <v>357</v>
      </c>
      <c r="G5485" s="209">
        <v>104062</v>
      </c>
      <c r="H5485" s="209" t="s">
        <v>11050</v>
      </c>
      <c r="I5485" s="209" t="s">
        <v>161</v>
      </c>
      <c r="J5485" s="209" t="s">
        <v>5447</v>
      </c>
      <c r="K5485" s="210">
        <v>76.92</v>
      </c>
      <c r="L5485" s="209" t="s">
        <v>5390</v>
      </c>
    </row>
    <row r="5486" spans="1:12" ht="13.5">
      <c r="A5486" s="209" t="s">
        <v>11013</v>
      </c>
      <c r="B5486" s="209" t="s">
        <v>11014</v>
      </c>
      <c r="C5486" s="209" t="s">
        <v>11048</v>
      </c>
      <c r="D5486" s="209" t="s">
        <v>11049</v>
      </c>
      <c r="E5486" s="210" t="s">
        <v>357</v>
      </c>
      <c r="F5486" s="209" t="s">
        <v>357</v>
      </c>
      <c r="G5486" s="209">
        <v>104063</v>
      </c>
      <c r="H5486" s="209" t="s">
        <v>11051</v>
      </c>
      <c r="I5486" s="209" t="s">
        <v>161</v>
      </c>
      <c r="J5486" s="209" t="s">
        <v>5447</v>
      </c>
      <c r="K5486" s="210">
        <v>72.98</v>
      </c>
      <c r="L5486" s="209" t="s">
        <v>5390</v>
      </c>
    </row>
    <row r="5487" spans="1:12" ht="13.5">
      <c r="A5487" s="209" t="s">
        <v>11013</v>
      </c>
      <c r="B5487" s="209" t="s">
        <v>11014</v>
      </c>
      <c r="C5487" s="209" t="s">
        <v>11048</v>
      </c>
      <c r="D5487" s="209" t="s">
        <v>11049</v>
      </c>
      <c r="E5487" s="210" t="s">
        <v>357</v>
      </c>
      <c r="F5487" s="209" t="s">
        <v>357</v>
      </c>
      <c r="G5487" s="209">
        <v>104064</v>
      </c>
      <c r="H5487" s="209" t="s">
        <v>11052</v>
      </c>
      <c r="I5487" s="209" t="s">
        <v>161</v>
      </c>
      <c r="J5487" s="209" t="s">
        <v>5447</v>
      </c>
      <c r="K5487" s="210">
        <v>190.56</v>
      </c>
      <c r="L5487" s="209" t="s">
        <v>5390</v>
      </c>
    </row>
    <row r="5488" spans="1:12" ht="13.5">
      <c r="A5488" s="209" t="s">
        <v>11013</v>
      </c>
      <c r="B5488" s="209" t="s">
        <v>11014</v>
      </c>
      <c r="C5488" s="209" t="s">
        <v>11048</v>
      </c>
      <c r="D5488" s="209" t="s">
        <v>11049</v>
      </c>
      <c r="E5488" s="210" t="s">
        <v>357</v>
      </c>
      <c r="F5488" s="209" t="s">
        <v>357</v>
      </c>
      <c r="G5488" s="209">
        <v>104065</v>
      </c>
      <c r="H5488" s="209" t="s">
        <v>11053</v>
      </c>
      <c r="I5488" s="209" t="s">
        <v>161</v>
      </c>
      <c r="J5488" s="209" t="s">
        <v>5447</v>
      </c>
      <c r="K5488" s="210">
        <v>160.94</v>
      </c>
      <c r="L5488" s="209" t="s">
        <v>5390</v>
      </c>
    </row>
    <row r="5489" spans="1:12" ht="13.5">
      <c r="A5489" s="209" t="s">
        <v>11013</v>
      </c>
      <c r="B5489" s="209" t="s">
        <v>11014</v>
      </c>
      <c r="C5489" s="209" t="s">
        <v>11048</v>
      </c>
      <c r="D5489" s="209" t="s">
        <v>11049</v>
      </c>
      <c r="E5489" s="210" t="s">
        <v>357</v>
      </c>
      <c r="F5489" s="209" t="s">
        <v>357</v>
      </c>
      <c r="G5489" s="209">
        <v>104072</v>
      </c>
      <c r="H5489" s="209" t="s">
        <v>11054</v>
      </c>
      <c r="I5489" s="209" t="s">
        <v>161</v>
      </c>
      <c r="J5489" s="209" t="s">
        <v>5447</v>
      </c>
      <c r="K5489" s="210">
        <v>295.83999999999997</v>
      </c>
      <c r="L5489" s="209" t="s">
        <v>5390</v>
      </c>
    </row>
    <row r="5490" spans="1:12" ht="13.5">
      <c r="A5490" s="209" t="s">
        <v>11013</v>
      </c>
      <c r="B5490" s="209" t="s">
        <v>11014</v>
      </c>
      <c r="C5490" s="209" t="s">
        <v>11048</v>
      </c>
      <c r="D5490" s="209" t="s">
        <v>11049</v>
      </c>
      <c r="E5490" s="210" t="s">
        <v>357</v>
      </c>
      <c r="F5490" s="209" t="s">
        <v>357</v>
      </c>
      <c r="G5490" s="209">
        <v>104076</v>
      </c>
      <c r="H5490" s="209" t="s">
        <v>11055</v>
      </c>
      <c r="I5490" s="209" t="s">
        <v>161</v>
      </c>
      <c r="J5490" s="209" t="s">
        <v>5447</v>
      </c>
      <c r="K5490" s="210">
        <v>46.49</v>
      </c>
      <c r="L5490" s="209" t="s">
        <v>5390</v>
      </c>
    </row>
    <row r="5491" spans="1:12" ht="13.5">
      <c r="A5491" s="209" t="s">
        <v>11013</v>
      </c>
      <c r="B5491" s="209" t="s">
        <v>11014</v>
      </c>
      <c r="C5491" s="209" t="s">
        <v>11048</v>
      </c>
      <c r="D5491" s="209" t="s">
        <v>11049</v>
      </c>
      <c r="E5491" s="210" t="s">
        <v>357</v>
      </c>
      <c r="F5491" s="209" t="s">
        <v>357</v>
      </c>
      <c r="G5491" s="209">
        <v>104082</v>
      </c>
      <c r="H5491" s="209" t="s">
        <v>11056</v>
      </c>
      <c r="I5491" s="209" t="s">
        <v>161</v>
      </c>
      <c r="J5491" s="209" t="s">
        <v>5447</v>
      </c>
      <c r="K5491" s="210">
        <v>31.39</v>
      </c>
      <c r="L5491" s="209" t="s">
        <v>5390</v>
      </c>
    </row>
    <row r="5492" spans="1:12" ht="13.5">
      <c r="A5492" s="209" t="s">
        <v>11013</v>
      </c>
      <c r="B5492" s="209" t="s">
        <v>11014</v>
      </c>
      <c r="C5492" s="209" t="s">
        <v>11048</v>
      </c>
      <c r="D5492" s="209" t="s">
        <v>11049</v>
      </c>
      <c r="E5492" s="210" t="s">
        <v>357</v>
      </c>
      <c r="F5492" s="209" t="s">
        <v>357</v>
      </c>
      <c r="G5492" s="209">
        <v>104083</v>
      </c>
      <c r="H5492" s="209" t="s">
        <v>11057</v>
      </c>
      <c r="I5492" s="209" t="s">
        <v>161</v>
      </c>
      <c r="J5492" s="209" t="s">
        <v>5447</v>
      </c>
      <c r="K5492" s="210">
        <v>77.569999999999993</v>
      </c>
      <c r="L5492" s="209" t="s">
        <v>5390</v>
      </c>
    </row>
    <row r="5493" spans="1:12" ht="13.5">
      <c r="A5493" s="209" t="s">
        <v>11013</v>
      </c>
      <c r="B5493" s="209" t="s">
        <v>11014</v>
      </c>
      <c r="C5493" s="209" t="s">
        <v>11048</v>
      </c>
      <c r="D5493" s="209" t="s">
        <v>11049</v>
      </c>
      <c r="E5493" s="210" t="s">
        <v>357</v>
      </c>
      <c r="F5493" s="209" t="s">
        <v>357</v>
      </c>
      <c r="G5493" s="209">
        <v>104084</v>
      </c>
      <c r="H5493" s="209" t="s">
        <v>11058</v>
      </c>
      <c r="I5493" s="209" t="s">
        <v>161</v>
      </c>
      <c r="J5493" s="209" t="s">
        <v>5447</v>
      </c>
      <c r="K5493" s="210">
        <v>88.74</v>
      </c>
      <c r="L5493" s="209" t="s">
        <v>5390</v>
      </c>
    </row>
    <row r="5494" spans="1:12" ht="13.5">
      <c r="A5494" s="209" t="s">
        <v>11013</v>
      </c>
      <c r="B5494" s="209" t="s">
        <v>11014</v>
      </c>
      <c r="C5494" s="209" t="s">
        <v>11048</v>
      </c>
      <c r="D5494" s="209" t="s">
        <v>11049</v>
      </c>
      <c r="E5494" s="210" t="s">
        <v>357</v>
      </c>
      <c r="F5494" s="209" t="s">
        <v>357</v>
      </c>
      <c r="G5494" s="209">
        <v>104085</v>
      </c>
      <c r="H5494" s="209" t="s">
        <v>11059</v>
      </c>
      <c r="I5494" s="209" t="s">
        <v>148</v>
      </c>
      <c r="J5494" s="209" t="s">
        <v>5447</v>
      </c>
      <c r="K5494" s="210">
        <v>56.17</v>
      </c>
      <c r="L5494" s="209" t="s">
        <v>5390</v>
      </c>
    </row>
    <row r="5495" spans="1:12" ht="13.5">
      <c r="A5495" s="209" t="s">
        <v>11013</v>
      </c>
      <c r="B5495" s="209" t="s">
        <v>11014</v>
      </c>
      <c r="C5495" s="209" t="s">
        <v>11048</v>
      </c>
      <c r="D5495" s="209" t="s">
        <v>11049</v>
      </c>
      <c r="E5495" s="210" t="s">
        <v>357</v>
      </c>
      <c r="F5495" s="209" t="s">
        <v>357</v>
      </c>
      <c r="G5495" s="209">
        <v>104086</v>
      </c>
      <c r="H5495" s="209" t="s">
        <v>11060</v>
      </c>
      <c r="I5495" s="209" t="s">
        <v>148</v>
      </c>
      <c r="J5495" s="209" t="s">
        <v>5447</v>
      </c>
      <c r="K5495" s="210">
        <v>102.75</v>
      </c>
      <c r="L5495" s="209" t="s">
        <v>5390</v>
      </c>
    </row>
    <row r="5496" spans="1:12" ht="13.5">
      <c r="A5496" s="209" t="s">
        <v>11013</v>
      </c>
      <c r="B5496" s="209" t="s">
        <v>11014</v>
      </c>
      <c r="C5496" s="209" t="s">
        <v>11048</v>
      </c>
      <c r="D5496" s="209" t="s">
        <v>11049</v>
      </c>
      <c r="E5496" s="210" t="s">
        <v>357</v>
      </c>
      <c r="F5496" s="209" t="s">
        <v>357</v>
      </c>
      <c r="G5496" s="209">
        <v>104124</v>
      </c>
      <c r="H5496" s="209" t="s">
        <v>11061</v>
      </c>
      <c r="I5496" s="209" t="s">
        <v>161</v>
      </c>
      <c r="J5496" s="209" t="s">
        <v>5389</v>
      </c>
      <c r="K5496" s="210">
        <v>337.81</v>
      </c>
      <c r="L5496" s="209" t="s">
        <v>5390</v>
      </c>
    </row>
    <row r="5497" spans="1:12" ht="13.5">
      <c r="A5497" s="209" t="s">
        <v>11013</v>
      </c>
      <c r="B5497" s="209" t="s">
        <v>11014</v>
      </c>
      <c r="C5497" s="209" t="s">
        <v>11048</v>
      </c>
      <c r="D5497" s="209" t="s">
        <v>11049</v>
      </c>
      <c r="E5497" s="210" t="s">
        <v>357</v>
      </c>
      <c r="F5497" s="209" t="s">
        <v>357</v>
      </c>
      <c r="G5497" s="209">
        <v>104130</v>
      </c>
      <c r="H5497" s="209" t="s">
        <v>11062</v>
      </c>
      <c r="I5497" s="209" t="s">
        <v>161</v>
      </c>
      <c r="J5497" s="209" t="s">
        <v>5389</v>
      </c>
      <c r="K5497" s="210">
        <v>514.30999999999995</v>
      </c>
      <c r="L5497" s="209" t="s">
        <v>5390</v>
      </c>
    </row>
    <row r="5498" spans="1:12" ht="13.5">
      <c r="A5498" s="209" t="s">
        <v>11013</v>
      </c>
      <c r="B5498" s="209" t="s">
        <v>11014</v>
      </c>
      <c r="C5498" s="209" t="s">
        <v>11048</v>
      </c>
      <c r="D5498" s="209" t="s">
        <v>11049</v>
      </c>
      <c r="E5498" s="210" t="s">
        <v>357</v>
      </c>
      <c r="F5498" s="209" t="s">
        <v>357</v>
      </c>
      <c r="G5498" s="209">
        <v>104136</v>
      </c>
      <c r="H5498" s="209" t="s">
        <v>11063</v>
      </c>
      <c r="I5498" s="209" t="s">
        <v>161</v>
      </c>
      <c r="J5498" s="209" t="s">
        <v>5389</v>
      </c>
      <c r="K5498" s="210">
        <v>691.75</v>
      </c>
      <c r="L5498" s="209" t="s">
        <v>5390</v>
      </c>
    </row>
    <row r="5499" spans="1:12" ht="13.5">
      <c r="A5499" s="209" t="s">
        <v>11013</v>
      </c>
      <c r="B5499" s="209" t="s">
        <v>11014</v>
      </c>
      <c r="C5499" s="209" t="s">
        <v>11048</v>
      </c>
      <c r="D5499" s="209" t="s">
        <v>11049</v>
      </c>
      <c r="E5499" s="210" t="s">
        <v>357</v>
      </c>
      <c r="F5499" s="209" t="s">
        <v>357</v>
      </c>
      <c r="G5499" s="209">
        <v>104142</v>
      </c>
      <c r="H5499" s="209" t="s">
        <v>11064</v>
      </c>
      <c r="I5499" s="209" t="s">
        <v>161</v>
      </c>
      <c r="J5499" s="209" t="s">
        <v>5389</v>
      </c>
      <c r="K5499" s="210">
        <v>459.3</v>
      </c>
      <c r="L5499" s="209" t="s">
        <v>5390</v>
      </c>
    </row>
    <row r="5500" spans="1:12" ht="13.5">
      <c r="A5500" s="209" t="s">
        <v>11013</v>
      </c>
      <c r="B5500" s="209" t="s">
        <v>11014</v>
      </c>
      <c r="C5500" s="209" t="s">
        <v>11048</v>
      </c>
      <c r="D5500" s="209" t="s">
        <v>11049</v>
      </c>
      <c r="E5500" s="210" t="s">
        <v>357</v>
      </c>
      <c r="F5500" s="209" t="s">
        <v>357</v>
      </c>
      <c r="G5500" s="209">
        <v>104148</v>
      </c>
      <c r="H5500" s="209" t="s">
        <v>11065</v>
      </c>
      <c r="I5500" s="209" t="s">
        <v>161</v>
      </c>
      <c r="J5500" s="209" t="s">
        <v>5389</v>
      </c>
      <c r="K5500" s="210">
        <v>716.67</v>
      </c>
      <c r="L5500" s="209" t="s">
        <v>5390</v>
      </c>
    </row>
    <row r="5501" spans="1:12" ht="13.5">
      <c r="A5501" s="209" t="s">
        <v>11013</v>
      </c>
      <c r="B5501" s="209" t="s">
        <v>11014</v>
      </c>
      <c r="C5501" s="209" t="s">
        <v>11048</v>
      </c>
      <c r="D5501" s="209" t="s">
        <v>11049</v>
      </c>
      <c r="E5501" s="210" t="s">
        <v>357</v>
      </c>
      <c r="F5501" s="209" t="s">
        <v>357</v>
      </c>
      <c r="G5501" s="209">
        <v>104154</v>
      </c>
      <c r="H5501" s="209" t="s">
        <v>11066</v>
      </c>
      <c r="I5501" s="209" t="s">
        <v>161</v>
      </c>
      <c r="J5501" s="209" t="s">
        <v>5389</v>
      </c>
      <c r="K5501" s="210">
        <v>976.46</v>
      </c>
      <c r="L5501" s="209" t="s">
        <v>5390</v>
      </c>
    </row>
    <row r="5502" spans="1:12" ht="13.5">
      <c r="A5502" s="209" t="s">
        <v>11067</v>
      </c>
      <c r="B5502" s="209" t="s">
        <v>11068</v>
      </c>
      <c r="C5502" s="209" t="s">
        <v>11069</v>
      </c>
      <c r="D5502" s="209" t="s">
        <v>11070</v>
      </c>
      <c r="E5502" s="210" t="s">
        <v>357</v>
      </c>
      <c r="F5502" s="209" t="s">
        <v>357</v>
      </c>
      <c r="G5502" s="209">
        <v>96520</v>
      </c>
      <c r="H5502" s="209" t="s">
        <v>11071</v>
      </c>
      <c r="I5502" s="209" t="s">
        <v>152</v>
      </c>
      <c r="J5502" s="209" t="s">
        <v>5389</v>
      </c>
      <c r="K5502" s="210">
        <v>83.74</v>
      </c>
      <c r="L5502" s="209" t="s">
        <v>5390</v>
      </c>
    </row>
    <row r="5503" spans="1:12" ht="13.5">
      <c r="A5503" s="209" t="s">
        <v>11067</v>
      </c>
      <c r="B5503" s="209" t="s">
        <v>11068</v>
      </c>
      <c r="C5503" s="209" t="s">
        <v>11069</v>
      </c>
      <c r="D5503" s="209" t="s">
        <v>11070</v>
      </c>
      <c r="E5503" s="210" t="s">
        <v>357</v>
      </c>
      <c r="F5503" s="209" t="s">
        <v>357</v>
      </c>
      <c r="G5503" s="209">
        <v>96521</v>
      </c>
      <c r="H5503" s="209" t="s">
        <v>11072</v>
      </c>
      <c r="I5503" s="209" t="s">
        <v>152</v>
      </c>
      <c r="J5503" s="209" t="s">
        <v>5389</v>
      </c>
      <c r="K5503" s="210">
        <v>36.83</v>
      </c>
      <c r="L5503" s="209" t="s">
        <v>5390</v>
      </c>
    </row>
    <row r="5504" spans="1:12" ht="13.5">
      <c r="A5504" s="209" t="s">
        <v>11067</v>
      </c>
      <c r="B5504" s="209" t="s">
        <v>11068</v>
      </c>
      <c r="C5504" s="209" t="s">
        <v>11069</v>
      </c>
      <c r="D5504" s="209" t="s">
        <v>11070</v>
      </c>
      <c r="E5504" s="210" t="s">
        <v>357</v>
      </c>
      <c r="F5504" s="209" t="s">
        <v>357</v>
      </c>
      <c r="G5504" s="209">
        <v>96522</v>
      </c>
      <c r="H5504" s="209" t="s">
        <v>11073</v>
      </c>
      <c r="I5504" s="209" t="s">
        <v>152</v>
      </c>
      <c r="J5504" s="209" t="s">
        <v>5894</v>
      </c>
      <c r="K5504" s="210">
        <v>123.78</v>
      </c>
      <c r="L5504" s="209" t="s">
        <v>5390</v>
      </c>
    </row>
    <row r="5505" spans="1:12" ht="13.5">
      <c r="A5505" s="209" t="s">
        <v>11067</v>
      </c>
      <c r="B5505" s="209" t="s">
        <v>11068</v>
      </c>
      <c r="C5505" s="209" t="s">
        <v>11069</v>
      </c>
      <c r="D5505" s="209" t="s">
        <v>11070</v>
      </c>
      <c r="E5505" s="210" t="s">
        <v>357</v>
      </c>
      <c r="F5505" s="209" t="s">
        <v>357</v>
      </c>
      <c r="G5505" s="209">
        <v>96523</v>
      </c>
      <c r="H5505" s="209" t="s">
        <v>11074</v>
      </c>
      <c r="I5505" s="209" t="s">
        <v>152</v>
      </c>
      <c r="J5505" s="209" t="s">
        <v>5894</v>
      </c>
      <c r="K5505" s="210">
        <v>79.13</v>
      </c>
      <c r="L5505" s="209" t="s">
        <v>5390</v>
      </c>
    </row>
    <row r="5506" spans="1:12" ht="13.5">
      <c r="A5506" s="209" t="s">
        <v>11067</v>
      </c>
      <c r="B5506" s="209" t="s">
        <v>11068</v>
      </c>
      <c r="C5506" s="209" t="s">
        <v>11069</v>
      </c>
      <c r="D5506" s="209" t="s">
        <v>11070</v>
      </c>
      <c r="E5506" s="210" t="s">
        <v>357</v>
      </c>
      <c r="F5506" s="209" t="s">
        <v>357</v>
      </c>
      <c r="G5506" s="209">
        <v>96524</v>
      </c>
      <c r="H5506" s="209" t="s">
        <v>11075</v>
      </c>
      <c r="I5506" s="209" t="s">
        <v>152</v>
      </c>
      <c r="J5506" s="209" t="s">
        <v>5389</v>
      </c>
      <c r="K5506" s="210">
        <v>158.13999999999999</v>
      </c>
      <c r="L5506" s="209" t="s">
        <v>5390</v>
      </c>
    </row>
    <row r="5507" spans="1:12" ht="13.5">
      <c r="A5507" s="209" t="s">
        <v>11067</v>
      </c>
      <c r="B5507" s="209" t="s">
        <v>11068</v>
      </c>
      <c r="C5507" s="209" t="s">
        <v>11069</v>
      </c>
      <c r="D5507" s="209" t="s">
        <v>11070</v>
      </c>
      <c r="E5507" s="210" t="s">
        <v>357</v>
      </c>
      <c r="F5507" s="209" t="s">
        <v>357</v>
      </c>
      <c r="G5507" s="209">
        <v>96525</v>
      </c>
      <c r="H5507" s="209" t="s">
        <v>256</v>
      </c>
      <c r="I5507" s="209" t="s">
        <v>152</v>
      </c>
      <c r="J5507" s="209" t="s">
        <v>5389</v>
      </c>
      <c r="K5507" s="210">
        <v>40.24</v>
      </c>
      <c r="L5507" s="209" t="s">
        <v>5390</v>
      </c>
    </row>
    <row r="5508" spans="1:12" ht="13.5">
      <c r="A5508" s="209" t="s">
        <v>11067</v>
      </c>
      <c r="B5508" s="209" t="s">
        <v>11068</v>
      </c>
      <c r="C5508" s="209" t="s">
        <v>11069</v>
      </c>
      <c r="D5508" s="209" t="s">
        <v>11070</v>
      </c>
      <c r="E5508" s="210" t="s">
        <v>357</v>
      </c>
      <c r="F5508" s="209" t="s">
        <v>357</v>
      </c>
      <c r="G5508" s="209">
        <v>96526</v>
      </c>
      <c r="H5508" s="209" t="s">
        <v>11076</v>
      </c>
      <c r="I5508" s="209" t="s">
        <v>152</v>
      </c>
      <c r="J5508" s="209" t="s">
        <v>5894</v>
      </c>
      <c r="K5508" s="210">
        <v>249.78</v>
      </c>
      <c r="L5508" s="209" t="s">
        <v>5390</v>
      </c>
    </row>
    <row r="5509" spans="1:12" ht="13.5">
      <c r="A5509" s="209" t="s">
        <v>11067</v>
      </c>
      <c r="B5509" s="209" t="s">
        <v>11068</v>
      </c>
      <c r="C5509" s="209" t="s">
        <v>11069</v>
      </c>
      <c r="D5509" s="209" t="s">
        <v>11070</v>
      </c>
      <c r="E5509" s="210" t="s">
        <v>357</v>
      </c>
      <c r="F5509" s="209" t="s">
        <v>357</v>
      </c>
      <c r="G5509" s="209">
        <v>96527</v>
      </c>
      <c r="H5509" s="209" t="s">
        <v>11077</v>
      </c>
      <c r="I5509" s="209" t="s">
        <v>152</v>
      </c>
      <c r="J5509" s="209" t="s">
        <v>5894</v>
      </c>
      <c r="K5509" s="210">
        <v>103.92</v>
      </c>
      <c r="L5509" s="209" t="s">
        <v>5390</v>
      </c>
    </row>
    <row r="5510" spans="1:12" ht="13.5">
      <c r="A5510" s="209" t="s">
        <v>11067</v>
      </c>
      <c r="B5510" s="209" t="s">
        <v>11068</v>
      </c>
      <c r="C5510" s="209" t="s">
        <v>11069</v>
      </c>
      <c r="D5510" s="209" t="s">
        <v>11070</v>
      </c>
      <c r="E5510" s="210" t="s">
        <v>357</v>
      </c>
      <c r="F5510" s="209" t="s">
        <v>357</v>
      </c>
      <c r="G5510" s="209">
        <v>96528</v>
      </c>
      <c r="H5510" s="209" t="s">
        <v>11078</v>
      </c>
      <c r="I5510" s="209" t="s">
        <v>149</v>
      </c>
      <c r="J5510" s="209" t="s">
        <v>5447</v>
      </c>
      <c r="K5510" s="210">
        <v>191.75</v>
      </c>
      <c r="L5510" s="209" t="s">
        <v>5390</v>
      </c>
    </row>
    <row r="5511" spans="1:12" ht="13.5">
      <c r="A5511" s="209" t="s">
        <v>11067</v>
      </c>
      <c r="B5511" s="209" t="s">
        <v>11068</v>
      </c>
      <c r="C5511" s="209" t="s">
        <v>11069</v>
      </c>
      <c r="D5511" s="209" t="s">
        <v>11070</v>
      </c>
      <c r="E5511" s="210" t="s">
        <v>357</v>
      </c>
      <c r="F5511" s="209" t="s">
        <v>357</v>
      </c>
      <c r="G5511" s="209">
        <v>101114</v>
      </c>
      <c r="H5511" s="209" t="s">
        <v>11079</v>
      </c>
      <c r="I5511" s="209" t="s">
        <v>152</v>
      </c>
      <c r="J5511" s="209" t="s">
        <v>5389</v>
      </c>
      <c r="K5511" s="210">
        <v>3.37</v>
      </c>
      <c r="L5511" s="209" t="s">
        <v>5390</v>
      </c>
    </row>
    <row r="5512" spans="1:12" ht="13.5">
      <c r="A5512" s="209" t="s">
        <v>11067</v>
      </c>
      <c r="B5512" s="209" t="s">
        <v>11068</v>
      </c>
      <c r="C5512" s="209" t="s">
        <v>11069</v>
      </c>
      <c r="D5512" s="209" t="s">
        <v>11070</v>
      </c>
      <c r="E5512" s="210" t="s">
        <v>357</v>
      </c>
      <c r="F5512" s="209" t="s">
        <v>357</v>
      </c>
      <c r="G5512" s="209">
        <v>101115</v>
      </c>
      <c r="H5512" s="209" t="s">
        <v>11080</v>
      </c>
      <c r="I5512" s="209" t="s">
        <v>152</v>
      </c>
      <c r="J5512" s="209" t="s">
        <v>5389</v>
      </c>
      <c r="K5512" s="210">
        <v>2.87</v>
      </c>
      <c r="L5512" s="209" t="s">
        <v>5390</v>
      </c>
    </row>
    <row r="5513" spans="1:12" ht="13.5">
      <c r="A5513" s="209" t="s">
        <v>11067</v>
      </c>
      <c r="B5513" s="209" t="s">
        <v>11068</v>
      </c>
      <c r="C5513" s="209" t="s">
        <v>11069</v>
      </c>
      <c r="D5513" s="209" t="s">
        <v>11070</v>
      </c>
      <c r="E5513" s="210" t="s">
        <v>357</v>
      </c>
      <c r="F5513" s="209" t="s">
        <v>357</v>
      </c>
      <c r="G5513" s="209">
        <v>101116</v>
      </c>
      <c r="H5513" s="209" t="s">
        <v>11081</v>
      </c>
      <c r="I5513" s="209" t="s">
        <v>152</v>
      </c>
      <c r="J5513" s="209" t="s">
        <v>5389</v>
      </c>
      <c r="K5513" s="210">
        <v>1.79</v>
      </c>
      <c r="L5513" s="209" t="s">
        <v>5390</v>
      </c>
    </row>
    <row r="5514" spans="1:12" ht="13.5">
      <c r="A5514" s="209" t="s">
        <v>11067</v>
      </c>
      <c r="B5514" s="209" t="s">
        <v>11068</v>
      </c>
      <c r="C5514" s="209" t="s">
        <v>11069</v>
      </c>
      <c r="D5514" s="209" t="s">
        <v>11070</v>
      </c>
      <c r="E5514" s="210" t="s">
        <v>357</v>
      </c>
      <c r="F5514" s="209" t="s">
        <v>357</v>
      </c>
      <c r="G5514" s="209">
        <v>101117</v>
      </c>
      <c r="H5514" s="209" t="s">
        <v>11082</v>
      </c>
      <c r="I5514" s="209" t="s">
        <v>152</v>
      </c>
      <c r="J5514" s="209" t="s">
        <v>5389</v>
      </c>
      <c r="K5514" s="210">
        <v>2.62</v>
      </c>
      <c r="L5514" s="209" t="s">
        <v>5390</v>
      </c>
    </row>
    <row r="5515" spans="1:12" ht="13.5">
      <c r="A5515" s="209" t="s">
        <v>11067</v>
      </c>
      <c r="B5515" s="209" t="s">
        <v>11068</v>
      </c>
      <c r="C5515" s="209" t="s">
        <v>11069</v>
      </c>
      <c r="D5515" s="209" t="s">
        <v>11070</v>
      </c>
      <c r="E5515" s="210" t="s">
        <v>357</v>
      </c>
      <c r="F5515" s="209" t="s">
        <v>357</v>
      </c>
      <c r="G5515" s="209">
        <v>101118</v>
      </c>
      <c r="H5515" s="209" t="s">
        <v>11083</v>
      </c>
      <c r="I5515" s="209" t="s">
        <v>152</v>
      </c>
      <c r="J5515" s="209" t="s">
        <v>5389</v>
      </c>
      <c r="K5515" s="210">
        <v>2.91</v>
      </c>
      <c r="L5515" s="209" t="s">
        <v>5390</v>
      </c>
    </row>
    <row r="5516" spans="1:12" ht="13.5">
      <c r="A5516" s="209" t="s">
        <v>11067</v>
      </c>
      <c r="B5516" s="209" t="s">
        <v>11068</v>
      </c>
      <c r="C5516" s="209" t="s">
        <v>11069</v>
      </c>
      <c r="D5516" s="209" t="s">
        <v>11070</v>
      </c>
      <c r="E5516" s="210" t="s">
        <v>357</v>
      </c>
      <c r="F5516" s="209" t="s">
        <v>357</v>
      </c>
      <c r="G5516" s="209">
        <v>101119</v>
      </c>
      <c r="H5516" s="209" t="s">
        <v>11084</v>
      </c>
      <c r="I5516" s="209" t="s">
        <v>152</v>
      </c>
      <c r="J5516" s="209" t="s">
        <v>5389</v>
      </c>
      <c r="K5516" s="210">
        <v>6.43</v>
      </c>
      <c r="L5516" s="209" t="s">
        <v>5390</v>
      </c>
    </row>
    <row r="5517" spans="1:12" ht="13.5">
      <c r="A5517" s="209" t="s">
        <v>11067</v>
      </c>
      <c r="B5517" s="209" t="s">
        <v>11068</v>
      </c>
      <c r="C5517" s="209" t="s">
        <v>11069</v>
      </c>
      <c r="D5517" s="209" t="s">
        <v>11070</v>
      </c>
      <c r="E5517" s="210" t="s">
        <v>357</v>
      </c>
      <c r="F5517" s="209" t="s">
        <v>357</v>
      </c>
      <c r="G5517" s="209">
        <v>101120</v>
      </c>
      <c r="H5517" s="209" t="s">
        <v>11085</v>
      </c>
      <c r="I5517" s="209" t="s">
        <v>152</v>
      </c>
      <c r="J5517" s="209" t="s">
        <v>5389</v>
      </c>
      <c r="K5517" s="210">
        <v>5.49</v>
      </c>
      <c r="L5517" s="209" t="s">
        <v>5390</v>
      </c>
    </row>
    <row r="5518" spans="1:12" ht="13.5">
      <c r="A5518" s="209" t="s">
        <v>11067</v>
      </c>
      <c r="B5518" s="209" t="s">
        <v>11068</v>
      </c>
      <c r="C5518" s="209" t="s">
        <v>11069</v>
      </c>
      <c r="D5518" s="209" t="s">
        <v>11070</v>
      </c>
      <c r="E5518" s="210" t="s">
        <v>357</v>
      </c>
      <c r="F5518" s="209" t="s">
        <v>357</v>
      </c>
      <c r="G5518" s="209">
        <v>101121</v>
      </c>
      <c r="H5518" s="209" t="s">
        <v>11086</v>
      </c>
      <c r="I5518" s="209" t="s">
        <v>152</v>
      </c>
      <c r="J5518" s="209" t="s">
        <v>5389</v>
      </c>
      <c r="K5518" s="210">
        <v>3.43</v>
      </c>
      <c r="L5518" s="209" t="s">
        <v>5390</v>
      </c>
    </row>
    <row r="5519" spans="1:12" ht="13.5">
      <c r="A5519" s="209" t="s">
        <v>11067</v>
      </c>
      <c r="B5519" s="209" t="s">
        <v>11068</v>
      </c>
      <c r="C5519" s="209" t="s">
        <v>11069</v>
      </c>
      <c r="D5519" s="209" t="s">
        <v>11070</v>
      </c>
      <c r="E5519" s="210" t="s">
        <v>357</v>
      </c>
      <c r="F5519" s="209" t="s">
        <v>357</v>
      </c>
      <c r="G5519" s="209">
        <v>101122</v>
      </c>
      <c r="H5519" s="209" t="s">
        <v>11087</v>
      </c>
      <c r="I5519" s="209" t="s">
        <v>152</v>
      </c>
      <c r="J5519" s="209" t="s">
        <v>5389</v>
      </c>
      <c r="K5519" s="210">
        <v>5.01</v>
      </c>
      <c r="L5519" s="209" t="s">
        <v>5390</v>
      </c>
    </row>
    <row r="5520" spans="1:12" ht="13.5">
      <c r="A5520" s="209" t="s">
        <v>11067</v>
      </c>
      <c r="B5520" s="209" t="s">
        <v>11068</v>
      </c>
      <c r="C5520" s="209" t="s">
        <v>11069</v>
      </c>
      <c r="D5520" s="209" t="s">
        <v>11070</v>
      </c>
      <c r="E5520" s="210" t="s">
        <v>357</v>
      </c>
      <c r="F5520" s="209" t="s">
        <v>357</v>
      </c>
      <c r="G5520" s="209">
        <v>101123</v>
      </c>
      <c r="H5520" s="209" t="s">
        <v>11088</v>
      </c>
      <c r="I5520" s="209" t="s">
        <v>152</v>
      </c>
      <c r="J5520" s="209" t="s">
        <v>5389</v>
      </c>
      <c r="K5520" s="210">
        <v>5.56</v>
      </c>
      <c r="L5520" s="209" t="s">
        <v>5390</v>
      </c>
    </row>
    <row r="5521" spans="1:12" ht="13.5">
      <c r="A5521" s="209" t="s">
        <v>11067</v>
      </c>
      <c r="B5521" s="209" t="s">
        <v>11068</v>
      </c>
      <c r="C5521" s="209" t="s">
        <v>11069</v>
      </c>
      <c r="D5521" s="209" t="s">
        <v>11070</v>
      </c>
      <c r="E5521" s="210" t="s">
        <v>357</v>
      </c>
      <c r="F5521" s="209" t="s">
        <v>357</v>
      </c>
      <c r="G5521" s="209">
        <v>101124</v>
      </c>
      <c r="H5521" s="209" t="s">
        <v>11089</v>
      </c>
      <c r="I5521" s="209" t="s">
        <v>152</v>
      </c>
      <c r="J5521" s="209" t="s">
        <v>5389</v>
      </c>
      <c r="K5521" s="210">
        <v>12.55</v>
      </c>
      <c r="L5521" s="209" t="s">
        <v>5390</v>
      </c>
    </row>
    <row r="5522" spans="1:12" ht="13.5">
      <c r="A5522" s="209" t="s">
        <v>11067</v>
      </c>
      <c r="B5522" s="209" t="s">
        <v>11068</v>
      </c>
      <c r="C5522" s="209" t="s">
        <v>11069</v>
      </c>
      <c r="D5522" s="209" t="s">
        <v>11070</v>
      </c>
      <c r="E5522" s="210" t="s">
        <v>357</v>
      </c>
      <c r="F5522" s="209" t="s">
        <v>357</v>
      </c>
      <c r="G5522" s="209">
        <v>101125</v>
      </c>
      <c r="H5522" s="209" t="s">
        <v>11090</v>
      </c>
      <c r="I5522" s="209" t="s">
        <v>152</v>
      </c>
      <c r="J5522" s="209" t="s">
        <v>5389</v>
      </c>
      <c r="K5522" s="210">
        <v>12.05</v>
      </c>
      <c r="L5522" s="209" t="s">
        <v>5390</v>
      </c>
    </row>
    <row r="5523" spans="1:12" ht="13.5">
      <c r="A5523" s="209" t="s">
        <v>11067</v>
      </c>
      <c r="B5523" s="209" t="s">
        <v>11068</v>
      </c>
      <c r="C5523" s="209" t="s">
        <v>11069</v>
      </c>
      <c r="D5523" s="209" t="s">
        <v>11070</v>
      </c>
      <c r="E5523" s="210" t="s">
        <v>357</v>
      </c>
      <c r="F5523" s="209" t="s">
        <v>357</v>
      </c>
      <c r="G5523" s="209">
        <v>101126</v>
      </c>
      <c r="H5523" s="209" t="s">
        <v>11091</v>
      </c>
      <c r="I5523" s="209" t="s">
        <v>152</v>
      </c>
      <c r="J5523" s="209" t="s">
        <v>5389</v>
      </c>
      <c r="K5523" s="210">
        <v>10.97</v>
      </c>
      <c r="L5523" s="209" t="s">
        <v>5390</v>
      </c>
    </row>
    <row r="5524" spans="1:12" ht="13.5">
      <c r="A5524" s="209" t="s">
        <v>11067</v>
      </c>
      <c r="B5524" s="209" t="s">
        <v>11068</v>
      </c>
      <c r="C5524" s="209" t="s">
        <v>11069</v>
      </c>
      <c r="D5524" s="209" t="s">
        <v>11070</v>
      </c>
      <c r="E5524" s="210" t="s">
        <v>357</v>
      </c>
      <c r="F5524" s="209" t="s">
        <v>357</v>
      </c>
      <c r="G5524" s="209">
        <v>101127</v>
      </c>
      <c r="H5524" s="209" t="s">
        <v>11092</v>
      </c>
      <c r="I5524" s="209" t="s">
        <v>152</v>
      </c>
      <c r="J5524" s="209" t="s">
        <v>5389</v>
      </c>
      <c r="K5524" s="210">
        <v>11.8</v>
      </c>
      <c r="L5524" s="209" t="s">
        <v>5390</v>
      </c>
    </row>
    <row r="5525" spans="1:12" ht="13.5">
      <c r="A5525" s="209" t="s">
        <v>11067</v>
      </c>
      <c r="B5525" s="209" t="s">
        <v>11068</v>
      </c>
      <c r="C5525" s="209" t="s">
        <v>11069</v>
      </c>
      <c r="D5525" s="209" t="s">
        <v>11070</v>
      </c>
      <c r="E5525" s="210" t="s">
        <v>357</v>
      </c>
      <c r="F5525" s="209" t="s">
        <v>357</v>
      </c>
      <c r="G5525" s="209">
        <v>101128</v>
      </c>
      <c r="H5525" s="209" t="s">
        <v>11093</v>
      </c>
      <c r="I5525" s="209" t="s">
        <v>152</v>
      </c>
      <c r="J5525" s="209" t="s">
        <v>5389</v>
      </c>
      <c r="K5525" s="210">
        <v>12.09</v>
      </c>
      <c r="L5525" s="209" t="s">
        <v>5390</v>
      </c>
    </row>
    <row r="5526" spans="1:12" ht="13.5">
      <c r="A5526" s="209" t="s">
        <v>11067</v>
      </c>
      <c r="B5526" s="209" t="s">
        <v>11068</v>
      </c>
      <c r="C5526" s="209" t="s">
        <v>11069</v>
      </c>
      <c r="D5526" s="209" t="s">
        <v>11070</v>
      </c>
      <c r="E5526" s="210" t="s">
        <v>357</v>
      </c>
      <c r="F5526" s="209" t="s">
        <v>357</v>
      </c>
      <c r="G5526" s="209">
        <v>101129</v>
      </c>
      <c r="H5526" s="209" t="s">
        <v>11094</v>
      </c>
      <c r="I5526" s="209" t="s">
        <v>152</v>
      </c>
      <c r="J5526" s="209" t="s">
        <v>5389</v>
      </c>
      <c r="K5526" s="210">
        <v>15.98</v>
      </c>
      <c r="L5526" s="209" t="s">
        <v>5390</v>
      </c>
    </row>
    <row r="5527" spans="1:12" ht="13.5">
      <c r="A5527" s="209" t="s">
        <v>11067</v>
      </c>
      <c r="B5527" s="209" t="s">
        <v>11068</v>
      </c>
      <c r="C5527" s="209" t="s">
        <v>11069</v>
      </c>
      <c r="D5527" s="209" t="s">
        <v>11070</v>
      </c>
      <c r="E5527" s="210" t="s">
        <v>357</v>
      </c>
      <c r="F5527" s="209" t="s">
        <v>357</v>
      </c>
      <c r="G5527" s="209">
        <v>101130</v>
      </c>
      <c r="H5527" s="209" t="s">
        <v>11095</v>
      </c>
      <c r="I5527" s="209" t="s">
        <v>152</v>
      </c>
      <c r="J5527" s="209" t="s">
        <v>5389</v>
      </c>
      <c r="K5527" s="210">
        <v>15.04</v>
      </c>
      <c r="L5527" s="209" t="s">
        <v>5390</v>
      </c>
    </row>
    <row r="5528" spans="1:12" ht="13.5">
      <c r="A5528" s="209" t="s">
        <v>11067</v>
      </c>
      <c r="B5528" s="209" t="s">
        <v>11068</v>
      </c>
      <c r="C5528" s="209" t="s">
        <v>11069</v>
      </c>
      <c r="D5528" s="209" t="s">
        <v>11070</v>
      </c>
      <c r="E5528" s="210" t="s">
        <v>357</v>
      </c>
      <c r="F5528" s="209" t="s">
        <v>357</v>
      </c>
      <c r="G5528" s="209">
        <v>101131</v>
      </c>
      <c r="H5528" s="209" t="s">
        <v>11096</v>
      </c>
      <c r="I5528" s="209" t="s">
        <v>152</v>
      </c>
      <c r="J5528" s="209" t="s">
        <v>5389</v>
      </c>
      <c r="K5528" s="210">
        <v>12.98</v>
      </c>
      <c r="L5528" s="209" t="s">
        <v>5390</v>
      </c>
    </row>
    <row r="5529" spans="1:12" ht="13.5">
      <c r="A5529" s="209" t="s">
        <v>11067</v>
      </c>
      <c r="B5529" s="209" t="s">
        <v>11068</v>
      </c>
      <c r="C5529" s="209" t="s">
        <v>11069</v>
      </c>
      <c r="D5529" s="209" t="s">
        <v>11070</v>
      </c>
      <c r="E5529" s="210" t="s">
        <v>357</v>
      </c>
      <c r="F5529" s="209" t="s">
        <v>357</v>
      </c>
      <c r="G5529" s="209">
        <v>101132</v>
      </c>
      <c r="H5529" s="209" t="s">
        <v>11097</v>
      </c>
      <c r="I5529" s="209" t="s">
        <v>152</v>
      </c>
      <c r="J5529" s="209" t="s">
        <v>5389</v>
      </c>
      <c r="K5529" s="210">
        <v>14.56</v>
      </c>
      <c r="L5529" s="209" t="s">
        <v>5390</v>
      </c>
    </row>
    <row r="5530" spans="1:12" ht="13.5">
      <c r="A5530" s="209" t="s">
        <v>11067</v>
      </c>
      <c r="B5530" s="209" t="s">
        <v>11068</v>
      </c>
      <c r="C5530" s="209" t="s">
        <v>11069</v>
      </c>
      <c r="D5530" s="209" t="s">
        <v>11070</v>
      </c>
      <c r="E5530" s="210" t="s">
        <v>357</v>
      </c>
      <c r="F5530" s="209" t="s">
        <v>357</v>
      </c>
      <c r="G5530" s="209">
        <v>101133</v>
      </c>
      <c r="H5530" s="209" t="s">
        <v>11098</v>
      </c>
      <c r="I5530" s="209" t="s">
        <v>152</v>
      </c>
      <c r="J5530" s="209" t="s">
        <v>5389</v>
      </c>
      <c r="K5530" s="210">
        <v>15.11</v>
      </c>
      <c r="L5530" s="209" t="s">
        <v>5390</v>
      </c>
    </row>
    <row r="5531" spans="1:12" ht="13.5">
      <c r="A5531" s="209" t="s">
        <v>11067</v>
      </c>
      <c r="B5531" s="209" t="s">
        <v>11068</v>
      </c>
      <c r="C5531" s="209" t="s">
        <v>11069</v>
      </c>
      <c r="D5531" s="209" t="s">
        <v>11070</v>
      </c>
      <c r="E5531" s="210" t="s">
        <v>357</v>
      </c>
      <c r="F5531" s="209" t="s">
        <v>357</v>
      </c>
      <c r="G5531" s="209">
        <v>101134</v>
      </c>
      <c r="H5531" s="209" t="s">
        <v>11099</v>
      </c>
      <c r="I5531" s="209" t="s">
        <v>152</v>
      </c>
      <c r="J5531" s="209" t="s">
        <v>5389</v>
      </c>
      <c r="K5531" s="210">
        <v>13.12</v>
      </c>
      <c r="L5531" s="209" t="s">
        <v>5390</v>
      </c>
    </row>
    <row r="5532" spans="1:12" ht="13.5">
      <c r="A5532" s="209" t="s">
        <v>11067</v>
      </c>
      <c r="B5532" s="209" t="s">
        <v>11068</v>
      </c>
      <c r="C5532" s="209" t="s">
        <v>11069</v>
      </c>
      <c r="D5532" s="209" t="s">
        <v>11070</v>
      </c>
      <c r="E5532" s="210" t="s">
        <v>357</v>
      </c>
      <c r="F5532" s="209" t="s">
        <v>357</v>
      </c>
      <c r="G5532" s="209">
        <v>101135</v>
      </c>
      <c r="H5532" s="209" t="s">
        <v>11100</v>
      </c>
      <c r="I5532" s="209" t="s">
        <v>152</v>
      </c>
      <c r="J5532" s="209" t="s">
        <v>5389</v>
      </c>
      <c r="K5532" s="210">
        <v>12.62</v>
      </c>
      <c r="L5532" s="209" t="s">
        <v>5390</v>
      </c>
    </row>
    <row r="5533" spans="1:12" ht="13.5">
      <c r="A5533" s="209" t="s">
        <v>11067</v>
      </c>
      <c r="B5533" s="209" t="s">
        <v>11068</v>
      </c>
      <c r="C5533" s="209" t="s">
        <v>11069</v>
      </c>
      <c r="D5533" s="209" t="s">
        <v>11070</v>
      </c>
      <c r="E5533" s="210" t="s">
        <v>357</v>
      </c>
      <c r="F5533" s="209" t="s">
        <v>357</v>
      </c>
      <c r="G5533" s="209">
        <v>101136</v>
      </c>
      <c r="H5533" s="209" t="s">
        <v>11101</v>
      </c>
      <c r="I5533" s="209" t="s">
        <v>152</v>
      </c>
      <c r="J5533" s="209" t="s">
        <v>5389</v>
      </c>
      <c r="K5533" s="210">
        <v>11.54</v>
      </c>
      <c r="L5533" s="209" t="s">
        <v>5390</v>
      </c>
    </row>
    <row r="5534" spans="1:12" ht="13.5">
      <c r="A5534" s="209" t="s">
        <v>11067</v>
      </c>
      <c r="B5534" s="209" t="s">
        <v>11068</v>
      </c>
      <c r="C5534" s="209" t="s">
        <v>11069</v>
      </c>
      <c r="D5534" s="209" t="s">
        <v>11070</v>
      </c>
      <c r="E5534" s="210" t="s">
        <v>357</v>
      </c>
      <c r="F5534" s="209" t="s">
        <v>357</v>
      </c>
      <c r="G5534" s="209">
        <v>101137</v>
      </c>
      <c r="H5534" s="209" t="s">
        <v>11102</v>
      </c>
      <c r="I5534" s="209" t="s">
        <v>152</v>
      </c>
      <c r="J5534" s="209" t="s">
        <v>5389</v>
      </c>
      <c r="K5534" s="210">
        <v>12.37</v>
      </c>
      <c r="L5534" s="209" t="s">
        <v>5390</v>
      </c>
    </row>
    <row r="5535" spans="1:12" ht="13.5">
      <c r="A5535" s="209" t="s">
        <v>11067</v>
      </c>
      <c r="B5535" s="209" t="s">
        <v>11068</v>
      </c>
      <c r="C5535" s="209" t="s">
        <v>11069</v>
      </c>
      <c r="D5535" s="209" t="s">
        <v>11070</v>
      </c>
      <c r="E5535" s="210" t="s">
        <v>357</v>
      </c>
      <c r="F5535" s="209" t="s">
        <v>357</v>
      </c>
      <c r="G5535" s="209">
        <v>101138</v>
      </c>
      <c r="H5535" s="209" t="s">
        <v>11103</v>
      </c>
      <c r="I5535" s="209" t="s">
        <v>152</v>
      </c>
      <c r="J5535" s="209" t="s">
        <v>5389</v>
      </c>
      <c r="K5535" s="210">
        <v>12.66</v>
      </c>
      <c r="L5535" s="209" t="s">
        <v>5390</v>
      </c>
    </row>
    <row r="5536" spans="1:12" ht="13.5">
      <c r="A5536" s="209" t="s">
        <v>11067</v>
      </c>
      <c r="B5536" s="209" t="s">
        <v>11068</v>
      </c>
      <c r="C5536" s="209" t="s">
        <v>11069</v>
      </c>
      <c r="D5536" s="209" t="s">
        <v>11070</v>
      </c>
      <c r="E5536" s="210" t="s">
        <v>357</v>
      </c>
      <c r="F5536" s="209" t="s">
        <v>357</v>
      </c>
      <c r="G5536" s="209">
        <v>101139</v>
      </c>
      <c r="H5536" s="209" t="s">
        <v>11104</v>
      </c>
      <c r="I5536" s="209" t="s">
        <v>152</v>
      </c>
      <c r="J5536" s="209" t="s">
        <v>5389</v>
      </c>
      <c r="K5536" s="210">
        <v>16.579999999999998</v>
      </c>
      <c r="L5536" s="209" t="s">
        <v>5390</v>
      </c>
    </row>
    <row r="5537" spans="1:12" ht="13.5">
      <c r="A5537" s="209" t="s">
        <v>11067</v>
      </c>
      <c r="B5537" s="209" t="s">
        <v>11068</v>
      </c>
      <c r="C5537" s="209" t="s">
        <v>11069</v>
      </c>
      <c r="D5537" s="209" t="s">
        <v>11070</v>
      </c>
      <c r="E5537" s="210" t="s">
        <v>357</v>
      </c>
      <c r="F5537" s="209" t="s">
        <v>357</v>
      </c>
      <c r="G5537" s="209">
        <v>101140</v>
      </c>
      <c r="H5537" s="209" t="s">
        <v>11105</v>
      </c>
      <c r="I5537" s="209" t="s">
        <v>152</v>
      </c>
      <c r="J5537" s="209" t="s">
        <v>5389</v>
      </c>
      <c r="K5537" s="210">
        <v>15.64</v>
      </c>
      <c r="L5537" s="209" t="s">
        <v>5390</v>
      </c>
    </row>
    <row r="5538" spans="1:12" ht="13.5">
      <c r="A5538" s="209" t="s">
        <v>11067</v>
      </c>
      <c r="B5538" s="209" t="s">
        <v>11068</v>
      </c>
      <c r="C5538" s="209" t="s">
        <v>11069</v>
      </c>
      <c r="D5538" s="209" t="s">
        <v>11070</v>
      </c>
      <c r="E5538" s="210" t="s">
        <v>357</v>
      </c>
      <c r="F5538" s="209" t="s">
        <v>357</v>
      </c>
      <c r="G5538" s="209">
        <v>101141</v>
      </c>
      <c r="H5538" s="209" t="s">
        <v>11106</v>
      </c>
      <c r="I5538" s="209" t="s">
        <v>152</v>
      </c>
      <c r="J5538" s="209" t="s">
        <v>5389</v>
      </c>
      <c r="K5538" s="210">
        <v>13.58</v>
      </c>
      <c r="L5538" s="209" t="s">
        <v>5390</v>
      </c>
    </row>
    <row r="5539" spans="1:12" ht="13.5">
      <c r="A5539" s="209" t="s">
        <v>11067</v>
      </c>
      <c r="B5539" s="209" t="s">
        <v>11068</v>
      </c>
      <c r="C5539" s="209" t="s">
        <v>11069</v>
      </c>
      <c r="D5539" s="209" t="s">
        <v>11070</v>
      </c>
      <c r="E5539" s="210" t="s">
        <v>357</v>
      </c>
      <c r="F5539" s="209" t="s">
        <v>357</v>
      </c>
      <c r="G5539" s="209">
        <v>101142</v>
      </c>
      <c r="H5539" s="209" t="s">
        <v>11107</v>
      </c>
      <c r="I5539" s="209" t="s">
        <v>152</v>
      </c>
      <c r="J5539" s="209" t="s">
        <v>5389</v>
      </c>
      <c r="K5539" s="210">
        <v>15.16</v>
      </c>
      <c r="L5539" s="209" t="s">
        <v>5390</v>
      </c>
    </row>
    <row r="5540" spans="1:12" ht="13.5">
      <c r="A5540" s="209" t="s">
        <v>11067</v>
      </c>
      <c r="B5540" s="209" t="s">
        <v>11068</v>
      </c>
      <c r="C5540" s="209" t="s">
        <v>11069</v>
      </c>
      <c r="D5540" s="209" t="s">
        <v>11070</v>
      </c>
      <c r="E5540" s="210" t="s">
        <v>357</v>
      </c>
      <c r="F5540" s="209" t="s">
        <v>357</v>
      </c>
      <c r="G5540" s="209">
        <v>101143</v>
      </c>
      <c r="H5540" s="209" t="s">
        <v>11108</v>
      </c>
      <c r="I5540" s="209" t="s">
        <v>152</v>
      </c>
      <c r="J5540" s="209" t="s">
        <v>5389</v>
      </c>
      <c r="K5540" s="210">
        <v>15.71</v>
      </c>
      <c r="L5540" s="209" t="s">
        <v>5390</v>
      </c>
    </row>
    <row r="5541" spans="1:12" ht="13.5">
      <c r="A5541" s="209" t="s">
        <v>11067</v>
      </c>
      <c r="B5541" s="209" t="s">
        <v>11068</v>
      </c>
      <c r="C5541" s="209" t="s">
        <v>11069</v>
      </c>
      <c r="D5541" s="209" t="s">
        <v>11070</v>
      </c>
      <c r="E5541" s="210" t="s">
        <v>357</v>
      </c>
      <c r="F5541" s="209" t="s">
        <v>357</v>
      </c>
      <c r="G5541" s="209">
        <v>101144</v>
      </c>
      <c r="H5541" s="209" t="s">
        <v>11109</v>
      </c>
      <c r="I5541" s="209" t="s">
        <v>152</v>
      </c>
      <c r="J5541" s="209" t="s">
        <v>5389</v>
      </c>
      <c r="K5541" s="210">
        <v>13.03</v>
      </c>
      <c r="L5541" s="209" t="s">
        <v>5390</v>
      </c>
    </row>
    <row r="5542" spans="1:12" ht="13.5">
      <c r="A5542" s="209" t="s">
        <v>11067</v>
      </c>
      <c r="B5542" s="209" t="s">
        <v>11068</v>
      </c>
      <c r="C5542" s="209" t="s">
        <v>11069</v>
      </c>
      <c r="D5542" s="209" t="s">
        <v>11070</v>
      </c>
      <c r="E5542" s="210" t="s">
        <v>357</v>
      </c>
      <c r="F5542" s="209" t="s">
        <v>357</v>
      </c>
      <c r="G5542" s="209">
        <v>101145</v>
      </c>
      <c r="H5542" s="209" t="s">
        <v>11110</v>
      </c>
      <c r="I5542" s="209" t="s">
        <v>152</v>
      </c>
      <c r="J5542" s="209" t="s">
        <v>5389</v>
      </c>
      <c r="K5542" s="210">
        <v>12.53</v>
      </c>
      <c r="L5542" s="209" t="s">
        <v>5390</v>
      </c>
    </row>
    <row r="5543" spans="1:12" ht="13.5">
      <c r="A5543" s="209" t="s">
        <v>11067</v>
      </c>
      <c r="B5543" s="209" t="s">
        <v>11068</v>
      </c>
      <c r="C5543" s="209" t="s">
        <v>11069</v>
      </c>
      <c r="D5543" s="209" t="s">
        <v>11070</v>
      </c>
      <c r="E5543" s="210" t="s">
        <v>357</v>
      </c>
      <c r="F5543" s="209" t="s">
        <v>357</v>
      </c>
      <c r="G5543" s="209">
        <v>101146</v>
      </c>
      <c r="H5543" s="209" t="s">
        <v>11111</v>
      </c>
      <c r="I5543" s="209" t="s">
        <v>152</v>
      </c>
      <c r="J5543" s="209" t="s">
        <v>5389</v>
      </c>
      <c r="K5543" s="210">
        <v>11.45</v>
      </c>
      <c r="L5543" s="209" t="s">
        <v>5390</v>
      </c>
    </row>
    <row r="5544" spans="1:12" ht="13.5">
      <c r="A5544" s="209" t="s">
        <v>11067</v>
      </c>
      <c r="B5544" s="209" t="s">
        <v>11068</v>
      </c>
      <c r="C5544" s="209" t="s">
        <v>11069</v>
      </c>
      <c r="D5544" s="209" t="s">
        <v>11070</v>
      </c>
      <c r="E5544" s="210" t="s">
        <v>357</v>
      </c>
      <c r="F5544" s="209" t="s">
        <v>357</v>
      </c>
      <c r="G5544" s="209">
        <v>101147</v>
      </c>
      <c r="H5544" s="209" t="s">
        <v>11112</v>
      </c>
      <c r="I5544" s="209" t="s">
        <v>152</v>
      </c>
      <c r="J5544" s="209" t="s">
        <v>5389</v>
      </c>
      <c r="K5544" s="210">
        <v>12.28</v>
      </c>
      <c r="L5544" s="209" t="s">
        <v>5390</v>
      </c>
    </row>
    <row r="5545" spans="1:12" ht="13.5">
      <c r="A5545" s="209" t="s">
        <v>11067</v>
      </c>
      <c r="B5545" s="209" t="s">
        <v>11068</v>
      </c>
      <c r="C5545" s="209" t="s">
        <v>11069</v>
      </c>
      <c r="D5545" s="209" t="s">
        <v>11070</v>
      </c>
      <c r="E5545" s="210" t="s">
        <v>357</v>
      </c>
      <c r="F5545" s="209" t="s">
        <v>357</v>
      </c>
      <c r="G5545" s="209">
        <v>101148</v>
      </c>
      <c r="H5545" s="209" t="s">
        <v>11113</v>
      </c>
      <c r="I5545" s="209" t="s">
        <v>152</v>
      </c>
      <c r="J5545" s="209" t="s">
        <v>5389</v>
      </c>
      <c r="K5545" s="210">
        <v>12.57</v>
      </c>
      <c r="L5545" s="209" t="s">
        <v>5390</v>
      </c>
    </row>
    <row r="5546" spans="1:12" ht="13.5">
      <c r="A5546" s="209" t="s">
        <v>11067</v>
      </c>
      <c r="B5546" s="209" t="s">
        <v>11068</v>
      </c>
      <c r="C5546" s="209" t="s">
        <v>11069</v>
      </c>
      <c r="D5546" s="209" t="s">
        <v>11070</v>
      </c>
      <c r="E5546" s="210" t="s">
        <v>357</v>
      </c>
      <c r="F5546" s="209" t="s">
        <v>357</v>
      </c>
      <c r="G5546" s="209">
        <v>101149</v>
      </c>
      <c r="H5546" s="209" t="s">
        <v>11114</v>
      </c>
      <c r="I5546" s="209" t="s">
        <v>152</v>
      </c>
      <c r="J5546" s="209" t="s">
        <v>5389</v>
      </c>
      <c r="K5546" s="210">
        <v>16.47</v>
      </c>
      <c r="L5546" s="209" t="s">
        <v>5390</v>
      </c>
    </row>
    <row r="5547" spans="1:12" ht="13.5">
      <c r="A5547" s="209" t="s">
        <v>11067</v>
      </c>
      <c r="B5547" s="209" t="s">
        <v>11068</v>
      </c>
      <c r="C5547" s="209" t="s">
        <v>11069</v>
      </c>
      <c r="D5547" s="209" t="s">
        <v>11070</v>
      </c>
      <c r="E5547" s="210" t="s">
        <v>357</v>
      </c>
      <c r="F5547" s="209" t="s">
        <v>357</v>
      </c>
      <c r="G5547" s="209">
        <v>101150</v>
      </c>
      <c r="H5547" s="209" t="s">
        <v>11115</v>
      </c>
      <c r="I5547" s="209" t="s">
        <v>152</v>
      </c>
      <c r="J5547" s="209" t="s">
        <v>5389</v>
      </c>
      <c r="K5547" s="210">
        <v>15.53</v>
      </c>
      <c r="L5547" s="209" t="s">
        <v>5390</v>
      </c>
    </row>
    <row r="5548" spans="1:12" ht="13.5">
      <c r="A5548" s="209" t="s">
        <v>11067</v>
      </c>
      <c r="B5548" s="209" t="s">
        <v>11068</v>
      </c>
      <c r="C5548" s="209" t="s">
        <v>11069</v>
      </c>
      <c r="D5548" s="209" t="s">
        <v>11070</v>
      </c>
      <c r="E5548" s="210" t="s">
        <v>357</v>
      </c>
      <c r="F5548" s="209" t="s">
        <v>357</v>
      </c>
      <c r="G5548" s="209">
        <v>101151</v>
      </c>
      <c r="H5548" s="209" t="s">
        <v>11116</v>
      </c>
      <c r="I5548" s="209" t="s">
        <v>152</v>
      </c>
      <c r="J5548" s="209" t="s">
        <v>5389</v>
      </c>
      <c r="K5548" s="210">
        <v>13.47</v>
      </c>
      <c r="L5548" s="209" t="s">
        <v>5390</v>
      </c>
    </row>
    <row r="5549" spans="1:12" ht="13.5">
      <c r="A5549" s="209" t="s">
        <v>11067</v>
      </c>
      <c r="B5549" s="209" t="s">
        <v>11068</v>
      </c>
      <c r="C5549" s="209" t="s">
        <v>11069</v>
      </c>
      <c r="D5549" s="209" t="s">
        <v>11070</v>
      </c>
      <c r="E5549" s="210" t="s">
        <v>357</v>
      </c>
      <c r="F5549" s="209" t="s">
        <v>357</v>
      </c>
      <c r="G5549" s="209">
        <v>101152</v>
      </c>
      <c r="H5549" s="209" t="s">
        <v>11117</v>
      </c>
      <c r="I5549" s="209" t="s">
        <v>152</v>
      </c>
      <c r="J5549" s="209" t="s">
        <v>5389</v>
      </c>
      <c r="K5549" s="210">
        <v>15.05</v>
      </c>
      <c r="L5549" s="209" t="s">
        <v>5390</v>
      </c>
    </row>
    <row r="5550" spans="1:12" ht="13.5">
      <c r="A5550" s="209" t="s">
        <v>11067</v>
      </c>
      <c r="B5550" s="209" t="s">
        <v>11068</v>
      </c>
      <c r="C5550" s="209" t="s">
        <v>11069</v>
      </c>
      <c r="D5550" s="209" t="s">
        <v>11070</v>
      </c>
      <c r="E5550" s="210" t="s">
        <v>357</v>
      </c>
      <c r="F5550" s="209" t="s">
        <v>357</v>
      </c>
      <c r="G5550" s="209">
        <v>101153</v>
      </c>
      <c r="H5550" s="209" t="s">
        <v>11118</v>
      </c>
      <c r="I5550" s="209" t="s">
        <v>152</v>
      </c>
      <c r="J5550" s="209" t="s">
        <v>5389</v>
      </c>
      <c r="K5550" s="210">
        <v>15.6</v>
      </c>
      <c r="L5550" s="209" t="s">
        <v>5390</v>
      </c>
    </row>
    <row r="5551" spans="1:12" ht="13.5">
      <c r="A5551" s="209" t="s">
        <v>11067</v>
      </c>
      <c r="B5551" s="209" t="s">
        <v>11068</v>
      </c>
      <c r="C5551" s="209" t="s">
        <v>11069</v>
      </c>
      <c r="D5551" s="209" t="s">
        <v>11070</v>
      </c>
      <c r="E5551" s="210" t="s">
        <v>357</v>
      </c>
      <c r="F5551" s="209" t="s">
        <v>357</v>
      </c>
      <c r="G5551" s="209">
        <v>101206</v>
      </c>
      <c r="H5551" s="209" t="s">
        <v>11119</v>
      </c>
      <c r="I5551" s="209" t="s">
        <v>152</v>
      </c>
      <c r="J5551" s="209" t="s">
        <v>5389</v>
      </c>
      <c r="K5551" s="210">
        <v>10.74</v>
      </c>
      <c r="L5551" s="209" t="s">
        <v>5390</v>
      </c>
    </row>
    <row r="5552" spans="1:12" ht="13.5">
      <c r="A5552" s="209" t="s">
        <v>11067</v>
      </c>
      <c r="B5552" s="209" t="s">
        <v>11068</v>
      </c>
      <c r="C5552" s="209" t="s">
        <v>11069</v>
      </c>
      <c r="D5552" s="209" t="s">
        <v>11070</v>
      </c>
      <c r="E5552" s="210" t="s">
        <v>357</v>
      </c>
      <c r="F5552" s="209" t="s">
        <v>357</v>
      </c>
      <c r="G5552" s="209">
        <v>101207</v>
      </c>
      <c r="H5552" s="209" t="s">
        <v>11120</v>
      </c>
      <c r="I5552" s="209" t="s">
        <v>152</v>
      </c>
      <c r="J5552" s="209" t="s">
        <v>5389</v>
      </c>
      <c r="K5552" s="210">
        <v>9.2799999999999994</v>
      </c>
      <c r="L5552" s="209" t="s">
        <v>5390</v>
      </c>
    </row>
    <row r="5553" spans="1:12" ht="13.5">
      <c r="A5553" s="209" t="s">
        <v>11067</v>
      </c>
      <c r="B5553" s="209" t="s">
        <v>11068</v>
      </c>
      <c r="C5553" s="209" t="s">
        <v>11069</v>
      </c>
      <c r="D5553" s="209" t="s">
        <v>11070</v>
      </c>
      <c r="E5553" s="210" t="s">
        <v>357</v>
      </c>
      <c r="F5553" s="209" t="s">
        <v>357</v>
      </c>
      <c r="G5553" s="209">
        <v>101208</v>
      </c>
      <c r="H5553" s="209" t="s">
        <v>11121</v>
      </c>
      <c r="I5553" s="209" t="s">
        <v>152</v>
      </c>
      <c r="J5553" s="209" t="s">
        <v>5389</v>
      </c>
      <c r="K5553" s="210">
        <v>9.07</v>
      </c>
      <c r="L5553" s="209" t="s">
        <v>5390</v>
      </c>
    </row>
    <row r="5554" spans="1:12" ht="13.5">
      <c r="A5554" s="209" t="s">
        <v>11067</v>
      </c>
      <c r="B5554" s="209" t="s">
        <v>11068</v>
      </c>
      <c r="C5554" s="209" t="s">
        <v>11069</v>
      </c>
      <c r="D5554" s="209" t="s">
        <v>11070</v>
      </c>
      <c r="E5554" s="210" t="s">
        <v>357</v>
      </c>
      <c r="F5554" s="209" t="s">
        <v>357</v>
      </c>
      <c r="G5554" s="209">
        <v>101209</v>
      </c>
      <c r="H5554" s="209" t="s">
        <v>11122</v>
      </c>
      <c r="I5554" s="209" t="s">
        <v>152</v>
      </c>
      <c r="J5554" s="209" t="s">
        <v>5389</v>
      </c>
      <c r="K5554" s="210">
        <v>8.4</v>
      </c>
      <c r="L5554" s="209" t="s">
        <v>5390</v>
      </c>
    </row>
    <row r="5555" spans="1:12" ht="13.5">
      <c r="A5555" s="209" t="s">
        <v>11067</v>
      </c>
      <c r="B5555" s="209" t="s">
        <v>11068</v>
      </c>
      <c r="C5555" s="209" t="s">
        <v>11069</v>
      </c>
      <c r="D5555" s="209" t="s">
        <v>11070</v>
      </c>
      <c r="E5555" s="210" t="s">
        <v>357</v>
      </c>
      <c r="F5555" s="209" t="s">
        <v>357</v>
      </c>
      <c r="G5555" s="209">
        <v>101210</v>
      </c>
      <c r="H5555" s="209" t="s">
        <v>11123</v>
      </c>
      <c r="I5555" s="209" t="s">
        <v>152</v>
      </c>
      <c r="J5555" s="209" t="s">
        <v>5389</v>
      </c>
      <c r="K5555" s="210">
        <v>15.03</v>
      </c>
      <c r="L5555" s="209" t="s">
        <v>5390</v>
      </c>
    </row>
    <row r="5556" spans="1:12" ht="13.5">
      <c r="A5556" s="209" t="s">
        <v>11067</v>
      </c>
      <c r="B5556" s="209" t="s">
        <v>11068</v>
      </c>
      <c r="C5556" s="209" t="s">
        <v>11069</v>
      </c>
      <c r="D5556" s="209" t="s">
        <v>11070</v>
      </c>
      <c r="E5556" s="210" t="s">
        <v>357</v>
      </c>
      <c r="F5556" s="209" t="s">
        <v>357</v>
      </c>
      <c r="G5556" s="209">
        <v>101211</v>
      </c>
      <c r="H5556" s="209" t="s">
        <v>11124</v>
      </c>
      <c r="I5556" s="209" t="s">
        <v>152</v>
      </c>
      <c r="J5556" s="209" t="s">
        <v>5389</v>
      </c>
      <c r="K5556" s="210">
        <v>16.13</v>
      </c>
      <c r="L5556" s="209" t="s">
        <v>5390</v>
      </c>
    </row>
    <row r="5557" spans="1:12" ht="13.5">
      <c r="A5557" s="209" t="s">
        <v>11067</v>
      </c>
      <c r="B5557" s="209" t="s">
        <v>11068</v>
      </c>
      <c r="C5557" s="209" t="s">
        <v>11069</v>
      </c>
      <c r="D5557" s="209" t="s">
        <v>11070</v>
      </c>
      <c r="E5557" s="210" t="s">
        <v>357</v>
      </c>
      <c r="F5557" s="209" t="s">
        <v>357</v>
      </c>
      <c r="G5557" s="209">
        <v>101212</v>
      </c>
      <c r="H5557" s="209" t="s">
        <v>11125</v>
      </c>
      <c r="I5557" s="209" t="s">
        <v>152</v>
      </c>
      <c r="J5557" s="209" t="s">
        <v>5389</v>
      </c>
      <c r="K5557" s="210">
        <v>18.829999999999998</v>
      </c>
      <c r="L5557" s="209" t="s">
        <v>5390</v>
      </c>
    </row>
    <row r="5558" spans="1:12" ht="13.5">
      <c r="A5558" s="209" t="s">
        <v>11067</v>
      </c>
      <c r="B5558" s="209" t="s">
        <v>11068</v>
      </c>
      <c r="C5558" s="209" t="s">
        <v>11069</v>
      </c>
      <c r="D5558" s="209" t="s">
        <v>11070</v>
      </c>
      <c r="E5558" s="210" t="s">
        <v>357</v>
      </c>
      <c r="F5558" s="209" t="s">
        <v>357</v>
      </c>
      <c r="G5558" s="209">
        <v>101213</v>
      </c>
      <c r="H5558" s="209" t="s">
        <v>11126</v>
      </c>
      <c r="I5558" s="209" t="s">
        <v>152</v>
      </c>
      <c r="J5558" s="209" t="s">
        <v>5389</v>
      </c>
      <c r="K5558" s="210">
        <v>21.04</v>
      </c>
      <c r="L5558" s="209" t="s">
        <v>5390</v>
      </c>
    </row>
    <row r="5559" spans="1:12" ht="13.5">
      <c r="A5559" s="209" t="s">
        <v>11067</v>
      </c>
      <c r="B5559" s="209" t="s">
        <v>11068</v>
      </c>
      <c r="C5559" s="209" t="s">
        <v>11069</v>
      </c>
      <c r="D5559" s="209" t="s">
        <v>11070</v>
      </c>
      <c r="E5559" s="210" t="s">
        <v>357</v>
      </c>
      <c r="F5559" s="209" t="s">
        <v>357</v>
      </c>
      <c r="G5559" s="209">
        <v>101214</v>
      </c>
      <c r="H5559" s="209" t="s">
        <v>11127</v>
      </c>
      <c r="I5559" s="209" t="s">
        <v>152</v>
      </c>
      <c r="J5559" s="209" t="s">
        <v>5389</v>
      </c>
      <c r="K5559" s="210">
        <v>25.45</v>
      </c>
      <c r="L5559" s="209" t="s">
        <v>5390</v>
      </c>
    </row>
    <row r="5560" spans="1:12" ht="13.5">
      <c r="A5560" s="209" t="s">
        <v>11067</v>
      </c>
      <c r="B5560" s="209" t="s">
        <v>11068</v>
      </c>
      <c r="C5560" s="209" t="s">
        <v>11069</v>
      </c>
      <c r="D5560" s="209" t="s">
        <v>11070</v>
      </c>
      <c r="E5560" s="210" t="s">
        <v>357</v>
      </c>
      <c r="F5560" s="209" t="s">
        <v>357</v>
      </c>
      <c r="G5560" s="209">
        <v>101215</v>
      </c>
      <c r="H5560" s="209" t="s">
        <v>11128</v>
      </c>
      <c r="I5560" s="209" t="s">
        <v>152</v>
      </c>
      <c r="J5560" s="209" t="s">
        <v>5389</v>
      </c>
      <c r="K5560" s="210">
        <v>14.41</v>
      </c>
      <c r="L5560" s="209" t="s">
        <v>5390</v>
      </c>
    </row>
    <row r="5561" spans="1:12" ht="13.5">
      <c r="A5561" s="209" t="s">
        <v>11067</v>
      </c>
      <c r="B5561" s="209" t="s">
        <v>11068</v>
      </c>
      <c r="C5561" s="209" t="s">
        <v>11069</v>
      </c>
      <c r="D5561" s="209" t="s">
        <v>11070</v>
      </c>
      <c r="E5561" s="210" t="s">
        <v>357</v>
      </c>
      <c r="F5561" s="209" t="s">
        <v>357</v>
      </c>
      <c r="G5561" s="209">
        <v>101216</v>
      </c>
      <c r="H5561" s="209" t="s">
        <v>11129</v>
      </c>
      <c r="I5561" s="209" t="s">
        <v>152</v>
      </c>
      <c r="J5561" s="209" t="s">
        <v>5389</v>
      </c>
      <c r="K5561" s="210">
        <v>15.12</v>
      </c>
      <c r="L5561" s="209" t="s">
        <v>5390</v>
      </c>
    </row>
    <row r="5562" spans="1:12" ht="13.5">
      <c r="A5562" s="209" t="s">
        <v>11067</v>
      </c>
      <c r="B5562" s="209" t="s">
        <v>11068</v>
      </c>
      <c r="C5562" s="209" t="s">
        <v>11069</v>
      </c>
      <c r="D5562" s="209" t="s">
        <v>11070</v>
      </c>
      <c r="E5562" s="210" t="s">
        <v>357</v>
      </c>
      <c r="F5562" s="209" t="s">
        <v>357</v>
      </c>
      <c r="G5562" s="209">
        <v>101217</v>
      </c>
      <c r="H5562" s="209" t="s">
        <v>11130</v>
      </c>
      <c r="I5562" s="209" t="s">
        <v>152</v>
      </c>
      <c r="J5562" s="209" t="s">
        <v>5389</v>
      </c>
      <c r="K5562" s="210">
        <v>17.600000000000001</v>
      </c>
      <c r="L5562" s="209" t="s">
        <v>5390</v>
      </c>
    </row>
    <row r="5563" spans="1:12" ht="13.5">
      <c r="A5563" s="209" t="s">
        <v>11067</v>
      </c>
      <c r="B5563" s="209" t="s">
        <v>11068</v>
      </c>
      <c r="C5563" s="209" t="s">
        <v>11069</v>
      </c>
      <c r="D5563" s="209" t="s">
        <v>11070</v>
      </c>
      <c r="E5563" s="210" t="s">
        <v>357</v>
      </c>
      <c r="F5563" s="209" t="s">
        <v>357</v>
      </c>
      <c r="G5563" s="209">
        <v>101218</v>
      </c>
      <c r="H5563" s="209" t="s">
        <v>11131</v>
      </c>
      <c r="I5563" s="209" t="s">
        <v>152</v>
      </c>
      <c r="J5563" s="209" t="s">
        <v>5389</v>
      </c>
      <c r="K5563" s="210">
        <v>18.64</v>
      </c>
      <c r="L5563" s="209" t="s">
        <v>5390</v>
      </c>
    </row>
    <row r="5564" spans="1:12" ht="13.5">
      <c r="A5564" s="209" t="s">
        <v>11067</v>
      </c>
      <c r="B5564" s="209" t="s">
        <v>11068</v>
      </c>
      <c r="C5564" s="209" t="s">
        <v>11069</v>
      </c>
      <c r="D5564" s="209" t="s">
        <v>11070</v>
      </c>
      <c r="E5564" s="210" t="s">
        <v>357</v>
      </c>
      <c r="F5564" s="209" t="s">
        <v>357</v>
      </c>
      <c r="G5564" s="209">
        <v>101219</v>
      </c>
      <c r="H5564" s="209" t="s">
        <v>11132</v>
      </c>
      <c r="I5564" s="209" t="s">
        <v>152</v>
      </c>
      <c r="J5564" s="209" t="s">
        <v>5389</v>
      </c>
      <c r="K5564" s="210">
        <v>22.6</v>
      </c>
      <c r="L5564" s="209" t="s">
        <v>5390</v>
      </c>
    </row>
    <row r="5565" spans="1:12" ht="13.5">
      <c r="A5565" s="209" t="s">
        <v>11067</v>
      </c>
      <c r="B5565" s="209" t="s">
        <v>11068</v>
      </c>
      <c r="C5565" s="209" t="s">
        <v>11069</v>
      </c>
      <c r="D5565" s="209" t="s">
        <v>11070</v>
      </c>
      <c r="E5565" s="210" t="s">
        <v>357</v>
      </c>
      <c r="F5565" s="209" t="s">
        <v>357</v>
      </c>
      <c r="G5565" s="209">
        <v>101220</v>
      </c>
      <c r="H5565" s="209" t="s">
        <v>11133</v>
      </c>
      <c r="I5565" s="209" t="s">
        <v>152</v>
      </c>
      <c r="J5565" s="209" t="s">
        <v>5389</v>
      </c>
      <c r="K5565" s="210">
        <v>14.17</v>
      </c>
      <c r="L5565" s="209" t="s">
        <v>5390</v>
      </c>
    </row>
    <row r="5566" spans="1:12" ht="13.5">
      <c r="A5566" s="209" t="s">
        <v>11067</v>
      </c>
      <c r="B5566" s="209" t="s">
        <v>11068</v>
      </c>
      <c r="C5566" s="209" t="s">
        <v>11069</v>
      </c>
      <c r="D5566" s="209" t="s">
        <v>11070</v>
      </c>
      <c r="E5566" s="210" t="s">
        <v>357</v>
      </c>
      <c r="F5566" s="209" t="s">
        <v>357</v>
      </c>
      <c r="G5566" s="209">
        <v>101221</v>
      </c>
      <c r="H5566" s="209" t="s">
        <v>11134</v>
      </c>
      <c r="I5566" s="209" t="s">
        <v>152</v>
      </c>
      <c r="J5566" s="209" t="s">
        <v>5389</v>
      </c>
      <c r="K5566" s="210">
        <v>14.98</v>
      </c>
      <c r="L5566" s="209" t="s">
        <v>5390</v>
      </c>
    </row>
    <row r="5567" spans="1:12" ht="13.5">
      <c r="A5567" s="209" t="s">
        <v>11067</v>
      </c>
      <c r="B5567" s="209" t="s">
        <v>11068</v>
      </c>
      <c r="C5567" s="209" t="s">
        <v>11069</v>
      </c>
      <c r="D5567" s="209" t="s">
        <v>11070</v>
      </c>
      <c r="E5567" s="210" t="s">
        <v>357</v>
      </c>
      <c r="F5567" s="209" t="s">
        <v>357</v>
      </c>
      <c r="G5567" s="209">
        <v>101222</v>
      </c>
      <c r="H5567" s="209" t="s">
        <v>11135</v>
      </c>
      <c r="I5567" s="209" t="s">
        <v>152</v>
      </c>
      <c r="J5567" s="209" t="s">
        <v>5389</v>
      </c>
      <c r="K5567" s="210">
        <v>17.420000000000002</v>
      </c>
      <c r="L5567" s="209" t="s">
        <v>5390</v>
      </c>
    </row>
    <row r="5568" spans="1:12" ht="13.5">
      <c r="A5568" s="209" t="s">
        <v>11067</v>
      </c>
      <c r="B5568" s="209" t="s">
        <v>11068</v>
      </c>
      <c r="C5568" s="209" t="s">
        <v>11069</v>
      </c>
      <c r="D5568" s="209" t="s">
        <v>11070</v>
      </c>
      <c r="E5568" s="210" t="s">
        <v>357</v>
      </c>
      <c r="F5568" s="209" t="s">
        <v>357</v>
      </c>
      <c r="G5568" s="209">
        <v>101223</v>
      </c>
      <c r="H5568" s="209" t="s">
        <v>11136</v>
      </c>
      <c r="I5568" s="209" t="s">
        <v>152</v>
      </c>
      <c r="J5568" s="209" t="s">
        <v>5389</v>
      </c>
      <c r="K5568" s="210">
        <v>19.39</v>
      </c>
      <c r="L5568" s="209" t="s">
        <v>5390</v>
      </c>
    </row>
    <row r="5569" spans="1:12" ht="13.5">
      <c r="A5569" s="209" t="s">
        <v>11067</v>
      </c>
      <c r="B5569" s="209" t="s">
        <v>11068</v>
      </c>
      <c r="C5569" s="209" t="s">
        <v>11069</v>
      </c>
      <c r="D5569" s="209" t="s">
        <v>11070</v>
      </c>
      <c r="E5569" s="210" t="s">
        <v>357</v>
      </c>
      <c r="F5569" s="209" t="s">
        <v>357</v>
      </c>
      <c r="G5569" s="209">
        <v>101224</v>
      </c>
      <c r="H5569" s="209" t="s">
        <v>11137</v>
      </c>
      <c r="I5569" s="209" t="s">
        <v>152</v>
      </c>
      <c r="J5569" s="209" t="s">
        <v>5389</v>
      </c>
      <c r="K5569" s="210">
        <v>24.31</v>
      </c>
      <c r="L5569" s="209" t="s">
        <v>5390</v>
      </c>
    </row>
    <row r="5570" spans="1:12" ht="13.5">
      <c r="A5570" s="209" t="s">
        <v>11067</v>
      </c>
      <c r="B5570" s="209" t="s">
        <v>11068</v>
      </c>
      <c r="C5570" s="209" t="s">
        <v>11069</v>
      </c>
      <c r="D5570" s="209" t="s">
        <v>11070</v>
      </c>
      <c r="E5570" s="210" t="s">
        <v>357</v>
      </c>
      <c r="F5570" s="209" t="s">
        <v>357</v>
      </c>
      <c r="G5570" s="209">
        <v>101225</v>
      </c>
      <c r="H5570" s="209" t="s">
        <v>11138</v>
      </c>
      <c r="I5570" s="209" t="s">
        <v>152</v>
      </c>
      <c r="J5570" s="209" t="s">
        <v>5389</v>
      </c>
      <c r="K5570" s="210">
        <v>12.99</v>
      </c>
      <c r="L5570" s="209" t="s">
        <v>5390</v>
      </c>
    </row>
    <row r="5571" spans="1:12" ht="13.5">
      <c r="A5571" s="209" t="s">
        <v>11067</v>
      </c>
      <c r="B5571" s="209" t="s">
        <v>11068</v>
      </c>
      <c r="C5571" s="209" t="s">
        <v>11069</v>
      </c>
      <c r="D5571" s="209" t="s">
        <v>11070</v>
      </c>
      <c r="E5571" s="210" t="s">
        <v>357</v>
      </c>
      <c r="F5571" s="209" t="s">
        <v>357</v>
      </c>
      <c r="G5571" s="209">
        <v>101226</v>
      </c>
      <c r="H5571" s="209" t="s">
        <v>11139</v>
      </c>
      <c r="I5571" s="209" t="s">
        <v>152</v>
      </c>
      <c r="J5571" s="209" t="s">
        <v>5389</v>
      </c>
      <c r="K5571" s="210">
        <v>13.69</v>
      </c>
      <c r="L5571" s="209" t="s">
        <v>5390</v>
      </c>
    </row>
    <row r="5572" spans="1:12" ht="13.5">
      <c r="A5572" s="209" t="s">
        <v>11067</v>
      </c>
      <c r="B5572" s="209" t="s">
        <v>11068</v>
      </c>
      <c r="C5572" s="209" t="s">
        <v>11069</v>
      </c>
      <c r="D5572" s="209" t="s">
        <v>11070</v>
      </c>
      <c r="E5572" s="210" t="s">
        <v>357</v>
      </c>
      <c r="F5572" s="209" t="s">
        <v>357</v>
      </c>
      <c r="G5572" s="209">
        <v>101227</v>
      </c>
      <c r="H5572" s="209" t="s">
        <v>11140</v>
      </c>
      <c r="I5572" s="209" t="s">
        <v>152</v>
      </c>
      <c r="J5572" s="209" t="s">
        <v>5389</v>
      </c>
      <c r="K5572" s="210">
        <v>15.88</v>
      </c>
      <c r="L5572" s="209" t="s">
        <v>5390</v>
      </c>
    </row>
    <row r="5573" spans="1:12" ht="13.5">
      <c r="A5573" s="209" t="s">
        <v>11067</v>
      </c>
      <c r="B5573" s="209" t="s">
        <v>11068</v>
      </c>
      <c r="C5573" s="209" t="s">
        <v>11069</v>
      </c>
      <c r="D5573" s="209" t="s">
        <v>11070</v>
      </c>
      <c r="E5573" s="210" t="s">
        <v>357</v>
      </c>
      <c r="F5573" s="209" t="s">
        <v>357</v>
      </c>
      <c r="G5573" s="209">
        <v>101228</v>
      </c>
      <c r="H5573" s="209" t="s">
        <v>11141</v>
      </c>
      <c r="I5573" s="209" t="s">
        <v>152</v>
      </c>
      <c r="J5573" s="209" t="s">
        <v>5389</v>
      </c>
      <c r="K5573" s="210">
        <v>16.95</v>
      </c>
      <c r="L5573" s="209" t="s">
        <v>5390</v>
      </c>
    </row>
    <row r="5574" spans="1:12" ht="13.5">
      <c r="A5574" s="209" t="s">
        <v>11067</v>
      </c>
      <c r="B5574" s="209" t="s">
        <v>11068</v>
      </c>
      <c r="C5574" s="209" t="s">
        <v>11069</v>
      </c>
      <c r="D5574" s="209" t="s">
        <v>11070</v>
      </c>
      <c r="E5574" s="210" t="s">
        <v>357</v>
      </c>
      <c r="F5574" s="209" t="s">
        <v>357</v>
      </c>
      <c r="G5574" s="209">
        <v>101229</v>
      </c>
      <c r="H5574" s="209" t="s">
        <v>11142</v>
      </c>
      <c r="I5574" s="209" t="s">
        <v>152</v>
      </c>
      <c r="J5574" s="209" t="s">
        <v>5389</v>
      </c>
      <c r="K5574" s="210">
        <v>21.36</v>
      </c>
      <c r="L5574" s="209" t="s">
        <v>5390</v>
      </c>
    </row>
    <row r="5575" spans="1:12" ht="13.5">
      <c r="A5575" s="209" t="s">
        <v>11067</v>
      </c>
      <c r="B5575" s="209" t="s">
        <v>11068</v>
      </c>
      <c r="C5575" s="209" t="s">
        <v>11069</v>
      </c>
      <c r="D5575" s="209" t="s">
        <v>11070</v>
      </c>
      <c r="E5575" s="210" t="s">
        <v>357</v>
      </c>
      <c r="F5575" s="209" t="s">
        <v>357</v>
      </c>
      <c r="G5575" s="209">
        <v>101230</v>
      </c>
      <c r="H5575" s="209" t="s">
        <v>11143</v>
      </c>
      <c r="I5575" s="209" t="s">
        <v>152</v>
      </c>
      <c r="J5575" s="209" t="s">
        <v>5389</v>
      </c>
      <c r="K5575" s="210">
        <v>9.4600000000000009</v>
      </c>
      <c r="L5575" s="209" t="s">
        <v>5390</v>
      </c>
    </row>
    <row r="5576" spans="1:12" ht="13.5">
      <c r="A5576" s="209" t="s">
        <v>11067</v>
      </c>
      <c r="B5576" s="209" t="s">
        <v>11068</v>
      </c>
      <c r="C5576" s="209" t="s">
        <v>11069</v>
      </c>
      <c r="D5576" s="209" t="s">
        <v>11070</v>
      </c>
      <c r="E5576" s="210" t="s">
        <v>357</v>
      </c>
      <c r="F5576" s="209" t="s">
        <v>357</v>
      </c>
      <c r="G5576" s="209">
        <v>101231</v>
      </c>
      <c r="H5576" s="209" t="s">
        <v>11144</v>
      </c>
      <c r="I5576" s="209" t="s">
        <v>152</v>
      </c>
      <c r="J5576" s="209" t="s">
        <v>5389</v>
      </c>
      <c r="K5576" s="210">
        <v>8.98</v>
      </c>
      <c r="L5576" s="209" t="s">
        <v>5390</v>
      </c>
    </row>
    <row r="5577" spans="1:12" ht="13.5">
      <c r="A5577" s="209" t="s">
        <v>11067</v>
      </c>
      <c r="B5577" s="209" t="s">
        <v>11068</v>
      </c>
      <c r="C5577" s="209" t="s">
        <v>11069</v>
      </c>
      <c r="D5577" s="209" t="s">
        <v>11070</v>
      </c>
      <c r="E5577" s="210" t="s">
        <v>357</v>
      </c>
      <c r="F5577" s="209" t="s">
        <v>357</v>
      </c>
      <c r="G5577" s="209">
        <v>101232</v>
      </c>
      <c r="H5577" s="209" t="s">
        <v>11145</v>
      </c>
      <c r="I5577" s="209" t="s">
        <v>152</v>
      </c>
      <c r="J5577" s="209" t="s">
        <v>5389</v>
      </c>
      <c r="K5577" s="210">
        <v>8.1</v>
      </c>
      <c r="L5577" s="209" t="s">
        <v>5390</v>
      </c>
    </row>
    <row r="5578" spans="1:12" ht="13.5">
      <c r="A5578" s="209" t="s">
        <v>11067</v>
      </c>
      <c r="B5578" s="209" t="s">
        <v>11068</v>
      </c>
      <c r="C5578" s="209" t="s">
        <v>11069</v>
      </c>
      <c r="D5578" s="209" t="s">
        <v>11070</v>
      </c>
      <c r="E5578" s="210" t="s">
        <v>357</v>
      </c>
      <c r="F5578" s="209" t="s">
        <v>357</v>
      </c>
      <c r="G5578" s="209">
        <v>101233</v>
      </c>
      <c r="H5578" s="209" t="s">
        <v>11146</v>
      </c>
      <c r="I5578" s="209" t="s">
        <v>152</v>
      </c>
      <c r="J5578" s="209" t="s">
        <v>5389</v>
      </c>
      <c r="K5578" s="210">
        <v>7.47</v>
      </c>
      <c r="L5578" s="209" t="s">
        <v>5390</v>
      </c>
    </row>
    <row r="5579" spans="1:12" ht="13.5">
      <c r="A5579" s="209" t="s">
        <v>11067</v>
      </c>
      <c r="B5579" s="209" t="s">
        <v>11068</v>
      </c>
      <c r="C5579" s="209" t="s">
        <v>11069</v>
      </c>
      <c r="D5579" s="209" t="s">
        <v>11070</v>
      </c>
      <c r="E5579" s="210" t="s">
        <v>357</v>
      </c>
      <c r="F5579" s="209" t="s">
        <v>357</v>
      </c>
      <c r="G5579" s="209">
        <v>101234</v>
      </c>
      <c r="H5579" s="209" t="s">
        <v>11147</v>
      </c>
      <c r="I5579" s="209" t="s">
        <v>152</v>
      </c>
      <c r="J5579" s="209" t="s">
        <v>5389</v>
      </c>
      <c r="K5579" s="210">
        <v>14.73</v>
      </c>
      <c r="L5579" s="209" t="s">
        <v>5390</v>
      </c>
    </row>
    <row r="5580" spans="1:12" ht="13.5">
      <c r="A5580" s="209" t="s">
        <v>11067</v>
      </c>
      <c r="B5580" s="209" t="s">
        <v>11068</v>
      </c>
      <c r="C5580" s="209" t="s">
        <v>11069</v>
      </c>
      <c r="D5580" s="209" t="s">
        <v>11070</v>
      </c>
      <c r="E5580" s="210" t="s">
        <v>357</v>
      </c>
      <c r="F5580" s="209" t="s">
        <v>357</v>
      </c>
      <c r="G5580" s="209">
        <v>101235</v>
      </c>
      <c r="H5580" s="209" t="s">
        <v>11148</v>
      </c>
      <c r="I5580" s="209" t="s">
        <v>152</v>
      </c>
      <c r="J5580" s="209" t="s">
        <v>5389</v>
      </c>
      <c r="K5580" s="210">
        <v>15.52</v>
      </c>
      <c r="L5580" s="209" t="s">
        <v>5390</v>
      </c>
    </row>
    <row r="5581" spans="1:12" ht="13.5">
      <c r="A5581" s="209" t="s">
        <v>11067</v>
      </c>
      <c r="B5581" s="209" t="s">
        <v>11068</v>
      </c>
      <c r="C5581" s="209" t="s">
        <v>11069</v>
      </c>
      <c r="D5581" s="209" t="s">
        <v>11070</v>
      </c>
      <c r="E5581" s="210" t="s">
        <v>357</v>
      </c>
      <c r="F5581" s="209" t="s">
        <v>357</v>
      </c>
      <c r="G5581" s="209">
        <v>101236</v>
      </c>
      <c r="H5581" s="209" t="s">
        <v>11149</v>
      </c>
      <c r="I5581" s="209" t="s">
        <v>152</v>
      </c>
      <c r="J5581" s="209" t="s">
        <v>5389</v>
      </c>
      <c r="K5581" s="210">
        <v>18.079999999999998</v>
      </c>
      <c r="L5581" s="209" t="s">
        <v>5390</v>
      </c>
    </row>
    <row r="5582" spans="1:12" ht="13.5">
      <c r="A5582" s="209" t="s">
        <v>11067</v>
      </c>
      <c r="B5582" s="209" t="s">
        <v>11068</v>
      </c>
      <c r="C5582" s="209" t="s">
        <v>11069</v>
      </c>
      <c r="D5582" s="209" t="s">
        <v>11070</v>
      </c>
      <c r="E5582" s="210" t="s">
        <v>357</v>
      </c>
      <c r="F5582" s="209" t="s">
        <v>357</v>
      </c>
      <c r="G5582" s="209">
        <v>101237</v>
      </c>
      <c r="H5582" s="209" t="s">
        <v>11150</v>
      </c>
      <c r="I5582" s="209" t="s">
        <v>152</v>
      </c>
      <c r="J5582" s="209" t="s">
        <v>5389</v>
      </c>
      <c r="K5582" s="210">
        <v>19.27</v>
      </c>
      <c r="L5582" s="209" t="s">
        <v>5390</v>
      </c>
    </row>
    <row r="5583" spans="1:12" ht="13.5">
      <c r="A5583" s="209" t="s">
        <v>11067</v>
      </c>
      <c r="B5583" s="209" t="s">
        <v>11068</v>
      </c>
      <c r="C5583" s="209" t="s">
        <v>11069</v>
      </c>
      <c r="D5583" s="209" t="s">
        <v>11070</v>
      </c>
      <c r="E5583" s="210" t="s">
        <v>357</v>
      </c>
      <c r="F5583" s="209" t="s">
        <v>357</v>
      </c>
      <c r="G5583" s="209">
        <v>101238</v>
      </c>
      <c r="H5583" s="209" t="s">
        <v>11151</v>
      </c>
      <c r="I5583" s="209" t="s">
        <v>152</v>
      </c>
      <c r="J5583" s="209" t="s">
        <v>5389</v>
      </c>
      <c r="K5583" s="210">
        <v>24.38</v>
      </c>
      <c r="L5583" s="209" t="s">
        <v>5390</v>
      </c>
    </row>
    <row r="5584" spans="1:12" ht="13.5">
      <c r="A5584" s="209" t="s">
        <v>11067</v>
      </c>
      <c r="B5584" s="209" t="s">
        <v>11068</v>
      </c>
      <c r="C5584" s="209" t="s">
        <v>11069</v>
      </c>
      <c r="D5584" s="209" t="s">
        <v>11070</v>
      </c>
      <c r="E5584" s="210" t="s">
        <v>357</v>
      </c>
      <c r="F5584" s="209" t="s">
        <v>357</v>
      </c>
      <c r="G5584" s="209">
        <v>101239</v>
      </c>
      <c r="H5584" s="209" t="s">
        <v>11152</v>
      </c>
      <c r="I5584" s="209" t="s">
        <v>152</v>
      </c>
      <c r="J5584" s="209" t="s">
        <v>5389</v>
      </c>
      <c r="K5584" s="210">
        <v>12.92</v>
      </c>
      <c r="L5584" s="209" t="s">
        <v>5390</v>
      </c>
    </row>
    <row r="5585" spans="1:12" ht="13.5">
      <c r="A5585" s="209" t="s">
        <v>11067</v>
      </c>
      <c r="B5585" s="209" t="s">
        <v>11068</v>
      </c>
      <c r="C5585" s="209" t="s">
        <v>11069</v>
      </c>
      <c r="D5585" s="209" t="s">
        <v>11070</v>
      </c>
      <c r="E5585" s="210" t="s">
        <v>357</v>
      </c>
      <c r="F5585" s="209" t="s">
        <v>357</v>
      </c>
      <c r="G5585" s="209">
        <v>101240</v>
      </c>
      <c r="H5585" s="209" t="s">
        <v>11153</v>
      </c>
      <c r="I5585" s="209" t="s">
        <v>152</v>
      </c>
      <c r="J5585" s="209" t="s">
        <v>5389</v>
      </c>
      <c r="K5585" s="210">
        <v>13.64</v>
      </c>
      <c r="L5585" s="209" t="s">
        <v>5390</v>
      </c>
    </row>
    <row r="5586" spans="1:12" ht="13.5">
      <c r="A5586" s="209" t="s">
        <v>11067</v>
      </c>
      <c r="B5586" s="209" t="s">
        <v>11068</v>
      </c>
      <c r="C5586" s="209" t="s">
        <v>11069</v>
      </c>
      <c r="D5586" s="209" t="s">
        <v>11070</v>
      </c>
      <c r="E5586" s="210" t="s">
        <v>357</v>
      </c>
      <c r="F5586" s="209" t="s">
        <v>357</v>
      </c>
      <c r="G5586" s="209">
        <v>101241</v>
      </c>
      <c r="H5586" s="209" t="s">
        <v>11154</v>
      </c>
      <c r="I5586" s="209" t="s">
        <v>152</v>
      </c>
      <c r="J5586" s="209" t="s">
        <v>5389</v>
      </c>
      <c r="K5586" s="210">
        <v>15.95</v>
      </c>
      <c r="L5586" s="209" t="s">
        <v>5390</v>
      </c>
    </row>
    <row r="5587" spans="1:12" ht="13.5">
      <c r="A5587" s="209" t="s">
        <v>11067</v>
      </c>
      <c r="B5587" s="209" t="s">
        <v>11068</v>
      </c>
      <c r="C5587" s="209" t="s">
        <v>11069</v>
      </c>
      <c r="D5587" s="209" t="s">
        <v>11070</v>
      </c>
      <c r="E5587" s="210" t="s">
        <v>357</v>
      </c>
      <c r="F5587" s="209" t="s">
        <v>357</v>
      </c>
      <c r="G5587" s="209">
        <v>101242</v>
      </c>
      <c r="H5587" s="209" t="s">
        <v>11155</v>
      </c>
      <c r="I5587" s="209" t="s">
        <v>152</v>
      </c>
      <c r="J5587" s="209" t="s">
        <v>5389</v>
      </c>
      <c r="K5587" s="210">
        <v>17.82</v>
      </c>
      <c r="L5587" s="209" t="s">
        <v>5390</v>
      </c>
    </row>
    <row r="5588" spans="1:12" ht="13.5">
      <c r="A5588" s="209" t="s">
        <v>11067</v>
      </c>
      <c r="B5588" s="209" t="s">
        <v>11068</v>
      </c>
      <c r="C5588" s="209" t="s">
        <v>11069</v>
      </c>
      <c r="D5588" s="209" t="s">
        <v>11070</v>
      </c>
      <c r="E5588" s="210" t="s">
        <v>357</v>
      </c>
      <c r="F5588" s="209" t="s">
        <v>357</v>
      </c>
      <c r="G5588" s="209">
        <v>101243</v>
      </c>
      <c r="H5588" s="209" t="s">
        <v>11156</v>
      </c>
      <c r="I5588" s="209" t="s">
        <v>152</v>
      </c>
      <c r="J5588" s="209" t="s">
        <v>5389</v>
      </c>
      <c r="K5588" s="210">
        <v>21.62</v>
      </c>
      <c r="L5588" s="209" t="s">
        <v>5390</v>
      </c>
    </row>
    <row r="5589" spans="1:12" ht="13.5">
      <c r="A5589" s="209" t="s">
        <v>11067</v>
      </c>
      <c r="B5589" s="209" t="s">
        <v>11068</v>
      </c>
      <c r="C5589" s="209" t="s">
        <v>11069</v>
      </c>
      <c r="D5589" s="209" t="s">
        <v>11070</v>
      </c>
      <c r="E5589" s="210" t="s">
        <v>357</v>
      </c>
      <c r="F5589" s="209" t="s">
        <v>357</v>
      </c>
      <c r="G5589" s="209">
        <v>101244</v>
      </c>
      <c r="H5589" s="209" t="s">
        <v>11157</v>
      </c>
      <c r="I5589" s="209" t="s">
        <v>152</v>
      </c>
      <c r="J5589" s="209" t="s">
        <v>5389</v>
      </c>
      <c r="K5589" s="210">
        <v>13.61</v>
      </c>
      <c r="L5589" s="209" t="s">
        <v>5390</v>
      </c>
    </row>
    <row r="5590" spans="1:12" ht="13.5">
      <c r="A5590" s="209" t="s">
        <v>11067</v>
      </c>
      <c r="B5590" s="209" t="s">
        <v>11068</v>
      </c>
      <c r="C5590" s="209" t="s">
        <v>11069</v>
      </c>
      <c r="D5590" s="209" t="s">
        <v>11070</v>
      </c>
      <c r="E5590" s="210" t="s">
        <v>357</v>
      </c>
      <c r="F5590" s="209" t="s">
        <v>357</v>
      </c>
      <c r="G5590" s="209">
        <v>101245</v>
      </c>
      <c r="H5590" s="209" t="s">
        <v>11158</v>
      </c>
      <c r="I5590" s="209" t="s">
        <v>152</v>
      </c>
      <c r="J5590" s="209" t="s">
        <v>5389</v>
      </c>
      <c r="K5590" s="210">
        <v>14.42</v>
      </c>
      <c r="L5590" s="209" t="s">
        <v>5390</v>
      </c>
    </row>
    <row r="5591" spans="1:12" ht="13.5">
      <c r="A5591" s="209" t="s">
        <v>11067</v>
      </c>
      <c r="B5591" s="209" t="s">
        <v>11068</v>
      </c>
      <c r="C5591" s="209" t="s">
        <v>11069</v>
      </c>
      <c r="D5591" s="209" t="s">
        <v>11070</v>
      </c>
      <c r="E5591" s="210" t="s">
        <v>357</v>
      </c>
      <c r="F5591" s="209" t="s">
        <v>357</v>
      </c>
      <c r="G5591" s="209">
        <v>101246</v>
      </c>
      <c r="H5591" s="209" t="s">
        <v>11159</v>
      </c>
      <c r="I5591" s="209" t="s">
        <v>152</v>
      </c>
      <c r="J5591" s="209" t="s">
        <v>5389</v>
      </c>
      <c r="K5591" s="210">
        <v>16.75</v>
      </c>
      <c r="L5591" s="209" t="s">
        <v>5390</v>
      </c>
    </row>
    <row r="5592" spans="1:12" ht="13.5">
      <c r="A5592" s="209" t="s">
        <v>11067</v>
      </c>
      <c r="B5592" s="209" t="s">
        <v>11068</v>
      </c>
      <c r="C5592" s="209" t="s">
        <v>11069</v>
      </c>
      <c r="D5592" s="209" t="s">
        <v>11070</v>
      </c>
      <c r="E5592" s="210" t="s">
        <v>357</v>
      </c>
      <c r="F5592" s="209" t="s">
        <v>357</v>
      </c>
      <c r="G5592" s="209">
        <v>101247</v>
      </c>
      <c r="H5592" s="209" t="s">
        <v>11160</v>
      </c>
      <c r="I5592" s="209" t="s">
        <v>152</v>
      </c>
      <c r="J5592" s="209" t="s">
        <v>5389</v>
      </c>
      <c r="K5592" s="210">
        <v>18.61</v>
      </c>
      <c r="L5592" s="209" t="s">
        <v>5390</v>
      </c>
    </row>
    <row r="5593" spans="1:12" ht="13.5">
      <c r="A5593" s="209" t="s">
        <v>11067</v>
      </c>
      <c r="B5593" s="209" t="s">
        <v>11068</v>
      </c>
      <c r="C5593" s="209" t="s">
        <v>11069</v>
      </c>
      <c r="D5593" s="209" t="s">
        <v>11070</v>
      </c>
      <c r="E5593" s="210" t="s">
        <v>357</v>
      </c>
      <c r="F5593" s="209" t="s">
        <v>357</v>
      </c>
      <c r="G5593" s="209">
        <v>101248</v>
      </c>
      <c r="H5593" s="209" t="s">
        <v>11161</v>
      </c>
      <c r="I5593" s="209" t="s">
        <v>152</v>
      </c>
      <c r="J5593" s="209" t="s">
        <v>5389</v>
      </c>
      <c r="K5593" s="210">
        <v>23.3</v>
      </c>
      <c r="L5593" s="209" t="s">
        <v>5390</v>
      </c>
    </row>
    <row r="5594" spans="1:12" ht="13.5">
      <c r="A5594" s="209" t="s">
        <v>11067</v>
      </c>
      <c r="B5594" s="209" t="s">
        <v>11068</v>
      </c>
      <c r="C5594" s="209" t="s">
        <v>11069</v>
      </c>
      <c r="D5594" s="209" t="s">
        <v>11070</v>
      </c>
      <c r="E5594" s="210" t="s">
        <v>357</v>
      </c>
      <c r="F5594" s="209" t="s">
        <v>357</v>
      </c>
      <c r="G5594" s="209">
        <v>101249</v>
      </c>
      <c r="H5594" s="209" t="s">
        <v>11162</v>
      </c>
      <c r="I5594" s="209" t="s">
        <v>152</v>
      </c>
      <c r="J5594" s="209" t="s">
        <v>5389</v>
      </c>
      <c r="K5594" s="210">
        <v>11.83</v>
      </c>
      <c r="L5594" s="209" t="s">
        <v>5390</v>
      </c>
    </row>
    <row r="5595" spans="1:12" ht="13.5">
      <c r="A5595" s="209" t="s">
        <v>11067</v>
      </c>
      <c r="B5595" s="209" t="s">
        <v>11068</v>
      </c>
      <c r="C5595" s="209" t="s">
        <v>11069</v>
      </c>
      <c r="D5595" s="209" t="s">
        <v>11070</v>
      </c>
      <c r="E5595" s="210" t="s">
        <v>357</v>
      </c>
      <c r="F5595" s="209" t="s">
        <v>357</v>
      </c>
      <c r="G5595" s="209">
        <v>101250</v>
      </c>
      <c r="H5595" s="209" t="s">
        <v>11163</v>
      </c>
      <c r="I5595" s="209" t="s">
        <v>152</v>
      </c>
      <c r="J5595" s="209" t="s">
        <v>5389</v>
      </c>
      <c r="K5595" s="210">
        <v>13.13</v>
      </c>
      <c r="L5595" s="209" t="s">
        <v>5390</v>
      </c>
    </row>
    <row r="5596" spans="1:12" ht="13.5">
      <c r="A5596" s="209" t="s">
        <v>11067</v>
      </c>
      <c r="B5596" s="209" t="s">
        <v>11068</v>
      </c>
      <c r="C5596" s="209" t="s">
        <v>11069</v>
      </c>
      <c r="D5596" s="209" t="s">
        <v>11070</v>
      </c>
      <c r="E5596" s="210" t="s">
        <v>357</v>
      </c>
      <c r="F5596" s="209" t="s">
        <v>357</v>
      </c>
      <c r="G5596" s="209">
        <v>101251</v>
      </c>
      <c r="H5596" s="209" t="s">
        <v>11164</v>
      </c>
      <c r="I5596" s="209" t="s">
        <v>152</v>
      </c>
      <c r="J5596" s="209" t="s">
        <v>5389</v>
      </c>
      <c r="K5596" s="210">
        <v>14.95</v>
      </c>
      <c r="L5596" s="209" t="s">
        <v>5390</v>
      </c>
    </row>
    <row r="5597" spans="1:12" ht="13.5">
      <c r="A5597" s="209" t="s">
        <v>11067</v>
      </c>
      <c r="B5597" s="209" t="s">
        <v>11068</v>
      </c>
      <c r="C5597" s="209" t="s">
        <v>11069</v>
      </c>
      <c r="D5597" s="209" t="s">
        <v>11070</v>
      </c>
      <c r="E5597" s="210" t="s">
        <v>357</v>
      </c>
      <c r="F5597" s="209" t="s">
        <v>357</v>
      </c>
      <c r="G5597" s="209">
        <v>101252</v>
      </c>
      <c r="H5597" s="209" t="s">
        <v>11165</v>
      </c>
      <c r="I5597" s="209" t="s">
        <v>152</v>
      </c>
      <c r="J5597" s="209" t="s">
        <v>5389</v>
      </c>
      <c r="K5597" s="210">
        <v>16.25</v>
      </c>
      <c r="L5597" s="209" t="s">
        <v>5390</v>
      </c>
    </row>
    <row r="5598" spans="1:12" ht="13.5">
      <c r="A5598" s="209" t="s">
        <v>11067</v>
      </c>
      <c r="B5598" s="209" t="s">
        <v>11068</v>
      </c>
      <c r="C5598" s="209" t="s">
        <v>11069</v>
      </c>
      <c r="D5598" s="209" t="s">
        <v>11070</v>
      </c>
      <c r="E5598" s="210" t="s">
        <v>357</v>
      </c>
      <c r="F5598" s="209" t="s">
        <v>357</v>
      </c>
      <c r="G5598" s="209">
        <v>101253</v>
      </c>
      <c r="H5598" s="209" t="s">
        <v>11166</v>
      </c>
      <c r="I5598" s="209" t="s">
        <v>152</v>
      </c>
      <c r="J5598" s="209" t="s">
        <v>5389</v>
      </c>
      <c r="K5598" s="210">
        <v>20.47</v>
      </c>
      <c r="L5598" s="209" t="s">
        <v>5390</v>
      </c>
    </row>
    <row r="5599" spans="1:12" ht="13.5">
      <c r="A5599" s="209" t="s">
        <v>11067</v>
      </c>
      <c r="B5599" s="209" t="s">
        <v>11068</v>
      </c>
      <c r="C5599" s="209" t="s">
        <v>11069</v>
      </c>
      <c r="D5599" s="209" t="s">
        <v>11070</v>
      </c>
      <c r="E5599" s="210" t="s">
        <v>357</v>
      </c>
      <c r="F5599" s="209" t="s">
        <v>357</v>
      </c>
      <c r="G5599" s="209">
        <v>101254</v>
      </c>
      <c r="H5599" s="209" t="s">
        <v>11167</v>
      </c>
      <c r="I5599" s="209" t="s">
        <v>152</v>
      </c>
      <c r="J5599" s="209" t="s">
        <v>5389</v>
      </c>
      <c r="K5599" s="210">
        <v>11.01</v>
      </c>
      <c r="L5599" s="209" t="s">
        <v>5390</v>
      </c>
    </row>
    <row r="5600" spans="1:12" ht="13.5">
      <c r="A5600" s="209" t="s">
        <v>11067</v>
      </c>
      <c r="B5600" s="209" t="s">
        <v>11068</v>
      </c>
      <c r="C5600" s="209" t="s">
        <v>11069</v>
      </c>
      <c r="D5600" s="209" t="s">
        <v>11070</v>
      </c>
      <c r="E5600" s="210" t="s">
        <v>357</v>
      </c>
      <c r="F5600" s="209" t="s">
        <v>357</v>
      </c>
      <c r="G5600" s="209">
        <v>101255</v>
      </c>
      <c r="H5600" s="209" t="s">
        <v>11168</v>
      </c>
      <c r="I5600" s="209" t="s">
        <v>152</v>
      </c>
      <c r="J5600" s="209" t="s">
        <v>5389</v>
      </c>
      <c r="K5600" s="210">
        <v>9.73</v>
      </c>
      <c r="L5600" s="209" t="s">
        <v>5390</v>
      </c>
    </row>
    <row r="5601" spans="1:12" ht="13.5">
      <c r="A5601" s="209" t="s">
        <v>11067</v>
      </c>
      <c r="B5601" s="209" t="s">
        <v>11068</v>
      </c>
      <c r="C5601" s="209" t="s">
        <v>11069</v>
      </c>
      <c r="D5601" s="209" t="s">
        <v>11070</v>
      </c>
      <c r="E5601" s="210" t="s">
        <v>357</v>
      </c>
      <c r="F5601" s="209" t="s">
        <v>357</v>
      </c>
      <c r="G5601" s="209">
        <v>101256</v>
      </c>
      <c r="H5601" s="209" t="s">
        <v>11169</v>
      </c>
      <c r="I5601" s="209" t="s">
        <v>152</v>
      </c>
      <c r="J5601" s="209" t="s">
        <v>5389</v>
      </c>
      <c r="K5601" s="210">
        <v>17.02</v>
      </c>
      <c r="L5601" s="209" t="s">
        <v>5390</v>
      </c>
    </row>
    <row r="5602" spans="1:12" ht="13.5">
      <c r="A5602" s="209" t="s">
        <v>11067</v>
      </c>
      <c r="B5602" s="209" t="s">
        <v>11068</v>
      </c>
      <c r="C5602" s="209" t="s">
        <v>11069</v>
      </c>
      <c r="D5602" s="209" t="s">
        <v>11070</v>
      </c>
      <c r="E5602" s="210" t="s">
        <v>357</v>
      </c>
      <c r="F5602" s="209" t="s">
        <v>357</v>
      </c>
      <c r="G5602" s="209">
        <v>101257</v>
      </c>
      <c r="H5602" s="209" t="s">
        <v>11170</v>
      </c>
      <c r="I5602" s="209" t="s">
        <v>152</v>
      </c>
      <c r="J5602" s="209" t="s">
        <v>5389</v>
      </c>
      <c r="K5602" s="210">
        <v>17.96</v>
      </c>
      <c r="L5602" s="209" t="s">
        <v>5390</v>
      </c>
    </row>
    <row r="5603" spans="1:12" ht="13.5">
      <c r="A5603" s="209" t="s">
        <v>11067</v>
      </c>
      <c r="B5603" s="209" t="s">
        <v>11068</v>
      </c>
      <c r="C5603" s="209" t="s">
        <v>11069</v>
      </c>
      <c r="D5603" s="209" t="s">
        <v>11070</v>
      </c>
      <c r="E5603" s="210" t="s">
        <v>357</v>
      </c>
      <c r="F5603" s="209" t="s">
        <v>357</v>
      </c>
      <c r="G5603" s="209">
        <v>101258</v>
      </c>
      <c r="H5603" s="209" t="s">
        <v>11171</v>
      </c>
      <c r="I5603" s="209" t="s">
        <v>152</v>
      </c>
      <c r="J5603" s="209" t="s">
        <v>5389</v>
      </c>
      <c r="K5603" s="210">
        <v>20.84</v>
      </c>
      <c r="L5603" s="209" t="s">
        <v>5390</v>
      </c>
    </row>
    <row r="5604" spans="1:12" ht="13.5">
      <c r="A5604" s="209" t="s">
        <v>11067</v>
      </c>
      <c r="B5604" s="209" t="s">
        <v>11068</v>
      </c>
      <c r="C5604" s="209" t="s">
        <v>11069</v>
      </c>
      <c r="D5604" s="209" t="s">
        <v>11070</v>
      </c>
      <c r="E5604" s="210" t="s">
        <v>357</v>
      </c>
      <c r="F5604" s="209" t="s">
        <v>357</v>
      </c>
      <c r="G5604" s="209">
        <v>101259</v>
      </c>
      <c r="H5604" s="209" t="s">
        <v>11172</v>
      </c>
      <c r="I5604" s="209" t="s">
        <v>152</v>
      </c>
      <c r="J5604" s="209" t="s">
        <v>5389</v>
      </c>
      <c r="K5604" s="210">
        <v>23.15</v>
      </c>
      <c r="L5604" s="209" t="s">
        <v>5390</v>
      </c>
    </row>
    <row r="5605" spans="1:12" ht="13.5">
      <c r="A5605" s="209" t="s">
        <v>11067</v>
      </c>
      <c r="B5605" s="209" t="s">
        <v>11068</v>
      </c>
      <c r="C5605" s="209" t="s">
        <v>11069</v>
      </c>
      <c r="D5605" s="209" t="s">
        <v>11070</v>
      </c>
      <c r="E5605" s="210" t="s">
        <v>357</v>
      </c>
      <c r="F5605" s="209" t="s">
        <v>357</v>
      </c>
      <c r="G5605" s="209">
        <v>101260</v>
      </c>
      <c r="H5605" s="209" t="s">
        <v>11173</v>
      </c>
      <c r="I5605" s="209" t="s">
        <v>152</v>
      </c>
      <c r="J5605" s="209" t="s">
        <v>5389</v>
      </c>
      <c r="K5605" s="210">
        <v>28.96</v>
      </c>
      <c r="L5605" s="209" t="s">
        <v>5390</v>
      </c>
    </row>
    <row r="5606" spans="1:12" ht="13.5">
      <c r="A5606" s="209" t="s">
        <v>11067</v>
      </c>
      <c r="B5606" s="209" t="s">
        <v>11068</v>
      </c>
      <c r="C5606" s="209" t="s">
        <v>11069</v>
      </c>
      <c r="D5606" s="209" t="s">
        <v>11070</v>
      </c>
      <c r="E5606" s="210" t="s">
        <v>357</v>
      </c>
      <c r="F5606" s="209" t="s">
        <v>357</v>
      </c>
      <c r="G5606" s="209">
        <v>101261</v>
      </c>
      <c r="H5606" s="209" t="s">
        <v>11174</v>
      </c>
      <c r="I5606" s="209" t="s">
        <v>152</v>
      </c>
      <c r="J5606" s="209" t="s">
        <v>5389</v>
      </c>
      <c r="K5606" s="210">
        <v>16.11</v>
      </c>
      <c r="L5606" s="209" t="s">
        <v>5390</v>
      </c>
    </row>
    <row r="5607" spans="1:12" ht="13.5">
      <c r="A5607" s="209" t="s">
        <v>11067</v>
      </c>
      <c r="B5607" s="209" t="s">
        <v>11068</v>
      </c>
      <c r="C5607" s="209" t="s">
        <v>11069</v>
      </c>
      <c r="D5607" s="209" t="s">
        <v>11070</v>
      </c>
      <c r="E5607" s="210" t="s">
        <v>357</v>
      </c>
      <c r="F5607" s="209" t="s">
        <v>357</v>
      </c>
      <c r="G5607" s="209">
        <v>101262</v>
      </c>
      <c r="H5607" s="209" t="s">
        <v>11175</v>
      </c>
      <c r="I5607" s="209" t="s">
        <v>152</v>
      </c>
      <c r="J5607" s="209" t="s">
        <v>5389</v>
      </c>
      <c r="K5607" s="210">
        <v>17.02</v>
      </c>
      <c r="L5607" s="209" t="s">
        <v>5390</v>
      </c>
    </row>
    <row r="5608" spans="1:12" ht="13.5">
      <c r="A5608" s="209" t="s">
        <v>11067</v>
      </c>
      <c r="B5608" s="209" t="s">
        <v>11068</v>
      </c>
      <c r="C5608" s="209" t="s">
        <v>11069</v>
      </c>
      <c r="D5608" s="209" t="s">
        <v>11070</v>
      </c>
      <c r="E5608" s="210" t="s">
        <v>357</v>
      </c>
      <c r="F5608" s="209" t="s">
        <v>357</v>
      </c>
      <c r="G5608" s="209">
        <v>101263</v>
      </c>
      <c r="H5608" s="209" t="s">
        <v>11176</v>
      </c>
      <c r="I5608" s="209" t="s">
        <v>152</v>
      </c>
      <c r="J5608" s="209" t="s">
        <v>5389</v>
      </c>
      <c r="K5608" s="210">
        <v>19.7</v>
      </c>
      <c r="L5608" s="209" t="s">
        <v>5390</v>
      </c>
    </row>
    <row r="5609" spans="1:12" ht="13.5">
      <c r="A5609" s="209" t="s">
        <v>11067</v>
      </c>
      <c r="B5609" s="209" t="s">
        <v>11068</v>
      </c>
      <c r="C5609" s="209" t="s">
        <v>11069</v>
      </c>
      <c r="D5609" s="209" t="s">
        <v>11070</v>
      </c>
      <c r="E5609" s="210" t="s">
        <v>357</v>
      </c>
      <c r="F5609" s="209" t="s">
        <v>357</v>
      </c>
      <c r="G5609" s="209">
        <v>101264</v>
      </c>
      <c r="H5609" s="209" t="s">
        <v>11177</v>
      </c>
      <c r="I5609" s="209" t="s">
        <v>152</v>
      </c>
      <c r="J5609" s="209" t="s">
        <v>5389</v>
      </c>
      <c r="K5609" s="210">
        <v>21.84</v>
      </c>
      <c r="L5609" s="209" t="s">
        <v>5390</v>
      </c>
    </row>
    <row r="5610" spans="1:12" ht="13.5">
      <c r="A5610" s="209" t="s">
        <v>11067</v>
      </c>
      <c r="B5610" s="209" t="s">
        <v>11068</v>
      </c>
      <c r="C5610" s="209" t="s">
        <v>11069</v>
      </c>
      <c r="D5610" s="209" t="s">
        <v>11070</v>
      </c>
      <c r="E5610" s="210" t="s">
        <v>357</v>
      </c>
      <c r="F5610" s="209" t="s">
        <v>357</v>
      </c>
      <c r="G5610" s="209">
        <v>101265</v>
      </c>
      <c r="H5610" s="209" t="s">
        <v>11178</v>
      </c>
      <c r="I5610" s="209" t="s">
        <v>152</v>
      </c>
      <c r="J5610" s="209" t="s">
        <v>5389</v>
      </c>
      <c r="K5610" s="210">
        <v>27.24</v>
      </c>
      <c r="L5610" s="209" t="s">
        <v>5390</v>
      </c>
    </row>
    <row r="5611" spans="1:12" ht="13.5">
      <c r="A5611" s="209" t="s">
        <v>11067</v>
      </c>
      <c r="B5611" s="209" t="s">
        <v>11068</v>
      </c>
      <c r="C5611" s="209" t="s">
        <v>11069</v>
      </c>
      <c r="D5611" s="209" t="s">
        <v>11070</v>
      </c>
      <c r="E5611" s="210" t="s">
        <v>357</v>
      </c>
      <c r="F5611" s="209" t="s">
        <v>357</v>
      </c>
      <c r="G5611" s="209">
        <v>101266</v>
      </c>
      <c r="H5611" s="209" t="s">
        <v>11179</v>
      </c>
      <c r="I5611" s="209" t="s">
        <v>152</v>
      </c>
      <c r="J5611" s="209" t="s">
        <v>5389</v>
      </c>
      <c r="K5611" s="210">
        <v>9.8000000000000007</v>
      </c>
      <c r="L5611" s="209" t="s">
        <v>5390</v>
      </c>
    </row>
    <row r="5612" spans="1:12" ht="13.5">
      <c r="A5612" s="209" t="s">
        <v>11067</v>
      </c>
      <c r="B5612" s="209" t="s">
        <v>11068</v>
      </c>
      <c r="C5612" s="209" t="s">
        <v>11069</v>
      </c>
      <c r="D5612" s="209" t="s">
        <v>11070</v>
      </c>
      <c r="E5612" s="210" t="s">
        <v>357</v>
      </c>
      <c r="F5612" s="209" t="s">
        <v>357</v>
      </c>
      <c r="G5612" s="209">
        <v>101267</v>
      </c>
      <c r="H5612" s="209" t="s">
        <v>11180</v>
      </c>
      <c r="I5612" s="209" t="s">
        <v>152</v>
      </c>
      <c r="J5612" s="209" t="s">
        <v>5389</v>
      </c>
      <c r="K5612" s="210">
        <v>9.41</v>
      </c>
      <c r="L5612" s="209" t="s">
        <v>5390</v>
      </c>
    </row>
    <row r="5613" spans="1:12" ht="13.5">
      <c r="A5613" s="209" t="s">
        <v>11067</v>
      </c>
      <c r="B5613" s="209" t="s">
        <v>11068</v>
      </c>
      <c r="C5613" s="209" t="s">
        <v>11069</v>
      </c>
      <c r="D5613" s="209" t="s">
        <v>11070</v>
      </c>
      <c r="E5613" s="210" t="s">
        <v>357</v>
      </c>
      <c r="F5613" s="209" t="s">
        <v>357</v>
      </c>
      <c r="G5613" s="209">
        <v>101268</v>
      </c>
      <c r="H5613" s="209" t="s">
        <v>11181</v>
      </c>
      <c r="I5613" s="209" t="s">
        <v>152</v>
      </c>
      <c r="J5613" s="209" t="s">
        <v>5389</v>
      </c>
      <c r="K5613" s="210">
        <v>15.49</v>
      </c>
      <c r="L5613" s="209" t="s">
        <v>5390</v>
      </c>
    </row>
    <row r="5614" spans="1:12" ht="13.5">
      <c r="A5614" s="209" t="s">
        <v>11067</v>
      </c>
      <c r="B5614" s="209" t="s">
        <v>11068</v>
      </c>
      <c r="C5614" s="209" t="s">
        <v>11069</v>
      </c>
      <c r="D5614" s="209" t="s">
        <v>11070</v>
      </c>
      <c r="E5614" s="210" t="s">
        <v>357</v>
      </c>
      <c r="F5614" s="209" t="s">
        <v>357</v>
      </c>
      <c r="G5614" s="209">
        <v>101269</v>
      </c>
      <c r="H5614" s="209" t="s">
        <v>11182</v>
      </c>
      <c r="I5614" s="209" t="s">
        <v>152</v>
      </c>
      <c r="J5614" s="209" t="s">
        <v>5389</v>
      </c>
      <c r="K5614" s="210">
        <v>17.239999999999998</v>
      </c>
      <c r="L5614" s="209" t="s">
        <v>5390</v>
      </c>
    </row>
    <row r="5615" spans="1:12" ht="13.5">
      <c r="A5615" s="209" t="s">
        <v>11067</v>
      </c>
      <c r="B5615" s="209" t="s">
        <v>11068</v>
      </c>
      <c r="C5615" s="209" t="s">
        <v>11069</v>
      </c>
      <c r="D5615" s="209" t="s">
        <v>11070</v>
      </c>
      <c r="E5615" s="210" t="s">
        <v>357</v>
      </c>
      <c r="F5615" s="209" t="s">
        <v>357</v>
      </c>
      <c r="G5615" s="209">
        <v>101270</v>
      </c>
      <c r="H5615" s="209" t="s">
        <v>11183</v>
      </c>
      <c r="I5615" s="209" t="s">
        <v>152</v>
      </c>
      <c r="J5615" s="209" t="s">
        <v>5389</v>
      </c>
      <c r="K5615" s="210">
        <v>19.98</v>
      </c>
      <c r="L5615" s="209" t="s">
        <v>5390</v>
      </c>
    </row>
    <row r="5616" spans="1:12" ht="13.5">
      <c r="A5616" s="209" t="s">
        <v>11067</v>
      </c>
      <c r="B5616" s="209" t="s">
        <v>11068</v>
      </c>
      <c r="C5616" s="209" t="s">
        <v>11069</v>
      </c>
      <c r="D5616" s="209" t="s">
        <v>11070</v>
      </c>
      <c r="E5616" s="210" t="s">
        <v>357</v>
      </c>
      <c r="F5616" s="209" t="s">
        <v>357</v>
      </c>
      <c r="G5616" s="209">
        <v>101271</v>
      </c>
      <c r="H5616" s="209" t="s">
        <v>11184</v>
      </c>
      <c r="I5616" s="209" t="s">
        <v>152</v>
      </c>
      <c r="J5616" s="209" t="s">
        <v>5389</v>
      </c>
      <c r="K5616" s="210">
        <v>22.16</v>
      </c>
      <c r="L5616" s="209" t="s">
        <v>5390</v>
      </c>
    </row>
    <row r="5617" spans="1:12" ht="13.5">
      <c r="A5617" s="209" t="s">
        <v>11067</v>
      </c>
      <c r="B5617" s="209" t="s">
        <v>11068</v>
      </c>
      <c r="C5617" s="209" t="s">
        <v>11069</v>
      </c>
      <c r="D5617" s="209" t="s">
        <v>11070</v>
      </c>
      <c r="E5617" s="210" t="s">
        <v>357</v>
      </c>
      <c r="F5617" s="209" t="s">
        <v>357</v>
      </c>
      <c r="G5617" s="209">
        <v>101272</v>
      </c>
      <c r="H5617" s="209" t="s">
        <v>11185</v>
      </c>
      <c r="I5617" s="209" t="s">
        <v>152</v>
      </c>
      <c r="J5617" s="209" t="s">
        <v>5389</v>
      </c>
      <c r="K5617" s="210">
        <v>27.68</v>
      </c>
      <c r="L5617" s="209" t="s">
        <v>5390</v>
      </c>
    </row>
    <row r="5618" spans="1:12" ht="13.5">
      <c r="A5618" s="209" t="s">
        <v>11067</v>
      </c>
      <c r="B5618" s="209" t="s">
        <v>11068</v>
      </c>
      <c r="C5618" s="209" t="s">
        <v>11069</v>
      </c>
      <c r="D5618" s="209" t="s">
        <v>11070</v>
      </c>
      <c r="E5618" s="210" t="s">
        <v>357</v>
      </c>
      <c r="F5618" s="209" t="s">
        <v>357</v>
      </c>
      <c r="G5618" s="209">
        <v>101273</v>
      </c>
      <c r="H5618" s="209" t="s">
        <v>11186</v>
      </c>
      <c r="I5618" s="209" t="s">
        <v>152</v>
      </c>
      <c r="J5618" s="209" t="s">
        <v>5389</v>
      </c>
      <c r="K5618" s="210">
        <v>14.8</v>
      </c>
      <c r="L5618" s="209" t="s">
        <v>5390</v>
      </c>
    </row>
    <row r="5619" spans="1:12" ht="13.5">
      <c r="A5619" s="209" t="s">
        <v>11067</v>
      </c>
      <c r="B5619" s="209" t="s">
        <v>11068</v>
      </c>
      <c r="C5619" s="209" t="s">
        <v>11069</v>
      </c>
      <c r="D5619" s="209" t="s">
        <v>11070</v>
      </c>
      <c r="E5619" s="210" t="s">
        <v>357</v>
      </c>
      <c r="F5619" s="209" t="s">
        <v>357</v>
      </c>
      <c r="G5619" s="209">
        <v>101274</v>
      </c>
      <c r="H5619" s="209" t="s">
        <v>11187</v>
      </c>
      <c r="I5619" s="209" t="s">
        <v>152</v>
      </c>
      <c r="J5619" s="209" t="s">
        <v>5389</v>
      </c>
      <c r="K5619" s="210">
        <v>16.36</v>
      </c>
      <c r="L5619" s="209" t="s">
        <v>5390</v>
      </c>
    </row>
    <row r="5620" spans="1:12" ht="13.5">
      <c r="A5620" s="209" t="s">
        <v>11067</v>
      </c>
      <c r="B5620" s="209" t="s">
        <v>11068</v>
      </c>
      <c r="C5620" s="209" t="s">
        <v>11069</v>
      </c>
      <c r="D5620" s="209" t="s">
        <v>11070</v>
      </c>
      <c r="E5620" s="210" t="s">
        <v>357</v>
      </c>
      <c r="F5620" s="209" t="s">
        <v>357</v>
      </c>
      <c r="G5620" s="209">
        <v>101275</v>
      </c>
      <c r="H5620" s="209" t="s">
        <v>11188</v>
      </c>
      <c r="I5620" s="209" t="s">
        <v>152</v>
      </c>
      <c r="J5620" s="209" t="s">
        <v>5389</v>
      </c>
      <c r="K5620" s="210">
        <v>18.97</v>
      </c>
      <c r="L5620" s="209" t="s">
        <v>5390</v>
      </c>
    </row>
    <row r="5621" spans="1:12" ht="13.5">
      <c r="A5621" s="209" t="s">
        <v>11067</v>
      </c>
      <c r="B5621" s="209" t="s">
        <v>11068</v>
      </c>
      <c r="C5621" s="209" t="s">
        <v>11069</v>
      </c>
      <c r="D5621" s="209" t="s">
        <v>11070</v>
      </c>
      <c r="E5621" s="210" t="s">
        <v>357</v>
      </c>
      <c r="F5621" s="209" t="s">
        <v>357</v>
      </c>
      <c r="G5621" s="209">
        <v>101276</v>
      </c>
      <c r="H5621" s="209" t="s">
        <v>11189</v>
      </c>
      <c r="I5621" s="209" t="s">
        <v>152</v>
      </c>
      <c r="J5621" s="209" t="s">
        <v>5389</v>
      </c>
      <c r="K5621" s="210">
        <v>20.96</v>
      </c>
      <c r="L5621" s="209" t="s">
        <v>5390</v>
      </c>
    </row>
    <row r="5622" spans="1:12" ht="13.5">
      <c r="A5622" s="209" t="s">
        <v>11067</v>
      </c>
      <c r="B5622" s="209" t="s">
        <v>11068</v>
      </c>
      <c r="C5622" s="209" t="s">
        <v>11069</v>
      </c>
      <c r="D5622" s="209" t="s">
        <v>11070</v>
      </c>
      <c r="E5622" s="210" t="s">
        <v>357</v>
      </c>
      <c r="F5622" s="209" t="s">
        <v>357</v>
      </c>
      <c r="G5622" s="209">
        <v>101277</v>
      </c>
      <c r="H5622" s="209" t="s">
        <v>11190</v>
      </c>
      <c r="I5622" s="209" t="s">
        <v>152</v>
      </c>
      <c r="J5622" s="209" t="s">
        <v>5389</v>
      </c>
      <c r="K5622" s="210">
        <v>26.8</v>
      </c>
      <c r="L5622" s="209" t="s">
        <v>5390</v>
      </c>
    </row>
    <row r="5623" spans="1:12" ht="13.5">
      <c r="A5623" s="209" t="s">
        <v>11067</v>
      </c>
      <c r="B5623" s="209" t="s">
        <v>11068</v>
      </c>
      <c r="C5623" s="209" t="s">
        <v>11069</v>
      </c>
      <c r="D5623" s="209" t="s">
        <v>11070</v>
      </c>
      <c r="E5623" s="210" t="s">
        <v>357</v>
      </c>
      <c r="F5623" s="209" t="s">
        <v>357</v>
      </c>
      <c r="G5623" s="209">
        <v>102354</v>
      </c>
      <c r="H5623" s="209" t="s">
        <v>11191</v>
      </c>
      <c r="I5623" s="209" t="s">
        <v>152</v>
      </c>
      <c r="J5623" s="209" t="s">
        <v>5389</v>
      </c>
      <c r="K5623" s="210">
        <v>117.18</v>
      </c>
      <c r="L5623" s="209" t="s">
        <v>5390</v>
      </c>
    </row>
    <row r="5624" spans="1:12" ht="13.5">
      <c r="A5624" s="209" t="s">
        <v>11067</v>
      </c>
      <c r="B5624" s="209" t="s">
        <v>11068</v>
      </c>
      <c r="C5624" s="209" t="s">
        <v>11069</v>
      </c>
      <c r="D5624" s="209" t="s">
        <v>11070</v>
      </c>
      <c r="E5624" s="210" t="s">
        <v>357</v>
      </c>
      <c r="F5624" s="209" t="s">
        <v>357</v>
      </c>
      <c r="G5624" s="209">
        <v>102355</v>
      </c>
      <c r="H5624" s="209" t="s">
        <v>11192</v>
      </c>
      <c r="I5624" s="209" t="s">
        <v>152</v>
      </c>
      <c r="J5624" s="209" t="s">
        <v>5389</v>
      </c>
      <c r="K5624" s="210">
        <v>135.29</v>
      </c>
      <c r="L5624" s="209" t="s">
        <v>5390</v>
      </c>
    </row>
    <row r="5625" spans="1:12" ht="13.5">
      <c r="A5625" s="209" t="s">
        <v>11067</v>
      </c>
      <c r="B5625" s="209" t="s">
        <v>11068</v>
      </c>
      <c r="C5625" s="209" t="s">
        <v>11069</v>
      </c>
      <c r="D5625" s="209" t="s">
        <v>11070</v>
      </c>
      <c r="E5625" s="210" t="s">
        <v>357</v>
      </c>
      <c r="F5625" s="209" t="s">
        <v>357</v>
      </c>
      <c r="G5625" s="209">
        <v>102360</v>
      </c>
      <c r="H5625" s="209" t="s">
        <v>11193</v>
      </c>
      <c r="I5625" s="209" t="s">
        <v>152</v>
      </c>
      <c r="J5625" s="209" t="s">
        <v>5389</v>
      </c>
      <c r="K5625" s="210">
        <v>20.100000000000001</v>
      </c>
      <c r="L5625" s="209" t="s">
        <v>5390</v>
      </c>
    </row>
    <row r="5626" spans="1:12" ht="13.5">
      <c r="A5626" s="209" t="s">
        <v>11067</v>
      </c>
      <c r="B5626" s="209" t="s">
        <v>11068</v>
      </c>
      <c r="C5626" s="209" t="s">
        <v>11069</v>
      </c>
      <c r="D5626" s="209" t="s">
        <v>11070</v>
      </c>
      <c r="E5626" s="210" t="s">
        <v>357</v>
      </c>
      <c r="F5626" s="209" t="s">
        <v>357</v>
      </c>
      <c r="G5626" s="209">
        <v>102361</v>
      </c>
      <c r="H5626" s="209" t="s">
        <v>11194</v>
      </c>
      <c r="I5626" s="209" t="s">
        <v>152</v>
      </c>
      <c r="J5626" s="209" t="s">
        <v>5389</v>
      </c>
      <c r="K5626" s="210">
        <v>28.39</v>
      </c>
      <c r="L5626" s="209" t="s">
        <v>5390</v>
      </c>
    </row>
    <row r="5627" spans="1:12" ht="13.5">
      <c r="A5627" s="209" t="s">
        <v>11067</v>
      </c>
      <c r="B5627" s="209" t="s">
        <v>11068</v>
      </c>
      <c r="C5627" s="209" t="s">
        <v>11195</v>
      </c>
      <c r="D5627" s="209" t="s">
        <v>11196</v>
      </c>
      <c r="E5627" s="210" t="s">
        <v>357</v>
      </c>
      <c r="F5627" s="209" t="s">
        <v>357</v>
      </c>
      <c r="G5627" s="209">
        <v>90082</v>
      </c>
      <c r="H5627" s="209" t="s">
        <v>11197</v>
      </c>
      <c r="I5627" s="209" t="s">
        <v>152</v>
      </c>
      <c r="J5627" s="209" t="s">
        <v>5389</v>
      </c>
      <c r="K5627" s="210">
        <v>9.56</v>
      </c>
      <c r="L5627" s="209" t="s">
        <v>5390</v>
      </c>
    </row>
    <row r="5628" spans="1:12" ht="13.5">
      <c r="A5628" s="209" t="s">
        <v>11067</v>
      </c>
      <c r="B5628" s="209" t="s">
        <v>11068</v>
      </c>
      <c r="C5628" s="209" t="s">
        <v>11195</v>
      </c>
      <c r="D5628" s="209" t="s">
        <v>11196</v>
      </c>
      <c r="E5628" s="210" t="s">
        <v>357</v>
      </c>
      <c r="F5628" s="209" t="s">
        <v>357</v>
      </c>
      <c r="G5628" s="209">
        <v>90084</v>
      </c>
      <c r="H5628" s="209" t="s">
        <v>11198</v>
      </c>
      <c r="I5628" s="209" t="s">
        <v>152</v>
      </c>
      <c r="J5628" s="209" t="s">
        <v>5389</v>
      </c>
      <c r="K5628" s="210">
        <v>9.2799999999999994</v>
      </c>
      <c r="L5628" s="209" t="s">
        <v>5390</v>
      </c>
    </row>
    <row r="5629" spans="1:12" ht="13.5">
      <c r="A5629" s="209" t="s">
        <v>11067</v>
      </c>
      <c r="B5629" s="209" t="s">
        <v>11068</v>
      </c>
      <c r="C5629" s="209" t="s">
        <v>11195</v>
      </c>
      <c r="D5629" s="209" t="s">
        <v>11196</v>
      </c>
      <c r="E5629" s="210" t="s">
        <v>357</v>
      </c>
      <c r="F5629" s="209" t="s">
        <v>357</v>
      </c>
      <c r="G5629" s="209">
        <v>90086</v>
      </c>
      <c r="H5629" s="209" t="s">
        <v>11199</v>
      </c>
      <c r="I5629" s="209" t="s">
        <v>152</v>
      </c>
      <c r="J5629" s="209" t="s">
        <v>5389</v>
      </c>
      <c r="K5629" s="210">
        <v>8.77</v>
      </c>
      <c r="L5629" s="209" t="s">
        <v>5390</v>
      </c>
    </row>
    <row r="5630" spans="1:12" ht="13.5">
      <c r="A5630" s="209" t="s">
        <v>11067</v>
      </c>
      <c r="B5630" s="209" t="s">
        <v>11068</v>
      </c>
      <c r="C5630" s="209" t="s">
        <v>11195</v>
      </c>
      <c r="D5630" s="209" t="s">
        <v>11196</v>
      </c>
      <c r="E5630" s="210" t="s">
        <v>357</v>
      </c>
      <c r="F5630" s="209" t="s">
        <v>357</v>
      </c>
      <c r="G5630" s="209">
        <v>90087</v>
      </c>
      <c r="H5630" s="209" t="s">
        <v>11200</v>
      </c>
      <c r="I5630" s="209" t="s">
        <v>152</v>
      </c>
      <c r="J5630" s="209" t="s">
        <v>5389</v>
      </c>
      <c r="K5630" s="210">
        <v>8.02</v>
      </c>
      <c r="L5630" s="209" t="s">
        <v>5390</v>
      </c>
    </row>
    <row r="5631" spans="1:12" ht="13.5">
      <c r="A5631" s="209" t="s">
        <v>11067</v>
      </c>
      <c r="B5631" s="209" t="s">
        <v>11068</v>
      </c>
      <c r="C5631" s="209" t="s">
        <v>11195</v>
      </c>
      <c r="D5631" s="209" t="s">
        <v>11196</v>
      </c>
      <c r="E5631" s="210" t="s">
        <v>357</v>
      </c>
      <c r="F5631" s="209" t="s">
        <v>357</v>
      </c>
      <c r="G5631" s="209">
        <v>90090</v>
      </c>
      <c r="H5631" s="209" t="s">
        <v>11201</v>
      </c>
      <c r="I5631" s="209" t="s">
        <v>152</v>
      </c>
      <c r="J5631" s="209" t="s">
        <v>5389</v>
      </c>
      <c r="K5631" s="210">
        <v>7.84</v>
      </c>
      <c r="L5631" s="209" t="s">
        <v>5390</v>
      </c>
    </row>
    <row r="5632" spans="1:12" ht="13.5">
      <c r="A5632" s="209" t="s">
        <v>11067</v>
      </c>
      <c r="B5632" s="209" t="s">
        <v>11068</v>
      </c>
      <c r="C5632" s="209" t="s">
        <v>11195</v>
      </c>
      <c r="D5632" s="209" t="s">
        <v>11196</v>
      </c>
      <c r="E5632" s="210" t="s">
        <v>357</v>
      </c>
      <c r="F5632" s="209" t="s">
        <v>357</v>
      </c>
      <c r="G5632" s="209">
        <v>90091</v>
      </c>
      <c r="H5632" s="209" t="s">
        <v>11202</v>
      </c>
      <c r="I5632" s="209" t="s">
        <v>152</v>
      </c>
      <c r="J5632" s="209" t="s">
        <v>5389</v>
      </c>
      <c r="K5632" s="210">
        <v>5.18</v>
      </c>
      <c r="L5632" s="209" t="s">
        <v>5390</v>
      </c>
    </row>
    <row r="5633" spans="1:12" ht="13.5">
      <c r="A5633" s="209" t="s">
        <v>11067</v>
      </c>
      <c r="B5633" s="209" t="s">
        <v>11068</v>
      </c>
      <c r="C5633" s="209" t="s">
        <v>11195</v>
      </c>
      <c r="D5633" s="209" t="s">
        <v>11196</v>
      </c>
      <c r="E5633" s="210" t="s">
        <v>357</v>
      </c>
      <c r="F5633" s="209" t="s">
        <v>357</v>
      </c>
      <c r="G5633" s="209">
        <v>90092</v>
      </c>
      <c r="H5633" s="209" t="s">
        <v>11203</v>
      </c>
      <c r="I5633" s="209" t="s">
        <v>152</v>
      </c>
      <c r="J5633" s="209" t="s">
        <v>5389</v>
      </c>
      <c r="K5633" s="210">
        <v>5.1100000000000003</v>
      </c>
      <c r="L5633" s="209" t="s">
        <v>5390</v>
      </c>
    </row>
    <row r="5634" spans="1:12" ht="13.5">
      <c r="A5634" s="209" t="s">
        <v>11067</v>
      </c>
      <c r="B5634" s="209" t="s">
        <v>11068</v>
      </c>
      <c r="C5634" s="209" t="s">
        <v>11195</v>
      </c>
      <c r="D5634" s="209" t="s">
        <v>11196</v>
      </c>
      <c r="E5634" s="210" t="s">
        <v>357</v>
      </c>
      <c r="F5634" s="209" t="s">
        <v>357</v>
      </c>
      <c r="G5634" s="209">
        <v>90094</v>
      </c>
      <c r="H5634" s="209" t="s">
        <v>11204</v>
      </c>
      <c r="I5634" s="209" t="s">
        <v>152</v>
      </c>
      <c r="J5634" s="209" t="s">
        <v>5389</v>
      </c>
      <c r="K5634" s="210">
        <v>4.84</v>
      </c>
      <c r="L5634" s="209" t="s">
        <v>5390</v>
      </c>
    </row>
    <row r="5635" spans="1:12" ht="13.5">
      <c r="A5635" s="209" t="s">
        <v>11067</v>
      </c>
      <c r="B5635" s="209" t="s">
        <v>11068</v>
      </c>
      <c r="C5635" s="209" t="s">
        <v>11195</v>
      </c>
      <c r="D5635" s="209" t="s">
        <v>11196</v>
      </c>
      <c r="E5635" s="210" t="s">
        <v>357</v>
      </c>
      <c r="F5635" s="209" t="s">
        <v>357</v>
      </c>
      <c r="G5635" s="209">
        <v>90095</v>
      </c>
      <c r="H5635" s="209" t="s">
        <v>11205</v>
      </c>
      <c r="I5635" s="209" t="s">
        <v>152</v>
      </c>
      <c r="J5635" s="209" t="s">
        <v>5389</v>
      </c>
      <c r="K5635" s="210">
        <v>4.41</v>
      </c>
      <c r="L5635" s="209" t="s">
        <v>5390</v>
      </c>
    </row>
    <row r="5636" spans="1:12" ht="13.5">
      <c r="A5636" s="209" t="s">
        <v>11067</v>
      </c>
      <c r="B5636" s="209" t="s">
        <v>11068</v>
      </c>
      <c r="C5636" s="209" t="s">
        <v>11195</v>
      </c>
      <c r="D5636" s="209" t="s">
        <v>11196</v>
      </c>
      <c r="E5636" s="210" t="s">
        <v>357</v>
      </c>
      <c r="F5636" s="209" t="s">
        <v>357</v>
      </c>
      <c r="G5636" s="209">
        <v>90098</v>
      </c>
      <c r="H5636" s="209" t="s">
        <v>11206</v>
      </c>
      <c r="I5636" s="209" t="s">
        <v>152</v>
      </c>
      <c r="J5636" s="209" t="s">
        <v>5389</v>
      </c>
      <c r="K5636" s="210">
        <v>4.33</v>
      </c>
      <c r="L5636" s="209" t="s">
        <v>5390</v>
      </c>
    </row>
    <row r="5637" spans="1:12" ht="13.5">
      <c r="A5637" s="209" t="s">
        <v>11067</v>
      </c>
      <c r="B5637" s="209" t="s">
        <v>11068</v>
      </c>
      <c r="C5637" s="209" t="s">
        <v>11195</v>
      </c>
      <c r="D5637" s="209" t="s">
        <v>11196</v>
      </c>
      <c r="E5637" s="210" t="s">
        <v>357</v>
      </c>
      <c r="F5637" s="209" t="s">
        <v>357</v>
      </c>
      <c r="G5637" s="209">
        <v>90099</v>
      </c>
      <c r="H5637" s="209" t="s">
        <v>11207</v>
      </c>
      <c r="I5637" s="209" t="s">
        <v>152</v>
      </c>
      <c r="J5637" s="209" t="s">
        <v>5389</v>
      </c>
      <c r="K5637" s="210">
        <v>12.74</v>
      </c>
      <c r="L5637" s="209" t="s">
        <v>5390</v>
      </c>
    </row>
    <row r="5638" spans="1:12" ht="13.5">
      <c r="A5638" s="209" t="s">
        <v>11067</v>
      </c>
      <c r="B5638" s="209" t="s">
        <v>11068</v>
      </c>
      <c r="C5638" s="209" t="s">
        <v>11195</v>
      </c>
      <c r="D5638" s="209" t="s">
        <v>11196</v>
      </c>
      <c r="E5638" s="210" t="s">
        <v>357</v>
      </c>
      <c r="F5638" s="209" t="s">
        <v>357</v>
      </c>
      <c r="G5638" s="209">
        <v>90100</v>
      </c>
      <c r="H5638" s="209" t="s">
        <v>11208</v>
      </c>
      <c r="I5638" s="209" t="s">
        <v>152</v>
      </c>
      <c r="J5638" s="209" t="s">
        <v>5389</v>
      </c>
      <c r="K5638" s="210">
        <v>10.82</v>
      </c>
      <c r="L5638" s="209" t="s">
        <v>5390</v>
      </c>
    </row>
    <row r="5639" spans="1:12" ht="13.5">
      <c r="A5639" s="209" t="s">
        <v>11067</v>
      </c>
      <c r="B5639" s="209" t="s">
        <v>11068</v>
      </c>
      <c r="C5639" s="209" t="s">
        <v>11195</v>
      </c>
      <c r="D5639" s="209" t="s">
        <v>11196</v>
      </c>
      <c r="E5639" s="210" t="s">
        <v>357</v>
      </c>
      <c r="F5639" s="209" t="s">
        <v>357</v>
      </c>
      <c r="G5639" s="209">
        <v>90101</v>
      </c>
      <c r="H5639" s="209" t="s">
        <v>11209</v>
      </c>
      <c r="I5639" s="209" t="s">
        <v>152</v>
      </c>
      <c r="J5639" s="209" t="s">
        <v>5389</v>
      </c>
      <c r="K5639" s="210">
        <v>10.69</v>
      </c>
      <c r="L5639" s="209" t="s">
        <v>5390</v>
      </c>
    </row>
    <row r="5640" spans="1:12" ht="13.5">
      <c r="A5640" s="209" t="s">
        <v>11067</v>
      </c>
      <c r="B5640" s="209" t="s">
        <v>11068</v>
      </c>
      <c r="C5640" s="209" t="s">
        <v>11195</v>
      </c>
      <c r="D5640" s="209" t="s">
        <v>11196</v>
      </c>
      <c r="E5640" s="210" t="s">
        <v>357</v>
      </c>
      <c r="F5640" s="209" t="s">
        <v>357</v>
      </c>
      <c r="G5640" s="209">
        <v>90102</v>
      </c>
      <c r="H5640" s="209" t="s">
        <v>11210</v>
      </c>
      <c r="I5640" s="209" t="s">
        <v>152</v>
      </c>
      <c r="J5640" s="209" t="s">
        <v>5389</v>
      </c>
      <c r="K5640" s="210">
        <v>9.73</v>
      </c>
      <c r="L5640" s="209" t="s">
        <v>5390</v>
      </c>
    </row>
    <row r="5641" spans="1:12" ht="13.5">
      <c r="A5641" s="209" t="s">
        <v>11067</v>
      </c>
      <c r="B5641" s="209" t="s">
        <v>11068</v>
      </c>
      <c r="C5641" s="209" t="s">
        <v>11195</v>
      </c>
      <c r="D5641" s="209" t="s">
        <v>11196</v>
      </c>
      <c r="E5641" s="210" t="s">
        <v>357</v>
      </c>
      <c r="F5641" s="209" t="s">
        <v>357</v>
      </c>
      <c r="G5641" s="209">
        <v>90105</v>
      </c>
      <c r="H5641" s="209" t="s">
        <v>11211</v>
      </c>
      <c r="I5641" s="209" t="s">
        <v>152</v>
      </c>
      <c r="J5641" s="209" t="s">
        <v>5389</v>
      </c>
      <c r="K5641" s="210">
        <v>7.01</v>
      </c>
      <c r="L5641" s="209" t="s">
        <v>5390</v>
      </c>
    </row>
    <row r="5642" spans="1:12" ht="13.5">
      <c r="A5642" s="209" t="s">
        <v>11067</v>
      </c>
      <c r="B5642" s="209" t="s">
        <v>11068</v>
      </c>
      <c r="C5642" s="209" t="s">
        <v>11195</v>
      </c>
      <c r="D5642" s="209" t="s">
        <v>11196</v>
      </c>
      <c r="E5642" s="210" t="s">
        <v>357</v>
      </c>
      <c r="F5642" s="209" t="s">
        <v>357</v>
      </c>
      <c r="G5642" s="209">
        <v>90106</v>
      </c>
      <c r="H5642" s="209" t="s">
        <v>11212</v>
      </c>
      <c r="I5642" s="209" t="s">
        <v>152</v>
      </c>
      <c r="J5642" s="209" t="s">
        <v>5389</v>
      </c>
      <c r="K5642" s="210">
        <v>5.98</v>
      </c>
      <c r="L5642" s="209" t="s">
        <v>5390</v>
      </c>
    </row>
    <row r="5643" spans="1:12" ht="13.5">
      <c r="A5643" s="209" t="s">
        <v>11067</v>
      </c>
      <c r="B5643" s="209" t="s">
        <v>11068</v>
      </c>
      <c r="C5643" s="209" t="s">
        <v>11195</v>
      </c>
      <c r="D5643" s="209" t="s">
        <v>11196</v>
      </c>
      <c r="E5643" s="210" t="s">
        <v>357</v>
      </c>
      <c r="F5643" s="209" t="s">
        <v>357</v>
      </c>
      <c r="G5643" s="209">
        <v>90107</v>
      </c>
      <c r="H5643" s="209" t="s">
        <v>11213</v>
      </c>
      <c r="I5643" s="209" t="s">
        <v>152</v>
      </c>
      <c r="J5643" s="209" t="s">
        <v>5389</v>
      </c>
      <c r="K5643" s="210">
        <v>5.89</v>
      </c>
      <c r="L5643" s="209" t="s">
        <v>5390</v>
      </c>
    </row>
    <row r="5644" spans="1:12" ht="13.5">
      <c r="A5644" s="209" t="s">
        <v>11067</v>
      </c>
      <c r="B5644" s="209" t="s">
        <v>11068</v>
      </c>
      <c r="C5644" s="209" t="s">
        <v>11195</v>
      </c>
      <c r="D5644" s="209" t="s">
        <v>11196</v>
      </c>
      <c r="E5644" s="210" t="s">
        <v>357</v>
      </c>
      <c r="F5644" s="209" t="s">
        <v>357</v>
      </c>
      <c r="G5644" s="209">
        <v>90108</v>
      </c>
      <c r="H5644" s="209" t="s">
        <v>11214</v>
      </c>
      <c r="I5644" s="209" t="s">
        <v>152</v>
      </c>
      <c r="J5644" s="209" t="s">
        <v>5389</v>
      </c>
      <c r="K5644" s="210">
        <v>5.36</v>
      </c>
      <c r="L5644" s="209" t="s">
        <v>5390</v>
      </c>
    </row>
    <row r="5645" spans="1:12" ht="13.5">
      <c r="A5645" s="209" t="s">
        <v>11067</v>
      </c>
      <c r="B5645" s="209" t="s">
        <v>11068</v>
      </c>
      <c r="C5645" s="209" t="s">
        <v>11195</v>
      </c>
      <c r="D5645" s="209" t="s">
        <v>11196</v>
      </c>
      <c r="E5645" s="210" t="s">
        <v>357</v>
      </c>
      <c r="F5645" s="209" t="s">
        <v>357</v>
      </c>
      <c r="G5645" s="209">
        <v>93358</v>
      </c>
      <c r="H5645" s="209" t="s">
        <v>254</v>
      </c>
      <c r="I5645" s="209" t="s">
        <v>152</v>
      </c>
      <c r="J5645" s="209" t="s">
        <v>5894</v>
      </c>
      <c r="K5645" s="210">
        <v>68.91</v>
      </c>
      <c r="L5645" s="209" t="s">
        <v>5390</v>
      </c>
    </row>
    <row r="5646" spans="1:12" ht="13.5">
      <c r="A5646" s="209" t="s">
        <v>11067</v>
      </c>
      <c r="B5646" s="209" t="s">
        <v>11068</v>
      </c>
      <c r="C5646" s="209" t="s">
        <v>11195</v>
      </c>
      <c r="D5646" s="209" t="s">
        <v>11196</v>
      </c>
      <c r="E5646" s="210" t="s">
        <v>357</v>
      </c>
      <c r="F5646" s="209" t="s">
        <v>357</v>
      </c>
      <c r="G5646" s="209">
        <v>102276</v>
      </c>
      <c r="H5646" s="209" t="s">
        <v>11215</v>
      </c>
      <c r="I5646" s="209" t="s">
        <v>152</v>
      </c>
      <c r="J5646" s="209" t="s">
        <v>5389</v>
      </c>
      <c r="K5646" s="210">
        <v>10.76</v>
      </c>
      <c r="L5646" s="209" t="s">
        <v>5390</v>
      </c>
    </row>
    <row r="5647" spans="1:12" ht="13.5">
      <c r="A5647" s="209" t="s">
        <v>11067</v>
      </c>
      <c r="B5647" s="209" t="s">
        <v>11068</v>
      </c>
      <c r="C5647" s="209" t="s">
        <v>11195</v>
      </c>
      <c r="D5647" s="209" t="s">
        <v>11196</v>
      </c>
      <c r="E5647" s="210" t="s">
        <v>357</v>
      </c>
      <c r="F5647" s="209" t="s">
        <v>357</v>
      </c>
      <c r="G5647" s="209">
        <v>102277</v>
      </c>
      <c r="H5647" s="209" t="s">
        <v>11216</v>
      </c>
      <c r="I5647" s="209" t="s">
        <v>152</v>
      </c>
      <c r="J5647" s="209" t="s">
        <v>5389</v>
      </c>
      <c r="K5647" s="210">
        <v>8.51</v>
      </c>
      <c r="L5647" s="209" t="s">
        <v>5390</v>
      </c>
    </row>
    <row r="5648" spans="1:12" ht="13.5">
      <c r="A5648" s="209" t="s">
        <v>11067</v>
      </c>
      <c r="B5648" s="209" t="s">
        <v>11068</v>
      </c>
      <c r="C5648" s="209" t="s">
        <v>11195</v>
      </c>
      <c r="D5648" s="209" t="s">
        <v>11196</v>
      </c>
      <c r="E5648" s="210" t="s">
        <v>357</v>
      </c>
      <c r="F5648" s="209" t="s">
        <v>357</v>
      </c>
      <c r="G5648" s="209">
        <v>102278</v>
      </c>
      <c r="H5648" s="209" t="s">
        <v>11217</v>
      </c>
      <c r="I5648" s="209" t="s">
        <v>152</v>
      </c>
      <c r="J5648" s="209" t="s">
        <v>5389</v>
      </c>
      <c r="K5648" s="210">
        <v>8.35</v>
      </c>
      <c r="L5648" s="209" t="s">
        <v>5390</v>
      </c>
    </row>
    <row r="5649" spans="1:12" ht="13.5">
      <c r="A5649" s="209" t="s">
        <v>11067</v>
      </c>
      <c r="B5649" s="209" t="s">
        <v>11068</v>
      </c>
      <c r="C5649" s="209" t="s">
        <v>11195</v>
      </c>
      <c r="D5649" s="209" t="s">
        <v>11196</v>
      </c>
      <c r="E5649" s="210" t="s">
        <v>357</v>
      </c>
      <c r="F5649" s="209" t="s">
        <v>357</v>
      </c>
      <c r="G5649" s="209">
        <v>102279</v>
      </c>
      <c r="H5649" s="209" t="s">
        <v>11218</v>
      </c>
      <c r="I5649" s="209" t="s">
        <v>152</v>
      </c>
      <c r="J5649" s="209" t="s">
        <v>5389</v>
      </c>
      <c r="K5649" s="210">
        <v>5.94</v>
      </c>
      <c r="L5649" s="209" t="s">
        <v>5390</v>
      </c>
    </row>
    <row r="5650" spans="1:12" ht="13.5">
      <c r="A5650" s="209" t="s">
        <v>11067</v>
      </c>
      <c r="B5650" s="209" t="s">
        <v>11068</v>
      </c>
      <c r="C5650" s="209" t="s">
        <v>11195</v>
      </c>
      <c r="D5650" s="209" t="s">
        <v>11196</v>
      </c>
      <c r="E5650" s="210" t="s">
        <v>357</v>
      </c>
      <c r="F5650" s="209" t="s">
        <v>357</v>
      </c>
      <c r="G5650" s="209">
        <v>102280</v>
      </c>
      <c r="H5650" s="209" t="s">
        <v>11219</v>
      </c>
      <c r="I5650" s="209" t="s">
        <v>152</v>
      </c>
      <c r="J5650" s="209" t="s">
        <v>5389</v>
      </c>
      <c r="K5650" s="210">
        <v>4.6900000000000004</v>
      </c>
      <c r="L5650" s="209" t="s">
        <v>5390</v>
      </c>
    </row>
    <row r="5651" spans="1:12" ht="13.5">
      <c r="A5651" s="209" t="s">
        <v>11067</v>
      </c>
      <c r="B5651" s="209" t="s">
        <v>11068</v>
      </c>
      <c r="C5651" s="209" t="s">
        <v>11195</v>
      </c>
      <c r="D5651" s="209" t="s">
        <v>11196</v>
      </c>
      <c r="E5651" s="210" t="s">
        <v>357</v>
      </c>
      <c r="F5651" s="209" t="s">
        <v>357</v>
      </c>
      <c r="G5651" s="209">
        <v>102281</v>
      </c>
      <c r="H5651" s="209" t="s">
        <v>11220</v>
      </c>
      <c r="I5651" s="209" t="s">
        <v>152</v>
      </c>
      <c r="J5651" s="209" t="s">
        <v>5389</v>
      </c>
      <c r="K5651" s="210">
        <v>4.5999999999999996</v>
      </c>
      <c r="L5651" s="209" t="s">
        <v>5390</v>
      </c>
    </row>
    <row r="5652" spans="1:12" ht="13.5">
      <c r="A5652" s="209" t="s">
        <v>11067</v>
      </c>
      <c r="B5652" s="209" t="s">
        <v>11068</v>
      </c>
      <c r="C5652" s="209" t="s">
        <v>11195</v>
      </c>
      <c r="D5652" s="209" t="s">
        <v>11196</v>
      </c>
      <c r="E5652" s="210" t="s">
        <v>357</v>
      </c>
      <c r="F5652" s="209" t="s">
        <v>357</v>
      </c>
      <c r="G5652" s="209">
        <v>102282</v>
      </c>
      <c r="H5652" s="209" t="s">
        <v>11221</v>
      </c>
      <c r="I5652" s="209" t="s">
        <v>152</v>
      </c>
      <c r="J5652" s="209" t="s">
        <v>5389</v>
      </c>
      <c r="K5652" s="210">
        <v>11.96</v>
      </c>
      <c r="L5652" s="209" t="s">
        <v>5390</v>
      </c>
    </row>
    <row r="5653" spans="1:12" ht="13.5">
      <c r="A5653" s="209" t="s">
        <v>11067</v>
      </c>
      <c r="B5653" s="209" t="s">
        <v>11068</v>
      </c>
      <c r="C5653" s="209" t="s">
        <v>11195</v>
      </c>
      <c r="D5653" s="209" t="s">
        <v>11196</v>
      </c>
      <c r="E5653" s="210" t="s">
        <v>357</v>
      </c>
      <c r="F5653" s="209" t="s">
        <v>357</v>
      </c>
      <c r="G5653" s="209">
        <v>102283</v>
      </c>
      <c r="H5653" s="209" t="s">
        <v>11222</v>
      </c>
      <c r="I5653" s="209" t="s">
        <v>152</v>
      </c>
      <c r="J5653" s="209" t="s">
        <v>5389</v>
      </c>
      <c r="K5653" s="210">
        <v>10.62</v>
      </c>
      <c r="L5653" s="209" t="s">
        <v>5390</v>
      </c>
    </row>
    <row r="5654" spans="1:12" ht="13.5">
      <c r="A5654" s="209" t="s">
        <v>11067</v>
      </c>
      <c r="B5654" s="209" t="s">
        <v>11068</v>
      </c>
      <c r="C5654" s="209" t="s">
        <v>11195</v>
      </c>
      <c r="D5654" s="209" t="s">
        <v>11196</v>
      </c>
      <c r="E5654" s="210" t="s">
        <v>357</v>
      </c>
      <c r="F5654" s="209" t="s">
        <v>357</v>
      </c>
      <c r="G5654" s="209">
        <v>102284</v>
      </c>
      <c r="H5654" s="209" t="s">
        <v>11223</v>
      </c>
      <c r="I5654" s="209" t="s">
        <v>152</v>
      </c>
      <c r="J5654" s="209" t="s">
        <v>5389</v>
      </c>
      <c r="K5654" s="210">
        <v>10.28</v>
      </c>
      <c r="L5654" s="209" t="s">
        <v>5390</v>
      </c>
    </row>
    <row r="5655" spans="1:12" ht="13.5">
      <c r="A5655" s="209" t="s">
        <v>11067</v>
      </c>
      <c r="B5655" s="209" t="s">
        <v>11068</v>
      </c>
      <c r="C5655" s="209" t="s">
        <v>11195</v>
      </c>
      <c r="D5655" s="209" t="s">
        <v>11196</v>
      </c>
      <c r="E5655" s="210" t="s">
        <v>357</v>
      </c>
      <c r="F5655" s="209" t="s">
        <v>357</v>
      </c>
      <c r="G5655" s="209">
        <v>102285</v>
      </c>
      <c r="H5655" s="209" t="s">
        <v>11224</v>
      </c>
      <c r="I5655" s="209" t="s">
        <v>152</v>
      </c>
      <c r="J5655" s="209" t="s">
        <v>5389</v>
      </c>
      <c r="K5655" s="210">
        <v>9.73</v>
      </c>
      <c r="L5655" s="209" t="s">
        <v>5390</v>
      </c>
    </row>
    <row r="5656" spans="1:12" ht="13.5">
      <c r="A5656" s="209" t="s">
        <v>11067</v>
      </c>
      <c r="B5656" s="209" t="s">
        <v>11068</v>
      </c>
      <c r="C5656" s="209" t="s">
        <v>11195</v>
      </c>
      <c r="D5656" s="209" t="s">
        <v>11196</v>
      </c>
      <c r="E5656" s="210" t="s">
        <v>357</v>
      </c>
      <c r="F5656" s="209" t="s">
        <v>357</v>
      </c>
      <c r="G5656" s="209">
        <v>102286</v>
      </c>
      <c r="H5656" s="209" t="s">
        <v>11225</v>
      </c>
      <c r="I5656" s="209" t="s">
        <v>152</v>
      </c>
      <c r="J5656" s="209" t="s">
        <v>5389</v>
      </c>
      <c r="K5656" s="210">
        <v>9.4600000000000009</v>
      </c>
      <c r="L5656" s="209" t="s">
        <v>5390</v>
      </c>
    </row>
    <row r="5657" spans="1:12" ht="13.5">
      <c r="A5657" s="209" t="s">
        <v>11067</v>
      </c>
      <c r="B5657" s="209" t="s">
        <v>11068</v>
      </c>
      <c r="C5657" s="209" t="s">
        <v>11195</v>
      </c>
      <c r="D5657" s="209" t="s">
        <v>11196</v>
      </c>
      <c r="E5657" s="210" t="s">
        <v>357</v>
      </c>
      <c r="F5657" s="209" t="s">
        <v>357</v>
      </c>
      <c r="G5657" s="209">
        <v>102287</v>
      </c>
      <c r="H5657" s="209" t="s">
        <v>11226</v>
      </c>
      <c r="I5657" s="209" t="s">
        <v>152</v>
      </c>
      <c r="J5657" s="209" t="s">
        <v>5389</v>
      </c>
      <c r="K5657" s="210">
        <v>9.3000000000000007</v>
      </c>
      <c r="L5657" s="209" t="s">
        <v>5390</v>
      </c>
    </row>
    <row r="5658" spans="1:12" ht="13.5">
      <c r="A5658" s="209" t="s">
        <v>11067</v>
      </c>
      <c r="B5658" s="209" t="s">
        <v>11068</v>
      </c>
      <c r="C5658" s="209" t="s">
        <v>11195</v>
      </c>
      <c r="D5658" s="209" t="s">
        <v>11196</v>
      </c>
      <c r="E5658" s="210" t="s">
        <v>357</v>
      </c>
      <c r="F5658" s="209" t="s">
        <v>357</v>
      </c>
      <c r="G5658" s="209">
        <v>102288</v>
      </c>
      <c r="H5658" s="209" t="s">
        <v>11227</v>
      </c>
      <c r="I5658" s="209" t="s">
        <v>152</v>
      </c>
      <c r="J5658" s="209" t="s">
        <v>5389</v>
      </c>
      <c r="K5658" s="210">
        <v>8.92</v>
      </c>
      <c r="L5658" s="209" t="s">
        <v>5390</v>
      </c>
    </row>
    <row r="5659" spans="1:12" ht="13.5">
      <c r="A5659" s="209" t="s">
        <v>11067</v>
      </c>
      <c r="B5659" s="209" t="s">
        <v>11068</v>
      </c>
      <c r="C5659" s="209" t="s">
        <v>11195</v>
      </c>
      <c r="D5659" s="209" t="s">
        <v>11196</v>
      </c>
      <c r="E5659" s="210" t="s">
        <v>357</v>
      </c>
      <c r="F5659" s="209" t="s">
        <v>357</v>
      </c>
      <c r="G5659" s="209">
        <v>102289</v>
      </c>
      <c r="H5659" s="209" t="s">
        <v>11228</v>
      </c>
      <c r="I5659" s="209" t="s">
        <v>152</v>
      </c>
      <c r="J5659" s="209" t="s">
        <v>5389</v>
      </c>
      <c r="K5659" s="210">
        <v>8.7200000000000006</v>
      </c>
      <c r="L5659" s="209" t="s">
        <v>5390</v>
      </c>
    </row>
    <row r="5660" spans="1:12" ht="13.5">
      <c r="A5660" s="209" t="s">
        <v>11067</v>
      </c>
      <c r="B5660" s="209" t="s">
        <v>11068</v>
      </c>
      <c r="C5660" s="209" t="s">
        <v>11195</v>
      </c>
      <c r="D5660" s="209" t="s">
        <v>11196</v>
      </c>
      <c r="E5660" s="210" t="s">
        <v>357</v>
      </c>
      <c r="F5660" s="209" t="s">
        <v>357</v>
      </c>
      <c r="G5660" s="209">
        <v>102290</v>
      </c>
      <c r="H5660" s="209" t="s">
        <v>11229</v>
      </c>
      <c r="I5660" s="209" t="s">
        <v>152</v>
      </c>
      <c r="J5660" s="209" t="s">
        <v>5389</v>
      </c>
      <c r="K5660" s="210">
        <v>6.59</v>
      </c>
      <c r="L5660" s="209" t="s">
        <v>5390</v>
      </c>
    </row>
    <row r="5661" spans="1:12" ht="13.5">
      <c r="A5661" s="209" t="s">
        <v>11067</v>
      </c>
      <c r="B5661" s="209" t="s">
        <v>11068</v>
      </c>
      <c r="C5661" s="209" t="s">
        <v>11195</v>
      </c>
      <c r="D5661" s="209" t="s">
        <v>11196</v>
      </c>
      <c r="E5661" s="210" t="s">
        <v>357</v>
      </c>
      <c r="F5661" s="209" t="s">
        <v>357</v>
      </c>
      <c r="G5661" s="209">
        <v>102291</v>
      </c>
      <c r="H5661" s="209" t="s">
        <v>11230</v>
      </c>
      <c r="I5661" s="209" t="s">
        <v>152</v>
      </c>
      <c r="J5661" s="209" t="s">
        <v>5389</v>
      </c>
      <c r="K5661" s="210">
        <v>5.86</v>
      </c>
      <c r="L5661" s="209" t="s">
        <v>5390</v>
      </c>
    </row>
    <row r="5662" spans="1:12" ht="13.5">
      <c r="A5662" s="209" t="s">
        <v>11067</v>
      </c>
      <c r="B5662" s="209" t="s">
        <v>11068</v>
      </c>
      <c r="C5662" s="209" t="s">
        <v>11195</v>
      </c>
      <c r="D5662" s="209" t="s">
        <v>11196</v>
      </c>
      <c r="E5662" s="210" t="s">
        <v>357</v>
      </c>
      <c r="F5662" s="209" t="s">
        <v>357</v>
      </c>
      <c r="G5662" s="209">
        <v>102292</v>
      </c>
      <c r="H5662" s="209" t="s">
        <v>11231</v>
      </c>
      <c r="I5662" s="209" t="s">
        <v>152</v>
      </c>
      <c r="J5662" s="209" t="s">
        <v>5389</v>
      </c>
      <c r="K5662" s="210">
        <v>5.67</v>
      </c>
      <c r="L5662" s="209" t="s">
        <v>5390</v>
      </c>
    </row>
    <row r="5663" spans="1:12" ht="13.5">
      <c r="A5663" s="209" t="s">
        <v>11067</v>
      </c>
      <c r="B5663" s="209" t="s">
        <v>11068</v>
      </c>
      <c r="C5663" s="209" t="s">
        <v>11195</v>
      </c>
      <c r="D5663" s="209" t="s">
        <v>11196</v>
      </c>
      <c r="E5663" s="210" t="s">
        <v>357</v>
      </c>
      <c r="F5663" s="209" t="s">
        <v>357</v>
      </c>
      <c r="G5663" s="209">
        <v>102293</v>
      </c>
      <c r="H5663" s="209" t="s">
        <v>11232</v>
      </c>
      <c r="I5663" s="209" t="s">
        <v>152</v>
      </c>
      <c r="J5663" s="209" t="s">
        <v>5389</v>
      </c>
      <c r="K5663" s="210">
        <v>5.37</v>
      </c>
      <c r="L5663" s="209" t="s">
        <v>5390</v>
      </c>
    </row>
    <row r="5664" spans="1:12" ht="13.5">
      <c r="A5664" s="209" t="s">
        <v>11067</v>
      </c>
      <c r="B5664" s="209" t="s">
        <v>11068</v>
      </c>
      <c r="C5664" s="209" t="s">
        <v>11195</v>
      </c>
      <c r="D5664" s="209" t="s">
        <v>11196</v>
      </c>
      <c r="E5664" s="210" t="s">
        <v>357</v>
      </c>
      <c r="F5664" s="209" t="s">
        <v>357</v>
      </c>
      <c r="G5664" s="209">
        <v>102294</v>
      </c>
      <c r="H5664" s="209" t="s">
        <v>11233</v>
      </c>
      <c r="I5664" s="209" t="s">
        <v>152</v>
      </c>
      <c r="J5664" s="209" t="s">
        <v>5389</v>
      </c>
      <c r="K5664" s="210">
        <v>5.22</v>
      </c>
      <c r="L5664" s="209" t="s">
        <v>5390</v>
      </c>
    </row>
    <row r="5665" spans="1:12" ht="13.5">
      <c r="A5665" s="209" t="s">
        <v>11067</v>
      </c>
      <c r="B5665" s="209" t="s">
        <v>11068</v>
      </c>
      <c r="C5665" s="209" t="s">
        <v>11195</v>
      </c>
      <c r="D5665" s="209" t="s">
        <v>11196</v>
      </c>
      <c r="E5665" s="210" t="s">
        <v>357</v>
      </c>
      <c r="F5665" s="209" t="s">
        <v>357</v>
      </c>
      <c r="G5665" s="209">
        <v>102295</v>
      </c>
      <c r="H5665" s="209" t="s">
        <v>11234</v>
      </c>
      <c r="I5665" s="209" t="s">
        <v>152</v>
      </c>
      <c r="J5665" s="209" t="s">
        <v>5389</v>
      </c>
      <c r="K5665" s="210">
        <v>5.12</v>
      </c>
      <c r="L5665" s="209" t="s">
        <v>5390</v>
      </c>
    </row>
    <row r="5666" spans="1:12" ht="13.5">
      <c r="A5666" s="209" t="s">
        <v>11067</v>
      </c>
      <c r="B5666" s="209" t="s">
        <v>11068</v>
      </c>
      <c r="C5666" s="209" t="s">
        <v>11195</v>
      </c>
      <c r="D5666" s="209" t="s">
        <v>11196</v>
      </c>
      <c r="E5666" s="210" t="s">
        <v>357</v>
      </c>
      <c r="F5666" s="209" t="s">
        <v>357</v>
      </c>
      <c r="G5666" s="209">
        <v>102296</v>
      </c>
      <c r="H5666" s="209" t="s">
        <v>11235</v>
      </c>
      <c r="I5666" s="209" t="s">
        <v>152</v>
      </c>
      <c r="J5666" s="209" t="s">
        <v>5389</v>
      </c>
      <c r="K5666" s="210">
        <v>4.91</v>
      </c>
      <c r="L5666" s="209" t="s">
        <v>5390</v>
      </c>
    </row>
    <row r="5667" spans="1:12" ht="13.5">
      <c r="A5667" s="209" t="s">
        <v>11067</v>
      </c>
      <c r="B5667" s="209" t="s">
        <v>11068</v>
      </c>
      <c r="C5667" s="209" t="s">
        <v>11195</v>
      </c>
      <c r="D5667" s="209" t="s">
        <v>11196</v>
      </c>
      <c r="E5667" s="210" t="s">
        <v>357</v>
      </c>
      <c r="F5667" s="209" t="s">
        <v>357</v>
      </c>
      <c r="G5667" s="209">
        <v>102297</v>
      </c>
      <c r="H5667" s="209" t="s">
        <v>11236</v>
      </c>
      <c r="I5667" s="209" t="s">
        <v>152</v>
      </c>
      <c r="J5667" s="209" t="s">
        <v>5389</v>
      </c>
      <c r="K5667" s="210">
        <v>4.8</v>
      </c>
      <c r="L5667" s="209" t="s">
        <v>5390</v>
      </c>
    </row>
    <row r="5668" spans="1:12" ht="13.5">
      <c r="A5668" s="209" t="s">
        <v>11067</v>
      </c>
      <c r="B5668" s="209" t="s">
        <v>11068</v>
      </c>
      <c r="C5668" s="209" t="s">
        <v>11195</v>
      </c>
      <c r="D5668" s="209" t="s">
        <v>11196</v>
      </c>
      <c r="E5668" s="210" t="s">
        <v>357</v>
      </c>
      <c r="F5668" s="209" t="s">
        <v>357</v>
      </c>
      <c r="G5668" s="209">
        <v>102298</v>
      </c>
      <c r="H5668" s="209" t="s">
        <v>11237</v>
      </c>
      <c r="I5668" s="209" t="s">
        <v>152</v>
      </c>
      <c r="J5668" s="209" t="s">
        <v>5389</v>
      </c>
      <c r="K5668" s="210">
        <v>14.15</v>
      </c>
      <c r="L5668" s="209" t="s">
        <v>5390</v>
      </c>
    </row>
    <row r="5669" spans="1:12" ht="13.5">
      <c r="A5669" s="209" t="s">
        <v>11067</v>
      </c>
      <c r="B5669" s="209" t="s">
        <v>11068</v>
      </c>
      <c r="C5669" s="209" t="s">
        <v>11195</v>
      </c>
      <c r="D5669" s="209" t="s">
        <v>11196</v>
      </c>
      <c r="E5669" s="210" t="s">
        <v>357</v>
      </c>
      <c r="F5669" s="209" t="s">
        <v>357</v>
      </c>
      <c r="G5669" s="209">
        <v>102299</v>
      </c>
      <c r="H5669" s="209" t="s">
        <v>11238</v>
      </c>
      <c r="I5669" s="209" t="s">
        <v>152</v>
      </c>
      <c r="J5669" s="209" t="s">
        <v>5389</v>
      </c>
      <c r="K5669" s="210">
        <v>12.02</v>
      </c>
      <c r="L5669" s="209" t="s">
        <v>5390</v>
      </c>
    </row>
    <row r="5670" spans="1:12" ht="13.5">
      <c r="A5670" s="209" t="s">
        <v>11067</v>
      </c>
      <c r="B5670" s="209" t="s">
        <v>11068</v>
      </c>
      <c r="C5670" s="209" t="s">
        <v>11195</v>
      </c>
      <c r="D5670" s="209" t="s">
        <v>11196</v>
      </c>
      <c r="E5670" s="210" t="s">
        <v>357</v>
      </c>
      <c r="F5670" s="209" t="s">
        <v>357</v>
      </c>
      <c r="G5670" s="209">
        <v>102300</v>
      </c>
      <c r="H5670" s="209" t="s">
        <v>11239</v>
      </c>
      <c r="I5670" s="209" t="s">
        <v>152</v>
      </c>
      <c r="J5670" s="209" t="s">
        <v>5389</v>
      </c>
      <c r="K5670" s="210">
        <v>11.87</v>
      </c>
      <c r="L5670" s="209" t="s">
        <v>5390</v>
      </c>
    </row>
    <row r="5671" spans="1:12" ht="13.5">
      <c r="A5671" s="209" t="s">
        <v>11067</v>
      </c>
      <c r="B5671" s="209" t="s">
        <v>11068</v>
      </c>
      <c r="C5671" s="209" t="s">
        <v>11195</v>
      </c>
      <c r="D5671" s="209" t="s">
        <v>11196</v>
      </c>
      <c r="E5671" s="210" t="s">
        <v>357</v>
      </c>
      <c r="F5671" s="209" t="s">
        <v>357</v>
      </c>
      <c r="G5671" s="209">
        <v>102301</v>
      </c>
      <c r="H5671" s="209" t="s">
        <v>11240</v>
      </c>
      <c r="I5671" s="209" t="s">
        <v>152</v>
      </c>
      <c r="J5671" s="209" t="s">
        <v>5389</v>
      </c>
      <c r="K5671" s="210">
        <v>10.79</v>
      </c>
      <c r="L5671" s="209" t="s">
        <v>5390</v>
      </c>
    </row>
    <row r="5672" spans="1:12" ht="13.5">
      <c r="A5672" s="209" t="s">
        <v>11067</v>
      </c>
      <c r="B5672" s="209" t="s">
        <v>11068</v>
      </c>
      <c r="C5672" s="209" t="s">
        <v>11195</v>
      </c>
      <c r="D5672" s="209" t="s">
        <v>11196</v>
      </c>
      <c r="E5672" s="210" t="s">
        <v>357</v>
      </c>
      <c r="F5672" s="209" t="s">
        <v>357</v>
      </c>
      <c r="G5672" s="209">
        <v>102302</v>
      </c>
      <c r="H5672" s="209" t="s">
        <v>11241</v>
      </c>
      <c r="I5672" s="209" t="s">
        <v>152</v>
      </c>
      <c r="J5672" s="209" t="s">
        <v>5389</v>
      </c>
      <c r="K5672" s="210">
        <v>7.8</v>
      </c>
      <c r="L5672" s="209" t="s">
        <v>5390</v>
      </c>
    </row>
    <row r="5673" spans="1:12" ht="13.5">
      <c r="A5673" s="209" t="s">
        <v>11067</v>
      </c>
      <c r="B5673" s="209" t="s">
        <v>11068</v>
      </c>
      <c r="C5673" s="209" t="s">
        <v>11195</v>
      </c>
      <c r="D5673" s="209" t="s">
        <v>11196</v>
      </c>
      <c r="E5673" s="210" t="s">
        <v>357</v>
      </c>
      <c r="F5673" s="209" t="s">
        <v>357</v>
      </c>
      <c r="G5673" s="209">
        <v>102303</v>
      </c>
      <c r="H5673" s="209" t="s">
        <v>11242</v>
      </c>
      <c r="I5673" s="209" t="s">
        <v>152</v>
      </c>
      <c r="J5673" s="209" t="s">
        <v>5389</v>
      </c>
      <c r="K5673" s="210">
        <v>6.63</v>
      </c>
      <c r="L5673" s="209" t="s">
        <v>5390</v>
      </c>
    </row>
    <row r="5674" spans="1:12" ht="13.5">
      <c r="A5674" s="209" t="s">
        <v>11067</v>
      </c>
      <c r="B5674" s="209" t="s">
        <v>11068</v>
      </c>
      <c r="C5674" s="209" t="s">
        <v>11195</v>
      </c>
      <c r="D5674" s="209" t="s">
        <v>11196</v>
      </c>
      <c r="E5674" s="210" t="s">
        <v>357</v>
      </c>
      <c r="F5674" s="209" t="s">
        <v>357</v>
      </c>
      <c r="G5674" s="209">
        <v>102304</v>
      </c>
      <c r="H5674" s="209" t="s">
        <v>11243</v>
      </c>
      <c r="I5674" s="209" t="s">
        <v>152</v>
      </c>
      <c r="J5674" s="209" t="s">
        <v>5389</v>
      </c>
      <c r="K5674" s="210">
        <v>6.54</v>
      </c>
      <c r="L5674" s="209" t="s">
        <v>5390</v>
      </c>
    </row>
    <row r="5675" spans="1:12" ht="13.5">
      <c r="A5675" s="209" t="s">
        <v>11067</v>
      </c>
      <c r="B5675" s="209" t="s">
        <v>11068</v>
      </c>
      <c r="C5675" s="209" t="s">
        <v>11195</v>
      </c>
      <c r="D5675" s="209" t="s">
        <v>11196</v>
      </c>
      <c r="E5675" s="210" t="s">
        <v>357</v>
      </c>
      <c r="F5675" s="209" t="s">
        <v>357</v>
      </c>
      <c r="G5675" s="209">
        <v>102305</v>
      </c>
      <c r="H5675" s="209" t="s">
        <v>11244</v>
      </c>
      <c r="I5675" s="209" t="s">
        <v>152</v>
      </c>
      <c r="J5675" s="209" t="s">
        <v>5389</v>
      </c>
      <c r="K5675" s="210">
        <v>5.95</v>
      </c>
      <c r="L5675" s="209" t="s">
        <v>5390</v>
      </c>
    </row>
    <row r="5676" spans="1:12" ht="13.5">
      <c r="A5676" s="209" t="s">
        <v>11067</v>
      </c>
      <c r="B5676" s="209" t="s">
        <v>11068</v>
      </c>
      <c r="C5676" s="209" t="s">
        <v>11195</v>
      </c>
      <c r="D5676" s="209" t="s">
        <v>11196</v>
      </c>
      <c r="E5676" s="210" t="s">
        <v>357</v>
      </c>
      <c r="F5676" s="209" t="s">
        <v>357</v>
      </c>
      <c r="G5676" s="209">
        <v>102306</v>
      </c>
      <c r="H5676" s="209" t="s">
        <v>11245</v>
      </c>
      <c r="I5676" s="209" t="s">
        <v>152</v>
      </c>
      <c r="J5676" s="209" t="s">
        <v>5389</v>
      </c>
      <c r="K5676" s="210">
        <v>13.48</v>
      </c>
      <c r="L5676" s="209" t="s">
        <v>5390</v>
      </c>
    </row>
    <row r="5677" spans="1:12" ht="13.5">
      <c r="A5677" s="209" t="s">
        <v>11067</v>
      </c>
      <c r="B5677" s="209" t="s">
        <v>11068</v>
      </c>
      <c r="C5677" s="209" t="s">
        <v>11195</v>
      </c>
      <c r="D5677" s="209" t="s">
        <v>11196</v>
      </c>
      <c r="E5677" s="210" t="s">
        <v>357</v>
      </c>
      <c r="F5677" s="209" t="s">
        <v>357</v>
      </c>
      <c r="G5677" s="209">
        <v>102307</v>
      </c>
      <c r="H5677" s="209" t="s">
        <v>11246</v>
      </c>
      <c r="I5677" s="209" t="s">
        <v>152</v>
      </c>
      <c r="J5677" s="209" t="s">
        <v>5389</v>
      </c>
      <c r="K5677" s="210">
        <v>11.96</v>
      </c>
      <c r="L5677" s="209" t="s">
        <v>5390</v>
      </c>
    </row>
    <row r="5678" spans="1:12" ht="13.5">
      <c r="A5678" s="209" t="s">
        <v>11067</v>
      </c>
      <c r="B5678" s="209" t="s">
        <v>11068</v>
      </c>
      <c r="C5678" s="209" t="s">
        <v>11195</v>
      </c>
      <c r="D5678" s="209" t="s">
        <v>11196</v>
      </c>
      <c r="E5678" s="210" t="s">
        <v>357</v>
      </c>
      <c r="F5678" s="209" t="s">
        <v>357</v>
      </c>
      <c r="G5678" s="209">
        <v>102308</v>
      </c>
      <c r="H5678" s="209" t="s">
        <v>11247</v>
      </c>
      <c r="I5678" s="209" t="s">
        <v>152</v>
      </c>
      <c r="J5678" s="209" t="s">
        <v>5389</v>
      </c>
      <c r="K5678" s="210">
        <v>11.59</v>
      </c>
      <c r="L5678" s="209" t="s">
        <v>5390</v>
      </c>
    </row>
    <row r="5679" spans="1:12" ht="13.5">
      <c r="A5679" s="209" t="s">
        <v>11067</v>
      </c>
      <c r="B5679" s="209" t="s">
        <v>11068</v>
      </c>
      <c r="C5679" s="209" t="s">
        <v>11195</v>
      </c>
      <c r="D5679" s="209" t="s">
        <v>11196</v>
      </c>
      <c r="E5679" s="210" t="s">
        <v>357</v>
      </c>
      <c r="F5679" s="209" t="s">
        <v>357</v>
      </c>
      <c r="G5679" s="209">
        <v>102309</v>
      </c>
      <c r="H5679" s="209" t="s">
        <v>11248</v>
      </c>
      <c r="I5679" s="209" t="s">
        <v>152</v>
      </c>
      <c r="J5679" s="209" t="s">
        <v>5389</v>
      </c>
      <c r="K5679" s="210">
        <v>10.97</v>
      </c>
      <c r="L5679" s="209" t="s">
        <v>5390</v>
      </c>
    </row>
    <row r="5680" spans="1:12" ht="13.5">
      <c r="A5680" s="209" t="s">
        <v>11067</v>
      </c>
      <c r="B5680" s="209" t="s">
        <v>11068</v>
      </c>
      <c r="C5680" s="209" t="s">
        <v>11195</v>
      </c>
      <c r="D5680" s="209" t="s">
        <v>11196</v>
      </c>
      <c r="E5680" s="210" t="s">
        <v>357</v>
      </c>
      <c r="F5680" s="209" t="s">
        <v>357</v>
      </c>
      <c r="G5680" s="209">
        <v>102310</v>
      </c>
      <c r="H5680" s="209" t="s">
        <v>11249</v>
      </c>
      <c r="I5680" s="209" t="s">
        <v>152</v>
      </c>
      <c r="J5680" s="209" t="s">
        <v>5389</v>
      </c>
      <c r="K5680" s="210">
        <v>10.65</v>
      </c>
      <c r="L5680" s="209" t="s">
        <v>5390</v>
      </c>
    </row>
    <row r="5681" spans="1:12" ht="13.5">
      <c r="A5681" s="209" t="s">
        <v>11067</v>
      </c>
      <c r="B5681" s="209" t="s">
        <v>11068</v>
      </c>
      <c r="C5681" s="209" t="s">
        <v>11195</v>
      </c>
      <c r="D5681" s="209" t="s">
        <v>11196</v>
      </c>
      <c r="E5681" s="210" t="s">
        <v>357</v>
      </c>
      <c r="F5681" s="209" t="s">
        <v>357</v>
      </c>
      <c r="G5681" s="209">
        <v>102311</v>
      </c>
      <c r="H5681" s="209" t="s">
        <v>11250</v>
      </c>
      <c r="I5681" s="209" t="s">
        <v>152</v>
      </c>
      <c r="J5681" s="209" t="s">
        <v>5389</v>
      </c>
      <c r="K5681" s="210">
        <v>10.44</v>
      </c>
      <c r="L5681" s="209" t="s">
        <v>5390</v>
      </c>
    </row>
    <row r="5682" spans="1:12" ht="13.5">
      <c r="A5682" s="209" t="s">
        <v>11067</v>
      </c>
      <c r="B5682" s="209" t="s">
        <v>11068</v>
      </c>
      <c r="C5682" s="209" t="s">
        <v>11195</v>
      </c>
      <c r="D5682" s="209" t="s">
        <v>11196</v>
      </c>
      <c r="E5682" s="210" t="s">
        <v>357</v>
      </c>
      <c r="F5682" s="209" t="s">
        <v>357</v>
      </c>
      <c r="G5682" s="209">
        <v>102312</v>
      </c>
      <c r="H5682" s="209" t="s">
        <v>11251</v>
      </c>
      <c r="I5682" s="209" t="s">
        <v>152</v>
      </c>
      <c r="J5682" s="209" t="s">
        <v>5389</v>
      </c>
      <c r="K5682" s="210">
        <v>10.039999999999999</v>
      </c>
      <c r="L5682" s="209" t="s">
        <v>5390</v>
      </c>
    </row>
    <row r="5683" spans="1:12" ht="13.5">
      <c r="A5683" s="209" t="s">
        <v>11067</v>
      </c>
      <c r="B5683" s="209" t="s">
        <v>11068</v>
      </c>
      <c r="C5683" s="209" t="s">
        <v>11195</v>
      </c>
      <c r="D5683" s="209" t="s">
        <v>11196</v>
      </c>
      <c r="E5683" s="210" t="s">
        <v>357</v>
      </c>
      <c r="F5683" s="209" t="s">
        <v>357</v>
      </c>
      <c r="G5683" s="209">
        <v>102313</v>
      </c>
      <c r="H5683" s="209" t="s">
        <v>11252</v>
      </c>
      <c r="I5683" s="209" t="s">
        <v>152</v>
      </c>
      <c r="J5683" s="209" t="s">
        <v>5389</v>
      </c>
      <c r="K5683" s="210">
        <v>9.8000000000000007</v>
      </c>
      <c r="L5683" s="209" t="s">
        <v>5390</v>
      </c>
    </row>
    <row r="5684" spans="1:12" ht="13.5">
      <c r="A5684" s="209" t="s">
        <v>11067</v>
      </c>
      <c r="B5684" s="209" t="s">
        <v>11068</v>
      </c>
      <c r="C5684" s="209" t="s">
        <v>11195</v>
      </c>
      <c r="D5684" s="209" t="s">
        <v>11196</v>
      </c>
      <c r="E5684" s="210" t="s">
        <v>357</v>
      </c>
      <c r="F5684" s="209" t="s">
        <v>357</v>
      </c>
      <c r="G5684" s="209">
        <v>102314</v>
      </c>
      <c r="H5684" s="209" t="s">
        <v>11253</v>
      </c>
      <c r="I5684" s="209" t="s">
        <v>152</v>
      </c>
      <c r="J5684" s="209" t="s">
        <v>5389</v>
      </c>
      <c r="K5684" s="210">
        <v>7.43</v>
      </c>
      <c r="L5684" s="209" t="s">
        <v>5390</v>
      </c>
    </row>
    <row r="5685" spans="1:12" ht="13.5">
      <c r="A5685" s="209" t="s">
        <v>11067</v>
      </c>
      <c r="B5685" s="209" t="s">
        <v>11068</v>
      </c>
      <c r="C5685" s="209" t="s">
        <v>11195</v>
      </c>
      <c r="D5685" s="209" t="s">
        <v>11196</v>
      </c>
      <c r="E5685" s="210" t="s">
        <v>357</v>
      </c>
      <c r="F5685" s="209" t="s">
        <v>357</v>
      </c>
      <c r="G5685" s="209">
        <v>102315</v>
      </c>
      <c r="H5685" s="209" t="s">
        <v>11254</v>
      </c>
      <c r="I5685" s="209" t="s">
        <v>152</v>
      </c>
      <c r="J5685" s="209" t="s">
        <v>5389</v>
      </c>
      <c r="K5685" s="210">
        <v>6.59</v>
      </c>
      <c r="L5685" s="209" t="s">
        <v>5390</v>
      </c>
    </row>
    <row r="5686" spans="1:12" ht="13.5">
      <c r="A5686" s="209" t="s">
        <v>11067</v>
      </c>
      <c r="B5686" s="209" t="s">
        <v>11068</v>
      </c>
      <c r="C5686" s="209" t="s">
        <v>11195</v>
      </c>
      <c r="D5686" s="209" t="s">
        <v>11196</v>
      </c>
      <c r="E5686" s="210" t="s">
        <v>357</v>
      </c>
      <c r="F5686" s="209" t="s">
        <v>357</v>
      </c>
      <c r="G5686" s="209">
        <v>102316</v>
      </c>
      <c r="H5686" s="209" t="s">
        <v>11255</v>
      </c>
      <c r="I5686" s="209" t="s">
        <v>152</v>
      </c>
      <c r="J5686" s="209" t="s">
        <v>5389</v>
      </c>
      <c r="K5686" s="210">
        <v>6.39</v>
      </c>
      <c r="L5686" s="209" t="s">
        <v>5390</v>
      </c>
    </row>
    <row r="5687" spans="1:12" ht="13.5">
      <c r="A5687" s="209" t="s">
        <v>11067</v>
      </c>
      <c r="B5687" s="209" t="s">
        <v>11068</v>
      </c>
      <c r="C5687" s="209" t="s">
        <v>11195</v>
      </c>
      <c r="D5687" s="209" t="s">
        <v>11196</v>
      </c>
      <c r="E5687" s="210" t="s">
        <v>357</v>
      </c>
      <c r="F5687" s="209" t="s">
        <v>357</v>
      </c>
      <c r="G5687" s="209">
        <v>102317</v>
      </c>
      <c r="H5687" s="209" t="s">
        <v>11256</v>
      </c>
      <c r="I5687" s="209" t="s">
        <v>152</v>
      </c>
      <c r="J5687" s="209" t="s">
        <v>5389</v>
      </c>
      <c r="K5687" s="210">
        <v>6.04</v>
      </c>
      <c r="L5687" s="209" t="s">
        <v>5390</v>
      </c>
    </row>
    <row r="5688" spans="1:12" ht="13.5">
      <c r="A5688" s="209" t="s">
        <v>11067</v>
      </c>
      <c r="B5688" s="209" t="s">
        <v>11068</v>
      </c>
      <c r="C5688" s="209" t="s">
        <v>11195</v>
      </c>
      <c r="D5688" s="209" t="s">
        <v>11196</v>
      </c>
      <c r="E5688" s="210" t="s">
        <v>357</v>
      </c>
      <c r="F5688" s="209" t="s">
        <v>357</v>
      </c>
      <c r="G5688" s="209">
        <v>102318</v>
      </c>
      <c r="H5688" s="209" t="s">
        <v>11257</v>
      </c>
      <c r="I5688" s="209" t="s">
        <v>152</v>
      </c>
      <c r="J5688" s="209" t="s">
        <v>5389</v>
      </c>
      <c r="K5688" s="210">
        <v>5.88</v>
      </c>
      <c r="L5688" s="209" t="s">
        <v>5390</v>
      </c>
    </row>
    <row r="5689" spans="1:12" ht="13.5">
      <c r="A5689" s="209" t="s">
        <v>11067</v>
      </c>
      <c r="B5689" s="209" t="s">
        <v>11068</v>
      </c>
      <c r="C5689" s="209" t="s">
        <v>11195</v>
      </c>
      <c r="D5689" s="209" t="s">
        <v>11196</v>
      </c>
      <c r="E5689" s="210" t="s">
        <v>357</v>
      </c>
      <c r="F5689" s="209" t="s">
        <v>357</v>
      </c>
      <c r="G5689" s="209">
        <v>102319</v>
      </c>
      <c r="H5689" s="209" t="s">
        <v>11258</v>
      </c>
      <c r="I5689" s="209" t="s">
        <v>152</v>
      </c>
      <c r="J5689" s="209" t="s">
        <v>5389</v>
      </c>
      <c r="K5689" s="210">
        <v>5.75</v>
      </c>
      <c r="L5689" s="209" t="s">
        <v>5390</v>
      </c>
    </row>
    <row r="5690" spans="1:12" ht="13.5">
      <c r="A5690" s="209" t="s">
        <v>11067</v>
      </c>
      <c r="B5690" s="209" t="s">
        <v>11068</v>
      </c>
      <c r="C5690" s="209" t="s">
        <v>11195</v>
      </c>
      <c r="D5690" s="209" t="s">
        <v>11196</v>
      </c>
      <c r="E5690" s="210" t="s">
        <v>357</v>
      </c>
      <c r="F5690" s="209" t="s">
        <v>357</v>
      </c>
      <c r="G5690" s="209">
        <v>102320</v>
      </c>
      <c r="H5690" s="209" t="s">
        <v>11259</v>
      </c>
      <c r="I5690" s="209" t="s">
        <v>152</v>
      </c>
      <c r="J5690" s="209" t="s">
        <v>5389</v>
      </c>
      <c r="K5690" s="210">
        <v>5.52</v>
      </c>
      <c r="L5690" s="209" t="s">
        <v>5390</v>
      </c>
    </row>
    <row r="5691" spans="1:12" ht="13.5">
      <c r="A5691" s="209" t="s">
        <v>11067</v>
      </c>
      <c r="B5691" s="209" t="s">
        <v>11068</v>
      </c>
      <c r="C5691" s="209" t="s">
        <v>11195</v>
      </c>
      <c r="D5691" s="209" t="s">
        <v>11196</v>
      </c>
      <c r="E5691" s="210" t="s">
        <v>357</v>
      </c>
      <c r="F5691" s="209" t="s">
        <v>357</v>
      </c>
      <c r="G5691" s="209">
        <v>102321</v>
      </c>
      <c r="H5691" s="209" t="s">
        <v>11260</v>
      </c>
      <c r="I5691" s="209" t="s">
        <v>152</v>
      </c>
      <c r="J5691" s="209" t="s">
        <v>5389</v>
      </c>
      <c r="K5691" s="210">
        <v>5.42</v>
      </c>
      <c r="L5691" s="209" t="s">
        <v>5390</v>
      </c>
    </row>
    <row r="5692" spans="1:12" ht="13.5">
      <c r="A5692" s="209" t="s">
        <v>11067</v>
      </c>
      <c r="B5692" s="209" t="s">
        <v>11068</v>
      </c>
      <c r="C5692" s="209" t="s">
        <v>11195</v>
      </c>
      <c r="D5692" s="209" t="s">
        <v>11196</v>
      </c>
      <c r="E5692" s="210" t="s">
        <v>357</v>
      </c>
      <c r="F5692" s="209" t="s">
        <v>357</v>
      </c>
      <c r="G5692" s="209">
        <v>102322</v>
      </c>
      <c r="H5692" s="209" t="s">
        <v>11261</v>
      </c>
      <c r="I5692" s="209" t="s">
        <v>152</v>
      </c>
      <c r="J5692" s="209" t="s">
        <v>5389</v>
      </c>
      <c r="K5692" s="210">
        <v>15.93</v>
      </c>
      <c r="L5692" s="209" t="s">
        <v>5390</v>
      </c>
    </row>
    <row r="5693" spans="1:12" ht="13.5">
      <c r="A5693" s="209" t="s">
        <v>11067</v>
      </c>
      <c r="B5693" s="209" t="s">
        <v>11068</v>
      </c>
      <c r="C5693" s="209" t="s">
        <v>11195</v>
      </c>
      <c r="D5693" s="209" t="s">
        <v>11196</v>
      </c>
      <c r="E5693" s="210" t="s">
        <v>357</v>
      </c>
      <c r="F5693" s="209" t="s">
        <v>357</v>
      </c>
      <c r="G5693" s="209">
        <v>102323</v>
      </c>
      <c r="H5693" s="209" t="s">
        <v>11262</v>
      </c>
      <c r="I5693" s="209" t="s">
        <v>152</v>
      </c>
      <c r="J5693" s="209" t="s">
        <v>5389</v>
      </c>
      <c r="K5693" s="210">
        <v>13.53</v>
      </c>
      <c r="L5693" s="209" t="s">
        <v>5390</v>
      </c>
    </row>
    <row r="5694" spans="1:12" ht="13.5">
      <c r="A5694" s="209" t="s">
        <v>11067</v>
      </c>
      <c r="B5694" s="209" t="s">
        <v>11068</v>
      </c>
      <c r="C5694" s="209" t="s">
        <v>11195</v>
      </c>
      <c r="D5694" s="209" t="s">
        <v>11196</v>
      </c>
      <c r="E5694" s="210" t="s">
        <v>357</v>
      </c>
      <c r="F5694" s="209" t="s">
        <v>357</v>
      </c>
      <c r="G5694" s="209">
        <v>102324</v>
      </c>
      <c r="H5694" s="209" t="s">
        <v>11263</v>
      </c>
      <c r="I5694" s="209" t="s">
        <v>152</v>
      </c>
      <c r="J5694" s="209" t="s">
        <v>5389</v>
      </c>
      <c r="K5694" s="210">
        <v>13.36</v>
      </c>
      <c r="L5694" s="209" t="s">
        <v>5390</v>
      </c>
    </row>
    <row r="5695" spans="1:12" ht="13.5">
      <c r="A5695" s="209" t="s">
        <v>11067</v>
      </c>
      <c r="B5695" s="209" t="s">
        <v>11068</v>
      </c>
      <c r="C5695" s="209" t="s">
        <v>11195</v>
      </c>
      <c r="D5695" s="209" t="s">
        <v>11196</v>
      </c>
      <c r="E5695" s="210" t="s">
        <v>357</v>
      </c>
      <c r="F5695" s="209" t="s">
        <v>357</v>
      </c>
      <c r="G5695" s="209">
        <v>102325</v>
      </c>
      <c r="H5695" s="209" t="s">
        <v>11264</v>
      </c>
      <c r="I5695" s="209" t="s">
        <v>152</v>
      </c>
      <c r="J5695" s="209" t="s">
        <v>5389</v>
      </c>
      <c r="K5695" s="210">
        <v>12.16</v>
      </c>
      <c r="L5695" s="209" t="s">
        <v>5390</v>
      </c>
    </row>
    <row r="5696" spans="1:12" ht="13.5">
      <c r="A5696" s="209" t="s">
        <v>11067</v>
      </c>
      <c r="B5696" s="209" t="s">
        <v>11068</v>
      </c>
      <c r="C5696" s="209" t="s">
        <v>11195</v>
      </c>
      <c r="D5696" s="209" t="s">
        <v>11196</v>
      </c>
      <c r="E5696" s="210" t="s">
        <v>357</v>
      </c>
      <c r="F5696" s="209" t="s">
        <v>357</v>
      </c>
      <c r="G5696" s="209">
        <v>102326</v>
      </c>
      <c r="H5696" s="209" t="s">
        <v>11265</v>
      </c>
      <c r="I5696" s="209" t="s">
        <v>152</v>
      </c>
      <c r="J5696" s="209" t="s">
        <v>5389</v>
      </c>
      <c r="K5696" s="210">
        <v>8.7899999999999991</v>
      </c>
      <c r="L5696" s="209" t="s">
        <v>5390</v>
      </c>
    </row>
    <row r="5697" spans="1:12" ht="13.5">
      <c r="A5697" s="209" t="s">
        <v>11067</v>
      </c>
      <c r="B5697" s="209" t="s">
        <v>11068</v>
      </c>
      <c r="C5697" s="209" t="s">
        <v>11195</v>
      </c>
      <c r="D5697" s="209" t="s">
        <v>11196</v>
      </c>
      <c r="E5697" s="210" t="s">
        <v>357</v>
      </c>
      <c r="F5697" s="209" t="s">
        <v>357</v>
      </c>
      <c r="G5697" s="209">
        <v>102327</v>
      </c>
      <c r="H5697" s="209" t="s">
        <v>11266</v>
      </c>
      <c r="I5697" s="209" t="s">
        <v>152</v>
      </c>
      <c r="J5697" s="209" t="s">
        <v>5389</v>
      </c>
      <c r="K5697" s="210">
        <v>7.47</v>
      </c>
      <c r="L5697" s="209" t="s">
        <v>5390</v>
      </c>
    </row>
    <row r="5698" spans="1:12" ht="13.5">
      <c r="A5698" s="209" t="s">
        <v>11067</v>
      </c>
      <c r="B5698" s="209" t="s">
        <v>11068</v>
      </c>
      <c r="C5698" s="209" t="s">
        <v>11195</v>
      </c>
      <c r="D5698" s="209" t="s">
        <v>11196</v>
      </c>
      <c r="E5698" s="210" t="s">
        <v>357</v>
      </c>
      <c r="F5698" s="209" t="s">
        <v>357</v>
      </c>
      <c r="G5698" s="209">
        <v>102328</v>
      </c>
      <c r="H5698" s="209" t="s">
        <v>11267</v>
      </c>
      <c r="I5698" s="209" t="s">
        <v>152</v>
      </c>
      <c r="J5698" s="209" t="s">
        <v>5389</v>
      </c>
      <c r="K5698" s="210">
        <v>7.36</v>
      </c>
      <c r="L5698" s="209" t="s">
        <v>5390</v>
      </c>
    </row>
    <row r="5699" spans="1:12" ht="13.5">
      <c r="A5699" s="209" t="s">
        <v>11067</v>
      </c>
      <c r="B5699" s="209" t="s">
        <v>11068</v>
      </c>
      <c r="C5699" s="209" t="s">
        <v>11195</v>
      </c>
      <c r="D5699" s="209" t="s">
        <v>11196</v>
      </c>
      <c r="E5699" s="210" t="s">
        <v>357</v>
      </c>
      <c r="F5699" s="209" t="s">
        <v>357</v>
      </c>
      <c r="G5699" s="209">
        <v>102329</v>
      </c>
      <c r="H5699" s="209" t="s">
        <v>11268</v>
      </c>
      <c r="I5699" s="209" t="s">
        <v>152</v>
      </c>
      <c r="J5699" s="209" t="s">
        <v>5389</v>
      </c>
      <c r="K5699" s="210">
        <v>6.72</v>
      </c>
      <c r="L5699" s="209" t="s">
        <v>5390</v>
      </c>
    </row>
    <row r="5700" spans="1:12" ht="13.5">
      <c r="A5700" s="209" t="s">
        <v>11067</v>
      </c>
      <c r="B5700" s="209" t="s">
        <v>11068</v>
      </c>
      <c r="C5700" s="209" t="s">
        <v>11269</v>
      </c>
      <c r="D5700" s="209" t="s">
        <v>11270</v>
      </c>
      <c r="E5700" s="210" t="s">
        <v>357</v>
      </c>
      <c r="F5700" s="209" t="s">
        <v>357</v>
      </c>
      <c r="G5700" s="209">
        <v>94304</v>
      </c>
      <c r="H5700" s="209" t="s">
        <v>11271</v>
      </c>
      <c r="I5700" s="209" t="s">
        <v>152</v>
      </c>
      <c r="J5700" s="209" t="s">
        <v>5389</v>
      </c>
      <c r="K5700" s="210">
        <v>62.84</v>
      </c>
      <c r="L5700" s="209" t="s">
        <v>5390</v>
      </c>
    </row>
    <row r="5701" spans="1:12" ht="13.5">
      <c r="A5701" s="209" t="s">
        <v>11067</v>
      </c>
      <c r="B5701" s="209" t="s">
        <v>11068</v>
      </c>
      <c r="C5701" s="209" t="s">
        <v>11269</v>
      </c>
      <c r="D5701" s="209" t="s">
        <v>11270</v>
      </c>
      <c r="E5701" s="210" t="s">
        <v>357</v>
      </c>
      <c r="F5701" s="209" t="s">
        <v>357</v>
      </c>
      <c r="G5701" s="209">
        <v>94305</v>
      </c>
      <c r="H5701" s="209" t="s">
        <v>11272</v>
      </c>
      <c r="I5701" s="209" t="s">
        <v>152</v>
      </c>
      <c r="J5701" s="209" t="s">
        <v>5389</v>
      </c>
      <c r="K5701" s="210">
        <v>59.81</v>
      </c>
      <c r="L5701" s="209" t="s">
        <v>5390</v>
      </c>
    </row>
    <row r="5702" spans="1:12" ht="13.5">
      <c r="A5702" s="209" t="s">
        <v>11067</v>
      </c>
      <c r="B5702" s="209" t="s">
        <v>11068</v>
      </c>
      <c r="C5702" s="209" t="s">
        <v>11269</v>
      </c>
      <c r="D5702" s="209" t="s">
        <v>11270</v>
      </c>
      <c r="E5702" s="210" t="s">
        <v>357</v>
      </c>
      <c r="F5702" s="209" t="s">
        <v>357</v>
      </c>
      <c r="G5702" s="209">
        <v>94306</v>
      </c>
      <c r="H5702" s="209" t="s">
        <v>11273</v>
      </c>
      <c r="I5702" s="209" t="s">
        <v>152</v>
      </c>
      <c r="J5702" s="209" t="s">
        <v>5389</v>
      </c>
      <c r="K5702" s="210">
        <v>55.97</v>
      </c>
      <c r="L5702" s="209" t="s">
        <v>5390</v>
      </c>
    </row>
    <row r="5703" spans="1:12" ht="13.5">
      <c r="A5703" s="209" t="s">
        <v>11067</v>
      </c>
      <c r="B5703" s="209" t="s">
        <v>11068</v>
      </c>
      <c r="C5703" s="209" t="s">
        <v>11269</v>
      </c>
      <c r="D5703" s="209" t="s">
        <v>11270</v>
      </c>
      <c r="E5703" s="210" t="s">
        <v>357</v>
      </c>
      <c r="F5703" s="209" t="s">
        <v>357</v>
      </c>
      <c r="G5703" s="209">
        <v>94307</v>
      </c>
      <c r="H5703" s="209" t="s">
        <v>11274</v>
      </c>
      <c r="I5703" s="209" t="s">
        <v>152</v>
      </c>
      <c r="J5703" s="209" t="s">
        <v>5389</v>
      </c>
      <c r="K5703" s="210">
        <v>56.87</v>
      </c>
      <c r="L5703" s="209" t="s">
        <v>5390</v>
      </c>
    </row>
    <row r="5704" spans="1:12" ht="13.5">
      <c r="A5704" s="209" t="s">
        <v>11067</v>
      </c>
      <c r="B5704" s="209" t="s">
        <v>11068</v>
      </c>
      <c r="C5704" s="209" t="s">
        <v>11269</v>
      </c>
      <c r="D5704" s="209" t="s">
        <v>11270</v>
      </c>
      <c r="E5704" s="210" t="s">
        <v>357</v>
      </c>
      <c r="F5704" s="209" t="s">
        <v>357</v>
      </c>
      <c r="G5704" s="209">
        <v>94308</v>
      </c>
      <c r="H5704" s="209" t="s">
        <v>11275</v>
      </c>
      <c r="I5704" s="209" t="s">
        <v>152</v>
      </c>
      <c r="J5704" s="209" t="s">
        <v>5389</v>
      </c>
      <c r="K5704" s="210">
        <v>54.41</v>
      </c>
      <c r="L5704" s="209" t="s">
        <v>5390</v>
      </c>
    </row>
    <row r="5705" spans="1:12" ht="13.5">
      <c r="A5705" s="209" t="s">
        <v>11067</v>
      </c>
      <c r="B5705" s="209" t="s">
        <v>11068</v>
      </c>
      <c r="C5705" s="209" t="s">
        <v>11269</v>
      </c>
      <c r="D5705" s="209" t="s">
        <v>11270</v>
      </c>
      <c r="E5705" s="210" t="s">
        <v>357</v>
      </c>
      <c r="F5705" s="209" t="s">
        <v>357</v>
      </c>
      <c r="G5705" s="209">
        <v>94309</v>
      </c>
      <c r="H5705" s="209" t="s">
        <v>11276</v>
      </c>
      <c r="I5705" s="209" t="s">
        <v>152</v>
      </c>
      <c r="J5705" s="209" t="s">
        <v>5389</v>
      </c>
      <c r="K5705" s="210">
        <v>55.56</v>
      </c>
      <c r="L5705" s="209" t="s">
        <v>5390</v>
      </c>
    </row>
    <row r="5706" spans="1:12" ht="13.5">
      <c r="A5706" s="209" t="s">
        <v>11067</v>
      </c>
      <c r="B5706" s="209" t="s">
        <v>11068</v>
      </c>
      <c r="C5706" s="209" t="s">
        <v>11269</v>
      </c>
      <c r="D5706" s="209" t="s">
        <v>11270</v>
      </c>
      <c r="E5706" s="210" t="s">
        <v>357</v>
      </c>
      <c r="F5706" s="209" t="s">
        <v>357</v>
      </c>
      <c r="G5706" s="209">
        <v>94310</v>
      </c>
      <c r="H5706" s="209" t="s">
        <v>11277</v>
      </c>
      <c r="I5706" s="209" t="s">
        <v>152</v>
      </c>
      <c r="J5706" s="209" t="s">
        <v>5389</v>
      </c>
      <c r="K5706" s="210">
        <v>53.62</v>
      </c>
      <c r="L5706" s="209" t="s">
        <v>5390</v>
      </c>
    </row>
    <row r="5707" spans="1:12" ht="13.5">
      <c r="A5707" s="209" t="s">
        <v>11067</v>
      </c>
      <c r="B5707" s="209" t="s">
        <v>11068</v>
      </c>
      <c r="C5707" s="209" t="s">
        <v>11269</v>
      </c>
      <c r="D5707" s="209" t="s">
        <v>11270</v>
      </c>
      <c r="E5707" s="210" t="s">
        <v>357</v>
      </c>
      <c r="F5707" s="209" t="s">
        <v>357</v>
      </c>
      <c r="G5707" s="209">
        <v>94315</v>
      </c>
      <c r="H5707" s="209" t="s">
        <v>11278</v>
      </c>
      <c r="I5707" s="209" t="s">
        <v>152</v>
      </c>
      <c r="J5707" s="209" t="s">
        <v>5389</v>
      </c>
      <c r="K5707" s="210">
        <v>66.77</v>
      </c>
      <c r="L5707" s="209" t="s">
        <v>5390</v>
      </c>
    </row>
    <row r="5708" spans="1:12" ht="13.5">
      <c r="A5708" s="209" t="s">
        <v>11067</v>
      </c>
      <c r="B5708" s="209" t="s">
        <v>11068</v>
      </c>
      <c r="C5708" s="209" t="s">
        <v>11269</v>
      </c>
      <c r="D5708" s="209" t="s">
        <v>11270</v>
      </c>
      <c r="E5708" s="210" t="s">
        <v>357</v>
      </c>
      <c r="F5708" s="209" t="s">
        <v>357</v>
      </c>
      <c r="G5708" s="209">
        <v>94316</v>
      </c>
      <c r="H5708" s="209" t="s">
        <v>11279</v>
      </c>
      <c r="I5708" s="209" t="s">
        <v>152</v>
      </c>
      <c r="J5708" s="209" t="s">
        <v>5389</v>
      </c>
      <c r="K5708" s="210">
        <v>60.29</v>
      </c>
      <c r="L5708" s="209" t="s">
        <v>5390</v>
      </c>
    </row>
    <row r="5709" spans="1:12" ht="13.5">
      <c r="A5709" s="209" t="s">
        <v>11067</v>
      </c>
      <c r="B5709" s="209" t="s">
        <v>11068</v>
      </c>
      <c r="C5709" s="209" t="s">
        <v>11269</v>
      </c>
      <c r="D5709" s="209" t="s">
        <v>11270</v>
      </c>
      <c r="E5709" s="210" t="s">
        <v>357</v>
      </c>
      <c r="F5709" s="209" t="s">
        <v>357</v>
      </c>
      <c r="G5709" s="209">
        <v>94317</v>
      </c>
      <c r="H5709" s="209" t="s">
        <v>11280</v>
      </c>
      <c r="I5709" s="209" t="s">
        <v>152</v>
      </c>
      <c r="J5709" s="209" t="s">
        <v>5389</v>
      </c>
      <c r="K5709" s="210">
        <v>57.42</v>
      </c>
      <c r="L5709" s="209" t="s">
        <v>5390</v>
      </c>
    </row>
    <row r="5710" spans="1:12" ht="13.5">
      <c r="A5710" s="209" t="s">
        <v>11067</v>
      </c>
      <c r="B5710" s="209" t="s">
        <v>11068</v>
      </c>
      <c r="C5710" s="209" t="s">
        <v>11269</v>
      </c>
      <c r="D5710" s="209" t="s">
        <v>11270</v>
      </c>
      <c r="E5710" s="210" t="s">
        <v>357</v>
      </c>
      <c r="F5710" s="209" t="s">
        <v>357</v>
      </c>
      <c r="G5710" s="209">
        <v>94318</v>
      </c>
      <c r="H5710" s="209" t="s">
        <v>11281</v>
      </c>
      <c r="I5710" s="209" t="s">
        <v>152</v>
      </c>
      <c r="J5710" s="209" t="s">
        <v>5389</v>
      </c>
      <c r="K5710" s="210">
        <v>53.75</v>
      </c>
      <c r="L5710" s="209" t="s">
        <v>5390</v>
      </c>
    </row>
    <row r="5711" spans="1:12" ht="13.5">
      <c r="A5711" s="209" t="s">
        <v>11067</v>
      </c>
      <c r="B5711" s="209" t="s">
        <v>11068</v>
      </c>
      <c r="C5711" s="209" t="s">
        <v>11269</v>
      </c>
      <c r="D5711" s="209" t="s">
        <v>11270</v>
      </c>
      <c r="E5711" s="210" t="s">
        <v>357</v>
      </c>
      <c r="F5711" s="209" t="s">
        <v>357</v>
      </c>
      <c r="G5711" s="209">
        <v>94319</v>
      </c>
      <c r="H5711" s="209" t="s">
        <v>11282</v>
      </c>
      <c r="I5711" s="209" t="s">
        <v>152</v>
      </c>
      <c r="J5711" s="209" t="s">
        <v>5389</v>
      </c>
      <c r="K5711" s="210">
        <v>69.81</v>
      </c>
      <c r="L5711" s="209" t="s">
        <v>5390</v>
      </c>
    </row>
    <row r="5712" spans="1:12" ht="13.5">
      <c r="A5712" s="209" t="s">
        <v>11067</v>
      </c>
      <c r="B5712" s="209" t="s">
        <v>11068</v>
      </c>
      <c r="C5712" s="209" t="s">
        <v>11269</v>
      </c>
      <c r="D5712" s="209" t="s">
        <v>11270</v>
      </c>
      <c r="E5712" s="210" t="s">
        <v>357</v>
      </c>
      <c r="F5712" s="209" t="s">
        <v>357</v>
      </c>
      <c r="G5712" s="209">
        <v>94327</v>
      </c>
      <c r="H5712" s="209" t="s">
        <v>11283</v>
      </c>
      <c r="I5712" s="209" t="s">
        <v>152</v>
      </c>
      <c r="J5712" s="209" t="s">
        <v>5389</v>
      </c>
      <c r="K5712" s="210">
        <v>95.96</v>
      </c>
      <c r="L5712" s="209" t="s">
        <v>5390</v>
      </c>
    </row>
    <row r="5713" spans="1:12" ht="13.5">
      <c r="A5713" s="209" t="s">
        <v>11067</v>
      </c>
      <c r="B5713" s="209" t="s">
        <v>11068</v>
      </c>
      <c r="C5713" s="209" t="s">
        <v>11269</v>
      </c>
      <c r="D5713" s="209" t="s">
        <v>11270</v>
      </c>
      <c r="E5713" s="210" t="s">
        <v>357</v>
      </c>
      <c r="F5713" s="209" t="s">
        <v>357</v>
      </c>
      <c r="G5713" s="209">
        <v>94328</v>
      </c>
      <c r="H5713" s="209" t="s">
        <v>11284</v>
      </c>
      <c r="I5713" s="209" t="s">
        <v>152</v>
      </c>
      <c r="J5713" s="209" t="s">
        <v>5389</v>
      </c>
      <c r="K5713" s="210">
        <v>92.93</v>
      </c>
      <c r="L5713" s="209" t="s">
        <v>5390</v>
      </c>
    </row>
    <row r="5714" spans="1:12" ht="13.5">
      <c r="A5714" s="209" t="s">
        <v>11067</v>
      </c>
      <c r="B5714" s="209" t="s">
        <v>11068</v>
      </c>
      <c r="C5714" s="209" t="s">
        <v>11269</v>
      </c>
      <c r="D5714" s="209" t="s">
        <v>11270</v>
      </c>
      <c r="E5714" s="210" t="s">
        <v>357</v>
      </c>
      <c r="F5714" s="209" t="s">
        <v>357</v>
      </c>
      <c r="G5714" s="209">
        <v>94329</v>
      </c>
      <c r="H5714" s="209" t="s">
        <v>11285</v>
      </c>
      <c r="I5714" s="209" t="s">
        <v>152</v>
      </c>
      <c r="J5714" s="209" t="s">
        <v>5389</v>
      </c>
      <c r="K5714" s="210">
        <v>89.09</v>
      </c>
      <c r="L5714" s="209" t="s">
        <v>5390</v>
      </c>
    </row>
    <row r="5715" spans="1:12" ht="13.5">
      <c r="A5715" s="209" t="s">
        <v>11067</v>
      </c>
      <c r="B5715" s="209" t="s">
        <v>11068</v>
      </c>
      <c r="C5715" s="209" t="s">
        <v>11269</v>
      </c>
      <c r="D5715" s="209" t="s">
        <v>11270</v>
      </c>
      <c r="E5715" s="210" t="s">
        <v>357</v>
      </c>
      <c r="F5715" s="209" t="s">
        <v>357</v>
      </c>
      <c r="G5715" s="209">
        <v>94330</v>
      </c>
      <c r="H5715" s="209" t="s">
        <v>11286</v>
      </c>
      <c r="I5715" s="209" t="s">
        <v>152</v>
      </c>
      <c r="J5715" s="209" t="s">
        <v>5389</v>
      </c>
      <c r="K5715" s="210">
        <v>89.99</v>
      </c>
      <c r="L5715" s="209" t="s">
        <v>5390</v>
      </c>
    </row>
    <row r="5716" spans="1:12" ht="13.5">
      <c r="A5716" s="209" t="s">
        <v>11067</v>
      </c>
      <c r="B5716" s="209" t="s">
        <v>11068</v>
      </c>
      <c r="C5716" s="209" t="s">
        <v>11269</v>
      </c>
      <c r="D5716" s="209" t="s">
        <v>11270</v>
      </c>
      <c r="E5716" s="210" t="s">
        <v>357</v>
      </c>
      <c r="F5716" s="209" t="s">
        <v>357</v>
      </c>
      <c r="G5716" s="209">
        <v>94331</v>
      </c>
      <c r="H5716" s="209" t="s">
        <v>11287</v>
      </c>
      <c r="I5716" s="209" t="s">
        <v>152</v>
      </c>
      <c r="J5716" s="209" t="s">
        <v>5389</v>
      </c>
      <c r="K5716" s="210">
        <v>87.53</v>
      </c>
      <c r="L5716" s="209" t="s">
        <v>5390</v>
      </c>
    </row>
    <row r="5717" spans="1:12" ht="13.5">
      <c r="A5717" s="209" t="s">
        <v>11067</v>
      </c>
      <c r="B5717" s="209" t="s">
        <v>11068</v>
      </c>
      <c r="C5717" s="209" t="s">
        <v>11269</v>
      </c>
      <c r="D5717" s="209" t="s">
        <v>11270</v>
      </c>
      <c r="E5717" s="210" t="s">
        <v>357</v>
      </c>
      <c r="F5717" s="209" t="s">
        <v>357</v>
      </c>
      <c r="G5717" s="209">
        <v>94332</v>
      </c>
      <c r="H5717" s="209" t="s">
        <v>11288</v>
      </c>
      <c r="I5717" s="209" t="s">
        <v>152</v>
      </c>
      <c r="J5717" s="209" t="s">
        <v>5389</v>
      </c>
      <c r="K5717" s="210">
        <v>88.68</v>
      </c>
      <c r="L5717" s="209" t="s">
        <v>5390</v>
      </c>
    </row>
    <row r="5718" spans="1:12" ht="13.5">
      <c r="A5718" s="209" t="s">
        <v>11067</v>
      </c>
      <c r="B5718" s="209" t="s">
        <v>11068</v>
      </c>
      <c r="C5718" s="209" t="s">
        <v>11269</v>
      </c>
      <c r="D5718" s="209" t="s">
        <v>11270</v>
      </c>
      <c r="E5718" s="210" t="s">
        <v>357</v>
      </c>
      <c r="F5718" s="209" t="s">
        <v>357</v>
      </c>
      <c r="G5718" s="209">
        <v>94333</v>
      </c>
      <c r="H5718" s="209" t="s">
        <v>11289</v>
      </c>
      <c r="I5718" s="209" t="s">
        <v>152</v>
      </c>
      <c r="J5718" s="209" t="s">
        <v>5389</v>
      </c>
      <c r="K5718" s="210">
        <v>86.74</v>
      </c>
      <c r="L5718" s="209" t="s">
        <v>5390</v>
      </c>
    </row>
    <row r="5719" spans="1:12" ht="13.5">
      <c r="A5719" s="209" t="s">
        <v>11067</v>
      </c>
      <c r="B5719" s="209" t="s">
        <v>11068</v>
      </c>
      <c r="C5719" s="209" t="s">
        <v>11269</v>
      </c>
      <c r="D5719" s="209" t="s">
        <v>11270</v>
      </c>
      <c r="E5719" s="210" t="s">
        <v>357</v>
      </c>
      <c r="F5719" s="209" t="s">
        <v>357</v>
      </c>
      <c r="G5719" s="209">
        <v>94338</v>
      </c>
      <c r="H5719" s="209" t="s">
        <v>11290</v>
      </c>
      <c r="I5719" s="209" t="s">
        <v>152</v>
      </c>
      <c r="J5719" s="209" t="s">
        <v>5389</v>
      </c>
      <c r="K5719" s="210">
        <v>99.89</v>
      </c>
      <c r="L5719" s="209" t="s">
        <v>5390</v>
      </c>
    </row>
    <row r="5720" spans="1:12" ht="13.5">
      <c r="A5720" s="209" t="s">
        <v>11067</v>
      </c>
      <c r="B5720" s="209" t="s">
        <v>11068</v>
      </c>
      <c r="C5720" s="209" t="s">
        <v>11269</v>
      </c>
      <c r="D5720" s="209" t="s">
        <v>11270</v>
      </c>
      <c r="E5720" s="210" t="s">
        <v>357</v>
      </c>
      <c r="F5720" s="209" t="s">
        <v>357</v>
      </c>
      <c r="G5720" s="209">
        <v>94339</v>
      </c>
      <c r="H5720" s="209" t="s">
        <v>11291</v>
      </c>
      <c r="I5720" s="209" t="s">
        <v>152</v>
      </c>
      <c r="J5720" s="209" t="s">
        <v>5389</v>
      </c>
      <c r="K5720" s="210">
        <v>93.41</v>
      </c>
      <c r="L5720" s="209" t="s">
        <v>5390</v>
      </c>
    </row>
    <row r="5721" spans="1:12" ht="13.5">
      <c r="A5721" s="209" t="s">
        <v>11067</v>
      </c>
      <c r="B5721" s="209" t="s">
        <v>11068</v>
      </c>
      <c r="C5721" s="209" t="s">
        <v>11269</v>
      </c>
      <c r="D5721" s="209" t="s">
        <v>11270</v>
      </c>
      <c r="E5721" s="210" t="s">
        <v>357</v>
      </c>
      <c r="F5721" s="209" t="s">
        <v>357</v>
      </c>
      <c r="G5721" s="209">
        <v>94340</v>
      </c>
      <c r="H5721" s="209" t="s">
        <v>11292</v>
      </c>
      <c r="I5721" s="209" t="s">
        <v>152</v>
      </c>
      <c r="J5721" s="209" t="s">
        <v>5389</v>
      </c>
      <c r="K5721" s="210">
        <v>90.54</v>
      </c>
      <c r="L5721" s="209" t="s">
        <v>5390</v>
      </c>
    </row>
    <row r="5722" spans="1:12" ht="13.5">
      <c r="A5722" s="209" t="s">
        <v>11067</v>
      </c>
      <c r="B5722" s="209" t="s">
        <v>11068</v>
      </c>
      <c r="C5722" s="209" t="s">
        <v>11269</v>
      </c>
      <c r="D5722" s="209" t="s">
        <v>11270</v>
      </c>
      <c r="E5722" s="210" t="s">
        <v>357</v>
      </c>
      <c r="F5722" s="209" t="s">
        <v>357</v>
      </c>
      <c r="G5722" s="209">
        <v>94341</v>
      </c>
      <c r="H5722" s="209" t="s">
        <v>11293</v>
      </c>
      <c r="I5722" s="209" t="s">
        <v>152</v>
      </c>
      <c r="J5722" s="209" t="s">
        <v>5389</v>
      </c>
      <c r="K5722" s="210">
        <v>86.87</v>
      </c>
      <c r="L5722" s="209" t="s">
        <v>5390</v>
      </c>
    </row>
    <row r="5723" spans="1:12" ht="13.5">
      <c r="A5723" s="209" t="s">
        <v>11067</v>
      </c>
      <c r="B5723" s="209" t="s">
        <v>11068</v>
      </c>
      <c r="C5723" s="209" t="s">
        <v>11269</v>
      </c>
      <c r="D5723" s="209" t="s">
        <v>11270</v>
      </c>
      <c r="E5723" s="210" t="s">
        <v>357</v>
      </c>
      <c r="F5723" s="209" t="s">
        <v>357</v>
      </c>
      <c r="G5723" s="209">
        <v>94342</v>
      </c>
      <c r="H5723" s="209" t="s">
        <v>11294</v>
      </c>
      <c r="I5723" s="209" t="s">
        <v>152</v>
      </c>
      <c r="J5723" s="209" t="s">
        <v>5389</v>
      </c>
      <c r="K5723" s="210">
        <v>102.93</v>
      </c>
      <c r="L5723" s="209" t="s">
        <v>5390</v>
      </c>
    </row>
    <row r="5724" spans="1:12" ht="13.5">
      <c r="A5724" s="209" t="s">
        <v>11067</v>
      </c>
      <c r="B5724" s="209" t="s">
        <v>11068</v>
      </c>
      <c r="C5724" s="209" t="s">
        <v>11269</v>
      </c>
      <c r="D5724" s="209" t="s">
        <v>11270</v>
      </c>
      <c r="E5724" s="210" t="s">
        <v>357</v>
      </c>
      <c r="F5724" s="209" t="s">
        <v>357</v>
      </c>
      <c r="G5724" s="209">
        <v>96385</v>
      </c>
      <c r="H5724" s="209" t="s">
        <v>11295</v>
      </c>
      <c r="I5724" s="209" t="s">
        <v>152</v>
      </c>
      <c r="J5724" s="209" t="s">
        <v>5389</v>
      </c>
      <c r="K5724" s="210">
        <v>9.75</v>
      </c>
      <c r="L5724" s="209" t="s">
        <v>5390</v>
      </c>
    </row>
    <row r="5725" spans="1:12" ht="13.5">
      <c r="A5725" s="209" t="s">
        <v>11067</v>
      </c>
      <c r="B5725" s="209" t="s">
        <v>11068</v>
      </c>
      <c r="C5725" s="209" t="s">
        <v>11269</v>
      </c>
      <c r="D5725" s="209" t="s">
        <v>11270</v>
      </c>
      <c r="E5725" s="210" t="s">
        <v>357</v>
      </c>
      <c r="F5725" s="209" t="s">
        <v>357</v>
      </c>
      <c r="G5725" s="209">
        <v>96386</v>
      </c>
      <c r="H5725" s="209" t="s">
        <v>11296</v>
      </c>
      <c r="I5725" s="209" t="s">
        <v>152</v>
      </c>
      <c r="J5725" s="209" t="s">
        <v>5389</v>
      </c>
      <c r="K5725" s="210">
        <v>7.13</v>
      </c>
      <c r="L5725" s="209" t="s">
        <v>5390</v>
      </c>
    </row>
    <row r="5726" spans="1:12" ht="13.5">
      <c r="A5726" s="209" t="s">
        <v>11067</v>
      </c>
      <c r="B5726" s="209" t="s">
        <v>11068</v>
      </c>
      <c r="C5726" s="209" t="s">
        <v>11297</v>
      </c>
      <c r="D5726" s="209" t="s">
        <v>11298</v>
      </c>
      <c r="E5726" s="210" t="s">
        <v>357</v>
      </c>
      <c r="F5726" s="209" t="s">
        <v>357</v>
      </c>
      <c r="G5726" s="209">
        <v>93360</v>
      </c>
      <c r="H5726" s="209" t="s">
        <v>11299</v>
      </c>
      <c r="I5726" s="209" t="s">
        <v>152</v>
      </c>
      <c r="J5726" s="209" t="s">
        <v>5389</v>
      </c>
      <c r="K5726" s="210">
        <v>18.45</v>
      </c>
      <c r="L5726" s="209" t="s">
        <v>5390</v>
      </c>
    </row>
    <row r="5727" spans="1:12" ht="13.5">
      <c r="A5727" s="209" t="s">
        <v>11067</v>
      </c>
      <c r="B5727" s="209" t="s">
        <v>11068</v>
      </c>
      <c r="C5727" s="209" t="s">
        <v>11297</v>
      </c>
      <c r="D5727" s="209" t="s">
        <v>11298</v>
      </c>
      <c r="E5727" s="210" t="s">
        <v>357</v>
      </c>
      <c r="F5727" s="209" t="s">
        <v>357</v>
      </c>
      <c r="G5727" s="209">
        <v>93361</v>
      </c>
      <c r="H5727" s="209" t="s">
        <v>11300</v>
      </c>
      <c r="I5727" s="209" t="s">
        <v>152</v>
      </c>
      <c r="J5727" s="209" t="s">
        <v>5389</v>
      </c>
      <c r="K5727" s="210">
        <v>15.53</v>
      </c>
      <c r="L5727" s="209" t="s">
        <v>5390</v>
      </c>
    </row>
    <row r="5728" spans="1:12" ht="13.5">
      <c r="A5728" s="209" t="s">
        <v>11067</v>
      </c>
      <c r="B5728" s="209" t="s">
        <v>11068</v>
      </c>
      <c r="C5728" s="209" t="s">
        <v>11297</v>
      </c>
      <c r="D5728" s="209" t="s">
        <v>11298</v>
      </c>
      <c r="E5728" s="210" t="s">
        <v>357</v>
      </c>
      <c r="F5728" s="209" t="s">
        <v>357</v>
      </c>
      <c r="G5728" s="209">
        <v>93362</v>
      </c>
      <c r="H5728" s="209" t="s">
        <v>11301</v>
      </c>
      <c r="I5728" s="209" t="s">
        <v>152</v>
      </c>
      <c r="J5728" s="209" t="s">
        <v>5389</v>
      </c>
      <c r="K5728" s="210">
        <v>11.61</v>
      </c>
      <c r="L5728" s="209" t="s">
        <v>5390</v>
      </c>
    </row>
    <row r="5729" spans="1:12" ht="13.5">
      <c r="A5729" s="209" t="s">
        <v>11067</v>
      </c>
      <c r="B5729" s="209" t="s">
        <v>11068</v>
      </c>
      <c r="C5729" s="209" t="s">
        <v>11297</v>
      </c>
      <c r="D5729" s="209" t="s">
        <v>11298</v>
      </c>
      <c r="E5729" s="210" t="s">
        <v>357</v>
      </c>
      <c r="F5729" s="209" t="s">
        <v>357</v>
      </c>
      <c r="G5729" s="209">
        <v>93363</v>
      </c>
      <c r="H5729" s="209" t="s">
        <v>11302</v>
      </c>
      <c r="I5729" s="209" t="s">
        <v>152</v>
      </c>
      <c r="J5729" s="209" t="s">
        <v>5389</v>
      </c>
      <c r="K5729" s="210">
        <v>12.49</v>
      </c>
      <c r="L5729" s="209" t="s">
        <v>5390</v>
      </c>
    </row>
    <row r="5730" spans="1:12" ht="13.5">
      <c r="A5730" s="209" t="s">
        <v>11067</v>
      </c>
      <c r="B5730" s="209" t="s">
        <v>11068</v>
      </c>
      <c r="C5730" s="209" t="s">
        <v>11297</v>
      </c>
      <c r="D5730" s="209" t="s">
        <v>11298</v>
      </c>
      <c r="E5730" s="210" t="s">
        <v>357</v>
      </c>
      <c r="F5730" s="209" t="s">
        <v>357</v>
      </c>
      <c r="G5730" s="209">
        <v>93364</v>
      </c>
      <c r="H5730" s="209" t="s">
        <v>11303</v>
      </c>
      <c r="I5730" s="209" t="s">
        <v>152</v>
      </c>
      <c r="J5730" s="209" t="s">
        <v>5389</v>
      </c>
      <c r="K5730" s="210">
        <v>10.02</v>
      </c>
      <c r="L5730" s="209" t="s">
        <v>5390</v>
      </c>
    </row>
    <row r="5731" spans="1:12" ht="13.5">
      <c r="A5731" s="209" t="s">
        <v>11067</v>
      </c>
      <c r="B5731" s="209" t="s">
        <v>11068</v>
      </c>
      <c r="C5731" s="209" t="s">
        <v>11297</v>
      </c>
      <c r="D5731" s="209" t="s">
        <v>11298</v>
      </c>
      <c r="E5731" s="210" t="s">
        <v>357</v>
      </c>
      <c r="F5731" s="209" t="s">
        <v>357</v>
      </c>
      <c r="G5731" s="209">
        <v>93365</v>
      </c>
      <c r="H5731" s="209" t="s">
        <v>11304</v>
      </c>
      <c r="I5731" s="209" t="s">
        <v>152</v>
      </c>
      <c r="J5731" s="209" t="s">
        <v>5389</v>
      </c>
      <c r="K5731" s="210">
        <v>11.1</v>
      </c>
      <c r="L5731" s="209" t="s">
        <v>5390</v>
      </c>
    </row>
    <row r="5732" spans="1:12" ht="13.5">
      <c r="A5732" s="209" t="s">
        <v>11067</v>
      </c>
      <c r="B5732" s="209" t="s">
        <v>11068</v>
      </c>
      <c r="C5732" s="209" t="s">
        <v>11297</v>
      </c>
      <c r="D5732" s="209" t="s">
        <v>11298</v>
      </c>
      <c r="E5732" s="210" t="s">
        <v>357</v>
      </c>
      <c r="F5732" s="209" t="s">
        <v>357</v>
      </c>
      <c r="G5732" s="209">
        <v>93366</v>
      </c>
      <c r="H5732" s="209" t="s">
        <v>11305</v>
      </c>
      <c r="I5732" s="209" t="s">
        <v>152</v>
      </c>
      <c r="J5732" s="209" t="s">
        <v>5389</v>
      </c>
      <c r="K5732" s="210">
        <v>9.26</v>
      </c>
      <c r="L5732" s="209" t="s">
        <v>5390</v>
      </c>
    </row>
    <row r="5733" spans="1:12" ht="13.5">
      <c r="A5733" s="209" t="s">
        <v>11067</v>
      </c>
      <c r="B5733" s="209" t="s">
        <v>11068</v>
      </c>
      <c r="C5733" s="209" t="s">
        <v>11297</v>
      </c>
      <c r="D5733" s="209" t="s">
        <v>11298</v>
      </c>
      <c r="E5733" s="210" t="s">
        <v>357</v>
      </c>
      <c r="F5733" s="209" t="s">
        <v>357</v>
      </c>
      <c r="G5733" s="209">
        <v>93367</v>
      </c>
      <c r="H5733" s="209" t="s">
        <v>11306</v>
      </c>
      <c r="I5733" s="209" t="s">
        <v>152</v>
      </c>
      <c r="J5733" s="209" t="s">
        <v>5389</v>
      </c>
      <c r="K5733" s="210">
        <v>17.18</v>
      </c>
      <c r="L5733" s="209" t="s">
        <v>5390</v>
      </c>
    </row>
    <row r="5734" spans="1:12" ht="13.5">
      <c r="A5734" s="209" t="s">
        <v>11067</v>
      </c>
      <c r="B5734" s="209" t="s">
        <v>11068</v>
      </c>
      <c r="C5734" s="209" t="s">
        <v>11297</v>
      </c>
      <c r="D5734" s="209" t="s">
        <v>11298</v>
      </c>
      <c r="E5734" s="210" t="s">
        <v>357</v>
      </c>
      <c r="F5734" s="209" t="s">
        <v>357</v>
      </c>
      <c r="G5734" s="209">
        <v>93368</v>
      </c>
      <c r="H5734" s="209" t="s">
        <v>11307</v>
      </c>
      <c r="I5734" s="209" t="s">
        <v>152</v>
      </c>
      <c r="J5734" s="209" t="s">
        <v>5389</v>
      </c>
      <c r="K5734" s="210">
        <v>14.17</v>
      </c>
      <c r="L5734" s="209" t="s">
        <v>5390</v>
      </c>
    </row>
    <row r="5735" spans="1:12" ht="13.5">
      <c r="A5735" s="209" t="s">
        <v>11067</v>
      </c>
      <c r="B5735" s="209" t="s">
        <v>11068</v>
      </c>
      <c r="C5735" s="209" t="s">
        <v>11297</v>
      </c>
      <c r="D5735" s="209" t="s">
        <v>11298</v>
      </c>
      <c r="E5735" s="210" t="s">
        <v>357</v>
      </c>
      <c r="F5735" s="209" t="s">
        <v>357</v>
      </c>
      <c r="G5735" s="209">
        <v>93369</v>
      </c>
      <c r="H5735" s="209" t="s">
        <v>11308</v>
      </c>
      <c r="I5735" s="209" t="s">
        <v>152</v>
      </c>
      <c r="J5735" s="209" t="s">
        <v>5389</v>
      </c>
      <c r="K5735" s="210">
        <v>10.34</v>
      </c>
      <c r="L5735" s="209" t="s">
        <v>5390</v>
      </c>
    </row>
    <row r="5736" spans="1:12" ht="13.5">
      <c r="A5736" s="209" t="s">
        <v>11067</v>
      </c>
      <c r="B5736" s="209" t="s">
        <v>11068</v>
      </c>
      <c r="C5736" s="209" t="s">
        <v>11297</v>
      </c>
      <c r="D5736" s="209" t="s">
        <v>11298</v>
      </c>
      <c r="E5736" s="210" t="s">
        <v>357</v>
      </c>
      <c r="F5736" s="209" t="s">
        <v>357</v>
      </c>
      <c r="G5736" s="209">
        <v>93370</v>
      </c>
      <c r="H5736" s="209" t="s">
        <v>11309</v>
      </c>
      <c r="I5736" s="209" t="s">
        <v>152</v>
      </c>
      <c r="J5736" s="209" t="s">
        <v>5389</v>
      </c>
      <c r="K5736" s="210">
        <v>11.24</v>
      </c>
      <c r="L5736" s="209" t="s">
        <v>5390</v>
      </c>
    </row>
    <row r="5737" spans="1:12" ht="13.5">
      <c r="A5737" s="209" t="s">
        <v>11067</v>
      </c>
      <c r="B5737" s="209" t="s">
        <v>11068</v>
      </c>
      <c r="C5737" s="209" t="s">
        <v>11297</v>
      </c>
      <c r="D5737" s="209" t="s">
        <v>11298</v>
      </c>
      <c r="E5737" s="210" t="s">
        <v>357</v>
      </c>
      <c r="F5737" s="209" t="s">
        <v>357</v>
      </c>
      <c r="G5737" s="209">
        <v>93371</v>
      </c>
      <c r="H5737" s="209" t="s">
        <v>11310</v>
      </c>
      <c r="I5737" s="209" t="s">
        <v>152</v>
      </c>
      <c r="J5737" s="209" t="s">
        <v>5389</v>
      </c>
      <c r="K5737" s="210">
        <v>8.7799999999999994</v>
      </c>
      <c r="L5737" s="209" t="s">
        <v>5390</v>
      </c>
    </row>
    <row r="5738" spans="1:12" ht="13.5">
      <c r="A5738" s="209" t="s">
        <v>11067</v>
      </c>
      <c r="B5738" s="209" t="s">
        <v>11068</v>
      </c>
      <c r="C5738" s="209" t="s">
        <v>11297</v>
      </c>
      <c r="D5738" s="209" t="s">
        <v>11298</v>
      </c>
      <c r="E5738" s="210" t="s">
        <v>357</v>
      </c>
      <c r="F5738" s="209" t="s">
        <v>357</v>
      </c>
      <c r="G5738" s="209">
        <v>93372</v>
      </c>
      <c r="H5738" s="209" t="s">
        <v>11311</v>
      </c>
      <c r="I5738" s="209" t="s">
        <v>152</v>
      </c>
      <c r="J5738" s="209" t="s">
        <v>5389</v>
      </c>
      <c r="K5738" s="210">
        <v>9.92</v>
      </c>
      <c r="L5738" s="209" t="s">
        <v>5390</v>
      </c>
    </row>
    <row r="5739" spans="1:12" ht="13.5">
      <c r="A5739" s="209" t="s">
        <v>11067</v>
      </c>
      <c r="B5739" s="209" t="s">
        <v>11068</v>
      </c>
      <c r="C5739" s="209" t="s">
        <v>11297</v>
      </c>
      <c r="D5739" s="209" t="s">
        <v>11298</v>
      </c>
      <c r="E5739" s="210" t="s">
        <v>357</v>
      </c>
      <c r="F5739" s="209" t="s">
        <v>357</v>
      </c>
      <c r="G5739" s="209">
        <v>93373</v>
      </c>
      <c r="H5739" s="209" t="s">
        <v>11312</v>
      </c>
      <c r="I5739" s="209" t="s">
        <v>152</v>
      </c>
      <c r="J5739" s="209" t="s">
        <v>5389</v>
      </c>
      <c r="K5739" s="210">
        <v>8</v>
      </c>
      <c r="L5739" s="209" t="s">
        <v>5390</v>
      </c>
    </row>
    <row r="5740" spans="1:12" ht="13.5">
      <c r="A5740" s="209" t="s">
        <v>11067</v>
      </c>
      <c r="B5740" s="209" t="s">
        <v>11068</v>
      </c>
      <c r="C5740" s="209" t="s">
        <v>11297</v>
      </c>
      <c r="D5740" s="209" t="s">
        <v>11298</v>
      </c>
      <c r="E5740" s="210" t="s">
        <v>357</v>
      </c>
      <c r="F5740" s="209" t="s">
        <v>357</v>
      </c>
      <c r="G5740" s="209">
        <v>93374</v>
      </c>
      <c r="H5740" s="209" t="s">
        <v>11313</v>
      </c>
      <c r="I5740" s="209" t="s">
        <v>152</v>
      </c>
      <c r="J5740" s="209" t="s">
        <v>5389</v>
      </c>
      <c r="K5740" s="210">
        <v>19.739999999999998</v>
      </c>
      <c r="L5740" s="209" t="s">
        <v>5390</v>
      </c>
    </row>
    <row r="5741" spans="1:12" ht="13.5">
      <c r="A5741" s="209" t="s">
        <v>11067</v>
      </c>
      <c r="B5741" s="209" t="s">
        <v>11068</v>
      </c>
      <c r="C5741" s="209" t="s">
        <v>11297</v>
      </c>
      <c r="D5741" s="209" t="s">
        <v>11298</v>
      </c>
      <c r="E5741" s="210" t="s">
        <v>357</v>
      </c>
      <c r="F5741" s="209" t="s">
        <v>357</v>
      </c>
      <c r="G5741" s="209">
        <v>93375</v>
      </c>
      <c r="H5741" s="209" t="s">
        <v>11314</v>
      </c>
      <c r="I5741" s="209" t="s">
        <v>152</v>
      </c>
      <c r="J5741" s="209" t="s">
        <v>5389</v>
      </c>
      <c r="K5741" s="210">
        <v>15.26</v>
      </c>
      <c r="L5741" s="209" t="s">
        <v>5390</v>
      </c>
    </row>
    <row r="5742" spans="1:12" ht="13.5">
      <c r="A5742" s="209" t="s">
        <v>11067</v>
      </c>
      <c r="B5742" s="209" t="s">
        <v>11068</v>
      </c>
      <c r="C5742" s="209" t="s">
        <v>11297</v>
      </c>
      <c r="D5742" s="209" t="s">
        <v>11298</v>
      </c>
      <c r="E5742" s="210" t="s">
        <v>357</v>
      </c>
      <c r="F5742" s="209" t="s">
        <v>357</v>
      </c>
      <c r="G5742" s="209">
        <v>93376</v>
      </c>
      <c r="H5742" s="209" t="s">
        <v>11315</v>
      </c>
      <c r="I5742" s="209" t="s">
        <v>152</v>
      </c>
      <c r="J5742" s="209" t="s">
        <v>5389</v>
      </c>
      <c r="K5742" s="210">
        <v>12.59</v>
      </c>
      <c r="L5742" s="209" t="s">
        <v>5390</v>
      </c>
    </row>
    <row r="5743" spans="1:12" ht="13.5">
      <c r="A5743" s="209" t="s">
        <v>11067</v>
      </c>
      <c r="B5743" s="209" t="s">
        <v>11068</v>
      </c>
      <c r="C5743" s="209" t="s">
        <v>11297</v>
      </c>
      <c r="D5743" s="209" t="s">
        <v>11298</v>
      </c>
      <c r="E5743" s="210" t="s">
        <v>357</v>
      </c>
      <c r="F5743" s="209" t="s">
        <v>357</v>
      </c>
      <c r="G5743" s="209">
        <v>93377</v>
      </c>
      <c r="H5743" s="209" t="s">
        <v>11316</v>
      </c>
      <c r="I5743" s="209" t="s">
        <v>152</v>
      </c>
      <c r="J5743" s="209" t="s">
        <v>5389</v>
      </c>
      <c r="K5743" s="210">
        <v>8.68</v>
      </c>
      <c r="L5743" s="209" t="s">
        <v>5390</v>
      </c>
    </row>
    <row r="5744" spans="1:12" ht="13.5">
      <c r="A5744" s="209" t="s">
        <v>11067</v>
      </c>
      <c r="B5744" s="209" t="s">
        <v>11068</v>
      </c>
      <c r="C5744" s="209" t="s">
        <v>11297</v>
      </c>
      <c r="D5744" s="209" t="s">
        <v>11298</v>
      </c>
      <c r="E5744" s="210" t="s">
        <v>357</v>
      </c>
      <c r="F5744" s="209" t="s">
        <v>357</v>
      </c>
      <c r="G5744" s="209">
        <v>93378</v>
      </c>
      <c r="H5744" s="209" t="s">
        <v>11317</v>
      </c>
      <c r="I5744" s="209" t="s">
        <v>152</v>
      </c>
      <c r="J5744" s="209" t="s">
        <v>5389</v>
      </c>
      <c r="K5744" s="210">
        <v>18.38</v>
      </c>
      <c r="L5744" s="209" t="s">
        <v>5390</v>
      </c>
    </row>
    <row r="5745" spans="1:12" ht="13.5">
      <c r="A5745" s="209" t="s">
        <v>11067</v>
      </c>
      <c r="B5745" s="209" t="s">
        <v>11068</v>
      </c>
      <c r="C5745" s="209" t="s">
        <v>11297</v>
      </c>
      <c r="D5745" s="209" t="s">
        <v>11298</v>
      </c>
      <c r="E5745" s="210" t="s">
        <v>357</v>
      </c>
      <c r="F5745" s="209" t="s">
        <v>357</v>
      </c>
      <c r="G5745" s="209">
        <v>93379</v>
      </c>
      <c r="H5745" s="209" t="s">
        <v>11318</v>
      </c>
      <c r="I5745" s="209" t="s">
        <v>152</v>
      </c>
      <c r="J5745" s="209" t="s">
        <v>5389</v>
      </c>
      <c r="K5745" s="210">
        <v>14.21</v>
      </c>
      <c r="L5745" s="209" t="s">
        <v>5390</v>
      </c>
    </row>
    <row r="5746" spans="1:12" ht="13.5">
      <c r="A5746" s="209" t="s">
        <v>11067</v>
      </c>
      <c r="B5746" s="209" t="s">
        <v>11068</v>
      </c>
      <c r="C5746" s="209" t="s">
        <v>11297</v>
      </c>
      <c r="D5746" s="209" t="s">
        <v>11298</v>
      </c>
      <c r="E5746" s="210" t="s">
        <v>357</v>
      </c>
      <c r="F5746" s="209" t="s">
        <v>357</v>
      </c>
      <c r="G5746" s="209">
        <v>93380</v>
      </c>
      <c r="H5746" s="209" t="s">
        <v>11319</v>
      </c>
      <c r="I5746" s="209" t="s">
        <v>152</v>
      </c>
      <c r="J5746" s="209" t="s">
        <v>5389</v>
      </c>
      <c r="K5746" s="210">
        <v>11.77</v>
      </c>
      <c r="L5746" s="209" t="s">
        <v>5390</v>
      </c>
    </row>
    <row r="5747" spans="1:12" ht="13.5">
      <c r="A5747" s="209" t="s">
        <v>11067</v>
      </c>
      <c r="B5747" s="209" t="s">
        <v>11068</v>
      </c>
      <c r="C5747" s="209" t="s">
        <v>11297</v>
      </c>
      <c r="D5747" s="209" t="s">
        <v>11298</v>
      </c>
      <c r="E5747" s="210" t="s">
        <v>357</v>
      </c>
      <c r="F5747" s="209" t="s">
        <v>357</v>
      </c>
      <c r="G5747" s="209">
        <v>93381</v>
      </c>
      <c r="H5747" s="209" t="s">
        <v>11320</v>
      </c>
      <c r="I5747" s="209" t="s">
        <v>152</v>
      </c>
      <c r="J5747" s="209" t="s">
        <v>5389</v>
      </c>
      <c r="K5747" s="210">
        <v>8.11</v>
      </c>
      <c r="L5747" s="209" t="s">
        <v>5390</v>
      </c>
    </row>
    <row r="5748" spans="1:12" ht="13.5">
      <c r="A5748" s="209" t="s">
        <v>11067</v>
      </c>
      <c r="B5748" s="209" t="s">
        <v>11068</v>
      </c>
      <c r="C5748" s="209" t="s">
        <v>11297</v>
      </c>
      <c r="D5748" s="209" t="s">
        <v>11298</v>
      </c>
      <c r="E5748" s="210" t="s">
        <v>357</v>
      </c>
      <c r="F5748" s="209" t="s">
        <v>357</v>
      </c>
      <c r="G5748" s="209">
        <v>93382</v>
      </c>
      <c r="H5748" s="209" t="s">
        <v>353</v>
      </c>
      <c r="I5748" s="209" t="s">
        <v>152</v>
      </c>
      <c r="J5748" s="209" t="s">
        <v>5389</v>
      </c>
      <c r="K5748" s="210">
        <v>24.18</v>
      </c>
      <c r="L5748" s="209" t="s">
        <v>5390</v>
      </c>
    </row>
    <row r="5749" spans="1:12" ht="13.5">
      <c r="A5749" s="209" t="s">
        <v>11067</v>
      </c>
      <c r="B5749" s="209" t="s">
        <v>11068</v>
      </c>
      <c r="C5749" s="209" t="s">
        <v>11297</v>
      </c>
      <c r="D5749" s="209" t="s">
        <v>11298</v>
      </c>
      <c r="E5749" s="210" t="s">
        <v>357</v>
      </c>
      <c r="F5749" s="209" t="s">
        <v>357</v>
      </c>
      <c r="G5749" s="209">
        <v>96995</v>
      </c>
      <c r="H5749" s="209" t="s">
        <v>11321</v>
      </c>
      <c r="I5749" s="209" t="s">
        <v>152</v>
      </c>
      <c r="J5749" s="209" t="s">
        <v>5894</v>
      </c>
      <c r="K5749" s="210">
        <v>41.78</v>
      </c>
      <c r="L5749" s="209" t="s">
        <v>5390</v>
      </c>
    </row>
    <row r="5750" spans="1:12" ht="13.5">
      <c r="A5750" s="209" t="s">
        <v>11067</v>
      </c>
      <c r="B5750" s="209" t="s">
        <v>11068</v>
      </c>
      <c r="C5750" s="209" t="s">
        <v>11322</v>
      </c>
      <c r="D5750" s="209" t="s">
        <v>11323</v>
      </c>
      <c r="E5750" s="210" t="s">
        <v>357</v>
      </c>
      <c r="F5750" s="209" t="s">
        <v>357</v>
      </c>
      <c r="G5750" s="209">
        <v>97916</v>
      </c>
      <c r="H5750" s="209" t="s">
        <v>11324</v>
      </c>
      <c r="I5750" s="209" t="s">
        <v>11325</v>
      </c>
      <c r="J5750" s="209" t="s">
        <v>5389</v>
      </c>
      <c r="K5750" s="210">
        <v>2.15</v>
      </c>
      <c r="L5750" s="209" t="s">
        <v>5390</v>
      </c>
    </row>
    <row r="5751" spans="1:12" ht="13.5">
      <c r="A5751" s="209" t="s">
        <v>11067</v>
      </c>
      <c r="B5751" s="209" t="s">
        <v>11068</v>
      </c>
      <c r="C5751" s="209" t="s">
        <v>11322</v>
      </c>
      <c r="D5751" s="209" t="s">
        <v>11323</v>
      </c>
      <c r="E5751" s="210" t="s">
        <v>357</v>
      </c>
      <c r="F5751" s="209" t="s">
        <v>357</v>
      </c>
      <c r="G5751" s="209">
        <v>97917</v>
      </c>
      <c r="H5751" s="209" t="s">
        <v>11326</v>
      </c>
      <c r="I5751" s="209" t="s">
        <v>11325</v>
      </c>
      <c r="J5751" s="209" t="s">
        <v>5389</v>
      </c>
      <c r="K5751" s="210">
        <v>1.85</v>
      </c>
      <c r="L5751" s="209" t="s">
        <v>5390</v>
      </c>
    </row>
    <row r="5752" spans="1:12" ht="13.5">
      <c r="A5752" s="209" t="s">
        <v>11067</v>
      </c>
      <c r="B5752" s="209" t="s">
        <v>11068</v>
      </c>
      <c r="C5752" s="209" t="s">
        <v>11322</v>
      </c>
      <c r="D5752" s="209" t="s">
        <v>11323</v>
      </c>
      <c r="E5752" s="210" t="s">
        <v>357</v>
      </c>
      <c r="F5752" s="209" t="s">
        <v>357</v>
      </c>
      <c r="G5752" s="209">
        <v>97918</v>
      </c>
      <c r="H5752" s="209" t="s">
        <v>11327</v>
      </c>
      <c r="I5752" s="209" t="s">
        <v>11325</v>
      </c>
      <c r="J5752" s="209" t="s">
        <v>5389</v>
      </c>
      <c r="K5752" s="210">
        <v>1.71</v>
      </c>
      <c r="L5752" s="209" t="s">
        <v>5390</v>
      </c>
    </row>
    <row r="5753" spans="1:12" ht="13.5">
      <c r="A5753" s="209" t="s">
        <v>11067</v>
      </c>
      <c r="B5753" s="209" t="s">
        <v>11068</v>
      </c>
      <c r="C5753" s="209" t="s">
        <v>11322</v>
      </c>
      <c r="D5753" s="209" t="s">
        <v>11323</v>
      </c>
      <c r="E5753" s="210" t="s">
        <v>357</v>
      </c>
      <c r="F5753" s="209" t="s">
        <v>357</v>
      </c>
      <c r="G5753" s="209">
        <v>97919</v>
      </c>
      <c r="H5753" s="209" t="s">
        <v>11328</v>
      </c>
      <c r="I5753" s="209" t="s">
        <v>11325</v>
      </c>
      <c r="J5753" s="209" t="s">
        <v>5389</v>
      </c>
      <c r="K5753" s="210">
        <v>0.67</v>
      </c>
      <c r="L5753" s="209" t="s">
        <v>5390</v>
      </c>
    </row>
    <row r="5754" spans="1:12" ht="13.5">
      <c r="A5754" s="209" t="s">
        <v>11067</v>
      </c>
      <c r="B5754" s="209" t="s">
        <v>11068</v>
      </c>
      <c r="C5754" s="209" t="s">
        <v>11329</v>
      </c>
      <c r="D5754" s="209" t="s">
        <v>11330</v>
      </c>
      <c r="E5754" s="210" t="s">
        <v>357</v>
      </c>
      <c r="F5754" s="209" t="s">
        <v>357</v>
      </c>
      <c r="G5754" s="209">
        <v>101616</v>
      </c>
      <c r="H5754" s="209" t="s">
        <v>11331</v>
      </c>
      <c r="I5754" s="209" t="s">
        <v>149</v>
      </c>
      <c r="J5754" s="209" t="s">
        <v>5389</v>
      </c>
      <c r="K5754" s="210">
        <v>5.0199999999999996</v>
      </c>
      <c r="L5754" s="209" t="s">
        <v>5390</v>
      </c>
    </row>
    <row r="5755" spans="1:12" ht="13.5">
      <c r="A5755" s="209" t="s">
        <v>11067</v>
      </c>
      <c r="B5755" s="209" t="s">
        <v>11068</v>
      </c>
      <c r="C5755" s="209" t="s">
        <v>11329</v>
      </c>
      <c r="D5755" s="209" t="s">
        <v>11330</v>
      </c>
      <c r="E5755" s="210" t="s">
        <v>357</v>
      </c>
      <c r="F5755" s="209" t="s">
        <v>357</v>
      </c>
      <c r="G5755" s="209">
        <v>101617</v>
      </c>
      <c r="H5755" s="209" t="s">
        <v>11332</v>
      </c>
      <c r="I5755" s="209" t="s">
        <v>149</v>
      </c>
      <c r="J5755" s="209" t="s">
        <v>5389</v>
      </c>
      <c r="K5755" s="210">
        <v>2.4700000000000002</v>
      </c>
      <c r="L5755" s="209" t="s">
        <v>5390</v>
      </c>
    </row>
    <row r="5756" spans="1:12" ht="13.5">
      <c r="A5756" s="209" t="s">
        <v>11067</v>
      </c>
      <c r="B5756" s="209" t="s">
        <v>11068</v>
      </c>
      <c r="C5756" s="209" t="s">
        <v>11329</v>
      </c>
      <c r="D5756" s="209" t="s">
        <v>11330</v>
      </c>
      <c r="E5756" s="210" t="s">
        <v>357</v>
      </c>
      <c r="F5756" s="209" t="s">
        <v>357</v>
      </c>
      <c r="G5756" s="209">
        <v>101618</v>
      </c>
      <c r="H5756" s="209" t="s">
        <v>11333</v>
      </c>
      <c r="I5756" s="209" t="s">
        <v>152</v>
      </c>
      <c r="J5756" s="209" t="s">
        <v>5389</v>
      </c>
      <c r="K5756" s="210">
        <v>238.41</v>
      </c>
      <c r="L5756" s="209" t="s">
        <v>5390</v>
      </c>
    </row>
    <row r="5757" spans="1:12" ht="13.5">
      <c r="A5757" s="209" t="s">
        <v>11067</v>
      </c>
      <c r="B5757" s="209" t="s">
        <v>11068</v>
      </c>
      <c r="C5757" s="209" t="s">
        <v>11329</v>
      </c>
      <c r="D5757" s="209" t="s">
        <v>11330</v>
      </c>
      <c r="E5757" s="210" t="s">
        <v>357</v>
      </c>
      <c r="F5757" s="209" t="s">
        <v>357</v>
      </c>
      <c r="G5757" s="209">
        <v>101619</v>
      </c>
      <c r="H5757" s="209" t="s">
        <v>11334</v>
      </c>
      <c r="I5757" s="209" t="s">
        <v>152</v>
      </c>
      <c r="J5757" s="209" t="s">
        <v>5389</v>
      </c>
      <c r="K5757" s="210">
        <v>292.98</v>
      </c>
      <c r="L5757" s="209" t="s">
        <v>5390</v>
      </c>
    </row>
    <row r="5758" spans="1:12" ht="13.5">
      <c r="A5758" s="209" t="s">
        <v>11067</v>
      </c>
      <c r="B5758" s="209" t="s">
        <v>11068</v>
      </c>
      <c r="C5758" s="209" t="s">
        <v>11329</v>
      </c>
      <c r="D5758" s="209" t="s">
        <v>11330</v>
      </c>
      <c r="E5758" s="210" t="s">
        <v>357</v>
      </c>
      <c r="F5758" s="209" t="s">
        <v>357</v>
      </c>
      <c r="G5758" s="209">
        <v>101620</v>
      </c>
      <c r="H5758" s="209" t="s">
        <v>11335</v>
      </c>
      <c r="I5758" s="209" t="s">
        <v>152</v>
      </c>
      <c r="J5758" s="209" t="s">
        <v>5389</v>
      </c>
      <c r="K5758" s="210">
        <v>218.41</v>
      </c>
      <c r="L5758" s="209" t="s">
        <v>5390</v>
      </c>
    </row>
    <row r="5759" spans="1:12" ht="13.5">
      <c r="A5759" s="209" t="s">
        <v>11067</v>
      </c>
      <c r="B5759" s="209" t="s">
        <v>11068</v>
      </c>
      <c r="C5759" s="209" t="s">
        <v>11329</v>
      </c>
      <c r="D5759" s="209" t="s">
        <v>11330</v>
      </c>
      <c r="E5759" s="210" t="s">
        <v>357</v>
      </c>
      <c r="F5759" s="209" t="s">
        <v>357</v>
      </c>
      <c r="G5759" s="209">
        <v>101621</v>
      </c>
      <c r="H5759" s="209" t="s">
        <v>11336</v>
      </c>
      <c r="I5759" s="209" t="s">
        <v>152</v>
      </c>
      <c r="J5759" s="209" t="s">
        <v>5389</v>
      </c>
      <c r="K5759" s="210">
        <v>272.98</v>
      </c>
      <c r="L5759" s="209" t="s">
        <v>5390</v>
      </c>
    </row>
    <row r="5760" spans="1:12" ht="13.5">
      <c r="A5760" s="209" t="s">
        <v>11067</v>
      </c>
      <c r="B5760" s="209" t="s">
        <v>11068</v>
      </c>
      <c r="C5760" s="209" t="s">
        <v>11329</v>
      </c>
      <c r="D5760" s="209" t="s">
        <v>11330</v>
      </c>
      <c r="E5760" s="210" t="s">
        <v>357</v>
      </c>
      <c r="F5760" s="209" t="s">
        <v>357</v>
      </c>
      <c r="G5760" s="209">
        <v>101622</v>
      </c>
      <c r="H5760" s="209" t="s">
        <v>11337</v>
      </c>
      <c r="I5760" s="209" t="s">
        <v>152</v>
      </c>
      <c r="J5760" s="209" t="s">
        <v>5389</v>
      </c>
      <c r="K5760" s="210">
        <v>214.71</v>
      </c>
      <c r="L5760" s="209" t="s">
        <v>5390</v>
      </c>
    </row>
    <row r="5761" spans="1:12" ht="13.5">
      <c r="A5761" s="209" t="s">
        <v>11067</v>
      </c>
      <c r="B5761" s="209" t="s">
        <v>11068</v>
      </c>
      <c r="C5761" s="209" t="s">
        <v>11329</v>
      </c>
      <c r="D5761" s="209" t="s">
        <v>11330</v>
      </c>
      <c r="E5761" s="210" t="s">
        <v>357</v>
      </c>
      <c r="F5761" s="209" t="s">
        <v>357</v>
      </c>
      <c r="G5761" s="209">
        <v>101623</v>
      </c>
      <c r="H5761" s="209" t="s">
        <v>11338</v>
      </c>
      <c r="I5761" s="209" t="s">
        <v>152</v>
      </c>
      <c r="J5761" s="209" t="s">
        <v>5389</v>
      </c>
      <c r="K5761" s="210">
        <v>263.77999999999997</v>
      </c>
      <c r="L5761" s="209" t="s">
        <v>5390</v>
      </c>
    </row>
    <row r="5762" spans="1:12" ht="13.5">
      <c r="A5762" s="209" t="s">
        <v>11067</v>
      </c>
      <c r="B5762" s="209" t="s">
        <v>11068</v>
      </c>
      <c r="C5762" s="209" t="s">
        <v>11329</v>
      </c>
      <c r="D5762" s="209" t="s">
        <v>11330</v>
      </c>
      <c r="E5762" s="210" t="s">
        <v>357</v>
      </c>
      <c r="F5762" s="209" t="s">
        <v>357</v>
      </c>
      <c r="G5762" s="209">
        <v>101624</v>
      </c>
      <c r="H5762" s="209" t="s">
        <v>11339</v>
      </c>
      <c r="I5762" s="209" t="s">
        <v>152</v>
      </c>
      <c r="J5762" s="209" t="s">
        <v>5389</v>
      </c>
      <c r="K5762" s="210">
        <v>227.92</v>
      </c>
      <c r="L5762" s="209" t="s">
        <v>5390</v>
      </c>
    </row>
    <row r="5763" spans="1:12" ht="13.5">
      <c r="A5763" s="209" t="s">
        <v>11067</v>
      </c>
      <c r="B5763" s="209" t="s">
        <v>11068</v>
      </c>
      <c r="C5763" s="209" t="s">
        <v>11329</v>
      </c>
      <c r="D5763" s="209" t="s">
        <v>11330</v>
      </c>
      <c r="E5763" s="210" t="s">
        <v>357</v>
      </c>
      <c r="F5763" s="209" t="s">
        <v>357</v>
      </c>
      <c r="G5763" s="209">
        <v>101625</v>
      </c>
      <c r="H5763" s="209" t="s">
        <v>11340</v>
      </c>
      <c r="I5763" s="209" t="s">
        <v>152</v>
      </c>
      <c r="J5763" s="209" t="s">
        <v>5389</v>
      </c>
      <c r="K5763" s="210">
        <v>183.44</v>
      </c>
      <c r="L5763" s="209" t="s">
        <v>5390</v>
      </c>
    </row>
    <row r="5764" spans="1:12" ht="13.5">
      <c r="A5764" s="209" t="s">
        <v>11067</v>
      </c>
      <c r="B5764" s="209" t="s">
        <v>11068</v>
      </c>
      <c r="C5764" s="209" t="s">
        <v>11341</v>
      </c>
      <c r="D5764" s="209" t="s">
        <v>11342</v>
      </c>
      <c r="E5764" s="210" t="s">
        <v>357</v>
      </c>
      <c r="F5764" s="209" t="s">
        <v>357</v>
      </c>
      <c r="G5764" s="209">
        <v>95606</v>
      </c>
      <c r="H5764" s="209" t="s">
        <v>11343</v>
      </c>
      <c r="I5764" s="209" t="s">
        <v>152</v>
      </c>
      <c r="J5764" s="209" t="s">
        <v>5389</v>
      </c>
      <c r="K5764" s="210">
        <v>1.96</v>
      </c>
      <c r="L5764" s="209" t="s">
        <v>5390</v>
      </c>
    </row>
    <row r="5765" spans="1:12" ht="13.5">
      <c r="A5765" s="209" t="s">
        <v>11344</v>
      </c>
      <c r="B5765" s="209" t="s">
        <v>11345</v>
      </c>
      <c r="C5765" s="209" t="s">
        <v>11346</v>
      </c>
      <c r="D5765" s="209" t="s">
        <v>11347</v>
      </c>
      <c r="E5765" s="210" t="s">
        <v>357</v>
      </c>
      <c r="F5765" s="209" t="s">
        <v>357</v>
      </c>
      <c r="G5765" s="209">
        <v>101159</v>
      </c>
      <c r="H5765" s="209" t="s">
        <v>11348</v>
      </c>
      <c r="I5765" s="209" t="s">
        <v>149</v>
      </c>
      <c r="J5765" s="209" t="s">
        <v>5447</v>
      </c>
      <c r="K5765" s="210">
        <v>133.03</v>
      </c>
      <c r="L5765" s="209" t="s">
        <v>5390</v>
      </c>
    </row>
    <row r="5766" spans="1:12" ht="13.5">
      <c r="A5766" s="209" t="s">
        <v>11344</v>
      </c>
      <c r="B5766" s="209" t="s">
        <v>11345</v>
      </c>
      <c r="C5766" s="209" t="s">
        <v>11346</v>
      </c>
      <c r="D5766" s="209" t="s">
        <v>11347</v>
      </c>
      <c r="E5766" s="210" t="s">
        <v>357</v>
      </c>
      <c r="F5766" s="209" t="s">
        <v>357</v>
      </c>
      <c r="G5766" s="209">
        <v>103322</v>
      </c>
      <c r="H5766" s="209" t="s">
        <v>11349</v>
      </c>
      <c r="I5766" s="209" t="s">
        <v>149</v>
      </c>
      <c r="J5766" s="209" t="s">
        <v>5389</v>
      </c>
      <c r="K5766" s="210">
        <v>57.45</v>
      </c>
      <c r="L5766" s="209" t="s">
        <v>5390</v>
      </c>
    </row>
    <row r="5767" spans="1:12" ht="13.5">
      <c r="A5767" s="209" t="s">
        <v>11344</v>
      </c>
      <c r="B5767" s="209" t="s">
        <v>11345</v>
      </c>
      <c r="C5767" s="209" t="s">
        <v>11346</v>
      </c>
      <c r="D5767" s="209" t="s">
        <v>11347</v>
      </c>
      <c r="E5767" s="210" t="s">
        <v>357</v>
      </c>
      <c r="F5767" s="209" t="s">
        <v>357</v>
      </c>
      <c r="G5767" s="209">
        <v>103323</v>
      </c>
      <c r="H5767" s="209" t="s">
        <v>11350</v>
      </c>
      <c r="I5767" s="209" t="s">
        <v>149</v>
      </c>
      <c r="J5767" s="209" t="s">
        <v>5389</v>
      </c>
      <c r="K5767" s="210">
        <v>58.6</v>
      </c>
      <c r="L5767" s="209" t="s">
        <v>5390</v>
      </c>
    </row>
    <row r="5768" spans="1:12" ht="13.5">
      <c r="A5768" s="209" t="s">
        <v>11344</v>
      </c>
      <c r="B5768" s="209" t="s">
        <v>11345</v>
      </c>
      <c r="C5768" s="209" t="s">
        <v>11346</v>
      </c>
      <c r="D5768" s="209" t="s">
        <v>11347</v>
      </c>
      <c r="E5768" s="210" t="s">
        <v>357</v>
      </c>
      <c r="F5768" s="209" t="s">
        <v>357</v>
      </c>
      <c r="G5768" s="209">
        <v>103324</v>
      </c>
      <c r="H5768" s="209" t="s">
        <v>11351</v>
      </c>
      <c r="I5768" s="209" t="s">
        <v>149</v>
      </c>
      <c r="J5768" s="209" t="s">
        <v>5389</v>
      </c>
      <c r="K5768" s="210">
        <v>76.02</v>
      </c>
      <c r="L5768" s="209" t="s">
        <v>5390</v>
      </c>
    </row>
    <row r="5769" spans="1:12" ht="13.5">
      <c r="A5769" s="209" t="s">
        <v>11344</v>
      </c>
      <c r="B5769" s="209" t="s">
        <v>11345</v>
      </c>
      <c r="C5769" s="209" t="s">
        <v>11346</v>
      </c>
      <c r="D5769" s="209" t="s">
        <v>11347</v>
      </c>
      <c r="E5769" s="210" t="s">
        <v>357</v>
      </c>
      <c r="F5769" s="209" t="s">
        <v>357</v>
      </c>
      <c r="G5769" s="209">
        <v>103325</v>
      </c>
      <c r="H5769" s="209" t="s">
        <v>11352</v>
      </c>
      <c r="I5769" s="209" t="s">
        <v>149</v>
      </c>
      <c r="J5769" s="209" t="s">
        <v>5389</v>
      </c>
      <c r="K5769" s="210">
        <v>77.319999999999993</v>
      </c>
      <c r="L5769" s="209" t="s">
        <v>5390</v>
      </c>
    </row>
    <row r="5770" spans="1:12" ht="13.5">
      <c r="A5770" s="209" t="s">
        <v>11344</v>
      </c>
      <c r="B5770" s="209" t="s">
        <v>11345</v>
      </c>
      <c r="C5770" s="209" t="s">
        <v>11346</v>
      </c>
      <c r="D5770" s="209" t="s">
        <v>11347</v>
      </c>
      <c r="E5770" s="210" t="s">
        <v>357</v>
      </c>
      <c r="F5770" s="209" t="s">
        <v>357</v>
      </c>
      <c r="G5770" s="209">
        <v>103326</v>
      </c>
      <c r="H5770" s="209" t="s">
        <v>11353</v>
      </c>
      <c r="I5770" s="209" t="s">
        <v>149</v>
      </c>
      <c r="J5770" s="209" t="s">
        <v>5389</v>
      </c>
      <c r="K5770" s="210">
        <v>92.25</v>
      </c>
      <c r="L5770" s="209" t="s">
        <v>5390</v>
      </c>
    </row>
    <row r="5771" spans="1:12" ht="13.5">
      <c r="A5771" s="209" t="s">
        <v>11344</v>
      </c>
      <c r="B5771" s="209" t="s">
        <v>11345</v>
      </c>
      <c r="C5771" s="209" t="s">
        <v>11346</v>
      </c>
      <c r="D5771" s="209" t="s">
        <v>11347</v>
      </c>
      <c r="E5771" s="210" t="s">
        <v>357</v>
      </c>
      <c r="F5771" s="209" t="s">
        <v>357</v>
      </c>
      <c r="G5771" s="209">
        <v>103327</v>
      </c>
      <c r="H5771" s="209" t="s">
        <v>11354</v>
      </c>
      <c r="I5771" s="209" t="s">
        <v>149</v>
      </c>
      <c r="J5771" s="209" t="s">
        <v>5389</v>
      </c>
      <c r="K5771" s="210">
        <v>93.77</v>
      </c>
      <c r="L5771" s="209" t="s">
        <v>5390</v>
      </c>
    </row>
    <row r="5772" spans="1:12" ht="13.5">
      <c r="A5772" s="209" t="s">
        <v>11344</v>
      </c>
      <c r="B5772" s="209" t="s">
        <v>11345</v>
      </c>
      <c r="C5772" s="209" t="s">
        <v>11346</v>
      </c>
      <c r="D5772" s="209" t="s">
        <v>11347</v>
      </c>
      <c r="E5772" s="210" t="s">
        <v>357</v>
      </c>
      <c r="F5772" s="209" t="s">
        <v>357</v>
      </c>
      <c r="G5772" s="209">
        <v>103328</v>
      </c>
      <c r="H5772" s="209" t="s">
        <v>11355</v>
      </c>
      <c r="I5772" s="209" t="s">
        <v>149</v>
      </c>
      <c r="J5772" s="209" t="s">
        <v>5389</v>
      </c>
      <c r="K5772" s="210">
        <v>81.56</v>
      </c>
      <c r="L5772" s="209" t="s">
        <v>5390</v>
      </c>
    </row>
    <row r="5773" spans="1:12" ht="13.5">
      <c r="A5773" s="209" t="s">
        <v>11344</v>
      </c>
      <c r="B5773" s="209" t="s">
        <v>11345</v>
      </c>
      <c r="C5773" s="209" t="s">
        <v>11346</v>
      </c>
      <c r="D5773" s="209" t="s">
        <v>11347</v>
      </c>
      <c r="E5773" s="210" t="s">
        <v>357</v>
      </c>
      <c r="F5773" s="209" t="s">
        <v>357</v>
      </c>
      <c r="G5773" s="209">
        <v>103329</v>
      </c>
      <c r="H5773" s="209" t="s">
        <v>11356</v>
      </c>
      <c r="I5773" s="209" t="s">
        <v>149</v>
      </c>
      <c r="J5773" s="209" t="s">
        <v>5389</v>
      </c>
      <c r="K5773" s="210">
        <v>82.57</v>
      </c>
      <c r="L5773" s="209" t="s">
        <v>5390</v>
      </c>
    </row>
    <row r="5774" spans="1:12" ht="13.5">
      <c r="A5774" s="209" t="s">
        <v>11344</v>
      </c>
      <c r="B5774" s="209" t="s">
        <v>11345</v>
      </c>
      <c r="C5774" s="209" t="s">
        <v>11346</v>
      </c>
      <c r="D5774" s="209" t="s">
        <v>11347</v>
      </c>
      <c r="E5774" s="210" t="s">
        <v>357</v>
      </c>
      <c r="F5774" s="209" t="s">
        <v>357</v>
      </c>
      <c r="G5774" s="209">
        <v>103330</v>
      </c>
      <c r="H5774" s="209" t="s">
        <v>11357</v>
      </c>
      <c r="I5774" s="209" t="s">
        <v>149</v>
      </c>
      <c r="J5774" s="209" t="s">
        <v>5389</v>
      </c>
      <c r="K5774" s="210">
        <v>78.72</v>
      </c>
      <c r="L5774" s="209" t="s">
        <v>5390</v>
      </c>
    </row>
    <row r="5775" spans="1:12" ht="13.5">
      <c r="A5775" s="209" t="s">
        <v>11344</v>
      </c>
      <c r="B5775" s="209" t="s">
        <v>11345</v>
      </c>
      <c r="C5775" s="209" t="s">
        <v>11346</v>
      </c>
      <c r="D5775" s="209" t="s">
        <v>11347</v>
      </c>
      <c r="E5775" s="210" t="s">
        <v>357</v>
      </c>
      <c r="F5775" s="209" t="s">
        <v>357</v>
      </c>
      <c r="G5775" s="209">
        <v>103331</v>
      </c>
      <c r="H5775" s="209" t="s">
        <v>11358</v>
      </c>
      <c r="I5775" s="209" t="s">
        <v>149</v>
      </c>
      <c r="J5775" s="209" t="s">
        <v>5389</v>
      </c>
      <c r="K5775" s="210">
        <v>79.8</v>
      </c>
      <c r="L5775" s="209" t="s">
        <v>5390</v>
      </c>
    </row>
    <row r="5776" spans="1:12" ht="13.5">
      <c r="A5776" s="209" t="s">
        <v>11344</v>
      </c>
      <c r="B5776" s="209" t="s">
        <v>11345</v>
      </c>
      <c r="C5776" s="209" t="s">
        <v>11346</v>
      </c>
      <c r="D5776" s="209" t="s">
        <v>11347</v>
      </c>
      <c r="E5776" s="210" t="s">
        <v>357</v>
      </c>
      <c r="F5776" s="209" t="s">
        <v>357</v>
      </c>
      <c r="G5776" s="209">
        <v>103332</v>
      </c>
      <c r="H5776" s="209" t="s">
        <v>11359</v>
      </c>
      <c r="I5776" s="209" t="s">
        <v>149</v>
      </c>
      <c r="J5776" s="209" t="s">
        <v>5389</v>
      </c>
      <c r="K5776" s="210">
        <v>106.13</v>
      </c>
      <c r="L5776" s="209" t="s">
        <v>5390</v>
      </c>
    </row>
    <row r="5777" spans="1:12" ht="13.5">
      <c r="A5777" s="209" t="s">
        <v>11344</v>
      </c>
      <c r="B5777" s="209" t="s">
        <v>11345</v>
      </c>
      <c r="C5777" s="209" t="s">
        <v>11346</v>
      </c>
      <c r="D5777" s="209" t="s">
        <v>11347</v>
      </c>
      <c r="E5777" s="210" t="s">
        <v>357</v>
      </c>
      <c r="F5777" s="209" t="s">
        <v>357</v>
      </c>
      <c r="G5777" s="209">
        <v>103333</v>
      </c>
      <c r="H5777" s="209" t="s">
        <v>11360</v>
      </c>
      <c r="I5777" s="209" t="s">
        <v>149</v>
      </c>
      <c r="J5777" s="209" t="s">
        <v>5389</v>
      </c>
      <c r="K5777" s="210">
        <v>107.29</v>
      </c>
      <c r="L5777" s="209" t="s">
        <v>5390</v>
      </c>
    </row>
    <row r="5778" spans="1:12" ht="13.5">
      <c r="A5778" s="209" t="s">
        <v>11344</v>
      </c>
      <c r="B5778" s="209" t="s">
        <v>11345</v>
      </c>
      <c r="C5778" s="209" t="s">
        <v>11346</v>
      </c>
      <c r="D5778" s="209" t="s">
        <v>11347</v>
      </c>
      <c r="E5778" s="210" t="s">
        <v>357</v>
      </c>
      <c r="F5778" s="209" t="s">
        <v>357</v>
      </c>
      <c r="G5778" s="209">
        <v>103334</v>
      </c>
      <c r="H5778" s="209" t="s">
        <v>11361</v>
      </c>
      <c r="I5778" s="209" t="s">
        <v>149</v>
      </c>
      <c r="J5778" s="209" t="s">
        <v>5389</v>
      </c>
      <c r="K5778" s="210">
        <v>132.09</v>
      </c>
      <c r="L5778" s="209" t="s">
        <v>5390</v>
      </c>
    </row>
    <row r="5779" spans="1:12" ht="13.5">
      <c r="A5779" s="209" t="s">
        <v>11344</v>
      </c>
      <c r="B5779" s="209" t="s">
        <v>11345</v>
      </c>
      <c r="C5779" s="209" t="s">
        <v>11346</v>
      </c>
      <c r="D5779" s="209" t="s">
        <v>11347</v>
      </c>
      <c r="E5779" s="210" t="s">
        <v>357</v>
      </c>
      <c r="F5779" s="209" t="s">
        <v>357</v>
      </c>
      <c r="G5779" s="209">
        <v>103335</v>
      </c>
      <c r="H5779" s="209" t="s">
        <v>11362</v>
      </c>
      <c r="I5779" s="209" t="s">
        <v>149</v>
      </c>
      <c r="J5779" s="209" t="s">
        <v>5389</v>
      </c>
      <c r="K5779" s="210">
        <v>134.1</v>
      </c>
      <c r="L5779" s="209" t="s">
        <v>5390</v>
      </c>
    </row>
    <row r="5780" spans="1:12" ht="13.5">
      <c r="A5780" s="209" t="s">
        <v>11344</v>
      </c>
      <c r="B5780" s="209" t="s">
        <v>11345</v>
      </c>
      <c r="C5780" s="209" t="s">
        <v>11346</v>
      </c>
      <c r="D5780" s="209" t="s">
        <v>11347</v>
      </c>
      <c r="E5780" s="210" t="s">
        <v>357</v>
      </c>
      <c r="F5780" s="209" t="s">
        <v>357</v>
      </c>
      <c r="G5780" s="209">
        <v>103350</v>
      </c>
      <c r="H5780" s="209" t="s">
        <v>11363</v>
      </c>
      <c r="I5780" s="209" t="s">
        <v>149</v>
      </c>
      <c r="J5780" s="209" t="s">
        <v>5389</v>
      </c>
      <c r="K5780" s="210">
        <v>162.47999999999999</v>
      </c>
      <c r="L5780" s="209" t="s">
        <v>5390</v>
      </c>
    </row>
    <row r="5781" spans="1:12" ht="13.5">
      <c r="A5781" s="209" t="s">
        <v>11344</v>
      </c>
      <c r="B5781" s="209" t="s">
        <v>11345</v>
      </c>
      <c r="C5781" s="209" t="s">
        <v>11346</v>
      </c>
      <c r="D5781" s="209" t="s">
        <v>11347</v>
      </c>
      <c r="E5781" s="210" t="s">
        <v>357</v>
      </c>
      <c r="F5781" s="209" t="s">
        <v>357</v>
      </c>
      <c r="G5781" s="209">
        <v>103351</v>
      </c>
      <c r="H5781" s="209" t="s">
        <v>11364</v>
      </c>
      <c r="I5781" s="209" t="s">
        <v>149</v>
      </c>
      <c r="J5781" s="209" t="s">
        <v>5389</v>
      </c>
      <c r="K5781" s="210">
        <v>163.95</v>
      </c>
      <c r="L5781" s="209" t="s">
        <v>5390</v>
      </c>
    </row>
    <row r="5782" spans="1:12" ht="13.5">
      <c r="A5782" s="209" t="s">
        <v>11344</v>
      </c>
      <c r="B5782" s="209" t="s">
        <v>11345</v>
      </c>
      <c r="C5782" s="209" t="s">
        <v>11346</v>
      </c>
      <c r="D5782" s="209" t="s">
        <v>11347</v>
      </c>
      <c r="E5782" s="210" t="s">
        <v>357</v>
      </c>
      <c r="F5782" s="209" t="s">
        <v>357</v>
      </c>
      <c r="G5782" s="209">
        <v>103356</v>
      </c>
      <c r="H5782" s="209" t="s">
        <v>11365</v>
      </c>
      <c r="I5782" s="209" t="s">
        <v>149</v>
      </c>
      <c r="J5782" s="209" t="s">
        <v>5389</v>
      </c>
      <c r="K5782" s="210">
        <v>53.03</v>
      </c>
      <c r="L5782" s="209" t="s">
        <v>5390</v>
      </c>
    </row>
    <row r="5783" spans="1:12" ht="13.5">
      <c r="A5783" s="209" t="s">
        <v>11344</v>
      </c>
      <c r="B5783" s="209" t="s">
        <v>11345</v>
      </c>
      <c r="C5783" s="209" t="s">
        <v>11346</v>
      </c>
      <c r="D5783" s="209" t="s">
        <v>11347</v>
      </c>
      <c r="E5783" s="210" t="s">
        <v>357</v>
      </c>
      <c r="F5783" s="209" t="s">
        <v>357</v>
      </c>
      <c r="G5783" s="209">
        <v>103357</v>
      </c>
      <c r="H5783" s="209" t="s">
        <v>11366</v>
      </c>
      <c r="I5783" s="209" t="s">
        <v>149</v>
      </c>
      <c r="J5783" s="209" t="s">
        <v>5389</v>
      </c>
      <c r="K5783" s="210">
        <v>53.88</v>
      </c>
      <c r="L5783" s="209" t="s">
        <v>5390</v>
      </c>
    </row>
    <row r="5784" spans="1:12" ht="13.5">
      <c r="A5784" s="209" t="s">
        <v>11344</v>
      </c>
      <c r="B5784" s="209" t="s">
        <v>11345</v>
      </c>
      <c r="C5784" s="209" t="s">
        <v>11367</v>
      </c>
      <c r="D5784" s="209" t="s">
        <v>11368</v>
      </c>
      <c r="E5784" s="210" t="s">
        <v>357</v>
      </c>
      <c r="F5784" s="209" t="s">
        <v>357</v>
      </c>
      <c r="G5784" s="209">
        <v>89282</v>
      </c>
      <c r="H5784" s="209" t="s">
        <v>11369</v>
      </c>
      <c r="I5784" s="209" t="s">
        <v>149</v>
      </c>
      <c r="J5784" s="209" t="s">
        <v>5447</v>
      </c>
      <c r="K5784" s="210">
        <v>72.37</v>
      </c>
      <c r="L5784" s="209" t="s">
        <v>5390</v>
      </c>
    </row>
    <row r="5785" spans="1:12" ht="13.5">
      <c r="A5785" s="209" t="s">
        <v>11344</v>
      </c>
      <c r="B5785" s="209" t="s">
        <v>11345</v>
      </c>
      <c r="C5785" s="209" t="s">
        <v>11367</v>
      </c>
      <c r="D5785" s="209" t="s">
        <v>11368</v>
      </c>
      <c r="E5785" s="210" t="s">
        <v>357</v>
      </c>
      <c r="F5785" s="209" t="s">
        <v>357</v>
      </c>
      <c r="G5785" s="209">
        <v>89283</v>
      </c>
      <c r="H5785" s="209" t="s">
        <v>11370</v>
      </c>
      <c r="I5785" s="209" t="s">
        <v>149</v>
      </c>
      <c r="J5785" s="209" t="s">
        <v>5447</v>
      </c>
      <c r="K5785" s="210">
        <v>73.739999999999995</v>
      </c>
      <c r="L5785" s="209" t="s">
        <v>5390</v>
      </c>
    </row>
    <row r="5786" spans="1:12" ht="13.5">
      <c r="A5786" s="209" t="s">
        <v>11344</v>
      </c>
      <c r="B5786" s="209" t="s">
        <v>11345</v>
      </c>
      <c r="C5786" s="209" t="s">
        <v>11367</v>
      </c>
      <c r="D5786" s="209" t="s">
        <v>11368</v>
      </c>
      <c r="E5786" s="210" t="s">
        <v>357</v>
      </c>
      <c r="F5786" s="209" t="s">
        <v>357</v>
      </c>
      <c r="G5786" s="209">
        <v>89290</v>
      </c>
      <c r="H5786" s="209" t="s">
        <v>11371</v>
      </c>
      <c r="I5786" s="209" t="s">
        <v>149</v>
      </c>
      <c r="J5786" s="209" t="s">
        <v>5447</v>
      </c>
      <c r="K5786" s="210">
        <v>80.39</v>
      </c>
      <c r="L5786" s="209" t="s">
        <v>5390</v>
      </c>
    </row>
    <row r="5787" spans="1:12" ht="13.5">
      <c r="A5787" s="209" t="s">
        <v>11344</v>
      </c>
      <c r="B5787" s="209" t="s">
        <v>11345</v>
      </c>
      <c r="C5787" s="209" t="s">
        <v>11367</v>
      </c>
      <c r="D5787" s="209" t="s">
        <v>11368</v>
      </c>
      <c r="E5787" s="210" t="s">
        <v>357</v>
      </c>
      <c r="F5787" s="209" t="s">
        <v>357</v>
      </c>
      <c r="G5787" s="209">
        <v>89291</v>
      </c>
      <c r="H5787" s="209" t="s">
        <v>11372</v>
      </c>
      <c r="I5787" s="209" t="s">
        <v>149</v>
      </c>
      <c r="J5787" s="209" t="s">
        <v>5447</v>
      </c>
      <c r="K5787" s="210">
        <v>81.91</v>
      </c>
      <c r="L5787" s="209" t="s">
        <v>5390</v>
      </c>
    </row>
    <row r="5788" spans="1:12" ht="13.5">
      <c r="A5788" s="209" t="s">
        <v>11344</v>
      </c>
      <c r="B5788" s="209" t="s">
        <v>11345</v>
      </c>
      <c r="C5788" s="209" t="s">
        <v>11367</v>
      </c>
      <c r="D5788" s="209" t="s">
        <v>11368</v>
      </c>
      <c r="E5788" s="210" t="s">
        <v>357</v>
      </c>
      <c r="F5788" s="209" t="s">
        <v>357</v>
      </c>
      <c r="G5788" s="209">
        <v>89298</v>
      </c>
      <c r="H5788" s="209" t="s">
        <v>11373</v>
      </c>
      <c r="I5788" s="209" t="s">
        <v>149</v>
      </c>
      <c r="J5788" s="209" t="s">
        <v>5447</v>
      </c>
      <c r="K5788" s="210">
        <v>81.8</v>
      </c>
      <c r="L5788" s="209" t="s">
        <v>5390</v>
      </c>
    </row>
    <row r="5789" spans="1:12" ht="13.5">
      <c r="A5789" s="209" t="s">
        <v>11344</v>
      </c>
      <c r="B5789" s="209" t="s">
        <v>11345</v>
      </c>
      <c r="C5789" s="209" t="s">
        <v>11367</v>
      </c>
      <c r="D5789" s="209" t="s">
        <v>11368</v>
      </c>
      <c r="E5789" s="210" t="s">
        <v>357</v>
      </c>
      <c r="F5789" s="209" t="s">
        <v>357</v>
      </c>
      <c r="G5789" s="209">
        <v>89299</v>
      </c>
      <c r="H5789" s="209" t="s">
        <v>11374</v>
      </c>
      <c r="I5789" s="209" t="s">
        <v>149</v>
      </c>
      <c r="J5789" s="209" t="s">
        <v>5447</v>
      </c>
      <c r="K5789" s="210">
        <v>83.63</v>
      </c>
      <c r="L5789" s="209" t="s">
        <v>5390</v>
      </c>
    </row>
    <row r="5790" spans="1:12" ht="13.5">
      <c r="A5790" s="209" t="s">
        <v>11344</v>
      </c>
      <c r="B5790" s="209" t="s">
        <v>11345</v>
      </c>
      <c r="C5790" s="209" t="s">
        <v>11367</v>
      </c>
      <c r="D5790" s="209" t="s">
        <v>11368</v>
      </c>
      <c r="E5790" s="210" t="s">
        <v>357</v>
      </c>
      <c r="F5790" s="209" t="s">
        <v>357</v>
      </c>
      <c r="G5790" s="209">
        <v>89306</v>
      </c>
      <c r="H5790" s="209" t="s">
        <v>11375</v>
      </c>
      <c r="I5790" s="209" t="s">
        <v>149</v>
      </c>
      <c r="J5790" s="209" t="s">
        <v>5447</v>
      </c>
      <c r="K5790" s="210">
        <v>93.6</v>
      </c>
      <c r="L5790" s="209" t="s">
        <v>5390</v>
      </c>
    </row>
    <row r="5791" spans="1:12" ht="13.5">
      <c r="A5791" s="209" t="s">
        <v>11344</v>
      </c>
      <c r="B5791" s="209" t="s">
        <v>11345</v>
      </c>
      <c r="C5791" s="209" t="s">
        <v>11367</v>
      </c>
      <c r="D5791" s="209" t="s">
        <v>11368</v>
      </c>
      <c r="E5791" s="210" t="s">
        <v>357</v>
      </c>
      <c r="F5791" s="209" t="s">
        <v>357</v>
      </c>
      <c r="G5791" s="209">
        <v>89307</v>
      </c>
      <c r="H5791" s="209" t="s">
        <v>11376</v>
      </c>
      <c r="I5791" s="209" t="s">
        <v>149</v>
      </c>
      <c r="J5791" s="209" t="s">
        <v>5447</v>
      </c>
      <c r="K5791" s="210">
        <v>95.64</v>
      </c>
      <c r="L5791" s="209" t="s">
        <v>5390</v>
      </c>
    </row>
    <row r="5792" spans="1:12" ht="13.5">
      <c r="A5792" s="209" t="s">
        <v>11344</v>
      </c>
      <c r="B5792" s="209" t="s">
        <v>11345</v>
      </c>
      <c r="C5792" s="209" t="s">
        <v>11367</v>
      </c>
      <c r="D5792" s="209" t="s">
        <v>11368</v>
      </c>
      <c r="E5792" s="210" t="s">
        <v>357</v>
      </c>
      <c r="F5792" s="209" t="s">
        <v>357</v>
      </c>
      <c r="G5792" s="209">
        <v>101157</v>
      </c>
      <c r="H5792" s="209" t="s">
        <v>11377</v>
      </c>
      <c r="I5792" s="209" t="s">
        <v>149</v>
      </c>
      <c r="J5792" s="209" t="s">
        <v>5447</v>
      </c>
      <c r="K5792" s="210">
        <v>66.28</v>
      </c>
      <c r="L5792" s="209" t="s">
        <v>5390</v>
      </c>
    </row>
    <row r="5793" spans="1:12" ht="13.5">
      <c r="A5793" s="209" t="s">
        <v>11344</v>
      </c>
      <c r="B5793" s="209" t="s">
        <v>11345</v>
      </c>
      <c r="C5793" s="209" t="s">
        <v>11367</v>
      </c>
      <c r="D5793" s="209" t="s">
        <v>11368</v>
      </c>
      <c r="E5793" s="210" t="s">
        <v>357</v>
      </c>
      <c r="F5793" s="209" t="s">
        <v>357</v>
      </c>
      <c r="G5793" s="209">
        <v>101158</v>
      </c>
      <c r="H5793" s="209" t="s">
        <v>11378</v>
      </c>
      <c r="I5793" s="209" t="s">
        <v>149</v>
      </c>
      <c r="J5793" s="209" t="s">
        <v>5447</v>
      </c>
      <c r="K5793" s="210">
        <v>87.55</v>
      </c>
      <c r="L5793" s="209" t="s">
        <v>5390</v>
      </c>
    </row>
    <row r="5794" spans="1:12" ht="13.5">
      <c r="A5794" s="209" t="s">
        <v>11344</v>
      </c>
      <c r="B5794" s="209" t="s">
        <v>11345</v>
      </c>
      <c r="C5794" s="209" t="s">
        <v>11367</v>
      </c>
      <c r="D5794" s="209" t="s">
        <v>11368</v>
      </c>
      <c r="E5794" s="210" t="s">
        <v>357</v>
      </c>
      <c r="F5794" s="209" t="s">
        <v>357</v>
      </c>
      <c r="G5794" s="209">
        <v>101162</v>
      </c>
      <c r="H5794" s="209" t="s">
        <v>11379</v>
      </c>
      <c r="I5794" s="209" t="s">
        <v>149</v>
      </c>
      <c r="J5794" s="209" t="s">
        <v>5447</v>
      </c>
      <c r="K5794" s="210">
        <v>149.1</v>
      </c>
      <c r="L5794" s="209" t="s">
        <v>5390</v>
      </c>
    </row>
    <row r="5795" spans="1:12" ht="13.5">
      <c r="A5795" s="209" t="s">
        <v>11344</v>
      </c>
      <c r="B5795" s="209" t="s">
        <v>11345</v>
      </c>
      <c r="C5795" s="209" t="s">
        <v>11380</v>
      </c>
      <c r="D5795" s="209" t="s">
        <v>11381</v>
      </c>
      <c r="E5795" s="210" t="s">
        <v>357</v>
      </c>
      <c r="F5795" s="209" t="s">
        <v>357</v>
      </c>
      <c r="G5795" s="209">
        <v>103316</v>
      </c>
      <c r="H5795" s="209" t="s">
        <v>11382</v>
      </c>
      <c r="I5795" s="209" t="s">
        <v>149</v>
      </c>
      <c r="J5795" s="209" t="s">
        <v>5389</v>
      </c>
      <c r="K5795" s="210">
        <v>71.53</v>
      </c>
      <c r="L5795" s="209" t="s">
        <v>5390</v>
      </c>
    </row>
    <row r="5796" spans="1:12" ht="13.5">
      <c r="A5796" s="209" t="s">
        <v>11344</v>
      </c>
      <c r="B5796" s="209" t="s">
        <v>11345</v>
      </c>
      <c r="C5796" s="209" t="s">
        <v>11380</v>
      </c>
      <c r="D5796" s="209" t="s">
        <v>11381</v>
      </c>
      <c r="E5796" s="210" t="s">
        <v>357</v>
      </c>
      <c r="F5796" s="209" t="s">
        <v>357</v>
      </c>
      <c r="G5796" s="209">
        <v>103317</v>
      </c>
      <c r="H5796" s="209" t="s">
        <v>11383</v>
      </c>
      <c r="I5796" s="209" t="s">
        <v>149</v>
      </c>
      <c r="J5796" s="209" t="s">
        <v>5389</v>
      </c>
      <c r="K5796" s="210">
        <v>72.489999999999995</v>
      </c>
      <c r="L5796" s="209" t="s">
        <v>5390</v>
      </c>
    </row>
    <row r="5797" spans="1:12" ht="13.5">
      <c r="A5797" s="209" t="s">
        <v>11344</v>
      </c>
      <c r="B5797" s="209" t="s">
        <v>11345</v>
      </c>
      <c r="C5797" s="209" t="s">
        <v>11380</v>
      </c>
      <c r="D5797" s="209" t="s">
        <v>11381</v>
      </c>
      <c r="E5797" s="210" t="s">
        <v>357</v>
      </c>
      <c r="F5797" s="209" t="s">
        <v>357</v>
      </c>
      <c r="G5797" s="209">
        <v>103318</v>
      </c>
      <c r="H5797" s="209" t="s">
        <v>11384</v>
      </c>
      <c r="I5797" s="209" t="s">
        <v>149</v>
      </c>
      <c r="J5797" s="209" t="s">
        <v>5389</v>
      </c>
      <c r="K5797" s="210">
        <v>92.18</v>
      </c>
      <c r="L5797" s="209" t="s">
        <v>5390</v>
      </c>
    </row>
    <row r="5798" spans="1:12" ht="13.5">
      <c r="A5798" s="209" t="s">
        <v>11344</v>
      </c>
      <c r="B5798" s="209" t="s">
        <v>11345</v>
      </c>
      <c r="C5798" s="209" t="s">
        <v>11380</v>
      </c>
      <c r="D5798" s="209" t="s">
        <v>11381</v>
      </c>
      <c r="E5798" s="210" t="s">
        <v>357</v>
      </c>
      <c r="F5798" s="209" t="s">
        <v>357</v>
      </c>
      <c r="G5798" s="209">
        <v>103319</v>
      </c>
      <c r="H5798" s="209" t="s">
        <v>11385</v>
      </c>
      <c r="I5798" s="209" t="s">
        <v>149</v>
      </c>
      <c r="J5798" s="209" t="s">
        <v>5389</v>
      </c>
      <c r="K5798" s="210">
        <v>93.31</v>
      </c>
      <c r="L5798" s="209" t="s">
        <v>5390</v>
      </c>
    </row>
    <row r="5799" spans="1:12" ht="13.5">
      <c r="A5799" s="209" t="s">
        <v>11344</v>
      </c>
      <c r="B5799" s="209" t="s">
        <v>11345</v>
      </c>
      <c r="C5799" s="209" t="s">
        <v>11380</v>
      </c>
      <c r="D5799" s="209" t="s">
        <v>11381</v>
      </c>
      <c r="E5799" s="210" t="s">
        <v>357</v>
      </c>
      <c r="F5799" s="209" t="s">
        <v>357</v>
      </c>
      <c r="G5799" s="209">
        <v>103320</v>
      </c>
      <c r="H5799" s="209" t="s">
        <v>11386</v>
      </c>
      <c r="I5799" s="209" t="s">
        <v>149</v>
      </c>
      <c r="J5799" s="209" t="s">
        <v>5389</v>
      </c>
      <c r="K5799" s="210">
        <v>111.6</v>
      </c>
      <c r="L5799" s="209" t="s">
        <v>5390</v>
      </c>
    </row>
    <row r="5800" spans="1:12" ht="13.5">
      <c r="A5800" s="209" t="s">
        <v>11344</v>
      </c>
      <c r="B5800" s="209" t="s">
        <v>11345</v>
      </c>
      <c r="C5800" s="209" t="s">
        <v>11380</v>
      </c>
      <c r="D5800" s="209" t="s">
        <v>11381</v>
      </c>
      <c r="E5800" s="210" t="s">
        <v>357</v>
      </c>
      <c r="F5800" s="209" t="s">
        <v>357</v>
      </c>
      <c r="G5800" s="209">
        <v>103321</v>
      </c>
      <c r="H5800" s="209" t="s">
        <v>11387</v>
      </c>
      <c r="I5800" s="209" t="s">
        <v>149</v>
      </c>
      <c r="J5800" s="209" t="s">
        <v>5389</v>
      </c>
      <c r="K5800" s="210">
        <v>113.01</v>
      </c>
      <c r="L5800" s="209" t="s">
        <v>5390</v>
      </c>
    </row>
    <row r="5801" spans="1:12" ht="13.5">
      <c r="A5801" s="209" t="s">
        <v>11344</v>
      </c>
      <c r="B5801" s="209" t="s">
        <v>11345</v>
      </c>
      <c r="C5801" s="209" t="s">
        <v>11380</v>
      </c>
      <c r="D5801" s="209" t="s">
        <v>11381</v>
      </c>
      <c r="E5801" s="210" t="s">
        <v>357</v>
      </c>
      <c r="F5801" s="209" t="s">
        <v>357</v>
      </c>
      <c r="G5801" s="209">
        <v>103336</v>
      </c>
      <c r="H5801" s="209" t="s">
        <v>11388</v>
      </c>
      <c r="I5801" s="209" t="s">
        <v>149</v>
      </c>
      <c r="J5801" s="209" t="s">
        <v>5389</v>
      </c>
      <c r="K5801" s="210">
        <v>79.06</v>
      </c>
      <c r="L5801" s="209" t="s">
        <v>5390</v>
      </c>
    </row>
    <row r="5802" spans="1:12" ht="13.5">
      <c r="A5802" s="209" t="s">
        <v>11344</v>
      </c>
      <c r="B5802" s="209" t="s">
        <v>11345</v>
      </c>
      <c r="C5802" s="209" t="s">
        <v>11380</v>
      </c>
      <c r="D5802" s="209" t="s">
        <v>11381</v>
      </c>
      <c r="E5802" s="210" t="s">
        <v>357</v>
      </c>
      <c r="F5802" s="209" t="s">
        <v>357</v>
      </c>
      <c r="G5802" s="209">
        <v>103337</v>
      </c>
      <c r="H5802" s="209" t="s">
        <v>11389</v>
      </c>
      <c r="I5802" s="209" t="s">
        <v>149</v>
      </c>
      <c r="J5802" s="209" t="s">
        <v>5389</v>
      </c>
      <c r="K5802" s="210">
        <v>80.02</v>
      </c>
      <c r="L5802" s="209" t="s">
        <v>5390</v>
      </c>
    </row>
    <row r="5803" spans="1:12" ht="13.5">
      <c r="A5803" s="209" t="s">
        <v>11344</v>
      </c>
      <c r="B5803" s="209" t="s">
        <v>11345</v>
      </c>
      <c r="C5803" s="209" t="s">
        <v>11380</v>
      </c>
      <c r="D5803" s="209" t="s">
        <v>11381</v>
      </c>
      <c r="E5803" s="210" t="s">
        <v>357</v>
      </c>
      <c r="F5803" s="209" t="s">
        <v>357</v>
      </c>
      <c r="G5803" s="209">
        <v>103338</v>
      </c>
      <c r="H5803" s="209" t="s">
        <v>11390</v>
      </c>
      <c r="I5803" s="209" t="s">
        <v>149</v>
      </c>
      <c r="J5803" s="209" t="s">
        <v>5389</v>
      </c>
      <c r="K5803" s="210">
        <v>103.37</v>
      </c>
      <c r="L5803" s="209" t="s">
        <v>5390</v>
      </c>
    </row>
    <row r="5804" spans="1:12" ht="13.5">
      <c r="A5804" s="209" t="s">
        <v>11344</v>
      </c>
      <c r="B5804" s="209" t="s">
        <v>11345</v>
      </c>
      <c r="C5804" s="209" t="s">
        <v>11380</v>
      </c>
      <c r="D5804" s="209" t="s">
        <v>11381</v>
      </c>
      <c r="E5804" s="210" t="s">
        <v>357</v>
      </c>
      <c r="F5804" s="209" t="s">
        <v>357</v>
      </c>
      <c r="G5804" s="209">
        <v>103339</v>
      </c>
      <c r="H5804" s="209" t="s">
        <v>11391</v>
      </c>
      <c r="I5804" s="209" t="s">
        <v>149</v>
      </c>
      <c r="J5804" s="209" t="s">
        <v>5389</v>
      </c>
      <c r="K5804" s="210">
        <v>104.5</v>
      </c>
      <c r="L5804" s="209" t="s">
        <v>5390</v>
      </c>
    </row>
    <row r="5805" spans="1:12" ht="13.5">
      <c r="A5805" s="209" t="s">
        <v>11344</v>
      </c>
      <c r="B5805" s="209" t="s">
        <v>11345</v>
      </c>
      <c r="C5805" s="209" t="s">
        <v>11380</v>
      </c>
      <c r="D5805" s="209" t="s">
        <v>11381</v>
      </c>
      <c r="E5805" s="210" t="s">
        <v>357</v>
      </c>
      <c r="F5805" s="209" t="s">
        <v>357</v>
      </c>
      <c r="G5805" s="209">
        <v>103340</v>
      </c>
      <c r="H5805" s="209" t="s">
        <v>11392</v>
      </c>
      <c r="I5805" s="209" t="s">
        <v>149</v>
      </c>
      <c r="J5805" s="209" t="s">
        <v>5389</v>
      </c>
      <c r="K5805" s="210">
        <v>126.21</v>
      </c>
      <c r="L5805" s="209" t="s">
        <v>5390</v>
      </c>
    </row>
    <row r="5806" spans="1:12" ht="13.5">
      <c r="A5806" s="209" t="s">
        <v>11344</v>
      </c>
      <c r="B5806" s="209" t="s">
        <v>11345</v>
      </c>
      <c r="C5806" s="209" t="s">
        <v>11380</v>
      </c>
      <c r="D5806" s="209" t="s">
        <v>11381</v>
      </c>
      <c r="E5806" s="210" t="s">
        <v>357</v>
      </c>
      <c r="F5806" s="209" t="s">
        <v>357</v>
      </c>
      <c r="G5806" s="209">
        <v>103341</v>
      </c>
      <c r="H5806" s="209" t="s">
        <v>11393</v>
      </c>
      <c r="I5806" s="209" t="s">
        <v>149</v>
      </c>
      <c r="J5806" s="209" t="s">
        <v>5389</v>
      </c>
      <c r="K5806" s="210">
        <v>127.62</v>
      </c>
      <c r="L5806" s="209" t="s">
        <v>5390</v>
      </c>
    </row>
    <row r="5807" spans="1:12" ht="13.5">
      <c r="A5807" s="209" t="s">
        <v>11344</v>
      </c>
      <c r="B5807" s="209" t="s">
        <v>11345</v>
      </c>
      <c r="C5807" s="209" t="s">
        <v>11380</v>
      </c>
      <c r="D5807" s="209" t="s">
        <v>11381</v>
      </c>
      <c r="E5807" s="210" t="s">
        <v>357</v>
      </c>
      <c r="F5807" s="209" t="s">
        <v>357</v>
      </c>
      <c r="G5807" s="209">
        <v>103342</v>
      </c>
      <c r="H5807" s="209" t="s">
        <v>11394</v>
      </c>
      <c r="I5807" s="209" t="s">
        <v>149</v>
      </c>
      <c r="J5807" s="209" t="s">
        <v>5389</v>
      </c>
      <c r="K5807" s="210">
        <v>108.21</v>
      </c>
      <c r="L5807" s="209" t="s">
        <v>5390</v>
      </c>
    </row>
    <row r="5808" spans="1:12" ht="13.5">
      <c r="A5808" s="209" t="s">
        <v>11344</v>
      </c>
      <c r="B5808" s="209" t="s">
        <v>11345</v>
      </c>
      <c r="C5808" s="209" t="s">
        <v>11380</v>
      </c>
      <c r="D5808" s="209" t="s">
        <v>11381</v>
      </c>
      <c r="E5808" s="210" t="s">
        <v>357</v>
      </c>
      <c r="F5808" s="209" t="s">
        <v>357</v>
      </c>
      <c r="G5808" s="209">
        <v>103343</v>
      </c>
      <c r="H5808" s="209" t="s">
        <v>11395</v>
      </c>
      <c r="I5808" s="209" t="s">
        <v>149</v>
      </c>
      <c r="J5808" s="209" t="s">
        <v>5389</v>
      </c>
      <c r="K5808" s="210">
        <v>109.46</v>
      </c>
      <c r="L5808" s="209" t="s">
        <v>5390</v>
      </c>
    </row>
    <row r="5809" spans="1:12" ht="13.5">
      <c r="A5809" s="209" t="s">
        <v>11344</v>
      </c>
      <c r="B5809" s="209" t="s">
        <v>11345</v>
      </c>
      <c r="C5809" s="209" t="s">
        <v>11396</v>
      </c>
      <c r="D5809" s="209" t="s">
        <v>11397</v>
      </c>
      <c r="E5809" s="210" t="s">
        <v>357</v>
      </c>
      <c r="F5809" s="209" t="s">
        <v>357</v>
      </c>
      <c r="G5809" s="209">
        <v>89453</v>
      </c>
      <c r="H5809" s="209" t="s">
        <v>11398</v>
      </c>
      <c r="I5809" s="209" t="s">
        <v>149</v>
      </c>
      <c r="J5809" s="209" t="s">
        <v>5447</v>
      </c>
      <c r="K5809" s="210">
        <v>84.53</v>
      </c>
      <c r="L5809" s="209" t="s">
        <v>5390</v>
      </c>
    </row>
    <row r="5810" spans="1:12" ht="13.5">
      <c r="A5810" s="209" t="s">
        <v>11344</v>
      </c>
      <c r="B5810" s="209" t="s">
        <v>11345</v>
      </c>
      <c r="C5810" s="209" t="s">
        <v>11396</v>
      </c>
      <c r="D5810" s="209" t="s">
        <v>11397</v>
      </c>
      <c r="E5810" s="210" t="s">
        <v>357</v>
      </c>
      <c r="F5810" s="209" t="s">
        <v>357</v>
      </c>
      <c r="G5810" s="209">
        <v>89455</v>
      </c>
      <c r="H5810" s="209" t="s">
        <v>11399</v>
      </c>
      <c r="I5810" s="209" t="s">
        <v>149</v>
      </c>
      <c r="J5810" s="209" t="s">
        <v>5447</v>
      </c>
      <c r="K5810" s="210">
        <v>104</v>
      </c>
      <c r="L5810" s="209" t="s">
        <v>5390</v>
      </c>
    </row>
    <row r="5811" spans="1:12" ht="13.5">
      <c r="A5811" s="209" t="s">
        <v>11344</v>
      </c>
      <c r="B5811" s="209" t="s">
        <v>11345</v>
      </c>
      <c r="C5811" s="209" t="s">
        <v>11396</v>
      </c>
      <c r="D5811" s="209" t="s">
        <v>11397</v>
      </c>
      <c r="E5811" s="210" t="s">
        <v>357</v>
      </c>
      <c r="F5811" s="209" t="s">
        <v>357</v>
      </c>
      <c r="G5811" s="209">
        <v>89462</v>
      </c>
      <c r="H5811" s="209" t="s">
        <v>11400</v>
      </c>
      <c r="I5811" s="209" t="s">
        <v>149</v>
      </c>
      <c r="J5811" s="209" t="s">
        <v>5447</v>
      </c>
      <c r="K5811" s="210">
        <v>109.46</v>
      </c>
      <c r="L5811" s="209" t="s">
        <v>5390</v>
      </c>
    </row>
    <row r="5812" spans="1:12" ht="13.5">
      <c r="A5812" s="209" t="s">
        <v>11344</v>
      </c>
      <c r="B5812" s="209" t="s">
        <v>11345</v>
      </c>
      <c r="C5812" s="209" t="s">
        <v>11396</v>
      </c>
      <c r="D5812" s="209" t="s">
        <v>11397</v>
      </c>
      <c r="E5812" s="210" t="s">
        <v>357</v>
      </c>
      <c r="F5812" s="209" t="s">
        <v>357</v>
      </c>
      <c r="G5812" s="209">
        <v>89464</v>
      </c>
      <c r="H5812" s="209" t="s">
        <v>11401</v>
      </c>
      <c r="I5812" s="209" t="s">
        <v>149</v>
      </c>
      <c r="J5812" s="209" t="s">
        <v>5447</v>
      </c>
      <c r="K5812" s="210">
        <v>130.57</v>
      </c>
      <c r="L5812" s="209" t="s">
        <v>5390</v>
      </c>
    </row>
    <row r="5813" spans="1:12" ht="13.5">
      <c r="A5813" s="209" t="s">
        <v>11344</v>
      </c>
      <c r="B5813" s="209" t="s">
        <v>11345</v>
      </c>
      <c r="C5813" s="209" t="s">
        <v>11396</v>
      </c>
      <c r="D5813" s="209" t="s">
        <v>11397</v>
      </c>
      <c r="E5813" s="210" t="s">
        <v>357</v>
      </c>
      <c r="F5813" s="209" t="s">
        <v>357</v>
      </c>
      <c r="G5813" s="209">
        <v>89470</v>
      </c>
      <c r="H5813" s="209" t="s">
        <v>11402</v>
      </c>
      <c r="I5813" s="209" t="s">
        <v>149</v>
      </c>
      <c r="J5813" s="209" t="s">
        <v>5447</v>
      </c>
      <c r="K5813" s="210">
        <v>94.15</v>
      </c>
      <c r="L5813" s="209" t="s">
        <v>5390</v>
      </c>
    </row>
    <row r="5814" spans="1:12" ht="13.5">
      <c r="A5814" s="209" t="s">
        <v>11344</v>
      </c>
      <c r="B5814" s="209" t="s">
        <v>11345</v>
      </c>
      <c r="C5814" s="209" t="s">
        <v>11396</v>
      </c>
      <c r="D5814" s="209" t="s">
        <v>11397</v>
      </c>
      <c r="E5814" s="210" t="s">
        <v>357</v>
      </c>
      <c r="F5814" s="209" t="s">
        <v>357</v>
      </c>
      <c r="G5814" s="209">
        <v>89472</v>
      </c>
      <c r="H5814" s="209" t="s">
        <v>11403</v>
      </c>
      <c r="I5814" s="209" t="s">
        <v>149</v>
      </c>
      <c r="J5814" s="209" t="s">
        <v>5447</v>
      </c>
      <c r="K5814" s="210">
        <v>114.61</v>
      </c>
      <c r="L5814" s="209" t="s">
        <v>5390</v>
      </c>
    </row>
    <row r="5815" spans="1:12" ht="13.5">
      <c r="A5815" s="209" t="s">
        <v>11344</v>
      </c>
      <c r="B5815" s="209" t="s">
        <v>11345</v>
      </c>
      <c r="C5815" s="209" t="s">
        <v>11396</v>
      </c>
      <c r="D5815" s="209" t="s">
        <v>11397</v>
      </c>
      <c r="E5815" s="210" t="s">
        <v>357</v>
      </c>
      <c r="F5815" s="209" t="s">
        <v>357</v>
      </c>
      <c r="G5815" s="209">
        <v>89478</v>
      </c>
      <c r="H5815" s="209" t="s">
        <v>11404</v>
      </c>
      <c r="I5815" s="209" t="s">
        <v>149</v>
      </c>
      <c r="J5815" s="209" t="s">
        <v>5447</v>
      </c>
      <c r="K5815" s="210">
        <v>124.94</v>
      </c>
      <c r="L5815" s="209" t="s">
        <v>5390</v>
      </c>
    </row>
    <row r="5816" spans="1:12" ht="13.5">
      <c r="A5816" s="209" t="s">
        <v>11344</v>
      </c>
      <c r="B5816" s="209" t="s">
        <v>11345</v>
      </c>
      <c r="C5816" s="209" t="s">
        <v>11396</v>
      </c>
      <c r="D5816" s="209" t="s">
        <v>11397</v>
      </c>
      <c r="E5816" s="210" t="s">
        <v>357</v>
      </c>
      <c r="F5816" s="209" t="s">
        <v>357</v>
      </c>
      <c r="G5816" s="209">
        <v>89480</v>
      </c>
      <c r="H5816" s="209" t="s">
        <v>11405</v>
      </c>
      <c r="I5816" s="209" t="s">
        <v>149</v>
      </c>
      <c r="J5816" s="209" t="s">
        <v>5447</v>
      </c>
      <c r="K5816" s="210">
        <v>147.09</v>
      </c>
      <c r="L5816" s="209" t="s">
        <v>5390</v>
      </c>
    </row>
    <row r="5817" spans="1:12" ht="13.5">
      <c r="A5817" s="209" t="s">
        <v>11344</v>
      </c>
      <c r="B5817" s="209" t="s">
        <v>11345</v>
      </c>
      <c r="C5817" s="209" t="s">
        <v>11396</v>
      </c>
      <c r="D5817" s="209" t="s">
        <v>11397</v>
      </c>
      <c r="E5817" s="210" t="s">
        <v>357</v>
      </c>
      <c r="F5817" s="209" t="s">
        <v>357</v>
      </c>
      <c r="G5817" s="209">
        <v>91815</v>
      </c>
      <c r="H5817" s="209" t="s">
        <v>11406</v>
      </c>
      <c r="I5817" s="209" t="s">
        <v>149</v>
      </c>
      <c r="J5817" s="209" t="s">
        <v>5447</v>
      </c>
      <c r="K5817" s="210">
        <v>84.53</v>
      </c>
      <c r="L5817" s="209" t="s">
        <v>5390</v>
      </c>
    </row>
    <row r="5818" spans="1:12" ht="13.5">
      <c r="A5818" s="209" t="s">
        <v>11344</v>
      </c>
      <c r="B5818" s="209" t="s">
        <v>11345</v>
      </c>
      <c r="C5818" s="209" t="s">
        <v>11396</v>
      </c>
      <c r="D5818" s="209" t="s">
        <v>11397</v>
      </c>
      <c r="E5818" s="210" t="s">
        <v>357</v>
      </c>
      <c r="F5818" s="209" t="s">
        <v>357</v>
      </c>
      <c r="G5818" s="209">
        <v>91816</v>
      </c>
      <c r="H5818" s="209" t="s">
        <v>11407</v>
      </c>
      <c r="I5818" s="209" t="s">
        <v>149</v>
      </c>
      <c r="J5818" s="209" t="s">
        <v>5447</v>
      </c>
      <c r="K5818" s="210">
        <v>109.46</v>
      </c>
      <c r="L5818" s="209" t="s">
        <v>5390</v>
      </c>
    </row>
    <row r="5819" spans="1:12" ht="13.5">
      <c r="A5819" s="209" t="s">
        <v>11344</v>
      </c>
      <c r="B5819" s="209" t="s">
        <v>11345</v>
      </c>
      <c r="C5819" s="209" t="s">
        <v>11396</v>
      </c>
      <c r="D5819" s="209" t="s">
        <v>11397</v>
      </c>
      <c r="E5819" s="210" t="s">
        <v>357</v>
      </c>
      <c r="F5819" s="209" t="s">
        <v>357</v>
      </c>
      <c r="G5819" s="209">
        <v>101161</v>
      </c>
      <c r="H5819" s="209" t="s">
        <v>11408</v>
      </c>
      <c r="I5819" s="209" t="s">
        <v>149</v>
      </c>
      <c r="J5819" s="209" t="s">
        <v>5447</v>
      </c>
      <c r="K5819" s="210">
        <v>215.75</v>
      </c>
      <c r="L5819" s="209" t="s">
        <v>5390</v>
      </c>
    </row>
    <row r="5820" spans="1:12" ht="13.5">
      <c r="A5820" s="209" t="s">
        <v>11344</v>
      </c>
      <c r="B5820" s="209" t="s">
        <v>11345</v>
      </c>
      <c r="C5820" s="209" t="s">
        <v>11409</v>
      </c>
      <c r="D5820" s="209" t="s">
        <v>11410</v>
      </c>
      <c r="E5820" s="210" t="s">
        <v>357</v>
      </c>
      <c r="F5820" s="209" t="s">
        <v>357</v>
      </c>
      <c r="G5820" s="209">
        <v>101163</v>
      </c>
      <c r="H5820" s="209" t="s">
        <v>11411</v>
      </c>
      <c r="I5820" s="209" t="s">
        <v>149</v>
      </c>
      <c r="J5820" s="209" t="s">
        <v>5447</v>
      </c>
      <c r="K5820" s="210">
        <v>791.22</v>
      </c>
      <c r="L5820" s="209" t="s">
        <v>5390</v>
      </c>
    </row>
    <row r="5821" spans="1:12" ht="13.5">
      <c r="A5821" s="209" t="s">
        <v>11344</v>
      </c>
      <c r="B5821" s="209" t="s">
        <v>11345</v>
      </c>
      <c r="C5821" s="209" t="s">
        <v>11409</v>
      </c>
      <c r="D5821" s="209" t="s">
        <v>11410</v>
      </c>
      <c r="E5821" s="210" t="s">
        <v>357</v>
      </c>
      <c r="F5821" s="209" t="s">
        <v>357</v>
      </c>
      <c r="G5821" s="209">
        <v>101164</v>
      </c>
      <c r="H5821" s="209" t="s">
        <v>11412</v>
      </c>
      <c r="I5821" s="209" t="s">
        <v>149</v>
      </c>
      <c r="J5821" s="209" t="s">
        <v>5447</v>
      </c>
      <c r="K5821" s="210">
        <v>803.12</v>
      </c>
      <c r="L5821" s="209" t="s">
        <v>5390</v>
      </c>
    </row>
    <row r="5822" spans="1:12" ht="13.5">
      <c r="A5822" s="209" t="s">
        <v>11344</v>
      </c>
      <c r="B5822" s="209" t="s">
        <v>11345</v>
      </c>
      <c r="C5822" s="209" t="s">
        <v>11413</v>
      </c>
      <c r="D5822" s="209" t="s">
        <v>11414</v>
      </c>
      <c r="E5822" s="210" t="s">
        <v>357</v>
      </c>
      <c r="F5822" s="209" t="s">
        <v>357</v>
      </c>
      <c r="G5822" s="209">
        <v>96358</v>
      </c>
      <c r="H5822" s="209" t="s">
        <v>11415</v>
      </c>
      <c r="I5822" s="209" t="s">
        <v>149</v>
      </c>
      <c r="J5822" s="209" t="s">
        <v>5389</v>
      </c>
      <c r="K5822" s="210">
        <v>99.64</v>
      </c>
      <c r="L5822" s="209" t="s">
        <v>5390</v>
      </c>
    </row>
    <row r="5823" spans="1:12" ht="13.5">
      <c r="A5823" s="209" t="s">
        <v>11344</v>
      </c>
      <c r="B5823" s="209" t="s">
        <v>11345</v>
      </c>
      <c r="C5823" s="209" t="s">
        <v>11413</v>
      </c>
      <c r="D5823" s="209" t="s">
        <v>11414</v>
      </c>
      <c r="E5823" s="210" t="s">
        <v>357</v>
      </c>
      <c r="F5823" s="209" t="s">
        <v>357</v>
      </c>
      <c r="G5823" s="209">
        <v>96359</v>
      </c>
      <c r="H5823" s="209" t="s">
        <v>11416</v>
      </c>
      <c r="I5823" s="209" t="s">
        <v>149</v>
      </c>
      <c r="J5823" s="209" t="s">
        <v>5389</v>
      </c>
      <c r="K5823" s="210">
        <v>112.01</v>
      </c>
      <c r="L5823" s="209" t="s">
        <v>5390</v>
      </c>
    </row>
    <row r="5824" spans="1:12" ht="13.5">
      <c r="A5824" s="209" t="s">
        <v>11344</v>
      </c>
      <c r="B5824" s="209" t="s">
        <v>11345</v>
      </c>
      <c r="C5824" s="209" t="s">
        <v>11413</v>
      </c>
      <c r="D5824" s="209" t="s">
        <v>11414</v>
      </c>
      <c r="E5824" s="210" t="s">
        <v>357</v>
      </c>
      <c r="F5824" s="209" t="s">
        <v>357</v>
      </c>
      <c r="G5824" s="209">
        <v>96360</v>
      </c>
      <c r="H5824" s="209" t="s">
        <v>11417</v>
      </c>
      <c r="I5824" s="209" t="s">
        <v>149</v>
      </c>
      <c r="J5824" s="209" t="s">
        <v>5389</v>
      </c>
      <c r="K5824" s="210">
        <v>131.76</v>
      </c>
      <c r="L5824" s="209" t="s">
        <v>5390</v>
      </c>
    </row>
    <row r="5825" spans="1:12" ht="13.5">
      <c r="A5825" s="209" t="s">
        <v>11344</v>
      </c>
      <c r="B5825" s="209" t="s">
        <v>11345</v>
      </c>
      <c r="C5825" s="209" t="s">
        <v>11413</v>
      </c>
      <c r="D5825" s="209" t="s">
        <v>11414</v>
      </c>
      <c r="E5825" s="210" t="s">
        <v>357</v>
      </c>
      <c r="F5825" s="209" t="s">
        <v>357</v>
      </c>
      <c r="G5825" s="209">
        <v>96361</v>
      </c>
      <c r="H5825" s="209" t="s">
        <v>11418</v>
      </c>
      <c r="I5825" s="209" t="s">
        <v>149</v>
      </c>
      <c r="J5825" s="209" t="s">
        <v>5389</v>
      </c>
      <c r="K5825" s="210">
        <v>155.69</v>
      </c>
      <c r="L5825" s="209" t="s">
        <v>5390</v>
      </c>
    </row>
    <row r="5826" spans="1:12" ht="13.5">
      <c r="A5826" s="209" t="s">
        <v>11344</v>
      </c>
      <c r="B5826" s="209" t="s">
        <v>11345</v>
      </c>
      <c r="C5826" s="209" t="s">
        <v>11413</v>
      </c>
      <c r="D5826" s="209" t="s">
        <v>11414</v>
      </c>
      <c r="E5826" s="210" t="s">
        <v>357</v>
      </c>
      <c r="F5826" s="209" t="s">
        <v>357</v>
      </c>
      <c r="G5826" s="209">
        <v>96362</v>
      </c>
      <c r="H5826" s="209" t="s">
        <v>11419</v>
      </c>
      <c r="I5826" s="209" t="s">
        <v>149</v>
      </c>
      <c r="J5826" s="209" t="s">
        <v>5389</v>
      </c>
      <c r="K5826" s="210">
        <v>129.44999999999999</v>
      </c>
      <c r="L5826" s="209" t="s">
        <v>5390</v>
      </c>
    </row>
    <row r="5827" spans="1:12" ht="13.5">
      <c r="A5827" s="209" t="s">
        <v>11344</v>
      </c>
      <c r="B5827" s="209" t="s">
        <v>11345</v>
      </c>
      <c r="C5827" s="209" t="s">
        <v>11413</v>
      </c>
      <c r="D5827" s="209" t="s">
        <v>11414</v>
      </c>
      <c r="E5827" s="210" t="s">
        <v>357</v>
      </c>
      <c r="F5827" s="209" t="s">
        <v>357</v>
      </c>
      <c r="G5827" s="209">
        <v>96363</v>
      </c>
      <c r="H5827" s="209" t="s">
        <v>11420</v>
      </c>
      <c r="I5827" s="209" t="s">
        <v>149</v>
      </c>
      <c r="J5827" s="209" t="s">
        <v>5389</v>
      </c>
      <c r="K5827" s="210">
        <v>142.19</v>
      </c>
      <c r="L5827" s="209" t="s">
        <v>5390</v>
      </c>
    </row>
    <row r="5828" spans="1:12" ht="13.5">
      <c r="A5828" s="209" t="s">
        <v>11344</v>
      </c>
      <c r="B5828" s="209" t="s">
        <v>11345</v>
      </c>
      <c r="C5828" s="209" t="s">
        <v>11413</v>
      </c>
      <c r="D5828" s="209" t="s">
        <v>11414</v>
      </c>
      <c r="E5828" s="210" t="s">
        <v>357</v>
      </c>
      <c r="F5828" s="209" t="s">
        <v>357</v>
      </c>
      <c r="G5828" s="209">
        <v>96364</v>
      </c>
      <c r="H5828" s="209" t="s">
        <v>11421</v>
      </c>
      <c r="I5828" s="209" t="s">
        <v>149</v>
      </c>
      <c r="J5828" s="209" t="s">
        <v>5389</v>
      </c>
      <c r="K5828" s="210">
        <v>161.56</v>
      </c>
      <c r="L5828" s="209" t="s">
        <v>5390</v>
      </c>
    </row>
    <row r="5829" spans="1:12" ht="13.5">
      <c r="A5829" s="209" t="s">
        <v>11344</v>
      </c>
      <c r="B5829" s="209" t="s">
        <v>11345</v>
      </c>
      <c r="C5829" s="209" t="s">
        <v>11413</v>
      </c>
      <c r="D5829" s="209" t="s">
        <v>11414</v>
      </c>
      <c r="E5829" s="210" t="s">
        <v>357</v>
      </c>
      <c r="F5829" s="209" t="s">
        <v>357</v>
      </c>
      <c r="G5829" s="209">
        <v>96365</v>
      </c>
      <c r="H5829" s="209" t="s">
        <v>11422</v>
      </c>
      <c r="I5829" s="209" t="s">
        <v>149</v>
      </c>
      <c r="J5829" s="209" t="s">
        <v>5389</v>
      </c>
      <c r="K5829" s="210">
        <v>185.89</v>
      </c>
      <c r="L5829" s="209" t="s">
        <v>5390</v>
      </c>
    </row>
    <row r="5830" spans="1:12" ht="13.5">
      <c r="A5830" s="209" t="s">
        <v>11344</v>
      </c>
      <c r="B5830" s="209" t="s">
        <v>11345</v>
      </c>
      <c r="C5830" s="209" t="s">
        <v>11413</v>
      </c>
      <c r="D5830" s="209" t="s">
        <v>11414</v>
      </c>
      <c r="E5830" s="210" t="s">
        <v>357</v>
      </c>
      <c r="F5830" s="209" t="s">
        <v>357</v>
      </c>
      <c r="G5830" s="209">
        <v>96366</v>
      </c>
      <c r="H5830" s="209" t="s">
        <v>11423</v>
      </c>
      <c r="I5830" s="209" t="s">
        <v>149</v>
      </c>
      <c r="J5830" s="209" t="s">
        <v>5389</v>
      </c>
      <c r="K5830" s="210">
        <v>159.25</v>
      </c>
      <c r="L5830" s="209" t="s">
        <v>5390</v>
      </c>
    </row>
    <row r="5831" spans="1:12" ht="13.5">
      <c r="A5831" s="209" t="s">
        <v>11344</v>
      </c>
      <c r="B5831" s="209" t="s">
        <v>11345</v>
      </c>
      <c r="C5831" s="209" t="s">
        <v>11413</v>
      </c>
      <c r="D5831" s="209" t="s">
        <v>11414</v>
      </c>
      <c r="E5831" s="210" t="s">
        <v>357</v>
      </c>
      <c r="F5831" s="209" t="s">
        <v>357</v>
      </c>
      <c r="G5831" s="209">
        <v>96367</v>
      </c>
      <c r="H5831" s="209" t="s">
        <v>11424</v>
      </c>
      <c r="I5831" s="209" t="s">
        <v>149</v>
      </c>
      <c r="J5831" s="209" t="s">
        <v>5389</v>
      </c>
      <c r="K5831" s="210">
        <v>172.38</v>
      </c>
      <c r="L5831" s="209" t="s">
        <v>5390</v>
      </c>
    </row>
    <row r="5832" spans="1:12" ht="13.5">
      <c r="A5832" s="209" t="s">
        <v>11344</v>
      </c>
      <c r="B5832" s="209" t="s">
        <v>11345</v>
      </c>
      <c r="C5832" s="209" t="s">
        <v>11413</v>
      </c>
      <c r="D5832" s="209" t="s">
        <v>11414</v>
      </c>
      <c r="E5832" s="210" t="s">
        <v>357</v>
      </c>
      <c r="F5832" s="209" t="s">
        <v>357</v>
      </c>
      <c r="G5832" s="209">
        <v>96368</v>
      </c>
      <c r="H5832" s="209" t="s">
        <v>11425</v>
      </c>
      <c r="I5832" s="209" t="s">
        <v>149</v>
      </c>
      <c r="J5832" s="209" t="s">
        <v>5389</v>
      </c>
      <c r="K5832" s="210">
        <v>191.37</v>
      </c>
      <c r="L5832" s="209" t="s">
        <v>5390</v>
      </c>
    </row>
    <row r="5833" spans="1:12" ht="13.5">
      <c r="A5833" s="209" t="s">
        <v>11344</v>
      </c>
      <c r="B5833" s="209" t="s">
        <v>11345</v>
      </c>
      <c r="C5833" s="209" t="s">
        <v>11413</v>
      </c>
      <c r="D5833" s="209" t="s">
        <v>11414</v>
      </c>
      <c r="E5833" s="210" t="s">
        <v>357</v>
      </c>
      <c r="F5833" s="209" t="s">
        <v>357</v>
      </c>
      <c r="G5833" s="209">
        <v>96369</v>
      </c>
      <c r="H5833" s="209" t="s">
        <v>11426</v>
      </c>
      <c r="I5833" s="209" t="s">
        <v>149</v>
      </c>
      <c r="J5833" s="209" t="s">
        <v>5389</v>
      </c>
      <c r="K5833" s="210">
        <v>216.08</v>
      </c>
      <c r="L5833" s="209" t="s">
        <v>5390</v>
      </c>
    </row>
    <row r="5834" spans="1:12" ht="13.5">
      <c r="A5834" s="209" t="s">
        <v>11344</v>
      </c>
      <c r="B5834" s="209" t="s">
        <v>11345</v>
      </c>
      <c r="C5834" s="209" t="s">
        <v>11413</v>
      </c>
      <c r="D5834" s="209" t="s">
        <v>11414</v>
      </c>
      <c r="E5834" s="210" t="s">
        <v>357</v>
      </c>
      <c r="F5834" s="209" t="s">
        <v>357</v>
      </c>
      <c r="G5834" s="209">
        <v>96370</v>
      </c>
      <c r="H5834" s="209" t="s">
        <v>11427</v>
      </c>
      <c r="I5834" s="209" t="s">
        <v>149</v>
      </c>
      <c r="J5834" s="209" t="s">
        <v>5389</v>
      </c>
      <c r="K5834" s="210">
        <v>66.7</v>
      </c>
      <c r="L5834" s="209" t="s">
        <v>5390</v>
      </c>
    </row>
    <row r="5835" spans="1:12" ht="13.5">
      <c r="A5835" s="209" t="s">
        <v>11344</v>
      </c>
      <c r="B5835" s="209" t="s">
        <v>11345</v>
      </c>
      <c r="C5835" s="209" t="s">
        <v>11413</v>
      </c>
      <c r="D5835" s="209" t="s">
        <v>11414</v>
      </c>
      <c r="E5835" s="210" t="s">
        <v>357</v>
      </c>
      <c r="F5835" s="209" t="s">
        <v>357</v>
      </c>
      <c r="G5835" s="209">
        <v>96371</v>
      </c>
      <c r="H5835" s="209" t="s">
        <v>11428</v>
      </c>
      <c r="I5835" s="209" t="s">
        <v>149</v>
      </c>
      <c r="J5835" s="209" t="s">
        <v>5389</v>
      </c>
      <c r="K5835" s="210">
        <v>78.650000000000006</v>
      </c>
      <c r="L5835" s="209" t="s">
        <v>5390</v>
      </c>
    </row>
    <row r="5836" spans="1:12" ht="13.5">
      <c r="A5836" s="209" t="s">
        <v>11344</v>
      </c>
      <c r="B5836" s="209" t="s">
        <v>11345</v>
      </c>
      <c r="C5836" s="209" t="s">
        <v>11413</v>
      </c>
      <c r="D5836" s="209" t="s">
        <v>11414</v>
      </c>
      <c r="E5836" s="210" t="s">
        <v>357</v>
      </c>
      <c r="F5836" s="209" t="s">
        <v>357</v>
      </c>
      <c r="G5836" s="209">
        <v>96373</v>
      </c>
      <c r="H5836" s="209" t="s">
        <v>11429</v>
      </c>
      <c r="I5836" s="209" t="s">
        <v>148</v>
      </c>
      <c r="J5836" s="209" t="s">
        <v>5389</v>
      </c>
      <c r="K5836" s="210">
        <v>12.55</v>
      </c>
      <c r="L5836" s="209" t="s">
        <v>5390</v>
      </c>
    </row>
    <row r="5837" spans="1:12" ht="13.5">
      <c r="A5837" s="209" t="s">
        <v>11344</v>
      </c>
      <c r="B5837" s="209" t="s">
        <v>11345</v>
      </c>
      <c r="C5837" s="209" t="s">
        <v>11413</v>
      </c>
      <c r="D5837" s="209" t="s">
        <v>11414</v>
      </c>
      <c r="E5837" s="210" t="s">
        <v>357</v>
      </c>
      <c r="F5837" s="209" t="s">
        <v>357</v>
      </c>
      <c r="G5837" s="209">
        <v>96374</v>
      </c>
      <c r="H5837" s="209" t="s">
        <v>11430</v>
      </c>
      <c r="I5837" s="209" t="s">
        <v>148</v>
      </c>
      <c r="J5837" s="209" t="s">
        <v>5389</v>
      </c>
      <c r="K5837" s="210">
        <v>26.18</v>
      </c>
      <c r="L5837" s="209" t="s">
        <v>5390</v>
      </c>
    </row>
    <row r="5838" spans="1:12" ht="13.5">
      <c r="A5838" s="209" t="s">
        <v>11344</v>
      </c>
      <c r="B5838" s="209" t="s">
        <v>11345</v>
      </c>
      <c r="C5838" s="209" t="s">
        <v>11413</v>
      </c>
      <c r="D5838" s="209" t="s">
        <v>11414</v>
      </c>
      <c r="E5838" s="210" t="s">
        <v>357</v>
      </c>
      <c r="F5838" s="209" t="s">
        <v>357</v>
      </c>
      <c r="G5838" s="209">
        <v>102235</v>
      </c>
      <c r="H5838" s="209" t="s">
        <v>11431</v>
      </c>
      <c r="I5838" s="209" t="s">
        <v>149</v>
      </c>
      <c r="J5838" s="209" t="s">
        <v>5389</v>
      </c>
      <c r="K5838" s="210">
        <v>495.57</v>
      </c>
      <c r="L5838" s="209" t="s">
        <v>5390</v>
      </c>
    </row>
    <row r="5839" spans="1:12" ht="13.5">
      <c r="A5839" s="209" t="s">
        <v>11344</v>
      </c>
      <c r="B5839" s="209" t="s">
        <v>11345</v>
      </c>
      <c r="C5839" s="209" t="s">
        <v>11413</v>
      </c>
      <c r="D5839" s="209" t="s">
        <v>11414</v>
      </c>
      <c r="E5839" s="210" t="s">
        <v>357</v>
      </c>
      <c r="F5839" s="209" t="s">
        <v>357</v>
      </c>
      <c r="G5839" s="209">
        <v>102253</v>
      </c>
      <c r="H5839" s="209" t="s">
        <v>11432</v>
      </c>
      <c r="I5839" s="209" t="s">
        <v>149</v>
      </c>
      <c r="J5839" s="209" t="s">
        <v>5447</v>
      </c>
      <c r="K5839" s="210">
        <v>831.57</v>
      </c>
      <c r="L5839" s="209" t="s">
        <v>5390</v>
      </c>
    </row>
    <row r="5840" spans="1:12" ht="13.5">
      <c r="A5840" s="209" t="s">
        <v>11344</v>
      </c>
      <c r="B5840" s="209" t="s">
        <v>11345</v>
      </c>
      <c r="C5840" s="209" t="s">
        <v>11413</v>
      </c>
      <c r="D5840" s="209" t="s">
        <v>11414</v>
      </c>
      <c r="E5840" s="210" t="s">
        <v>357</v>
      </c>
      <c r="F5840" s="209" t="s">
        <v>357</v>
      </c>
      <c r="G5840" s="209">
        <v>102254</v>
      </c>
      <c r="H5840" s="209" t="s">
        <v>11433</v>
      </c>
      <c r="I5840" s="209" t="s">
        <v>149</v>
      </c>
      <c r="J5840" s="209" t="s">
        <v>5447</v>
      </c>
      <c r="K5840" s="210">
        <v>737.52</v>
      </c>
      <c r="L5840" s="209" t="s">
        <v>5390</v>
      </c>
    </row>
    <row r="5841" spans="1:12" ht="13.5">
      <c r="A5841" s="209" t="s">
        <v>11344</v>
      </c>
      <c r="B5841" s="209" t="s">
        <v>11345</v>
      </c>
      <c r="C5841" s="209" t="s">
        <v>11413</v>
      </c>
      <c r="D5841" s="209" t="s">
        <v>11414</v>
      </c>
      <c r="E5841" s="210" t="s">
        <v>357</v>
      </c>
      <c r="F5841" s="209" t="s">
        <v>357</v>
      </c>
      <c r="G5841" s="209">
        <v>102255</v>
      </c>
      <c r="H5841" s="209" t="s">
        <v>11434</v>
      </c>
      <c r="I5841" s="209" t="s">
        <v>149</v>
      </c>
      <c r="J5841" s="209" t="s">
        <v>5447</v>
      </c>
      <c r="K5841" s="210">
        <v>831.14</v>
      </c>
      <c r="L5841" s="209" t="s">
        <v>5390</v>
      </c>
    </row>
    <row r="5842" spans="1:12" ht="13.5">
      <c r="A5842" s="209" t="s">
        <v>11344</v>
      </c>
      <c r="B5842" s="209" t="s">
        <v>11345</v>
      </c>
      <c r="C5842" s="209" t="s">
        <v>11413</v>
      </c>
      <c r="D5842" s="209" t="s">
        <v>11414</v>
      </c>
      <c r="E5842" s="210" t="s">
        <v>357</v>
      </c>
      <c r="F5842" s="209" t="s">
        <v>357</v>
      </c>
      <c r="G5842" s="209">
        <v>102256</v>
      </c>
      <c r="H5842" s="209" t="s">
        <v>11435</v>
      </c>
      <c r="I5842" s="209" t="s">
        <v>149</v>
      </c>
      <c r="J5842" s="209" t="s">
        <v>5447</v>
      </c>
      <c r="K5842" s="210">
        <v>741.57</v>
      </c>
      <c r="L5842" s="209" t="s">
        <v>5390</v>
      </c>
    </row>
    <row r="5843" spans="1:12" ht="13.5">
      <c r="A5843" s="209" t="s">
        <v>11344</v>
      </c>
      <c r="B5843" s="209" t="s">
        <v>11345</v>
      </c>
      <c r="C5843" s="209" t="s">
        <v>11413</v>
      </c>
      <c r="D5843" s="209" t="s">
        <v>11414</v>
      </c>
      <c r="E5843" s="210" t="s">
        <v>357</v>
      </c>
      <c r="F5843" s="209" t="s">
        <v>357</v>
      </c>
      <c r="G5843" s="209">
        <v>102257</v>
      </c>
      <c r="H5843" s="209" t="s">
        <v>11436</v>
      </c>
      <c r="I5843" s="209" t="s">
        <v>149</v>
      </c>
      <c r="J5843" s="209" t="s">
        <v>5389</v>
      </c>
      <c r="K5843" s="210">
        <v>308.58999999999997</v>
      </c>
      <c r="L5843" s="209" t="s">
        <v>5390</v>
      </c>
    </row>
    <row r="5844" spans="1:12" ht="13.5">
      <c r="A5844" s="209" t="s">
        <v>11344</v>
      </c>
      <c r="B5844" s="209" t="s">
        <v>11345</v>
      </c>
      <c r="C5844" s="209" t="s">
        <v>11413</v>
      </c>
      <c r="D5844" s="209" t="s">
        <v>11414</v>
      </c>
      <c r="E5844" s="210" t="s">
        <v>357</v>
      </c>
      <c r="F5844" s="209" t="s">
        <v>357</v>
      </c>
      <c r="G5844" s="209">
        <v>102258</v>
      </c>
      <c r="H5844" s="209" t="s">
        <v>11437</v>
      </c>
      <c r="I5844" s="209" t="s">
        <v>149</v>
      </c>
      <c r="J5844" s="209" t="s">
        <v>5389</v>
      </c>
      <c r="K5844" s="210">
        <v>327.58</v>
      </c>
      <c r="L5844" s="209" t="s">
        <v>5390</v>
      </c>
    </row>
    <row r="5845" spans="1:12" ht="13.5">
      <c r="A5845" s="209" t="s">
        <v>11344</v>
      </c>
      <c r="B5845" s="209" t="s">
        <v>11345</v>
      </c>
      <c r="C5845" s="209" t="s">
        <v>11413</v>
      </c>
      <c r="D5845" s="209" t="s">
        <v>11414</v>
      </c>
      <c r="E5845" s="210" t="s">
        <v>357</v>
      </c>
      <c r="F5845" s="209" t="s">
        <v>357</v>
      </c>
      <c r="G5845" s="209">
        <v>104718</v>
      </c>
      <c r="H5845" s="209" t="s">
        <v>11438</v>
      </c>
      <c r="I5845" s="209" t="s">
        <v>149</v>
      </c>
      <c r="J5845" s="209" t="s">
        <v>5389</v>
      </c>
      <c r="K5845" s="210">
        <v>133.69999999999999</v>
      </c>
      <c r="L5845" s="209" t="s">
        <v>5390</v>
      </c>
    </row>
    <row r="5846" spans="1:12" ht="13.5">
      <c r="A5846" s="209" t="s">
        <v>11344</v>
      </c>
      <c r="B5846" s="209" t="s">
        <v>11345</v>
      </c>
      <c r="C5846" s="209" t="s">
        <v>11413</v>
      </c>
      <c r="D5846" s="209" t="s">
        <v>11414</v>
      </c>
      <c r="E5846" s="210" t="s">
        <v>357</v>
      </c>
      <c r="F5846" s="209" t="s">
        <v>357</v>
      </c>
      <c r="G5846" s="209">
        <v>104719</v>
      </c>
      <c r="H5846" s="209" t="s">
        <v>11439</v>
      </c>
      <c r="I5846" s="209" t="s">
        <v>149</v>
      </c>
      <c r="J5846" s="209" t="s">
        <v>5389</v>
      </c>
      <c r="K5846" s="210">
        <v>197.03</v>
      </c>
      <c r="L5846" s="209" t="s">
        <v>5390</v>
      </c>
    </row>
    <row r="5847" spans="1:12" ht="13.5">
      <c r="A5847" s="209" t="s">
        <v>11344</v>
      </c>
      <c r="B5847" s="209" t="s">
        <v>11345</v>
      </c>
      <c r="C5847" s="209" t="s">
        <v>11413</v>
      </c>
      <c r="D5847" s="209" t="s">
        <v>11414</v>
      </c>
      <c r="E5847" s="210" t="s">
        <v>357</v>
      </c>
      <c r="F5847" s="209" t="s">
        <v>357</v>
      </c>
      <c r="G5847" s="209">
        <v>104720</v>
      </c>
      <c r="H5847" s="209" t="s">
        <v>11440</v>
      </c>
      <c r="I5847" s="209" t="s">
        <v>149</v>
      </c>
      <c r="J5847" s="209" t="s">
        <v>5389</v>
      </c>
      <c r="K5847" s="210">
        <v>164.65</v>
      </c>
      <c r="L5847" s="209" t="s">
        <v>5390</v>
      </c>
    </row>
    <row r="5848" spans="1:12" ht="13.5">
      <c r="A5848" s="209" t="s">
        <v>11344</v>
      </c>
      <c r="B5848" s="209" t="s">
        <v>11345</v>
      </c>
      <c r="C5848" s="209" t="s">
        <v>11413</v>
      </c>
      <c r="D5848" s="209" t="s">
        <v>11414</v>
      </c>
      <c r="E5848" s="210" t="s">
        <v>357</v>
      </c>
      <c r="F5848" s="209" t="s">
        <v>357</v>
      </c>
      <c r="G5848" s="209">
        <v>104721</v>
      </c>
      <c r="H5848" s="209" t="s">
        <v>11441</v>
      </c>
      <c r="I5848" s="209" t="s">
        <v>149</v>
      </c>
      <c r="J5848" s="209" t="s">
        <v>5389</v>
      </c>
      <c r="K5848" s="210">
        <v>227.98</v>
      </c>
      <c r="L5848" s="209" t="s">
        <v>5390</v>
      </c>
    </row>
    <row r="5849" spans="1:12" ht="13.5">
      <c r="A5849" s="209" t="s">
        <v>11344</v>
      </c>
      <c r="B5849" s="209" t="s">
        <v>11345</v>
      </c>
      <c r="C5849" s="209" t="s">
        <v>11413</v>
      </c>
      <c r="D5849" s="209" t="s">
        <v>11414</v>
      </c>
      <c r="E5849" s="210" t="s">
        <v>357</v>
      </c>
      <c r="F5849" s="209" t="s">
        <v>357</v>
      </c>
      <c r="G5849" s="209">
        <v>104722</v>
      </c>
      <c r="H5849" s="209" t="s">
        <v>11442</v>
      </c>
      <c r="I5849" s="209" t="s">
        <v>149</v>
      </c>
      <c r="J5849" s="209" t="s">
        <v>5389</v>
      </c>
      <c r="K5849" s="210">
        <v>195.61</v>
      </c>
      <c r="L5849" s="209" t="s">
        <v>5390</v>
      </c>
    </row>
    <row r="5850" spans="1:12" ht="13.5">
      <c r="A5850" s="209" t="s">
        <v>11344</v>
      </c>
      <c r="B5850" s="209" t="s">
        <v>11345</v>
      </c>
      <c r="C5850" s="209" t="s">
        <v>11413</v>
      </c>
      <c r="D5850" s="209" t="s">
        <v>11414</v>
      </c>
      <c r="E5850" s="210" t="s">
        <v>357</v>
      </c>
      <c r="F5850" s="209" t="s">
        <v>357</v>
      </c>
      <c r="G5850" s="209">
        <v>104723</v>
      </c>
      <c r="H5850" s="209" t="s">
        <v>11443</v>
      </c>
      <c r="I5850" s="209" t="s">
        <v>149</v>
      </c>
      <c r="J5850" s="209" t="s">
        <v>5389</v>
      </c>
      <c r="K5850" s="210">
        <v>258.94</v>
      </c>
      <c r="L5850" s="209" t="s">
        <v>5390</v>
      </c>
    </row>
    <row r="5851" spans="1:12" ht="13.5">
      <c r="A5851" s="209" t="s">
        <v>11344</v>
      </c>
      <c r="B5851" s="209" t="s">
        <v>11345</v>
      </c>
      <c r="C5851" s="209" t="s">
        <v>11413</v>
      </c>
      <c r="D5851" s="209" t="s">
        <v>11414</v>
      </c>
      <c r="E5851" s="210" t="s">
        <v>357</v>
      </c>
      <c r="F5851" s="209" t="s">
        <v>357</v>
      </c>
      <c r="G5851" s="209">
        <v>104724</v>
      </c>
      <c r="H5851" s="209" t="s">
        <v>11444</v>
      </c>
      <c r="I5851" s="209" t="s">
        <v>149</v>
      </c>
      <c r="J5851" s="209" t="s">
        <v>5389</v>
      </c>
      <c r="K5851" s="210">
        <v>99.57</v>
      </c>
      <c r="L5851" s="209" t="s">
        <v>5390</v>
      </c>
    </row>
    <row r="5852" spans="1:12" ht="13.5">
      <c r="A5852" s="209" t="s">
        <v>11344</v>
      </c>
      <c r="B5852" s="209" t="s">
        <v>11345</v>
      </c>
      <c r="C5852" s="209" t="s">
        <v>11445</v>
      </c>
      <c r="D5852" s="209" t="s">
        <v>11446</v>
      </c>
      <c r="E5852" s="210" t="s">
        <v>357</v>
      </c>
      <c r="F5852" s="209" t="s">
        <v>357</v>
      </c>
      <c r="G5852" s="209">
        <v>101154</v>
      </c>
      <c r="H5852" s="209" t="s">
        <v>11447</v>
      </c>
      <c r="I5852" s="209" t="s">
        <v>149</v>
      </c>
      <c r="J5852" s="209" t="s">
        <v>5389</v>
      </c>
      <c r="K5852" s="210">
        <v>126.01</v>
      </c>
      <c r="L5852" s="209" t="s">
        <v>5390</v>
      </c>
    </row>
    <row r="5853" spans="1:12" ht="13.5">
      <c r="A5853" s="209" t="s">
        <v>11344</v>
      </c>
      <c r="B5853" s="209" t="s">
        <v>11345</v>
      </c>
      <c r="C5853" s="209" t="s">
        <v>11445</v>
      </c>
      <c r="D5853" s="209" t="s">
        <v>11446</v>
      </c>
      <c r="E5853" s="210" t="s">
        <v>357</v>
      </c>
      <c r="F5853" s="209" t="s">
        <v>357</v>
      </c>
      <c r="G5853" s="209">
        <v>101155</v>
      </c>
      <c r="H5853" s="209" t="s">
        <v>11448</v>
      </c>
      <c r="I5853" s="209" t="s">
        <v>149</v>
      </c>
      <c r="J5853" s="209" t="s">
        <v>5389</v>
      </c>
      <c r="K5853" s="210">
        <v>177.82</v>
      </c>
      <c r="L5853" s="209" t="s">
        <v>5390</v>
      </c>
    </row>
    <row r="5854" spans="1:12" ht="13.5">
      <c r="A5854" s="209" t="s">
        <v>11344</v>
      </c>
      <c r="B5854" s="209" t="s">
        <v>11345</v>
      </c>
      <c r="C5854" s="209" t="s">
        <v>11445</v>
      </c>
      <c r="D5854" s="209" t="s">
        <v>11446</v>
      </c>
      <c r="E5854" s="210" t="s">
        <v>357</v>
      </c>
      <c r="F5854" s="209" t="s">
        <v>357</v>
      </c>
      <c r="G5854" s="209">
        <v>101156</v>
      </c>
      <c r="H5854" s="209" t="s">
        <v>11449</v>
      </c>
      <c r="I5854" s="209" t="s">
        <v>149</v>
      </c>
      <c r="J5854" s="209" t="s">
        <v>5389</v>
      </c>
      <c r="K5854" s="210">
        <v>262.39999999999998</v>
      </c>
      <c r="L5854" s="209" t="s">
        <v>5390</v>
      </c>
    </row>
    <row r="5855" spans="1:12" ht="13.5">
      <c r="A5855" s="209" t="s">
        <v>11450</v>
      </c>
      <c r="B5855" s="209" t="s">
        <v>11451</v>
      </c>
      <c r="C5855" s="209" t="s">
        <v>11452</v>
      </c>
      <c r="D5855" s="209" t="s">
        <v>11453</v>
      </c>
      <c r="E5855" s="210" t="s">
        <v>357</v>
      </c>
      <c r="F5855" s="209" t="s">
        <v>357</v>
      </c>
      <c r="G5855" s="209">
        <v>101814</v>
      </c>
      <c r="H5855" s="209" t="s">
        <v>11454</v>
      </c>
      <c r="I5855" s="209" t="s">
        <v>149</v>
      </c>
      <c r="J5855" s="209" t="s">
        <v>5389</v>
      </c>
      <c r="K5855" s="210">
        <v>44.7</v>
      </c>
      <c r="L5855" s="209" t="s">
        <v>5390</v>
      </c>
    </row>
    <row r="5856" spans="1:12" ht="13.5">
      <c r="A5856" s="209" t="s">
        <v>11450</v>
      </c>
      <c r="B5856" s="209" t="s">
        <v>11451</v>
      </c>
      <c r="C5856" s="209" t="s">
        <v>11452</v>
      </c>
      <c r="D5856" s="209" t="s">
        <v>11453</v>
      </c>
      <c r="E5856" s="210" t="s">
        <v>357</v>
      </c>
      <c r="F5856" s="209" t="s">
        <v>357</v>
      </c>
      <c r="G5856" s="209">
        <v>101816</v>
      </c>
      <c r="H5856" s="209" t="s">
        <v>11455</v>
      </c>
      <c r="I5856" s="209" t="s">
        <v>149</v>
      </c>
      <c r="J5856" s="209" t="s">
        <v>5389</v>
      </c>
      <c r="K5856" s="210">
        <v>69.41</v>
      </c>
      <c r="L5856" s="209" t="s">
        <v>5390</v>
      </c>
    </row>
    <row r="5857" spans="1:12" ht="13.5">
      <c r="A5857" s="209" t="s">
        <v>11450</v>
      </c>
      <c r="B5857" s="209" t="s">
        <v>11451</v>
      </c>
      <c r="C5857" s="209" t="s">
        <v>11452</v>
      </c>
      <c r="D5857" s="209" t="s">
        <v>11453</v>
      </c>
      <c r="E5857" s="210" t="s">
        <v>357</v>
      </c>
      <c r="F5857" s="209" t="s">
        <v>357</v>
      </c>
      <c r="G5857" s="209">
        <v>101817</v>
      </c>
      <c r="H5857" s="209" t="s">
        <v>11456</v>
      </c>
      <c r="I5857" s="209" t="s">
        <v>149</v>
      </c>
      <c r="J5857" s="209" t="s">
        <v>5389</v>
      </c>
      <c r="K5857" s="210">
        <v>47.01</v>
      </c>
      <c r="L5857" s="209" t="s">
        <v>5390</v>
      </c>
    </row>
    <row r="5858" spans="1:12" ht="13.5">
      <c r="A5858" s="209" t="s">
        <v>11450</v>
      </c>
      <c r="B5858" s="209" t="s">
        <v>11451</v>
      </c>
      <c r="C5858" s="209" t="s">
        <v>11452</v>
      </c>
      <c r="D5858" s="209" t="s">
        <v>11453</v>
      </c>
      <c r="E5858" s="210" t="s">
        <v>357</v>
      </c>
      <c r="F5858" s="209" t="s">
        <v>357</v>
      </c>
      <c r="G5858" s="209">
        <v>101819</v>
      </c>
      <c r="H5858" s="209" t="s">
        <v>11457</v>
      </c>
      <c r="I5858" s="209" t="s">
        <v>149</v>
      </c>
      <c r="J5858" s="209" t="s">
        <v>5389</v>
      </c>
      <c r="K5858" s="210">
        <v>60.39</v>
      </c>
      <c r="L5858" s="209" t="s">
        <v>5390</v>
      </c>
    </row>
    <row r="5859" spans="1:12" ht="13.5">
      <c r="A5859" s="209" t="s">
        <v>11450</v>
      </c>
      <c r="B5859" s="209" t="s">
        <v>11451</v>
      </c>
      <c r="C5859" s="209" t="s">
        <v>11452</v>
      </c>
      <c r="D5859" s="209" t="s">
        <v>11453</v>
      </c>
      <c r="E5859" s="210" t="s">
        <v>357</v>
      </c>
      <c r="F5859" s="209" t="s">
        <v>357</v>
      </c>
      <c r="G5859" s="209">
        <v>101820</v>
      </c>
      <c r="H5859" s="209" t="s">
        <v>11458</v>
      </c>
      <c r="I5859" s="209" t="s">
        <v>149</v>
      </c>
      <c r="J5859" s="209" t="s">
        <v>5389</v>
      </c>
      <c r="K5859" s="210">
        <v>35.880000000000003</v>
      </c>
      <c r="L5859" s="209" t="s">
        <v>5390</v>
      </c>
    </row>
    <row r="5860" spans="1:12" ht="13.5">
      <c r="A5860" s="209" t="s">
        <v>11450</v>
      </c>
      <c r="B5860" s="209" t="s">
        <v>11451</v>
      </c>
      <c r="C5860" s="209" t="s">
        <v>11452</v>
      </c>
      <c r="D5860" s="209" t="s">
        <v>11453</v>
      </c>
      <c r="E5860" s="210" t="s">
        <v>357</v>
      </c>
      <c r="F5860" s="209" t="s">
        <v>357</v>
      </c>
      <c r="G5860" s="209">
        <v>101822</v>
      </c>
      <c r="H5860" s="209" t="s">
        <v>11459</v>
      </c>
      <c r="I5860" s="209" t="s">
        <v>152</v>
      </c>
      <c r="J5860" s="209" t="s">
        <v>5389</v>
      </c>
      <c r="K5860" s="210">
        <v>92.66</v>
      </c>
      <c r="L5860" s="209" t="s">
        <v>5390</v>
      </c>
    </row>
    <row r="5861" spans="1:12" ht="13.5">
      <c r="A5861" s="209" t="s">
        <v>11450</v>
      </c>
      <c r="B5861" s="209" t="s">
        <v>11451</v>
      </c>
      <c r="C5861" s="209" t="s">
        <v>11452</v>
      </c>
      <c r="D5861" s="209" t="s">
        <v>11453</v>
      </c>
      <c r="E5861" s="210" t="s">
        <v>357</v>
      </c>
      <c r="F5861" s="209" t="s">
        <v>357</v>
      </c>
      <c r="G5861" s="209">
        <v>101823</v>
      </c>
      <c r="H5861" s="209" t="s">
        <v>11460</v>
      </c>
      <c r="I5861" s="209" t="s">
        <v>152</v>
      </c>
      <c r="J5861" s="209" t="s">
        <v>5389</v>
      </c>
      <c r="K5861" s="210">
        <v>134.08000000000001</v>
      </c>
      <c r="L5861" s="209" t="s">
        <v>5390</v>
      </c>
    </row>
    <row r="5862" spans="1:12" ht="13.5">
      <c r="A5862" s="209" t="s">
        <v>11450</v>
      </c>
      <c r="B5862" s="209" t="s">
        <v>11451</v>
      </c>
      <c r="C5862" s="209" t="s">
        <v>11452</v>
      </c>
      <c r="D5862" s="209" t="s">
        <v>11453</v>
      </c>
      <c r="E5862" s="210" t="s">
        <v>357</v>
      </c>
      <c r="F5862" s="209" t="s">
        <v>357</v>
      </c>
      <c r="G5862" s="209">
        <v>101824</v>
      </c>
      <c r="H5862" s="209" t="s">
        <v>11461</v>
      </c>
      <c r="I5862" s="209" t="s">
        <v>152</v>
      </c>
      <c r="J5862" s="209" t="s">
        <v>5389</v>
      </c>
      <c r="K5862" s="210">
        <v>172.66</v>
      </c>
      <c r="L5862" s="209" t="s">
        <v>5390</v>
      </c>
    </row>
    <row r="5863" spans="1:12" ht="13.5">
      <c r="A5863" s="209" t="s">
        <v>11450</v>
      </c>
      <c r="B5863" s="209" t="s">
        <v>11451</v>
      </c>
      <c r="C5863" s="209" t="s">
        <v>11452</v>
      </c>
      <c r="D5863" s="209" t="s">
        <v>11453</v>
      </c>
      <c r="E5863" s="210" t="s">
        <v>357</v>
      </c>
      <c r="F5863" s="209" t="s">
        <v>357</v>
      </c>
      <c r="G5863" s="209">
        <v>101825</v>
      </c>
      <c r="H5863" s="209" t="s">
        <v>11462</v>
      </c>
      <c r="I5863" s="209" t="s">
        <v>152</v>
      </c>
      <c r="J5863" s="209" t="s">
        <v>5389</v>
      </c>
      <c r="K5863" s="210">
        <v>210.19</v>
      </c>
      <c r="L5863" s="209" t="s">
        <v>5390</v>
      </c>
    </row>
    <row r="5864" spans="1:12" ht="13.5">
      <c r="A5864" s="209" t="s">
        <v>11450</v>
      </c>
      <c r="B5864" s="209" t="s">
        <v>11451</v>
      </c>
      <c r="C5864" s="209" t="s">
        <v>11452</v>
      </c>
      <c r="D5864" s="209" t="s">
        <v>11453</v>
      </c>
      <c r="E5864" s="210" t="s">
        <v>357</v>
      </c>
      <c r="F5864" s="209" t="s">
        <v>357</v>
      </c>
      <c r="G5864" s="209">
        <v>101826</v>
      </c>
      <c r="H5864" s="209" t="s">
        <v>11463</v>
      </c>
      <c r="I5864" s="209" t="s">
        <v>152</v>
      </c>
      <c r="J5864" s="209" t="s">
        <v>5389</v>
      </c>
      <c r="K5864" s="210">
        <v>247.22</v>
      </c>
      <c r="L5864" s="209" t="s">
        <v>5390</v>
      </c>
    </row>
    <row r="5865" spans="1:12" ht="13.5">
      <c r="A5865" s="209" t="s">
        <v>11450</v>
      </c>
      <c r="B5865" s="209" t="s">
        <v>11451</v>
      </c>
      <c r="C5865" s="209" t="s">
        <v>11452</v>
      </c>
      <c r="D5865" s="209" t="s">
        <v>11453</v>
      </c>
      <c r="E5865" s="210" t="s">
        <v>357</v>
      </c>
      <c r="F5865" s="209" t="s">
        <v>357</v>
      </c>
      <c r="G5865" s="209">
        <v>101827</v>
      </c>
      <c r="H5865" s="209" t="s">
        <v>11464</v>
      </c>
      <c r="I5865" s="209" t="s">
        <v>152</v>
      </c>
      <c r="J5865" s="209" t="s">
        <v>5389</v>
      </c>
      <c r="K5865" s="210">
        <v>203.47</v>
      </c>
      <c r="L5865" s="209" t="s">
        <v>5390</v>
      </c>
    </row>
    <row r="5866" spans="1:12" ht="13.5">
      <c r="A5866" s="209" t="s">
        <v>11450</v>
      </c>
      <c r="B5866" s="209" t="s">
        <v>11451</v>
      </c>
      <c r="C5866" s="209" t="s">
        <v>11452</v>
      </c>
      <c r="D5866" s="209" t="s">
        <v>11453</v>
      </c>
      <c r="E5866" s="210" t="s">
        <v>357</v>
      </c>
      <c r="F5866" s="209" t="s">
        <v>357</v>
      </c>
      <c r="G5866" s="209">
        <v>101828</v>
      </c>
      <c r="H5866" s="209" t="s">
        <v>11465</v>
      </c>
      <c r="I5866" s="209" t="s">
        <v>152</v>
      </c>
      <c r="J5866" s="209" t="s">
        <v>5389</v>
      </c>
      <c r="K5866" s="210">
        <v>185.01</v>
      </c>
      <c r="L5866" s="209" t="s">
        <v>5390</v>
      </c>
    </row>
    <row r="5867" spans="1:12" ht="13.5">
      <c r="A5867" s="209" t="s">
        <v>11450</v>
      </c>
      <c r="B5867" s="209" t="s">
        <v>11451</v>
      </c>
      <c r="C5867" s="209" t="s">
        <v>11452</v>
      </c>
      <c r="D5867" s="209" t="s">
        <v>11453</v>
      </c>
      <c r="E5867" s="210" t="s">
        <v>357</v>
      </c>
      <c r="F5867" s="209" t="s">
        <v>357</v>
      </c>
      <c r="G5867" s="209">
        <v>101829</v>
      </c>
      <c r="H5867" s="209" t="s">
        <v>11466</v>
      </c>
      <c r="I5867" s="209" t="s">
        <v>152</v>
      </c>
      <c r="J5867" s="209" t="s">
        <v>5389</v>
      </c>
      <c r="K5867" s="210">
        <v>279.04000000000002</v>
      </c>
      <c r="L5867" s="209" t="s">
        <v>5390</v>
      </c>
    </row>
    <row r="5868" spans="1:12" ht="13.5">
      <c r="A5868" s="209" t="s">
        <v>11450</v>
      </c>
      <c r="B5868" s="209" t="s">
        <v>11451</v>
      </c>
      <c r="C5868" s="209" t="s">
        <v>11452</v>
      </c>
      <c r="D5868" s="209" t="s">
        <v>11453</v>
      </c>
      <c r="E5868" s="210" t="s">
        <v>357</v>
      </c>
      <c r="F5868" s="209" t="s">
        <v>357</v>
      </c>
      <c r="G5868" s="209">
        <v>101830</v>
      </c>
      <c r="H5868" s="209" t="s">
        <v>11467</v>
      </c>
      <c r="I5868" s="209" t="s">
        <v>152</v>
      </c>
      <c r="J5868" s="209" t="s">
        <v>5389</v>
      </c>
      <c r="K5868" s="210">
        <v>314.35000000000002</v>
      </c>
      <c r="L5868" s="209" t="s">
        <v>5390</v>
      </c>
    </row>
    <row r="5869" spans="1:12" ht="13.5">
      <c r="A5869" s="209" t="s">
        <v>11450</v>
      </c>
      <c r="B5869" s="209" t="s">
        <v>11451</v>
      </c>
      <c r="C5869" s="209" t="s">
        <v>11452</v>
      </c>
      <c r="D5869" s="209" t="s">
        <v>11453</v>
      </c>
      <c r="E5869" s="210" t="s">
        <v>357</v>
      </c>
      <c r="F5869" s="209" t="s">
        <v>357</v>
      </c>
      <c r="G5869" s="209">
        <v>101831</v>
      </c>
      <c r="H5869" s="209" t="s">
        <v>11468</v>
      </c>
      <c r="I5869" s="209" t="s">
        <v>152</v>
      </c>
      <c r="J5869" s="209" t="s">
        <v>5389</v>
      </c>
      <c r="K5869" s="210">
        <v>349.17</v>
      </c>
      <c r="L5869" s="209" t="s">
        <v>5390</v>
      </c>
    </row>
    <row r="5870" spans="1:12" ht="13.5">
      <c r="A5870" s="209" t="s">
        <v>11450</v>
      </c>
      <c r="B5870" s="209" t="s">
        <v>11451</v>
      </c>
      <c r="C5870" s="209" t="s">
        <v>11452</v>
      </c>
      <c r="D5870" s="209" t="s">
        <v>11453</v>
      </c>
      <c r="E5870" s="210" t="s">
        <v>357</v>
      </c>
      <c r="F5870" s="209" t="s">
        <v>357</v>
      </c>
      <c r="G5870" s="209">
        <v>101832</v>
      </c>
      <c r="H5870" s="209" t="s">
        <v>11469</v>
      </c>
      <c r="I5870" s="209" t="s">
        <v>152</v>
      </c>
      <c r="J5870" s="209" t="s">
        <v>5389</v>
      </c>
      <c r="K5870" s="210">
        <v>261.31</v>
      </c>
      <c r="L5870" s="209" t="s">
        <v>5390</v>
      </c>
    </row>
    <row r="5871" spans="1:12" ht="13.5">
      <c r="A5871" s="209" t="s">
        <v>11450</v>
      </c>
      <c r="B5871" s="209" t="s">
        <v>11451</v>
      </c>
      <c r="C5871" s="209" t="s">
        <v>11452</v>
      </c>
      <c r="D5871" s="209" t="s">
        <v>11453</v>
      </c>
      <c r="E5871" s="210" t="s">
        <v>357</v>
      </c>
      <c r="F5871" s="209" t="s">
        <v>357</v>
      </c>
      <c r="G5871" s="209">
        <v>101833</v>
      </c>
      <c r="H5871" s="209" t="s">
        <v>11470</v>
      </c>
      <c r="I5871" s="209" t="s">
        <v>152</v>
      </c>
      <c r="J5871" s="209" t="s">
        <v>5389</v>
      </c>
      <c r="K5871" s="210">
        <v>296.99</v>
      </c>
      <c r="L5871" s="209" t="s">
        <v>5390</v>
      </c>
    </row>
    <row r="5872" spans="1:12" ht="13.5">
      <c r="A5872" s="209" t="s">
        <v>11450</v>
      </c>
      <c r="B5872" s="209" t="s">
        <v>11451</v>
      </c>
      <c r="C5872" s="209" t="s">
        <v>11452</v>
      </c>
      <c r="D5872" s="209" t="s">
        <v>11453</v>
      </c>
      <c r="E5872" s="210" t="s">
        <v>357</v>
      </c>
      <c r="F5872" s="209" t="s">
        <v>357</v>
      </c>
      <c r="G5872" s="209">
        <v>101834</v>
      </c>
      <c r="H5872" s="209" t="s">
        <v>11471</v>
      </c>
      <c r="I5872" s="209" t="s">
        <v>152</v>
      </c>
      <c r="J5872" s="209" t="s">
        <v>5389</v>
      </c>
      <c r="K5872" s="210">
        <v>332.18</v>
      </c>
      <c r="L5872" s="209" t="s">
        <v>5390</v>
      </c>
    </row>
    <row r="5873" spans="1:12" ht="13.5">
      <c r="A5873" s="209" t="s">
        <v>11450</v>
      </c>
      <c r="B5873" s="209" t="s">
        <v>11451</v>
      </c>
      <c r="C5873" s="209" t="s">
        <v>11452</v>
      </c>
      <c r="D5873" s="209" t="s">
        <v>11453</v>
      </c>
      <c r="E5873" s="210" t="s">
        <v>357</v>
      </c>
      <c r="F5873" s="209" t="s">
        <v>357</v>
      </c>
      <c r="G5873" s="209">
        <v>101835</v>
      </c>
      <c r="H5873" s="209" t="s">
        <v>11472</v>
      </c>
      <c r="I5873" s="209" t="s">
        <v>152</v>
      </c>
      <c r="J5873" s="209" t="s">
        <v>5389</v>
      </c>
      <c r="K5873" s="210">
        <v>302.44</v>
      </c>
      <c r="L5873" s="209" t="s">
        <v>5390</v>
      </c>
    </row>
    <row r="5874" spans="1:12" ht="13.5">
      <c r="A5874" s="209" t="s">
        <v>11450</v>
      </c>
      <c r="B5874" s="209" t="s">
        <v>11451</v>
      </c>
      <c r="C5874" s="209" t="s">
        <v>11452</v>
      </c>
      <c r="D5874" s="209" t="s">
        <v>11453</v>
      </c>
      <c r="E5874" s="210" t="s">
        <v>357</v>
      </c>
      <c r="F5874" s="209" t="s">
        <v>357</v>
      </c>
      <c r="G5874" s="209">
        <v>101836</v>
      </c>
      <c r="H5874" s="209" t="s">
        <v>11473</v>
      </c>
      <c r="I5874" s="209" t="s">
        <v>152</v>
      </c>
      <c r="J5874" s="209" t="s">
        <v>5389</v>
      </c>
      <c r="K5874" s="210">
        <v>21.51</v>
      </c>
      <c r="L5874" s="209" t="s">
        <v>5390</v>
      </c>
    </row>
    <row r="5875" spans="1:12" ht="13.5">
      <c r="A5875" s="209" t="s">
        <v>11450</v>
      </c>
      <c r="B5875" s="209" t="s">
        <v>11451</v>
      </c>
      <c r="C5875" s="209" t="s">
        <v>11452</v>
      </c>
      <c r="D5875" s="209" t="s">
        <v>11453</v>
      </c>
      <c r="E5875" s="210" t="s">
        <v>357</v>
      </c>
      <c r="F5875" s="209" t="s">
        <v>357</v>
      </c>
      <c r="G5875" s="209">
        <v>101837</v>
      </c>
      <c r="H5875" s="209" t="s">
        <v>11474</v>
      </c>
      <c r="I5875" s="209" t="s">
        <v>152</v>
      </c>
      <c r="J5875" s="209" t="s">
        <v>5389</v>
      </c>
      <c r="K5875" s="210">
        <v>62.93</v>
      </c>
      <c r="L5875" s="209" t="s">
        <v>5390</v>
      </c>
    </row>
    <row r="5876" spans="1:12" ht="13.5">
      <c r="A5876" s="209" t="s">
        <v>11450</v>
      </c>
      <c r="B5876" s="209" t="s">
        <v>11451</v>
      </c>
      <c r="C5876" s="209" t="s">
        <v>11452</v>
      </c>
      <c r="D5876" s="209" t="s">
        <v>11453</v>
      </c>
      <c r="E5876" s="210" t="s">
        <v>357</v>
      </c>
      <c r="F5876" s="209" t="s">
        <v>357</v>
      </c>
      <c r="G5876" s="209">
        <v>101838</v>
      </c>
      <c r="H5876" s="209" t="s">
        <v>11475</v>
      </c>
      <c r="I5876" s="209" t="s">
        <v>152</v>
      </c>
      <c r="J5876" s="209" t="s">
        <v>5389</v>
      </c>
      <c r="K5876" s="210">
        <v>101.51</v>
      </c>
      <c r="L5876" s="209" t="s">
        <v>5390</v>
      </c>
    </row>
    <row r="5877" spans="1:12" ht="13.5">
      <c r="A5877" s="209" t="s">
        <v>11450</v>
      </c>
      <c r="B5877" s="209" t="s">
        <v>11451</v>
      </c>
      <c r="C5877" s="209" t="s">
        <v>11452</v>
      </c>
      <c r="D5877" s="209" t="s">
        <v>11453</v>
      </c>
      <c r="E5877" s="210" t="s">
        <v>357</v>
      </c>
      <c r="F5877" s="209" t="s">
        <v>357</v>
      </c>
      <c r="G5877" s="209">
        <v>101839</v>
      </c>
      <c r="H5877" s="209" t="s">
        <v>11476</v>
      </c>
      <c r="I5877" s="209" t="s">
        <v>152</v>
      </c>
      <c r="J5877" s="209" t="s">
        <v>5389</v>
      </c>
      <c r="K5877" s="210">
        <v>139.03</v>
      </c>
      <c r="L5877" s="209" t="s">
        <v>5390</v>
      </c>
    </row>
    <row r="5878" spans="1:12" ht="13.5">
      <c r="A5878" s="209" t="s">
        <v>11450</v>
      </c>
      <c r="B5878" s="209" t="s">
        <v>11451</v>
      </c>
      <c r="C5878" s="209" t="s">
        <v>11452</v>
      </c>
      <c r="D5878" s="209" t="s">
        <v>11453</v>
      </c>
      <c r="E5878" s="210" t="s">
        <v>357</v>
      </c>
      <c r="F5878" s="209" t="s">
        <v>357</v>
      </c>
      <c r="G5878" s="209">
        <v>101840</v>
      </c>
      <c r="H5878" s="209" t="s">
        <v>11477</v>
      </c>
      <c r="I5878" s="209" t="s">
        <v>152</v>
      </c>
      <c r="J5878" s="209" t="s">
        <v>5389</v>
      </c>
      <c r="K5878" s="210">
        <v>213.05</v>
      </c>
      <c r="L5878" s="209" t="s">
        <v>5390</v>
      </c>
    </row>
    <row r="5879" spans="1:12" ht="13.5">
      <c r="A5879" s="209" t="s">
        <v>11450</v>
      </c>
      <c r="B5879" s="209" t="s">
        <v>11451</v>
      </c>
      <c r="C5879" s="209" t="s">
        <v>11452</v>
      </c>
      <c r="D5879" s="209" t="s">
        <v>11453</v>
      </c>
      <c r="E5879" s="210" t="s">
        <v>357</v>
      </c>
      <c r="F5879" s="209" t="s">
        <v>357</v>
      </c>
      <c r="G5879" s="209">
        <v>101841</v>
      </c>
      <c r="H5879" s="209" t="s">
        <v>11478</v>
      </c>
      <c r="I5879" s="209" t="s">
        <v>152</v>
      </c>
      <c r="J5879" s="209" t="s">
        <v>5389</v>
      </c>
      <c r="K5879" s="210">
        <v>132.32</v>
      </c>
      <c r="L5879" s="209" t="s">
        <v>5390</v>
      </c>
    </row>
    <row r="5880" spans="1:12" ht="13.5">
      <c r="A5880" s="209" t="s">
        <v>11450</v>
      </c>
      <c r="B5880" s="209" t="s">
        <v>11451</v>
      </c>
      <c r="C5880" s="209" t="s">
        <v>11452</v>
      </c>
      <c r="D5880" s="209" t="s">
        <v>11453</v>
      </c>
      <c r="E5880" s="210" t="s">
        <v>357</v>
      </c>
      <c r="F5880" s="209" t="s">
        <v>357</v>
      </c>
      <c r="G5880" s="209">
        <v>101842</v>
      </c>
      <c r="H5880" s="209" t="s">
        <v>11479</v>
      </c>
      <c r="I5880" s="209" t="s">
        <v>152</v>
      </c>
      <c r="J5880" s="209" t="s">
        <v>5389</v>
      </c>
      <c r="K5880" s="210">
        <v>113.86</v>
      </c>
      <c r="L5880" s="209" t="s">
        <v>5390</v>
      </c>
    </row>
    <row r="5881" spans="1:12" ht="13.5">
      <c r="A5881" s="209" t="s">
        <v>11450</v>
      </c>
      <c r="B5881" s="209" t="s">
        <v>11451</v>
      </c>
      <c r="C5881" s="209" t="s">
        <v>11452</v>
      </c>
      <c r="D5881" s="209" t="s">
        <v>11453</v>
      </c>
      <c r="E5881" s="210" t="s">
        <v>357</v>
      </c>
      <c r="F5881" s="209" t="s">
        <v>357</v>
      </c>
      <c r="G5881" s="209">
        <v>101843</v>
      </c>
      <c r="H5881" s="209" t="s">
        <v>11480</v>
      </c>
      <c r="I5881" s="209" t="s">
        <v>152</v>
      </c>
      <c r="J5881" s="209" t="s">
        <v>5389</v>
      </c>
      <c r="K5881" s="210">
        <v>207.89</v>
      </c>
      <c r="L5881" s="209" t="s">
        <v>5390</v>
      </c>
    </row>
    <row r="5882" spans="1:12" ht="13.5">
      <c r="A5882" s="209" t="s">
        <v>11450</v>
      </c>
      <c r="B5882" s="209" t="s">
        <v>11451</v>
      </c>
      <c r="C5882" s="209" t="s">
        <v>11452</v>
      </c>
      <c r="D5882" s="209" t="s">
        <v>11453</v>
      </c>
      <c r="E5882" s="210" t="s">
        <v>357</v>
      </c>
      <c r="F5882" s="209" t="s">
        <v>357</v>
      </c>
      <c r="G5882" s="209">
        <v>101844</v>
      </c>
      <c r="H5882" s="209" t="s">
        <v>11481</v>
      </c>
      <c r="I5882" s="209" t="s">
        <v>152</v>
      </c>
      <c r="J5882" s="209" t="s">
        <v>5389</v>
      </c>
      <c r="K5882" s="210">
        <v>243.2</v>
      </c>
      <c r="L5882" s="209" t="s">
        <v>5390</v>
      </c>
    </row>
    <row r="5883" spans="1:12" ht="13.5">
      <c r="A5883" s="209" t="s">
        <v>11450</v>
      </c>
      <c r="B5883" s="209" t="s">
        <v>11451</v>
      </c>
      <c r="C5883" s="209" t="s">
        <v>11452</v>
      </c>
      <c r="D5883" s="209" t="s">
        <v>11453</v>
      </c>
      <c r="E5883" s="210" t="s">
        <v>357</v>
      </c>
      <c r="F5883" s="209" t="s">
        <v>357</v>
      </c>
      <c r="G5883" s="209">
        <v>101845</v>
      </c>
      <c r="H5883" s="209" t="s">
        <v>11482</v>
      </c>
      <c r="I5883" s="209" t="s">
        <v>152</v>
      </c>
      <c r="J5883" s="209" t="s">
        <v>5389</v>
      </c>
      <c r="K5883" s="210">
        <v>278.02</v>
      </c>
      <c r="L5883" s="209" t="s">
        <v>5390</v>
      </c>
    </row>
    <row r="5884" spans="1:12" ht="13.5">
      <c r="A5884" s="209" t="s">
        <v>11450</v>
      </c>
      <c r="B5884" s="209" t="s">
        <v>11451</v>
      </c>
      <c r="C5884" s="209" t="s">
        <v>11452</v>
      </c>
      <c r="D5884" s="209" t="s">
        <v>11453</v>
      </c>
      <c r="E5884" s="210" t="s">
        <v>357</v>
      </c>
      <c r="F5884" s="209" t="s">
        <v>357</v>
      </c>
      <c r="G5884" s="209">
        <v>101846</v>
      </c>
      <c r="H5884" s="209" t="s">
        <v>11483</v>
      </c>
      <c r="I5884" s="209" t="s">
        <v>152</v>
      </c>
      <c r="J5884" s="209" t="s">
        <v>5389</v>
      </c>
      <c r="K5884" s="210">
        <v>190.16</v>
      </c>
      <c r="L5884" s="209" t="s">
        <v>5390</v>
      </c>
    </row>
    <row r="5885" spans="1:12" ht="13.5">
      <c r="A5885" s="209" t="s">
        <v>11450</v>
      </c>
      <c r="B5885" s="209" t="s">
        <v>11451</v>
      </c>
      <c r="C5885" s="209" t="s">
        <v>11452</v>
      </c>
      <c r="D5885" s="209" t="s">
        <v>11453</v>
      </c>
      <c r="E5885" s="210" t="s">
        <v>357</v>
      </c>
      <c r="F5885" s="209" t="s">
        <v>357</v>
      </c>
      <c r="G5885" s="209">
        <v>101847</v>
      </c>
      <c r="H5885" s="209" t="s">
        <v>11484</v>
      </c>
      <c r="I5885" s="209" t="s">
        <v>152</v>
      </c>
      <c r="J5885" s="209" t="s">
        <v>5389</v>
      </c>
      <c r="K5885" s="210">
        <v>225.84</v>
      </c>
      <c r="L5885" s="209" t="s">
        <v>5390</v>
      </c>
    </row>
    <row r="5886" spans="1:12" ht="13.5">
      <c r="A5886" s="209" t="s">
        <v>11450</v>
      </c>
      <c r="B5886" s="209" t="s">
        <v>11451</v>
      </c>
      <c r="C5886" s="209" t="s">
        <v>11452</v>
      </c>
      <c r="D5886" s="209" t="s">
        <v>11453</v>
      </c>
      <c r="E5886" s="210" t="s">
        <v>357</v>
      </c>
      <c r="F5886" s="209" t="s">
        <v>357</v>
      </c>
      <c r="G5886" s="209">
        <v>101848</v>
      </c>
      <c r="H5886" s="209" t="s">
        <v>11485</v>
      </c>
      <c r="I5886" s="209" t="s">
        <v>152</v>
      </c>
      <c r="J5886" s="209" t="s">
        <v>5389</v>
      </c>
      <c r="K5886" s="210">
        <v>261.02999999999997</v>
      </c>
      <c r="L5886" s="209" t="s">
        <v>5390</v>
      </c>
    </row>
    <row r="5887" spans="1:12" ht="13.5">
      <c r="A5887" s="209" t="s">
        <v>11450</v>
      </c>
      <c r="B5887" s="209" t="s">
        <v>11451</v>
      </c>
      <c r="C5887" s="209" t="s">
        <v>11452</v>
      </c>
      <c r="D5887" s="209" t="s">
        <v>11453</v>
      </c>
      <c r="E5887" s="210" t="s">
        <v>357</v>
      </c>
      <c r="F5887" s="209" t="s">
        <v>357</v>
      </c>
      <c r="G5887" s="209">
        <v>101849</v>
      </c>
      <c r="H5887" s="209" t="s">
        <v>11486</v>
      </c>
      <c r="I5887" s="209" t="s">
        <v>152</v>
      </c>
      <c r="J5887" s="209" t="s">
        <v>5389</v>
      </c>
      <c r="K5887" s="210">
        <v>231.29</v>
      </c>
      <c r="L5887" s="209" t="s">
        <v>5390</v>
      </c>
    </row>
    <row r="5888" spans="1:12" ht="13.5">
      <c r="A5888" s="209" t="s">
        <v>11450</v>
      </c>
      <c r="B5888" s="209" t="s">
        <v>11451</v>
      </c>
      <c r="C5888" s="209" t="s">
        <v>11452</v>
      </c>
      <c r="D5888" s="209" t="s">
        <v>11453</v>
      </c>
      <c r="E5888" s="210" t="s">
        <v>357</v>
      </c>
      <c r="F5888" s="209" t="s">
        <v>357</v>
      </c>
      <c r="G5888" s="209">
        <v>101850</v>
      </c>
      <c r="H5888" s="209" t="s">
        <v>11487</v>
      </c>
      <c r="I5888" s="209" t="s">
        <v>149</v>
      </c>
      <c r="J5888" s="209" t="s">
        <v>5389</v>
      </c>
      <c r="K5888" s="210">
        <v>54.41</v>
      </c>
      <c r="L5888" s="209" t="s">
        <v>5390</v>
      </c>
    </row>
    <row r="5889" spans="1:12" ht="13.5">
      <c r="A5889" s="209" t="s">
        <v>11450</v>
      </c>
      <c r="B5889" s="209" t="s">
        <v>11451</v>
      </c>
      <c r="C5889" s="209" t="s">
        <v>11452</v>
      </c>
      <c r="D5889" s="209" t="s">
        <v>11453</v>
      </c>
      <c r="E5889" s="210" t="s">
        <v>357</v>
      </c>
      <c r="F5889" s="209" t="s">
        <v>357</v>
      </c>
      <c r="G5889" s="209">
        <v>101852</v>
      </c>
      <c r="H5889" s="209" t="s">
        <v>11488</v>
      </c>
      <c r="I5889" s="209" t="s">
        <v>149</v>
      </c>
      <c r="J5889" s="209" t="s">
        <v>5389</v>
      </c>
      <c r="K5889" s="210">
        <v>68.11</v>
      </c>
      <c r="L5889" s="209" t="s">
        <v>5390</v>
      </c>
    </row>
    <row r="5890" spans="1:12" ht="13.5">
      <c r="A5890" s="209" t="s">
        <v>11450</v>
      </c>
      <c r="B5890" s="209" t="s">
        <v>11451</v>
      </c>
      <c r="C5890" s="209" t="s">
        <v>11452</v>
      </c>
      <c r="D5890" s="209" t="s">
        <v>11453</v>
      </c>
      <c r="E5890" s="210" t="s">
        <v>357</v>
      </c>
      <c r="F5890" s="209" t="s">
        <v>357</v>
      </c>
      <c r="G5890" s="209">
        <v>101853</v>
      </c>
      <c r="H5890" s="209" t="s">
        <v>11489</v>
      </c>
      <c r="I5890" s="209" t="s">
        <v>149</v>
      </c>
      <c r="J5890" s="209" t="s">
        <v>5389</v>
      </c>
      <c r="K5890" s="210">
        <v>50.57</v>
      </c>
      <c r="L5890" s="209" t="s">
        <v>5390</v>
      </c>
    </row>
    <row r="5891" spans="1:12" ht="13.5">
      <c r="A5891" s="209" t="s">
        <v>11450</v>
      </c>
      <c r="B5891" s="209" t="s">
        <v>11451</v>
      </c>
      <c r="C5891" s="209" t="s">
        <v>11452</v>
      </c>
      <c r="D5891" s="209" t="s">
        <v>11453</v>
      </c>
      <c r="E5891" s="210" t="s">
        <v>357</v>
      </c>
      <c r="F5891" s="209" t="s">
        <v>357</v>
      </c>
      <c r="G5891" s="209">
        <v>101855</v>
      </c>
      <c r="H5891" s="209" t="s">
        <v>11490</v>
      </c>
      <c r="I5891" s="209" t="s">
        <v>149</v>
      </c>
      <c r="J5891" s="209" t="s">
        <v>5389</v>
      </c>
      <c r="K5891" s="210">
        <v>75.5</v>
      </c>
      <c r="L5891" s="209" t="s">
        <v>5390</v>
      </c>
    </row>
    <row r="5892" spans="1:12" ht="13.5">
      <c r="A5892" s="209" t="s">
        <v>11450</v>
      </c>
      <c r="B5892" s="209" t="s">
        <v>11451</v>
      </c>
      <c r="C5892" s="209" t="s">
        <v>11452</v>
      </c>
      <c r="D5892" s="209" t="s">
        <v>11453</v>
      </c>
      <c r="E5892" s="210" t="s">
        <v>357</v>
      </c>
      <c r="F5892" s="209" t="s">
        <v>357</v>
      </c>
      <c r="G5892" s="209">
        <v>101856</v>
      </c>
      <c r="H5892" s="209" t="s">
        <v>11491</v>
      </c>
      <c r="I5892" s="209" t="s">
        <v>149</v>
      </c>
      <c r="J5892" s="209" t="s">
        <v>5389</v>
      </c>
      <c r="K5892" s="210">
        <v>23.36</v>
      </c>
      <c r="L5892" s="209" t="s">
        <v>5390</v>
      </c>
    </row>
    <row r="5893" spans="1:12" ht="13.5">
      <c r="A5893" s="209" t="s">
        <v>11450</v>
      </c>
      <c r="B5893" s="209" t="s">
        <v>11451</v>
      </c>
      <c r="C5893" s="209" t="s">
        <v>11452</v>
      </c>
      <c r="D5893" s="209" t="s">
        <v>11453</v>
      </c>
      <c r="E5893" s="210" t="s">
        <v>357</v>
      </c>
      <c r="F5893" s="209" t="s">
        <v>357</v>
      </c>
      <c r="G5893" s="209">
        <v>101857</v>
      </c>
      <c r="H5893" s="209" t="s">
        <v>11492</v>
      </c>
      <c r="I5893" s="209" t="s">
        <v>149</v>
      </c>
      <c r="J5893" s="209" t="s">
        <v>5389</v>
      </c>
      <c r="K5893" s="210">
        <v>28.6</v>
      </c>
      <c r="L5893" s="209" t="s">
        <v>5390</v>
      </c>
    </row>
    <row r="5894" spans="1:12" ht="13.5">
      <c r="A5894" s="209" t="s">
        <v>11450</v>
      </c>
      <c r="B5894" s="209" t="s">
        <v>11451</v>
      </c>
      <c r="C5894" s="209" t="s">
        <v>11452</v>
      </c>
      <c r="D5894" s="209" t="s">
        <v>11453</v>
      </c>
      <c r="E5894" s="210" t="s">
        <v>357</v>
      </c>
      <c r="F5894" s="209" t="s">
        <v>357</v>
      </c>
      <c r="G5894" s="209">
        <v>101858</v>
      </c>
      <c r="H5894" s="209" t="s">
        <v>11493</v>
      </c>
      <c r="I5894" s="209" t="s">
        <v>149</v>
      </c>
      <c r="J5894" s="209" t="s">
        <v>5389</v>
      </c>
      <c r="K5894" s="210">
        <v>23.81</v>
      </c>
      <c r="L5894" s="209" t="s">
        <v>5390</v>
      </c>
    </row>
    <row r="5895" spans="1:12" ht="13.5">
      <c r="A5895" s="209" t="s">
        <v>11450</v>
      </c>
      <c r="B5895" s="209" t="s">
        <v>11451</v>
      </c>
      <c r="C5895" s="209" t="s">
        <v>11452</v>
      </c>
      <c r="D5895" s="209" t="s">
        <v>11453</v>
      </c>
      <c r="E5895" s="210" t="s">
        <v>357</v>
      </c>
      <c r="F5895" s="209" t="s">
        <v>357</v>
      </c>
      <c r="G5895" s="209">
        <v>101859</v>
      </c>
      <c r="H5895" s="209" t="s">
        <v>11494</v>
      </c>
      <c r="I5895" s="209" t="s">
        <v>149</v>
      </c>
      <c r="J5895" s="209" t="s">
        <v>5389</v>
      </c>
      <c r="K5895" s="210">
        <v>26.05</v>
      </c>
      <c r="L5895" s="209" t="s">
        <v>5390</v>
      </c>
    </row>
    <row r="5896" spans="1:12" ht="13.5">
      <c r="A5896" s="209" t="s">
        <v>11450</v>
      </c>
      <c r="B5896" s="209" t="s">
        <v>11451</v>
      </c>
      <c r="C5896" s="209" t="s">
        <v>11452</v>
      </c>
      <c r="D5896" s="209" t="s">
        <v>11453</v>
      </c>
      <c r="E5896" s="210" t="s">
        <v>357</v>
      </c>
      <c r="F5896" s="209" t="s">
        <v>357</v>
      </c>
      <c r="G5896" s="209">
        <v>101860</v>
      </c>
      <c r="H5896" s="209" t="s">
        <v>11495</v>
      </c>
      <c r="I5896" s="209" t="s">
        <v>149</v>
      </c>
      <c r="J5896" s="209" t="s">
        <v>5389</v>
      </c>
      <c r="K5896" s="210">
        <v>29.61</v>
      </c>
      <c r="L5896" s="209" t="s">
        <v>5390</v>
      </c>
    </row>
    <row r="5897" spans="1:12" ht="13.5">
      <c r="A5897" s="209" t="s">
        <v>11450</v>
      </c>
      <c r="B5897" s="209" t="s">
        <v>11451</v>
      </c>
      <c r="C5897" s="209" t="s">
        <v>11452</v>
      </c>
      <c r="D5897" s="209" t="s">
        <v>11453</v>
      </c>
      <c r="E5897" s="210" t="s">
        <v>357</v>
      </c>
      <c r="F5897" s="209" t="s">
        <v>357</v>
      </c>
      <c r="G5897" s="209">
        <v>101861</v>
      </c>
      <c r="H5897" s="209" t="s">
        <v>11496</v>
      </c>
      <c r="I5897" s="209" t="s">
        <v>149</v>
      </c>
      <c r="J5897" s="209" t="s">
        <v>5389</v>
      </c>
      <c r="K5897" s="210">
        <v>27.84</v>
      </c>
      <c r="L5897" s="209" t="s">
        <v>5390</v>
      </c>
    </row>
    <row r="5898" spans="1:12" ht="13.5">
      <c r="A5898" s="209" t="s">
        <v>11450</v>
      </c>
      <c r="B5898" s="209" t="s">
        <v>11451</v>
      </c>
      <c r="C5898" s="209" t="s">
        <v>11452</v>
      </c>
      <c r="D5898" s="209" t="s">
        <v>11453</v>
      </c>
      <c r="E5898" s="210" t="s">
        <v>357</v>
      </c>
      <c r="F5898" s="209" t="s">
        <v>357</v>
      </c>
      <c r="G5898" s="209">
        <v>101862</v>
      </c>
      <c r="H5898" s="209" t="s">
        <v>11497</v>
      </c>
      <c r="I5898" s="209" t="s">
        <v>149</v>
      </c>
      <c r="J5898" s="209" t="s">
        <v>5389</v>
      </c>
      <c r="K5898" s="210">
        <v>30.14</v>
      </c>
      <c r="L5898" s="209" t="s">
        <v>5390</v>
      </c>
    </row>
    <row r="5899" spans="1:12" ht="13.5">
      <c r="A5899" s="209" t="s">
        <v>11450</v>
      </c>
      <c r="B5899" s="209" t="s">
        <v>11451</v>
      </c>
      <c r="C5899" s="209" t="s">
        <v>11452</v>
      </c>
      <c r="D5899" s="209" t="s">
        <v>11453</v>
      </c>
      <c r="E5899" s="210" t="s">
        <v>357</v>
      </c>
      <c r="F5899" s="209" t="s">
        <v>357</v>
      </c>
      <c r="G5899" s="209">
        <v>101863</v>
      </c>
      <c r="H5899" s="209" t="s">
        <v>11498</v>
      </c>
      <c r="I5899" s="209" t="s">
        <v>149</v>
      </c>
      <c r="J5899" s="209" t="s">
        <v>5389</v>
      </c>
      <c r="K5899" s="210">
        <v>24.11</v>
      </c>
      <c r="L5899" s="209" t="s">
        <v>5390</v>
      </c>
    </row>
    <row r="5900" spans="1:12" ht="13.5">
      <c r="A5900" s="209" t="s">
        <v>11450</v>
      </c>
      <c r="B5900" s="209" t="s">
        <v>11451</v>
      </c>
      <c r="C5900" s="209" t="s">
        <v>11452</v>
      </c>
      <c r="D5900" s="209" t="s">
        <v>11453</v>
      </c>
      <c r="E5900" s="210" t="s">
        <v>357</v>
      </c>
      <c r="F5900" s="209" t="s">
        <v>357</v>
      </c>
      <c r="G5900" s="209">
        <v>101864</v>
      </c>
      <c r="H5900" s="209" t="s">
        <v>11499</v>
      </c>
      <c r="I5900" s="209" t="s">
        <v>149</v>
      </c>
      <c r="J5900" s="209" t="s">
        <v>5389</v>
      </c>
      <c r="K5900" s="210">
        <v>27.66</v>
      </c>
      <c r="L5900" s="209" t="s">
        <v>5390</v>
      </c>
    </row>
    <row r="5901" spans="1:12" ht="13.5">
      <c r="A5901" s="209" t="s">
        <v>11450</v>
      </c>
      <c r="B5901" s="209" t="s">
        <v>11451</v>
      </c>
      <c r="C5901" s="209" t="s">
        <v>11452</v>
      </c>
      <c r="D5901" s="209" t="s">
        <v>11453</v>
      </c>
      <c r="E5901" s="210" t="s">
        <v>357</v>
      </c>
      <c r="F5901" s="209" t="s">
        <v>357</v>
      </c>
      <c r="G5901" s="209">
        <v>101865</v>
      </c>
      <c r="H5901" s="209" t="s">
        <v>11500</v>
      </c>
      <c r="I5901" s="209" t="s">
        <v>149</v>
      </c>
      <c r="J5901" s="209" t="s">
        <v>5389</v>
      </c>
      <c r="K5901" s="210">
        <v>31.21</v>
      </c>
      <c r="L5901" s="209" t="s">
        <v>5390</v>
      </c>
    </row>
    <row r="5902" spans="1:12" ht="13.5">
      <c r="A5902" s="209" t="s">
        <v>11450</v>
      </c>
      <c r="B5902" s="209" t="s">
        <v>11451</v>
      </c>
      <c r="C5902" s="209" t="s">
        <v>11452</v>
      </c>
      <c r="D5902" s="209" t="s">
        <v>11453</v>
      </c>
      <c r="E5902" s="210" t="s">
        <v>357</v>
      </c>
      <c r="F5902" s="209" t="s">
        <v>357</v>
      </c>
      <c r="G5902" s="209">
        <v>101866</v>
      </c>
      <c r="H5902" s="209" t="s">
        <v>11501</v>
      </c>
      <c r="I5902" s="209" t="s">
        <v>149</v>
      </c>
      <c r="J5902" s="209" t="s">
        <v>5389</v>
      </c>
      <c r="K5902" s="210">
        <v>28.01</v>
      </c>
      <c r="L5902" s="209" t="s">
        <v>5390</v>
      </c>
    </row>
    <row r="5903" spans="1:12" ht="13.5">
      <c r="A5903" s="209" t="s">
        <v>11450</v>
      </c>
      <c r="B5903" s="209" t="s">
        <v>11451</v>
      </c>
      <c r="C5903" s="209" t="s">
        <v>11452</v>
      </c>
      <c r="D5903" s="209" t="s">
        <v>11453</v>
      </c>
      <c r="E5903" s="210" t="s">
        <v>357</v>
      </c>
      <c r="F5903" s="209" t="s">
        <v>357</v>
      </c>
      <c r="G5903" s="209">
        <v>101867</v>
      </c>
      <c r="H5903" s="209" t="s">
        <v>11502</v>
      </c>
      <c r="I5903" s="209" t="s">
        <v>149</v>
      </c>
      <c r="J5903" s="209" t="s">
        <v>5389</v>
      </c>
      <c r="K5903" s="210">
        <v>31.55</v>
      </c>
      <c r="L5903" s="209" t="s">
        <v>5390</v>
      </c>
    </row>
    <row r="5904" spans="1:12" ht="13.5">
      <c r="A5904" s="209" t="s">
        <v>11450</v>
      </c>
      <c r="B5904" s="209" t="s">
        <v>11451</v>
      </c>
      <c r="C5904" s="209" t="s">
        <v>11452</v>
      </c>
      <c r="D5904" s="209" t="s">
        <v>11453</v>
      </c>
      <c r="E5904" s="210" t="s">
        <v>357</v>
      </c>
      <c r="F5904" s="209" t="s">
        <v>357</v>
      </c>
      <c r="G5904" s="209">
        <v>101868</v>
      </c>
      <c r="H5904" s="209" t="s">
        <v>11503</v>
      </c>
      <c r="I5904" s="209" t="s">
        <v>149</v>
      </c>
      <c r="J5904" s="209" t="s">
        <v>5389</v>
      </c>
      <c r="K5904" s="210">
        <v>25.54</v>
      </c>
      <c r="L5904" s="209" t="s">
        <v>5390</v>
      </c>
    </row>
    <row r="5905" spans="1:12" ht="13.5">
      <c r="A5905" s="209" t="s">
        <v>11450</v>
      </c>
      <c r="B5905" s="209" t="s">
        <v>11451</v>
      </c>
      <c r="C5905" s="209" t="s">
        <v>11452</v>
      </c>
      <c r="D5905" s="209" t="s">
        <v>11453</v>
      </c>
      <c r="E5905" s="210" t="s">
        <v>357</v>
      </c>
      <c r="F5905" s="209" t="s">
        <v>357</v>
      </c>
      <c r="G5905" s="209">
        <v>101869</v>
      </c>
      <c r="H5905" s="209" t="s">
        <v>11504</v>
      </c>
      <c r="I5905" s="209" t="s">
        <v>149</v>
      </c>
      <c r="J5905" s="209" t="s">
        <v>5389</v>
      </c>
      <c r="K5905" s="210">
        <v>29.08</v>
      </c>
      <c r="L5905" s="209" t="s">
        <v>5390</v>
      </c>
    </row>
    <row r="5906" spans="1:12" ht="13.5">
      <c r="A5906" s="209" t="s">
        <v>11450</v>
      </c>
      <c r="B5906" s="209" t="s">
        <v>11451</v>
      </c>
      <c r="C5906" s="209" t="s">
        <v>11452</v>
      </c>
      <c r="D5906" s="209" t="s">
        <v>11453</v>
      </c>
      <c r="E5906" s="210" t="s">
        <v>357</v>
      </c>
      <c r="F5906" s="209" t="s">
        <v>357</v>
      </c>
      <c r="G5906" s="209">
        <v>101870</v>
      </c>
      <c r="H5906" s="209" t="s">
        <v>11505</v>
      </c>
      <c r="I5906" s="209" t="s">
        <v>149</v>
      </c>
      <c r="J5906" s="209" t="s">
        <v>5389</v>
      </c>
      <c r="K5906" s="210">
        <v>32.64</v>
      </c>
      <c r="L5906" s="209" t="s">
        <v>5390</v>
      </c>
    </row>
    <row r="5907" spans="1:12" ht="13.5">
      <c r="A5907" s="209" t="s">
        <v>11450</v>
      </c>
      <c r="B5907" s="209" t="s">
        <v>11451</v>
      </c>
      <c r="C5907" s="209" t="s">
        <v>11452</v>
      </c>
      <c r="D5907" s="209" t="s">
        <v>11453</v>
      </c>
      <c r="E5907" s="210" t="s">
        <v>357</v>
      </c>
      <c r="F5907" s="209" t="s">
        <v>357</v>
      </c>
      <c r="G5907" s="209">
        <v>102098</v>
      </c>
      <c r="H5907" s="209" t="s">
        <v>11506</v>
      </c>
      <c r="I5907" s="209" t="s">
        <v>152</v>
      </c>
      <c r="J5907" s="209" t="s">
        <v>5389</v>
      </c>
      <c r="K5907" s="211">
        <v>1696.01</v>
      </c>
      <c r="L5907" s="209" t="s">
        <v>5390</v>
      </c>
    </row>
    <row r="5908" spans="1:12" ht="13.5">
      <c r="A5908" s="209" t="s">
        <v>11450</v>
      </c>
      <c r="B5908" s="209" t="s">
        <v>11451</v>
      </c>
      <c r="C5908" s="209" t="s">
        <v>11452</v>
      </c>
      <c r="D5908" s="209" t="s">
        <v>11453</v>
      </c>
      <c r="E5908" s="210" t="s">
        <v>357</v>
      </c>
      <c r="F5908" s="209" t="s">
        <v>357</v>
      </c>
      <c r="G5908" s="209">
        <v>102988</v>
      </c>
      <c r="H5908" s="209" t="s">
        <v>11507</v>
      </c>
      <c r="I5908" s="209" t="s">
        <v>149</v>
      </c>
      <c r="J5908" s="209" t="s">
        <v>5389</v>
      </c>
      <c r="K5908" s="210">
        <v>47.11</v>
      </c>
      <c r="L5908" s="209" t="s">
        <v>5390</v>
      </c>
    </row>
    <row r="5909" spans="1:12" ht="13.5">
      <c r="A5909" s="209" t="s">
        <v>11450</v>
      </c>
      <c r="B5909" s="209" t="s">
        <v>11451</v>
      </c>
      <c r="C5909" s="209" t="s">
        <v>11508</v>
      </c>
      <c r="D5909" s="209" t="s">
        <v>11509</v>
      </c>
      <c r="E5909" s="210" t="s">
        <v>357</v>
      </c>
      <c r="F5909" s="209" t="s">
        <v>357</v>
      </c>
      <c r="G5909" s="209">
        <v>100576</v>
      </c>
      <c r="H5909" s="209" t="s">
        <v>11510</v>
      </c>
      <c r="I5909" s="209" t="s">
        <v>149</v>
      </c>
      <c r="J5909" s="209" t="s">
        <v>5389</v>
      </c>
      <c r="K5909" s="210">
        <v>2.1</v>
      </c>
      <c r="L5909" s="209" t="s">
        <v>5390</v>
      </c>
    </row>
    <row r="5910" spans="1:12" ht="13.5">
      <c r="A5910" s="209" t="s">
        <v>11450</v>
      </c>
      <c r="B5910" s="209" t="s">
        <v>11451</v>
      </c>
      <c r="C5910" s="209" t="s">
        <v>11508</v>
      </c>
      <c r="D5910" s="209" t="s">
        <v>11509</v>
      </c>
      <c r="E5910" s="210" t="s">
        <v>357</v>
      </c>
      <c r="F5910" s="209" t="s">
        <v>357</v>
      </c>
      <c r="G5910" s="209">
        <v>100577</v>
      </c>
      <c r="H5910" s="209" t="s">
        <v>11511</v>
      </c>
      <c r="I5910" s="209" t="s">
        <v>149</v>
      </c>
      <c r="J5910" s="209" t="s">
        <v>5389</v>
      </c>
      <c r="K5910" s="210">
        <v>1.02</v>
      </c>
      <c r="L5910" s="209" t="s">
        <v>5390</v>
      </c>
    </row>
    <row r="5911" spans="1:12" ht="13.5">
      <c r="A5911" s="209" t="s">
        <v>11450</v>
      </c>
      <c r="B5911" s="209" t="s">
        <v>11451</v>
      </c>
      <c r="C5911" s="209" t="s">
        <v>11512</v>
      </c>
      <c r="D5911" s="209" t="s">
        <v>11513</v>
      </c>
      <c r="E5911" s="210" t="s">
        <v>357</v>
      </c>
      <c r="F5911" s="209" t="s">
        <v>357</v>
      </c>
      <c r="G5911" s="209">
        <v>96388</v>
      </c>
      <c r="H5911" s="209" t="s">
        <v>11514</v>
      </c>
      <c r="I5911" s="209" t="s">
        <v>152</v>
      </c>
      <c r="J5911" s="209" t="s">
        <v>5389</v>
      </c>
      <c r="K5911" s="210">
        <v>10.050000000000001</v>
      </c>
      <c r="L5911" s="209" t="s">
        <v>5390</v>
      </c>
    </row>
    <row r="5912" spans="1:12" ht="13.5">
      <c r="A5912" s="209" t="s">
        <v>11450</v>
      </c>
      <c r="B5912" s="209" t="s">
        <v>11451</v>
      </c>
      <c r="C5912" s="209" t="s">
        <v>11512</v>
      </c>
      <c r="D5912" s="209" t="s">
        <v>11513</v>
      </c>
      <c r="E5912" s="210" t="s">
        <v>357</v>
      </c>
      <c r="F5912" s="209" t="s">
        <v>357</v>
      </c>
      <c r="G5912" s="209">
        <v>96389</v>
      </c>
      <c r="H5912" s="209" t="s">
        <v>11515</v>
      </c>
      <c r="I5912" s="209" t="s">
        <v>152</v>
      </c>
      <c r="J5912" s="209" t="s">
        <v>5389</v>
      </c>
      <c r="K5912" s="210">
        <v>55.54</v>
      </c>
      <c r="L5912" s="209" t="s">
        <v>5390</v>
      </c>
    </row>
    <row r="5913" spans="1:12" ht="13.5">
      <c r="A5913" s="209" t="s">
        <v>11450</v>
      </c>
      <c r="B5913" s="209" t="s">
        <v>11451</v>
      </c>
      <c r="C5913" s="209" t="s">
        <v>11512</v>
      </c>
      <c r="D5913" s="209" t="s">
        <v>11513</v>
      </c>
      <c r="E5913" s="210" t="s">
        <v>357</v>
      </c>
      <c r="F5913" s="209" t="s">
        <v>357</v>
      </c>
      <c r="G5913" s="209">
        <v>96390</v>
      </c>
      <c r="H5913" s="209" t="s">
        <v>11516</v>
      </c>
      <c r="I5913" s="209" t="s">
        <v>152</v>
      </c>
      <c r="J5913" s="209" t="s">
        <v>5389</v>
      </c>
      <c r="K5913" s="210">
        <v>92.54</v>
      </c>
      <c r="L5913" s="209" t="s">
        <v>5390</v>
      </c>
    </row>
    <row r="5914" spans="1:12" ht="13.5">
      <c r="A5914" s="209" t="s">
        <v>11450</v>
      </c>
      <c r="B5914" s="209" t="s">
        <v>11451</v>
      </c>
      <c r="C5914" s="209" t="s">
        <v>11512</v>
      </c>
      <c r="D5914" s="209" t="s">
        <v>11513</v>
      </c>
      <c r="E5914" s="210" t="s">
        <v>357</v>
      </c>
      <c r="F5914" s="209" t="s">
        <v>357</v>
      </c>
      <c r="G5914" s="209">
        <v>96391</v>
      </c>
      <c r="H5914" s="209" t="s">
        <v>11517</v>
      </c>
      <c r="I5914" s="209" t="s">
        <v>152</v>
      </c>
      <c r="J5914" s="209" t="s">
        <v>5389</v>
      </c>
      <c r="K5914" s="210">
        <v>130.69</v>
      </c>
      <c r="L5914" s="209" t="s">
        <v>5390</v>
      </c>
    </row>
    <row r="5915" spans="1:12" ht="13.5">
      <c r="A5915" s="209" t="s">
        <v>11450</v>
      </c>
      <c r="B5915" s="209" t="s">
        <v>11451</v>
      </c>
      <c r="C5915" s="209" t="s">
        <v>11512</v>
      </c>
      <c r="D5915" s="209" t="s">
        <v>11513</v>
      </c>
      <c r="E5915" s="210" t="s">
        <v>357</v>
      </c>
      <c r="F5915" s="209" t="s">
        <v>357</v>
      </c>
      <c r="G5915" s="209">
        <v>96392</v>
      </c>
      <c r="H5915" s="209" t="s">
        <v>11518</v>
      </c>
      <c r="I5915" s="209" t="s">
        <v>152</v>
      </c>
      <c r="J5915" s="209" t="s">
        <v>5389</v>
      </c>
      <c r="K5915" s="210">
        <v>167.72</v>
      </c>
      <c r="L5915" s="209" t="s">
        <v>5390</v>
      </c>
    </row>
    <row r="5916" spans="1:12" ht="13.5">
      <c r="A5916" s="209" t="s">
        <v>11450</v>
      </c>
      <c r="B5916" s="209" t="s">
        <v>11451</v>
      </c>
      <c r="C5916" s="209" t="s">
        <v>11512</v>
      </c>
      <c r="D5916" s="209" t="s">
        <v>11513</v>
      </c>
      <c r="E5916" s="210" t="s">
        <v>357</v>
      </c>
      <c r="F5916" s="209" t="s">
        <v>357</v>
      </c>
      <c r="G5916" s="209">
        <v>96396</v>
      </c>
      <c r="H5916" s="209" t="s">
        <v>11519</v>
      </c>
      <c r="I5916" s="209" t="s">
        <v>152</v>
      </c>
      <c r="J5916" s="209" t="s">
        <v>5389</v>
      </c>
      <c r="K5916" s="210">
        <v>220.97</v>
      </c>
      <c r="L5916" s="209" t="s">
        <v>5390</v>
      </c>
    </row>
    <row r="5917" spans="1:12" ht="13.5">
      <c r="A5917" s="209" t="s">
        <v>11450</v>
      </c>
      <c r="B5917" s="209" t="s">
        <v>11451</v>
      </c>
      <c r="C5917" s="209" t="s">
        <v>11512</v>
      </c>
      <c r="D5917" s="209" t="s">
        <v>11513</v>
      </c>
      <c r="E5917" s="210" t="s">
        <v>357</v>
      </c>
      <c r="F5917" s="209" t="s">
        <v>357</v>
      </c>
      <c r="G5917" s="209">
        <v>96397</v>
      </c>
      <c r="H5917" s="209" t="s">
        <v>11520</v>
      </c>
      <c r="I5917" s="209" t="s">
        <v>152</v>
      </c>
      <c r="J5917" s="209" t="s">
        <v>5389</v>
      </c>
      <c r="K5917" s="210">
        <v>293.79000000000002</v>
      </c>
      <c r="L5917" s="209" t="s">
        <v>5390</v>
      </c>
    </row>
    <row r="5918" spans="1:12" ht="13.5">
      <c r="A5918" s="209" t="s">
        <v>11450</v>
      </c>
      <c r="B5918" s="209" t="s">
        <v>11451</v>
      </c>
      <c r="C5918" s="209" t="s">
        <v>11512</v>
      </c>
      <c r="D5918" s="209" t="s">
        <v>11513</v>
      </c>
      <c r="E5918" s="210" t="s">
        <v>357</v>
      </c>
      <c r="F5918" s="209" t="s">
        <v>357</v>
      </c>
      <c r="G5918" s="209">
        <v>96398</v>
      </c>
      <c r="H5918" s="209" t="s">
        <v>11521</v>
      </c>
      <c r="I5918" s="209" t="s">
        <v>152</v>
      </c>
      <c r="J5918" s="209" t="s">
        <v>5389</v>
      </c>
      <c r="K5918" s="210">
        <v>390.78</v>
      </c>
      <c r="L5918" s="209" t="s">
        <v>5390</v>
      </c>
    </row>
    <row r="5919" spans="1:12" ht="13.5">
      <c r="A5919" s="209" t="s">
        <v>11450</v>
      </c>
      <c r="B5919" s="209" t="s">
        <v>11451</v>
      </c>
      <c r="C5919" s="209" t="s">
        <v>11512</v>
      </c>
      <c r="D5919" s="209" t="s">
        <v>11513</v>
      </c>
      <c r="E5919" s="210" t="s">
        <v>357</v>
      </c>
      <c r="F5919" s="209" t="s">
        <v>357</v>
      </c>
      <c r="G5919" s="209">
        <v>96399</v>
      </c>
      <c r="H5919" s="209" t="s">
        <v>11522</v>
      </c>
      <c r="I5919" s="209" t="s">
        <v>152</v>
      </c>
      <c r="J5919" s="209" t="s">
        <v>5389</v>
      </c>
      <c r="K5919" s="210">
        <v>151.19</v>
      </c>
      <c r="L5919" s="209" t="s">
        <v>5390</v>
      </c>
    </row>
    <row r="5920" spans="1:12" ht="13.5">
      <c r="A5920" s="209" t="s">
        <v>11450</v>
      </c>
      <c r="B5920" s="209" t="s">
        <v>11451</v>
      </c>
      <c r="C5920" s="209" t="s">
        <v>11512</v>
      </c>
      <c r="D5920" s="209" t="s">
        <v>11513</v>
      </c>
      <c r="E5920" s="210" t="s">
        <v>357</v>
      </c>
      <c r="F5920" s="209" t="s">
        <v>357</v>
      </c>
      <c r="G5920" s="209">
        <v>96400</v>
      </c>
      <c r="H5920" s="209" t="s">
        <v>11523</v>
      </c>
      <c r="I5920" s="209" t="s">
        <v>152</v>
      </c>
      <c r="J5920" s="209" t="s">
        <v>5389</v>
      </c>
      <c r="K5920" s="210">
        <v>195.16</v>
      </c>
      <c r="L5920" s="209" t="s">
        <v>5390</v>
      </c>
    </row>
    <row r="5921" spans="1:12" ht="13.5">
      <c r="A5921" s="209" t="s">
        <v>11450</v>
      </c>
      <c r="B5921" s="209" t="s">
        <v>11451</v>
      </c>
      <c r="C5921" s="209" t="s">
        <v>11512</v>
      </c>
      <c r="D5921" s="209" t="s">
        <v>11513</v>
      </c>
      <c r="E5921" s="210" t="s">
        <v>357</v>
      </c>
      <c r="F5921" s="209" t="s">
        <v>357</v>
      </c>
      <c r="G5921" s="209">
        <v>100564</v>
      </c>
      <c r="H5921" s="209" t="s">
        <v>11524</v>
      </c>
      <c r="I5921" s="209" t="s">
        <v>152</v>
      </c>
      <c r="J5921" s="209" t="s">
        <v>5389</v>
      </c>
      <c r="K5921" s="210">
        <v>129.69</v>
      </c>
      <c r="L5921" s="209" t="s">
        <v>5390</v>
      </c>
    </row>
    <row r="5922" spans="1:12" ht="13.5">
      <c r="A5922" s="209" t="s">
        <v>11450</v>
      </c>
      <c r="B5922" s="209" t="s">
        <v>11451</v>
      </c>
      <c r="C5922" s="209" t="s">
        <v>11512</v>
      </c>
      <c r="D5922" s="209" t="s">
        <v>11513</v>
      </c>
      <c r="E5922" s="210" t="s">
        <v>357</v>
      </c>
      <c r="F5922" s="209" t="s">
        <v>357</v>
      </c>
      <c r="G5922" s="209">
        <v>100565</v>
      </c>
      <c r="H5922" s="209" t="s">
        <v>11525</v>
      </c>
      <c r="I5922" s="209" t="s">
        <v>152</v>
      </c>
      <c r="J5922" s="209" t="s">
        <v>5389</v>
      </c>
      <c r="K5922" s="210">
        <v>111.3</v>
      </c>
      <c r="L5922" s="209" t="s">
        <v>5390</v>
      </c>
    </row>
    <row r="5923" spans="1:12" ht="13.5">
      <c r="A5923" s="209" t="s">
        <v>11450</v>
      </c>
      <c r="B5923" s="209" t="s">
        <v>11451</v>
      </c>
      <c r="C5923" s="209" t="s">
        <v>11512</v>
      </c>
      <c r="D5923" s="209" t="s">
        <v>11513</v>
      </c>
      <c r="E5923" s="210" t="s">
        <v>357</v>
      </c>
      <c r="F5923" s="209" t="s">
        <v>357</v>
      </c>
      <c r="G5923" s="209">
        <v>100566</v>
      </c>
      <c r="H5923" s="209" t="s">
        <v>11526</v>
      </c>
      <c r="I5923" s="209" t="s">
        <v>152</v>
      </c>
      <c r="J5923" s="209" t="s">
        <v>5389</v>
      </c>
      <c r="K5923" s="210">
        <v>205.25</v>
      </c>
      <c r="L5923" s="209" t="s">
        <v>5390</v>
      </c>
    </row>
    <row r="5924" spans="1:12" ht="13.5">
      <c r="A5924" s="209" t="s">
        <v>11450</v>
      </c>
      <c r="B5924" s="209" t="s">
        <v>11451</v>
      </c>
      <c r="C5924" s="209" t="s">
        <v>11512</v>
      </c>
      <c r="D5924" s="209" t="s">
        <v>11513</v>
      </c>
      <c r="E5924" s="210" t="s">
        <v>357</v>
      </c>
      <c r="F5924" s="209" t="s">
        <v>357</v>
      </c>
      <c r="G5924" s="209">
        <v>100567</v>
      </c>
      <c r="H5924" s="209" t="s">
        <v>11527</v>
      </c>
      <c r="I5924" s="209" t="s">
        <v>152</v>
      </c>
      <c r="J5924" s="209" t="s">
        <v>5389</v>
      </c>
      <c r="K5924" s="210">
        <v>240.64</v>
      </c>
      <c r="L5924" s="209" t="s">
        <v>5390</v>
      </c>
    </row>
    <row r="5925" spans="1:12" ht="13.5">
      <c r="A5925" s="209" t="s">
        <v>11450</v>
      </c>
      <c r="B5925" s="209" t="s">
        <v>11451</v>
      </c>
      <c r="C5925" s="209" t="s">
        <v>11512</v>
      </c>
      <c r="D5925" s="209" t="s">
        <v>11513</v>
      </c>
      <c r="E5925" s="210" t="s">
        <v>357</v>
      </c>
      <c r="F5925" s="209" t="s">
        <v>357</v>
      </c>
      <c r="G5925" s="209">
        <v>100568</v>
      </c>
      <c r="H5925" s="209" t="s">
        <v>11528</v>
      </c>
      <c r="I5925" s="209" t="s">
        <v>152</v>
      </c>
      <c r="J5925" s="209" t="s">
        <v>5389</v>
      </c>
      <c r="K5925" s="210">
        <v>275.39</v>
      </c>
      <c r="L5925" s="209" t="s">
        <v>5390</v>
      </c>
    </row>
    <row r="5926" spans="1:12" ht="13.5">
      <c r="A5926" s="209" t="s">
        <v>11450</v>
      </c>
      <c r="B5926" s="209" t="s">
        <v>11451</v>
      </c>
      <c r="C5926" s="209" t="s">
        <v>11512</v>
      </c>
      <c r="D5926" s="209" t="s">
        <v>11513</v>
      </c>
      <c r="E5926" s="210" t="s">
        <v>357</v>
      </c>
      <c r="F5926" s="209" t="s">
        <v>357</v>
      </c>
      <c r="G5926" s="209">
        <v>100569</v>
      </c>
      <c r="H5926" s="209" t="s">
        <v>11529</v>
      </c>
      <c r="I5926" s="209" t="s">
        <v>152</v>
      </c>
      <c r="J5926" s="209" t="s">
        <v>5389</v>
      </c>
      <c r="K5926" s="210">
        <v>187.53</v>
      </c>
      <c r="L5926" s="209" t="s">
        <v>5390</v>
      </c>
    </row>
    <row r="5927" spans="1:12" ht="13.5">
      <c r="A5927" s="209" t="s">
        <v>11450</v>
      </c>
      <c r="B5927" s="209" t="s">
        <v>11451</v>
      </c>
      <c r="C5927" s="209" t="s">
        <v>11512</v>
      </c>
      <c r="D5927" s="209" t="s">
        <v>11513</v>
      </c>
      <c r="E5927" s="210" t="s">
        <v>357</v>
      </c>
      <c r="F5927" s="209" t="s">
        <v>357</v>
      </c>
      <c r="G5927" s="209">
        <v>100570</v>
      </c>
      <c r="H5927" s="209" t="s">
        <v>11530</v>
      </c>
      <c r="I5927" s="209" t="s">
        <v>152</v>
      </c>
      <c r="J5927" s="209" t="s">
        <v>5389</v>
      </c>
      <c r="K5927" s="210">
        <v>225.16</v>
      </c>
      <c r="L5927" s="209" t="s">
        <v>5390</v>
      </c>
    </row>
    <row r="5928" spans="1:12" ht="13.5">
      <c r="A5928" s="209" t="s">
        <v>11450</v>
      </c>
      <c r="B5928" s="209" t="s">
        <v>11451</v>
      </c>
      <c r="C5928" s="209" t="s">
        <v>11512</v>
      </c>
      <c r="D5928" s="209" t="s">
        <v>11513</v>
      </c>
      <c r="E5928" s="210" t="s">
        <v>357</v>
      </c>
      <c r="F5928" s="209" t="s">
        <v>357</v>
      </c>
      <c r="G5928" s="209">
        <v>100571</v>
      </c>
      <c r="H5928" s="209" t="s">
        <v>11531</v>
      </c>
      <c r="I5928" s="209" t="s">
        <v>152</v>
      </c>
      <c r="J5928" s="209" t="s">
        <v>5389</v>
      </c>
      <c r="K5928" s="210">
        <v>258.47000000000003</v>
      </c>
      <c r="L5928" s="209" t="s">
        <v>5390</v>
      </c>
    </row>
    <row r="5929" spans="1:12" ht="13.5">
      <c r="A5929" s="209" t="s">
        <v>11450</v>
      </c>
      <c r="B5929" s="209" t="s">
        <v>11451</v>
      </c>
      <c r="C5929" s="209" t="s">
        <v>11512</v>
      </c>
      <c r="D5929" s="209" t="s">
        <v>11513</v>
      </c>
      <c r="E5929" s="210" t="s">
        <v>357</v>
      </c>
      <c r="F5929" s="209" t="s">
        <v>357</v>
      </c>
      <c r="G5929" s="209">
        <v>100572</v>
      </c>
      <c r="H5929" s="209" t="s">
        <v>11532</v>
      </c>
      <c r="I5929" s="209" t="s">
        <v>152</v>
      </c>
      <c r="J5929" s="209" t="s">
        <v>5389</v>
      </c>
      <c r="K5929" s="210">
        <v>134.13999999999999</v>
      </c>
      <c r="L5929" s="209" t="s">
        <v>5390</v>
      </c>
    </row>
    <row r="5930" spans="1:12" ht="13.5">
      <c r="A5930" s="209" t="s">
        <v>11450</v>
      </c>
      <c r="B5930" s="209" t="s">
        <v>11451</v>
      </c>
      <c r="C5930" s="209" t="s">
        <v>11512</v>
      </c>
      <c r="D5930" s="209" t="s">
        <v>11513</v>
      </c>
      <c r="E5930" s="210" t="s">
        <v>357</v>
      </c>
      <c r="F5930" s="209" t="s">
        <v>357</v>
      </c>
      <c r="G5930" s="209">
        <v>100573</v>
      </c>
      <c r="H5930" s="209" t="s">
        <v>11533</v>
      </c>
      <c r="I5930" s="209" t="s">
        <v>152</v>
      </c>
      <c r="J5930" s="209" t="s">
        <v>5389</v>
      </c>
      <c r="K5930" s="210">
        <v>115.75</v>
      </c>
      <c r="L5930" s="209" t="s">
        <v>5390</v>
      </c>
    </row>
    <row r="5931" spans="1:12" ht="13.5">
      <c r="A5931" s="209" t="s">
        <v>11450</v>
      </c>
      <c r="B5931" s="209" t="s">
        <v>11451</v>
      </c>
      <c r="C5931" s="209" t="s">
        <v>11512</v>
      </c>
      <c r="D5931" s="209" t="s">
        <v>11513</v>
      </c>
      <c r="E5931" s="210" t="s">
        <v>357</v>
      </c>
      <c r="F5931" s="209" t="s">
        <v>357</v>
      </c>
      <c r="G5931" s="209">
        <v>100574</v>
      </c>
      <c r="H5931" s="209" t="s">
        <v>11534</v>
      </c>
      <c r="I5931" s="209" t="s">
        <v>152</v>
      </c>
      <c r="J5931" s="209" t="s">
        <v>5389</v>
      </c>
      <c r="K5931" s="210">
        <v>1.1499999999999999</v>
      </c>
      <c r="L5931" s="209" t="s">
        <v>5390</v>
      </c>
    </row>
    <row r="5932" spans="1:12" ht="13.5">
      <c r="A5932" s="209" t="s">
        <v>11450</v>
      </c>
      <c r="B5932" s="209" t="s">
        <v>11451</v>
      </c>
      <c r="C5932" s="209" t="s">
        <v>11512</v>
      </c>
      <c r="D5932" s="209" t="s">
        <v>11513</v>
      </c>
      <c r="E5932" s="210" t="s">
        <v>357</v>
      </c>
      <c r="F5932" s="209" t="s">
        <v>357</v>
      </c>
      <c r="G5932" s="209">
        <v>100575</v>
      </c>
      <c r="H5932" s="209" t="s">
        <v>11535</v>
      </c>
      <c r="I5932" s="209" t="s">
        <v>149</v>
      </c>
      <c r="J5932" s="209" t="s">
        <v>5389</v>
      </c>
      <c r="K5932" s="210">
        <v>0.1</v>
      </c>
      <c r="L5932" s="209" t="s">
        <v>5390</v>
      </c>
    </row>
    <row r="5933" spans="1:12" ht="13.5">
      <c r="A5933" s="209" t="s">
        <v>11450</v>
      </c>
      <c r="B5933" s="209" t="s">
        <v>11451</v>
      </c>
      <c r="C5933" s="209" t="s">
        <v>11512</v>
      </c>
      <c r="D5933" s="209" t="s">
        <v>11513</v>
      </c>
      <c r="E5933" s="210" t="s">
        <v>357</v>
      </c>
      <c r="F5933" s="209" t="s">
        <v>357</v>
      </c>
      <c r="G5933" s="209">
        <v>101767</v>
      </c>
      <c r="H5933" s="209" t="s">
        <v>11536</v>
      </c>
      <c r="I5933" s="209" t="s">
        <v>152</v>
      </c>
      <c r="J5933" s="209" t="s">
        <v>5389</v>
      </c>
      <c r="K5933" s="210">
        <v>23.32</v>
      </c>
      <c r="L5933" s="209" t="s">
        <v>5390</v>
      </c>
    </row>
    <row r="5934" spans="1:12" ht="13.5">
      <c r="A5934" s="209" t="s">
        <v>11450</v>
      </c>
      <c r="B5934" s="209" t="s">
        <v>11451</v>
      </c>
      <c r="C5934" s="209" t="s">
        <v>11512</v>
      </c>
      <c r="D5934" s="209" t="s">
        <v>11513</v>
      </c>
      <c r="E5934" s="210" t="s">
        <v>357</v>
      </c>
      <c r="F5934" s="209" t="s">
        <v>357</v>
      </c>
      <c r="G5934" s="209">
        <v>101768</v>
      </c>
      <c r="H5934" s="209" t="s">
        <v>11537</v>
      </c>
      <c r="I5934" s="209" t="s">
        <v>152</v>
      </c>
      <c r="J5934" s="209" t="s">
        <v>5389</v>
      </c>
      <c r="K5934" s="210">
        <v>36.49</v>
      </c>
      <c r="L5934" s="209" t="s">
        <v>5390</v>
      </c>
    </row>
    <row r="5935" spans="1:12" ht="13.5">
      <c r="A5935" s="209" t="s">
        <v>11450</v>
      </c>
      <c r="B5935" s="209" t="s">
        <v>11451</v>
      </c>
      <c r="C5935" s="209" t="s">
        <v>11538</v>
      </c>
      <c r="D5935" s="209" t="s">
        <v>11539</v>
      </c>
      <c r="E5935" s="210" t="s">
        <v>357</v>
      </c>
      <c r="F5935" s="209" t="s">
        <v>357</v>
      </c>
      <c r="G5935" s="209">
        <v>92391</v>
      </c>
      <c r="H5935" s="209" t="s">
        <v>11540</v>
      </c>
      <c r="I5935" s="209" t="s">
        <v>149</v>
      </c>
      <c r="J5935" s="209" t="s">
        <v>5389</v>
      </c>
      <c r="K5935" s="210">
        <v>82.59</v>
      </c>
      <c r="L5935" s="209" t="s">
        <v>5390</v>
      </c>
    </row>
    <row r="5936" spans="1:12" ht="13.5">
      <c r="A5936" s="209" t="s">
        <v>11450</v>
      </c>
      <c r="B5936" s="209" t="s">
        <v>11451</v>
      </c>
      <c r="C5936" s="209" t="s">
        <v>11538</v>
      </c>
      <c r="D5936" s="209" t="s">
        <v>11539</v>
      </c>
      <c r="E5936" s="210" t="s">
        <v>357</v>
      </c>
      <c r="F5936" s="209" t="s">
        <v>357</v>
      </c>
      <c r="G5936" s="209">
        <v>92392</v>
      </c>
      <c r="H5936" s="209" t="s">
        <v>11541</v>
      </c>
      <c r="I5936" s="209" t="s">
        <v>149</v>
      </c>
      <c r="J5936" s="209" t="s">
        <v>5389</v>
      </c>
      <c r="K5936" s="210">
        <v>172.55</v>
      </c>
      <c r="L5936" s="209" t="s">
        <v>5390</v>
      </c>
    </row>
    <row r="5937" spans="1:12" ht="13.5">
      <c r="A5937" s="209" t="s">
        <v>11450</v>
      </c>
      <c r="B5937" s="209" t="s">
        <v>11451</v>
      </c>
      <c r="C5937" s="209" t="s">
        <v>11538</v>
      </c>
      <c r="D5937" s="209" t="s">
        <v>11539</v>
      </c>
      <c r="E5937" s="210" t="s">
        <v>357</v>
      </c>
      <c r="F5937" s="209" t="s">
        <v>357</v>
      </c>
      <c r="G5937" s="209">
        <v>92393</v>
      </c>
      <c r="H5937" s="209" t="s">
        <v>11542</v>
      </c>
      <c r="I5937" s="209" t="s">
        <v>149</v>
      </c>
      <c r="J5937" s="209" t="s">
        <v>5389</v>
      </c>
      <c r="K5937" s="210">
        <v>80.77</v>
      </c>
      <c r="L5937" s="209" t="s">
        <v>5390</v>
      </c>
    </row>
    <row r="5938" spans="1:12" ht="13.5">
      <c r="A5938" s="209" t="s">
        <v>11450</v>
      </c>
      <c r="B5938" s="209" t="s">
        <v>11451</v>
      </c>
      <c r="C5938" s="209" t="s">
        <v>11538</v>
      </c>
      <c r="D5938" s="209" t="s">
        <v>11539</v>
      </c>
      <c r="E5938" s="210" t="s">
        <v>357</v>
      </c>
      <c r="F5938" s="209" t="s">
        <v>357</v>
      </c>
      <c r="G5938" s="209">
        <v>92394</v>
      </c>
      <c r="H5938" s="209" t="s">
        <v>11543</v>
      </c>
      <c r="I5938" s="209" t="s">
        <v>149</v>
      </c>
      <c r="J5938" s="209" t="s">
        <v>5389</v>
      </c>
      <c r="K5938" s="210">
        <v>100.17</v>
      </c>
      <c r="L5938" s="209" t="s">
        <v>5390</v>
      </c>
    </row>
    <row r="5939" spans="1:12" ht="13.5">
      <c r="A5939" s="209" t="s">
        <v>11450</v>
      </c>
      <c r="B5939" s="209" t="s">
        <v>11451</v>
      </c>
      <c r="C5939" s="209" t="s">
        <v>11538</v>
      </c>
      <c r="D5939" s="209" t="s">
        <v>11539</v>
      </c>
      <c r="E5939" s="210" t="s">
        <v>357</v>
      </c>
      <c r="F5939" s="209" t="s">
        <v>357</v>
      </c>
      <c r="G5939" s="209">
        <v>92395</v>
      </c>
      <c r="H5939" s="209" t="s">
        <v>11544</v>
      </c>
      <c r="I5939" s="209" t="s">
        <v>149</v>
      </c>
      <c r="J5939" s="209" t="s">
        <v>5389</v>
      </c>
      <c r="K5939" s="210">
        <v>119.69</v>
      </c>
      <c r="L5939" s="209" t="s">
        <v>5390</v>
      </c>
    </row>
    <row r="5940" spans="1:12" ht="13.5">
      <c r="A5940" s="209" t="s">
        <v>11450</v>
      </c>
      <c r="B5940" s="209" t="s">
        <v>11451</v>
      </c>
      <c r="C5940" s="209" t="s">
        <v>11538</v>
      </c>
      <c r="D5940" s="209" t="s">
        <v>11539</v>
      </c>
      <c r="E5940" s="210" t="s">
        <v>357</v>
      </c>
      <c r="F5940" s="209" t="s">
        <v>357</v>
      </c>
      <c r="G5940" s="209">
        <v>92396</v>
      </c>
      <c r="H5940" s="209" t="s">
        <v>11545</v>
      </c>
      <c r="I5940" s="209" t="s">
        <v>149</v>
      </c>
      <c r="J5940" s="209" t="s">
        <v>5389</v>
      </c>
      <c r="K5940" s="210">
        <v>92.44</v>
      </c>
      <c r="L5940" s="209" t="s">
        <v>5390</v>
      </c>
    </row>
    <row r="5941" spans="1:12" ht="13.5">
      <c r="A5941" s="209" t="s">
        <v>11450</v>
      </c>
      <c r="B5941" s="209" t="s">
        <v>11451</v>
      </c>
      <c r="C5941" s="209" t="s">
        <v>11538</v>
      </c>
      <c r="D5941" s="209" t="s">
        <v>11539</v>
      </c>
      <c r="E5941" s="210" t="s">
        <v>357</v>
      </c>
      <c r="F5941" s="209" t="s">
        <v>357</v>
      </c>
      <c r="G5941" s="209">
        <v>92397</v>
      </c>
      <c r="H5941" s="209" t="s">
        <v>11546</v>
      </c>
      <c r="I5941" s="209" t="s">
        <v>149</v>
      </c>
      <c r="J5941" s="209" t="s">
        <v>5389</v>
      </c>
      <c r="K5941" s="210">
        <v>83.71</v>
      </c>
      <c r="L5941" s="209" t="s">
        <v>5390</v>
      </c>
    </row>
    <row r="5942" spans="1:12" ht="13.5">
      <c r="A5942" s="209" t="s">
        <v>11450</v>
      </c>
      <c r="B5942" s="209" t="s">
        <v>11451</v>
      </c>
      <c r="C5942" s="209" t="s">
        <v>11538</v>
      </c>
      <c r="D5942" s="209" t="s">
        <v>11539</v>
      </c>
      <c r="E5942" s="210" t="s">
        <v>357</v>
      </c>
      <c r="F5942" s="209" t="s">
        <v>357</v>
      </c>
      <c r="G5942" s="209">
        <v>92398</v>
      </c>
      <c r="H5942" s="209" t="s">
        <v>11547</v>
      </c>
      <c r="I5942" s="209" t="s">
        <v>149</v>
      </c>
      <c r="J5942" s="209" t="s">
        <v>5389</v>
      </c>
      <c r="K5942" s="210">
        <v>103.87</v>
      </c>
      <c r="L5942" s="209" t="s">
        <v>5390</v>
      </c>
    </row>
    <row r="5943" spans="1:12" ht="13.5">
      <c r="A5943" s="209" t="s">
        <v>11450</v>
      </c>
      <c r="B5943" s="209" t="s">
        <v>11451</v>
      </c>
      <c r="C5943" s="209" t="s">
        <v>11538</v>
      </c>
      <c r="D5943" s="209" t="s">
        <v>11539</v>
      </c>
      <c r="E5943" s="210" t="s">
        <v>357</v>
      </c>
      <c r="F5943" s="209" t="s">
        <v>357</v>
      </c>
      <c r="G5943" s="209">
        <v>92400</v>
      </c>
      <c r="H5943" s="209" t="s">
        <v>325</v>
      </c>
      <c r="I5943" s="209" t="s">
        <v>149</v>
      </c>
      <c r="J5943" s="209" t="s">
        <v>5389</v>
      </c>
      <c r="K5943" s="210">
        <v>121.54</v>
      </c>
      <c r="L5943" s="209" t="s">
        <v>5390</v>
      </c>
    </row>
    <row r="5944" spans="1:12" ht="13.5">
      <c r="A5944" s="209" t="s">
        <v>11450</v>
      </c>
      <c r="B5944" s="209" t="s">
        <v>11451</v>
      </c>
      <c r="C5944" s="209" t="s">
        <v>11538</v>
      </c>
      <c r="D5944" s="209" t="s">
        <v>11539</v>
      </c>
      <c r="E5944" s="210" t="s">
        <v>357</v>
      </c>
      <c r="F5944" s="209" t="s">
        <v>357</v>
      </c>
      <c r="G5944" s="209">
        <v>92402</v>
      </c>
      <c r="H5944" s="209" t="s">
        <v>11548</v>
      </c>
      <c r="I5944" s="209" t="s">
        <v>149</v>
      </c>
      <c r="J5944" s="209" t="s">
        <v>5389</v>
      </c>
      <c r="K5944" s="210">
        <v>90.92</v>
      </c>
      <c r="L5944" s="209" t="s">
        <v>5390</v>
      </c>
    </row>
    <row r="5945" spans="1:12" ht="13.5">
      <c r="A5945" s="209" t="s">
        <v>11450</v>
      </c>
      <c r="B5945" s="209" t="s">
        <v>11451</v>
      </c>
      <c r="C5945" s="209" t="s">
        <v>11538</v>
      </c>
      <c r="D5945" s="209" t="s">
        <v>11539</v>
      </c>
      <c r="E5945" s="210" t="s">
        <v>357</v>
      </c>
      <c r="F5945" s="209" t="s">
        <v>357</v>
      </c>
      <c r="G5945" s="209">
        <v>92403</v>
      </c>
      <c r="H5945" s="209" t="s">
        <v>11549</v>
      </c>
      <c r="I5945" s="209" t="s">
        <v>149</v>
      </c>
      <c r="J5945" s="209" t="s">
        <v>5389</v>
      </c>
      <c r="K5945" s="210">
        <v>81.77</v>
      </c>
      <c r="L5945" s="209" t="s">
        <v>5390</v>
      </c>
    </row>
    <row r="5946" spans="1:12" ht="13.5">
      <c r="A5946" s="209" t="s">
        <v>11450</v>
      </c>
      <c r="B5946" s="209" t="s">
        <v>11451</v>
      </c>
      <c r="C5946" s="209" t="s">
        <v>11538</v>
      </c>
      <c r="D5946" s="209" t="s">
        <v>11539</v>
      </c>
      <c r="E5946" s="210" t="s">
        <v>357</v>
      </c>
      <c r="F5946" s="209" t="s">
        <v>357</v>
      </c>
      <c r="G5946" s="209">
        <v>92404</v>
      </c>
      <c r="H5946" s="209" t="s">
        <v>11550</v>
      </c>
      <c r="I5946" s="209" t="s">
        <v>149</v>
      </c>
      <c r="J5946" s="209" t="s">
        <v>5389</v>
      </c>
      <c r="K5946" s="210">
        <v>101.94</v>
      </c>
      <c r="L5946" s="209" t="s">
        <v>5390</v>
      </c>
    </row>
    <row r="5947" spans="1:12" ht="13.5">
      <c r="A5947" s="209" t="s">
        <v>11450</v>
      </c>
      <c r="B5947" s="209" t="s">
        <v>11451</v>
      </c>
      <c r="C5947" s="209" t="s">
        <v>11538</v>
      </c>
      <c r="D5947" s="209" t="s">
        <v>11539</v>
      </c>
      <c r="E5947" s="210" t="s">
        <v>357</v>
      </c>
      <c r="F5947" s="209" t="s">
        <v>357</v>
      </c>
      <c r="G5947" s="209">
        <v>92406</v>
      </c>
      <c r="H5947" s="209" t="s">
        <v>11551</v>
      </c>
      <c r="I5947" s="209" t="s">
        <v>149</v>
      </c>
      <c r="J5947" s="209" t="s">
        <v>5389</v>
      </c>
      <c r="K5947" s="210">
        <v>121.83</v>
      </c>
      <c r="L5947" s="209" t="s">
        <v>5390</v>
      </c>
    </row>
    <row r="5948" spans="1:12" ht="13.5">
      <c r="A5948" s="209" t="s">
        <v>11450</v>
      </c>
      <c r="B5948" s="209" t="s">
        <v>11451</v>
      </c>
      <c r="C5948" s="209" t="s">
        <v>11538</v>
      </c>
      <c r="D5948" s="209" t="s">
        <v>11539</v>
      </c>
      <c r="E5948" s="210" t="s">
        <v>357</v>
      </c>
      <c r="F5948" s="209" t="s">
        <v>357</v>
      </c>
      <c r="G5948" s="209">
        <v>93679</v>
      </c>
      <c r="H5948" s="209" t="s">
        <v>11552</v>
      </c>
      <c r="I5948" s="209" t="s">
        <v>149</v>
      </c>
      <c r="J5948" s="209" t="s">
        <v>5389</v>
      </c>
      <c r="K5948" s="210">
        <v>103.42</v>
      </c>
      <c r="L5948" s="209" t="s">
        <v>5390</v>
      </c>
    </row>
    <row r="5949" spans="1:12" ht="13.5">
      <c r="A5949" s="209" t="s">
        <v>11450</v>
      </c>
      <c r="B5949" s="209" t="s">
        <v>11451</v>
      </c>
      <c r="C5949" s="209" t="s">
        <v>11538</v>
      </c>
      <c r="D5949" s="209" t="s">
        <v>11539</v>
      </c>
      <c r="E5949" s="210" t="s">
        <v>357</v>
      </c>
      <c r="F5949" s="209" t="s">
        <v>357</v>
      </c>
      <c r="G5949" s="209">
        <v>93680</v>
      </c>
      <c r="H5949" s="209" t="s">
        <v>11553</v>
      </c>
      <c r="I5949" s="209" t="s">
        <v>149</v>
      </c>
      <c r="J5949" s="209" t="s">
        <v>5389</v>
      </c>
      <c r="K5949" s="210">
        <v>94.41</v>
      </c>
      <c r="L5949" s="209" t="s">
        <v>5390</v>
      </c>
    </row>
    <row r="5950" spans="1:12" ht="13.5">
      <c r="A5950" s="209" t="s">
        <v>11450</v>
      </c>
      <c r="B5950" s="209" t="s">
        <v>11451</v>
      </c>
      <c r="C5950" s="209" t="s">
        <v>11538</v>
      </c>
      <c r="D5950" s="209" t="s">
        <v>11539</v>
      </c>
      <c r="E5950" s="210" t="s">
        <v>357</v>
      </c>
      <c r="F5950" s="209" t="s">
        <v>357</v>
      </c>
      <c r="G5950" s="209">
        <v>93681</v>
      </c>
      <c r="H5950" s="209" t="s">
        <v>11554</v>
      </c>
      <c r="I5950" s="209" t="s">
        <v>149</v>
      </c>
      <c r="J5950" s="209" t="s">
        <v>5389</v>
      </c>
      <c r="K5950" s="210">
        <v>112.45</v>
      </c>
      <c r="L5950" s="209" t="s">
        <v>5390</v>
      </c>
    </row>
    <row r="5951" spans="1:12" ht="13.5">
      <c r="A5951" s="209" t="s">
        <v>11450</v>
      </c>
      <c r="B5951" s="209" t="s">
        <v>11451</v>
      </c>
      <c r="C5951" s="209" t="s">
        <v>11538</v>
      </c>
      <c r="D5951" s="209" t="s">
        <v>11539</v>
      </c>
      <c r="E5951" s="210" t="s">
        <v>357</v>
      </c>
      <c r="F5951" s="209" t="s">
        <v>357</v>
      </c>
      <c r="G5951" s="209">
        <v>97104</v>
      </c>
      <c r="H5951" s="209" t="s">
        <v>11555</v>
      </c>
      <c r="I5951" s="209" t="s">
        <v>149</v>
      </c>
      <c r="J5951" s="209" t="s">
        <v>5389</v>
      </c>
      <c r="K5951" s="210">
        <v>160</v>
      </c>
      <c r="L5951" s="209" t="s">
        <v>5390</v>
      </c>
    </row>
    <row r="5952" spans="1:12" ht="13.5">
      <c r="A5952" s="209" t="s">
        <v>11450</v>
      </c>
      <c r="B5952" s="209" t="s">
        <v>11451</v>
      </c>
      <c r="C5952" s="209" t="s">
        <v>11538</v>
      </c>
      <c r="D5952" s="209" t="s">
        <v>11539</v>
      </c>
      <c r="E5952" s="210" t="s">
        <v>357</v>
      </c>
      <c r="F5952" s="209" t="s">
        <v>357</v>
      </c>
      <c r="G5952" s="209">
        <v>97105</v>
      </c>
      <c r="H5952" s="209" t="s">
        <v>11556</v>
      </c>
      <c r="I5952" s="209" t="s">
        <v>149</v>
      </c>
      <c r="J5952" s="209" t="s">
        <v>5389</v>
      </c>
      <c r="K5952" s="210">
        <v>181.89</v>
      </c>
      <c r="L5952" s="209" t="s">
        <v>5390</v>
      </c>
    </row>
    <row r="5953" spans="1:12" ht="13.5">
      <c r="A5953" s="209" t="s">
        <v>11450</v>
      </c>
      <c r="B5953" s="209" t="s">
        <v>11451</v>
      </c>
      <c r="C5953" s="209" t="s">
        <v>11538</v>
      </c>
      <c r="D5953" s="209" t="s">
        <v>11539</v>
      </c>
      <c r="E5953" s="210" t="s">
        <v>357</v>
      </c>
      <c r="F5953" s="209" t="s">
        <v>357</v>
      </c>
      <c r="G5953" s="209">
        <v>97106</v>
      </c>
      <c r="H5953" s="209" t="s">
        <v>11557</v>
      </c>
      <c r="I5953" s="209" t="s">
        <v>149</v>
      </c>
      <c r="J5953" s="209" t="s">
        <v>5389</v>
      </c>
      <c r="K5953" s="210">
        <v>203.09</v>
      </c>
      <c r="L5953" s="209" t="s">
        <v>5390</v>
      </c>
    </row>
    <row r="5954" spans="1:12" ht="13.5">
      <c r="A5954" s="209" t="s">
        <v>11450</v>
      </c>
      <c r="B5954" s="209" t="s">
        <v>11451</v>
      </c>
      <c r="C5954" s="209" t="s">
        <v>11538</v>
      </c>
      <c r="D5954" s="209" t="s">
        <v>11539</v>
      </c>
      <c r="E5954" s="210" t="s">
        <v>357</v>
      </c>
      <c r="F5954" s="209" t="s">
        <v>357</v>
      </c>
      <c r="G5954" s="209">
        <v>97107</v>
      </c>
      <c r="H5954" s="209" t="s">
        <v>11558</v>
      </c>
      <c r="I5954" s="209" t="s">
        <v>149</v>
      </c>
      <c r="J5954" s="209" t="s">
        <v>5389</v>
      </c>
      <c r="K5954" s="210">
        <v>231.77</v>
      </c>
      <c r="L5954" s="209" t="s">
        <v>5390</v>
      </c>
    </row>
    <row r="5955" spans="1:12" ht="13.5">
      <c r="A5955" s="209" t="s">
        <v>11450</v>
      </c>
      <c r="B5955" s="209" t="s">
        <v>11451</v>
      </c>
      <c r="C5955" s="209" t="s">
        <v>11538</v>
      </c>
      <c r="D5955" s="209" t="s">
        <v>11539</v>
      </c>
      <c r="E5955" s="210" t="s">
        <v>357</v>
      </c>
      <c r="F5955" s="209" t="s">
        <v>357</v>
      </c>
      <c r="G5955" s="209">
        <v>97108</v>
      </c>
      <c r="H5955" s="209" t="s">
        <v>11559</v>
      </c>
      <c r="I5955" s="209" t="s">
        <v>149</v>
      </c>
      <c r="J5955" s="209" t="s">
        <v>5389</v>
      </c>
      <c r="K5955" s="210">
        <v>265.33999999999997</v>
      </c>
      <c r="L5955" s="209" t="s">
        <v>5390</v>
      </c>
    </row>
    <row r="5956" spans="1:12" ht="13.5">
      <c r="A5956" s="209" t="s">
        <v>11450</v>
      </c>
      <c r="B5956" s="209" t="s">
        <v>11451</v>
      </c>
      <c r="C5956" s="209" t="s">
        <v>11538</v>
      </c>
      <c r="D5956" s="209" t="s">
        <v>11539</v>
      </c>
      <c r="E5956" s="210" t="s">
        <v>357</v>
      </c>
      <c r="F5956" s="209" t="s">
        <v>357</v>
      </c>
      <c r="G5956" s="209">
        <v>97109</v>
      </c>
      <c r="H5956" s="209" t="s">
        <v>11560</v>
      </c>
      <c r="I5956" s="209" t="s">
        <v>149</v>
      </c>
      <c r="J5956" s="209" t="s">
        <v>5389</v>
      </c>
      <c r="K5956" s="210">
        <v>293.54000000000002</v>
      </c>
      <c r="L5956" s="209" t="s">
        <v>5390</v>
      </c>
    </row>
    <row r="5957" spans="1:12" ht="13.5">
      <c r="A5957" s="209" t="s">
        <v>11450</v>
      </c>
      <c r="B5957" s="209" t="s">
        <v>11451</v>
      </c>
      <c r="C5957" s="209" t="s">
        <v>11538</v>
      </c>
      <c r="D5957" s="209" t="s">
        <v>11539</v>
      </c>
      <c r="E5957" s="210" t="s">
        <v>357</v>
      </c>
      <c r="F5957" s="209" t="s">
        <v>357</v>
      </c>
      <c r="G5957" s="209">
        <v>97111</v>
      </c>
      <c r="H5957" s="209" t="s">
        <v>11561</v>
      </c>
      <c r="I5957" s="209" t="s">
        <v>149</v>
      </c>
      <c r="J5957" s="209" t="s">
        <v>5389</v>
      </c>
      <c r="K5957" s="210">
        <v>277.85000000000002</v>
      </c>
      <c r="L5957" s="209" t="s">
        <v>5390</v>
      </c>
    </row>
    <row r="5958" spans="1:12" ht="13.5">
      <c r="A5958" s="209" t="s">
        <v>11450</v>
      </c>
      <c r="B5958" s="209" t="s">
        <v>11451</v>
      </c>
      <c r="C5958" s="209" t="s">
        <v>11538</v>
      </c>
      <c r="D5958" s="209" t="s">
        <v>11539</v>
      </c>
      <c r="E5958" s="210" t="s">
        <v>357</v>
      </c>
      <c r="F5958" s="209" t="s">
        <v>357</v>
      </c>
      <c r="G5958" s="209">
        <v>97112</v>
      </c>
      <c r="H5958" s="209" t="s">
        <v>11562</v>
      </c>
      <c r="I5958" s="209" t="s">
        <v>149</v>
      </c>
      <c r="J5958" s="209" t="s">
        <v>5389</v>
      </c>
      <c r="K5958" s="210">
        <v>251.49</v>
      </c>
      <c r="L5958" s="209" t="s">
        <v>5390</v>
      </c>
    </row>
    <row r="5959" spans="1:12" ht="13.5">
      <c r="A5959" s="209" t="s">
        <v>11450</v>
      </c>
      <c r="B5959" s="209" t="s">
        <v>11451</v>
      </c>
      <c r="C5959" s="209" t="s">
        <v>11538</v>
      </c>
      <c r="D5959" s="209" t="s">
        <v>11539</v>
      </c>
      <c r="E5959" s="210" t="s">
        <v>357</v>
      </c>
      <c r="F5959" s="209" t="s">
        <v>357</v>
      </c>
      <c r="G5959" s="209">
        <v>97113</v>
      </c>
      <c r="H5959" s="209" t="s">
        <v>11563</v>
      </c>
      <c r="I5959" s="209" t="s">
        <v>149</v>
      </c>
      <c r="J5959" s="209" t="s">
        <v>5447</v>
      </c>
      <c r="K5959" s="210">
        <v>2.08</v>
      </c>
      <c r="L5959" s="209" t="s">
        <v>5390</v>
      </c>
    </row>
    <row r="5960" spans="1:12" ht="13.5">
      <c r="A5960" s="209" t="s">
        <v>11450</v>
      </c>
      <c r="B5960" s="209" t="s">
        <v>11451</v>
      </c>
      <c r="C5960" s="209" t="s">
        <v>11538</v>
      </c>
      <c r="D5960" s="209" t="s">
        <v>11539</v>
      </c>
      <c r="E5960" s="210" t="s">
        <v>357</v>
      </c>
      <c r="F5960" s="209" t="s">
        <v>357</v>
      </c>
      <c r="G5960" s="209">
        <v>97114</v>
      </c>
      <c r="H5960" s="209" t="s">
        <v>11564</v>
      </c>
      <c r="I5960" s="209" t="s">
        <v>148</v>
      </c>
      <c r="J5960" s="209" t="s">
        <v>5447</v>
      </c>
      <c r="K5960" s="210">
        <v>0.3</v>
      </c>
      <c r="L5960" s="209" t="s">
        <v>5390</v>
      </c>
    </row>
    <row r="5961" spans="1:12" ht="13.5">
      <c r="A5961" s="209" t="s">
        <v>11450</v>
      </c>
      <c r="B5961" s="209" t="s">
        <v>11451</v>
      </c>
      <c r="C5961" s="209" t="s">
        <v>11538</v>
      </c>
      <c r="D5961" s="209" t="s">
        <v>11539</v>
      </c>
      <c r="E5961" s="210" t="s">
        <v>357</v>
      </c>
      <c r="F5961" s="209" t="s">
        <v>357</v>
      </c>
      <c r="G5961" s="209">
        <v>97115</v>
      </c>
      <c r="H5961" s="209" t="s">
        <v>11565</v>
      </c>
      <c r="I5961" s="209" t="s">
        <v>150</v>
      </c>
      <c r="J5961" s="209" t="s">
        <v>5447</v>
      </c>
      <c r="K5961" s="210">
        <v>46.11</v>
      </c>
      <c r="L5961" s="209" t="s">
        <v>5390</v>
      </c>
    </row>
    <row r="5962" spans="1:12" ht="13.5">
      <c r="A5962" s="209" t="s">
        <v>11450</v>
      </c>
      <c r="B5962" s="209" t="s">
        <v>11451</v>
      </c>
      <c r="C5962" s="209" t="s">
        <v>11538</v>
      </c>
      <c r="D5962" s="209" t="s">
        <v>11539</v>
      </c>
      <c r="E5962" s="210" t="s">
        <v>357</v>
      </c>
      <c r="F5962" s="209" t="s">
        <v>357</v>
      </c>
      <c r="G5962" s="209">
        <v>97116</v>
      </c>
      <c r="H5962" s="209" t="s">
        <v>11566</v>
      </c>
      <c r="I5962" s="209" t="s">
        <v>150</v>
      </c>
      <c r="J5962" s="209" t="s">
        <v>5447</v>
      </c>
      <c r="K5962" s="210">
        <v>23.16</v>
      </c>
      <c r="L5962" s="209" t="s">
        <v>5390</v>
      </c>
    </row>
    <row r="5963" spans="1:12" ht="13.5">
      <c r="A5963" s="209" t="s">
        <v>11450</v>
      </c>
      <c r="B5963" s="209" t="s">
        <v>11451</v>
      </c>
      <c r="C5963" s="209" t="s">
        <v>11538</v>
      </c>
      <c r="D5963" s="209" t="s">
        <v>11539</v>
      </c>
      <c r="E5963" s="210" t="s">
        <v>357</v>
      </c>
      <c r="F5963" s="209" t="s">
        <v>357</v>
      </c>
      <c r="G5963" s="209">
        <v>97117</v>
      </c>
      <c r="H5963" s="209" t="s">
        <v>11567</v>
      </c>
      <c r="I5963" s="209" t="s">
        <v>150</v>
      </c>
      <c r="J5963" s="209" t="s">
        <v>5447</v>
      </c>
      <c r="K5963" s="210">
        <v>21.65</v>
      </c>
      <c r="L5963" s="209" t="s">
        <v>5390</v>
      </c>
    </row>
    <row r="5964" spans="1:12" ht="13.5">
      <c r="A5964" s="209" t="s">
        <v>11450</v>
      </c>
      <c r="B5964" s="209" t="s">
        <v>11451</v>
      </c>
      <c r="C5964" s="209" t="s">
        <v>11538</v>
      </c>
      <c r="D5964" s="209" t="s">
        <v>11539</v>
      </c>
      <c r="E5964" s="210" t="s">
        <v>357</v>
      </c>
      <c r="F5964" s="209" t="s">
        <v>357</v>
      </c>
      <c r="G5964" s="209">
        <v>97118</v>
      </c>
      <c r="H5964" s="209" t="s">
        <v>11568</v>
      </c>
      <c r="I5964" s="209" t="s">
        <v>150</v>
      </c>
      <c r="J5964" s="209" t="s">
        <v>5447</v>
      </c>
      <c r="K5964" s="210">
        <v>18.68</v>
      </c>
      <c r="L5964" s="209" t="s">
        <v>5390</v>
      </c>
    </row>
    <row r="5965" spans="1:12" ht="13.5">
      <c r="A5965" s="209" t="s">
        <v>11450</v>
      </c>
      <c r="B5965" s="209" t="s">
        <v>11451</v>
      </c>
      <c r="C5965" s="209" t="s">
        <v>11538</v>
      </c>
      <c r="D5965" s="209" t="s">
        <v>11539</v>
      </c>
      <c r="E5965" s="210" t="s">
        <v>357</v>
      </c>
      <c r="F5965" s="209" t="s">
        <v>357</v>
      </c>
      <c r="G5965" s="209">
        <v>97119</v>
      </c>
      <c r="H5965" s="209" t="s">
        <v>11569</v>
      </c>
      <c r="I5965" s="209" t="s">
        <v>150</v>
      </c>
      <c r="J5965" s="209" t="s">
        <v>5447</v>
      </c>
      <c r="K5965" s="210">
        <v>17.57</v>
      </c>
      <c r="L5965" s="209" t="s">
        <v>5390</v>
      </c>
    </row>
    <row r="5966" spans="1:12" ht="13.5">
      <c r="A5966" s="209" t="s">
        <v>11450</v>
      </c>
      <c r="B5966" s="209" t="s">
        <v>11451</v>
      </c>
      <c r="C5966" s="209" t="s">
        <v>11538</v>
      </c>
      <c r="D5966" s="209" t="s">
        <v>11539</v>
      </c>
      <c r="E5966" s="210" t="s">
        <v>357</v>
      </c>
      <c r="F5966" s="209" t="s">
        <v>357</v>
      </c>
      <c r="G5966" s="209">
        <v>97120</v>
      </c>
      <c r="H5966" s="209" t="s">
        <v>11570</v>
      </c>
      <c r="I5966" s="209" t="s">
        <v>150</v>
      </c>
      <c r="J5966" s="209" t="s">
        <v>5447</v>
      </c>
      <c r="K5966" s="210">
        <v>11.64</v>
      </c>
      <c r="L5966" s="209" t="s">
        <v>5390</v>
      </c>
    </row>
    <row r="5967" spans="1:12" ht="13.5">
      <c r="A5967" s="209" t="s">
        <v>11450</v>
      </c>
      <c r="B5967" s="209" t="s">
        <v>11451</v>
      </c>
      <c r="C5967" s="209" t="s">
        <v>11538</v>
      </c>
      <c r="D5967" s="209" t="s">
        <v>11539</v>
      </c>
      <c r="E5967" s="210" t="s">
        <v>357</v>
      </c>
      <c r="F5967" s="209" t="s">
        <v>357</v>
      </c>
      <c r="G5967" s="209">
        <v>101167</v>
      </c>
      <c r="H5967" s="209" t="s">
        <v>11571</v>
      </c>
      <c r="I5967" s="209" t="s">
        <v>149</v>
      </c>
      <c r="J5967" s="209" t="s">
        <v>5389</v>
      </c>
      <c r="K5967" s="210">
        <v>252.7</v>
      </c>
      <c r="L5967" s="209" t="s">
        <v>5390</v>
      </c>
    </row>
    <row r="5968" spans="1:12" ht="13.5">
      <c r="A5968" s="209" t="s">
        <v>11450</v>
      </c>
      <c r="B5968" s="209" t="s">
        <v>11451</v>
      </c>
      <c r="C5968" s="209" t="s">
        <v>11538</v>
      </c>
      <c r="D5968" s="209" t="s">
        <v>11539</v>
      </c>
      <c r="E5968" s="210" t="s">
        <v>357</v>
      </c>
      <c r="F5968" s="209" t="s">
        <v>357</v>
      </c>
      <c r="G5968" s="209">
        <v>101169</v>
      </c>
      <c r="H5968" s="209" t="s">
        <v>11572</v>
      </c>
      <c r="I5968" s="209" t="s">
        <v>149</v>
      </c>
      <c r="J5968" s="209" t="s">
        <v>5389</v>
      </c>
      <c r="K5968" s="210">
        <v>266.45</v>
      </c>
      <c r="L5968" s="209" t="s">
        <v>5390</v>
      </c>
    </row>
    <row r="5969" spans="1:12" ht="13.5">
      <c r="A5969" s="209" t="s">
        <v>11450</v>
      </c>
      <c r="B5969" s="209" t="s">
        <v>11451</v>
      </c>
      <c r="C5969" s="209" t="s">
        <v>11538</v>
      </c>
      <c r="D5969" s="209" t="s">
        <v>11539</v>
      </c>
      <c r="E5969" s="210" t="s">
        <v>357</v>
      </c>
      <c r="F5969" s="209" t="s">
        <v>357</v>
      </c>
      <c r="G5969" s="209">
        <v>101170</v>
      </c>
      <c r="H5969" s="209" t="s">
        <v>11573</v>
      </c>
      <c r="I5969" s="209" t="s">
        <v>149</v>
      </c>
      <c r="J5969" s="209" t="s">
        <v>5389</v>
      </c>
      <c r="K5969" s="210">
        <v>52.04</v>
      </c>
      <c r="L5969" s="209" t="s">
        <v>5390</v>
      </c>
    </row>
    <row r="5970" spans="1:12" ht="13.5">
      <c r="A5970" s="209" t="s">
        <v>11450</v>
      </c>
      <c r="B5970" s="209" t="s">
        <v>11451</v>
      </c>
      <c r="C5970" s="209" t="s">
        <v>11538</v>
      </c>
      <c r="D5970" s="209" t="s">
        <v>11539</v>
      </c>
      <c r="E5970" s="210" t="s">
        <v>357</v>
      </c>
      <c r="F5970" s="209" t="s">
        <v>357</v>
      </c>
      <c r="G5970" s="209">
        <v>101172</v>
      </c>
      <c r="H5970" s="209" t="s">
        <v>11574</v>
      </c>
      <c r="I5970" s="209" t="s">
        <v>149</v>
      </c>
      <c r="J5970" s="209" t="s">
        <v>5389</v>
      </c>
      <c r="K5970" s="210">
        <v>77.12</v>
      </c>
      <c r="L5970" s="209" t="s">
        <v>5390</v>
      </c>
    </row>
    <row r="5971" spans="1:12" ht="13.5">
      <c r="A5971" s="209" t="s">
        <v>11450</v>
      </c>
      <c r="B5971" s="209" t="s">
        <v>11451</v>
      </c>
      <c r="C5971" s="209" t="s">
        <v>11538</v>
      </c>
      <c r="D5971" s="209" t="s">
        <v>11539</v>
      </c>
      <c r="E5971" s="210" t="s">
        <v>357</v>
      </c>
      <c r="F5971" s="209" t="s">
        <v>357</v>
      </c>
      <c r="G5971" s="209">
        <v>103904</v>
      </c>
      <c r="H5971" s="209" t="s">
        <v>11575</v>
      </c>
      <c r="I5971" s="209" t="s">
        <v>149</v>
      </c>
      <c r="J5971" s="209" t="s">
        <v>5389</v>
      </c>
      <c r="K5971" s="210">
        <v>155.09</v>
      </c>
      <c r="L5971" s="209" t="s">
        <v>5390</v>
      </c>
    </row>
    <row r="5972" spans="1:12" ht="13.5">
      <c r="A5972" s="209" t="s">
        <v>11450</v>
      </c>
      <c r="B5972" s="209" t="s">
        <v>11451</v>
      </c>
      <c r="C5972" s="209" t="s">
        <v>11538</v>
      </c>
      <c r="D5972" s="209" t="s">
        <v>11539</v>
      </c>
      <c r="E5972" s="210" t="s">
        <v>357</v>
      </c>
      <c r="F5972" s="209" t="s">
        <v>357</v>
      </c>
      <c r="G5972" s="209">
        <v>103905</v>
      </c>
      <c r="H5972" s="209" t="s">
        <v>11576</v>
      </c>
      <c r="I5972" s="209" t="s">
        <v>149</v>
      </c>
      <c r="J5972" s="209" t="s">
        <v>5389</v>
      </c>
      <c r="K5972" s="210">
        <v>163.91</v>
      </c>
      <c r="L5972" s="209" t="s">
        <v>5390</v>
      </c>
    </row>
    <row r="5973" spans="1:12" ht="13.5">
      <c r="A5973" s="209" t="s">
        <v>11450</v>
      </c>
      <c r="B5973" s="209" t="s">
        <v>11451</v>
      </c>
      <c r="C5973" s="209" t="s">
        <v>11538</v>
      </c>
      <c r="D5973" s="209" t="s">
        <v>11539</v>
      </c>
      <c r="E5973" s="210" t="s">
        <v>357</v>
      </c>
      <c r="F5973" s="209" t="s">
        <v>357</v>
      </c>
      <c r="G5973" s="209">
        <v>103906</v>
      </c>
      <c r="H5973" s="209" t="s">
        <v>11577</v>
      </c>
      <c r="I5973" s="209" t="s">
        <v>149</v>
      </c>
      <c r="J5973" s="209" t="s">
        <v>5389</v>
      </c>
      <c r="K5973" s="210">
        <v>188.89</v>
      </c>
      <c r="L5973" s="209" t="s">
        <v>5390</v>
      </c>
    </row>
    <row r="5974" spans="1:12" ht="13.5">
      <c r="A5974" s="209" t="s">
        <v>11450</v>
      </c>
      <c r="B5974" s="209" t="s">
        <v>11451</v>
      </c>
      <c r="C5974" s="209" t="s">
        <v>11538</v>
      </c>
      <c r="D5974" s="209" t="s">
        <v>11539</v>
      </c>
      <c r="E5974" s="210" t="s">
        <v>357</v>
      </c>
      <c r="F5974" s="209" t="s">
        <v>357</v>
      </c>
      <c r="G5974" s="209">
        <v>103907</v>
      </c>
      <c r="H5974" s="209" t="s">
        <v>11578</v>
      </c>
      <c r="I5974" s="209" t="s">
        <v>149</v>
      </c>
      <c r="J5974" s="209" t="s">
        <v>5389</v>
      </c>
      <c r="K5974" s="210">
        <v>174.17</v>
      </c>
      <c r="L5974" s="209" t="s">
        <v>5390</v>
      </c>
    </row>
    <row r="5975" spans="1:12" ht="13.5">
      <c r="A5975" s="209" t="s">
        <v>11450</v>
      </c>
      <c r="B5975" s="209" t="s">
        <v>11451</v>
      </c>
      <c r="C5975" s="209" t="s">
        <v>11538</v>
      </c>
      <c r="D5975" s="209" t="s">
        <v>11539</v>
      </c>
      <c r="E5975" s="210" t="s">
        <v>357</v>
      </c>
      <c r="F5975" s="209" t="s">
        <v>357</v>
      </c>
      <c r="G5975" s="209">
        <v>103908</v>
      </c>
      <c r="H5975" s="209" t="s">
        <v>11579</v>
      </c>
      <c r="I5975" s="209" t="s">
        <v>149</v>
      </c>
      <c r="J5975" s="209" t="s">
        <v>5389</v>
      </c>
      <c r="K5975" s="210">
        <v>196.55</v>
      </c>
      <c r="L5975" s="209" t="s">
        <v>5390</v>
      </c>
    </row>
    <row r="5976" spans="1:12" ht="13.5">
      <c r="A5976" s="209" t="s">
        <v>11450</v>
      </c>
      <c r="B5976" s="209" t="s">
        <v>11451</v>
      </c>
      <c r="C5976" s="209" t="s">
        <v>11538</v>
      </c>
      <c r="D5976" s="209" t="s">
        <v>11539</v>
      </c>
      <c r="E5976" s="210" t="s">
        <v>357</v>
      </c>
      <c r="F5976" s="209" t="s">
        <v>357</v>
      </c>
      <c r="G5976" s="209">
        <v>103909</v>
      </c>
      <c r="H5976" s="209" t="s">
        <v>11580</v>
      </c>
      <c r="I5976" s="209" t="s">
        <v>149</v>
      </c>
      <c r="J5976" s="209" t="s">
        <v>5389</v>
      </c>
      <c r="K5976" s="210">
        <v>224.41</v>
      </c>
      <c r="L5976" s="209" t="s">
        <v>5390</v>
      </c>
    </row>
    <row r="5977" spans="1:12" ht="13.5">
      <c r="A5977" s="209" t="s">
        <v>11450</v>
      </c>
      <c r="B5977" s="209" t="s">
        <v>11451</v>
      </c>
      <c r="C5977" s="209" t="s">
        <v>11538</v>
      </c>
      <c r="D5977" s="209" t="s">
        <v>11539</v>
      </c>
      <c r="E5977" s="210" t="s">
        <v>357</v>
      </c>
      <c r="F5977" s="209" t="s">
        <v>357</v>
      </c>
      <c r="G5977" s="209">
        <v>103911</v>
      </c>
      <c r="H5977" s="209" t="s">
        <v>11581</v>
      </c>
      <c r="I5977" s="209" t="s">
        <v>149</v>
      </c>
      <c r="J5977" s="209" t="s">
        <v>5389</v>
      </c>
      <c r="K5977" s="210">
        <v>257.16000000000003</v>
      </c>
      <c r="L5977" s="209" t="s">
        <v>5390</v>
      </c>
    </row>
    <row r="5978" spans="1:12" ht="13.5">
      <c r="A5978" s="209" t="s">
        <v>11450</v>
      </c>
      <c r="B5978" s="209" t="s">
        <v>11451</v>
      </c>
      <c r="C5978" s="209" t="s">
        <v>11538</v>
      </c>
      <c r="D5978" s="209" t="s">
        <v>11539</v>
      </c>
      <c r="E5978" s="210" t="s">
        <v>357</v>
      </c>
      <c r="F5978" s="209" t="s">
        <v>357</v>
      </c>
      <c r="G5978" s="209">
        <v>103912</v>
      </c>
      <c r="H5978" s="209" t="s">
        <v>11582</v>
      </c>
      <c r="I5978" s="209" t="s">
        <v>149</v>
      </c>
      <c r="J5978" s="209" t="s">
        <v>5389</v>
      </c>
      <c r="K5978" s="210">
        <v>97.01</v>
      </c>
      <c r="L5978" s="209" t="s">
        <v>5390</v>
      </c>
    </row>
    <row r="5979" spans="1:12" ht="13.5">
      <c r="A5979" s="209" t="s">
        <v>11450</v>
      </c>
      <c r="B5979" s="209" t="s">
        <v>11451</v>
      </c>
      <c r="C5979" s="209" t="s">
        <v>11538</v>
      </c>
      <c r="D5979" s="209" t="s">
        <v>11539</v>
      </c>
      <c r="E5979" s="210" t="s">
        <v>357</v>
      </c>
      <c r="F5979" s="209" t="s">
        <v>357</v>
      </c>
      <c r="G5979" s="209">
        <v>103913</v>
      </c>
      <c r="H5979" s="209" t="s">
        <v>11583</v>
      </c>
      <c r="I5979" s="209" t="s">
        <v>149</v>
      </c>
      <c r="J5979" s="209" t="s">
        <v>5389</v>
      </c>
      <c r="K5979" s="210">
        <v>141.62</v>
      </c>
      <c r="L5979" s="209" t="s">
        <v>5390</v>
      </c>
    </row>
    <row r="5980" spans="1:12" ht="13.5">
      <c r="A5980" s="209" t="s">
        <v>11450</v>
      </c>
      <c r="B5980" s="209" t="s">
        <v>11451</v>
      </c>
      <c r="C5980" s="209" t="s">
        <v>11538</v>
      </c>
      <c r="D5980" s="209" t="s">
        <v>11539</v>
      </c>
      <c r="E5980" s="210" t="s">
        <v>357</v>
      </c>
      <c r="F5980" s="209" t="s">
        <v>357</v>
      </c>
      <c r="G5980" s="209">
        <v>103914</v>
      </c>
      <c r="H5980" s="209" t="s">
        <v>11584</v>
      </c>
      <c r="I5980" s="209" t="s">
        <v>149</v>
      </c>
      <c r="J5980" s="209" t="s">
        <v>5389</v>
      </c>
      <c r="K5980" s="210">
        <v>166.11</v>
      </c>
      <c r="L5980" s="209" t="s">
        <v>5390</v>
      </c>
    </row>
    <row r="5981" spans="1:12" ht="13.5">
      <c r="A5981" s="209" t="s">
        <v>11450</v>
      </c>
      <c r="B5981" s="209" t="s">
        <v>11451</v>
      </c>
      <c r="C5981" s="209" t="s">
        <v>11538</v>
      </c>
      <c r="D5981" s="209" t="s">
        <v>11539</v>
      </c>
      <c r="E5981" s="210" t="s">
        <v>357</v>
      </c>
      <c r="F5981" s="209" t="s">
        <v>357</v>
      </c>
      <c r="G5981" s="209">
        <v>103915</v>
      </c>
      <c r="H5981" s="209" t="s">
        <v>11585</v>
      </c>
      <c r="I5981" s="209" t="s">
        <v>149</v>
      </c>
      <c r="J5981" s="209" t="s">
        <v>5389</v>
      </c>
      <c r="K5981" s="210">
        <v>180.7</v>
      </c>
      <c r="L5981" s="209" t="s">
        <v>5390</v>
      </c>
    </row>
    <row r="5982" spans="1:12" ht="13.5">
      <c r="A5982" s="209" t="s">
        <v>11450</v>
      </c>
      <c r="B5982" s="209" t="s">
        <v>11451</v>
      </c>
      <c r="C5982" s="209" t="s">
        <v>11538</v>
      </c>
      <c r="D5982" s="209" t="s">
        <v>11539</v>
      </c>
      <c r="E5982" s="210" t="s">
        <v>357</v>
      </c>
      <c r="F5982" s="209" t="s">
        <v>357</v>
      </c>
      <c r="G5982" s="209">
        <v>103916</v>
      </c>
      <c r="H5982" s="209" t="s">
        <v>11586</v>
      </c>
      <c r="I5982" s="209" t="s">
        <v>149</v>
      </c>
      <c r="J5982" s="209" t="s">
        <v>5389</v>
      </c>
      <c r="K5982" s="210">
        <v>209.47</v>
      </c>
      <c r="L5982" s="209" t="s">
        <v>5390</v>
      </c>
    </row>
    <row r="5983" spans="1:12" ht="13.5">
      <c r="A5983" s="209" t="s">
        <v>11450</v>
      </c>
      <c r="B5983" s="209" t="s">
        <v>11451</v>
      </c>
      <c r="C5983" s="209" t="s">
        <v>11538</v>
      </c>
      <c r="D5983" s="209" t="s">
        <v>11539</v>
      </c>
      <c r="E5983" s="210" t="s">
        <v>357</v>
      </c>
      <c r="F5983" s="209" t="s">
        <v>357</v>
      </c>
      <c r="G5983" s="209">
        <v>103917</v>
      </c>
      <c r="H5983" s="209" t="s">
        <v>11587</v>
      </c>
      <c r="I5983" s="209" t="s">
        <v>149</v>
      </c>
      <c r="J5983" s="209" t="s">
        <v>5389</v>
      </c>
      <c r="K5983" s="210">
        <v>239.59</v>
      </c>
      <c r="L5983" s="209" t="s">
        <v>5390</v>
      </c>
    </row>
    <row r="5984" spans="1:12" ht="13.5">
      <c r="A5984" s="209" t="s">
        <v>11450</v>
      </c>
      <c r="B5984" s="209" t="s">
        <v>11451</v>
      </c>
      <c r="C5984" s="209" t="s">
        <v>11538</v>
      </c>
      <c r="D5984" s="209" t="s">
        <v>11539</v>
      </c>
      <c r="E5984" s="210" t="s">
        <v>357</v>
      </c>
      <c r="F5984" s="209" t="s">
        <v>357</v>
      </c>
      <c r="G5984" s="209">
        <v>103918</v>
      </c>
      <c r="H5984" s="209" t="s">
        <v>11588</v>
      </c>
      <c r="I5984" s="209" t="s">
        <v>149</v>
      </c>
      <c r="J5984" s="209" t="s">
        <v>5389</v>
      </c>
      <c r="K5984" s="210">
        <v>254.61</v>
      </c>
      <c r="L5984" s="209" t="s">
        <v>5390</v>
      </c>
    </row>
    <row r="5985" spans="1:12" ht="13.5">
      <c r="A5985" s="209" t="s">
        <v>11450</v>
      </c>
      <c r="B5985" s="209" t="s">
        <v>11451</v>
      </c>
      <c r="C5985" s="209" t="s">
        <v>11538</v>
      </c>
      <c r="D5985" s="209" t="s">
        <v>11539</v>
      </c>
      <c r="E5985" s="210" t="s">
        <v>357</v>
      </c>
      <c r="F5985" s="209" t="s">
        <v>357</v>
      </c>
      <c r="G5985" s="209">
        <v>104432</v>
      </c>
      <c r="H5985" s="209" t="s">
        <v>11589</v>
      </c>
      <c r="I5985" s="209" t="s">
        <v>149</v>
      </c>
      <c r="J5985" s="209" t="s">
        <v>5389</v>
      </c>
      <c r="K5985" s="210">
        <v>96.48</v>
      </c>
      <c r="L5985" s="209" t="s">
        <v>5390</v>
      </c>
    </row>
    <row r="5986" spans="1:12" ht="13.5">
      <c r="A5986" s="209" t="s">
        <v>11450</v>
      </c>
      <c r="B5986" s="209" t="s">
        <v>11451</v>
      </c>
      <c r="C5986" s="209" t="s">
        <v>11538</v>
      </c>
      <c r="D5986" s="209" t="s">
        <v>11539</v>
      </c>
      <c r="E5986" s="210" t="s">
        <v>357</v>
      </c>
      <c r="F5986" s="209" t="s">
        <v>357</v>
      </c>
      <c r="G5986" s="209">
        <v>104433</v>
      </c>
      <c r="H5986" s="209" t="s">
        <v>11590</v>
      </c>
      <c r="I5986" s="209" t="s">
        <v>149</v>
      </c>
      <c r="J5986" s="209" t="s">
        <v>5389</v>
      </c>
      <c r="K5986" s="210">
        <v>86.73</v>
      </c>
      <c r="L5986" s="209" t="s">
        <v>5390</v>
      </c>
    </row>
    <row r="5987" spans="1:12" ht="13.5">
      <c r="A5987" s="209" t="s">
        <v>11450</v>
      </c>
      <c r="B5987" s="209" t="s">
        <v>11451</v>
      </c>
      <c r="C5987" s="209" t="s">
        <v>11591</v>
      </c>
      <c r="D5987" s="209" t="s">
        <v>11592</v>
      </c>
      <c r="E5987" s="210" t="s">
        <v>357</v>
      </c>
      <c r="F5987" s="209" t="s">
        <v>357</v>
      </c>
      <c r="G5987" s="209">
        <v>103689</v>
      </c>
      <c r="H5987" s="209" t="s">
        <v>11593</v>
      </c>
      <c r="I5987" s="209" t="s">
        <v>149</v>
      </c>
      <c r="J5987" s="209" t="s">
        <v>5389</v>
      </c>
      <c r="K5987" s="210">
        <v>310.70999999999998</v>
      </c>
      <c r="L5987" s="209" t="s">
        <v>5390</v>
      </c>
    </row>
    <row r="5988" spans="1:12" ht="13.5">
      <c r="A5988" s="209" t="s">
        <v>11450</v>
      </c>
      <c r="B5988" s="209" t="s">
        <v>11451</v>
      </c>
      <c r="C5988" s="209" t="s">
        <v>11591</v>
      </c>
      <c r="D5988" s="209" t="s">
        <v>11592</v>
      </c>
      <c r="E5988" s="210" t="s">
        <v>357</v>
      </c>
      <c r="F5988" s="209" t="s">
        <v>357</v>
      </c>
      <c r="G5988" s="209">
        <v>103694</v>
      </c>
      <c r="H5988" s="209" t="s">
        <v>11594</v>
      </c>
      <c r="I5988" s="209" t="s">
        <v>161</v>
      </c>
      <c r="J5988" s="209" t="s">
        <v>5447</v>
      </c>
      <c r="K5988" s="210">
        <v>115.05</v>
      </c>
      <c r="L5988" s="209" t="s">
        <v>5390</v>
      </c>
    </row>
    <row r="5989" spans="1:12" ht="13.5">
      <c r="A5989" s="209" t="s">
        <v>11450</v>
      </c>
      <c r="B5989" s="209" t="s">
        <v>11451</v>
      </c>
      <c r="C5989" s="209" t="s">
        <v>11591</v>
      </c>
      <c r="D5989" s="209" t="s">
        <v>11592</v>
      </c>
      <c r="E5989" s="210" t="s">
        <v>357</v>
      </c>
      <c r="F5989" s="209" t="s">
        <v>357</v>
      </c>
      <c r="G5989" s="209">
        <v>103695</v>
      </c>
      <c r="H5989" s="209" t="s">
        <v>11595</v>
      </c>
      <c r="I5989" s="209" t="s">
        <v>161</v>
      </c>
      <c r="J5989" s="209" t="s">
        <v>5447</v>
      </c>
      <c r="K5989" s="210">
        <v>102.45</v>
      </c>
      <c r="L5989" s="209" t="s">
        <v>5390</v>
      </c>
    </row>
    <row r="5990" spans="1:12" ht="13.5">
      <c r="A5990" s="209" t="s">
        <v>11450</v>
      </c>
      <c r="B5990" s="209" t="s">
        <v>11451</v>
      </c>
      <c r="C5990" s="209" t="s">
        <v>11591</v>
      </c>
      <c r="D5990" s="209" t="s">
        <v>11592</v>
      </c>
      <c r="E5990" s="210" t="s">
        <v>357</v>
      </c>
      <c r="F5990" s="209" t="s">
        <v>357</v>
      </c>
      <c r="G5990" s="209">
        <v>103696</v>
      </c>
      <c r="H5990" s="209" t="s">
        <v>11596</v>
      </c>
      <c r="I5990" s="209" t="s">
        <v>161</v>
      </c>
      <c r="J5990" s="209" t="s">
        <v>5447</v>
      </c>
      <c r="K5990" s="210">
        <v>137.27000000000001</v>
      </c>
      <c r="L5990" s="209" t="s">
        <v>5390</v>
      </c>
    </row>
    <row r="5991" spans="1:12" ht="13.5">
      <c r="A5991" s="209" t="s">
        <v>11450</v>
      </c>
      <c r="B5991" s="209" t="s">
        <v>11451</v>
      </c>
      <c r="C5991" s="209" t="s">
        <v>11591</v>
      </c>
      <c r="D5991" s="209" t="s">
        <v>11592</v>
      </c>
      <c r="E5991" s="210" t="s">
        <v>357</v>
      </c>
      <c r="F5991" s="209" t="s">
        <v>357</v>
      </c>
      <c r="G5991" s="209">
        <v>103697</v>
      </c>
      <c r="H5991" s="209" t="s">
        <v>11597</v>
      </c>
      <c r="I5991" s="209" t="s">
        <v>161</v>
      </c>
      <c r="J5991" s="209" t="s">
        <v>5447</v>
      </c>
      <c r="K5991" s="210">
        <v>124.67</v>
      </c>
      <c r="L5991" s="209" t="s">
        <v>5390</v>
      </c>
    </row>
    <row r="5992" spans="1:12" ht="13.5">
      <c r="A5992" s="209" t="s">
        <v>11450</v>
      </c>
      <c r="B5992" s="209" t="s">
        <v>11451</v>
      </c>
      <c r="C5992" s="209" t="s">
        <v>11598</v>
      </c>
      <c r="D5992" s="209" t="s">
        <v>11599</v>
      </c>
      <c r="E5992" s="210" t="s">
        <v>357</v>
      </c>
      <c r="F5992" s="209" t="s">
        <v>357</v>
      </c>
      <c r="G5992" s="209">
        <v>95995</v>
      </c>
      <c r="H5992" s="209" t="s">
        <v>11600</v>
      </c>
      <c r="I5992" s="209" t="s">
        <v>152</v>
      </c>
      <c r="J5992" s="209" t="s">
        <v>5389</v>
      </c>
      <c r="K5992" s="211">
        <v>1377.36</v>
      </c>
      <c r="L5992" s="209" t="s">
        <v>5390</v>
      </c>
    </row>
    <row r="5993" spans="1:12" ht="13.5">
      <c r="A5993" s="209" t="s">
        <v>11450</v>
      </c>
      <c r="B5993" s="209" t="s">
        <v>11451</v>
      </c>
      <c r="C5993" s="209" t="s">
        <v>11598</v>
      </c>
      <c r="D5993" s="209" t="s">
        <v>11599</v>
      </c>
      <c r="E5993" s="210" t="s">
        <v>357</v>
      </c>
      <c r="F5993" s="209" t="s">
        <v>357</v>
      </c>
      <c r="G5993" s="209">
        <v>95996</v>
      </c>
      <c r="H5993" s="209" t="s">
        <v>11601</v>
      </c>
      <c r="I5993" s="209" t="s">
        <v>152</v>
      </c>
      <c r="J5993" s="209" t="s">
        <v>5389</v>
      </c>
      <c r="K5993" s="211">
        <v>1192.19</v>
      </c>
      <c r="L5993" s="209" t="s">
        <v>5390</v>
      </c>
    </row>
    <row r="5994" spans="1:12" ht="13.5">
      <c r="A5994" s="209" t="s">
        <v>11450</v>
      </c>
      <c r="B5994" s="209" t="s">
        <v>11451</v>
      </c>
      <c r="C5994" s="209" t="s">
        <v>11598</v>
      </c>
      <c r="D5994" s="209" t="s">
        <v>11599</v>
      </c>
      <c r="E5994" s="210" t="s">
        <v>357</v>
      </c>
      <c r="F5994" s="209" t="s">
        <v>357</v>
      </c>
      <c r="G5994" s="209">
        <v>96001</v>
      </c>
      <c r="H5994" s="209" t="s">
        <v>11602</v>
      </c>
      <c r="I5994" s="209" t="s">
        <v>149</v>
      </c>
      <c r="J5994" s="209" t="s">
        <v>5389</v>
      </c>
      <c r="K5994" s="210">
        <v>7.08</v>
      </c>
      <c r="L5994" s="209" t="s">
        <v>5390</v>
      </c>
    </row>
    <row r="5995" spans="1:12" ht="13.5">
      <c r="A5995" s="209" t="s">
        <v>11450</v>
      </c>
      <c r="B5995" s="209" t="s">
        <v>11451</v>
      </c>
      <c r="C5995" s="209" t="s">
        <v>11598</v>
      </c>
      <c r="D5995" s="209" t="s">
        <v>11599</v>
      </c>
      <c r="E5995" s="210" t="s">
        <v>357</v>
      </c>
      <c r="F5995" s="209" t="s">
        <v>357</v>
      </c>
      <c r="G5995" s="209">
        <v>96393</v>
      </c>
      <c r="H5995" s="209" t="s">
        <v>11603</v>
      </c>
      <c r="I5995" s="209" t="s">
        <v>152</v>
      </c>
      <c r="J5995" s="209" t="s">
        <v>5389</v>
      </c>
      <c r="K5995" s="210">
        <v>209.78</v>
      </c>
      <c r="L5995" s="209" t="s">
        <v>5390</v>
      </c>
    </row>
    <row r="5996" spans="1:12" ht="13.5">
      <c r="A5996" s="209" t="s">
        <v>11450</v>
      </c>
      <c r="B5996" s="209" t="s">
        <v>11451</v>
      </c>
      <c r="C5996" s="209" t="s">
        <v>11598</v>
      </c>
      <c r="D5996" s="209" t="s">
        <v>11599</v>
      </c>
      <c r="E5996" s="210" t="s">
        <v>357</v>
      </c>
      <c r="F5996" s="209" t="s">
        <v>357</v>
      </c>
      <c r="G5996" s="209">
        <v>96394</v>
      </c>
      <c r="H5996" s="209" t="s">
        <v>11604</v>
      </c>
      <c r="I5996" s="209" t="s">
        <v>152</v>
      </c>
      <c r="J5996" s="209" t="s">
        <v>5389</v>
      </c>
      <c r="K5996" s="210">
        <v>281.11</v>
      </c>
      <c r="L5996" s="209" t="s">
        <v>5390</v>
      </c>
    </row>
    <row r="5997" spans="1:12" ht="13.5">
      <c r="A5997" s="209" t="s">
        <v>11450</v>
      </c>
      <c r="B5997" s="209" t="s">
        <v>11451</v>
      </c>
      <c r="C5997" s="209" t="s">
        <v>11598</v>
      </c>
      <c r="D5997" s="209" t="s">
        <v>11599</v>
      </c>
      <c r="E5997" s="210" t="s">
        <v>357</v>
      </c>
      <c r="F5997" s="209" t="s">
        <v>357</v>
      </c>
      <c r="G5997" s="209">
        <v>96395</v>
      </c>
      <c r="H5997" s="209" t="s">
        <v>11605</v>
      </c>
      <c r="I5997" s="209" t="s">
        <v>152</v>
      </c>
      <c r="J5997" s="209" t="s">
        <v>5389</v>
      </c>
      <c r="K5997" s="210">
        <v>379.59</v>
      </c>
      <c r="L5997" s="209" t="s">
        <v>5390</v>
      </c>
    </row>
    <row r="5998" spans="1:12" ht="13.5">
      <c r="A5998" s="209" t="s">
        <v>11606</v>
      </c>
      <c r="B5998" s="209" t="s">
        <v>11607</v>
      </c>
      <c r="C5998" s="209" t="s">
        <v>11608</v>
      </c>
      <c r="D5998" s="209" t="s">
        <v>11609</v>
      </c>
      <c r="E5998" s="210" t="s">
        <v>357</v>
      </c>
      <c r="F5998" s="209" t="s">
        <v>357</v>
      </c>
      <c r="G5998" s="209">
        <v>88411</v>
      </c>
      <c r="H5998" s="209" t="s">
        <v>11610</v>
      </c>
      <c r="I5998" s="209" t="s">
        <v>149</v>
      </c>
      <c r="J5998" s="209" t="s">
        <v>5894</v>
      </c>
      <c r="K5998" s="210">
        <v>2.16</v>
      </c>
      <c r="L5998" s="209" t="s">
        <v>5390</v>
      </c>
    </row>
    <row r="5999" spans="1:12" ht="13.5">
      <c r="A5999" s="209" t="s">
        <v>11606</v>
      </c>
      <c r="B5999" s="209" t="s">
        <v>11607</v>
      </c>
      <c r="C5999" s="209" t="s">
        <v>11608</v>
      </c>
      <c r="D5999" s="209" t="s">
        <v>11609</v>
      </c>
      <c r="E5999" s="210" t="s">
        <v>357</v>
      </c>
      <c r="F5999" s="209" t="s">
        <v>357</v>
      </c>
      <c r="G5999" s="209">
        <v>88412</v>
      </c>
      <c r="H5999" s="209" t="s">
        <v>11611</v>
      </c>
      <c r="I5999" s="209" t="s">
        <v>149</v>
      </c>
      <c r="J5999" s="209" t="s">
        <v>5894</v>
      </c>
      <c r="K5999" s="210">
        <v>1.55</v>
      </c>
      <c r="L5999" s="209" t="s">
        <v>5390</v>
      </c>
    </row>
    <row r="6000" spans="1:12" ht="13.5">
      <c r="A6000" s="209" t="s">
        <v>11606</v>
      </c>
      <c r="B6000" s="209" t="s">
        <v>11607</v>
      </c>
      <c r="C6000" s="209" t="s">
        <v>11608</v>
      </c>
      <c r="D6000" s="209" t="s">
        <v>11609</v>
      </c>
      <c r="E6000" s="210" t="s">
        <v>357</v>
      </c>
      <c r="F6000" s="209" t="s">
        <v>357</v>
      </c>
      <c r="G6000" s="209">
        <v>88413</v>
      </c>
      <c r="H6000" s="209" t="s">
        <v>11612</v>
      </c>
      <c r="I6000" s="209" t="s">
        <v>149</v>
      </c>
      <c r="J6000" s="209" t="s">
        <v>5894</v>
      </c>
      <c r="K6000" s="210">
        <v>3.4</v>
      </c>
      <c r="L6000" s="209" t="s">
        <v>5390</v>
      </c>
    </row>
    <row r="6001" spans="1:12" ht="13.5">
      <c r="A6001" s="209" t="s">
        <v>11606</v>
      </c>
      <c r="B6001" s="209" t="s">
        <v>11607</v>
      </c>
      <c r="C6001" s="209" t="s">
        <v>11608</v>
      </c>
      <c r="D6001" s="209" t="s">
        <v>11609</v>
      </c>
      <c r="E6001" s="210" t="s">
        <v>357</v>
      </c>
      <c r="F6001" s="209" t="s">
        <v>357</v>
      </c>
      <c r="G6001" s="209">
        <v>88414</v>
      </c>
      <c r="H6001" s="209" t="s">
        <v>11613</v>
      </c>
      <c r="I6001" s="209" t="s">
        <v>149</v>
      </c>
      <c r="J6001" s="209" t="s">
        <v>5894</v>
      </c>
      <c r="K6001" s="210">
        <v>3.79</v>
      </c>
      <c r="L6001" s="209" t="s">
        <v>5390</v>
      </c>
    </row>
    <row r="6002" spans="1:12" ht="13.5">
      <c r="A6002" s="209" t="s">
        <v>11606</v>
      </c>
      <c r="B6002" s="209" t="s">
        <v>11607</v>
      </c>
      <c r="C6002" s="209" t="s">
        <v>11608</v>
      </c>
      <c r="D6002" s="209" t="s">
        <v>11609</v>
      </c>
      <c r="E6002" s="210" t="s">
        <v>357</v>
      </c>
      <c r="F6002" s="209" t="s">
        <v>357</v>
      </c>
      <c r="G6002" s="209">
        <v>88415</v>
      </c>
      <c r="H6002" s="209" t="s">
        <v>11614</v>
      </c>
      <c r="I6002" s="209" t="s">
        <v>149</v>
      </c>
      <c r="J6002" s="209" t="s">
        <v>5894</v>
      </c>
      <c r="K6002" s="210">
        <v>2.36</v>
      </c>
      <c r="L6002" s="209" t="s">
        <v>5390</v>
      </c>
    </row>
    <row r="6003" spans="1:12" ht="13.5">
      <c r="A6003" s="209" t="s">
        <v>11606</v>
      </c>
      <c r="B6003" s="209" t="s">
        <v>11607</v>
      </c>
      <c r="C6003" s="209" t="s">
        <v>11608</v>
      </c>
      <c r="D6003" s="209" t="s">
        <v>11609</v>
      </c>
      <c r="E6003" s="210" t="s">
        <v>357</v>
      </c>
      <c r="F6003" s="209" t="s">
        <v>357</v>
      </c>
      <c r="G6003" s="209">
        <v>88416</v>
      </c>
      <c r="H6003" s="209" t="s">
        <v>11615</v>
      </c>
      <c r="I6003" s="209" t="s">
        <v>149</v>
      </c>
      <c r="J6003" s="209" t="s">
        <v>5447</v>
      </c>
      <c r="K6003" s="210">
        <v>16.309999999999999</v>
      </c>
      <c r="L6003" s="209" t="s">
        <v>5390</v>
      </c>
    </row>
    <row r="6004" spans="1:12" ht="13.5">
      <c r="A6004" s="209" t="s">
        <v>11606</v>
      </c>
      <c r="B6004" s="209" t="s">
        <v>11607</v>
      </c>
      <c r="C6004" s="209" t="s">
        <v>11608</v>
      </c>
      <c r="D6004" s="209" t="s">
        <v>11609</v>
      </c>
      <c r="E6004" s="210" t="s">
        <v>357</v>
      </c>
      <c r="F6004" s="209" t="s">
        <v>357</v>
      </c>
      <c r="G6004" s="209">
        <v>88417</v>
      </c>
      <c r="H6004" s="209" t="s">
        <v>11616</v>
      </c>
      <c r="I6004" s="209" t="s">
        <v>149</v>
      </c>
      <c r="J6004" s="209" t="s">
        <v>5447</v>
      </c>
      <c r="K6004" s="210">
        <v>14.14</v>
      </c>
      <c r="L6004" s="209" t="s">
        <v>5390</v>
      </c>
    </row>
    <row r="6005" spans="1:12" ht="13.5">
      <c r="A6005" s="209" t="s">
        <v>11606</v>
      </c>
      <c r="B6005" s="209" t="s">
        <v>11607</v>
      </c>
      <c r="C6005" s="209" t="s">
        <v>11608</v>
      </c>
      <c r="D6005" s="209" t="s">
        <v>11609</v>
      </c>
      <c r="E6005" s="210" t="s">
        <v>357</v>
      </c>
      <c r="F6005" s="209" t="s">
        <v>357</v>
      </c>
      <c r="G6005" s="209">
        <v>88420</v>
      </c>
      <c r="H6005" s="209" t="s">
        <v>11617</v>
      </c>
      <c r="I6005" s="209" t="s">
        <v>149</v>
      </c>
      <c r="J6005" s="209" t="s">
        <v>5447</v>
      </c>
      <c r="K6005" s="210">
        <v>20.69</v>
      </c>
      <c r="L6005" s="209" t="s">
        <v>5390</v>
      </c>
    </row>
    <row r="6006" spans="1:12" ht="13.5">
      <c r="A6006" s="209" t="s">
        <v>11606</v>
      </c>
      <c r="B6006" s="209" t="s">
        <v>11607</v>
      </c>
      <c r="C6006" s="209" t="s">
        <v>11608</v>
      </c>
      <c r="D6006" s="209" t="s">
        <v>11609</v>
      </c>
      <c r="E6006" s="210" t="s">
        <v>357</v>
      </c>
      <c r="F6006" s="209" t="s">
        <v>357</v>
      </c>
      <c r="G6006" s="209">
        <v>88421</v>
      </c>
      <c r="H6006" s="209" t="s">
        <v>11618</v>
      </c>
      <c r="I6006" s="209" t="s">
        <v>149</v>
      </c>
      <c r="J6006" s="209" t="s">
        <v>5447</v>
      </c>
      <c r="K6006" s="210">
        <v>22.08</v>
      </c>
      <c r="L6006" s="209" t="s">
        <v>5390</v>
      </c>
    </row>
    <row r="6007" spans="1:12" ht="13.5">
      <c r="A6007" s="209" t="s">
        <v>11606</v>
      </c>
      <c r="B6007" s="209" t="s">
        <v>11607</v>
      </c>
      <c r="C6007" s="209" t="s">
        <v>11608</v>
      </c>
      <c r="D6007" s="209" t="s">
        <v>11609</v>
      </c>
      <c r="E6007" s="210" t="s">
        <v>357</v>
      </c>
      <c r="F6007" s="209" t="s">
        <v>357</v>
      </c>
      <c r="G6007" s="209">
        <v>88423</v>
      </c>
      <c r="H6007" s="209" t="s">
        <v>11619</v>
      </c>
      <c r="I6007" s="209" t="s">
        <v>149</v>
      </c>
      <c r="J6007" s="209" t="s">
        <v>5447</v>
      </c>
      <c r="K6007" s="210">
        <v>16.989999999999998</v>
      </c>
      <c r="L6007" s="209" t="s">
        <v>5390</v>
      </c>
    </row>
    <row r="6008" spans="1:12" ht="13.5">
      <c r="A6008" s="209" t="s">
        <v>11606</v>
      </c>
      <c r="B6008" s="209" t="s">
        <v>11607</v>
      </c>
      <c r="C6008" s="209" t="s">
        <v>11608</v>
      </c>
      <c r="D6008" s="209" t="s">
        <v>11609</v>
      </c>
      <c r="E6008" s="210" t="s">
        <v>357</v>
      </c>
      <c r="F6008" s="209" t="s">
        <v>357</v>
      </c>
      <c r="G6008" s="209">
        <v>88424</v>
      </c>
      <c r="H6008" s="209" t="s">
        <v>11620</v>
      </c>
      <c r="I6008" s="209" t="s">
        <v>149</v>
      </c>
      <c r="J6008" s="209" t="s">
        <v>5447</v>
      </c>
      <c r="K6008" s="210">
        <v>19.29</v>
      </c>
      <c r="L6008" s="209" t="s">
        <v>5390</v>
      </c>
    </row>
    <row r="6009" spans="1:12" ht="13.5">
      <c r="A6009" s="209" t="s">
        <v>11606</v>
      </c>
      <c r="B6009" s="209" t="s">
        <v>11607</v>
      </c>
      <c r="C6009" s="209" t="s">
        <v>11608</v>
      </c>
      <c r="D6009" s="209" t="s">
        <v>11609</v>
      </c>
      <c r="E6009" s="210" t="s">
        <v>357</v>
      </c>
      <c r="F6009" s="209" t="s">
        <v>357</v>
      </c>
      <c r="G6009" s="209">
        <v>88426</v>
      </c>
      <c r="H6009" s="209" t="s">
        <v>11621</v>
      </c>
      <c r="I6009" s="209" t="s">
        <v>149</v>
      </c>
      <c r="J6009" s="209" t="s">
        <v>5447</v>
      </c>
      <c r="K6009" s="210">
        <v>15.54</v>
      </c>
      <c r="L6009" s="209" t="s">
        <v>5390</v>
      </c>
    </row>
    <row r="6010" spans="1:12" ht="13.5">
      <c r="A6010" s="209" t="s">
        <v>11606</v>
      </c>
      <c r="B6010" s="209" t="s">
        <v>11607</v>
      </c>
      <c r="C6010" s="209" t="s">
        <v>11608</v>
      </c>
      <c r="D6010" s="209" t="s">
        <v>11609</v>
      </c>
      <c r="E6010" s="210" t="s">
        <v>357</v>
      </c>
      <c r="F6010" s="209" t="s">
        <v>357</v>
      </c>
      <c r="G6010" s="209">
        <v>88428</v>
      </c>
      <c r="H6010" s="209" t="s">
        <v>11622</v>
      </c>
      <c r="I6010" s="209" t="s">
        <v>149</v>
      </c>
      <c r="J6010" s="209" t="s">
        <v>5447</v>
      </c>
      <c r="K6010" s="210">
        <v>26.84</v>
      </c>
      <c r="L6010" s="209" t="s">
        <v>5390</v>
      </c>
    </row>
    <row r="6011" spans="1:12" ht="13.5">
      <c r="A6011" s="209" t="s">
        <v>11606</v>
      </c>
      <c r="B6011" s="209" t="s">
        <v>11607</v>
      </c>
      <c r="C6011" s="209" t="s">
        <v>11608</v>
      </c>
      <c r="D6011" s="209" t="s">
        <v>11609</v>
      </c>
      <c r="E6011" s="210" t="s">
        <v>357</v>
      </c>
      <c r="F6011" s="209" t="s">
        <v>357</v>
      </c>
      <c r="G6011" s="209">
        <v>88429</v>
      </c>
      <c r="H6011" s="209" t="s">
        <v>11623</v>
      </c>
      <c r="I6011" s="209" t="s">
        <v>149</v>
      </c>
      <c r="J6011" s="209" t="s">
        <v>5447</v>
      </c>
      <c r="K6011" s="210">
        <v>29.25</v>
      </c>
      <c r="L6011" s="209" t="s">
        <v>5390</v>
      </c>
    </row>
    <row r="6012" spans="1:12" ht="13.5">
      <c r="A6012" s="209" t="s">
        <v>11606</v>
      </c>
      <c r="B6012" s="209" t="s">
        <v>11607</v>
      </c>
      <c r="C6012" s="209" t="s">
        <v>11608</v>
      </c>
      <c r="D6012" s="209" t="s">
        <v>11609</v>
      </c>
      <c r="E6012" s="210" t="s">
        <v>357</v>
      </c>
      <c r="F6012" s="209" t="s">
        <v>357</v>
      </c>
      <c r="G6012" s="209">
        <v>88431</v>
      </c>
      <c r="H6012" s="209" t="s">
        <v>11624</v>
      </c>
      <c r="I6012" s="209" t="s">
        <v>149</v>
      </c>
      <c r="J6012" s="209" t="s">
        <v>5447</v>
      </c>
      <c r="K6012" s="210">
        <v>20.48</v>
      </c>
      <c r="L6012" s="209" t="s">
        <v>5390</v>
      </c>
    </row>
    <row r="6013" spans="1:12" ht="13.5">
      <c r="A6013" s="209" t="s">
        <v>11606</v>
      </c>
      <c r="B6013" s="209" t="s">
        <v>11607</v>
      </c>
      <c r="C6013" s="209" t="s">
        <v>11608</v>
      </c>
      <c r="D6013" s="209" t="s">
        <v>11609</v>
      </c>
      <c r="E6013" s="210" t="s">
        <v>357</v>
      </c>
      <c r="F6013" s="209" t="s">
        <v>357</v>
      </c>
      <c r="G6013" s="209">
        <v>88432</v>
      </c>
      <c r="H6013" s="209" t="s">
        <v>11625</v>
      </c>
      <c r="I6013" s="209" t="s">
        <v>149</v>
      </c>
      <c r="J6013" s="209" t="s">
        <v>5447</v>
      </c>
      <c r="K6013" s="210">
        <v>15.15</v>
      </c>
      <c r="L6013" s="209" t="s">
        <v>5390</v>
      </c>
    </row>
    <row r="6014" spans="1:12" ht="13.5">
      <c r="A6014" s="209" t="s">
        <v>11606</v>
      </c>
      <c r="B6014" s="209" t="s">
        <v>11607</v>
      </c>
      <c r="C6014" s="209" t="s">
        <v>11608</v>
      </c>
      <c r="D6014" s="209" t="s">
        <v>11609</v>
      </c>
      <c r="E6014" s="210" t="s">
        <v>357</v>
      </c>
      <c r="F6014" s="209" t="s">
        <v>357</v>
      </c>
      <c r="G6014" s="209">
        <v>88484</v>
      </c>
      <c r="H6014" s="209" t="s">
        <v>11626</v>
      </c>
      <c r="I6014" s="209" t="s">
        <v>149</v>
      </c>
      <c r="J6014" s="209" t="s">
        <v>5894</v>
      </c>
      <c r="K6014" s="210">
        <v>3.58</v>
      </c>
      <c r="L6014" s="209" t="s">
        <v>5390</v>
      </c>
    </row>
    <row r="6015" spans="1:12" ht="13.5">
      <c r="A6015" s="209" t="s">
        <v>11606</v>
      </c>
      <c r="B6015" s="209" t="s">
        <v>11607</v>
      </c>
      <c r="C6015" s="209" t="s">
        <v>11608</v>
      </c>
      <c r="D6015" s="209" t="s">
        <v>11609</v>
      </c>
      <c r="E6015" s="210" t="s">
        <v>357</v>
      </c>
      <c r="F6015" s="209" t="s">
        <v>357</v>
      </c>
      <c r="G6015" s="209">
        <v>88485</v>
      </c>
      <c r="H6015" s="209" t="s">
        <v>11627</v>
      </c>
      <c r="I6015" s="209" t="s">
        <v>149</v>
      </c>
      <c r="J6015" s="209" t="s">
        <v>5894</v>
      </c>
      <c r="K6015" s="210">
        <v>2.83</v>
      </c>
      <c r="L6015" s="209" t="s">
        <v>5390</v>
      </c>
    </row>
    <row r="6016" spans="1:12" ht="13.5">
      <c r="A6016" s="209" t="s">
        <v>11606</v>
      </c>
      <c r="B6016" s="209" t="s">
        <v>11607</v>
      </c>
      <c r="C6016" s="209" t="s">
        <v>11608</v>
      </c>
      <c r="D6016" s="209" t="s">
        <v>11609</v>
      </c>
      <c r="E6016" s="210" t="s">
        <v>357</v>
      </c>
      <c r="F6016" s="209" t="s">
        <v>357</v>
      </c>
      <c r="G6016" s="209">
        <v>88488</v>
      </c>
      <c r="H6016" s="209" t="s">
        <v>11628</v>
      </c>
      <c r="I6016" s="209" t="s">
        <v>149</v>
      </c>
      <c r="J6016" s="209" t="s">
        <v>5894</v>
      </c>
      <c r="K6016" s="210">
        <v>12.55</v>
      </c>
      <c r="L6016" s="209" t="s">
        <v>5390</v>
      </c>
    </row>
    <row r="6017" spans="1:12" ht="13.5">
      <c r="A6017" s="209" t="s">
        <v>11606</v>
      </c>
      <c r="B6017" s="209" t="s">
        <v>11607</v>
      </c>
      <c r="C6017" s="209" t="s">
        <v>11608</v>
      </c>
      <c r="D6017" s="209" t="s">
        <v>11609</v>
      </c>
      <c r="E6017" s="210" t="s">
        <v>357</v>
      </c>
      <c r="F6017" s="209" t="s">
        <v>357</v>
      </c>
      <c r="G6017" s="209">
        <v>88489</v>
      </c>
      <c r="H6017" s="209" t="s">
        <v>11629</v>
      </c>
      <c r="I6017" s="209" t="s">
        <v>149</v>
      </c>
      <c r="J6017" s="209" t="s">
        <v>5894</v>
      </c>
      <c r="K6017" s="210">
        <v>10.71</v>
      </c>
      <c r="L6017" s="209" t="s">
        <v>5390</v>
      </c>
    </row>
    <row r="6018" spans="1:12" ht="13.5">
      <c r="A6018" s="209" t="s">
        <v>11606</v>
      </c>
      <c r="B6018" s="209" t="s">
        <v>11607</v>
      </c>
      <c r="C6018" s="209" t="s">
        <v>11608</v>
      </c>
      <c r="D6018" s="209" t="s">
        <v>11609</v>
      </c>
      <c r="E6018" s="210" t="s">
        <v>357</v>
      </c>
      <c r="F6018" s="209" t="s">
        <v>357</v>
      </c>
      <c r="G6018" s="209">
        <v>88494</v>
      </c>
      <c r="H6018" s="209" t="s">
        <v>11630</v>
      </c>
      <c r="I6018" s="209" t="s">
        <v>149</v>
      </c>
      <c r="J6018" s="209" t="s">
        <v>5447</v>
      </c>
      <c r="K6018" s="210">
        <v>17.829999999999998</v>
      </c>
      <c r="L6018" s="209" t="s">
        <v>5390</v>
      </c>
    </row>
    <row r="6019" spans="1:12" ht="13.5">
      <c r="A6019" s="209" t="s">
        <v>11606</v>
      </c>
      <c r="B6019" s="209" t="s">
        <v>11607</v>
      </c>
      <c r="C6019" s="209" t="s">
        <v>11608</v>
      </c>
      <c r="D6019" s="209" t="s">
        <v>11609</v>
      </c>
      <c r="E6019" s="210" t="s">
        <v>357</v>
      </c>
      <c r="F6019" s="209" t="s">
        <v>357</v>
      </c>
      <c r="G6019" s="209">
        <v>88495</v>
      </c>
      <c r="H6019" s="209" t="s">
        <v>11631</v>
      </c>
      <c r="I6019" s="209" t="s">
        <v>149</v>
      </c>
      <c r="J6019" s="209" t="s">
        <v>5447</v>
      </c>
      <c r="K6019" s="210">
        <v>10.34</v>
      </c>
      <c r="L6019" s="209" t="s">
        <v>5390</v>
      </c>
    </row>
    <row r="6020" spans="1:12" ht="13.5">
      <c r="A6020" s="209" t="s">
        <v>11606</v>
      </c>
      <c r="B6020" s="209" t="s">
        <v>11607</v>
      </c>
      <c r="C6020" s="209" t="s">
        <v>11608</v>
      </c>
      <c r="D6020" s="209" t="s">
        <v>11609</v>
      </c>
      <c r="E6020" s="210" t="s">
        <v>357</v>
      </c>
      <c r="F6020" s="209" t="s">
        <v>357</v>
      </c>
      <c r="G6020" s="209">
        <v>88496</v>
      </c>
      <c r="H6020" s="209" t="s">
        <v>11632</v>
      </c>
      <c r="I6020" s="209" t="s">
        <v>149</v>
      </c>
      <c r="J6020" s="209" t="s">
        <v>5447</v>
      </c>
      <c r="K6020" s="210">
        <v>27.41</v>
      </c>
      <c r="L6020" s="209" t="s">
        <v>5390</v>
      </c>
    </row>
    <row r="6021" spans="1:12" ht="13.5">
      <c r="A6021" s="209" t="s">
        <v>11606</v>
      </c>
      <c r="B6021" s="209" t="s">
        <v>11607</v>
      </c>
      <c r="C6021" s="209" t="s">
        <v>11608</v>
      </c>
      <c r="D6021" s="209" t="s">
        <v>11609</v>
      </c>
      <c r="E6021" s="210" t="s">
        <v>357</v>
      </c>
      <c r="F6021" s="209" t="s">
        <v>357</v>
      </c>
      <c r="G6021" s="209">
        <v>88497</v>
      </c>
      <c r="H6021" s="209" t="s">
        <v>11633</v>
      </c>
      <c r="I6021" s="209" t="s">
        <v>149</v>
      </c>
      <c r="J6021" s="209" t="s">
        <v>5447</v>
      </c>
      <c r="K6021" s="210">
        <v>16.41</v>
      </c>
      <c r="L6021" s="209" t="s">
        <v>5390</v>
      </c>
    </row>
    <row r="6022" spans="1:12" ht="13.5">
      <c r="A6022" s="209" t="s">
        <v>11606</v>
      </c>
      <c r="B6022" s="209" t="s">
        <v>11607</v>
      </c>
      <c r="C6022" s="209" t="s">
        <v>11608</v>
      </c>
      <c r="D6022" s="209" t="s">
        <v>11609</v>
      </c>
      <c r="E6022" s="210" t="s">
        <v>357</v>
      </c>
      <c r="F6022" s="209" t="s">
        <v>357</v>
      </c>
      <c r="G6022" s="209">
        <v>95305</v>
      </c>
      <c r="H6022" s="209" t="s">
        <v>11634</v>
      </c>
      <c r="I6022" s="209" t="s">
        <v>149</v>
      </c>
      <c r="J6022" s="209" t="s">
        <v>5447</v>
      </c>
      <c r="K6022" s="210">
        <v>11.39</v>
      </c>
      <c r="L6022" s="209" t="s">
        <v>5390</v>
      </c>
    </row>
    <row r="6023" spans="1:12" ht="13.5">
      <c r="A6023" s="209" t="s">
        <v>11606</v>
      </c>
      <c r="B6023" s="209" t="s">
        <v>11607</v>
      </c>
      <c r="C6023" s="209" t="s">
        <v>11608</v>
      </c>
      <c r="D6023" s="209" t="s">
        <v>11609</v>
      </c>
      <c r="E6023" s="210" t="s">
        <v>357</v>
      </c>
      <c r="F6023" s="209" t="s">
        <v>357</v>
      </c>
      <c r="G6023" s="209">
        <v>95306</v>
      </c>
      <c r="H6023" s="209" t="s">
        <v>11635</v>
      </c>
      <c r="I6023" s="209" t="s">
        <v>149</v>
      </c>
      <c r="J6023" s="209" t="s">
        <v>5447</v>
      </c>
      <c r="K6023" s="210">
        <v>13.13</v>
      </c>
      <c r="L6023" s="209" t="s">
        <v>5390</v>
      </c>
    </row>
    <row r="6024" spans="1:12" ht="13.5">
      <c r="A6024" s="209" t="s">
        <v>11606</v>
      </c>
      <c r="B6024" s="209" t="s">
        <v>11607</v>
      </c>
      <c r="C6024" s="209" t="s">
        <v>11608</v>
      </c>
      <c r="D6024" s="209" t="s">
        <v>11609</v>
      </c>
      <c r="E6024" s="210" t="s">
        <v>357</v>
      </c>
      <c r="F6024" s="209" t="s">
        <v>357</v>
      </c>
      <c r="G6024" s="209">
        <v>95622</v>
      </c>
      <c r="H6024" s="209" t="s">
        <v>11636</v>
      </c>
      <c r="I6024" s="209" t="s">
        <v>149</v>
      </c>
      <c r="J6024" s="209" t="s">
        <v>5894</v>
      </c>
      <c r="K6024" s="210">
        <v>13.72</v>
      </c>
      <c r="L6024" s="209" t="s">
        <v>5390</v>
      </c>
    </row>
    <row r="6025" spans="1:12" ht="13.5">
      <c r="A6025" s="209" t="s">
        <v>11606</v>
      </c>
      <c r="B6025" s="209" t="s">
        <v>11607</v>
      </c>
      <c r="C6025" s="209" t="s">
        <v>11608</v>
      </c>
      <c r="D6025" s="209" t="s">
        <v>11609</v>
      </c>
      <c r="E6025" s="210" t="s">
        <v>357</v>
      </c>
      <c r="F6025" s="209" t="s">
        <v>357</v>
      </c>
      <c r="G6025" s="209">
        <v>95623</v>
      </c>
      <c r="H6025" s="209" t="s">
        <v>11637</v>
      </c>
      <c r="I6025" s="209" t="s">
        <v>149</v>
      </c>
      <c r="J6025" s="209" t="s">
        <v>5894</v>
      </c>
      <c r="K6025" s="210">
        <v>10.76</v>
      </c>
      <c r="L6025" s="209" t="s">
        <v>5390</v>
      </c>
    </row>
    <row r="6026" spans="1:12" ht="13.5">
      <c r="A6026" s="209" t="s">
        <v>11606</v>
      </c>
      <c r="B6026" s="209" t="s">
        <v>11607</v>
      </c>
      <c r="C6026" s="209" t="s">
        <v>11608</v>
      </c>
      <c r="D6026" s="209" t="s">
        <v>11609</v>
      </c>
      <c r="E6026" s="210" t="s">
        <v>357</v>
      </c>
      <c r="F6026" s="209" t="s">
        <v>357</v>
      </c>
      <c r="G6026" s="209">
        <v>95624</v>
      </c>
      <c r="H6026" s="209" t="s">
        <v>11638</v>
      </c>
      <c r="I6026" s="209" t="s">
        <v>149</v>
      </c>
      <c r="J6026" s="209" t="s">
        <v>5894</v>
      </c>
      <c r="K6026" s="210">
        <v>19.75</v>
      </c>
      <c r="L6026" s="209" t="s">
        <v>5390</v>
      </c>
    </row>
    <row r="6027" spans="1:12" ht="13.5">
      <c r="A6027" s="209" t="s">
        <v>11606</v>
      </c>
      <c r="B6027" s="209" t="s">
        <v>11607</v>
      </c>
      <c r="C6027" s="209" t="s">
        <v>11608</v>
      </c>
      <c r="D6027" s="209" t="s">
        <v>11609</v>
      </c>
      <c r="E6027" s="210" t="s">
        <v>357</v>
      </c>
      <c r="F6027" s="209" t="s">
        <v>357</v>
      </c>
      <c r="G6027" s="209">
        <v>95625</v>
      </c>
      <c r="H6027" s="209" t="s">
        <v>11639</v>
      </c>
      <c r="I6027" s="209" t="s">
        <v>149</v>
      </c>
      <c r="J6027" s="209" t="s">
        <v>5894</v>
      </c>
      <c r="K6027" s="210">
        <v>21.66</v>
      </c>
      <c r="L6027" s="209" t="s">
        <v>5390</v>
      </c>
    </row>
    <row r="6028" spans="1:12" ht="13.5">
      <c r="A6028" s="209" t="s">
        <v>11606</v>
      </c>
      <c r="B6028" s="209" t="s">
        <v>11607</v>
      </c>
      <c r="C6028" s="209" t="s">
        <v>11608</v>
      </c>
      <c r="D6028" s="209" t="s">
        <v>11609</v>
      </c>
      <c r="E6028" s="210" t="s">
        <v>357</v>
      </c>
      <c r="F6028" s="209" t="s">
        <v>357</v>
      </c>
      <c r="G6028" s="209">
        <v>95626</v>
      </c>
      <c r="H6028" s="209" t="s">
        <v>11640</v>
      </c>
      <c r="I6028" s="209" t="s">
        <v>149</v>
      </c>
      <c r="J6028" s="209" t="s">
        <v>5894</v>
      </c>
      <c r="K6028" s="210">
        <v>14.68</v>
      </c>
      <c r="L6028" s="209" t="s">
        <v>5390</v>
      </c>
    </row>
    <row r="6029" spans="1:12" ht="13.5">
      <c r="A6029" s="209" t="s">
        <v>11606</v>
      </c>
      <c r="B6029" s="209" t="s">
        <v>11607</v>
      </c>
      <c r="C6029" s="209" t="s">
        <v>11608</v>
      </c>
      <c r="D6029" s="209" t="s">
        <v>11609</v>
      </c>
      <c r="E6029" s="210" t="s">
        <v>357</v>
      </c>
      <c r="F6029" s="209" t="s">
        <v>357</v>
      </c>
      <c r="G6029" s="209">
        <v>96126</v>
      </c>
      <c r="H6029" s="209" t="s">
        <v>11641</v>
      </c>
      <c r="I6029" s="209" t="s">
        <v>149</v>
      </c>
      <c r="J6029" s="209" t="s">
        <v>5447</v>
      </c>
      <c r="K6029" s="210">
        <v>18.91</v>
      </c>
      <c r="L6029" s="209" t="s">
        <v>5390</v>
      </c>
    </row>
    <row r="6030" spans="1:12" ht="13.5">
      <c r="A6030" s="209" t="s">
        <v>11606</v>
      </c>
      <c r="B6030" s="209" t="s">
        <v>11607</v>
      </c>
      <c r="C6030" s="209" t="s">
        <v>11608</v>
      </c>
      <c r="D6030" s="209" t="s">
        <v>11609</v>
      </c>
      <c r="E6030" s="210" t="s">
        <v>357</v>
      </c>
      <c r="F6030" s="209" t="s">
        <v>357</v>
      </c>
      <c r="G6030" s="209">
        <v>96127</v>
      </c>
      <c r="H6030" s="209" t="s">
        <v>11642</v>
      </c>
      <c r="I6030" s="209" t="s">
        <v>149</v>
      </c>
      <c r="J6030" s="209" t="s">
        <v>5447</v>
      </c>
      <c r="K6030" s="210">
        <v>15.21</v>
      </c>
      <c r="L6030" s="209" t="s">
        <v>5390</v>
      </c>
    </row>
    <row r="6031" spans="1:12" ht="13.5">
      <c r="A6031" s="209" t="s">
        <v>11606</v>
      </c>
      <c r="B6031" s="209" t="s">
        <v>11607</v>
      </c>
      <c r="C6031" s="209" t="s">
        <v>11608</v>
      </c>
      <c r="D6031" s="209" t="s">
        <v>11609</v>
      </c>
      <c r="E6031" s="210" t="s">
        <v>357</v>
      </c>
      <c r="F6031" s="209" t="s">
        <v>357</v>
      </c>
      <c r="G6031" s="209">
        <v>96128</v>
      </c>
      <c r="H6031" s="209" t="s">
        <v>11643</v>
      </c>
      <c r="I6031" s="209" t="s">
        <v>149</v>
      </c>
      <c r="J6031" s="209" t="s">
        <v>5447</v>
      </c>
      <c r="K6031" s="210">
        <v>26.42</v>
      </c>
      <c r="L6031" s="209" t="s">
        <v>5390</v>
      </c>
    </row>
    <row r="6032" spans="1:12" ht="13.5">
      <c r="A6032" s="209" t="s">
        <v>11606</v>
      </c>
      <c r="B6032" s="209" t="s">
        <v>11607</v>
      </c>
      <c r="C6032" s="209" t="s">
        <v>11608</v>
      </c>
      <c r="D6032" s="209" t="s">
        <v>11609</v>
      </c>
      <c r="E6032" s="210" t="s">
        <v>357</v>
      </c>
      <c r="F6032" s="209" t="s">
        <v>357</v>
      </c>
      <c r="G6032" s="209">
        <v>96129</v>
      </c>
      <c r="H6032" s="209" t="s">
        <v>11644</v>
      </c>
      <c r="I6032" s="209" t="s">
        <v>149</v>
      </c>
      <c r="J6032" s="209" t="s">
        <v>5447</v>
      </c>
      <c r="K6032" s="210">
        <v>28.81</v>
      </c>
      <c r="L6032" s="209" t="s">
        <v>5390</v>
      </c>
    </row>
    <row r="6033" spans="1:12" ht="13.5">
      <c r="A6033" s="209" t="s">
        <v>11606</v>
      </c>
      <c r="B6033" s="209" t="s">
        <v>11607</v>
      </c>
      <c r="C6033" s="209" t="s">
        <v>11608</v>
      </c>
      <c r="D6033" s="209" t="s">
        <v>11609</v>
      </c>
      <c r="E6033" s="210" t="s">
        <v>357</v>
      </c>
      <c r="F6033" s="209" t="s">
        <v>357</v>
      </c>
      <c r="G6033" s="209">
        <v>96130</v>
      </c>
      <c r="H6033" s="209" t="s">
        <v>11645</v>
      </c>
      <c r="I6033" s="209" t="s">
        <v>149</v>
      </c>
      <c r="J6033" s="209" t="s">
        <v>5447</v>
      </c>
      <c r="K6033" s="210">
        <v>20.079999999999998</v>
      </c>
      <c r="L6033" s="209" t="s">
        <v>5390</v>
      </c>
    </row>
    <row r="6034" spans="1:12" ht="13.5">
      <c r="A6034" s="209" t="s">
        <v>11606</v>
      </c>
      <c r="B6034" s="209" t="s">
        <v>11607</v>
      </c>
      <c r="C6034" s="209" t="s">
        <v>11608</v>
      </c>
      <c r="D6034" s="209" t="s">
        <v>11609</v>
      </c>
      <c r="E6034" s="210" t="s">
        <v>357</v>
      </c>
      <c r="F6034" s="209" t="s">
        <v>357</v>
      </c>
      <c r="G6034" s="209">
        <v>96131</v>
      </c>
      <c r="H6034" s="209" t="s">
        <v>11646</v>
      </c>
      <c r="I6034" s="209" t="s">
        <v>149</v>
      </c>
      <c r="J6034" s="209" t="s">
        <v>5447</v>
      </c>
      <c r="K6034" s="210">
        <v>26.48</v>
      </c>
      <c r="L6034" s="209" t="s">
        <v>5390</v>
      </c>
    </row>
    <row r="6035" spans="1:12" ht="13.5">
      <c r="A6035" s="209" t="s">
        <v>11606</v>
      </c>
      <c r="B6035" s="209" t="s">
        <v>11607</v>
      </c>
      <c r="C6035" s="209" t="s">
        <v>11608</v>
      </c>
      <c r="D6035" s="209" t="s">
        <v>11609</v>
      </c>
      <c r="E6035" s="210" t="s">
        <v>357</v>
      </c>
      <c r="F6035" s="209" t="s">
        <v>357</v>
      </c>
      <c r="G6035" s="209">
        <v>96132</v>
      </c>
      <c r="H6035" s="209" t="s">
        <v>11647</v>
      </c>
      <c r="I6035" s="209" t="s">
        <v>149</v>
      </c>
      <c r="J6035" s="209" t="s">
        <v>5447</v>
      </c>
      <c r="K6035" s="210">
        <v>21.55</v>
      </c>
      <c r="L6035" s="209" t="s">
        <v>5390</v>
      </c>
    </row>
    <row r="6036" spans="1:12" ht="13.5">
      <c r="A6036" s="209" t="s">
        <v>11606</v>
      </c>
      <c r="B6036" s="209" t="s">
        <v>11607</v>
      </c>
      <c r="C6036" s="209" t="s">
        <v>11608</v>
      </c>
      <c r="D6036" s="209" t="s">
        <v>11609</v>
      </c>
      <c r="E6036" s="210" t="s">
        <v>357</v>
      </c>
      <c r="F6036" s="209" t="s">
        <v>357</v>
      </c>
      <c r="G6036" s="209">
        <v>96133</v>
      </c>
      <c r="H6036" s="209" t="s">
        <v>11648</v>
      </c>
      <c r="I6036" s="209" t="s">
        <v>149</v>
      </c>
      <c r="J6036" s="209" t="s">
        <v>5447</v>
      </c>
      <c r="K6036" s="210">
        <v>36.47</v>
      </c>
      <c r="L6036" s="209" t="s">
        <v>5390</v>
      </c>
    </row>
    <row r="6037" spans="1:12" ht="13.5">
      <c r="A6037" s="209" t="s">
        <v>11606</v>
      </c>
      <c r="B6037" s="209" t="s">
        <v>11607</v>
      </c>
      <c r="C6037" s="209" t="s">
        <v>11608</v>
      </c>
      <c r="D6037" s="209" t="s">
        <v>11609</v>
      </c>
      <c r="E6037" s="210" t="s">
        <v>357</v>
      </c>
      <c r="F6037" s="209" t="s">
        <v>357</v>
      </c>
      <c r="G6037" s="209">
        <v>96134</v>
      </c>
      <c r="H6037" s="209" t="s">
        <v>11649</v>
      </c>
      <c r="I6037" s="209" t="s">
        <v>149</v>
      </c>
      <c r="J6037" s="209" t="s">
        <v>5447</v>
      </c>
      <c r="K6037" s="210">
        <v>39.659999999999997</v>
      </c>
      <c r="L6037" s="209" t="s">
        <v>5390</v>
      </c>
    </row>
    <row r="6038" spans="1:12" ht="13.5">
      <c r="A6038" s="209" t="s">
        <v>11606</v>
      </c>
      <c r="B6038" s="209" t="s">
        <v>11607</v>
      </c>
      <c r="C6038" s="209" t="s">
        <v>11608</v>
      </c>
      <c r="D6038" s="209" t="s">
        <v>11609</v>
      </c>
      <c r="E6038" s="210" t="s">
        <v>357</v>
      </c>
      <c r="F6038" s="209" t="s">
        <v>357</v>
      </c>
      <c r="G6038" s="209">
        <v>96135</v>
      </c>
      <c r="H6038" s="209" t="s">
        <v>11650</v>
      </c>
      <c r="I6038" s="209" t="s">
        <v>149</v>
      </c>
      <c r="J6038" s="209" t="s">
        <v>5447</v>
      </c>
      <c r="K6038" s="210">
        <v>28.07</v>
      </c>
      <c r="L6038" s="209" t="s">
        <v>5390</v>
      </c>
    </row>
    <row r="6039" spans="1:12" ht="13.5">
      <c r="A6039" s="209" t="s">
        <v>11606</v>
      </c>
      <c r="B6039" s="209" t="s">
        <v>11607</v>
      </c>
      <c r="C6039" s="209" t="s">
        <v>11608</v>
      </c>
      <c r="D6039" s="209" t="s">
        <v>11609</v>
      </c>
      <c r="E6039" s="210" t="s">
        <v>357</v>
      </c>
      <c r="F6039" s="209" t="s">
        <v>357</v>
      </c>
      <c r="G6039" s="209">
        <v>104639</v>
      </c>
      <c r="H6039" s="209" t="s">
        <v>11651</v>
      </c>
      <c r="I6039" s="209" t="s">
        <v>149</v>
      </c>
      <c r="J6039" s="209" t="s">
        <v>5447</v>
      </c>
      <c r="K6039" s="210">
        <v>9.48</v>
      </c>
      <c r="L6039" s="209" t="s">
        <v>5390</v>
      </c>
    </row>
    <row r="6040" spans="1:12" ht="13.5">
      <c r="A6040" s="209" t="s">
        <v>11606</v>
      </c>
      <c r="B6040" s="209" t="s">
        <v>11607</v>
      </c>
      <c r="C6040" s="209" t="s">
        <v>11608</v>
      </c>
      <c r="D6040" s="209" t="s">
        <v>11609</v>
      </c>
      <c r="E6040" s="210" t="s">
        <v>357</v>
      </c>
      <c r="F6040" s="209" t="s">
        <v>357</v>
      </c>
      <c r="G6040" s="209">
        <v>104640</v>
      </c>
      <c r="H6040" s="209" t="s">
        <v>11652</v>
      </c>
      <c r="I6040" s="209" t="s">
        <v>149</v>
      </c>
      <c r="J6040" s="209" t="s">
        <v>5447</v>
      </c>
      <c r="K6040" s="210">
        <v>10.61</v>
      </c>
      <c r="L6040" s="209" t="s">
        <v>5390</v>
      </c>
    </row>
    <row r="6041" spans="1:12" ht="13.5">
      <c r="A6041" s="209" t="s">
        <v>11606</v>
      </c>
      <c r="B6041" s="209" t="s">
        <v>11607</v>
      </c>
      <c r="C6041" s="209" t="s">
        <v>11608</v>
      </c>
      <c r="D6041" s="209" t="s">
        <v>11609</v>
      </c>
      <c r="E6041" s="210" t="s">
        <v>357</v>
      </c>
      <c r="F6041" s="209" t="s">
        <v>357</v>
      </c>
      <c r="G6041" s="209">
        <v>104641</v>
      </c>
      <c r="H6041" s="209" t="s">
        <v>11653</v>
      </c>
      <c r="I6041" s="209" t="s">
        <v>149</v>
      </c>
      <c r="J6041" s="209" t="s">
        <v>5447</v>
      </c>
      <c r="K6041" s="210">
        <v>7.64</v>
      </c>
      <c r="L6041" s="209" t="s">
        <v>5390</v>
      </c>
    </row>
    <row r="6042" spans="1:12" ht="13.5">
      <c r="A6042" s="209" t="s">
        <v>11606</v>
      </c>
      <c r="B6042" s="209" t="s">
        <v>11607</v>
      </c>
      <c r="C6042" s="209" t="s">
        <v>11608</v>
      </c>
      <c r="D6042" s="209" t="s">
        <v>11609</v>
      </c>
      <c r="E6042" s="210" t="s">
        <v>357</v>
      </c>
      <c r="F6042" s="209" t="s">
        <v>357</v>
      </c>
      <c r="G6042" s="209">
        <v>104642</v>
      </c>
      <c r="H6042" s="209" t="s">
        <v>11654</v>
      </c>
      <c r="I6042" s="209" t="s">
        <v>149</v>
      </c>
      <c r="J6042" s="209" t="s">
        <v>5447</v>
      </c>
      <c r="K6042" s="210">
        <v>8.77</v>
      </c>
      <c r="L6042" s="209" t="s">
        <v>5390</v>
      </c>
    </row>
    <row r="6043" spans="1:12" ht="13.5">
      <c r="A6043" s="209" t="s">
        <v>11606</v>
      </c>
      <c r="B6043" s="209" t="s">
        <v>11607</v>
      </c>
      <c r="C6043" s="209" t="s">
        <v>11655</v>
      </c>
      <c r="D6043" s="209" t="s">
        <v>11656</v>
      </c>
      <c r="E6043" s="210" t="s">
        <v>357</v>
      </c>
      <c r="F6043" s="209" t="s">
        <v>357</v>
      </c>
      <c r="G6043" s="209">
        <v>102193</v>
      </c>
      <c r="H6043" s="209" t="s">
        <v>11657</v>
      </c>
      <c r="I6043" s="209" t="s">
        <v>149</v>
      </c>
      <c r="J6043" s="209" t="s">
        <v>5447</v>
      </c>
      <c r="K6043" s="210">
        <v>1.83</v>
      </c>
      <c r="L6043" s="209" t="s">
        <v>5390</v>
      </c>
    </row>
    <row r="6044" spans="1:12" ht="13.5">
      <c r="A6044" s="209" t="s">
        <v>11606</v>
      </c>
      <c r="B6044" s="209" t="s">
        <v>11607</v>
      </c>
      <c r="C6044" s="209" t="s">
        <v>11655</v>
      </c>
      <c r="D6044" s="209" t="s">
        <v>11656</v>
      </c>
      <c r="E6044" s="210" t="s">
        <v>357</v>
      </c>
      <c r="F6044" s="209" t="s">
        <v>357</v>
      </c>
      <c r="G6044" s="209">
        <v>102194</v>
      </c>
      <c r="H6044" s="209" t="s">
        <v>11658</v>
      </c>
      <c r="I6044" s="209" t="s">
        <v>149</v>
      </c>
      <c r="J6044" s="209" t="s">
        <v>5447</v>
      </c>
      <c r="K6044" s="210">
        <v>6.75</v>
      </c>
      <c r="L6044" s="209" t="s">
        <v>5390</v>
      </c>
    </row>
    <row r="6045" spans="1:12" ht="13.5">
      <c r="A6045" s="209" t="s">
        <v>11606</v>
      </c>
      <c r="B6045" s="209" t="s">
        <v>11607</v>
      </c>
      <c r="C6045" s="209" t="s">
        <v>11655</v>
      </c>
      <c r="D6045" s="209" t="s">
        <v>11656</v>
      </c>
      <c r="E6045" s="210" t="s">
        <v>357</v>
      </c>
      <c r="F6045" s="209" t="s">
        <v>357</v>
      </c>
      <c r="G6045" s="209">
        <v>102197</v>
      </c>
      <c r="H6045" s="209" t="s">
        <v>11659</v>
      </c>
      <c r="I6045" s="209" t="s">
        <v>149</v>
      </c>
      <c r="J6045" s="209" t="s">
        <v>5447</v>
      </c>
      <c r="K6045" s="210">
        <v>29.05</v>
      </c>
      <c r="L6045" s="209" t="s">
        <v>5390</v>
      </c>
    </row>
    <row r="6046" spans="1:12" ht="13.5">
      <c r="A6046" s="209" t="s">
        <v>11606</v>
      </c>
      <c r="B6046" s="209" t="s">
        <v>11607</v>
      </c>
      <c r="C6046" s="209" t="s">
        <v>11655</v>
      </c>
      <c r="D6046" s="209" t="s">
        <v>11656</v>
      </c>
      <c r="E6046" s="210" t="s">
        <v>357</v>
      </c>
      <c r="F6046" s="209" t="s">
        <v>357</v>
      </c>
      <c r="G6046" s="209">
        <v>102200</v>
      </c>
      <c r="H6046" s="209" t="s">
        <v>11660</v>
      </c>
      <c r="I6046" s="209" t="s">
        <v>149</v>
      </c>
      <c r="J6046" s="209" t="s">
        <v>5447</v>
      </c>
      <c r="K6046" s="210">
        <v>20.98</v>
      </c>
      <c r="L6046" s="209" t="s">
        <v>5390</v>
      </c>
    </row>
    <row r="6047" spans="1:12" ht="13.5">
      <c r="A6047" s="209" t="s">
        <v>11606</v>
      </c>
      <c r="B6047" s="209" t="s">
        <v>11607</v>
      </c>
      <c r="C6047" s="209" t="s">
        <v>11655</v>
      </c>
      <c r="D6047" s="209" t="s">
        <v>11656</v>
      </c>
      <c r="E6047" s="210" t="s">
        <v>357</v>
      </c>
      <c r="F6047" s="209" t="s">
        <v>357</v>
      </c>
      <c r="G6047" s="209">
        <v>102201</v>
      </c>
      <c r="H6047" s="209" t="s">
        <v>11661</v>
      </c>
      <c r="I6047" s="209" t="s">
        <v>149</v>
      </c>
      <c r="J6047" s="209" t="s">
        <v>5447</v>
      </c>
      <c r="K6047" s="210">
        <v>17.82</v>
      </c>
      <c r="L6047" s="209" t="s">
        <v>5390</v>
      </c>
    </row>
    <row r="6048" spans="1:12" ht="13.5">
      <c r="A6048" s="209" t="s">
        <v>11606</v>
      </c>
      <c r="B6048" s="209" t="s">
        <v>11607</v>
      </c>
      <c r="C6048" s="209" t="s">
        <v>11655</v>
      </c>
      <c r="D6048" s="209" t="s">
        <v>11656</v>
      </c>
      <c r="E6048" s="210" t="s">
        <v>357</v>
      </c>
      <c r="F6048" s="209" t="s">
        <v>357</v>
      </c>
      <c r="G6048" s="209">
        <v>102202</v>
      </c>
      <c r="H6048" s="209" t="s">
        <v>11662</v>
      </c>
      <c r="I6048" s="209" t="s">
        <v>149</v>
      </c>
      <c r="J6048" s="209" t="s">
        <v>5447</v>
      </c>
      <c r="K6048" s="210">
        <v>57.88</v>
      </c>
      <c r="L6048" s="209" t="s">
        <v>5390</v>
      </c>
    </row>
    <row r="6049" spans="1:12" ht="13.5">
      <c r="A6049" s="209" t="s">
        <v>11606</v>
      </c>
      <c r="B6049" s="209" t="s">
        <v>11607</v>
      </c>
      <c r="C6049" s="209" t="s">
        <v>11655</v>
      </c>
      <c r="D6049" s="209" t="s">
        <v>11656</v>
      </c>
      <c r="E6049" s="210" t="s">
        <v>357</v>
      </c>
      <c r="F6049" s="209" t="s">
        <v>357</v>
      </c>
      <c r="G6049" s="209">
        <v>102203</v>
      </c>
      <c r="H6049" s="209" t="s">
        <v>11663</v>
      </c>
      <c r="I6049" s="209" t="s">
        <v>149</v>
      </c>
      <c r="J6049" s="209" t="s">
        <v>5447</v>
      </c>
      <c r="K6049" s="210">
        <v>8.74</v>
      </c>
      <c r="L6049" s="209" t="s">
        <v>5390</v>
      </c>
    </row>
    <row r="6050" spans="1:12" ht="13.5">
      <c r="A6050" s="209" t="s">
        <v>11606</v>
      </c>
      <c r="B6050" s="209" t="s">
        <v>11607</v>
      </c>
      <c r="C6050" s="209" t="s">
        <v>11655</v>
      </c>
      <c r="D6050" s="209" t="s">
        <v>11656</v>
      </c>
      <c r="E6050" s="210" t="s">
        <v>357</v>
      </c>
      <c r="F6050" s="209" t="s">
        <v>357</v>
      </c>
      <c r="G6050" s="209">
        <v>102204</v>
      </c>
      <c r="H6050" s="209" t="s">
        <v>11664</v>
      </c>
      <c r="I6050" s="209" t="s">
        <v>149</v>
      </c>
      <c r="J6050" s="209" t="s">
        <v>5447</v>
      </c>
      <c r="K6050" s="210">
        <v>9.0500000000000007</v>
      </c>
      <c r="L6050" s="209" t="s">
        <v>5390</v>
      </c>
    </row>
    <row r="6051" spans="1:12" ht="13.5">
      <c r="A6051" s="209" t="s">
        <v>11606</v>
      </c>
      <c r="B6051" s="209" t="s">
        <v>11607</v>
      </c>
      <c r="C6051" s="209" t="s">
        <v>11655</v>
      </c>
      <c r="D6051" s="209" t="s">
        <v>11656</v>
      </c>
      <c r="E6051" s="210" t="s">
        <v>357</v>
      </c>
      <c r="F6051" s="209" t="s">
        <v>357</v>
      </c>
      <c r="G6051" s="209">
        <v>102205</v>
      </c>
      <c r="H6051" s="209" t="s">
        <v>11665</v>
      </c>
      <c r="I6051" s="209" t="s">
        <v>149</v>
      </c>
      <c r="J6051" s="209" t="s">
        <v>5894</v>
      </c>
      <c r="K6051" s="210">
        <v>8.08</v>
      </c>
      <c r="L6051" s="209" t="s">
        <v>5390</v>
      </c>
    </row>
    <row r="6052" spans="1:12" ht="13.5">
      <c r="A6052" s="209" t="s">
        <v>11606</v>
      </c>
      <c r="B6052" s="209" t="s">
        <v>11607</v>
      </c>
      <c r="C6052" s="209" t="s">
        <v>11655</v>
      </c>
      <c r="D6052" s="209" t="s">
        <v>11656</v>
      </c>
      <c r="E6052" s="210" t="s">
        <v>357</v>
      </c>
      <c r="F6052" s="209" t="s">
        <v>357</v>
      </c>
      <c r="G6052" s="209">
        <v>102207</v>
      </c>
      <c r="H6052" s="209" t="s">
        <v>11666</v>
      </c>
      <c r="I6052" s="209" t="s">
        <v>149</v>
      </c>
      <c r="J6052" s="209" t="s">
        <v>5447</v>
      </c>
      <c r="K6052" s="210">
        <v>7.36</v>
      </c>
      <c r="L6052" s="209" t="s">
        <v>5390</v>
      </c>
    </row>
    <row r="6053" spans="1:12" ht="13.5">
      <c r="A6053" s="209" t="s">
        <v>11606</v>
      </c>
      <c r="B6053" s="209" t="s">
        <v>11607</v>
      </c>
      <c r="C6053" s="209" t="s">
        <v>11655</v>
      </c>
      <c r="D6053" s="209" t="s">
        <v>11656</v>
      </c>
      <c r="E6053" s="210" t="s">
        <v>357</v>
      </c>
      <c r="F6053" s="209" t="s">
        <v>357</v>
      </c>
      <c r="G6053" s="209">
        <v>102208</v>
      </c>
      <c r="H6053" s="209" t="s">
        <v>11667</v>
      </c>
      <c r="I6053" s="209" t="s">
        <v>149</v>
      </c>
      <c r="J6053" s="209" t="s">
        <v>5447</v>
      </c>
      <c r="K6053" s="210">
        <v>6.98</v>
      </c>
      <c r="L6053" s="209" t="s">
        <v>5390</v>
      </c>
    </row>
    <row r="6054" spans="1:12" ht="13.5">
      <c r="A6054" s="209" t="s">
        <v>11606</v>
      </c>
      <c r="B6054" s="209" t="s">
        <v>11607</v>
      </c>
      <c r="C6054" s="209" t="s">
        <v>11655</v>
      </c>
      <c r="D6054" s="209" t="s">
        <v>11656</v>
      </c>
      <c r="E6054" s="210" t="s">
        <v>357</v>
      </c>
      <c r="F6054" s="209" t="s">
        <v>357</v>
      </c>
      <c r="G6054" s="209">
        <v>102209</v>
      </c>
      <c r="H6054" s="209" t="s">
        <v>11668</v>
      </c>
      <c r="I6054" s="209" t="s">
        <v>149</v>
      </c>
      <c r="J6054" s="209" t="s">
        <v>5447</v>
      </c>
      <c r="K6054" s="210">
        <v>7.23</v>
      </c>
      <c r="L6054" s="209" t="s">
        <v>5390</v>
      </c>
    </row>
    <row r="6055" spans="1:12" ht="13.5">
      <c r="A6055" s="209" t="s">
        <v>11606</v>
      </c>
      <c r="B6055" s="209" t="s">
        <v>11607</v>
      </c>
      <c r="C6055" s="209" t="s">
        <v>11655</v>
      </c>
      <c r="D6055" s="209" t="s">
        <v>11656</v>
      </c>
      <c r="E6055" s="210" t="s">
        <v>357</v>
      </c>
      <c r="F6055" s="209" t="s">
        <v>357</v>
      </c>
      <c r="G6055" s="209">
        <v>102210</v>
      </c>
      <c r="H6055" s="209" t="s">
        <v>11669</v>
      </c>
      <c r="I6055" s="209" t="s">
        <v>149</v>
      </c>
      <c r="J6055" s="209" t="s">
        <v>5894</v>
      </c>
      <c r="K6055" s="210">
        <v>6.85</v>
      </c>
      <c r="L6055" s="209" t="s">
        <v>5390</v>
      </c>
    </row>
    <row r="6056" spans="1:12" ht="13.5">
      <c r="A6056" s="209" t="s">
        <v>11606</v>
      </c>
      <c r="B6056" s="209" t="s">
        <v>11607</v>
      </c>
      <c r="C6056" s="209" t="s">
        <v>11655</v>
      </c>
      <c r="D6056" s="209" t="s">
        <v>11656</v>
      </c>
      <c r="E6056" s="210" t="s">
        <v>357</v>
      </c>
      <c r="F6056" s="209" t="s">
        <v>357</v>
      </c>
      <c r="G6056" s="209">
        <v>102213</v>
      </c>
      <c r="H6056" s="209" t="s">
        <v>11670</v>
      </c>
      <c r="I6056" s="209" t="s">
        <v>149</v>
      </c>
      <c r="J6056" s="209" t="s">
        <v>5447</v>
      </c>
      <c r="K6056" s="210">
        <v>17.5</v>
      </c>
      <c r="L6056" s="209" t="s">
        <v>5390</v>
      </c>
    </row>
    <row r="6057" spans="1:12" ht="13.5">
      <c r="A6057" s="209" t="s">
        <v>11606</v>
      </c>
      <c r="B6057" s="209" t="s">
        <v>11607</v>
      </c>
      <c r="C6057" s="209" t="s">
        <v>11655</v>
      </c>
      <c r="D6057" s="209" t="s">
        <v>11656</v>
      </c>
      <c r="E6057" s="210" t="s">
        <v>357</v>
      </c>
      <c r="F6057" s="209" t="s">
        <v>357</v>
      </c>
      <c r="G6057" s="209">
        <v>102214</v>
      </c>
      <c r="H6057" s="209" t="s">
        <v>11671</v>
      </c>
      <c r="I6057" s="209" t="s">
        <v>149</v>
      </c>
      <c r="J6057" s="209" t="s">
        <v>5447</v>
      </c>
      <c r="K6057" s="210">
        <v>18.11</v>
      </c>
      <c r="L6057" s="209" t="s">
        <v>5390</v>
      </c>
    </row>
    <row r="6058" spans="1:12" ht="13.5">
      <c r="A6058" s="209" t="s">
        <v>11606</v>
      </c>
      <c r="B6058" s="209" t="s">
        <v>11607</v>
      </c>
      <c r="C6058" s="209" t="s">
        <v>11655</v>
      </c>
      <c r="D6058" s="209" t="s">
        <v>11656</v>
      </c>
      <c r="E6058" s="210" t="s">
        <v>357</v>
      </c>
      <c r="F6058" s="209" t="s">
        <v>357</v>
      </c>
      <c r="G6058" s="209">
        <v>102215</v>
      </c>
      <c r="H6058" s="209" t="s">
        <v>11672</v>
      </c>
      <c r="I6058" s="209" t="s">
        <v>149</v>
      </c>
      <c r="J6058" s="209" t="s">
        <v>5894</v>
      </c>
      <c r="K6058" s="210">
        <v>16.18</v>
      </c>
      <c r="L6058" s="209" t="s">
        <v>5390</v>
      </c>
    </row>
    <row r="6059" spans="1:12" ht="13.5">
      <c r="A6059" s="209" t="s">
        <v>11606</v>
      </c>
      <c r="B6059" s="209" t="s">
        <v>11607</v>
      </c>
      <c r="C6059" s="209" t="s">
        <v>11655</v>
      </c>
      <c r="D6059" s="209" t="s">
        <v>11656</v>
      </c>
      <c r="E6059" s="210" t="s">
        <v>357</v>
      </c>
      <c r="F6059" s="209" t="s">
        <v>357</v>
      </c>
      <c r="G6059" s="209">
        <v>102217</v>
      </c>
      <c r="H6059" s="209" t="s">
        <v>11673</v>
      </c>
      <c r="I6059" s="209" t="s">
        <v>149</v>
      </c>
      <c r="J6059" s="209" t="s">
        <v>5447</v>
      </c>
      <c r="K6059" s="210">
        <v>14.72</v>
      </c>
      <c r="L6059" s="209" t="s">
        <v>5390</v>
      </c>
    </row>
    <row r="6060" spans="1:12" ht="13.5">
      <c r="A6060" s="209" t="s">
        <v>11606</v>
      </c>
      <c r="B6060" s="209" t="s">
        <v>11607</v>
      </c>
      <c r="C6060" s="209" t="s">
        <v>11655</v>
      </c>
      <c r="D6060" s="209" t="s">
        <v>11656</v>
      </c>
      <c r="E6060" s="210" t="s">
        <v>357</v>
      </c>
      <c r="F6060" s="209" t="s">
        <v>357</v>
      </c>
      <c r="G6060" s="209">
        <v>102218</v>
      </c>
      <c r="H6060" s="209" t="s">
        <v>11674</v>
      </c>
      <c r="I6060" s="209" t="s">
        <v>149</v>
      </c>
      <c r="J6060" s="209" t="s">
        <v>5447</v>
      </c>
      <c r="K6060" s="210">
        <v>13.95</v>
      </c>
      <c r="L6060" s="209" t="s">
        <v>5390</v>
      </c>
    </row>
    <row r="6061" spans="1:12" ht="13.5">
      <c r="A6061" s="209" t="s">
        <v>11606</v>
      </c>
      <c r="B6061" s="209" t="s">
        <v>11607</v>
      </c>
      <c r="C6061" s="209" t="s">
        <v>11655</v>
      </c>
      <c r="D6061" s="209" t="s">
        <v>11656</v>
      </c>
      <c r="E6061" s="210" t="s">
        <v>357</v>
      </c>
      <c r="F6061" s="209" t="s">
        <v>357</v>
      </c>
      <c r="G6061" s="209">
        <v>102219</v>
      </c>
      <c r="H6061" s="209" t="s">
        <v>11675</v>
      </c>
      <c r="I6061" s="209" t="s">
        <v>149</v>
      </c>
      <c r="J6061" s="209" t="s">
        <v>5447</v>
      </c>
      <c r="K6061" s="210">
        <v>14.46</v>
      </c>
      <c r="L6061" s="209" t="s">
        <v>5390</v>
      </c>
    </row>
    <row r="6062" spans="1:12" ht="13.5">
      <c r="A6062" s="209" t="s">
        <v>11606</v>
      </c>
      <c r="B6062" s="209" t="s">
        <v>11607</v>
      </c>
      <c r="C6062" s="209" t="s">
        <v>11655</v>
      </c>
      <c r="D6062" s="209" t="s">
        <v>11656</v>
      </c>
      <c r="E6062" s="210" t="s">
        <v>357</v>
      </c>
      <c r="F6062" s="209" t="s">
        <v>357</v>
      </c>
      <c r="G6062" s="209">
        <v>102220</v>
      </c>
      <c r="H6062" s="209" t="s">
        <v>11676</v>
      </c>
      <c r="I6062" s="209" t="s">
        <v>149</v>
      </c>
      <c r="J6062" s="209" t="s">
        <v>5894</v>
      </c>
      <c r="K6062" s="210">
        <v>13.7</v>
      </c>
      <c r="L6062" s="209" t="s">
        <v>5390</v>
      </c>
    </row>
    <row r="6063" spans="1:12" ht="13.5">
      <c r="A6063" s="209" t="s">
        <v>11606</v>
      </c>
      <c r="B6063" s="209" t="s">
        <v>11607</v>
      </c>
      <c r="C6063" s="209" t="s">
        <v>11655</v>
      </c>
      <c r="D6063" s="209" t="s">
        <v>11656</v>
      </c>
      <c r="E6063" s="210" t="s">
        <v>357</v>
      </c>
      <c r="F6063" s="209" t="s">
        <v>357</v>
      </c>
      <c r="G6063" s="209">
        <v>102223</v>
      </c>
      <c r="H6063" s="209" t="s">
        <v>11677</v>
      </c>
      <c r="I6063" s="209" t="s">
        <v>149</v>
      </c>
      <c r="J6063" s="209" t="s">
        <v>5447</v>
      </c>
      <c r="K6063" s="210">
        <v>26.25</v>
      </c>
      <c r="L6063" s="209" t="s">
        <v>5390</v>
      </c>
    </row>
    <row r="6064" spans="1:12" ht="13.5">
      <c r="A6064" s="209" t="s">
        <v>11606</v>
      </c>
      <c r="B6064" s="209" t="s">
        <v>11607</v>
      </c>
      <c r="C6064" s="209" t="s">
        <v>11655</v>
      </c>
      <c r="D6064" s="209" t="s">
        <v>11656</v>
      </c>
      <c r="E6064" s="210" t="s">
        <v>357</v>
      </c>
      <c r="F6064" s="209" t="s">
        <v>357</v>
      </c>
      <c r="G6064" s="209">
        <v>102224</v>
      </c>
      <c r="H6064" s="209" t="s">
        <v>11678</v>
      </c>
      <c r="I6064" s="209" t="s">
        <v>149</v>
      </c>
      <c r="J6064" s="209" t="s">
        <v>5447</v>
      </c>
      <c r="K6064" s="210">
        <v>27.16</v>
      </c>
      <c r="L6064" s="209" t="s">
        <v>5390</v>
      </c>
    </row>
    <row r="6065" spans="1:12" ht="13.5">
      <c r="A6065" s="209" t="s">
        <v>11606</v>
      </c>
      <c r="B6065" s="209" t="s">
        <v>11607</v>
      </c>
      <c r="C6065" s="209" t="s">
        <v>11655</v>
      </c>
      <c r="D6065" s="209" t="s">
        <v>11656</v>
      </c>
      <c r="E6065" s="210" t="s">
        <v>357</v>
      </c>
      <c r="F6065" s="209" t="s">
        <v>357</v>
      </c>
      <c r="G6065" s="209">
        <v>102225</v>
      </c>
      <c r="H6065" s="209" t="s">
        <v>11679</v>
      </c>
      <c r="I6065" s="209" t="s">
        <v>149</v>
      </c>
      <c r="J6065" s="209" t="s">
        <v>5894</v>
      </c>
      <c r="K6065" s="210">
        <v>24.28</v>
      </c>
      <c r="L6065" s="209" t="s">
        <v>5390</v>
      </c>
    </row>
    <row r="6066" spans="1:12" ht="13.5">
      <c r="A6066" s="209" t="s">
        <v>11606</v>
      </c>
      <c r="B6066" s="209" t="s">
        <v>11607</v>
      </c>
      <c r="C6066" s="209" t="s">
        <v>11655</v>
      </c>
      <c r="D6066" s="209" t="s">
        <v>11656</v>
      </c>
      <c r="E6066" s="210" t="s">
        <v>357</v>
      </c>
      <c r="F6066" s="209" t="s">
        <v>357</v>
      </c>
      <c r="G6066" s="209">
        <v>102227</v>
      </c>
      <c r="H6066" s="209" t="s">
        <v>11680</v>
      </c>
      <c r="I6066" s="209" t="s">
        <v>149</v>
      </c>
      <c r="J6066" s="209" t="s">
        <v>5447</v>
      </c>
      <c r="K6066" s="210">
        <v>22.1</v>
      </c>
      <c r="L6066" s="209" t="s">
        <v>5390</v>
      </c>
    </row>
    <row r="6067" spans="1:12" ht="13.5">
      <c r="A6067" s="209" t="s">
        <v>11606</v>
      </c>
      <c r="B6067" s="209" t="s">
        <v>11607</v>
      </c>
      <c r="C6067" s="209" t="s">
        <v>11655</v>
      </c>
      <c r="D6067" s="209" t="s">
        <v>11656</v>
      </c>
      <c r="E6067" s="210" t="s">
        <v>357</v>
      </c>
      <c r="F6067" s="209" t="s">
        <v>357</v>
      </c>
      <c r="G6067" s="209">
        <v>102228</v>
      </c>
      <c r="H6067" s="209" t="s">
        <v>11681</v>
      </c>
      <c r="I6067" s="209" t="s">
        <v>149</v>
      </c>
      <c r="J6067" s="209" t="s">
        <v>5447</v>
      </c>
      <c r="K6067" s="210">
        <v>20.95</v>
      </c>
      <c r="L6067" s="209" t="s">
        <v>5390</v>
      </c>
    </row>
    <row r="6068" spans="1:12" ht="13.5">
      <c r="A6068" s="209" t="s">
        <v>11606</v>
      </c>
      <c r="B6068" s="209" t="s">
        <v>11607</v>
      </c>
      <c r="C6068" s="209" t="s">
        <v>11655</v>
      </c>
      <c r="D6068" s="209" t="s">
        <v>11656</v>
      </c>
      <c r="E6068" s="210" t="s">
        <v>357</v>
      </c>
      <c r="F6068" s="209" t="s">
        <v>357</v>
      </c>
      <c r="G6068" s="209">
        <v>102229</v>
      </c>
      <c r="H6068" s="209" t="s">
        <v>11682</v>
      </c>
      <c r="I6068" s="209" t="s">
        <v>149</v>
      </c>
      <c r="J6068" s="209" t="s">
        <v>5447</v>
      </c>
      <c r="K6068" s="210">
        <v>21.71</v>
      </c>
      <c r="L6068" s="209" t="s">
        <v>5390</v>
      </c>
    </row>
    <row r="6069" spans="1:12" ht="13.5">
      <c r="A6069" s="209" t="s">
        <v>11606</v>
      </c>
      <c r="B6069" s="209" t="s">
        <v>11607</v>
      </c>
      <c r="C6069" s="209" t="s">
        <v>11655</v>
      </c>
      <c r="D6069" s="209" t="s">
        <v>11656</v>
      </c>
      <c r="E6069" s="210" t="s">
        <v>357</v>
      </c>
      <c r="F6069" s="209" t="s">
        <v>357</v>
      </c>
      <c r="G6069" s="209">
        <v>102230</v>
      </c>
      <c r="H6069" s="209" t="s">
        <v>11683</v>
      </c>
      <c r="I6069" s="209" t="s">
        <v>149</v>
      </c>
      <c r="J6069" s="209" t="s">
        <v>5894</v>
      </c>
      <c r="K6069" s="210">
        <v>20.56</v>
      </c>
      <c r="L6069" s="209" t="s">
        <v>5390</v>
      </c>
    </row>
    <row r="6070" spans="1:12" ht="13.5">
      <c r="A6070" s="209" t="s">
        <v>11606</v>
      </c>
      <c r="B6070" s="209" t="s">
        <v>11607</v>
      </c>
      <c r="C6070" s="209" t="s">
        <v>11655</v>
      </c>
      <c r="D6070" s="209" t="s">
        <v>11656</v>
      </c>
      <c r="E6070" s="210" t="s">
        <v>357</v>
      </c>
      <c r="F6070" s="209" t="s">
        <v>357</v>
      </c>
      <c r="G6070" s="209">
        <v>102233</v>
      </c>
      <c r="H6070" s="209" t="s">
        <v>11684</v>
      </c>
      <c r="I6070" s="209" t="s">
        <v>149</v>
      </c>
      <c r="J6070" s="209" t="s">
        <v>5447</v>
      </c>
      <c r="K6070" s="210">
        <v>14.16</v>
      </c>
      <c r="L6070" s="209" t="s">
        <v>5390</v>
      </c>
    </row>
    <row r="6071" spans="1:12" ht="13.5">
      <c r="A6071" s="209" t="s">
        <v>11606</v>
      </c>
      <c r="B6071" s="209" t="s">
        <v>11607</v>
      </c>
      <c r="C6071" s="209" t="s">
        <v>11655</v>
      </c>
      <c r="D6071" s="209" t="s">
        <v>11656</v>
      </c>
      <c r="E6071" s="210" t="s">
        <v>357</v>
      </c>
      <c r="F6071" s="209" t="s">
        <v>357</v>
      </c>
      <c r="G6071" s="209">
        <v>102234</v>
      </c>
      <c r="H6071" s="209" t="s">
        <v>11685</v>
      </c>
      <c r="I6071" s="209" t="s">
        <v>149</v>
      </c>
      <c r="J6071" s="209" t="s">
        <v>5447</v>
      </c>
      <c r="K6071" s="210">
        <v>28.33</v>
      </c>
      <c r="L6071" s="209" t="s">
        <v>5390</v>
      </c>
    </row>
    <row r="6072" spans="1:12" ht="13.5">
      <c r="A6072" s="209" t="s">
        <v>11606</v>
      </c>
      <c r="B6072" s="209" t="s">
        <v>11607</v>
      </c>
      <c r="C6072" s="209" t="s">
        <v>11686</v>
      </c>
      <c r="D6072" s="209" t="s">
        <v>11687</v>
      </c>
      <c r="E6072" s="210" t="s">
        <v>357</v>
      </c>
      <c r="F6072" s="209" t="s">
        <v>357</v>
      </c>
      <c r="G6072" s="209">
        <v>100716</v>
      </c>
      <c r="H6072" s="209" t="s">
        <v>11688</v>
      </c>
      <c r="I6072" s="209" t="s">
        <v>149</v>
      </c>
      <c r="J6072" s="209" t="s">
        <v>5389</v>
      </c>
      <c r="K6072" s="210">
        <v>26.14</v>
      </c>
      <c r="L6072" s="209" t="s">
        <v>5390</v>
      </c>
    </row>
    <row r="6073" spans="1:12" ht="13.5">
      <c r="A6073" s="209" t="s">
        <v>11606</v>
      </c>
      <c r="B6073" s="209" t="s">
        <v>11607</v>
      </c>
      <c r="C6073" s="209" t="s">
        <v>11686</v>
      </c>
      <c r="D6073" s="209" t="s">
        <v>11687</v>
      </c>
      <c r="E6073" s="210" t="s">
        <v>357</v>
      </c>
      <c r="F6073" s="209" t="s">
        <v>357</v>
      </c>
      <c r="G6073" s="209">
        <v>100717</v>
      </c>
      <c r="H6073" s="209" t="s">
        <v>11689</v>
      </c>
      <c r="I6073" s="209" t="s">
        <v>149</v>
      </c>
      <c r="J6073" s="209" t="s">
        <v>5447</v>
      </c>
      <c r="K6073" s="210">
        <v>8.2100000000000009</v>
      </c>
      <c r="L6073" s="209" t="s">
        <v>5390</v>
      </c>
    </row>
    <row r="6074" spans="1:12" ht="13.5">
      <c r="A6074" s="209" t="s">
        <v>11606</v>
      </c>
      <c r="B6074" s="209" t="s">
        <v>11607</v>
      </c>
      <c r="C6074" s="209" t="s">
        <v>11686</v>
      </c>
      <c r="D6074" s="209" t="s">
        <v>11687</v>
      </c>
      <c r="E6074" s="210" t="s">
        <v>357</v>
      </c>
      <c r="F6074" s="209" t="s">
        <v>357</v>
      </c>
      <c r="G6074" s="209">
        <v>100718</v>
      </c>
      <c r="H6074" s="209" t="s">
        <v>11690</v>
      </c>
      <c r="I6074" s="209" t="s">
        <v>148</v>
      </c>
      <c r="J6074" s="209" t="s">
        <v>5447</v>
      </c>
      <c r="K6074" s="210">
        <v>1.18</v>
      </c>
      <c r="L6074" s="209" t="s">
        <v>5390</v>
      </c>
    </row>
    <row r="6075" spans="1:12" ht="13.5">
      <c r="A6075" s="209" t="s">
        <v>11606</v>
      </c>
      <c r="B6075" s="209" t="s">
        <v>11607</v>
      </c>
      <c r="C6075" s="209" t="s">
        <v>11686</v>
      </c>
      <c r="D6075" s="209" t="s">
        <v>11687</v>
      </c>
      <c r="E6075" s="210" t="s">
        <v>357</v>
      </c>
      <c r="F6075" s="209" t="s">
        <v>357</v>
      </c>
      <c r="G6075" s="209">
        <v>100719</v>
      </c>
      <c r="H6075" s="209" t="s">
        <v>11691</v>
      </c>
      <c r="I6075" s="209" t="s">
        <v>149</v>
      </c>
      <c r="J6075" s="209" t="s">
        <v>5447</v>
      </c>
      <c r="K6075" s="210">
        <v>10.27</v>
      </c>
      <c r="L6075" s="209" t="s">
        <v>5390</v>
      </c>
    </row>
    <row r="6076" spans="1:12" ht="13.5">
      <c r="A6076" s="209" t="s">
        <v>11606</v>
      </c>
      <c r="B6076" s="209" t="s">
        <v>11607</v>
      </c>
      <c r="C6076" s="209" t="s">
        <v>11686</v>
      </c>
      <c r="D6076" s="209" t="s">
        <v>11687</v>
      </c>
      <c r="E6076" s="210" t="s">
        <v>357</v>
      </c>
      <c r="F6076" s="209" t="s">
        <v>357</v>
      </c>
      <c r="G6076" s="209">
        <v>100720</v>
      </c>
      <c r="H6076" s="209" t="s">
        <v>11692</v>
      </c>
      <c r="I6076" s="209" t="s">
        <v>149</v>
      </c>
      <c r="J6076" s="209" t="s">
        <v>5447</v>
      </c>
      <c r="K6076" s="210">
        <v>9.44</v>
      </c>
      <c r="L6076" s="209" t="s">
        <v>5390</v>
      </c>
    </row>
    <row r="6077" spans="1:12" ht="13.5">
      <c r="A6077" s="209" t="s">
        <v>11606</v>
      </c>
      <c r="B6077" s="209" t="s">
        <v>11607</v>
      </c>
      <c r="C6077" s="209" t="s">
        <v>11686</v>
      </c>
      <c r="D6077" s="209" t="s">
        <v>11687</v>
      </c>
      <c r="E6077" s="210" t="s">
        <v>357</v>
      </c>
      <c r="F6077" s="209" t="s">
        <v>357</v>
      </c>
      <c r="G6077" s="209">
        <v>100721</v>
      </c>
      <c r="H6077" s="209" t="s">
        <v>11693</v>
      </c>
      <c r="I6077" s="209" t="s">
        <v>149</v>
      </c>
      <c r="J6077" s="209" t="s">
        <v>5447</v>
      </c>
      <c r="K6077" s="210">
        <v>21.69</v>
      </c>
      <c r="L6077" s="209" t="s">
        <v>5390</v>
      </c>
    </row>
    <row r="6078" spans="1:12" ht="13.5">
      <c r="A6078" s="209" t="s">
        <v>11606</v>
      </c>
      <c r="B6078" s="209" t="s">
        <v>11607</v>
      </c>
      <c r="C6078" s="209" t="s">
        <v>11686</v>
      </c>
      <c r="D6078" s="209" t="s">
        <v>11687</v>
      </c>
      <c r="E6078" s="210" t="s">
        <v>357</v>
      </c>
      <c r="F6078" s="209" t="s">
        <v>357</v>
      </c>
      <c r="G6078" s="209">
        <v>100722</v>
      </c>
      <c r="H6078" s="209" t="s">
        <v>11694</v>
      </c>
      <c r="I6078" s="209" t="s">
        <v>149</v>
      </c>
      <c r="J6078" s="209" t="s">
        <v>5447</v>
      </c>
      <c r="K6078" s="210">
        <v>20.28</v>
      </c>
      <c r="L6078" s="209" t="s">
        <v>5390</v>
      </c>
    </row>
    <row r="6079" spans="1:12" ht="13.5">
      <c r="A6079" s="209" t="s">
        <v>11606</v>
      </c>
      <c r="B6079" s="209" t="s">
        <v>11607</v>
      </c>
      <c r="C6079" s="209" t="s">
        <v>11686</v>
      </c>
      <c r="D6079" s="209" t="s">
        <v>11687</v>
      </c>
      <c r="E6079" s="210" t="s">
        <v>357</v>
      </c>
      <c r="F6079" s="209" t="s">
        <v>357</v>
      </c>
      <c r="G6079" s="209">
        <v>100723</v>
      </c>
      <c r="H6079" s="209" t="s">
        <v>11695</v>
      </c>
      <c r="I6079" s="209" t="s">
        <v>149</v>
      </c>
      <c r="J6079" s="209" t="s">
        <v>5447</v>
      </c>
      <c r="K6079" s="210">
        <v>11.05</v>
      </c>
      <c r="L6079" s="209" t="s">
        <v>5390</v>
      </c>
    </row>
    <row r="6080" spans="1:12" ht="13.5">
      <c r="A6080" s="209" t="s">
        <v>11606</v>
      </c>
      <c r="B6080" s="209" t="s">
        <v>11607</v>
      </c>
      <c r="C6080" s="209" t="s">
        <v>11686</v>
      </c>
      <c r="D6080" s="209" t="s">
        <v>11687</v>
      </c>
      <c r="E6080" s="210" t="s">
        <v>357</v>
      </c>
      <c r="F6080" s="209" t="s">
        <v>357</v>
      </c>
      <c r="G6080" s="209">
        <v>100724</v>
      </c>
      <c r="H6080" s="209" t="s">
        <v>11696</v>
      </c>
      <c r="I6080" s="209" t="s">
        <v>149</v>
      </c>
      <c r="J6080" s="209" t="s">
        <v>5447</v>
      </c>
      <c r="K6080" s="210">
        <v>12.59</v>
      </c>
      <c r="L6080" s="209" t="s">
        <v>5390</v>
      </c>
    </row>
    <row r="6081" spans="1:12" ht="13.5">
      <c r="A6081" s="209" t="s">
        <v>11606</v>
      </c>
      <c r="B6081" s="209" t="s">
        <v>11607</v>
      </c>
      <c r="C6081" s="209" t="s">
        <v>11686</v>
      </c>
      <c r="D6081" s="209" t="s">
        <v>11687</v>
      </c>
      <c r="E6081" s="210" t="s">
        <v>357</v>
      </c>
      <c r="F6081" s="209" t="s">
        <v>357</v>
      </c>
      <c r="G6081" s="209">
        <v>100725</v>
      </c>
      <c r="H6081" s="209" t="s">
        <v>11697</v>
      </c>
      <c r="I6081" s="209" t="s">
        <v>149</v>
      </c>
      <c r="J6081" s="209" t="s">
        <v>5447</v>
      </c>
      <c r="K6081" s="210">
        <v>21.94</v>
      </c>
      <c r="L6081" s="209" t="s">
        <v>5390</v>
      </c>
    </row>
    <row r="6082" spans="1:12" ht="13.5">
      <c r="A6082" s="209" t="s">
        <v>11606</v>
      </c>
      <c r="B6082" s="209" t="s">
        <v>11607</v>
      </c>
      <c r="C6082" s="209" t="s">
        <v>11686</v>
      </c>
      <c r="D6082" s="209" t="s">
        <v>11687</v>
      </c>
      <c r="E6082" s="210" t="s">
        <v>357</v>
      </c>
      <c r="F6082" s="209" t="s">
        <v>357</v>
      </c>
      <c r="G6082" s="209">
        <v>100726</v>
      </c>
      <c r="H6082" s="209" t="s">
        <v>11698</v>
      </c>
      <c r="I6082" s="209" t="s">
        <v>149</v>
      </c>
      <c r="J6082" s="209" t="s">
        <v>5447</v>
      </c>
      <c r="K6082" s="210">
        <v>23.33</v>
      </c>
      <c r="L6082" s="209" t="s">
        <v>5390</v>
      </c>
    </row>
    <row r="6083" spans="1:12" ht="13.5">
      <c r="A6083" s="209" t="s">
        <v>11606</v>
      </c>
      <c r="B6083" s="209" t="s">
        <v>11607</v>
      </c>
      <c r="C6083" s="209" t="s">
        <v>11686</v>
      </c>
      <c r="D6083" s="209" t="s">
        <v>11687</v>
      </c>
      <c r="E6083" s="210" t="s">
        <v>357</v>
      </c>
      <c r="F6083" s="209" t="s">
        <v>357</v>
      </c>
      <c r="G6083" s="209">
        <v>100727</v>
      </c>
      <c r="H6083" s="209" t="s">
        <v>11699</v>
      </c>
      <c r="I6083" s="209" t="s">
        <v>149</v>
      </c>
      <c r="J6083" s="209" t="s">
        <v>5447</v>
      </c>
      <c r="K6083" s="210">
        <v>25.72</v>
      </c>
      <c r="L6083" s="209" t="s">
        <v>5390</v>
      </c>
    </row>
    <row r="6084" spans="1:12" ht="13.5">
      <c r="A6084" s="209" t="s">
        <v>11606</v>
      </c>
      <c r="B6084" s="209" t="s">
        <v>11607</v>
      </c>
      <c r="C6084" s="209" t="s">
        <v>11686</v>
      </c>
      <c r="D6084" s="209" t="s">
        <v>11687</v>
      </c>
      <c r="E6084" s="210" t="s">
        <v>357</v>
      </c>
      <c r="F6084" s="209" t="s">
        <v>357</v>
      </c>
      <c r="G6084" s="209">
        <v>100728</v>
      </c>
      <c r="H6084" s="209" t="s">
        <v>11700</v>
      </c>
      <c r="I6084" s="209" t="s">
        <v>149</v>
      </c>
      <c r="J6084" s="209" t="s">
        <v>5447</v>
      </c>
      <c r="K6084" s="210">
        <v>22.3</v>
      </c>
      <c r="L6084" s="209" t="s">
        <v>5390</v>
      </c>
    </row>
    <row r="6085" spans="1:12" ht="13.5">
      <c r="A6085" s="209" t="s">
        <v>11606</v>
      </c>
      <c r="B6085" s="209" t="s">
        <v>11607</v>
      </c>
      <c r="C6085" s="209" t="s">
        <v>11686</v>
      </c>
      <c r="D6085" s="209" t="s">
        <v>11687</v>
      </c>
      <c r="E6085" s="210" t="s">
        <v>357</v>
      </c>
      <c r="F6085" s="209" t="s">
        <v>357</v>
      </c>
      <c r="G6085" s="209">
        <v>100729</v>
      </c>
      <c r="H6085" s="209" t="s">
        <v>11701</v>
      </c>
      <c r="I6085" s="209" t="s">
        <v>149</v>
      </c>
      <c r="J6085" s="209" t="s">
        <v>5447</v>
      </c>
      <c r="K6085" s="210">
        <v>19.309999999999999</v>
      </c>
      <c r="L6085" s="209" t="s">
        <v>5390</v>
      </c>
    </row>
    <row r="6086" spans="1:12" ht="13.5">
      <c r="A6086" s="209" t="s">
        <v>11606</v>
      </c>
      <c r="B6086" s="209" t="s">
        <v>11607</v>
      </c>
      <c r="C6086" s="209" t="s">
        <v>11686</v>
      </c>
      <c r="D6086" s="209" t="s">
        <v>11687</v>
      </c>
      <c r="E6086" s="210" t="s">
        <v>357</v>
      </c>
      <c r="F6086" s="209" t="s">
        <v>357</v>
      </c>
      <c r="G6086" s="209">
        <v>100730</v>
      </c>
      <c r="H6086" s="209" t="s">
        <v>11702</v>
      </c>
      <c r="I6086" s="209" t="s">
        <v>149</v>
      </c>
      <c r="J6086" s="209" t="s">
        <v>5447</v>
      </c>
      <c r="K6086" s="210">
        <v>21.89</v>
      </c>
      <c r="L6086" s="209" t="s">
        <v>5390</v>
      </c>
    </row>
    <row r="6087" spans="1:12" ht="13.5">
      <c r="A6087" s="209" t="s">
        <v>11606</v>
      </c>
      <c r="B6087" s="209" t="s">
        <v>11607</v>
      </c>
      <c r="C6087" s="209" t="s">
        <v>11686</v>
      </c>
      <c r="D6087" s="209" t="s">
        <v>11687</v>
      </c>
      <c r="E6087" s="210" t="s">
        <v>357</v>
      </c>
      <c r="F6087" s="209" t="s">
        <v>357</v>
      </c>
      <c r="G6087" s="209">
        <v>100733</v>
      </c>
      <c r="H6087" s="209" t="s">
        <v>11703</v>
      </c>
      <c r="I6087" s="209" t="s">
        <v>149</v>
      </c>
      <c r="J6087" s="209" t="s">
        <v>5447</v>
      </c>
      <c r="K6087" s="210">
        <v>9.0399999999999991</v>
      </c>
      <c r="L6087" s="209" t="s">
        <v>5390</v>
      </c>
    </row>
    <row r="6088" spans="1:12" ht="13.5">
      <c r="A6088" s="209" t="s">
        <v>11606</v>
      </c>
      <c r="B6088" s="209" t="s">
        <v>11607</v>
      </c>
      <c r="C6088" s="209" t="s">
        <v>11686</v>
      </c>
      <c r="D6088" s="209" t="s">
        <v>11687</v>
      </c>
      <c r="E6088" s="210" t="s">
        <v>357</v>
      </c>
      <c r="F6088" s="209" t="s">
        <v>357</v>
      </c>
      <c r="G6088" s="209">
        <v>100734</v>
      </c>
      <c r="H6088" s="209" t="s">
        <v>11704</v>
      </c>
      <c r="I6088" s="209" t="s">
        <v>149</v>
      </c>
      <c r="J6088" s="209" t="s">
        <v>5447</v>
      </c>
      <c r="K6088" s="210">
        <v>12.02</v>
      </c>
      <c r="L6088" s="209" t="s">
        <v>5390</v>
      </c>
    </row>
    <row r="6089" spans="1:12" ht="13.5">
      <c r="A6089" s="209" t="s">
        <v>11606</v>
      </c>
      <c r="B6089" s="209" t="s">
        <v>11607</v>
      </c>
      <c r="C6089" s="209" t="s">
        <v>11686</v>
      </c>
      <c r="D6089" s="209" t="s">
        <v>11687</v>
      </c>
      <c r="E6089" s="210" t="s">
        <v>357</v>
      </c>
      <c r="F6089" s="209" t="s">
        <v>357</v>
      </c>
      <c r="G6089" s="209">
        <v>100735</v>
      </c>
      <c r="H6089" s="209" t="s">
        <v>11705</v>
      </c>
      <c r="I6089" s="209" t="s">
        <v>149</v>
      </c>
      <c r="J6089" s="209" t="s">
        <v>5447</v>
      </c>
      <c r="K6089" s="210">
        <v>9.2899999999999991</v>
      </c>
      <c r="L6089" s="209" t="s">
        <v>5390</v>
      </c>
    </row>
    <row r="6090" spans="1:12" ht="13.5">
      <c r="A6090" s="209" t="s">
        <v>11606</v>
      </c>
      <c r="B6090" s="209" t="s">
        <v>11607</v>
      </c>
      <c r="C6090" s="209" t="s">
        <v>11686</v>
      </c>
      <c r="D6090" s="209" t="s">
        <v>11687</v>
      </c>
      <c r="E6090" s="210" t="s">
        <v>357</v>
      </c>
      <c r="F6090" s="209" t="s">
        <v>357</v>
      </c>
      <c r="G6090" s="209">
        <v>100736</v>
      </c>
      <c r="H6090" s="209" t="s">
        <v>11706</v>
      </c>
      <c r="I6090" s="209" t="s">
        <v>149</v>
      </c>
      <c r="J6090" s="209" t="s">
        <v>5447</v>
      </c>
      <c r="K6090" s="210">
        <v>12.07</v>
      </c>
      <c r="L6090" s="209" t="s">
        <v>5390</v>
      </c>
    </row>
    <row r="6091" spans="1:12" ht="13.5">
      <c r="A6091" s="209" t="s">
        <v>11606</v>
      </c>
      <c r="B6091" s="209" t="s">
        <v>11607</v>
      </c>
      <c r="C6091" s="209" t="s">
        <v>11686</v>
      </c>
      <c r="D6091" s="209" t="s">
        <v>11687</v>
      </c>
      <c r="E6091" s="210" t="s">
        <v>357</v>
      </c>
      <c r="F6091" s="209" t="s">
        <v>357</v>
      </c>
      <c r="G6091" s="209">
        <v>100739</v>
      </c>
      <c r="H6091" s="209" t="s">
        <v>11707</v>
      </c>
      <c r="I6091" s="209" t="s">
        <v>149</v>
      </c>
      <c r="J6091" s="209" t="s">
        <v>5447</v>
      </c>
      <c r="K6091" s="210">
        <v>10.11</v>
      </c>
      <c r="L6091" s="209" t="s">
        <v>5390</v>
      </c>
    </row>
    <row r="6092" spans="1:12" ht="13.5">
      <c r="A6092" s="209" t="s">
        <v>11606</v>
      </c>
      <c r="B6092" s="209" t="s">
        <v>11607</v>
      </c>
      <c r="C6092" s="209" t="s">
        <v>11686</v>
      </c>
      <c r="D6092" s="209" t="s">
        <v>11687</v>
      </c>
      <c r="E6092" s="210" t="s">
        <v>357</v>
      </c>
      <c r="F6092" s="209" t="s">
        <v>357</v>
      </c>
      <c r="G6092" s="209">
        <v>100740</v>
      </c>
      <c r="H6092" s="209" t="s">
        <v>11708</v>
      </c>
      <c r="I6092" s="209" t="s">
        <v>149</v>
      </c>
      <c r="J6092" s="209" t="s">
        <v>5447</v>
      </c>
      <c r="K6092" s="210">
        <v>9.98</v>
      </c>
      <c r="L6092" s="209" t="s">
        <v>5390</v>
      </c>
    </row>
    <row r="6093" spans="1:12" ht="13.5">
      <c r="A6093" s="209" t="s">
        <v>11606</v>
      </c>
      <c r="B6093" s="209" t="s">
        <v>11607</v>
      </c>
      <c r="C6093" s="209" t="s">
        <v>11686</v>
      </c>
      <c r="D6093" s="209" t="s">
        <v>11687</v>
      </c>
      <c r="E6093" s="210" t="s">
        <v>357</v>
      </c>
      <c r="F6093" s="209" t="s">
        <v>357</v>
      </c>
      <c r="G6093" s="209">
        <v>100741</v>
      </c>
      <c r="H6093" s="209" t="s">
        <v>11709</v>
      </c>
      <c r="I6093" s="209" t="s">
        <v>149</v>
      </c>
      <c r="J6093" s="209" t="s">
        <v>5447</v>
      </c>
      <c r="K6093" s="210">
        <v>21.33</v>
      </c>
      <c r="L6093" s="209" t="s">
        <v>5390</v>
      </c>
    </row>
    <row r="6094" spans="1:12" ht="13.5">
      <c r="A6094" s="209" t="s">
        <v>11606</v>
      </c>
      <c r="B6094" s="209" t="s">
        <v>11607</v>
      </c>
      <c r="C6094" s="209" t="s">
        <v>11686</v>
      </c>
      <c r="D6094" s="209" t="s">
        <v>11687</v>
      </c>
      <c r="E6094" s="210" t="s">
        <v>357</v>
      </c>
      <c r="F6094" s="209" t="s">
        <v>357</v>
      </c>
      <c r="G6094" s="209">
        <v>100742</v>
      </c>
      <c r="H6094" s="209" t="s">
        <v>11710</v>
      </c>
      <c r="I6094" s="209" t="s">
        <v>149</v>
      </c>
      <c r="J6094" s="209" t="s">
        <v>5447</v>
      </c>
      <c r="K6094" s="210">
        <v>20.8</v>
      </c>
      <c r="L6094" s="209" t="s">
        <v>5390</v>
      </c>
    </row>
    <row r="6095" spans="1:12" ht="13.5">
      <c r="A6095" s="209" t="s">
        <v>11606</v>
      </c>
      <c r="B6095" s="209" t="s">
        <v>11607</v>
      </c>
      <c r="C6095" s="209" t="s">
        <v>11686</v>
      </c>
      <c r="D6095" s="209" t="s">
        <v>11687</v>
      </c>
      <c r="E6095" s="210" t="s">
        <v>357</v>
      </c>
      <c r="F6095" s="209" t="s">
        <v>357</v>
      </c>
      <c r="G6095" s="209">
        <v>100743</v>
      </c>
      <c r="H6095" s="209" t="s">
        <v>11711</v>
      </c>
      <c r="I6095" s="209" t="s">
        <v>149</v>
      </c>
      <c r="J6095" s="209" t="s">
        <v>5894</v>
      </c>
      <c r="K6095" s="210">
        <v>9.8699999999999992</v>
      </c>
      <c r="L6095" s="209" t="s">
        <v>5390</v>
      </c>
    </row>
    <row r="6096" spans="1:12" ht="13.5">
      <c r="A6096" s="209" t="s">
        <v>11606</v>
      </c>
      <c r="B6096" s="209" t="s">
        <v>11607</v>
      </c>
      <c r="C6096" s="209" t="s">
        <v>11686</v>
      </c>
      <c r="D6096" s="209" t="s">
        <v>11687</v>
      </c>
      <c r="E6096" s="210" t="s">
        <v>357</v>
      </c>
      <c r="F6096" s="209" t="s">
        <v>357</v>
      </c>
      <c r="G6096" s="209">
        <v>100744</v>
      </c>
      <c r="H6096" s="209" t="s">
        <v>11712</v>
      </c>
      <c r="I6096" s="209" t="s">
        <v>149</v>
      </c>
      <c r="J6096" s="209" t="s">
        <v>5894</v>
      </c>
      <c r="K6096" s="210">
        <v>9.83</v>
      </c>
      <c r="L6096" s="209" t="s">
        <v>5390</v>
      </c>
    </row>
    <row r="6097" spans="1:12" ht="13.5">
      <c r="A6097" s="209" t="s">
        <v>11606</v>
      </c>
      <c r="B6097" s="209" t="s">
        <v>11607</v>
      </c>
      <c r="C6097" s="209" t="s">
        <v>11686</v>
      </c>
      <c r="D6097" s="209" t="s">
        <v>11687</v>
      </c>
      <c r="E6097" s="210" t="s">
        <v>357</v>
      </c>
      <c r="F6097" s="209" t="s">
        <v>357</v>
      </c>
      <c r="G6097" s="209">
        <v>100745</v>
      </c>
      <c r="H6097" s="209" t="s">
        <v>11713</v>
      </c>
      <c r="I6097" s="209" t="s">
        <v>149</v>
      </c>
      <c r="J6097" s="209" t="s">
        <v>5894</v>
      </c>
      <c r="K6097" s="210">
        <v>21.07</v>
      </c>
      <c r="L6097" s="209" t="s">
        <v>5390</v>
      </c>
    </row>
    <row r="6098" spans="1:12" ht="13.5">
      <c r="A6098" s="209" t="s">
        <v>11606</v>
      </c>
      <c r="B6098" s="209" t="s">
        <v>11607</v>
      </c>
      <c r="C6098" s="209" t="s">
        <v>11686</v>
      </c>
      <c r="D6098" s="209" t="s">
        <v>11687</v>
      </c>
      <c r="E6098" s="210" t="s">
        <v>357</v>
      </c>
      <c r="F6098" s="209" t="s">
        <v>357</v>
      </c>
      <c r="G6098" s="209">
        <v>100746</v>
      </c>
      <c r="H6098" s="209" t="s">
        <v>11714</v>
      </c>
      <c r="I6098" s="209" t="s">
        <v>149</v>
      </c>
      <c r="J6098" s="209" t="s">
        <v>5894</v>
      </c>
      <c r="K6098" s="210">
        <v>20.64</v>
      </c>
      <c r="L6098" s="209" t="s">
        <v>5390</v>
      </c>
    </row>
    <row r="6099" spans="1:12" ht="13.5">
      <c r="A6099" s="209" t="s">
        <v>11606</v>
      </c>
      <c r="B6099" s="209" t="s">
        <v>11607</v>
      </c>
      <c r="C6099" s="209" t="s">
        <v>11686</v>
      </c>
      <c r="D6099" s="209" t="s">
        <v>11687</v>
      </c>
      <c r="E6099" s="210" t="s">
        <v>357</v>
      </c>
      <c r="F6099" s="209" t="s">
        <v>357</v>
      </c>
      <c r="G6099" s="209">
        <v>100747</v>
      </c>
      <c r="H6099" s="209" t="s">
        <v>11715</v>
      </c>
      <c r="I6099" s="209" t="s">
        <v>149</v>
      </c>
      <c r="J6099" s="209" t="s">
        <v>5447</v>
      </c>
      <c r="K6099" s="210">
        <v>9.9700000000000006</v>
      </c>
      <c r="L6099" s="209" t="s">
        <v>5390</v>
      </c>
    </row>
    <row r="6100" spans="1:12" ht="13.5">
      <c r="A6100" s="209" t="s">
        <v>11606</v>
      </c>
      <c r="B6100" s="209" t="s">
        <v>11607</v>
      </c>
      <c r="C6100" s="209" t="s">
        <v>11686</v>
      </c>
      <c r="D6100" s="209" t="s">
        <v>11687</v>
      </c>
      <c r="E6100" s="210" t="s">
        <v>357</v>
      </c>
      <c r="F6100" s="209" t="s">
        <v>357</v>
      </c>
      <c r="G6100" s="209">
        <v>100748</v>
      </c>
      <c r="H6100" s="209" t="s">
        <v>11716</v>
      </c>
      <c r="I6100" s="209" t="s">
        <v>149</v>
      </c>
      <c r="J6100" s="209" t="s">
        <v>5447</v>
      </c>
      <c r="K6100" s="210">
        <v>9.89</v>
      </c>
      <c r="L6100" s="209" t="s">
        <v>5390</v>
      </c>
    </row>
    <row r="6101" spans="1:12" ht="13.5">
      <c r="A6101" s="209" t="s">
        <v>11606</v>
      </c>
      <c r="B6101" s="209" t="s">
        <v>11607</v>
      </c>
      <c r="C6101" s="209" t="s">
        <v>11686</v>
      </c>
      <c r="D6101" s="209" t="s">
        <v>11687</v>
      </c>
      <c r="E6101" s="210" t="s">
        <v>357</v>
      </c>
      <c r="F6101" s="209" t="s">
        <v>357</v>
      </c>
      <c r="G6101" s="209">
        <v>100749</v>
      </c>
      <c r="H6101" s="209" t="s">
        <v>11717</v>
      </c>
      <c r="I6101" s="209" t="s">
        <v>149</v>
      </c>
      <c r="J6101" s="209" t="s">
        <v>5447</v>
      </c>
      <c r="K6101" s="210">
        <v>21.18</v>
      </c>
      <c r="L6101" s="209" t="s">
        <v>5390</v>
      </c>
    </row>
    <row r="6102" spans="1:12" ht="13.5">
      <c r="A6102" s="209" t="s">
        <v>11606</v>
      </c>
      <c r="B6102" s="209" t="s">
        <v>11607</v>
      </c>
      <c r="C6102" s="209" t="s">
        <v>11686</v>
      </c>
      <c r="D6102" s="209" t="s">
        <v>11687</v>
      </c>
      <c r="E6102" s="210" t="s">
        <v>357</v>
      </c>
      <c r="F6102" s="209" t="s">
        <v>357</v>
      </c>
      <c r="G6102" s="209">
        <v>100750</v>
      </c>
      <c r="H6102" s="209" t="s">
        <v>11718</v>
      </c>
      <c r="I6102" s="209" t="s">
        <v>149</v>
      </c>
      <c r="J6102" s="209" t="s">
        <v>5447</v>
      </c>
      <c r="K6102" s="210">
        <v>20.71</v>
      </c>
      <c r="L6102" s="209" t="s">
        <v>5390</v>
      </c>
    </row>
    <row r="6103" spans="1:12" ht="13.5">
      <c r="A6103" s="209" t="s">
        <v>11606</v>
      </c>
      <c r="B6103" s="209" t="s">
        <v>11607</v>
      </c>
      <c r="C6103" s="209" t="s">
        <v>11686</v>
      </c>
      <c r="D6103" s="209" t="s">
        <v>11687</v>
      </c>
      <c r="E6103" s="210" t="s">
        <v>357</v>
      </c>
      <c r="F6103" s="209" t="s">
        <v>357</v>
      </c>
      <c r="G6103" s="209">
        <v>100751</v>
      </c>
      <c r="H6103" s="209" t="s">
        <v>11719</v>
      </c>
      <c r="I6103" s="209" t="s">
        <v>149</v>
      </c>
      <c r="J6103" s="209" t="s">
        <v>5447</v>
      </c>
      <c r="K6103" s="210">
        <v>38.630000000000003</v>
      </c>
      <c r="L6103" s="209" t="s">
        <v>5390</v>
      </c>
    </row>
    <row r="6104" spans="1:12" ht="13.5">
      <c r="A6104" s="209" t="s">
        <v>11606</v>
      </c>
      <c r="B6104" s="209" t="s">
        <v>11607</v>
      </c>
      <c r="C6104" s="209" t="s">
        <v>11686</v>
      </c>
      <c r="D6104" s="209" t="s">
        <v>11687</v>
      </c>
      <c r="E6104" s="210" t="s">
        <v>357</v>
      </c>
      <c r="F6104" s="209" t="s">
        <v>357</v>
      </c>
      <c r="G6104" s="209">
        <v>100752</v>
      </c>
      <c r="H6104" s="209" t="s">
        <v>11720</v>
      </c>
      <c r="I6104" s="209" t="s">
        <v>149</v>
      </c>
      <c r="J6104" s="209" t="s">
        <v>5447</v>
      </c>
      <c r="K6104" s="210">
        <v>43.79</v>
      </c>
      <c r="L6104" s="209" t="s">
        <v>5390</v>
      </c>
    </row>
    <row r="6105" spans="1:12" ht="13.5">
      <c r="A6105" s="209" t="s">
        <v>11606</v>
      </c>
      <c r="B6105" s="209" t="s">
        <v>11607</v>
      </c>
      <c r="C6105" s="209" t="s">
        <v>11686</v>
      </c>
      <c r="D6105" s="209" t="s">
        <v>11687</v>
      </c>
      <c r="E6105" s="210" t="s">
        <v>357</v>
      </c>
      <c r="F6105" s="209" t="s">
        <v>357</v>
      </c>
      <c r="G6105" s="209">
        <v>100753</v>
      </c>
      <c r="H6105" s="209" t="s">
        <v>11721</v>
      </c>
      <c r="I6105" s="209" t="s">
        <v>149</v>
      </c>
      <c r="J6105" s="209" t="s">
        <v>5447</v>
      </c>
      <c r="K6105" s="210">
        <v>18.600000000000001</v>
      </c>
      <c r="L6105" s="209" t="s">
        <v>5390</v>
      </c>
    </row>
    <row r="6106" spans="1:12" ht="13.5">
      <c r="A6106" s="209" t="s">
        <v>11606</v>
      </c>
      <c r="B6106" s="209" t="s">
        <v>11607</v>
      </c>
      <c r="C6106" s="209" t="s">
        <v>11686</v>
      </c>
      <c r="D6106" s="209" t="s">
        <v>11687</v>
      </c>
      <c r="E6106" s="210" t="s">
        <v>357</v>
      </c>
      <c r="F6106" s="209" t="s">
        <v>357</v>
      </c>
      <c r="G6106" s="209">
        <v>100754</v>
      </c>
      <c r="H6106" s="209" t="s">
        <v>11722</v>
      </c>
      <c r="I6106" s="209" t="s">
        <v>149</v>
      </c>
      <c r="J6106" s="209" t="s">
        <v>5447</v>
      </c>
      <c r="K6106" s="210">
        <v>24.14</v>
      </c>
      <c r="L6106" s="209" t="s">
        <v>5390</v>
      </c>
    </row>
    <row r="6107" spans="1:12" ht="13.5">
      <c r="A6107" s="209" t="s">
        <v>11606</v>
      </c>
      <c r="B6107" s="209" t="s">
        <v>11607</v>
      </c>
      <c r="C6107" s="209" t="s">
        <v>11686</v>
      </c>
      <c r="D6107" s="209" t="s">
        <v>11687</v>
      </c>
      <c r="E6107" s="210" t="s">
        <v>357</v>
      </c>
      <c r="F6107" s="209" t="s">
        <v>357</v>
      </c>
      <c r="G6107" s="209">
        <v>100757</v>
      </c>
      <c r="H6107" s="209" t="s">
        <v>11723</v>
      </c>
      <c r="I6107" s="209" t="s">
        <v>149</v>
      </c>
      <c r="J6107" s="209" t="s">
        <v>5447</v>
      </c>
      <c r="K6107" s="210">
        <v>42.67</v>
      </c>
      <c r="L6107" s="209" t="s">
        <v>5390</v>
      </c>
    </row>
    <row r="6108" spans="1:12" ht="13.5">
      <c r="A6108" s="209" t="s">
        <v>11606</v>
      </c>
      <c r="B6108" s="209" t="s">
        <v>11607</v>
      </c>
      <c r="C6108" s="209" t="s">
        <v>11686</v>
      </c>
      <c r="D6108" s="209" t="s">
        <v>11687</v>
      </c>
      <c r="E6108" s="210" t="s">
        <v>357</v>
      </c>
      <c r="F6108" s="209" t="s">
        <v>357</v>
      </c>
      <c r="G6108" s="209">
        <v>100758</v>
      </c>
      <c r="H6108" s="209" t="s">
        <v>11724</v>
      </c>
      <c r="I6108" s="209" t="s">
        <v>149</v>
      </c>
      <c r="J6108" s="209" t="s">
        <v>5447</v>
      </c>
      <c r="K6108" s="210">
        <v>41.62</v>
      </c>
      <c r="L6108" s="209" t="s">
        <v>5390</v>
      </c>
    </row>
    <row r="6109" spans="1:12" ht="13.5">
      <c r="A6109" s="209" t="s">
        <v>11606</v>
      </c>
      <c r="B6109" s="209" t="s">
        <v>11607</v>
      </c>
      <c r="C6109" s="209" t="s">
        <v>11686</v>
      </c>
      <c r="D6109" s="209" t="s">
        <v>11687</v>
      </c>
      <c r="E6109" s="210" t="s">
        <v>357</v>
      </c>
      <c r="F6109" s="209" t="s">
        <v>357</v>
      </c>
      <c r="G6109" s="209">
        <v>100759</v>
      </c>
      <c r="H6109" s="209" t="s">
        <v>11725</v>
      </c>
      <c r="I6109" s="209" t="s">
        <v>149</v>
      </c>
      <c r="J6109" s="209" t="s">
        <v>5894</v>
      </c>
      <c r="K6109" s="210">
        <v>42.16</v>
      </c>
      <c r="L6109" s="209" t="s">
        <v>5390</v>
      </c>
    </row>
    <row r="6110" spans="1:12" ht="13.5">
      <c r="A6110" s="209" t="s">
        <v>11606</v>
      </c>
      <c r="B6110" s="209" t="s">
        <v>11607</v>
      </c>
      <c r="C6110" s="209" t="s">
        <v>11686</v>
      </c>
      <c r="D6110" s="209" t="s">
        <v>11687</v>
      </c>
      <c r="E6110" s="210" t="s">
        <v>357</v>
      </c>
      <c r="F6110" s="209" t="s">
        <v>357</v>
      </c>
      <c r="G6110" s="209">
        <v>100760</v>
      </c>
      <c r="H6110" s="209" t="s">
        <v>11726</v>
      </c>
      <c r="I6110" s="209" t="s">
        <v>149</v>
      </c>
      <c r="J6110" s="209" t="s">
        <v>5894</v>
      </c>
      <c r="K6110" s="210">
        <v>41.31</v>
      </c>
      <c r="L6110" s="209" t="s">
        <v>5390</v>
      </c>
    </row>
    <row r="6111" spans="1:12" ht="13.5">
      <c r="A6111" s="209" t="s">
        <v>11606</v>
      </c>
      <c r="B6111" s="209" t="s">
        <v>11607</v>
      </c>
      <c r="C6111" s="209" t="s">
        <v>11686</v>
      </c>
      <c r="D6111" s="209" t="s">
        <v>11687</v>
      </c>
      <c r="E6111" s="210" t="s">
        <v>357</v>
      </c>
      <c r="F6111" s="209" t="s">
        <v>357</v>
      </c>
      <c r="G6111" s="209">
        <v>100761</v>
      </c>
      <c r="H6111" s="209" t="s">
        <v>11727</v>
      </c>
      <c r="I6111" s="209" t="s">
        <v>149</v>
      </c>
      <c r="J6111" s="209" t="s">
        <v>5447</v>
      </c>
      <c r="K6111" s="210">
        <v>42.37</v>
      </c>
      <c r="L6111" s="209" t="s">
        <v>5390</v>
      </c>
    </row>
    <row r="6112" spans="1:12" ht="13.5">
      <c r="A6112" s="209" t="s">
        <v>11606</v>
      </c>
      <c r="B6112" s="209" t="s">
        <v>11607</v>
      </c>
      <c r="C6112" s="209" t="s">
        <v>11686</v>
      </c>
      <c r="D6112" s="209" t="s">
        <v>11687</v>
      </c>
      <c r="E6112" s="210" t="s">
        <v>357</v>
      </c>
      <c r="F6112" s="209" t="s">
        <v>357</v>
      </c>
      <c r="G6112" s="209">
        <v>100762</v>
      </c>
      <c r="H6112" s="209" t="s">
        <v>11728</v>
      </c>
      <c r="I6112" s="209" t="s">
        <v>149</v>
      </c>
      <c r="J6112" s="209" t="s">
        <v>5447</v>
      </c>
      <c r="K6112" s="210">
        <v>41.44</v>
      </c>
      <c r="L6112" s="209" t="s">
        <v>5390</v>
      </c>
    </row>
    <row r="6113" spans="1:12" ht="13.5">
      <c r="A6113" s="209" t="s">
        <v>11606</v>
      </c>
      <c r="B6113" s="209" t="s">
        <v>11607</v>
      </c>
      <c r="C6113" s="209" t="s">
        <v>11729</v>
      </c>
      <c r="D6113" s="209" t="s">
        <v>11730</v>
      </c>
      <c r="E6113" s="210" t="s">
        <v>357</v>
      </c>
      <c r="F6113" s="209" t="s">
        <v>357</v>
      </c>
      <c r="G6113" s="209">
        <v>102488</v>
      </c>
      <c r="H6113" s="209" t="s">
        <v>11731</v>
      </c>
      <c r="I6113" s="209" t="s">
        <v>149</v>
      </c>
      <c r="J6113" s="209" t="s">
        <v>5389</v>
      </c>
      <c r="K6113" s="210">
        <v>2.86</v>
      </c>
      <c r="L6113" s="209" t="s">
        <v>5390</v>
      </c>
    </row>
    <row r="6114" spans="1:12" ht="13.5">
      <c r="A6114" s="209" t="s">
        <v>11606</v>
      </c>
      <c r="B6114" s="209" t="s">
        <v>11607</v>
      </c>
      <c r="C6114" s="209" t="s">
        <v>11729</v>
      </c>
      <c r="D6114" s="209" t="s">
        <v>11730</v>
      </c>
      <c r="E6114" s="210" t="s">
        <v>357</v>
      </c>
      <c r="F6114" s="209" t="s">
        <v>357</v>
      </c>
      <c r="G6114" s="209">
        <v>102489</v>
      </c>
      <c r="H6114" s="209" t="s">
        <v>11732</v>
      </c>
      <c r="I6114" s="209" t="s">
        <v>149</v>
      </c>
      <c r="J6114" s="209" t="s">
        <v>5447</v>
      </c>
      <c r="K6114" s="210">
        <v>26.8</v>
      </c>
      <c r="L6114" s="209" t="s">
        <v>5390</v>
      </c>
    </row>
    <row r="6115" spans="1:12" ht="13.5">
      <c r="A6115" s="209" t="s">
        <v>11606</v>
      </c>
      <c r="B6115" s="209" t="s">
        <v>11607</v>
      </c>
      <c r="C6115" s="209" t="s">
        <v>11729</v>
      </c>
      <c r="D6115" s="209" t="s">
        <v>11730</v>
      </c>
      <c r="E6115" s="210" t="s">
        <v>357</v>
      </c>
      <c r="F6115" s="209" t="s">
        <v>357</v>
      </c>
      <c r="G6115" s="209">
        <v>102491</v>
      </c>
      <c r="H6115" s="209" t="s">
        <v>11733</v>
      </c>
      <c r="I6115" s="209" t="s">
        <v>149</v>
      </c>
      <c r="J6115" s="209" t="s">
        <v>5447</v>
      </c>
      <c r="K6115" s="210">
        <v>16.86</v>
      </c>
      <c r="L6115" s="209" t="s">
        <v>5390</v>
      </c>
    </row>
    <row r="6116" spans="1:12" ht="13.5">
      <c r="A6116" s="209" t="s">
        <v>11606</v>
      </c>
      <c r="B6116" s="209" t="s">
        <v>11607</v>
      </c>
      <c r="C6116" s="209" t="s">
        <v>11729</v>
      </c>
      <c r="D6116" s="209" t="s">
        <v>11730</v>
      </c>
      <c r="E6116" s="210" t="s">
        <v>357</v>
      </c>
      <c r="F6116" s="209" t="s">
        <v>357</v>
      </c>
      <c r="G6116" s="209">
        <v>102492</v>
      </c>
      <c r="H6116" s="209" t="s">
        <v>11734</v>
      </c>
      <c r="I6116" s="209" t="s">
        <v>149</v>
      </c>
      <c r="J6116" s="209" t="s">
        <v>5447</v>
      </c>
      <c r="K6116" s="210">
        <v>21.47</v>
      </c>
      <c r="L6116" s="209" t="s">
        <v>5390</v>
      </c>
    </row>
    <row r="6117" spans="1:12" ht="13.5">
      <c r="A6117" s="209" t="s">
        <v>11606</v>
      </c>
      <c r="B6117" s="209" t="s">
        <v>11607</v>
      </c>
      <c r="C6117" s="209" t="s">
        <v>11729</v>
      </c>
      <c r="D6117" s="209" t="s">
        <v>11730</v>
      </c>
      <c r="E6117" s="210" t="s">
        <v>357</v>
      </c>
      <c r="F6117" s="209" t="s">
        <v>357</v>
      </c>
      <c r="G6117" s="209">
        <v>102494</v>
      </c>
      <c r="H6117" s="209" t="s">
        <v>11735</v>
      </c>
      <c r="I6117" s="209" t="s">
        <v>149</v>
      </c>
      <c r="J6117" s="209" t="s">
        <v>5447</v>
      </c>
      <c r="K6117" s="210">
        <v>59.62</v>
      </c>
      <c r="L6117" s="209" t="s">
        <v>5390</v>
      </c>
    </row>
    <row r="6118" spans="1:12" ht="13.5">
      <c r="A6118" s="209" t="s">
        <v>11606</v>
      </c>
      <c r="B6118" s="209" t="s">
        <v>11607</v>
      </c>
      <c r="C6118" s="209" t="s">
        <v>11729</v>
      </c>
      <c r="D6118" s="209" t="s">
        <v>11730</v>
      </c>
      <c r="E6118" s="210" t="s">
        <v>357</v>
      </c>
      <c r="F6118" s="209" t="s">
        <v>357</v>
      </c>
      <c r="G6118" s="209">
        <v>102496</v>
      </c>
      <c r="H6118" s="209" t="s">
        <v>11736</v>
      </c>
      <c r="I6118" s="209" t="s">
        <v>148</v>
      </c>
      <c r="J6118" s="209" t="s">
        <v>5447</v>
      </c>
      <c r="K6118" s="210">
        <v>12.08</v>
      </c>
      <c r="L6118" s="209" t="s">
        <v>5390</v>
      </c>
    </row>
    <row r="6119" spans="1:12" ht="13.5">
      <c r="A6119" s="209" t="s">
        <v>11606</v>
      </c>
      <c r="B6119" s="209" t="s">
        <v>11607</v>
      </c>
      <c r="C6119" s="209" t="s">
        <v>11729</v>
      </c>
      <c r="D6119" s="209" t="s">
        <v>11730</v>
      </c>
      <c r="E6119" s="210" t="s">
        <v>357</v>
      </c>
      <c r="F6119" s="209" t="s">
        <v>357</v>
      </c>
      <c r="G6119" s="209">
        <v>102497</v>
      </c>
      <c r="H6119" s="209" t="s">
        <v>11737</v>
      </c>
      <c r="I6119" s="209" t="s">
        <v>148</v>
      </c>
      <c r="J6119" s="209" t="s">
        <v>5447</v>
      </c>
      <c r="K6119" s="210">
        <v>4.2699999999999996</v>
      </c>
      <c r="L6119" s="209" t="s">
        <v>5390</v>
      </c>
    </row>
    <row r="6120" spans="1:12" ht="13.5">
      <c r="A6120" s="209" t="s">
        <v>11606</v>
      </c>
      <c r="B6120" s="209" t="s">
        <v>11607</v>
      </c>
      <c r="C6120" s="209" t="s">
        <v>11729</v>
      </c>
      <c r="D6120" s="209" t="s">
        <v>11730</v>
      </c>
      <c r="E6120" s="210" t="s">
        <v>357</v>
      </c>
      <c r="F6120" s="209" t="s">
        <v>357</v>
      </c>
      <c r="G6120" s="209">
        <v>102498</v>
      </c>
      <c r="H6120" s="209" t="s">
        <v>11738</v>
      </c>
      <c r="I6120" s="209" t="s">
        <v>148</v>
      </c>
      <c r="J6120" s="209" t="s">
        <v>5447</v>
      </c>
      <c r="K6120" s="210">
        <v>1.29</v>
      </c>
      <c r="L6120" s="209" t="s">
        <v>5390</v>
      </c>
    </row>
    <row r="6121" spans="1:12" ht="13.5">
      <c r="A6121" s="209" t="s">
        <v>11606</v>
      </c>
      <c r="B6121" s="209" t="s">
        <v>11607</v>
      </c>
      <c r="C6121" s="209" t="s">
        <v>11729</v>
      </c>
      <c r="D6121" s="209" t="s">
        <v>11730</v>
      </c>
      <c r="E6121" s="210" t="s">
        <v>357</v>
      </c>
      <c r="F6121" s="209" t="s">
        <v>357</v>
      </c>
      <c r="G6121" s="209">
        <v>102499</v>
      </c>
      <c r="H6121" s="209" t="s">
        <v>11739</v>
      </c>
      <c r="I6121" s="209" t="s">
        <v>149</v>
      </c>
      <c r="J6121" s="209" t="s">
        <v>5447</v>
      </c>
      <c r="K6121" s="210">
        <v>2.81</v>
      </c>
      <c r="L6121" s="209" t="s">
        <v>5390</v>
      </c>
    </row>
    <row r="6122" spans="1:12" ht="13.5">
      <c r="A6122" s="209" t="s">
        <v>11606</v>
      </c>
      <c r="B6122" s="209" t="s">
        <v>11607</v>
      </c>
      <c r="C6122" s="209" t="s">
        <v>11729</v>
      </c>
      <c r="D6122" s="209" t="s">
        <v>11730</v>
      </c>
      <c r="E6122" s="210" t="s">
        <v>357</v>
      </c>
      <c r="F6122" s="209" t="s">
        <v>357</v>
      </c>
      <c r="G6122" s="209">
        <v>102500</v>
      </c>
      <c r="H6122" s="209" t="s">
        <v>11740</v>
      </c>
      <c r="I6122" s="209" t="s">
        <v>148</v>
      </c>
      <c r="J6122" s="209" t="s">
        <v>5447</v>
      </c>
      <c r="K6122" s="210">
        <v>3.73</v>
      </c>
      <c r="L6122" s="209" t="s">
        <v>5390</v>
      </c>
    </row>
    <row r="6123" spans="1:12" ht="13.5">
      <c r="A6123" s="209" t="s">
        <v>11606</v>
      </c>
      <c r="B6123" s="209" t="s">
        <v>11607</v>
      </c>
      <c r="C6123" s="209" t="s">
        <v>11729</v>
      </c>
      <c r="D6123" s="209" t="s">
        <v>11730</v>
      </c>
      <c r="E6123" s="210" t="s">
        <v>357</v>
      </c>
      <c r="F6123" s="209" t="s">
        <v>357</v>
      </c>
      <c r="G6123" s="209">
        <v>102501</v>
      </c>
      <c r="H6123" s="209" t="s">
        <v>11741</v>
      </c>
      <c r="I6123" s="209" t="s">
        <v>149</v>
      </c>
      <c r="J6123" s="209" t="s">
        <v>5447</v>
      </c>
      <c r="K6123" s="210">
        <v>20.76</v>
      </c>
      <c r="L6123" s="209" t="s">
        <v>5390</v>
      </c>
    </row>
    <row r="6124" spans="1:12" ht="13.5">
      <c r="A6124" s="209" t="s">
        <v>11606</v>
      </c>
      <c r="B6124" s="209" t="s">
        <v>11607</v>
      </c>
      <c r="C6124" s="209" t="s">
        <v>11729</v>
      </c>
      <c r="D6124" s="209" t="s">
        <v>11730</v>
      </c>
      <c r="E6124" s="210" t="s">
        <v>357</v>
      </c>
      <c r="F6124" s="209" t="s">
        <v>357</v>
      </c>
      <c r="G6124" s="209">
        <v>102504</v>
      </c>
      <c r="H6124" s="209" t="s">
        <v>11742</v>
      </c>
      <c r="I6124" s="209" t="s">
        <v>148</v>
      </c>
      <c r="J6124" s="209" t="s">
        <v>5447</v>
      </c>
      <c r="K6124" s="210">
        <v>8.09</v>
      </c>
      <c r="L6124" s="209" t="s">
        <v>5390</v>
      </c>
    </row>
    <row r="6125" spans="1:12" ht="13.5">
      <c r="A6125" s="209" t="s">
        <v>11606</v>
      </c>
      <c r="B6125" s="209" t="s">
        <v>11607</v>
      </c>
      <c r="C6125" s="209" t="s">
        <v>11729</v>
      </c>
      <c r="D6125" s="209" t="s">
        <v>11730</v>
      </c>
      <c r="E6125" s="210" t="s">
        <v>357</v>
      </c>
      <c r="F6125" s="209" t="s">
        <v>357</v>
      </c>
      <c r="G6125" s="209">
        <v>102505</v>
      </c>
      <c r="H6125" s="209" t="s">
        <v>11743</v>
      </c>
      <c r="I6125" s="209" t="s">
        <v>148</v>
      </c>
      <c r="J6125" s="209" t="s">
        <v>5447</v>
      </c>
      <c r="K6125" s="210">
        <v>8.1999999999999993</v>
      </c>
      <c r="L6125" s="209" t="s">
        <v>5390</v>
      </c>
    </row>
    <row r="6126" spans="1:12" ht="13.5">
      <c r="A6126" s="209" t="s">
        <v>11606</v>
      </c>
      <c r="B6126" s="209" t="s">
        <v>11607</v>
      </c>
      <c r="C6126" s="209" t="s">
        <v>11729</v>
      </c>
      <c r="D6126" s="209" t="s">
        <v>11730</v>
      </c>
      <c r="E6126" s="210" t="s">
        <v>357</v>
      </c>
      <c r="F6126" s="209" t="s">
        <v>357</v>
      </c>
      <c r="G6126" s="209">
        <v>102506</v>
      </c>
      <c r="H6126" s="209" t="s">
        <v>11744</v>
      </c>
      <c r="I6126" s="209" t="s">
        <v>148</v>
      </c>
      <c r="J6126" s="209" t="s">
        <v>5447</v>
      </c>
      <c r="K6126" s="210">
        <v>9.08</v>
      </c>
      <c r="L6126" s="209" t="s">
        <v>5390</v>
      </c>
    </row>
    <row r="6127" spans="1:12" ht="13.5">
      <c r="A6127" s="209" t="s">
        <v>11606</v>
      </c>
      <c r="B6127" s="209" t="s">
        <v>11607</v>
      </c>
      <c r="C6127" s="209" t="s">
        <v>11729</v>
      </c>
      <c r="D6127" s="209" t="s">
        <v>11730</v>
      </c>
      <c r="E6127" s="210" t="s">
        <v>357</v>
      </c>
      <c r="F6127" s="209" t="s">
        <v>357</v>
      </c>
      <c r="G6127" s="209">
        <v>102507</v>
      </c>
      <c r="H6127" s="209" t="s">
        <v>11745</v>
      </c>
      <c r="I6127" s="209" t="s">
        <v>148</v>
      </c>
      <c r="J6127" s="209" t="s">
        <v>5447</v>
      </c>
      <c r="K6127" s="210">
        <v>5.71</v>
      </c>
      <c r="L6127" s="209" t="s">
        <v>5390</v>
      </c>
    </row>
    <row r="6128" spans="1:12" ht="13.5">
      <c r="A6128" s="209" t="s">
        <v>11606</v>
      </c>
      <c r="B6128" s="209" t="s">
        <v>11607</v>
      </c>
      <c r="C6128" s="209" t="s">
        <v>11729</v>
      </c>
      <c r="D6128" s="209" t="s">
        <v>11730</v>
      </c>
      <c r="E6128" s="210" t="s">
        <v>357</v>
      </c>
      <c r="F6128" s="209" t="s">
        <v>357</v>
      </c>
      <c r="G6128" s="209">
        <v>102508</v>
      </c>
      <c r="H6128" s="209" t="s">
        <v>11746</v>
      </c>
      <c r="I6128" s="209" t="s">
        <v>149</v>
      </c>
      <c r="J6128" s="209" t="s">
        <v>5447</v>
      </c>
      <c r="K6128" s="210">
        <v>40.93</v>
      </c>
      <c r="L6128" s="209" t="s">
        <v>5390</v>
      </c>
    </row>
    <row r="6129" spans="1:12" ht="13.5">
      <c r="A6129" s="209" t="s">
        <v>11606</v>
      </c>
      <c r="B6129" s="209" t="s">
        <v>11607</v>
      </c>
      <c r="C6129" s="209" t="s">
        <v>11729</v>
      </c>
      <c r="D6129" s="209" t="s">
        <v>11730</v>
      </c>
      <c r="E6129" s="210" t="s">
        <v>357</v>
      </c>
      <c r="F6129" s="209" t="s">
        <v>357</v>
      </c>
      <c r="G6129" s="209">
        <v>102509</v>
      </c>
      <c r="H6129" s="209" t="s">
        <v>11747</v>
      </c>
      <c r="I6129" s="209" t="s">
        <v>149</v>
      </c>
      <c r="J6129" s="209" t="s">
        <v>5447</v>
      </c>
      <c r="K6129" s="210">
        <v>21.4</v>
      </c>
      <c r="L6129" s="209" t="s">
        <v>5390</v>
      </c>
    </row>
    <row r="6130" spans="1:12" ht="13.5">
      <c r="A6130" s="209" t="s">
        <v>11606</v>
      </c>
      <c r="B6130" s="209" t="s">
        <v>11607</v>
      </c>
      <c r="C6130" s="209" t="s">
        <v>11729</v>
      </c>
      <c r="D6130" s="209" t="s">
        <v>11730</v>
      </c>
      <c r="E6130" s="210" t="s">
        <v>357</v>
      </c>
      <c r="F6130" s="209" t="s">
        <v>357</v>
      </c>
      <c r="G6130" s="209">
        <v>102512</v>
      </c>
      <c r="H6130" s="209" t="s">
        <v>11748</v>
      </c>
      <c r="I6130" s="209" t="s">
        <v>148</v>
      </c>
      <c r="J6130" s="209" t="s">
        <v>5389</v>
      </c>
      <c r="K6130" s="210">
        <v>4.59</v>
      </c>
      <c r="L6130" s="209" t="s">
        <v>5390</v>
      </c>
    </row>
    <row r="6131" spans="1:12" ht="13.5">
      <c r="A6131" s="209" t="s">
        <v>11606</v>
      </c>
      <c r="B6131" s="209" t="s">
        <v>11607</v>
      </c>
      <c r="C6131" s="209" t="s">
        <v>11729</v>
      </c>
      <c r="D6131" s="209" t="s">
        <v>11730</v>
      </c>
      <c r="E6131" s="210" t="s">
        <v>357</v>
      </c>
      <c r="F6131" s="209" t="s">
        <v>357</v>
      </c>
      <c r="G6131" s="209">
        <v>102513</v>
      </c>
      <c r="H6131" s="209" t="s">
        <v>11749</v>
      </c>
      <c r="I6131" s="209" t="s">
        <v>149</v>
      </c>
      <c r="J6131" s="209" t="s">
        <v>5447</v>
      </c>
      <c r="K6131" s="210">
        <v>39.35</v>
      </c>
      <c r="L6131" s="209" t="s">
        <v>5390</v>
      </c>
    </row>
    <row r="6132" spans="1:12" ht="13.5">
      <c r="A6132" s="209" t="s">
        <v>11606</v>
      </c>
      <c r="B6132" s="209" t="s">
        <v>11607</v>
      </c>
      <c r="C6132" s="209" t="s">
        <v>11729</v>
      </c>
      <c r="D6132" s="209" t="s">
        <v>11730</v>
      </c>
      <c r="E6132" s="210" t="s">
        <v>357</v>
      </c>
      <c r="F6132" s="209" t="s">
        <v>357</v>
      </c>
      <c r="G6132" s="209">
        <v>102520</v>
      </c>
      <c r="H6132" s="209" t="s">
        <v>11750</v>
      </c>
      <c r="I6132" s="209" t="s">
        <v>149</v>
      </c>
      <c r="J6132" s="209" t="s">
        <v>5447</v>
      </c>
      <c r="K6132" s="210">
        <v>66.709999999999994</v>
      </c>
      <c r="L6132" s="209" t="s">
        <v>5390</v>
      </c>
    </row>
    <row r="6133" spans="1:12" ht="13.5">
      <c r="A6133" s="209" t="s">
        <v>11751</v>
      </c>
      <c r="B6133" s="209" t="s">
        <v>11752</v>
      </c>
      <c r="C6133" s="209" t="s">
        <v>11753</v>
      </c>
      <c r="D6133" s="209" t="s">
        <v>11754</v>
      </c>
      <c r="E6133" s="210" t="s">
        <v>357</v>
      </c>
      <c r="F6133" s="209" t="s">
        <v>357</v>
      </c>
      <c r="G6133" s="209">
        <v>101749</v>
      </c>
      <c r="H6133" s="209" t="s">
        <v>11755</v>
      </c>
      <c r="I6133" s="209" t="s">
        <v>149</v>
      </c>
      <c r="J6133" s="209" t="s">
        <v>5389</v>
      </c>
      <c r="K6133" s="210">
        <v>53.85</v>
      </c>
      <c r="L6133" s="209" t="s">
        <v>5390</v>
      </c>
    </row>
    <row r="6134" spans="1:12" ht="13.5">
      <c r="A6134" s="209" t="s">
        <v>11751</v>
      </c>
      <c r="B6134" s="209" t="s">
        <v>11752</v>
      </c>
      <c r="C6134" s="209" t="s">
        <v>11753</v>
      </c>
      <c r="D6134" s="209" t="s">
        <v>11754</v>
      </c>
      <c r="E6134" s="210" t="s">
        <v>357</v>
      </c>
      <c r="F6134" s="209" t="s">
        <v>357</v>
      </c>
      <c r="G6134" s="209">
        <v>101750</v>
      </c>
      <c r="H6134" s="209" t="s">
        <v>11756</v>
      </c>
      <c r="I6134" s="209" t="s">
        <v>149</v>
      </c>
      <c r="J6134" s="209" t="s">
        <v>5389</v>
      </c>
      <c r="K6134" s="210">
        <v>51.71</v>
      </c>
      <c r="L6134" s="209" t="s">
        <v>5390</v>
      </c>
    </row>
    <row r="6135" spans="1:12" ht="13.5">
      <c r="A6135" s="209" t="s">
        <v>11751</v>
      </c>
      <c r="B6135" s="209" t="s">
        <v>11752</v>
      </c>
      <c r="C6135" s="209" t="s">
        <v>11757</v>
      </c>
      <c r="D6135" s="209" t="s">
        <v>11758</v>
      </c>
      <c r="E6135" s="210" t="s">
        <v>357</v>
      </c>
      <c r="F6135" s="209" t="s">
        <v>357</v>
      </c>
      <c r="G6135" s="209">
        <v>101729</v>
      </c>
      <c r="H6135" s="209" t="s">
        <v>11759</v>
      </c>
      <c r="I6135" s="209" t="s">
        <v>149</v>
      </c>
      <c r="J6135" s="209" t="s">
        <v>5389</v>
      </c>
      <c r="K6135" s="210">
        <v>221.82</v>
      </c>
      <c r="L6135" s="209" t="s">
        <v>5390</v>
      </c>
    </row>
    <row r="6136" spans="1:12" ht="13.5">
      <c r="A6136" s="209" t="s">
        <v>11751</v>
      </c>
      <c r="B6136" s="209" t="s">
        <v>11752</v>
      </c>
      <c r="C6136" s="209" t="s">
        <v>11757</v>
      </c>
      <c r="D6136" s="209" t="s">
        <v>11758</v>
      </c>
      <c r="E6136" s="210" t="s">
        <v>357</v>
      </c>
      <c r="F6136" s="209" t="s">
        <v>357</v>
      </c>
      <c r="G6136" s="209">
        <v>101746</v>
      </c>
      <c r="H6136" s="209" t="s">
        <v>11760</v>
      </c>
      <c r="I6136" s="209" t="s">
        <v>149</v>
      </c>
      <c r="J6136" s="209" t="s">
        <v>5389</v>
      </c>
      <c r="K6136" s="210">
        <v>349.76</v>
      </c>
      <c r="L6136" s="209" t="s">
        <v>5390</v>
      </c>
    </row>
    <row r="6137" spans="1:12" ht="13.5">
      <c r="A6137" s="209" t="s">
        <v>11751</v>
      </c>
      <c r="B6137" s="209" t="s">
        <v>11752</v>
      </c>
      <c r="C6137" s="209" t="s">
        <v>11757</v>
      </c>
      <c r="D6137" s="209" t="s">
        <v>11758</v>
      </c>
      <c r="E6137" s="210" t="s">
        <v>357</v>
      </c>
      <c r="F6137" s="209" t="s">
        <v>357</v>
      </c>
      <c r="G6137" s="209">
        <v>101751</v>
      </c>
      <c r="H6137" s="209" t="s">
        <v>11761</v>
      </c>
      <c r="I6137" s="209" t="s">
        <v>149</v>
      </c>
      <c r="J6137" s="209" t="s">
        <v>5389</v>
      </c>
      <c r="K6137" s="210">
        <v>226.97</v>
      </c>
      <c r="L6137" s="209" t="s">
        <v>5390</v>
      </c>
    </row>
    <row r="6138" spans="1:12" ht="13.5">
      <c r="A6138" s="209" t="s">
        <v>11751</v>
      </c>
      <c r="B6138" s="209" t="s">
        <v>11752</v>
      </c>
      <c r="C6138" s="209" t="s">
        <v>11762</v>
      </c>
      <c r="D6138" s="209" t="s">
        <v>11763</v>
      </c>
      <c r="E6138" s="210" t="s">
        <v>357</v>
      </c>
      <c r="F6138" s="209" t="s">
        <v>357</v>
      </c>
      <c r="G6138" s="209">
        <v>87246</v>
      </c>
      <c r="H6138" s="209" t="s">
        <v>11764</v>
      </c>
      <c r="I6138" s="209" t="s">
        <v>149</v>
      </c>
      <c r="J6138" s="209" t="s">
        <v>5447</v>
      </c>
      <c r="K6138" s="210">
        <v>65.3</v>
      </c>
      <c r="L6138" s="209" t="s">
        <v>5390</v>
      </c>
    </row>
    <row r="6139" spans="1:12" ht="13.5">
      <c r="A6139" s="209" t="s">
        <v>11751</v>
      </c>
      <c r="B6139" s="209" t="s">
        <v>11752</v>
      </c>
      <c r="C6139" s="209" t="s">
        <v>11762</v>
      </c>
      <c r="D6139" s="209" t="s">
        <v>11763</v>
      </c>
      <c r="E6139" s="210" t="s">
        <v>357</v>
      </c>
      <c r="F6139" s="209" t="s">
        <v>357</v>
      </c>
      <c r="G6139" s="209">
        <v>87247</v>
      </c>
      <c r="H6139" s="209" t="s">
        <v>11765</v>
      </c>
      <c r="I6139" s="209" t="s">
        <v>149</v>
      </c>
      <c r="J6139" s="209" t="s">
        <v>5447</v>
      </c>
      <c r="K6139" s="210">
        <v>59.7</v>
      </c>
      <c r="L6139" s="209" t="s">
        <v>5390</v>
      </c>
    </row>
    <row r="6140" spans="1:12" ht="13.5">
      <c r="A6140" s="209" t="s">
        <v>11751</v>
      </c>
      <c r="B6140" s="209" t="s">
        <v>11752</v>
      </c>
      <c r="C6140" s="209" t="s">
        <v>11762</v>
      </c>
      <c r="D6140" s="209" t="s">
        <v>11763</v>
      </c>
      <c r="E6140" s="210" t="s">
        <v>357</v>
      </c>
      <c r="F6140" s="209" t="s">
        <v>357</v>
      </c>
      <c r="G6140" s="209">
        <v>87248</v>
      </c>
      <c r="H6140" s="209" t="s">
        <v>11766</v>
      </c>
      <c r="I6140" s="209" t="s">
        <v>149</v>
      </c>
      <c r="J6140" s="209" t="s">
        <v>5447</v>
      </c>
      <c r="K6140" s="210">
        <v>53.93</v>
      </c>
      <c r="L6140" s="209" t="s">
        <v>5390</v>
      </c>
    </row>
    <row r="6141" spans="1:12" ht="13.5">
      <c r="A6141" s="209" t="s">
        <v>11751</v>
      </c>
      <c r="B6141" s="209" t="s">
        <v>11752</v>
      </c>
      <c r="C6141" s="209" t="s">
        <v>11762</v>
      </c>
      <c r="D6141" s="209" t="s">
        <v>11763</v>
      </c>
      <c r="E6141" s="210" t="s">
        <v>357</v>
      </c>
      <c r="F6141" s="209" t="s">
        <v>357</v>
      </c>
      <c r="G6141" s="209">
        <v>87249</v>
      </c>
      <c r="H6141" s="209" t="s">
        <v>11767</v>
      </c>
      <c r="I6141" s="209" t="s">
        <v>149</v>
      </c>
      <c r="J6141" s="209" t="s">
        <v>5447</v>
      </c>
      <c r="K6141" s="210">
        <v>69.09</v>
      </c>
      <c r="L6141" s="209" t="s">
        <v>5390</v>
      </c>
    </row>
    <row r="6142" spans="1:12" ht="13.5">
      <c r="A6142" s="209" t="s">
        <v>11751</v>
      </c>
      <c r="B6142" s="209" t="s">
        <v>11752</v>
      </c>
      <c r="C6142" s="209" t="s">
        <v>11762</v>
      </c>
      <c r="D6142" s="209" t="s">
        <v>11763</v>
      </c>
      <c r="E6142" s="210" t="s">
        <v>357</v>
      </c>
      <c r="F6142" s="209" t="s">
        <v>357</v>
      </c>
      <c r="G6142" s="209">
        <v>87250</v>
      </c>
      <c r="H6142" s="209" t="s">
        <v>11768</v>
      </c>
      <c r="I6142" s="209" t="s">
        <v>149</v>
      </c>
      <c r="J6142" s="209" t="s">
        <v>5447</v>
      </c>
      <c r="K6142" s="210">
        <v>60.65</v>
      </c>
      <c r="L6142" s="209" t="s">
        <v>5390</v>
      </c>
    </row>
    <row r="6143" spans="1:12" ht="13.5">
      <c r="A6143" s="209" t="s">
        <v>11751</v>
      </c>
      <c r="B6143" s="209" t="s">
        <v>11752</v>
      </c>
      <c r="C6143" s="209" t="s">
        <v>11762</v>
      </c>
      <c r="D6143" s="209" t="s">
        <v>11763</v>
      </c>
      <c r="E6143" s="210" t="s">
        <v>357</v>
      </c>
      <c r="F6143" s="209" t="s">
        <v>357</v>
      </c>
      <c r="G6143" s="209">
        <v>87251</v>
      </c>
      <c r="H6143" s="209" t="s">
        <v>11769</v>
      </c>
      <c r="I6143" s="209" t="s">
        <v>149</v>
      </c>
      <c r="J6143" s="209" t="s">
        <v>5447</v>
      </c>
      <c r="K6143" s="210">
        <v>53.99</v>
      </c>
      <c r="L6143" s="209" t="s">
        <v>5390</v>
      </c>
    </row>
    <row r="6144" spans="1:12" ht="13.5">
      <c r="A6144" s="209" t="s">
        <v>11751</v>
      </c>
      <c r="B6144" s="209" t="s">
        <v>11752</v>
      </c>
      <c r="C6144" s="209" t="s">
        <v>11762</v>
      </c>
      <c r="D6144" s="209" t="s">
        <v>11763</v>
      </c>
      <c r="E6144" s="210" t="s">
        <v>357</v>
      </c>
      <c r="F6144" s="209" t="s">
        <v>357</v>
      </c>
      <c r="G6144" s="209">
        <v>87255</v>
      </c>
      <c r="H6144" s="209" t="s">
        <v>11770</v>
      </c>
      <c r="I6144" s="209" t="s">
        <v>149</v>
      </c>
      <c r="J6144" s="209" t="s">
        <v>5447</v>
      </c>
      <c r="K6144" s="210">
        <v>110.05</v>
      </c>
      <c r="L6144" s="209" t="s">
        <v>5390</v>
      </c>
    </row>
    <row r="6145" spans="1:12" ht="13.5">
      <c r="A6145" s="209" t="s">
        <v>11751</v>
      </c>
      <c r="B6145" s="209" t="s">
        <v>11752</v>
      </c>
      <c r="C6145" s="209" t="s">
        <v>11762</v>
      </c>
      <c r="D6145" s="209" t="s">
        <v>11763</v>
      </c>
      <c r="E6145" s="210" t="s">
        <v>357</v>
      </c>
      <c r="F6145" s="209" t="s">
        <v>357</v>
      </c>
      <c r="G6145" s="209">
        <v>87256</v>
      </c>
      <c r="H6145" s="209" t="s">
        <v>11771</v>
      </c>
      <c r="I6145" s="209" t="s">
        <v>149</v>
      </c>
      <c r="J6145" s="209" t="s">
        <v>5447</v>
      </c>
      <c r="K6145" s="210">
        <v>99.47</v>
      </c>
      <c r="L6145" s="209" t="s">
        <v>5390</v>
      </c>
    </row>
    <row r="6146" spans="1:12" ht="13.5">
      <c r="A6146" s="209" t="s">
        <v>11751</v>
      </c>
      <c r="B6146" s="209" t="s">
        <v>11752</v>
      </c>
      <c r="C6146" s="209" t="s">
        <v>11762</v>
      </c>
      <c r="D6146" s="209" t="s">
        <v>11763</v>
      </c>
      <c r="E6146" s="210" t="s">
        <v>357</v>
      </c>
      <c r="F6146" s="209" t="s">
        <v>357</v>
      </c>
      <c r="G6146" s="209">
        <v>87257</v>
      </c>
      <c r="H6146" s="209" t="s">
        <v>11772</v>
      </c>
      <c r="I6146" s="209" t="s">
        <v>149</v>
      </c>
      <c r="J6146" s="209" t="s">
        <v>5447</v>
      </c>
      <c r="K6146" s="210">
        <v>91.47</v>
      </c>
      <c r="L6146" s="209" t="s">
        <v>5390</v>
      </c>
    </row>
    <row r="6147" spans="1:12" ht="13.5">
      <c r="A6147" s="209" t="s">
        <v>11751</v>
      </c>
      <c r="B6147" s="209" t="s">
        <v>11752</v>
      </c>
      <c r="C6147" s="209" t="s">
        <v>11762</v>
      </c>
      <c r="D6147" s="209" t="s">
        <v>11763</v>
      </c>
      <c r="E6147" s="210" t="s">
        <v>357</v>
      </c>
      <c r="F6147" s="209" t="s">
        <v>357</v>
      </c>
      <c r="G6147" s="209">
        <v>87258</v>
      </c>
      <c r="H6147" s="209" t="s">
        <v>11773</v>
      </c>
      <c r="I6147" s="209" t="s">
        <v>149</v>
      </c>
      <c r="J6147" s="209" t="s">
        <v>5447</v>
      </c>
      <c r="K6147" s="210">
        <v>158.55000000000001</v>
      </c>
      <c r="L6147" s="209" t="s">
        <v>5390</v>
      </c>
    </row>
    <row r="6148" spans="1:12" ht="13.5">
      <c r="A6148" s="209" t="s">
        <v>11751</v>
      </c>
      <c r="B6148" s="209" t="s">
        <v>11752</v>
      </c>
      <c r="C6148" s="209" t="s">
        <v>11762</v>
      </c>
      <c r="D6148" s="209" t="s">
        <v>11763</v>
      </c>
      <c r="E6148" s="210" t="s">
        <v>357</v>
      </c>
      <c r="F6148" s="209" t="s">
        <v>357</v>
      </c>
      <c r="G6148" s="209">
        <v>87259</v>
      </c>
      <c r="H6148" s="209" t="s">
        <v>11774</v>
      </c>
      <c r="I6148" s="209" t="s">
        <v>149</v>
      </c>
      <c r="J6148" s="209" t="s">
        <v>5447</v>
      </c>
      <c r="K6148" s="210">
        <v>147.75</v>
      </c>
      <c r="L6148" s="209" t="s">
        <v>5390</v>
      </c>
    </row>
    <row r="6149" spans="1:12" ht="13.5">
      <c r="A6149" s="209" t="s">
        <v>11751</v>
      </c>
      <c r="B6149" s="209" t="s">
        <v>11752</v>
      </c>
      <c r="C6149" s="209" t="s">
        <v>11762</v>
      </c>
      <c r="D6149" s="209" t="s">
        <v>11763</v>
      </c>
      <c r="E6149" s="210" t="s">
        <v>357</v>
      </c>
      <c r="F6149" s="209" t="s">
        <v>357</v>
      </c>
      <c r="G6149" s="209">
        <v>87260</v>
      </c>
      <c r="H6149" s="209" t="s">
        <v>11775</v>
      </c>
      <c r="I6149" s="209" t="s">
        <v>149</v>
      </c>
      <c r="J6149" s="209" t="s">
        <v>5447</v>
      </c>
      <c r="K6149" s="210">
        <v>140.43</v>
      </c>
      <c r="L6149" s="209" t="s">
        <v>5390</v>
      </c>
    </row>
    <row r="6150" spans="1:12" ht="13.5">
      <c r="A6150" s="209" t="s">
        <v>11751</v>
      </c>
      <c r="B6150" s="209" t="s">
        <v>11752</v>
      </c>
      <c r="C6150" s="209" t="s">
        <v>11762</v>
      </c>
      <c r="D6150" s="209" t="s">
        <v>11763</v>
      </c>
      <c r="E6150" s="210" t="s">
        <v>357</v>
      </c>
      <c r="F6150" s="209" t="s">
        <v>357</v>
      </c>
      <c r="G6150" s="209">
        <v>87261</v>
      </c>
      <c r="H6150" s="209" t="s">
        <v>11776</v>
      </c>
      <c r="I6150" s="209" t="s">
        <v>149</v>
      </c>
      <c r="J6150" s="209" t="s">
        <v>5447</v>
      </c>
      <c r="K6150" s="210">
        <v>180.16</v>
      </c>
      <c r="L6150" s="209" t="s">
        <v>5390</v>
      </c>
    </row>
    <row r="6151" spans="1:12" ht="13.5">
      <c r="A6151" s="209" t="s">
        <v>11751</v>
      </c>
      <c r="B6151" s="209" t="s">
        <v>11752</v>
      </c>
      <c r="C6151" s="209" t="s">
        <v>11762</v>
      </c>
      <c r="D6151" s="209" t="s">
        <v>11763</v>
      </c>
      <c r="E6151" s="210" t="s">
        <v>357</v>
      </c>
      <c r="F6151" s="209" t="s">
        <v>357</v>
      </c>
      <c r="G6151" s="209">
        <v>87262</v>
      </c>
      <c r="H6151" s="209" t="s">
        <v>11777</v>
      </c>
      <c r="I6151" s="209" t="s">
        <v>149</v>
      </c>
      <c r="J6151" s="209" t="s">
        <v>5447</v>
      </c>
      <c r="K6151" s="210">
        <v>167.79</v>
      </c>
      <c r="L6151" s="209" t="s">
        <v>5390</v>
      </c>
    </row>
    <row r="6152" spans="1:12" ht="13.5">
      <c r="A6152" s="209" t="s">
        <v>11751</v>
      </c>
      <c r="B6152" s="209" t="s">
        <v>11752</v>
      </c>
      <c r="C6152" s="209" t="s">
        <v>11762</v>
      </c>
      <c r="D6152" s="209" t="s">
        <v>11763</v>
      </c>
      <c r="E6152" s="210" t="s">
        <v>357</v>
      </c>
      <c r="F6152" s="209" t="s">
        <v>357</v>
      </c>
      <c r="G6152" s="209">
        <v>87263</v>
      </c>
      <c r="H6152" s="209" t="s">
        <v>11778</v>
      </c>
      <c r="I6152" s="209" t="s">
        <v>149</v>
      </c>
      <c r="J6152" s="209" t="s">
        <v>5447</v>
      </c>
      <c r="K6152" s="210">
        <v>159.12</v>
      </c>
      <c r="L6152" s="209" t="s">
        <v>5390</v>
      </c>
    </row>
    <row r="6153" spans="1:12" ht="13.5">
      <c r="A6153" s="209" t="s">
        <v>11751</v>
      </c>
      <c r="B6153" s="209" t="s">
        <v>11752</v>
      </c>
      <c r="C6153" s="209" t="s">
        <v>11762</v>
      </c>
      <c r="D6153" s="209" t="s">
        <v>11763</v>
      </c>
      <c r="E6153" s="210" t="s">
        <v>357</v>
      </c>
      <c r="F6153" s="209" t="s">
        <v>357</v>
      </c>
      <c r="G6153" s="209">
        <v>89046</v>
      </c>
      <c r="H6153" s="209" t="s">
        <v>11779</v>
      </c>
      <c r="I6153" s="209" t="s">
        <v>149</v>
      </c>
      <c r="J6153" s="209" t="s">
        <v>5447</v>
      </c>
      <c r="K6153" s="210">
        <v>59.08</v>
      </c>
      <c r="L6153" s="209" t="s">
        <v>5390</v>
      </c>
    </row>
    <row r="6154" spans="1:12" ht="13.5">
      <c r="A6154" s="209" t="s">
        <v>11751</v>
      </c>
      <c r="B6154" s="209" t="s">
        <v>11752</v>
      </c>
      <c r="C6154" s="209" t="s">
        <v>11762</v>
      </c>
      <c r="D6154" s="209" t="s">
        <v>11763</v>
      </c>
      <c r="E6154" s="210" t="s">
        <v>357</v>
      </c>
      <c r="F6154" s="209" t="s">
        <v>357</v>
      </c>
      <c r="G6154" s="209">
        <v>89171</v>
      </c>
      <c r="H6154" s="209" t="s">
        <v>11780</v>
      </c>
      <c r="I6154" s="209" t="s">
        <v>149</v>
      </c>
      <c r="J6154" s="209" t="s">
        <v>5447</v>
      </c>
      <c r="K6154" s="210">
        <v>56.47</v>
      </c>
      <c r="L6154" s="209" t="s">
        <v>5390</v>
      </c>
    </row>
    <row r="6155" spans="1:12" ht="13.5">
      <c r="A6155" s="209" t="s">
        <v>11751</v>
      </c>
      <c r="B6155" s="209" t="s">
        <v>11752</v>
      </c>
      <c r="C6155" s="209" t="s">
        <v>11762</v>
      </c>
      <c r="D6155" s="209" t="s">
        <v>11763</v>
      </c>
      <c r="E6155" s="210" t="s">
        <v>357</v>
      </c>
      <c r="F6155" s="209" t="s">
        <v>357</v>
      </c>
      <c r="G6155" s="209">
        <v>93389</v>
      </c>
      <c r="H6155" s="209" t="s">
        <v>11781</v>
      </c>
      <c r="I6155" s="209" t="s">
        <v>149</v>
      </c>
      <c r="J6155" s="209" t="s">
        <v>5447</v>
      </c>
      <c r="K6155" s="210">
        <v>59.23</v>
      </c>
      <c r="L6155" s="209" t="s">
        <v>5390</v>
      </c>
    </row>
    <row r="6156" spans="1:12" ht="13.5">
      <c r="A6156" s="209" t="s">
        <v>11751</v>
      </c>
      <c r="B6156" s="209" t="s">
        <v>11752</v>
      </c>
      <c r="C6156" s="209" t="s">
        <v>11762</v>
      </c>
      <c r="D6156" s="209" t="s">
        <v>11763</v>
      </c>
      <c r="E6156" s="210" t="s">
        <v>357</v>
      </c>
      <c r="F6156" s="209" t="s">
        <v>357</v>
      </c>
      <c r="G6156" s="209">
        <v>93390</v>
      </c>
      <c r="H6156" s="209" t="s">
        <v>11782</v>
      </c>
      <c r="I6156" s="209" t="s">
        <v>149</v>
      </c>
      <c r="J6156" s="209" t="s">
        <v>5447</v>
      </c>
      <c r="K6156" s="210">
        <v>53.72</v>
      </c>
      <c r="L6156" s="209" t="s">
        <v>5390</v>
      </c>
    </row>
    <row r="6157" spans="1:12" ht="13.5">
      <c r="A6157" s="209" t="s">
        <v>11751</v>
      </c>
      <c r="B6157" s="209" t="s">
        <v>11752</v>
      </c>
      <c r="C6157" s="209" t="s">
        <v>11762</v>
      </c>
      <c r="D6157" s="209" t="s">
        <v>11763</v>
      </c>
      <c r="E6157" s="210" t="s">
        <v>357</v>
      </c>
      <c r="F6157" s="209" t="s">
        <v>357</v>
      </c>
      <c r="G6157" s="209">
        <v>93391</v>
      </c>
      <c r="H6157" s="209" t="s">
        <v>11783</v>
      </c>
      <c r="I6157" s="209" t="s">
        <v>149</v>
      </c>
      <c r="J6157" s="209" t="s">
        <v>5447</v>
      </c>
      <c r="K6157" s="210">
        <v>47.98</v>
      </c>
      <c r="L6157" s="209" t="s">
        <v>5390</v>
      </c>
    </row>
    <row r="6158" spans="1:12" ht="13.5">
      <c r="A6158" s="209" t="s">
        <v>11751</v>
      </c>
      <c r="B6158" s="209" t="s">
        <v>11752</v>
      </c>
      <c r="C6158" s="209" t="s">
        <v>11762</v>
      </c>
      <c r="D6158" s="209" t="s">
        <v>11763</v>
      </c>
      <c r="E6158" s="210" t="s">
        <v>357</v>
      </c>
      <c r="F6158" s="209" t="s">
        <v>357</v>
      </c>
      <c r="G6158" s="209">
        <v>104593</v>
      </c>
      <c r="H6158" s="209" t="s">
        <v>11784</v>
      </c>
      <c r="I6158" s="209" t="s">
        <v>149</v>
      </c>
      <c r="J6158" s="209" t="s">
        <v>5447</v>
      </c>
      <c r="K6158" s="210">
        <v>113.39</v>
      </c>
      <c r="L6158" s="209" t="s">
        <v>5390</v>
      </c>
    </row>
    <row r="6159" spans="1:12" ht="13.5">
      <c r="A6159" s="209" t="s">
        <v>11751</v>
      </c>
      <c r="B6159" s="209" t="s">
        <v>11752</v>
      </c>
      <c r="C6159" s="209" t="s">
        <v>11762</v>
      </c>
      <c r="D6159" s="209" t="s">
        <v>11763</v>
      </c>
      <c r="E6159" s="210" t="s">
        <v>357</v>
      </c>
      <c r="F6159" s="209" t="s">
        <v>357</v>
      </c>
      <c r="G6159" s="209">
        <v>104594</v>
      </c>
      <c r="H6159" s="209" t="s">
        <v>11785</v>
      </c>
      <c r="I6159" s="209" t="s">
        <v>149</v>
      </c>
      <c r="J6159" s="209" t="s">
        <v>5447</v>
      </c>
      <c r="K6159" s="210">
        <v>101.47</v>
      </c>
      <c r="L6159" s="209" t="s">
        <v>5390</v>
      </c>
    </row>
    <row r="6160" spans="1:12" ht="13.5">
      <c r="A6160" s="209" t="s">
        <v>11751</v>
      </c>
      <c r="B6160" s="209" t="s">
        <v>11752</v>
      </c>
      <c r="C6160" s="209" t="s">
        <v>11762</v>
      </c>
      <c r="D6160" s="209" t="s">
        <v>11763</v>
      </c>
      <c r="E6160" s="210" t="s">
        <v>357</v>
      </c>
      <c r="F6160" s="209" t="s">
        <v>357</v>
      </c>
      <c r="G6160" s="209">
        <v>104595</v>
      </c>
      <c r="H6160" s="209" t="s">
        <v>11786</v>
      </c>
      <c r="I6160" s="209" t="s">
        <v>149</v>
      </c>
      <c r="J6160" s="209" t="s">
        <v>5447</v>
      </c>
      <c r="K6160" s="210">
        <v>91.84</v>
      </c>
      <c r="L6160" s="209" t="s">
        <v>5390</v>
      </c>
    </row>
    <row r="6161" spans="1:12" ht="13.5">
      <c r="A6161" s="209" t="s">
        <v>11751</v>
      </c>
      <c r="B6161" s="209" t="s">
        <v>11752</v>
      </c>
      <c r="C6161" s="209" t="s">
        <v>11762</v>
      </c>
      <c r="D6161" s="209" t="s">
        <v>11763</v>
      </c>
      <c r="E6161" s="210" t="s">
        <v>357</v>
      </c>
      <c r="F6161" s="209" t="s">
        <v>357</v>
      </c>
      <c r="G6161" s="209">
        <v>104596</v>
      </c>
      <c r="H6161" s="209" t="s">
        <v>11787</v>
      </c>
      <c r="I6161" s="209" t="s">
        <v>149</v>
      </c>
      <c r="J6161" s="209" t="s">
        <v>5447</v>
      </c>
      <c r="K6161" s="210">
        <v>184.34</v>
      </c>
      <c r="L6161" s="209" t="s">
        <v>5390</v>
      </c>
    </row>
    <row r="6162" spans="1:12" ht="13.5">
      <c r="A6162" s="209" t="s">
        <v>11751</v>
      </c>
      <c r="B6162" s="209" t="s">
        <v>11752</v>
      </c>
      <c r="C6162" s="209" t="s">
        <v>11762</v>
      </c>
      <c r="D6162" s="209" t="s">
        <v>11763</v>
      </c>
      <c r="E6162" s="210" t="s">
        <v>357</v>
      </c>
      <c r="F6162" s="209" t="s">
        <v>357</v>
      </c>
      <c r="G6162" s="209">
        <v>104597</v>
      </c>
      <c r="H6162" s="209" t="s">
        <v>11788</v>
      </c>
      <c r="I6162" s="209" t="s">
        <v>149</v>
      </c>
      <c r="J6162" s="209" t="s">
        <v>5447</v>
      </c>
      <c r="K6162" s="210">
        <v>170.32</v>
      </c>
      <c r="L6162" s="209" t="s">
        <v>5390</v>
      </c>
    </row>
    <row r="6163" spans="1:12" ht="13.5">
      <c r="A6163" s="209" t="s">
        <v>11751</v>
      </c>
      <c r="B6163" s="209" t="s">
        <v>11752</v>
      </c>
      <c r="C6163" s="209" t="s">
        <v>11762</v>
      </c>
      <c r="D6163" s="209" t="s">
        <v>11763</v>
      </c>
      <c r="E6163" s="210" t="s">
        <v>357</v>
      </c>
      <c r="F6163" s="209" t="s">
        <v>357</v>
      </c>
      <c r="G6163" s="209">
        <v>104598</v>
      </c>
      <c r="H6163" s="209" t="s">
        <v>11789</v>
      </c>
      <c r="I6163" s="209" t="s">
        <v>149</v>
      </c>
      <c r="J6163" s="209" t="s">
        <v>5447</v>
      </c>
      <c r="K6163" s="210">
        <v>159.65</v>
      </c>
      <c r="L6163" s="209" t="s">
        <v>5390</v>
      </c>
    </row>
    <row r="6164" spans="1:12" ht="13.5">
      <c r="A6164" s="209" t="s">
        <v>11751</v>
      </c>
      <c r="B6164" s="209" t="s">
        <v>11752</v>
      </c>
      <c r="C6164" s="209" t="s">
        <v>11762</v>
      </c>
      <c r="D6164" s="209" t="s">
        <v>11763</v>
      </c>
      <c r="E6164" s="210" t="s">
        <v>357</v>
      </c>
      <c r="F6164" s="209" t="s">
        <v>357</v>
      </c>
      <c r="G6164" s="209">
        <v>104599</v>
      </c>
      <c r="H6164" s="209" t="s">
        <v>11790</v>
      </c>
      <c r="I6164" s="209" t="s">
        <v>149</v>
      </c>
      <c r="J6164" s="209" t="s">
        <v>5447</v>
      </c>
      <c r="K6164" s="210">
        <v>76.11</v>
      </c>
      <c r="L6164" s="209" t="s">
        <v>5390</v>
      </c>
    </row>
    <row r="6165" spans="1:12" ht="13.5">
      <c r="A6165" s="209" t="s">
        <v>11751</v>
      </c>
      <c r="B6165" s="209" t="s">
        <v>11752</v>
      </c>
      <c r="C6165" s="209" t="s">
        <v>11762</v>
      </c>
      <c r="D6165" s="209" t="s">
        <v>11763</v>
      </c>
      <c r="E6165" s="210" t="s">
        <v>357</v>
      </c>
      <c r="F6165" s="209" t="s">
        <v>357</v>
      </c>
      <c r="G6165" s="209">
        <v>104600</v>
      </c>
      <c r="H6165" s="209" t="s">
        <v>11791</v>
      </c>
      <c r="I6165" s="209" t="s">
        <v>149</v>
      </c>
      <c r="J6165" s="209" t="s">
        <v>5447</v>
      </c>
      <c r="K6165" s="210">
        <v>69.540000000000006</v>
      </c>
      <c r="L6165" s="209" t="s">
        <v>5390</v>
      </c>
    </row>
    <row r="6166" spans="1:12" ht="13.5">
      <c r="A6166" s="209" t="s">
        <v>11751</v>
      </c>
      <c r="B6166" s="209" t="s">
        <v>11752</v>
      </c>
      <c r="C6166" s="209" t="s">
        <v>11762</v>
      </c>
      <c r="D6166" s="209" t="s">
        <v>11763</v>
      </c>
      <c r="E6166" s="210" t="s">
        <v>357</v>
      </c>
      <c r="F6166" s="209" t="s">
        <v>357</v>
      </c>
      <c r="G6166" s="209">
        <v>104601</v>
      </c>
      <c r="H6166" s="209" t="s">
        <v>11792</v>
      </c>
      <c r="I6166" s="209" t="s">
        <v>149</v>
      </c>
      <c r="J6166" s="209" t="s">
        <v>5447</v>
      </c>
      <c r="K6166" s="210">
        <v>63.77</v>
      </c>
      <c r="L6166" s="209" t="s">
        <v>5390</v>
      </c>
    </row>
    <row r="6167" spans="1:12" ht="13.5">
      <c r="A6167" s="209" t="s">
        <v>11751</v>
      </c>
      <c r="B6167" s="209" t="s">
        <v>11752</v>
      </c>
      <c r="C6167" s="209" t="s">
        <v>11762</v>
      </c>
      <c r="D6167" s="209" t="s">
        <v>11763</v>
      </c>
      <c r="E6167" s="210" t="s">
        <v>357</v>
      </c>
      <c r="F6167" s="209" t="s">
        <v>357</v>
      </c>
      <c r="G6167" s="209">
        <v>104602</v>
      </c>
      <c r="H6167" s="209" t="s">
        <v>11793</v>
      </c>
      <c r="I6167" s="209" t="s">
        <v>149</v>
      </c>
      <c r="J6167" s="209" t="s">
        <v>5447</v>
      </c>
      <c r="K6167" s="210">
        <v>57.61</v>
      </c>
      <c r="L6167" s="209" t="s">
        <v>5390</v>
      </c>
    </row>
    <row r="6168" spans="1:12" ht="13.5">
      <c r="A6168" s="209" t="s">
        <v>11751</v>
      </c>
      <c r="B6168" s="209" t="s">
        <v>11752</v>
      </c>
      <c r="C6168" s="209" t="s">
        <v>11762</v>
      </c>
      <c r="D6168" s="209" t="s">
        <v>11763</v>
      </c>
      <c r="E6168" s="210" t="s">
        <v>357</v>
      </c>
      <c r="F6168" s="209" t="s">
        <v>357</v>
      </c>
      <c r="G6168" s="209">
        <v>104603</v>
      </c>
      <c r="H6168" s="209" t="s">
        <v>11794</v>
      </c>
      <c r="I6168" s="209" t="s">
        <v>149</v>
      </c>
      <c r="J6168" s="209" t="s">
        <v>5447</v>
      </c>
      <c r="K6168" s="210">
        <v>55.96</v>
      </c>
      <c r="L6168" s="209" t="s">
        <v>5390</v>
      </c>
    </row>
    <row r="6169" spans="1:12" ht="13.5">
      <c r="A6169" s="209" t="s">
        <v>11751</v>
      </c>
      <c r="B6169" s="209" t="s">
        <v>11752</v>
      </c>
      <c r="C6169" s="209" t="s">
        <v>11762</v>
      </c>
      <c r="D6169" s="209" t="s">
        <v>11763</v>
      </c>
      <c r="E6169" s="210" t="s">
        <v>357</v>
      </c>
      <c r="F6169" s="209" t="s">
        <v>357</v>
      </c>
      <c r="G6169" s="209">
        <v>104604</v>
      </c>
      <c r="H6169" s="209" t="s">
        <v>11795</v>
      </c>
      <c r="I6169" s="209" t="s">
        <v>149</v>
      </c>
      <c r="J6169" s="209" t="s">
        <v>5447</v>
      </c>
      <c r="K6169" s="210">
        <v>49.92</v>
      </c>
      <c r="L6169" s="209" t="s">
        <v>5390</v>
      </c>
    </row>
    <row r="6170" spans="1:12" ht="13.5">
      <c r="A6170" s="209" t="s">
        <v>11751</v>
      </c>
      <c r="B6170" s="209" t="s">
        <v>11752</v>
      </c>
      <c r="C6170" s="209" t="s">
        <v>11762</v>
      </c>
      <c r="D6170" s="209" t="s">
        <v>11763</v>
      </c>
      <c r="E6170" s="210" t="s">
        <v>357</v>
      </c>
      <c r="F6170" s="209" t="s">
        <v>357</v>
      </c>
      <c r="G6170" s="209">
        <v>104605</v>
      </c>
      <c r="H6170" s="209" t="s">
        <v>11796</v>
      </c>
      <c r="I6170" s="209" t="s">
        <v>149</v>
      </c>
      <c r="J6170" s="209" t="s">
        <v>5447</v>
      </c>
      <c r="K6170" s="210">
        <v>91.96</v>
      </c>
      <c r="L6170" s="209" t="s">
        <v>5390</v>
      </c>
    </row>
    <row r="6171" spans="1:12" ht="13.5">
      <c r="A6171" s="209" t="s">
        <v>11751</v>
      </c>
      <c r="B6171" s="209" t="s">
        <v>11752</v>
      </c>
      <c r="C6171" s="209" t="s">
        <v>11762</v>
      </c>
      <c r="D6171" s="209" t="s">
        <v>11763</v>
      </c>
      <c r="E6171" s="210" t="s">
        <v>357</v>
      </c>
      <c r="F6171" s="209" t="s">
        <v>357</v>
      </c>
      <c r="G6171" s="209">
        <v>104606</v>
      </c>
      <c r="H6171" s="209" t="s">
        <v>11797</v>
      </c>
      <c r="I6171" s="209" t="s">
        <v>149</v>
      </c>
      <c r="J6171" s="209" t="s">
        <v>5447</v>
      </c>
      <c r="K6171" s="210">
        <v>67.12</v>
      </c>
      <c r="L6171" s="209" t="s">
        <v>5390</v>
      </c>
    </row>
    <row r="6172" spans="1:12" ht="13.5">
      <c r="A6172" s="209" t="s">
        <v>11751</v>
      </c>
      <c r="B6172" s="209" t="s">
        <v>11752</v>
      </c>
      <c r="C6172" s="209" t="s">
        <v>11762</v>
      </c>
      <c r="D6172" s="209" t="s">
        <v>11763</v>
      </c>
      <c r="E6172" s="210" t="s">
        <v>357</v>
      </c>
      <c r="F6172" s="209" t="s">
        <v>357</v>
      </c>
      <c r="G6172" s="209">
        <v>104607</v>
      </c>
      <c r="H6172" s="209" t="s">
        <v>11798</v>
      </c>
      <c r="I6172" s="209" t="s">
        <v>149</v>
      </c>
      <c r="J6172" s="209" t="s">
        <v>5447</v>
      </c>
      <c r="K6172" s="210">
        <v>56.89</v>
      </c>
      <c r="L6172" s="209" t="s">
        <v>5390</v>
      </c>
    </row>
    <row r="6173" spans="1:12" ht="13.5">
      <c r="A6173" s="209" t="s">
        <v>11751</v>
      </c>
      <c r="B6173" s="209" t="s">
        <v>11752</v>
      </c>
      <c r="C6173" s="209" t="s">
        <v>11762</v>
      </c>
      <c r="D6173" s="209" t="s">
        <v>11763</v>
      </c>
      <c r="E6173" s="210" t="s">
        <v>357</v>
      </c>
      <c r="F6173" s="209" t="s">
        <v>357</v>
      </c>
      <c r="G6173" s="209">
        <v>104608</v>
      </c>
      <c r="H6173" s="209" t="s">
        <v>11799</v>
      </c>
      <c r="I6173" s="209" t="s">
        <v>149</v>
      </c>
      <c r="J6173" s="209" t="s">
        <v>5447</v>
      </c>
      <c r="K6173" s="210">
        <v>191.42</v>
      </c>
      <c r="L6173" s="209" t="s">
        <v>5390</v>
      </c>
    </row>
    <row r="6174" spans="1:12" ht="13.5">
      <c r="A6174" s="209" t="s">
        <v>11751</v>
      </c>
      <c r="B6174" s="209" t="s">
        <v>11752</v>
      </c>
      <c r="C6174" s="209" t="s">
        <v>11762</v>
      </c>
      <c r="D6174" s="209" t="s">
        <v>11763</v>
      </c>
      <c r="E6174" s="210" t="s">
        <v>357</v>
      </c>
      <c r="F6174" s="209" t="s">
        <v>357</v>
      </c>
      <c r="G6174" s="209">
        <v>104609</v>
      </c>
      <c r="H6174" s="209" t="s">
        <v>11800</v>
      </c>
      <c r="I6174" s="209" t="s">
        <v>149</v>
      </c>
      <c r="J6174" s="209" t="s">
        <v>5447</v>
      </c>
      <c r="K6174" s="210">
        <v>157.05000000000001</v>
      </c>
      <c r="L6174" s="209" t="s">
        <v>5390</v>
      </c>
    </row>
    <row r="6175" spans="1:12" ht="13.5">
      <c r="A6175" s="209" t="s">
        <v>11751</v>
      </c>
      <c r="B6175" s="209" t="s">
        <v>11752</v>
      </c>
      <c r="C6175" s="209" t="s">
        <v>11762</v>
      </c>
      <c r="D6175" s="209" t="s">
        <v>11763</v>
      </c>
      <c r="E6175" s="210" t="s">
        <v>357</v>
      </c>
      <c r="F6175" s="209" t="s">
        <v>357</v>
      </c>
      <c r="G6175" s="209">
        <v>104610</v>
      </c>
      <c r="H6175" s="209" t="s">
        <v>11801</v>
      </c>
      <c r="I6175" s="209" t="s">
        <v>149</v>
      </c>
      <c r="J6175" s="209" t="s">
        <v>5447</v>
      </c>
      <c r="K6175" s="210">
        <v>144.58000000000001</v>
      </c>
      <c r="L6175" s="209" t="s">
        <v>5390</v>
      </c>
    </row>
    <row r="6176" spans="1:12" ht="13.5">
      <c r="A6176" s="209" t="s">
        <v>11751</v>
      </c>
      <c r="B6176" s="209" t="s">
        <v>11752</v>
      </c>
      <c r="C6176" s="209" t="s">
        <v>11802</v>
      </c>
      <c r="D6176" s="209" t="s">
        <v>11803</v>
      </c>
      <c r="E6176" s="210" t="s">
        <v>357</v>
      </c>
      <c r="F6176" s="209" t="s">
        <v>357</v>
      </c>
      <c r="G6176" s="209">
        <v>98671</v>
      </c>
      <c r="H6176" s="209" t="s">
        <v>11804</v>
      </c>
      <c r="I6176" s="209" t="s">
        <v>149</v>
      </c>
      <c r="J6176" s="209" t="s">
        <v>5447</v>
      </c>
      <c r="K6176" s="210">
        <v>432.11</v>
      </c>
      <c r="L6176" s="209" t="s">
        <v>5390</v>
      </c>
    </row>
    <row r="6177" spans="1:12" ht="13.5">
      <c r="A6177" s="209" t="s">
        <v>11751</v>
      </c>
      <c r="B6177" s="209" t="s">
        <v>11752</v>
      </c>
      <c r="C6177" s="209" t="s">
        <v>11802</v>
      </c>
      <c r="D6177" s="209" t="s">
        <v>11803</v>
      </c>
      <c r="E6177" s="210" t="s">
        <v>357</v>
      </c>
      <c r="F6177" s="209" t="s">
        <v>357</v>
      </c>
      <c r="G6177" s="209">
        <v>98672</v>
      </c>
      <c r="H6177" s="209" t="s">
        <v>11805</v>
      </c>
      <c r="I6177" s="209" t="s">
        <v>149</v>
      </c>
      <c r="J6177" s="209" t="s">
        <v>5447</v>
      </c>
      <c r="K6177" s="210">
        <v>530.16999999999996</v>
      </c>
      <c r="L6177" s="209" t="s">
        <v>5390</v>
      </c>
    </row>
    <row r="6178" spans="1:12" ht="13.5">
      <c r="A6178" s="209" t="s">
        <v>11751</v>
      </c>
      <c r="B6178" s="209" t="s">
        <v>11752</v>
      </c>
      <c r="C6178" s="209" t="s">
        <v>11802</v>
      </c>
      <c r="D6178" s="209" t="s">
        <v>11803</v>
      </c>
      <c r="E6178" s="210" t="s">
        <v>357</v>
      </c>
      <c r="F6178" s="209" t="s">
        <v>357</v>
      </c>
      <c r="G6178" s="209">
        <v>98678</v>
      </c>
      <c r="H6178" s="209" t="s">
        <v>11806</v>
      </c>
      <c r="I6178" s="209" t="s">
        <v>149</v>
      </c>
      <c r="J6178" s="209" t="s">
        <v>5447</v>
      </c>
      <c r="K6178" s="210">
        <v>436.55</v>
      </c>
      <c r="L6178" s="209" t="s">
        <v>5390</v>
      </c>
    </row>
    <row r="6179" spans="1:12" ht="13.5">
      <c r="A6179" s="209" t="s">
        <v>11751</v>
      </c>
      <c r="B6179" s="209" t="s">
        <v>11752</v>
      </c>
      <c r="C6179" s="209" t="s">
        <v>11802</v>
      </c>
      <c r="D6179" s="209" t="s">
        <v>11803</v>
      </c>
      <c r="E6179" s="210" t="s">
        <v>357</v>
      </c>
      <c r="F6179" s="209" t="s">
        <v>357</v>
      </c>
      <c r="G6179" s="209">
        <v>98679</v>
      </c>
      <c r="H6179" s="209" t="s">
        <v>11807</v>
      </c>
      <c r="I6179" s="209" t="s">
        <v>149</v>
      </c>
      <c r="J6179" s="209" t="s">
        <v>5389</v>
      </c>
      <c r="K6179" s="210">
        <v>35.9</v>
      </c>
      <c r="L6179" s="209" t="s">
        <v>5390</v>
      </c>
    </row>
    <row r="6180" spans="1:12" ht="13.5">
      <c r="A6180" s="209" t="s">
        <v>11751</v>
      </c>
      <c r="B6180" s="209" t="s">
        <v>11752</v>
      </c>
      <c r="C6180" s="209" t="s">
        <v>11802</v>
      </c>
      <c r="D6180" s="209" t="s">
        <v>11803</v>
      </c>
      <c r="E6180" s="210" t="s">
        <v>357</v>
      </c>
      <c r="F6180" s="209" t="s">
        <v>357</v>
      </c>
      <c r="G6180" s="209">
        <v>98680</v>
      </c>
      <c r="H6180" s="209" t="s">
        <v>11808</v>
      </c>
      <c r="I6180" s="209" t="s">
        <v>149</v>
      </c>
      <c r="J6180" s="209" t="s">
        <v>5389</v>
      </c>
      <c r="K6180" s="210">
        <v>45.78</v>
      </c>
      <c r="L6180" s="209" t="s">
        <v>5390</v>
      </c>
    </row>
    <row r="6181" spans="1:12" ht="13.5">
      <c r="A6181" s="209" t="s">
        <v>11751</v>
      </c>
      <c r="B6181" s="209" t="s">
        <v>11752</v>
      </c>
      <c r="C6181" s="209" t="s">
        <v>11802</v>
      </c>
      <c r="D6181" s="209" t="s">
        <v>11803</v>
      </c>
      <c r="E6181" s="210" t="s">
        <v>357</v>
      </c>
      <c r="F6181" s="209" t="s">
        <v>357</v>
      </c>
      <c r="G6181" s="209">
        <v>98681</v>
      </c>
      <c r="H6181" s="209" t="s">
        <v>11809</v>
      </c>
      <c r="I6181" s="209" t="s">
        <v>149</v>
      </c>
      <c r="J6181" s="209" t="s">
        <v>5389</v>
      </c>
      <c r="K6181" s="210">
        <v>33.76</v>
      </c>
      <c r="L6181" s="209" t="s">
        <v>5390</v>
      </c>
    </row>
    <row r="6182" spans="1:12" ht="13.5">
      <c r="A6182" s="209" t="s">
        <v>11751</v>
      </c>
      <c r="B6182" s="209" t="s">
        <v>11752</v>
      </c>
      <c r="C6182" s="209" t="s">
        <v>11802</v>
      </c>
      <c r="D6182" s="209" t="s">
        <v>11803</v>
      </c>
      <c r="E6182" s="210" t="s">
        <v>357</v>
      </c>
      <c r="F6182" s="209" t="s">
        <v>357</v>
      </c>
      <c r="G6182" s="209">
        <v>98682</v>
      </c>
      <c r="H6182" s="209" t="s">
        <v>11810</v>
      </c>
      <c r="I6182" s="209" t="s">
        <v>149</v>
      </c>
      <c r="J6182" s="209" t="s">
        <v>5389</v>
      </c>
      <c r="K6182" s="210">
        <v>43.63</v>
      </c>
      <c r="L6182" s="209" t="s">
        <v>5390</v>
      </c>
    </row>
    <row r="6183" spans="1:12" ht="13.5">
      <c r="A6183" s="209" t="s">
        <v>11751</v>
      </c>
      <c r="B6183" s="209" t="s">
        <v>11752</v>
      </c>
      <c r="C6183" s="209" t="s">
        <v>11802</v>
      </c>
      <c r="D6183" s="209" t="s">
        <v>11803</v>
      </c>
      <c r="E6183" s="210" t="s">
        <v>357</v>
      </c>
      <c r="F6183" s="209" t="s">
        <v>357</v>
      </c>
      <c r="G6183" s="209">
        <v>98685</v>
      </c>
      <c r="H6183" s="209" t="s">
        <v>11811</v>
      </c>
      <c r="I6183" s="209" t="s">
        <v>148</v>
      </c>
      <c r="J6183" s="209" t="s">
        <v>5447</v>
      </c>
      <c r="K6183" s="210">
        <v>77.47</v>
      </c>
      <c r="L6183" s="209" t="s">
        <v>5390</v>
      </c>
    </row>
    <row r="6184" spans="1:12" ht="13.5">
      <c r="A6184" s="209" t="s">
        <v>11751</v>
      </c>
      <c r="B6184" s="209" t="s">
        <v>11752</v>
      </c>
      <c r="C6184" s="209" t="s">
        <v>11802</v>
      </c>
      <c r="D6184" s="209" t="s">
        <v>11803</v>
      </c>
      <c r="E6184" s="210" t="s">
        <v>357</v>
      </c>
      <c r="F6184" s="209" t="s">
        <v>357</v>
      </c>
      <c r="G6184" s="209">
        <v>98686</v>
      </c>
      <c r="H6184" s="209" t="s">
        <v>11812</v>
      </c>
      <c r="I6184" s="209" t="s">
        <v>148</v>
      </c>
      <c r="J6184" s="209" t="s">
        <v>5389</v>
      </c>
      <c r="K6184" s="210">
        <v>37.24</v>
      </c>
      <c r="L6184" s="209" t="s">
        <v>5390</v>
      </c>
    </row>
    <row r="6185" spans="1:12" ht="13.5">
      <c r="A6185" s="209" t="s">
        <v>11751</v>
      </c>
      <c r="B6185" s="209" t="s">
        <v>11752</v>
      </c>
      <c r="C6185" s="209" t="s">
        <v>11802</v>
      </c>
      <c r="D6185" s="209" t="s">
        <v>11803</v>
      </c>
      <c r="E6185" s="210" t="s">
        <v>357</v>
      </c>
      <c r="F6185" s="209" t="s">
        <v>357</v>
      </c>
      <c r="G6185" s="209">
        <v>98688</v>
      </c>
      <c r="H6185" s="209" t="s">
        <v>11813</v>
      </c>
      <c r="I6185" s="209" t="s">
        <v>148</v>
      </c>
      <c r="J6185" s="209" t="s">
        <v>5447</v>
      </c>
      <c r="K6185" s="210">
        <v>80.47</v>
      </c>
      <c r="L6185" s="209" t="s">
        <v>5390</v>
      </c>
    </row>
    <row r="6186" spans="1:12" ht="13.5">
      <c r="A6186" s="209" t="s">
        <v>11751</v>
      </c>
      <c r="B6186" s="209" t="s">
        <v>11752</v>
      </c>
      <c r="C6186" s="209" t="s">
        <v>11802</v>
      </c>
      <c r="D6186" s="209" t="s">
        <v>11803</v>
      </c>
      <c r="E6186" s="210" t="s">
        <v>357</v>
      </c>
      <c r="F6186" s="209" t="s">
        <v>357</v>
      </c>
      <c r="G6186" s="209">
        <v>98689</v>
      </c>
      <c r="H6186" s="209" t="s">
        <v>11814</v>
      </c>
      <c r="I6186" s="209" t="s">
        <v>148</v>
      </c>
      <c r="J6186" s="209" t="s">
        <v>5447</v>
      </c>
      <c r="K6186" s="210">
        <v>109.05</v>
      </c>
      <c r="L6186" s="209" t="s">
        <v>5390</v>
      </c>
    </row>
    <row r="6187" spans="1:12" ht="13.5">
      <c r="A6187" s="209" t="s">
        <v>11751</v>
      </c>
      <c r="B6187" s="209" t="s">
        <v>11752</v>
      </c>
      <c r="C6187" s="209" t="s">
        <v>11802</v>
      </c>
      <c r="D6187" s="209" t="s">
        <v>11803</v>
      </c>
      <c r="E6187" s="210" t="s">
        <v>357</v>
      </c>
      <c r="F6187" s="209" t="s">
        <v>357</v>
      </c>
      <c r="G6187" s="209">
        <v>101090</v>
      </c>
      <c r="H6187" s="209" t="s">
        <v>11815</v>
      </c>
      <c r="I6187" s="209" t="s">
        <v>149</v>
      </c>
      <c r="J6187" s="209" t="s">
        <v>5389</v>
      </c>
      <c r="K6187" s="210">
        <v>193.59</v>
      </c>
      <c r="L6187" s="209" t="s">
        <v>5390</v>
      </c>
    </row>
    <row r="6188" spans="1:12" ht="13.5">
      <c r="A6188" s="209" t="s">
        <v>11751</v>
      </c>
      <c r="B6188" s="209" t="s">
        <v>11752</v>
      </c>
      <c r="C6188" s="209" t="s">
        <v>11802</v>
      </c>
      <c r="D6188" s="209" t="s">
        <v>11803</v>
      </c>
      <c r="E6188" s="210" t="s">
        <v>357</v>
      </c>
      <c r="F6188" s="209" t="s">
        <v>357</v>
      </c>
      <c r="G6188" s="209">
        <v>101091</v>
      </c>
      <c r="H6188" s="209" t="s">
        <v>11816</v>
      </c>
      <c r="I6188" s="209" t="s">
        <v>149</v>
      </c>
      <c r="J6188" s="209" t="s">
        <v>5389</v>
      </c>
      <c r="K6188" s="210">
        <v>146.15</v>
      </c>
      <c r="L6188" s="209" t="s">
        <v>5390</v>
      </c>
    </row>
    <row r="6189" spans="1:12" ht="13.5">
      <c r="A6189" s="209" t="s">
        <v>11751</v>
      </c>
      <c r="B6189" s="209" t="s">
        <v>11752</v>
      </c>
      <c r="C6189" s="209" t="s">
        <v>11802</v>
      </c>
      <c r="D6189" s="209" t="s">
        <v>11803</v>
      </c>
      <c r="E6189" s="210" t="s">
        <v>357</v>
      </c>
      <c r="F6189" s="209" t="s">
        <v>357</v>
      </c>
      <c r="G6189" s="209">
        <v>101725</v>
      </c>
      <c r="H6189" s="209" t="s">
        <v>11817</v>
      </c>
      <c r="I6189" s="209" t="s">
        <v>149</v>
      </c>
      <c r="J6189" s="209" t="s">
        <v>5389</v>
      </c>
      <c r="K6189" s="210">
        <v>253.17</v>
      </c>
      <c r="L6189" s="209" t="s">
        <v>5390</v>
      </c>
    </row>
    <row r="6190" spans="1:12" ht="13.5">
      <c r="A6190" s="209" t="s">
        <v>11751</v>
      </c>
      <c r="B6190" s="209" t="s">
        <v>11752</v>
      </c>
      <c r="C6190" s="209" t="s">
        <v>11802</v>
      </c>
      <c r="D6190" s="209" t="s">
        <v>11803</v>
      </c>
      <c r="E6190" s="210" t="s">
        <v>357</v>
      </c>
      <c r="F6190" s="209" t="s">
        <v>357</v>
      </c>
      <c r="G6190" s="209">
        <v>101726</v>
      </c>
      <c r="H6190" s="209" t="s">
        <v>11818</v>
      </c>
      <c r="I6190" s="209" t="s">
        <v>149</v>
      </c>
      <c r="J6190" s="209" t="s">
        <v>5389</v>
      </c>
      <c r="K6190" s="210">
        <v>180.3</v>
      </c>
      <c r="L6190" s="209" t="s">
        <v>5390</v>
      </c>
    </row>
    <row r="6191" spans="1:12" ht="13.5">
      <c r="A6191" s="209" t="s">
        <v>11751</v>
      </c>
      <c r="B6191" s="209" t="s">
        <v>11752</v>
      </c>
      <c r="C6191" s="209" t="s">
        <v>11802</v>
      </c>
      <c r="D6191" s="209" t="s">
        <v>11803</v>
      </c>
      <c r="E6191" s="210" t="s">
        <v>357</v>
      </c>
      <c r="F6191" s="209" t="s">
        <v>357</v>
      </c>
      <c r="G6191" s="209">
        <v>101731</v>
      </c>
      <c r="H6191" s="209" t="s">
        <v>11819</v>
      </c>
      <c r="I6191" s="209" t="s">
        <v>149</v>
      </c>
      <c r="J6191" s="209" t="s">
        <v>5389</v>
      </c>
      <c r="K6191" s="210">
        <v>273.92</v>
      </c>
      <c r="L6191" s="209" t="s">
        <v>5390</v>
      </c>
    </row>
    <row r="6192" spans="1:12" ht="13.5">
      <c r="A6192" s="209" t="s">
        <v>11751</v>
      </c>
      <c r="B6192" s="209" t="s">
        <v>11752</v>
      </c>
      <c r="C6192" s="209" t="s">
        <v>11802</v>
      </c>
      <c r="D6192" s="209" t="s">
        <v>11803</v>
      </c>
      <c r="E6192" s="210" t="s">
        <v>357</v>
      </c>
      <c r="F6192" s="209" t="s">
        <v>357</v>
      </c>
      <c r="G6192" s="209">
        <v>101732</v>
      </c>
      <c r="H6192" s="209" t="s">
        <v>11820</v>
      </c>
      <c r="I6192" s="209" t="s">
        <v>149</v>
      </c>
      <c r="J6192" s="209" t="s">
        <v>5389</v>
      </c>
      <c r="K6192" s="210">
        <v>86.07</v>
      </c>
      <c r="L6192" s="209" t="s">
        <v>5390</v>
      </c>
    </row>
    <row r="6193" spans="1:12" ht="13.5">
      <c r="A6193" s="209" t="s">
        <v>11751</v>
      </c>
      <c r="B6193" s="209" t="s">
        <v>11752</v>
      </c>
      <c r="C6193" s="209" t="s">
        <v>11821</v>
      </c>
      <c r="D6193" s="209" t="s">
        <v>11822</v>
      </c>
      <c r="E6193" s="210" t="s">
        <v>357</v>
      </c>
      <c r="F6193" s="209" t="s">
        <v>357</v>
      </c>
      <c r="G6193" s="209">
        <v>101094</v>
      </c>
      <c r="H6193" s="209" t="s">
        <v>11823</v>
      </c>
      <c r="I6193" s="209" t="s">
        <v>148</v>
      </c>
      <c r="J6193" s="209" t="s">
        <v>5447</v>
      </c>
      <c r="K6193" s="210">
        <v>182.33</v>
      </c>
      <c r="L6193" s="209" t="s">
        <v>5390</v>
      </c>
    </row>
    <row r="6194" spans="1:12" ht="13.5">
      <c r="A6194" s="209" t="s">
        <v>11751</v>
      </c>
      <c r="B6194" s="209" t="s">
        <v>11752</v>
      </c>
      <c r="C6194" s="209" t="s">
        <v>11821</v>
      </c>
      <c r="D6194" s="209" t="s">
        <v>11822</v>
      </c>
      <c r="E6194" s="210" t="s">
        <v>357</v>
      </c>
      <c r="F6194" s="209" t="s">
        <v>357</v>
      </c>
      <c r="G6194" s="209">
        <v>101727</v>
      </c>
      <c r="H6194" s="209" t="s">
        <v>11824</v>
      </c>
      <c r="I6194" s="209" t="s">
        <v>149</v>
      </c>
      <c r="J6194" s="209" t="s">
        <v>5447</v>
      </c>
      <c r="K6194" s="210">
        <v>215.16</v>
      </c>
      <c r="L6194" s="209" t="s">
        <v>5390</v>
      </c>
    </row>
    <row r="6195" spans="1:12" ht="13.5">
      <c r="A6195" s="209" t="s">
        <v>11751</v>
      </c>
      <c r="B6195" s="209" t="s">
        <v>11752</v>
      </c>
      <c r="C6195" s="209" t="s">
        <v>11821</v>
      </c>
      <c r="D6195" s="209" t="s">
        <v>11822</v>
      </c>
      <c r="E6195" s="210" t="s">
        <v>357</v>
      </c>
      <c r="F6195" s="209" t="s">
        <v>357</v>
      </c>
      <c r="G6195" s="209">
        <v>101733</v>
      </c>
      <c r="H6195" s="209" t="s">
        <v>11825</v>
      </c>
      <c r="I6195" s="209" t="s">
        <v>149</v>
      </c>
      <c r="J6195" s="209" t="s">
        <v>5447</v>
      </c>
      <c r="K6195" s="210">
        <v>287.57</v>
      </c>
      <c r="L6195" s="209" t="s">
        <v>5390</v>
      </c>
    </row>
    <row r="6196" spans="1:12" ht="13.5">
      <c r="A6196" s="209" t="s">
        <v>11751</v>
      </c>
      <c r="B6196" s="209" t="s">
        <v>11752</v>
      </c>
      <c r="C6196" s="209" t="s">
        <v>11821</v>
      </c>
      <c r="D6196" s="209" t="s">
        <v>11822</v>
      </c>
      <c r="E6196" s="210" t="s">
        <v>357</v>
      </c>
      <c r="F6196" s="209" t="s">
        <v>357</v>
      </c>
      <c r="G6196" s="209">
        <v>101734</v>
      </c>
      <c r="H6196" s="209" t="s">
        <v>11826</v>
      </c>
      <c r="I6196" s="209" t="s">
        <v>149</v>
      </c>
      <c r="J6196" s="209" t="s">
        <v>5447</v>
      </c>
      <c r="K6196" s="210">
        <v>442.24</v>
      </c>
      <c r="L6196" s="209" t="s">
        <v>5390</v>
      </c>
    </row>
    <row r="6197" spans="1:12" ht="13.5">
      <c r="A6197" s="209" t="s">
        <v>11751</v>
      </c>
      <c r="B6197" s="209" t="s">
        <v>11752</v>
      </c>
      <c r="C6197" s="209" t="s">
        <v>11821</v>
      </c>
      <c r="D6197" s="209" t="s">
        <v>11822</v>
      </c>
      <c r="E6197" s="210" t="s">
        <v>357</v>
      </c>
      <c r="F6197" s="209" t="s">
        <v>357</v>
      </c>
      <c r="G6197" s="209">
        <v>101735</v>
      </c>
      <c r="H6197" s="209" t="s">
        <v>11827</v>
      </c>
      <c r="I6197" s="209" t="s">
        <v>149</v>
      </c>
      <c r="J6197" s="209" t="s">
        <v>5447</v>
      </c>
      <c r="K6197" s="210">
        <v>453.45</v>
      </c>
      <c r="L6197" s="209" t="s">
        <v>5390</v>
      </c>
    </row>
    <row r="6198" spans="1:12" ht="13.5">
      <c r="A6198" s="209" t="s">
        <v>11751</v>
      </c>
      <c r="B6198" s="209" t="s">
        <v>11752</v>
      </c>
      <c r="C6198" s="209" t="s">
        <v>11821</v>
      </c>
      <c r="D6198" s="209" t="s">
        <v>11822</v>
      </c>
      <c r="E6198" s="210" t="s">
        <v>357</v>
      </c>
      <c r="F6198" s="209" t="s">
        <v>357</v>
      </c>
      <c r="G6198" s="209">
        <v>101736</v>
      </c>
      <c r="H6198" s="209" t="s">
        <v>11828</v>
      </c>
      <c r="I6198" s="209" t="s">
        <v>149</v>
      </c>
      <c r="J6198" s="209" t="s">
        <v>5447</v>
      </c>
      <c r="K6198" s="210">
        <v>98.05</v>
      </c>
      <c r="L6198" s="209" t="s">
        <v>5390</v>
      </c>
    </row>
    <row r="6199" spans="1:12" ht="13.5">
      <c r="A6199" s="209" t="s">
        <v>11751</v>
      </c>
      <c r="B6199" s="209" t="s">
        <v>11752</v>
      </c>
      <c r="C6199" s="209" t="s">
        <v>11821</v>
      </c>
      <c r="D6199" s="209" t="s">
        <v>11822</v>
      </c>
      <c r="E6199" s="210" t="s">
        <v>357</v>
      </c>
      <c r="F6199" s="209" t="s">
        <v>357</v>
      </c>
      <c r="G6199" s="209">
        <v>101737</v>
      </c>
      <c r="H6199" s="209" t="s">
        <v>11829</v>
      </c>
      <c r="I6199" s="209" t="s">
        <v>149</v>
      </c>
      <c r="J6199" s="209" t="s">
        <v>5447</v>
      </c>
      <c r="K6199" s="210">
        <v>120.25</v>
      </c>
      <c r="L6199" s="209" t="s">
        <v>5390</v>
      </c>
    </row>
    <row r="6200" spans="1:12" ht="13.5">
      <c r="A6200" s="209" t="s">
        <v>11751</v>
      </c>
      <c r="B6200" s="209" t="s">
        <v>11752</v>
      </c>
      <c r="C6200" s="209" t="s">
        <v>11821</v>
      </c>
      <c r="D6200" s="209" t="s">
        <v>11822</v>
      </c>
      <c r="E6200" s="210" t="s">
        <v>357</v>
      </c>
      <c r="F6200" s="209" t="s">
        <v>357</v>
      </c>
      <c r="G6200" s="209">
        <v>101748</v>
      </c>
      <c r="H6200" s="209" t="s">
        <v>11830</v>
      </c>
      <c r="I6200" s="209" t="s">
        <v>149</v>
      </c>
      <c r="J6200" s="209" t="s">
        <v>5389</v>
      </c>
      <c r="K6200" s="210">
        <v>2.91</v>
      </c>
      <c r="L6200" s="209" t="s">
        <v>5390</v>
      </c>
    </row>
    <row r="6201" spans="1:12" ht="13.5">
      <c r="A6201" s="209" t="s">
        <v>11751</v>
      </c>
      <c r="B6201" s="209" t="s">
        <v>11752</v>
      </c>
      <c r="C6201" s="209" t="s">
        <v>11831</v>
      </c>
      <c r="D6201" s="209" t="s">
        <v>11832</v>
      </c>
      <c r="E6201" s="210" t="s">
        <v>357</v>
      </c>
      <c r="F6201" s="209" t="s">
        <v>357</v>
      </c>
      <c r="G6201" s="209">
        <v>104162</v>
      </c>
      <c r="H6201" s="209" t="s">
        <v>11833</v>
      </c>
      <c r="I6201" s="209" t="s">
        <v>149</v>
      </c>
      <c r="J6201" s="209" t="s">
        <v>5389</v>
      </c>
      <c r="K6201" s="210">
        <v>92.81</v>
      </c>
      <c r="L6201" s="209" t="s">
        <v>5390</v>
      </c>
    </row>
    <row r="6202" spans="1:12" ht="13.5">
      <c r="A6202" s="209" t="s">
        <v>11751</v>
      </c>
      <c r="B6202" s="209" t="s">
        <v>11752</v>
      </c>
      <c r="C6202" s="209" t="s">
        <v>11834</v>
      </c>
      <c r="D6202" s="209" t="s">
        <v>11835</v>
      </c>
      <c r="E6202" s="210" t="s">
        <v>357</v>
      </c>
      <c r="F6202" s="209" t="s">
        <v>357</v>
      </c>
      <c r="G6202" s="209">
        <v>101092</v>
      </c>
      <c r="H6202" s="209" t="s">
        <v>11836</v>
      </c>
      <c r="I6202" s="209" t="s">
        <v>149</v>
      </c>
      <c r="J6202" s="209" t="s">
        <v>5447</v>
      </c>
      <c r="K6202" s="210">
        <v>440.85</v>
      </c>
      <c r="L6202" s="209" t="s">
        <v>5390</v>
      </c>
    </row>
    <row r="6203" spans="1:12" ht="13.5">
      <c r="A6203" s="209" t="s">
        <v>11751</v>
      </c>
      <c r="B6203" s="209" t="s">
        <v>11752</v>
      </c>
      <c r="C6203" s="209" t="s">
        <v>11834</v>
      </c>
      <c r="D6203" s="209" t="s">
        <v>11835</v>
      </c>
      <c r="E6203" s="210" t="s">
        <v>357</v>
      </c>
      <c r="F6203" s="209" t="s">
        <v>357</v>
      </c>
      <c r="G6203" s="209">
        <v>101093</v>
      </c>
      <c r="H6203" s="209" t="s">
        <v>11837</v>
      </c>
      <c r="I6203" s="209" t="s">
        <v>149</v>
      </c>
      <c r="J6203" s="209" t="s">
        <v>5447</v>
      </c>
      <c r="K6203" s="210">
        <v>538.91</v>
      </c>
      <c r="L6203" s="209" t="s">
        <v>5390</v>
      </c>
    </row>
    <row r="6204" spans="1:12" ht="13.5">
      <c r="A6204" s="209" t="s">
        <v>11751</v>
      </c>
      <c r="B6204" s="209" t="s">
        <v>11752</v>
      </c>
      <c r="C6204" s="209" t="s">
        <v>11838</v>
      </c>
      <c r="D6204" s="209" t="s">
        <v>11839</v>
      </c>
      <c r="E6204" s="210" t="s">
        <v>357</v>
      </c>
      <c r="F6204" s="209" t="s">
        <v>357</v>
      </c>
      <c r="G6204" s="209">
        <v>98695</v>
      </c>
      <c r="H6204" s="209" t="s">
        <v>11840</v>
      </c>
      <c r="I6204" s="209" t="s">
        <v>148</v>
      </c>
      <c r="J6204" s="209" t="s">
        <v>5447</v>
      </c>
      <c r="K6204" s="210">
        <v>92.06</v>
      </c>
      <c r="L6204" s="209" t="s">
        <v>5390</v>
      </c>
    </row>
    <row r="6205" spans="1:12" ht="13.5">
      <c r="A6205" s="209" t="s">
        <v>11751</v>
      </c>
      <c r="B6205" s="209" t="s">
        <v>11752</v>
      </c>
      <c r="C6205" s="209" t="s">
        <v>11838</v>
      </c>
      <c r="D6205" s="209" t="s">
        <v>11839</v>
      </c>
      <c r="E6205" s="210" t="s">
        <v>357</v>
      </c>
      <c r="F6205" s="209" t="s">
        <v>357</v>
      </c>
      <c r="G6205" s="209">
        <v>98697</v>
      </c>
      <c r="H6205" s="209" t="s">
        <v>11841</v>
      </c>
      <c r="I6205" s="209" t="s">
        <v>148</v>
      </c>
      <c r="J6205" s="209" t="s">
        <v>5447</v>
      </c>
      <c r="K6205" s="210">
        <v>61.19</v>
      </c>
      <c r="L6205" s="209" t="s">
        <v>5390</v>
      </c>
    </row>
    <row r="6206" spans="1:12" ht="13.5">
      <c r="A6206" s="209" t="s">
        <v>11751</v>
      </c>
      <c r="B6206" s="209" t="s">
        <v>11752</v>
      </c>
      <c r="C6206" s="209" t="s">
        <v>11842</v>
      </c>
      <c r="D6206" s="209" t="s">
        <v>11843</v>
      </c>
      <c r="E6206" s="210" t="s">
        <v>357</v>
      </c>
      <c r="F6206" s="209" t="s">
        <v>357</v>
      </c>
      <c r="G6206" s="209">
        <v>101738</v>
      </c>
      <c r="H6206" s="209" t="s">
        <v>11844</v>
      </c>
      <c r="I6206" s="209" t="s">
        <v>148</v>
      </c>
      <c r="J6206" s="209" t="s">
        <v>5389</v>
      </c>
      <c r="K6206" s="210">
        <v>29.97</v>
      </c>
      <c r="L6206" s="209" t="s">
        <v>5390</v>
      </c>
    </row>
    <row r="6207" spans="1:12" ht="13.5">
      <c r="A6207" s="209" t="s">
        <v>11751</v>
      </c>
      <c r="B6207" s="209" t="s">
        <v>11752</v>
      </c>
      <c r="C6207" s="209" t="s">
        <v>11842</v>
      </c>
      <c r="D6207" s="209" t="s">
        <v>11843</v>
      </c>
      <c r="E6207" s="210" t="s">
        <v>357</v>
      </c>
      <c r="F6207" s="209" t="s">
        <v>357</v>
      </c>
      <c r="G6207" s="209">
        <v>101739</v>
      </c>
      <c r="H6207" s="209" t="s">
        <v>11845</v>
      </c>
      <c r="I6207" s="209" t="s">
        <v>148</v>
      </c>
      <c r="J6207" s="209" t="s">
        <v>5389</v>
      </c>
      <c r="K6207" s="210">
        <v>32.4</v>
      </c>
      <c r="L6207" s="209" t="s">
        <v>5390</v>
      </c>
    </row>
    <row r="6208" spans="1:12" ht="13.5">
      <c r="A6208" s="209" t="s">
        <v>11751</v>
      </c>
      <c r="B6208" s="209" t="s">
        <v>11752</v>
      </c>
      <c r="C6208" s="209" t="s">
        <v>11846</v>
      </c>
      <c r="D6208" s="209" t="s">
        <v>11847</v>
      </c>
      <c r="E6208" s="210" t="s">
        <v>357</v>
      </c>
      <c r="F6208" s="209" t="s">
        <v>357</v>
      </c>
      <c r="G6208" s="209">
        <v>88648</v>
      </c>
      <c r="H6208" s="209" t="s">
        <v>11848</v>
      </c>
      <c r="I6208" s="209" t="s">
        <v>148</v>
      </c>
      <c r="J6208" s="209" t="s">
        <v>5447</v>
      </c>
      <c r="K6208" s="210">
        <v>7.39</v>
      </c>
      <c r="L6208" s="209" t="s">
        <v>5390</v>
      </c>
    </row>
    <row r="6209" spans="1:12" ht="13.5">
      <c r="A6209" s="209" t="s">
        <v>11751</v>
      </c>
      <c r="B6209" s="209" t="s">
        <v>11752</v>
      </c>
      <c r="C6209" s="209" t="s">
        <v>11846</v>
      </c>
      <c r="D6209" s="209" t="s">
        <v>11847</v>
      </c>
      <c r="E6209" s="210" t="s">
        <v>357</v>
      </c>
      <c r="F6209" s="209" t="s">
        <v>357</v>
      </c>
      <c r="G6209" s="209">
        <v>88649</v>
      </c>
      <c r="H6209" s="209" t="s">
        <v>11849</v>
      </c>
      <c r="I6209" s="209" t="s">
        <v>148</v>
      </c>
      <c r="J6209" s="209" t="s">
        <v>5447</v>
      </c>
      <c r="K6209" s="210">
        <v>8.3800000000000008</v>
      </c>
      <c r="L6209" s="209" t="s">
        <v>5390</v>
      </c>
    </row>
    <row r="6210" spans="1:12" ht="13.5">
      <c r="A6210" s="209" t="s">
        <v>11751</v>
      </c>
      <c r="B6210" s="209" t="s">
        <v>11752</v>
      </c>
      <c r="C6210" s="209" t="s">
        <v>11846</v>
      </c>
      <c r="D6210" s="209" t="s">
        <v>11847</v>
      </c>
      <c r="E6210" s="210" t="s">
        <v>357</v>
      </c>
      <c r="F6210" s="209" t="s">
        <v>357</v>
      </c>
      <c r="G6210" s="209">
        <v>88650</v>
      </c>
      <c r="H6210" s="209" t="s">
        <v>11850</v>
      </c>
      <c r="I6210" s="209" t="s">
        <v>148</v>
      </c>
      <c r="J6210" s="209" t="s">
        <v>5447</v>
      </c>
      <c r="K6210" s="210">
        <v>16.32</v>
      </c>
      <c r="L6210" s="209" t="s">
        <v>5390</v>
      </c>
    </row>
    <row r="6211" spans="1:12" ht="13.5">
      <c r="A6211" s="209" t="s">
        <v>11751</v>
      </c>
      <c r="B6211" s="209" t="s">
        <v>11752</v>
      </c>
      <c r="C6211" s="209" t="s">
        <v>11846</v>
      </c>
      <c r="D6211" s="209" t="s">
        <v>11847</v>
      </c>
      <c r="E6211" s="210" t="s">
        <v>357</v>
      </c>
      <c r="F6211" s="209" t="s">
        <v>357</v>
      </c>
      <c r="G6211" s="209">
        <v>96467</v>
      </c>
      <c r="H6211" s="209" t="s">
        <v>11851</v>
      </c>
      <c r="I6211" s="209" t="s">
        <v>148</v>
      </c>
      <c r="J6211" s="209" t="s">
        <v>5447</v>
      </c>
      <c r="K6211" s="210">
        <v>6.7</v>
      </c>
      <c r="L6211" s="209" t="s">
        <v>5390</v>
      </c>
    </row>
    <row r="6212" spans="1:12" ht="13.5">
      <c r="A6212" s="209" t="s">
        <v>11751</v>
      </c>
      <c r="B6212" s="209" t="s">
        <v>11752</v>
      </c>
      <c r="C6212" s="209" t="s">
        <v>11852</v>
      </c>
      <c r="D6212" s="209" t="s">
        <v>11853</v>
      </c>
      <c r="E6212" s="210" t="s">
        <v>357</v>
      </c>
      <c r="F6212" s="209" t="s">
        <v>357</v>
      </c>
      <c r="G6212" s="209">
        <v>101740</v>
      </c>
      <c r="H6212" s="209" t="s">
        <v>11854</v>
      </c>
      <c r="I6212" s="209" t="s">
        <v>148</v>
      </c>
      <c r="J6212" s="209" t="s">
        <v>5389</v>
      </c>
      <c r="K6212" s="210">
        <v>40.909999999999997</v>
      </c>
      <c r="L6212" s="209" t="s">
        <v>5390</v>
      </c>
    </row>
    <row r="6213" spans="1:12" ht="13.5">
      <c r="A6213" s="209" t="s">
        <v>11751</v>
      </c>
      <c r="B6213" s="209" t="s">
        <v>11752</v>
      </c>
      <c r="C6213" s="209" t="s">
        <v>11852</v>
      </c>
      <c r="D6213" s="209" t="s">
        <v>11853</v>
      </c>
      <c r="E6213" s="210" t="s">
        <v>357</v>
      </c>
      <c r="F6213" s="209" t="s">
        <v>357</v>
      </c>
      <c r="G6213" s="209">
        <v>101741</v>
      </c>
      <c r="H6213" s="209" t="s">
        <v>11855</v>
      </c>
      <c r="I6213" s="209" t="s">
        <v>148</v>
      </c>
      <c r="J6213" s="209" t="s">
        <v>5447</v>
      </c>
      <c r="K6213" s="210">
        <v>19.489999999999998</v>
      </c>
      <c r="L6213" s="209" t="s">
        <v>5390</v>
      </c>
    </row>
    <row r="6214" spans="1:12" ht="13.5">
      <c r="A6214" s="209" t="s">
        <v>11751</v>
      </c>
      <c r="B6214" s="209" t="s">
        <v>11752</v>
      </c>
      <c r="C6214" s="209" t="s">
        <v>11856</v>
      </c>
      <c r="D6214" s="209" t="s">
        <v>11857</v>
      </c>
      <c r="E6214" s="210" t="s">
        <v>357</v>
      </c>
      <c r="F6214" s="209" t="s">
        <v>357</v>
      </c>
      <c r="G6214" s="209">
        <v>94990</v>
      </c>
      <c r="H6214" s="209" t="s">
        <v>229</v>
      </c>
      <c r="I6214" s="209" t="s">
        <v>152</v>
      </c>
      <c r="J6214" s="209" t="s">
        <v>5447</v>
      </c>
      <c r="K6214" s="210">
        <v>798.67</v>
      </c>
      <c r="L6214" s="209" t="s">
        <v>5390</v>
      </c>
    </row>
    <row r="6215" spans="1:12" ht="13.5">
      <c r="A6215" s="209" t="s">
        <v>11751</v>
      </c>
      <c r="B6215" s="209" t="s">
        <v>11752</v>
      </c>
      <c r="C6215" s="209" t="s">
        <v>11856</v>
      </c>
      <c r="D6215" s="209" t="s">
        <v>11857</v>
      </c>
      <c r="E6215" s="210" t="s">
        <v>357</v>
      </c>
      <c r="F6215" s="209" t="s">
        <v>357</v>
      </c>
      <c r="G6215" s="209">
        <v>94991</v>
      </c>
      <c r="H6215" s="209" t="s">
        <v>11858</v>
      </c>
      <c r="I6215" s="209" t="s">
        <v>152</v>
      </c>
      <c r="J6215" s="209" t="s">
        <v>5447</v>
      </c>
      <c r="K6215" s="210">
        <v>907.55</v>
      </c>
      <c r="L6215" s="209" t="s">
        <v>5390</v>
      </c>
    </row>
    <row r="6216" spans="1:12" ht="13.5">
      <c r="A6216" s="209" t="s">
        <v>11751</v>
      </c>
      <c r="B6216" s="209" t="s">
        <v>11752</v>
      </c>
      <c r="C6216" s="209" t="s">
        <v>11856</v>
      </c>
      <c r="D6216" s="209" t="s">
        <v>11857</v>
      </c>
      <c r="E6216" s="210" t="s">
        <v>357</v>
      </c>
      <c r="F6216" s="209" t="s">
        <v>357</v>
      </c>
      <c r="G6216" s="209">
        <v>94992</v>
      </c>
      <c r="H6216" s="209" t="s">
        <v>11859</v>
      </c>
      <c r="I6216" s="209" t="s">
        <v>149</v>
      </c>
      <c r="J6216" s="209" t="s">
        <v>5447</v>
      </c>
      <c r="K6216" s="210">
        <v>81.45</v>
      </c>
      <c r="L6216" s="209" t="s">
        <v>5390</v>
      </c>
    </row>
    <row r="6217" spans="1:12" ht="13.5">
      <c r="A6217" s="209" t="s">
        <v>11751</v>
      </c>
      <c r="B6217" s="209" t="s">
        <v>11752</v>
      </c>
      <c r="C6217" s="209" t="s">
        <v>11856</v>
      </c>
      <c r="D6217" s="209" t="s">
        <v>11857</v>
      </c>
      <c r="E6217" s="210" t="s">
        <v>357</v>
      </c>
      <c r="F6217" s="209" t="s">
        <v>357</v>
      </c>
      <c r="G6217" s="209">
        <v>94993</v>
      </c>
      <c r="H6217" s="209" t="s">
        <v>11860</v>
      </c>
      <c r="I6217" s="209" t="s">
        <v>149</v>
      </c>
      <c r="J6217" s="209" t="s">
        <v>5447</v>
      </c>
      <c r="K6217" s="210">
        <v>87.98</v>
      </c>
      <c r="L6217" s="209" t="s">
        <v>5390</v>
      </c>
    </row>
    <row r="6218" spans="1:12" ht="13.5">
      <c r="A6218" s="209" t="s">
        <v>11751</v>
      </c>
      <c r="B6218" s="209" t="s">
        <v>11752</v>
      </c>
      <c r="C6218" s="209" t="s">
        <v>11856</v>
      </c>
      <c r="D6218" s="209" t="s">
        <v>11857</v>
      </c>
      <c r="E6218" s="210" t="s">
        <v>357</v>
      </c>
      <c r="F6218" s="209" t="s">
        <v>357</v>
      </c>
      <c r="G6218" s="209">
        <v>94994</v>
      </c>
      <c r="H6218" s="209" t="s">
        <v>11861</v>
      </c>
      <c r="I6218" s="209" t="s">
        <v>149</v>
      </c>
      <c r="J6218" s="209" t="s">
        <v>5447</v>
      </c>
      <c r="K6218" s="210">
        <v>97.61</v>
      </c>
      <c r="L6218" s="209" t="s">
        <v>5390</v>
      </c>
    </row>
    <row r="6219" spans="1:12" ht="13.5">
      <c r="A6219" s="209" t="s">
        <v>11751</v>
      </c>
      <c r="B6219" s="209" t="s">
        <v>11752</v>
      </c>
      <c r="C6219" s="209" t="s">
        <v>11856</v>
      </c>
      <c r="D6219" s="209" t="s">
        <v>11857</v>
      </c>
      <c r="E6219" s="210" t="s">
        <v>357</v>
      </c>
      <c r="F6219" s="209" t="s">
        <v>357</v>
      </c>
      <c r="G6219" s="209">
        <v>94995</v>
      </c>
      <c r="H6219" s="209" t="s">
        <v>11862</v>
      </c>
      <c r="I6219" s="209" t="s">
        <v>149</v>
      </c>
      <c r="J6219" s="209" t="s">
        <v>5447</v>
      </c>
      <c r="K6219" s="210">
        <v>106.32</v>
      </c>
      <c r="L6219" s="209" t="s">
        <v>5390</v>
      </c>
    </row>
    <row r="6220" spans="1:12" ht="13.5">
      <c r="A6220" s="209" t="s">
        <v>11751</v>
      </c>
      <c r="B6220" s="209" t="s">
        <v>11752</v>
      </c>
      <c r="C6220" s="209" t="s">
        <v>11856</v>
      </c>
      <c r="D6220" s="209" t="s">
        <v>11857</v>
      </c>
      <c r="E6220" s="210" t="s">
        <v>357</v>
      </c>
      <c r="F6220" s="209" t="s">
        <v>357</v>
      </c>
      <c r="G6220" s="209">
        <v>101747</v>
      </c>
      <c r="H6220" s="209" t="s">
        <v>11863</v>
      </c>
      <c r="I6220" s="209" t="s">
        <v>149</v>
      </c>
      <c r="J6220" s="209" t="s">
        <v>5389</v>
      </c>
      <c r="K6220" s="210">
        <v>96.3</v>
      </c>
      <c r="L6220" s="209" t="s">
        <v>5390</v>
      </c>
    </row>
    <row r="6221" spans="1:12" ht="13.5">
      <c r="A6221" s="209" t="s">
        <v>11751</v>
      </c>
      <c r="B6221" s="209" t="s">
        <v>11752</v>
      </c>
      <c r="C6221" s="209" t="s">
        <v>11856</v>
      </c>
      <c r="D6221" s="209" t="s">
        <v>11857</v>
      </c>
      <c r="E6221" s="210" t="s">
        <v>357</v>
      </c>
      <c r="F6221" s="209" t="s">
        <v>357</v>
      </c>
      <c r="G6221" s="209">
        <v>104626</v>
      </c>
      <c r="H6221" s="209" t="s">
        <v>11864</v>
      </c>
      <c r="I6221" s="209" t="s">
        <v>152</v>
      </c>
      <c r="J6221" s="209" t="s">
        <v>5447</v>
      </c>
      <c r="K6221" s="210">
        <v>930.18</v>
      </c>
      <c r="L6221" s="209" t="s">
        <v>5390</v>
      </c>
    </row>
    <row r="6222" spans="1:12" ht="13.5">
      <c r="A6222" s="209" t="s">
        <v>11751</v>
      </c>
      <c r="B6222" s="209" t="s">
        <v>11752</v>
      </c>
      <c r="C6222" s="209" t="s">
        <v>11856</v>
      </c>
      <c r="D6222" s="209" t="s">
        <v>11857</v>
      </c>
      <c r="E6222" s="210" t="s">
        <v>357</v>
      </c>
      <c r="F6222" s="209" t="s">
        <v>357</v>
      </c>
      <c r="G6222" s="209">
        <v>104658</v>
      </c>
      <c r="H6222" s="209" t="s">
        <v>11865</v>
      </c>
      <c r="I6222" s="209" t="s">
        <v>149</v>
      </c>
      <c r="J6222" s="209" t="s">
        <v>5447</v>
      </c>
      <c r="K6222" s="210">
        <v>204.17</v>
      </c>
      <c r="L6222" s="209" t="s">
        <v>5390</v>
      </c>
    </row>
    <row r="6223" spans="1:12" ht="13.5">
      <c r="A6223" s="209" t="s">
        <v>11751</v>
      </c>
      <c r="B6223" s="209" t="s">
        <v>11752</v>
      </c>
      <c r="C6223" s="209" t="s">
        <v>11866</v>
      </c>
      <c r="D6223" s="209" t="s">
        <v>11867</v>
      </c>
      <c r="E6223" s="210" t="s">
        <v>357</v>
      </c>
      <c r="F6223" s="209" t="s">
        <v>357</v>
      </c>
      <c r="G6223" s="209">
        <v>87620</v>
      </c>
      <c r="H6223" s="209" t="s">
        <v>11868</v>
      </c>
      <c r="I6223" s="209" t="s">
        <v>149</v>
      </c>
      <c r="J6223" s="209" t="s">
        <v>5447</v>
      </c>
      <c r="K6223" s="210">
        <v>33.200000000000003</v>
      </c>
      <c r="L6223" s="209" t="s">
        <v>5390</v>
      </c>
    </row>
    <row r="6224" spans="1:12" ht="13.5">
      <c r="A6224" s="209" t="s">
        <v>11751</v>
      </c>
      <c r="B6224" s="209" t="s">
        <v>11752</v>
      </c>
      <c r="C6224" s="209" t="s">
        <v>11866</v>
      </c>
      <c r="D6224" s="209" t="s">
        <v>11867</v>
      </c>
      <c r="E6224" s="210" t="s">
        <v>357</v>
      </c>
      <c r="F6224" s="209" t="s">
        <v>357</v>
      </c>
      <c r="G6224" s="209">
        <v>87622</v>
      </c>
      <c r="H6224" s="209" t="s">
        <v>11869</v>
      </c>
      <c r="I6224" s="209" t="s">
        <v>149</v>
      </c>
      <c r="J6224" s="209" t="s">
        <v>5447</v>
      </c>
      <c r="K6224" s="210">
        <v>36.479999999999997</v>
      </c>
      <c r="L6224" s="209" t="s">
        <v>5390</v>
      </c>
    </row>
    <row r="6225" spans="1:12" ht="13.5">
      <c r="A6225" s="209" t="s">
        <v>11751</v>
      </c>
      <c r="B6225" s="209" t="s">
        <v>11752</v>
      </c>
      <c r="C6225" s="209" t="s">
        <v>11866</v>
      </c>
      <c r="D6225" s="209" t="s">
        <v>11867</v>
      </c>
      <c r="E6225" s="210" t="s">
        <v>357</v>
      </c>
      <c r="F6225" s="209" t="s">
        <v>357</v>
      </c>
      <c r="G6225" s="209">
        <v>87623</v>
      </c>
      <c r="H6225" s="209" t="s">
        <v>11870</v>
      </c>
      <c r="I6225" s="209" t="s">
        <v>149</v>
      </c>
      <c r="J6225" s="209" t="s">
        <v>5447</v>
      </c>
      <c r="K6225" s="210">
        <v>95.81</v>
      </c>
      <c r="L6225" s="209" t="s">
        <v>5390</v>
      </c>
    </row>
    <row r="6226" spans="1:12" ht="13.5">
      <c r="A6226" s="209" t="s">
        <v>11751</v>
      </c>
      <c r="B6226" s="209" t="s">
        <v>11752</v>
      </c>
      <c r="C6226" s="209" t="s">
        <v>11866</v>
      </c>
      <c r="D6226" s="209" t="s">
        <v>11867</v>
      </c>
      <c r="E6226" s="210" t="s">
        <v>357</v>
      </c>
      <c r="F6226" s="209" t="s">
        <v>357</v>
      </c>
      <c r="G6226" s="209">
        <v>87624</v>
      </c>
      <c r="H6226" s="209" t="s">
        <v>11870</v>
      </c>
      <c r="I6226" s="209" t="s">
        <v>149</v>
      </c>
      <c r="J6226" s="209" t="s">
        <v>5447</v>
      </c>
      <c r="K6226" s="210">
        <v>102.08</v>
      </c>
      <c r="L6226" s="209" t="s">
        <v>5390</v>
      </c>
    </row>
    <row r="6227" spans="1:12" ht="13.5">
      <c r="A6227" s="209" t="s">
        <v>11751</v>
      </c>
      <c r="B6227" s="209" t="s">
        <v>11752</v>
      </c>
      <c r="C6227" s="209" t="s">
        <v>11866</v>
      </c>
      <c r="D6227" s="209" t="s">
        <v>11867</v>
      </c>
      <c r="E6227" s="210" t="s">
        <v>357</v>
      </c>
      <c r="F6227" s="209" t="s">
        <v>357</v>
      </c>
      <c r="G6227" s="209">
        <v>87630</v>
      </c>
      <c r="H6227" s="209" t="s">
        <v>11871</v>
      </c>
      <c r="I6227" s="209" t="s">
        <v>149</v>
      </c>
      <c r="J6227" s="209" t="s">
        <v>5447</v>
      </c>
      <c r="K6227" s="210">
        <v>41.99</v>
      </c>
      <c r="L6227" s="209" t="s">
        <v>5390</v>
      </c>
    </row>
    <row r="6228" spans="1:12" ht="13.5">
      <c r="A6228" s="209" t="s">
        <v>11751</v>
      </c>
      <c r="B6228" s="209" t="s">
        <v>11752</v>
      </c>
      <c r="C6228" s="209" t="s">
        <v>11866</v>
      </c>
      <c r="D6228" s="209" t="s">
        <v>11867</v>
      </c>
      <c r="E6228" s="210" t="s">
        <v>357</v>
      </c>
      <c r="F6228" s="209" t="s">
        <v>357</v>
      </c>
      <c r="G6228" s="209">
        <v>87632</v>
      </c>
      <c r="H6228" s="209" t="s">
        <v>11872</v>
      </c>
      <c r="I6228" s="209" t="s">
        <v>149</v>
      </c>
      <c r="J6228" s="209" t="s">
        <v>5447</v>
      </c>
      <c r="K6228" s="210">
        <v>46.54</v>
      </c>
      <c r="L6228" s="209" t="s">
        <v>5390</v>
      </c>
    </row>
    <row r="6229" spans="1:12" ht="13.5">
      <c r="A6229" s="209" t="s">
        <v>11751</v>
      </c>
      <c r="B6229" s="209" t="s">
        <v>11752</v>
      </c>
      <c r="C6229" s="209" t="s">
        <v>11866</v>
      </c>
      <c r="D6229" s="209" t="s">
        <v>11867</v>
      </c>
      <c r="E6229" s="210" t="s">
        <v>357</v>
      </c>
      <c r="F6229" s="209" t="s">
        <v>357</v>
      </c>
      <c r="G6229" s="209">
        <v>87633</v>
      </c>
      <c r="H6229" s="209" t="s">
        <v>11873</v>
      </c>
      <c r="I6229" s="209" t="s">
        <v>149</v>
      </c>
      <c r="J6229" s="209" t="s">
        <v>5447</v>
      </c>
      <c r="K6229" s="210">
        <v>129.03</v>
      </c>
      <c r="L6229" s="209" t="s">
        <v>5390</v>
      </c>
    </row>
    <row r="6230" spans="1:12" ht="13.5">
      <c r="A6230" s="209" t="s">
        <v>11751</v>
      </c>
      <c r="B6230" s="209" t="s">
        <v>11752</v>
      </c>
      <c r="C6230" s="209" t="s">
        <v>11866</v>
      </c>
      <c r="D6230" s="209" t="s">
        <v>11867</v>
      </c>
      <c r="E6230" s="210" t="s">
        <v>357</v>
      </c>
      <c r="F6230" s="209" t="s">
        <v>357</v>
      </c>
      <c r="G6230" s="209">
        <v>87634</v>
      </c>
      <c r="H6230" s="209" t="s">
        <v>11874</v>
      </c>
      <c r="I6230" s="209" t="s">
        <v>149</v>
      </c>
      <c r="J6230" s="209" t="s">
        <v>5447</v>
      </c>
      <c r="K6230" s="210">
        <v>137.74</v>
      </c>
      <c r="L6230" s="209" t="s">
        <v>5390</v>
      </c>
    </row>
    <row r="6231" spans="1:12" ht="13.5">
      <c r="A6231" s="209" t="s">
        <v>11751</v>
      </c>
      <c r="B6231" s="209" t="s">
        <v>11752</v>
      </c>
      <c r="C6231" s="209" t="s">
        <v>11866</v>
      </c>
      <c r="D6231" s="209" t="s">
        <v>11867</v>
      </c>
      <c r="E6231" s="210" t="s">
        <v>357</v>
      </c>
      <c r="F6231" s="209" t="s">
        <v>357</v>
      </c>
      <c r="G6231" s="209">
        <v>87640</v>
      </c>
      <c r="H6231" s="209" t="s">
        <v>11875</v>
      </c>
      <c r="I6231" s="209" t="s">
        <v>149</v>
      </c>
      <c r="J6231" s="209" t="s">
        <v>5447</v>
      </c>
      <c r="K6231" s="210">
        <v>49.19</v>
      </c>
      <c r="L6231" s="209" t="s">
        <v>5390</v>
      </c>
    </row>
    <row r="6232" spans="1:12" ht="13.5">
      <c r="A6232" s="209" t="s">
        <v>11751</v>
      </c>
      <c r="B6232" s="209" t="s">
        <v>11752</v>
      </c>
      <c r="C6232" s="209" t="s">
        <v>11866</v>
      </c>
      <c r="D6232" s="209" t="s">
        <v>11867</v>
      </c>
      <c r="E6232" s="210" t="s">
        <v>357</v>
      </c>
      <c r="F6232" s="209" t="s">
        <v>357</v>
      </c>
      <c r="G6232" s="209">
        <v>87642</v>
      </c>
      <c r="H6232" s="209" t="s">
        <v>11876</v>
      </c>
      <c r="I6232" s="209" t="s">
        <v>149</v>
      </c>
      <c r="J6232" s="209" t="s">
        <v>5447</v>
      </c>
      <c r="K6232" s="210">
        <v>54.78</v>
      </c>
      <c r="L6232" s="209" t="s">
        <v>5390</v>
      </c>
    </row>
    <row r="6233" spans="1:12" ht="13.5">
      <c r="A6233" s="209" t="s">
        <v>11751</v>
      </c>
      <c r="B6233" s="209" t="s">
        <v>11752</v>
      </c>
      <c r="C6233" s="209" t="s">
        <v>11866</v>
      </c>
      <c r="D6233" s="209" t="s">
        <v>11867</v>
      </c>
      <c r="E6233" s="210" t="s">
        <v>357</v>
      </c>
      <c r="F6233" s="209" t="s">
        <v>357</v>
      </c>
      <c r="G6233" s="209">
        <v>87643</v>
      </c>
      <c r="H6233" s="209" t="s">
        <v>11877</v>
      </c>
      <c r="I6233" s="209" t="s">
        <v>149</v>
      </c>
      <c r="J6233" s="209" t="s">
        <v>5447</v>
      </c>
      <c r="K6233" s="210">
        <v>156.22</v>
      </c>
      <c r="L6233" s="209" t="s">
        <v>5390</v>
      </c>
    </row>
    <row r="6234" spans="1:12" ht="13.5">
      <c r="A6234" s="209" t="s">
        <v>11751</v>
      </c>
      <c r="B6234" s="209" t="s">
        <v>11752</v>
      </c>
      <c r="C6234" s="209" t="s">
        <v>11866</v>
      </c>
      <c r="D6234" s="209" t="s">
        <v>11867</v>
      </c>
      <c r="E6234" s="210" t="s">
        <v>357</v>
      </c>
      <c r="F6234" s="209" t="s">
        <v>357</v>
      </c>
      <c r="G6234" s="209">
        <v>87644</v>
      </c>
      <c r="H6234" s="209" t="s">
        <v>11878</v>
      </c>
      <c r="I6234" s="209" t="s">
        <v>149</v>
      </c>
      <c r="J6234" s="209" t="s">
        <v>5447</v>
      </c>
      <c r="K6234" s="210">
        <v>166.94</v>
      </c>
      <c r="L6234" s="209" t="s">
        <v>5390</v>
      </c>
    </row>
    <row r="6235" spans="1:12" ht="13.5">
      <c r="A6235" s="209" t="s">
        <v>11751</v>
      </c>
      <c r="B6235" s="209" t="s">
        <v>11752</v>
      </c>
      <c r="C6235" s="209" t="s">
        <v>11866</v>
      </c>
      <c r="D6235" s="209" t="s">
        <v>11867</v>
      </c>
      <c r="E6235" s="210" t="s">
        <v>357</v>
      </c>
      <c r="F6235" s="209" t="s">
        <v>357</v>
      </c>
      <c r="G6235" s="209">
        <v>87680</v>
      </c>
      <c r="H6235" s="209" t="s">
        <v>11879</v>
      </c>
      <c r="I6235" s="209" t="s">
        <v>149</v>
      </c>
      <c r="J6235" s="209" t="s">
        <v>5447</v>
      </c>
      <c r="K6235" s="210">
        <v>41.88</v>
      </c>
      <c r="L6235" s="209" t="s">
        <v>5390</v>
      </c>
    </row>
    <row r="6236" spans="1:12" ht="13.5">
      <c r="A6236" s="209" t="s">
        <v>11751</v>
      </c>
      <c r="B6236" s="209" t="s">
        <v>11752</v>
      </c>
      <c r="C6236" s="209" t="s">
        <v>11866</v>
      </c>
      <c r="D6236" s="209" t="s">
        <v>11867</v>
      </c>
      <c r="E6236" s="210" t="s">
        <v>357</v>
      </c>
      <c r="F6236" s="209" t="s">
        <v>357</v>
      </c>
      <c r="G6236" s="209">
        <v>87682</v>
      </c>
      <c r="H6236" s="209" t="s">
        <v>11880</v>
      </c>
      <c r="I6236" s="209" t="s">
        <v>149</v>
      </c>
      <c r="J6236" s="209" t="s">
        <v>5447</v>
      </c>
      <c r="K6236" s="210">
        <v>47.47</v>
      </c>
      <c r="L6236" s="209" t="s">
        <v>5390</v>
      </c>
    </row>
    <row r="6237" spans="1:12" ht="13.5">
      <c r="A6237" s="209" t="s">
        <v>11751</v>
      </c>
      <c r="B6237" s="209" t="s">
        <v>11752</v>
      </c>
      <c r="C6237" s="209" t="s">
        <v>11866</v>
      </c>
      <c r="D6237" s="209" t="s">
        <v>11867</v>
      </c>
      <c r="E6237" s="210" t="s">
        <v>357</v>
      </c>
      <c r="F6237" s="209" t="s">
        <v>357</v>
      </c>
      <c r="G6237" s="209">
        <v>87683</v>
      </c>
      <c r="H6237" s="209" t="s">
        <v>11881</v>
      </c>
      <c r="I6237" s="209" t="s">
        <v>149</v>
      </c>
      <c r="J6237" s="209" t="s">
        <v>5447</v>
      </c>
      <c r="K6237" s="210">
        <v>148.91</v>
      </c>
      <c r="L6237" s="209" t="s">
        <v>5390</v>
      </c>
    </row>
    <row r="6238" spans="1:12" ht="13.5">
      <c r="A6238" s="209" t="s">
        <v>11751</v>
      </c>
      <c r="B6238" s="209" t="s">
        <v>11752</v>
      </c>
      <c r="C6238" s="209" t="s">
        <v>11866</v>
      </c>
      <c r="D6238" s="209" t="s">
        <v>11867</v>
      </c>
      <c r="E6238" s="210" t="s">
        <v>357</v>
      </c>
      <c r="F6238" s="209" t="s">
        <v>357</v>
      </c>
      <c r="G6238" s="209">
        <v>87684</v>
      </c>
      <c r="H6238" s="209" t="s">
        <v>11882</v>
      </c>
      <c r="I6238" s="209" t="s">
        <v>149</v>
      </c>
      <c r="J6238" s="209" t="s">
        <v>5447</v>
      </c>
      <c r="K6238" s="210">
        <v>159.63</v>
      </c>
      <c r="L6238" s="209" t="s">
        <v>5390</v>
      </c>
    </row>
    <row r="6239" spans="1:12" ht="13.5">
      <c r="A6239" s="209" t="s">
        <v>11751</v>
      </c>
      <c r="B6239" s="209" t="s">
        <v>11752</v>
      </c>
      <c r="C6239" s="209" t="s">
        <v>11866</v>
      </c>
      <c r="D6239" s="209" t="s">
        <v>11867</v>
      </c>
      <c r="E6239" s="210" t="s">
        <v>357</v>
      </c>
      <c r="F6239" s="209" t="s">
        <v>357</v>
      </c>
      <c r="G6239" s="209">
        <v>87690</v>
      </c>
      <c r="H6239" s="209" t="s">
        <v>11883</v>
      </c>
      <c r="I6239" s="209" t="s">
        <v>149</v>
      </c>
      <c r="J6239" s="209" t="s">
        <v>5447</v>
      </c>
      <c r="K6239" s="210">
        <v>47.98</v>
      </c>
      <c r="L6239" s="209" t="s">
        <v>5390</v>
      </c>
    </row>
    <row r="6240" spans="1:12" ht="13.5">
      <c r="A6240" s="209" t="s">
        <v>11751</v>
      </c>
      <c r="B6240" s="209" t="s">
        <v>11752</v>
      </c>
      <c r="C6240" s="209" t="s">
        <v>11866</v>
      </c>
      <c r="D6240" s="209" t="s">
        <v>11867</v>
      </c>
      <c r="E6240" s="210" t="s">
        <v>357</v>
      </c>
      <c r="F6240" s="209" t="s">
        <v>357</v>
      </c>
      <c r="G6240" s="209">
        <v>87692</v>
      </c>
      <c r="H6240" s="209" t="s">
        <v>11884</v>
      </c>
      <c r="I6240" s="209" t="s">
        <v>149</v>
      </c>
      <c r="J6240" s="209" t="s">
        <v>5447</v>
      </c>
      <c r="K6240" s="210">
        <v>54.39</v>
      </c>
      <c r="L6240" s="209" t="s">
        <v>5390</v>
      </c>
    </row>
    <row r="6241" spans="1:12" ht="13.5">
      <c r="A6241" s="209" t="s">
        <v>11751</v>
      </c>
      <c r="B6241" s="209" t="s">
        <v>11752</v>
      </c>
      <c r="C6241" s="209" t="s">
        <v>11866</v>
      </c>
      <c r="D6241" s="209" t="s">
        <v>11867</v>
      </c>
      <c r="E6241" s="210" t="s">
        <v>357</v>
      </c>
      <c r="F6241" s="209" t="s">
        <v>357</v>
      </c>
      <c r="G6241" s="209">
        <v>87693</v>
      </c>
      <c r="H6241" s="209" t="s">
        <v>11885</v>
      </c>
      <c r="I6241" s="209" t="s">
        <v>149</v>
      </c>
      <c r="J6241" s="209" t="s">
        <v>5447</v>
      </c>
      <c r="K6241" s="210">
        <v>170.57</v>
      </c>
      <c r="L6241" s="209" t="s">
        <v>5390</v>
      </c>
    </row>
    <row r="6242" spans="1:12" ht="13.5">
      <c r="A6242" s="209" t="s">
        <v>11751</v>
      </c>
      <c r="B6242" s="209" t="s">
        <v>11752</v>
      </c>
      <c r="C6242" s="209" t="s">
        <v>11866</v>
      </c>
      <c r="D6242" s="209" t="s">
        <v>11867</v>
      </c>
      <c r="E6242" s="210" t="s">
        <v>357</v>
      </c>
      <c r="F6242" s="209" t="s">
        <v>357</v>
      </c>
      <c r="G6242" s="209">
        <v>87694</v>
      </c>
      <c r="H6242" s="209" t="s">
        <v>11886</v>
      </c>
      <c r="I6242" s="209" t="s">
        <v>149</v>
      </c>
      <c r="J6242" s="209" t="s">
        <v>5447</v>
      </c>
      <c r="K6242" s="210">
        <v>182.84</v>
      </c>
      <c r="L6242" s="209" t="s">
        <v>5390</v>
      </c>
    </row>
    <row r="6243" spans="1:12" ht="13.5">
      <c r="A6243" s="209" t="s">
        <v>11751</v>
      </c>
      <c r="B6243" s="209" t="s">
        <v>11752</v>
      </c>
      <c r="C6243" s="209" t="s">
        <v>11866</v>
      </c>
      <c r="D6243" s="209" t="s">
        <v>11867</v>
      </c>
      <c r="E6243" s="210" t="s">
        <v>357</v>
      </c>
      <c r="F6243" s="209" t="s">
        <v>357</v>
      </c>
      <c r="G6243" s="209">
        <v>87700</v>
      </c>
      <c r="H6243" s="209" t="s">
        <v>11887</v>
      </c>
      <c r="I6243" s="209" t="s">
        <v>149</v>
      </c>
      <c r="J6243" s="209" t="s">
        <v>5447</v>
      </c>
      <c r="K6243" s="210">
        <v>51.9</v>
      </c>
      <c r="L6243" s="209" t="s">
        <v>5390</v>
      </c>
    </row>
    <row r="6244" spans="1:12" ht="13.5">
      <c r="A6244" s="209" t="s">
        <v>11751</v>
      </c>
      <c r="B6244" s="209" t="s">
        <v>11752</v>
      </c>
      <c r="C6244" s="209" t="s">
        <v>11866</v>
      </c>
      <c r="D6244" s="209" t="s">
        <v>11867</v>
      </c>
      <c r="E6244" s="210" t="s">
        <v>357</v>
      </c>
      <c r="F6244" s="209" t="s">
        <v>357</v>
      </c>
      <c r="G6244" s="209">
        <v>87702</v>
      </c>
      <c r="H6244" s="209" t="s">
        <v>11888</v>
      </c>
      <c r="I6244" s="209" t="s">
        <v>149</v>
      </c>
      <c r="J6244" s="209" t="s">
        <v>5447</v>
      </c>
      <c r="K6244" s="210">
        <v>58.88</v>
      </c>
      <c r="L6244" s="209" t="s">
        <v>5390</v>
      </c>
    </row>
    <row r="6245" spans="1:12" ht="13.5">
      <c r="A6245" s="209" t="s">
        <v>11751</v>
      </c>
      <c r="B6245" s="209" t="s">
        <v>11752</v>
      </c>
      <c r="C6245" s="209" t="s">
        <v>11866</v>
      </c>
      <c r="D6245" s="209" t="s">
        <v>11867</v>
      </c>
      <c r="E6245" s="210" t="s">
        <v>357</v>
      </c>
      <c r="F6245" s="209" t="s">
        <v>357</v>
      </c>
      <c r="G6245" s="209">
        <v>87703</v>
      </c>
      <c r="H6245" s="209" t="s">
        <v>11889</v>
      </c>
      <c r="I6245" s="209" t="s">
        <v>149</v>
      </c>
      <c r="J6245" s="209" t="s">
        <v>5447</v>
      </c>
      <c r="K6245" s="210">
        <v>185.39</v>
      </c>
      <c r="L6245" s="209" t="s">
        <v>5390</v>
      </c>
    </row>
    <row r="6246" spans="1:12" ht="13.5">
      <c r="A6246" s="209" t="s">
        <v>11751</v>
      </c>
      <c r="B6246" s="209" t="s">
        <v>11752</v>
      </c>
      <c r="C6246" s="209" t="s">
        <v>11866</v>
      </c>
      <c r="D6246" s="209" t="s">
        <v>11867</v>
      </c>
      <c r="E6246" s="210" t="s">
        <v>357</v>
      </c>
      <c r="F6246" s="209" t="s">
        <v>357</v>
      </c>
      <c r="G6246" s="209">
        <v>87704</v>
      </c>
      <c r="H6246" s="209" t="s">
        <v>11890</v>
      </c>
      <c r="I6246" s="209" t="s">
        <v>149</v>
      </c>
      <c r="J6246" s="209" t="s">
        <v>5447</v>
      </c>
      <c r="K6246" s="210">
        <v>198.75</v>
      </c>
      <c r="L6246" s="209" t="s">
        <v>5390</v>
      </c>
    </row>
    <row r="6247" spans="1:12" ht="13.5">
      <c r="A6247" s="209" t="s">
        <v>11751</v>
      </c>
      <c r="B6247" s="209" t="s">
        <v>11752</v>
      </c>
      <c r="C6247" s="209" t="s">
        <v>11866</v>
      </c>
      <c r="D6247" s="209" t="s">
        <v>11867</v>
      </c>
      <c r="E6247" s="210" t="s">
        <v>357</v>
      </c>
      <c r="F6247" s="209" t="s">
        <v>357</v>
      </c>
      <c r="G6247" s="209">
        <v>87735</v>
      </c>
      <c r="H6247" s="209" t="s">
        <v>11891</v>
      </c>
      <c r="I6247" s="209" t="s">
        <v>149</v>
      </c>
      <c r="J6247" s="209" t="s">
        <v>5447</v>
      </c>
      <c r="K6247" s="210">
        <v>42.82</v>
      </c>
      <c r="L6247" s="209" t="s">
        <v>5390</v>
      </c>
    </row>
    <row r="6248" spans="1:12" ht="13.5">
      <c r="A6248" s="209" t="s">
        <v>11751</v>
      </c>
      <c r="B6248" s="209" t="s">
        <v>11752</v>
      </c>
      <c r="C6248" s="209" t="s">
        <v>11866</v>
      </c>
      <c r="D6248" s="209" t="s">
        <v>11867</v>
      </c>
      <c r="E6248" s="210" t="s">
        <v>357</v>
      </c>
      <c r="F6248" s="209" t="s">
        <v>357</v>
      </c>
      <c r="G6248" s="209">
        <v>87737</v>
      </c>
      <c r="H6248" s="209" t="s">
        <v>11892</v>
      </c>
      <c r="I6248" s="209" t="s">
        <v>149</v>
      </c>
      <c r="J6248" s="209" t="s">
        <v>5447</v>
      </c>
      <c r="K6248" s="210">
        <v>46.1</v>
      </c>
      <c r="L6248" s="209" t="s">
        <v>5390</v>
      </c>
    </row>
    <row r="6249" spans="1:12" ht="13.5">
      <c r="A6249" s="209" t="s">
        <v>11751</v>
      </c>
      <c r="B6249" s="209" t="s">
        <v>11752</v>
      </c>
      <c r="C6249" s="209" t="s">
        <v>11866</v>
      </c>
      <c r="D6249" s="209" t="s">
        <v>11867</v>
      </c>
      <c r="E6249" s="210" t="s">
        <v>357</v>
      </c>
      <c r="F6249" s="209" t="s">
        <v>357</v>
      </c>
      <c r="G6249" s="209">
        <v>87738</v>
      </c>
      <c r="H6249" s="209" t="s">
        <v>11893</v>
      </c>
      <c r="I6249" s="209" t="s">
        <v>149</v>
      </c>
      <c r="J6249" s="209" t="s">
        <v>5447</v>
      </c>
      <c r="K6249" s="210">
        <v>105.43</v>
      </c>
      <c r="L6249" s="209" t="s">
        <v>5390</v>
      </c>
    </row>
    <row r="6250" spans="1:12" ht="13.5">
      <c r="A6250" s="209" t="s">
        <v>11751</v>
      </c>
      <c r="B6250" s="209" t="s">
        <v>11752</v>
      </c>
      <c r="C6250" s="209" t="s">
        <v>11866</v>
      </c>
      <c r="D6250" s="209" t="s">
        <v>11867</v>
      </c>
      <c r="E6250" s="210" t="s">
        <v>357</v>
      </c>
      <c r="F6250" s="209" t="s">
        <v>357</v>
      </c>
      <c r="G6250" s="209">
        <v>87739</v>
      </c>
      <c r="H6250" s="209" t="s">
        <v>11894</v>
      </c>
      <c r="I6250" s="209" t="s">
        <v>149</v>
      </c>
      <c r="J6250" s="209" t="s">
        <v>5447</v>
      </c>
      <c r="K6250" s="210">
        <v>111.7</v>
      </c>
      <c r="L6250" s="209" t="s">
        <v>5390</v>
      </c>
    </row>
    <row r="6251" spans="1:12" ht="13.5">
      <c r="A6251" s="209" t="s">
        <v>11751</v>
      </c>
      <c r="B6251" s="209" t="s">
        <v>11752</v>
      </c>
      <c r="C6251" s="209" t="s">
        <v>11866</v>
      </c>
      <c r="D6251" s="209" t="s">
        <v>11867</v>
      </c>
      <c r="E6251" s="210" t="s">
        <v>357</v>
      </c>
      <c r="F6251" s="209" t="s">
        <v>357</v>
      </c>
      <c r="G6251" s="209">
        <v>87745</v>
      </c>
      <c r="H6251" s="209" t="s">
        <v>11895</v>
      </c>
      <c r="I6251" s="209" t="s">
        <v>149</v>
      </c>
      <c r="J6251" s="209" t="s">
        <v>5447</v>
      </c>
      <c r="K6251" s="210">
        <v>51.62</v>
      </c>
      <c r="L6251" s="209" t="s">
        <v>5390</v>
      </c>
    </row>
    <row r="6252" spans="1:12" ht="13.5">
      <c r="A6252" s="209" t="s">
        <v>11751</v>
      </c>
      <c r="B6252" s="209" t="s">
        <v>11752</v>
      </c>
      <c r="C6252" s="209" t="s">
        <v>11866</v>
      </c>
      <c r="D6252" s="209" t="s">
        <v>11867</v>
      </c>
      <c r="E6252" s="210" t="s">
        <v>357</v>
      </c>
      <c r="F6252" s="209" t="s">
        <v>357</v>
      </c>
      <c r="G6252" s="209">
        <v>87747</v>
      </c>
      <c r="H6252" s="209" t="s">
        <v>11896</v>
      </c>
      <c r="I6252" s="209" t="s">
        <v>149</v>
      </c>
      <c r="J6252" s="209" t="s">
        <v>5447</v>
      </c>
      <c r="K6252" s="210">
        <v>56.17</v>
      </c>
      <c r="L6252" s="209" t="s">
        <v>5390</v>
      </c>
    </row>
    <row r="6253" spans="1:12" ht="13.5">
      <c r="A6253" s="209" t="s">
        <v>11751</v>
      </c>
      <c r="B6253" s="209" t="s">
        <v>11752</v>
      </c>
      <c r="C6253" s="209" t="s">
        <v>11866</v>
      </c>
      <c r="D6253" s="209" t="s">
        <v>11867</v>
      </c>
      <c r="E6253" s="210" t="s">
        <v>357</v>
      </c>
      <c r="F6253" s="209" t="s">
        <v>357</v>
      </c>
      <c r="G6253" s="209">
        <v>87748</v>
      </c>
      <c r="H6253" s="209" t="s">
        <v>11897</v>
      </c>
      <c r="I6253" s="209" t="s">
        <v>149</v>
      </c>
      <c r="J6253" s="209" t="s">
        <v>5447</v>
      </c>
      <c r="K6253" s="210">
        <v>138.66</v>
      </c>
      <c r="L6253" s="209" t="s">
        <v>5390</v>
      </c>
    </row>
    <row r="6254" spans="1:12" ht="13.5">
      <c r="A6254" s="209" t="s">
        <v>11751</v>
      </c>
      <c r="B6254" s="209" t="s">
        <v>11752</v>
      </c>
      <c r="C6254" s="209" t="s">
        <v>11866</v>
      </c>
      <c r="D6254" s="209" t="s">
        <v>11867</v>
      </c>
      <c r="E6254" s="210" t="s">
        <v>357</v>
      </c>
      <c r="F6254" s="209" t="s">
        <v>357</v>
      </c>
      <c r="G6254" s="209">
        <v>87749</v>
      </c>
      <c r="H6254" s="209" t="s">
        <v>11898</v>
      </c>
      <c r="I6254" s="209" t="s">
        <v>149</v>
      </c>
      <c r="J6254" s="209" t="s">
        <v>5447</v>
      </c>
      <c r="K6254" s="210">
        <v>147.37</v>
      </c>
      <c r="L6254" s="209" t="s">
        <v>5390</v>
      </c>
    </row>
    <row r="6255" spans="1:12" ht="13.5">
      <c r="A6255" s="209" t="s">
        <v>11751</v>
      </c>
      <c r="B6255" s="209" t="s">
        <v>11752</v>
      </c>
      <c r="C6255" s="209" t="s">
        <v>11866</v>
      </c>
      <c r="D6255" s="209" t="s">
        <v>11867</v>
      </c>
      <c r="E6255" s="210" t="s">
        <v>357</v>
      </c>
      <c r="F6255" s="209" t="s">
        <v>357</v>
      </c>
      <c r="G6255" s="209">
        <v>87755</v>
      </c>
      <c r="H6255" s="209" t="s">
        <v>11899</v>
      </c>
      <c r="I6255" s="209" t="s">
        <v>149</v>
      </c>
      <c r="J6255" s="209" t="s">
        <v>5447</v>
      </c>
      <c r="K6255" s="210">
        <v>46.3</v>
      </c>
      <c r="L6255" s="209" t="s">
        <v>5390</v>
      </c>
    </row>
    <row r="6256" spans="1:12" ht="13.5">
      <c r="A6256" s="209" t="s">
        <v>11751</v>
      </c>
      <c r="B6256" s="209" t="s">
        <v>11752</v>
      </c>
      <c r="C6256" s="209" t="s">
        <v>11866</v>
      </c>
      <c r="D6256" s="209" t="s">
        <v>11867</v>
      </c>
      <c r="E6256" s="210" t="s">
        <v>357</v>
      </c>
      <c r="F6256" s="209" t="s">
        <v>357</v>
      </c>
      <c r="G6256" s="209">
        <v>87757</v>
      </c>
      <c r="H6256" s="209" t="s">
        <v>11900</v>
      </c>
      <c r="I6256" s="209" t="s">
        <v>149</v>
      </c>
      <c r="J6256" s="209" t="s">
        <v>5447</v>
      </c>
      <c r="K6256" s="210">
        <v>50.85</v>
      </c>
      <c r="L6256" s="209" t="s">
        <v>5390</v>
      </c>
    </row>
    <row r="6257" spans="1:12" ht="13.5">
      <c r="A6257" s="209" t="s">
        <v>11751</v>
      </c>
      <c r="B6257" s="209" t="s">
        <v>11752</v>
      </c>
      <c r="C6257" s="209" t="s">
        <v>11866</v>
      </c>
      <c r="D6257" s="209" t="s">
        <v>11867</v>
      </c>
      <c r="E6257" s="210" t="s">
        <v>357</v>
      </c>
      <c r="F6257" s="209" t="s">
        <v>357</v>
      </c>
      <c r="G6257" s="209">
        <v>87758</v>
      </c>
      <c r="H6257" s="209" t="s">
        <v>11901</v>
      </c>
      <c r="I6257" s="209" t="s">
        <v>149</v>
      </c>
      <c r="J6257" s="209" t="s">
        <v>5447</v>
      </c>
      <c r="K6257" s="210">
        <v>133.34</v>
      </c>
      <c r="L6257" s="209" t="s">
        <v>5390</v>
      </c>
    </row>
    <row r="6258" spans="1:12" ht="13.5">
      <c r="A6258" s="209" t="s">
        <v>11751</v>
      </c>
      <c r="B6258" s="209" t="s">
        <v>11752</v>
      </c>
      <c r="C6258" s="209" t="s">
        <v>11866</v>
      </c>
      <c r="D6258" s="209" t="s">
        <v>11867</v>
      </c>
      <c r="E6258" s="210" t="s">
        <v>357</v>
      </c>
      <c r="F6258" s="209" t="s">
        <v>357</v>
      </c>
      <c r="G6258" s="209">
        <v>87759</v>
      </c>
      <c r="H6258" s="209" t="s">
        <v>11902</v>
      </c>
      <c r="I6258" s="209" t="s">
        <v>149</v>
      </c>
      <c r="J6258" s="209" t="s">
        <v>5447</v>
      </c>
      <c r="K6258" s="210">
        <v>142.05000000000001</v>
      </c>
      <c r="L6258" s="209" t="s">
        <v>5390</v>
      </c>
    </row>
    <row r="6259" spans="1:12" ht="13.5">
      <c r="A6259" s="209" t="s">
        <v>11751</v>
      </c>
      <c r="B6259" s="209" t="s">
        <v>11752</v>
      </c>
      <c r="C6259" s="209" t="s">
        <v>11866</v>
      </c>
      <c r="D6259" s="209" t="s">
        <v>11867</v>
      </c>
      <c r="E6259" s="210" t="s">
        <v>357</v>
      </c>
      <c r="F6259" s="209" t="s">
        <v>357</v>
      </c>
      <c r="G6259" s="209">
        <v>87765</v>
      </c>
      <c r="H6259" s="209" t="s">
        <v>11903</v>
      </c>
      <c r="I6259" s="209" t="s">
        <v>149</v>
      </c>
      <c r="J6259" s="209" t="s">
        <v>5447</v>
      </c>
      <c r="K6259" s="210">
        <v>53.54</v>
      </c>
      <c r="L6259" s="209" t="s">
        <v>5390</v>
      </c>
    </row>
    <row r="6260" spans="1:12" ht="13.5">
      <c r="A6260" s="209" t="s">
        <v>11751</v>
      </c>
      <c r="B6260" s="209" t="s">
        <v>11752</v>
      </c>
      <c r="C6260" s="209" t="s">
        <v>11866</v>
      </c>
      <c r="D6260" s="209" t="s">
        <v>11867</v>
      </c>
      <c r="E6260" s="210" t="s">
        <v>357</v>
      </c>
      <c r="F6260" s="209" t="s">
        <v>357</v>
      </c>
      <c r="G6260" s="209">
        <v>87767</v>
      </c>
      <c r="H6260" s="209" t="s">
        <v>11904</v>
      </c>
      <c r="I6260" s="209" t="s">
        <v>149</v>
      </c>
      <c r="J6260" s="209" t="s">
        <v>5447</v>
      </c>
      <c r="K6260" s="210">
        <v>59.13</v>
      </c>
      <c r="L6260" s="209" t="s">
        <v>5390</v>
      </c>
    </row>
    <row r="6261" spans="1:12" ht="13.5">
      <c r="A6261" s="209" t="s">
        <v>11751</v>
      </c>
      <c r="B6261" s="209" t="s">
        <v>11752</v>
      </c>
      <c r="C6261" s="209" t="s">
        <v>11866</v>
      </c>
      <c r="D6261" s="209" t="s">
        <v>11867</v>
      </c>
      <c r="E6261" s="210" t="s">
        <v>357</v>
      </c>
      <c r="F6261" s="209" t="s">
        <v>357</v>
      </c>
      <c r="G6261" s="209">
        <v>87768</v>
      </c>
      <c r="H6261" s="209" t="s">
        <v>11905</v>
      </c>
      <c r="I6261" s="209" t="s">
        <v>149</v>
      </c>
      <c r="J6261" s="209" t="s">
        <v>5447</v>
      </c>
      <c r="K6261" s="210">
        <v>160.57</v>
      </c>
      <c r="L6261" s="209" t="s">
        <v>5390</v>
      </c>
    </row>
    <row r="6262" spans="1:12" ht="13.5">
      <c r="A6262" s="209" t="s">
        <v>11751</v>
      </c>
      <c r="B6262" s="209" t="s">
        <v>11752</v>
      </c>
      <c r="C6262" s="209" t="s">
        <v>11866</v>
      </c>
      <c r="D6262" s="209" t="s">
        <v>11867</v>
      </c>
      <c r="E6262" s="210" t="s">
        <v>357</v>
      </c>
      <c r="F6262" s="209" t="s">
        <v>357</v>
      </c>
      <c r="G6262" s="209">
        <v>87769</v>
      </c>
      <c r="H6262" s="209" t="s">
        <v>11906</v>
      </c>
      <c r="I6262" s="209" t="s">
        <v>149</v>
      </c>
      <c r="J6262" s="209" t="s">
        <v>5447</v>
      </c>
      <c r="K6262" s="210">
        <v>171.29</v>
      </c>
      <c r="L6262" s="209" t="s">
        <v>5390</v>
      </c>
    </row>
    <row r="6263" spans="1:12" ht="13.5">
      <c r="A6263" s="209" t="s">
        <v>11751</v>
      </c>
      <c r="B6263" s="209" t="s">
        <v>11752</v>
      </c>
      <c r="C6263" s="209" t="s">
        <v>11866</v>
      </c>
      <c r="D6263" s="209" t="s">
        <v>11867</v>
      </c>
      <c r="E6263" s="210" t="s">
        <v>357</v>
      </c>
      <c r="F6263" s="209" t="s">
        <v>357</v>
      </c>
      <c r="G6263" s="209">
        <v>88470</v>
      </c>
      <c r="H6263" s="209" t="s">
        <v>11907</v>
      </c>
      <c r="I6263" s="209" t="s">
        <v>149</v>
      </c>
      <c r="J6263" s="209" t="s">
        <v>5447</v>
      </c>
      <c r="K6263" s="210">
        <v>33.130000000000003</v>
      </c>
      <c r="L6263" s="209" t="s">
        <v>5390</v>
      </c>
    </row>
    <row r="6264" spans="1:12" ht="13.5">
      <c r="A6264" s="209" t="s">
        <v>11751</v>
      </c>
      <c r="B6264" s="209" t="s">
        <v>11752</v>
      </c>
      <c r="C6264" s="209" t="s">
        <v>11866</v>
      </c>
      <c r="D6264" s="209" t="s">
        <v>11867</v>
      </c>
      <c r="E6264" s="210" t="s">
        <v>357</v>
      </c>
      <c r="F6264" s="209" t="s">
        <v>357</v>
      </c>
      <c r="G6264" s="209">
        <v>88471</v>
      </c>
      <c r="H6264" s="209" t="s">
        <v>11908</v>
      </c>
      <c r="I6264" s="209" t="s">
        <v>149</v>
      </c>
      <c r="J6264" s="209" t="s">
        <v>5447</v>
      </c>
      <c r="K6264" s="210">
        <v>41.22</v>
      </c>
      <c r="L6264" s="209" t="s">
        <v>5390</v>
      </c>
    </row>
    <row r="6265" spans="1:12" ht="13.5">
      <c r="A6265" s="209" t="s">
        <v>11751</v>
      </c>
      <c r="B6265" s="209" t="s">
        <v>11752</v>
      </c>
      <c r="C6265" s="209" t="s">
        <v>11866</v>
      </c>
      <c r="D6265" s="209" t="s">
        <v>11867</v>
      </c>
      <c r="E6265" s="210" t="s">
        <v>357</v>
      </c>
      <c r="F6265" s="209" t="s">
        <v>357</v>
      </c>
      <c r="G6265" s="209">
        <v>88472</v>
      </c>
      <c r="H6265" s="209" t="s">
        <v>11909</v>
      </c>
      <c r="I6265" s="209" t="s">
        <v>149</v>
      </c>
      <c r="J6265" s="209" t="s">
        <v>5447</v>
      </c>
      <c r="K6265" s="210">
        <v>47.65</v>
      </c>
      <c r="L6265" s="209" t="s">
        <v>5390</v>
      </c>
    </row>
    <row r="6266" spans="1:12" ht="13.5">
      <c r="A6266" s="209" t="s">
        <v>11751</v>
      </c>
      <c r="B6266" s="209" t="s">
        <v>11752</v>
      </c>
      <c r="C6266" s="209" t="s">
        <v>11866</v>
      </c>
      <c r="D6266" s="209" t="s">
        <v>11867</v>
      </c>
      <c r="E6266" s="210" t="s">
        <v>357</v>
      </c>
      <c r="F6266" s="209" t="s">
        <v>357</v>
      </c>
      <c r="G6266" s="209">
        <v>88476</v>
      </c>
      <c r="H6266" s="209" t="s">
        <v>11910</v>
      </c>
      <c r="I6266" s="209" t="s">
        <v>149</v>
      </c>
      <c r="J6266" s="209" t="s">
        <v>5447</v>
      </c>
      <c r="K6266" s="210">
        <v>29.83</v>
      </c>
      <c r="L6266" s="209" t="s">
        <v>5390</v>
      </c>
    </row>
    <row r="6267" spans="1:12" ht="13.5">
      <c r="A6267" s="209" t="s">
        <v>11751</v>
      </c>
      <c r="B6267" s="209" t="s">
        <v>11752</v>
      </c>
      <c r="C6267" s="209" t="s">
        <v>11866</v>
      </c>
      <c r="D6267" s="209" t="s">
        <v>11867</v>
      </c>
      <c r="E6267" s="210" t="s">
        <v>357</v>
      </c>
      <c r="F6267" s="209" t="s">
        <v>357</v>
      </c>
      <c r="G6267" s="209">
        <v>88477</v>
      </c>
      <c r="H6267" s="209" t="s">
        <v>11911</v>
      </c>
      <c r="I6267" s="209" t="s">
        <v>149</v>
      </c>
      <c r="J6267" s="209" t="s">
        <v>5447</v>
      </c>
      <c r="K6267" s="210">
        <v>39.82</v>
      </c>
      <c r="L6267" s="209" t="s">
        <v>5390</v>
      </c>
    </row>
    <row r="6268" spans="1:12" ht="13.5">
      <c r="A6268" s="209" t="s">
        <v>11751</v>
      </c>
      <c r="B6268" s="209" t="s">
        <v>11752</v>
      </c>
      <c r="C6268" s="209" t="s">
        <v>11866</v>
      </c>
      <c r="D6268" s="209" t="s">
        <v>11867</v>
      </c>
      <c r="E6268" s="210" t="s">
        <v>357</v>
      </c>
      <c r="F6268" s="209" t="s">
        <v>357</v>
      </c>
      <c r="G6268" s="209">
        <v>88478</v>
      </c>
      <c r="H6268" s="209" t="s">
        <v>11912</v>
      </c>
      <c r="I6268" s="209" t="s">
        <v>149</v>
      </c>
      <c r="J6268" s="209" t="s">
        <v>5447</v>
      </c>
      <c r="K6268" s="210">
        <v>48.09</v>
      </c>
      <c r="L6268" s="209" t="s">
        <v>5390</v>
      </c>
    </row>
    <row r="6269" spans="1:12" ht="13.5">
      <c r="A6269" s="209" t="s">
        <v>11751</v>
      </c>
      <c r="B6269" s="209" t="s">
        <v>11752</v>
      </c>
      <c r="C6269" s="209" t="s">
        <v>11866</v>
      </c>
      <c r="D6269" s="209" t="s">
        <v>11867</v>
      </c>
      <c r="E6269" s="210" t="s">
        <v>357</v>
      </c>
      <c r="F6269" s="209" t="s">
        <v>357</v>
      </c>
      <c r="G6269" s="209">
        <v>90930</v>
      </c>
      <c r="H6269" s="209" t="s">
        <v>11913</v>
      </c>
      <c r="I6269" s="209" t="s">
        <v>149</v>
      </c>
      <c r="J6269" s="209" t="s">
        <v>5389</v>
      </c>
      <c r="K6269" s="210">
        <v>85.41</v>
      </c>
      <c r="L6269" s="209" t="s">
        <v>5390</v>
      </c>
    </row>
    <row r="6270" spans="1:12" ht="13.5">
      <c r="A6270" s="209" t="s">
        <v>11751</v>
      </c>
      <c r="B6270" s="209" t="s">
        <v>11752</v>
      </c>
      <c r="C6270" s="209" t="s">
        <v>11866</v>
      </c>
      <c r="D6270" s="209" t="s">
        <v>11867</v>
      </c>
      <c r="E6270" s="210" t="s">
        <v>357</v>
      </c>
      <c r="F6270" s="209" t="s">
        <v>357</v>
      </c>
      <c r="G6270" s="209">
        <v>90932</v>
      </c>
      <c r="H6270" s="209" t="s">
        <v>11914</v>
      </c>
      <c r="I6270" s="209" t="s">
        <v>149</v>
      </c>
      <c r="J6270" s="209" t="s">
        <v>5389</v>
      </c>
      <c r="K6270" s="210">
        <v>91.82</v>
      </c>
      <c r="L6270" s="209" t="s">
        <v>5390</v>
      </c>
    </row>
    <row r="6271" spans="1:12" ht="13.5">
      <c r="A6271" s="209" t="s">
        <v>11751</v>
      </c>
      <c r="B6271" s="209" t="s">
        <v>11752</v>
      </c>
      <c r="C6271" s="209" t="s">
        <v>11866</v>
      </c>
      <c r="D6271" s="209" t="s">
        <v>11867</v>
      </c>
      <c r="E6271" s="210" t="s">
        <v>357</v>
      </c>
      <c r="F6271" s="209" t="s">
        <v>357</v>
      </c>
      <c r="G6271" s="209">
        <v>90933</v>
      </c>
      <c r="H6271" s="209" t="s">
        <v>11915</v>
      </c>
      <c r="I6271" s="209" t="s">
        <v>149</v>
      </c>
      <c r="J6271" s="209" t="s">
        <v>5389</v>
      </c>
      <c r="K6271" s="210">
        <v>208</v>
      </c>
      <c r="L6271" s="209" t="s">
        <v>5390</v>
      </c>
    </row>
    <row r="6272" spans="1:12" ht="13.5">
      <c r="A6272" s="209" t="s">
        <v>11751</v>
      </c>
      <c r="B6272" s="209" t="s">
        <v>11752</v>
      </c>
      <c r="C6272" s="209" t="s">
        <v>11866</v>
      </c>
      <c r="D6272" s="209" t="s">
        <v>11867</v>
      </c>
      <c r="E6272" s="210" t="s">
        <v>357</v>
      </c>
      <c r="F6272" s="209" t="s">
        <v>357</v>
      </c>
      <c r="G6272" s="209">
        <v>90934</v>
      </c>
      <c r="H6272" s="209" t="s">
        <v>11916</v>
      </c>
      <c r="I6272" s="209" t="s">
        <v>149</v>
      </c>
      <c r="J6272" s="209" t="s">
        <v>5389</v>
      </c>
      <c r="K6272" s="210">
        <v>220.27</v>
      </c>
      <c r="L6272" s="209" t="s">
        <v>5390</v>
      </c>
    </row>
    <row r="6273" spans="1:12" ht="13.5">
      <c r="A6273" s="209" t="s">
        <v>11751</v>
      </c>
      <c r="B6273" s="209" t="s">
        <v>11752</v>
      </c>
      <c r="C6273" s="209" t="s">
        <v>11866</v>
      </c>
      <c r="D6273" s="209" t="s">
        <v>11867</v>
      </c>
      <c r="E6273" s="210" t="s">
        <v>357</v>
      </c>
      <c r="F6273" s="209" t="s">
        <v>357</v>
      </c>
      <c r="G6273" s="209">
        <v>90940</v>
      </c>
      <c r="H6273" s="209" t="s">
        <v>11917</v>
      </c>
      <c r="I6273" s="209" t="s">
        <v>149</v>
      </c>
      <c r="J6273" s="209" t="s">
        <v>5389</v>
      </c>
      <c r="K6273" s="210">
        <v>90.37</v>
      </c>
      <c r="L6273" s="209" t="s">
        <v>5390</v>
      </c>
    </row>
    <row r="6274" spans="1:12" ht="13.5">
      <c r="A6274" s="209" t="s">
        <v>11751</v>
      </c>
      <c r="B6274" s="209" t="s">
        <v>11752</v>
      </c>
      <c r="C6274" s="209" t="s">
        <v>11866</v>
      </c>
      <c r="D6274" s="209" t="s">
        <v>11867</v>
      </c>
      <c r="E6274" s="210" t="s">
        <v>357</v>
      </c>
      <c r="F6274" s="209" t="s">
        <v>357</v>
      </c>
      <c r="G6274" s="209">
        <v>90942</v>
      </c>
      <c r="H6274" s="209" t="s">
        <v>11918</v>
      </c>
      <c r="I6274" s="209" t="s">
        <v>149</v>
      </c>
      <c r="J6274" s="209" t="s">
        <v>5389</v>
      </c>
      <c r="K6274" s="210">
        <v>97.35</v>
      </c>
      <c r="L6274" s="209" t="s">
        <v>5390</v>
      </c>
    </row>
    <row r="6275" spans="1:12" ht="13.5">
      <c r="A6275" s="209" t="s">
        <v>11751</v>
      </c>
      <c r="B6275" s="209" t="s">
        <v>11752</v>
      </c>
      <c r="C6275" s="209" t="s">
        <v>11866</v>
      </c>
      <c r="D6275" s="209" t="s">
        <v>11867</v>
      </c>
      <c r="E6275" s="210" t="s">
        <v>357</v>
      </c>
      <c r="F6275" s="209" t="s">
        <v>357</v>
      </c>
      <c r="G6275" s="209">
        <v>90943</v>
      </c>
      <c r="H6275" s="209" t="s">
        <v>11919</v>
      </c>
      <c r="I6275" s="209" t="s">
        <v>149</v>
      </c>
      <c r="J6275" s="209" t="s">
        <v>5389</v>
      </c>
      <c r="K6275" s="210">
        <v>223.86</v>
      </c>
      <c r="L6275" s="209" t="s">
        <v>5390</v>
      </c>
    </row>
    <row r="6276" spans="1:12" ht="13.5">
      <c r="A6276" s="209" t="s">
        <v>11751</v>
      </c>
      <c r="B6276" s="209" t="s">
        <v>11752</v>
      </c>
      <c r="C6276" s="209" t="s">
        <v>11866</v>
      </c>
      <c r="D6276" s="209" t="s">
        <v>11867</v>
      </c>
      <c r="E6276" s="210" t="s">
        <v>357</v>
      </c>
      <c r="F6276" s="209" t="s">
        <v>357</v>
      </c>
      <c r="G6276" s="209">
        <v>90944</v>
      </c>
      <c r="H6276" s="209" t="s">
        <v>11920</v>
      </c>
      <c r="I6276" s="209" t="s">
        <v>149</v>
      </c>
      <c r="J6276" s="209" t="s">
        <v>5389</v>
      </c>
      <c r="K6276" s="210">
        <v>237.22</v>
      </c>
      <c r="L6276" s="209" t="s">
        <v>5390</v>
      </c>
    </row>
    <row r="6277" spans="1:12" ht="13.5">
      <c r="A6277" s="209" t="s">
        <v>11751</v>
      </c>
      <c r="B6277" s="209" t="s">
        <v>11752</v>
      </c>
      <c r="C6277" s="209" t="s">
        <v>11866</v>
      </c>
      <c r="D6277" s="209" t="s">
        <v>11867</v>
      </c>
      <c r="E6277" s="210" t="s">
        <v>357</v>
      </c>
      <c r="F6277" s="209" t="s">
        <v>357</v>
      </c>
      <c r="G6277" s="209">
        <v>90950</v>
      </c>
      <c r="H6277" s="209" t="s">
        <v>11921</v>
      </c>
      <c r="I6277" s="209" t="s">
        <v>149</v>
      </c>
      <c r="J6277" s="209" t="s">
        <v>5389</v>
      </c>
      <c r="K6277" s="210">
        <v>99.44</v>
      </c>
      <c r="L6277" s="209" t="s">
        <v>5390</v>
      </c>
    </row>
    <row r="6278" spans="1:12" ht="13.5">
      <c r="A6278" s="209" t="s">
        <v>11751</v>
      </c>
      <c r="B6278" s="209" t="s">
        <v>11752</v>
      </c>
      <c r="C6278" s="209" t="s">
        <v>11866</v>
      </c>
      <c r="D6278" s="209" t="s">
        <v>11867</v>
      </c>
      <c r="E6278" s="210" t="s">
        <v>357</v>
      </c>
      <c r="F6278" s="209" t="s">
        <v>357</v>
      </c>
      <c r="G6278" s="209">
        <v>90952</v>
      </c>
      <c r="H6278" s="209" t="s">
        <v>11922</v>
      </c>
      <c r="I6278" s="209" t="s">
        <v>149</v>
      </c>
      <c r="J6278" s="209" t="s">
        <v>5389</v>
      </c>
      <c r="K6278" s="210">
        <v>107.46</v>
      </c>
      <c r="L6278" s="209" t="s">
        <v>5390</v>
      </c>
    </row>
    <row r="6279" spans="1:12" ht="13.5">
      <c r="A6279" s="209" t="s">
        <v>11751</v>
      </c>
      <c r="B6279" s="209" t="s">
        <v>11752</v>
      </c>
      <c r="C6279" s="209" t="s">
        <v>11866</v>
      </c>
      <c r="D6279" s="209" t="s">
        <v>11867</v>
      </c>
      <c r="E6279" s="210" t="s">
        <v>357</v>
      </c>
      <c r="F6279" s="209" t="s">
        <v>357</v>
      </c>
      <c r="G6279" s="209">
        <v>90953</v>
      </c>
      <c r="H6279" s="209" t="s">
        <v>11923</v>
      </c>
      <c r="I6279" s="209" t="s">
        <v>149</v>
      </c>
      <c r="J6279" s="209" t="s">
        <v>5389</v>
      </c>
      <c r="K6279" s="210">
        <v>252.93</v>
      </c>
      <c r="L6279" s="209" t="s">
        <v>5390</v>
      </c>
    </row>
    <row r="6280" spans="1:12" ht="13.5">
      <c r="A6280" s="209" t="s">
        <v>11751</v>
      </c>
      <c r="B6280" s="209" t="s">
        <v>11752</v>
      </c>
      <c r="C6280" s="209" t="s">
        <v>11866</v>
      </c>
      <c r="D6280" s="209" t="s">
        <v>11867</v>
      </c>
      <c r="E6280" s="210" t="s">
        <v>357</v>
      </c>
      <c r="F6280" s="209" t="s">
        <v>357</v>
      </c>
      <c r="G6280" s="209">
        <v>90954</v>
      </c>
      <c r="H6280" s="209" t="s">
        <v>11924</v>
      </c>
      <c r="I6280" s="209" t="s">
        <v>149</v>
      </c>
      <c r="J6280" s="209" t="s">
        <v>5389</v>
      </c>
      <c r="K6280" s="210">
        <v>268.29000000000002</v>
      </c>
      <c r="L6280" s="209" t="s">
        <v>5390</v>
      </c>
    </row>
    <row r="6281" spans="1:12" ht="13.5">
      <c r="A6281" s="209" t="s">
        <v>11751</v>
      </c>
      <c r="B6281" s="209" t="s">
        <v>11752</v>
      </c>
      <c r="C6281" s="209" t="s">
        <v>11866</v>
      </c>
      <c r="D6281" s="209" t="s">
        <v>11867</v>
      </c>
      <c r="E6281" s="210" t="s">
        <v>357</v>
      </c>
      <c r="F6281" s="209" t="s">
        <v>357</v>
      </c>
      <c r="G6281" s="209">
        <v>94438</v>
      </c>
      <c r="H6281" s="209" t="s">
        <v>11925</v>
      </c>
      <c r="I6281" s="209" t="s">
        <v>149</v>
      </c>
      <c r="J6281" s="209" t="s">
        <v>5447</v>
      </c>
      <c r="K6281" s="210">
        <v>44.6</v>
      </c>
      <c r="L6281" s="209" t="s">
        <v>5390</v>
      </c>
    </row>
    <row r="6282" spans="1:12" ht="13.5">
      <c r="A6282" s="209" t="s">
        <v>11751</v>
      </c>
      <c r="B6282" s="209" t="s">
        <v>11752</v>
      </c>
      <c r="C6282" s="209" t="s">
        <v>11866</v>
      </c>
      <c r="D6282" s="209" t="s">
        <v>11867</v>
      </c>
      <c r="E6282" s="210" t="s">
        <v>357</v>
      </c>
      <c r="F6282" s="209" t="s">
        <v>357</v>
      </c>
      <c r="G6282" s="209">
        <v>94439</v>
      </c>
      <c r="H6282" s="209" t="s">
        <v>11926</v>
      </c>
      <c r="I6282" s="209" t="s">
        <v>149</v>
      </c>
      <c r="J6282" s="209" t="s">
        <v>5447</v>
      </c>
      <c r="K6282" s="210">
        <v>50.36</v>
      </c>
      <c r="L6282" s="209" t="s">
        <v>5390</v>
      </c>
    </row>
    <row r="6283" spans="1:12" ht="13.5">
      <c r="A6283" s="209" t="s">
        <v>11751</v>
      </c>
      <c r="B6283" s="209" t="s">
        <v>11752</v>
      </c>
      <c r="C6283" s="209" t="s">
        <v>11866</v>
      </c>
      <c r="D6283" s="209" t="s">
        <v>11867</v>
      </c>
      <c r="E6283" s="210" t="s">
        <v>357</v>
      </c>
      <c r="F6283" s="209" t="s">
        <v>357</v>
      </c>
      <c r="G6283" s="209">
        <v>94779</v>
      </c>
      <c r="H6283" s="209" t="s">
        <v>11927</v>
      </c>
      <c r="I6283" s="209" t="s">
        <v>149</v>
      </c>
      <c r="J6283" s="209" t="s">
        <v>5447</v>
      </c>
      <c r="K6283" s="210">
        <v>43.54</v>
      </c>
      <c r="L6283" s="209" t="s">
        <v>5390</v>
      </c>
    </row>
    <row r="6284" spans="1:12" ht="13.5">
      <c r="A6284" s="209" t="s">
        <v>11751</v>
      </c>
      <c r="B6284" s="209" t="s">
        <v>11752</v>
      </c>
      <c r="C6284" s="209" t="s">
        <v>11866</v>
      </c>
      <c r="D6284" s="209" t="s">
        <v>11867</v>
      </c>
      <c r="E6284" s="210" t="s">
        <v>357</v>
      </c>
      <c r="F6284" s="209" t="s">
        <v>357</v>
      </c>
      <c r="G6284" s="209">
        <v>94782</v>
      </c>
      <c r="H6284" s="209" t="s">
        <v>11928</v>
      </c>
      <c r="I6284" s="209" t="s">
        <v>149</v>
      </c>
      <c r="J6284" s="209" t="s">
        <v>5447</v>
      </c>
      <c r="K6284" s="210">
        <v>49.94</v>
      </c>
      <c r="L6284" s="209" t="s">
        <v>5390</v>
      </c>
    </row>
    <row r="6285" spans="1:12" ht="13.5">
      <c r="A6285" s="209" t="s">
        <v>11751</v>
      </c>
      <c r="B6285" s="209" t="s">
        <v>11752</v>
      </c>
      <c r="C6285" s="209" t="s">
        <v>11866</v>
      </c>
      <c r="D6285" s="209" t="s">
        <v>11867</v>
      </c>
      <c r="E6285" s="210" t="s">
        <v>357</v>
      </c>
      <c r="F6285" s="209" t="s">
        <v>357</v>
      </c>
      <c r="G6285" s="209">
        <v>102803</v>
      </c>
      <c r="H6285" s="209" t="s">
        <v>11929</v>
      </c>
      <c r="I6285" s="209" t="s">
        <v>149</v>
      </c>
      <c r="J6285" s="209" t="s">
        <v>5894</v>
      </c>
      <c r="K6285" s="210">
        <v>2.0099999999999998</v>
      </c>
      <c r="L6285" s="209" t="s">
        <v>5390</v>
      </c>
    </row>
    <row r="6286" spans="1:12" ht="13.5">
      <c r="A6286" s="209" t="s">
        <v>11751</v>
      </c>
      <c r="B6286" s="209" t="s">
        <v>11752</v>
      </c>
      <c r="C6286" s="209" t="s">
        <v>11930</v>
      </c>
      <c r="D6286" s="209" t="s">
        <v>11931</v>
      </c>
      <c r="E6286" s="210" t="s">
        <v>357</v>
      </c>
      <c r="F6286" s="209" t="s">
        <v>357</v>
      </c>
      <c r="G6286" s="209">
        <v>101742</v>
      </c>
      <c r="H6286" s="209" t="s">
        <v>11932</v>
      </c>
      <c r="I6286" s="209" t="s">
        <v>148</v>
      </c>
      <c r="J6286" s="209" t="s">
        <v>5447</v>
      </c>
      <c r="K6286" s="210">
        <v>58.9</v>
      </c>
      <c r="L6286" s="209" t="s">
        <v>5390</v>
      </c>
    </row>
    <row r="6287" spans="1:12" ht="13.5">
      <c r="A6287" s="209" t="s">
        <v>11933</v>
      </c>
      <c r="B6287" s="209" t="s">
        <v>11934</v>
      </c>
      <c r="C6287" s="209" t="s">
        <v>11935</v>
      </c>
      <c r="D6287" s="209" t="s">
        <v>11936</v>
      </c>
      <c r="E6287" s="210" t="s">
        <v>357</v>
      </c>
      <c r="F6287" s="209" t="s">
        <v>357</v>
      </c>
      <c r="G6287" s="209">
        <v>87878</v>
      </c>
      <c r="H6287" s="209" t="s">
        <v>11937</v>
      </c>
      <c r="I6287" s="209" t="s">
        <v>149</v>
      </c>
      <c r="J6287" s="209" t="s">
        <v>5447</v>
      </c>
      <c r="K6287" s="210">
        <v>4.41</v>
      </c>
      <c r="L6287" s="209" t="s">
        <v>5390</v>
      </c>
    </row>
    <row r="6288" spans="1:12" ht="13.5">
      <c r="A6288" s="209" t="s">
        <v>11933</v>
      </c>
      <c r="B6288" s="209" t="s">
        <v>11934</v>
      </c>
      <c r="C6288" s="209" t="s">
        <v>11935</v>
      </c>
      <c r="D6288" s="209" t="s">
        <v>11936</v>
      </c>
      <c r="E6288" s="210" t="s">
        <v>357</v>
      </c>
      <c r="F6288" s="209" t="s">
        <v>357</v>
      </c>
      <c r="G6288" s="209">
        <v>87879</v>
      </c>
      <c r="H6288" s="209" t="s">
        <v>11938</v>
      </c>
      <c r="I6288" s="209" t="s">
        <v>149</v>
      </c>
      <c r="J6288" s="209" t="s">
        <v>5447</v>
      </c>
      <c r="K6288" s="210">
        <v>3.99</v>
      </c>
      <c r="L6288" s="209" t="s">
        <v>5390</v>
      </c>
    </row>
    <row r="6289" spans="1:12" ht="13.5">
      <c r="A6289" s="209" t="s">
        <v>11933</v>
      </c>
      <c r="B6289" s="209" t="s">
        <v>11934</v>
      </c>
      <c r="C6289" s="209" t="s">
        <v>11935</v>
      </c>
      <c r="D6289" s="209" t="s">
        <v>11936</v>
      </c>
      <c r="E6289" s="210" t="s">
        <v>357</v>
      </c>
      <c r="F6289" s="209" t="s">
        <v>357</v>
      </c>
      <c r="G6289" s="209">
        <v>87881</v>
      </c>
      <c r="H6289" s="209" t="s">
        <v>11939</v>
      </c>
      <c r="I6289" s="209" t="s">
        <v>149</v>
      </c>
      <c r="J6289" s="209" t="s">
        <v>5447</v>
      </c>
      <c r="K6289" s="210">
        <v>10.199999999999999</v>
      </c>
      <c r="L6289" s="209" t="s">
        <v>5390</v>
      </c>
    </row>
    <row r="6290" spans="1:12" ht="13.5">
      <c r="A6290" s="209" t="s">
        <v>11933</v>
      </c>
      <c r="B6290" s="209" t="s">
        <v>11934</v>
      </c>
      <c r="C6290" s="209" t="s">
        <v>11935</v>
      </c>
      <c r="D6290" s="209" t="s">
        <v>11936</v>
      </c>
      <c r="E6290" s="210" t="s">
        <v>357</v>
      </c>
      <c r="F6290" s="209" t="s">
        <v>357</v>
      </c>
      <c r="G6290" s="209">
        <v>87882</v>
      </c>
      <c r="H6290" s="209" t="s">
        <v>11940</v>
      </c>
      <c r="I6290" s="209" t="s">
        <v>149</v>
      </c>
      <c r="J6290" s="209" t="s">
        <v>5447</v>
      </c>
      <c r="K6290" s="210">
        <v>10.050000000000001</v>
      </c>
      <c r="L6290" s="209" t="s">
        <v>5390</v>
      </c>
    </row>
    <row r="6291" spans="1:12" ht="13.5">
      <c r="A6291" s="209" t="s">
        <v>11933</v>
      </c>
      <c r="B6291" s="209" t="s">
        <v>11934</v>
      </c>
      <c r="C6291" s="209" t="s">
        <v>11935</v>
      </c>
      <c r="D6291" s="209" t="s">
        <v>11936</v>
      </c>
      <c r="E6291" s="210" t="s">
        <v>357</v>
      </c>
      <c r="F6291" s="209" t="s">
        <v>357</v>
      </c>
      <c r="G6291" s="209">
        <v>87884</v>
      </c>
      <c r="H6291" s="209" t="s">
        <v>11941</v>
      </c>
      <c r="I6291" s="209" t="s">
        <v>149</v>
      </c>
      <c r="J6291" s="209" t="s">
        <v>5447</v>
      </c>
      <c r="K6291" s="210">
        <v>12.3</v>
      </c>
      <c r="L6291" s="209" t="s">
        <v>5390</v>
      </c>
    </row>
    <row r="6292" spans="1:12" ht="13.5">
      <c r="A6292" s="209" t="s">
        <v>11933</v>
      </c>
      <c r="B6292" s="209" t="s">
        <v>11934</v>
      </c>
      <c r="C6292" s="209" t="s">
        <v>11935</v>
      </c>
      <c r="D6292" s="209" t="s">
        <v>11936</v>
      </c>
      <c r="E6292" s="210" t="s">
        <v>357</v>
      </c>
      <c r="F6292" s="209" t="s">
        <v>357</v>
      </c>
      <c r="G6292" s="209">
        <v>87885</v>
      </c>
      <c r="H6292" s="209" t="s">
        <v>11942</v>
      </c>
      <c r="I6292" s="209" t="s">
        <v>149</v>
      </c>
      <c r="J6292" s="209" t="s">
        <v>5447</v>
      </c>
      <c r="K6292" s="210">
        <v>11.94</v>
      </c>
      <c r="L6292" s="209" t="s">
        <v>5390</v>
      </c>
    </row>
    <row r="6293" spans="1:12" ht="13.5">
      <c r="A6293" s="209" t="s">
        <v>11933</v>
      </c>
      <c r="B6293" s="209" t="s">
        <v>11934</v>
      </c>
      <c r="C6293" s="209" t="s">
        <v>11935</v>
      </c>
      <c r="D6293" s="209" t="s">
        <v>11936</v>
      </c>
      <c r="E6293" s="210" t="s">
        <v>357</v>
      </c>
      <c r="F6293" s="209" t="s">
        <v>357</v>
      </c>
      <c r="G6293" s="209">
        <v>87886</v>
      </c>
      <c r="H6293" s="209" t="s">
        <v>11943</v>
      </c>
      <c r="I6293" s="209" t="s">
        <v>149</v>
      </c>
      <c r="J6293" s="209" t="s">
        <v>5447</v>
      </c>
      <c r="K6293" s="210">
        <v>19.78</v>
      </c>
      <c r="L6293" s="209" t="s">
        <v>5390</v>
      </c>
    </row>
    <row r="6294" spans="1:12" ht="13.5">
      <c r="A6294" s="209" t="s">
        <v>11933</v>
      </c>
      <c r="B6294" s="209" t="s">
        <v>11934</v>
      </c>
      <c r="C6294" s="209" t="s">
        <v>11935</v>
      </c>
      <c r="D6294" s="209" t="s">
        <v>11936</v>
      </c>
      <c r="E6294" s="210" t="s">
        <v>357</v>
      </c>
      <c r="F6294" s="209" t="s">
        <v>357</v>
      </c>
      <c r="G6294" s="209">
        <v>87887</v>
      </c>
      <c r="H6294" s="209" t="s">
        <v>11944</v>
      </c>
      <c r="I6294" s="209" t="s">
        <v>149</v>
      </c>
      <c r="J6294" s="209" t="s">
        <v>5447</v>
      </c>
      <c r="K6294" s="210">
        <v>19.03</v>
      </c>
      <c r="L6294" s="209" t="s">
        <v>5390</v>
      </c>
    </row>
    <row r="6295" spans="1:12" ht="13.5">
      <c r="A6295" s="209" t="s">
        <v>11933</v>
      </c>
      <c r="B6295" s="209" t="s">
        <v>11934</v>
      </c>
      <c r="C6295" s="209" t="s">
        <v>11935</v>
      </c>
      <c r="D6295" s="209" t="s">
        <v>11936</v>
      </c>
      <c r="E6295" s="210" t="s">
        <v>357</v>
      </c>
      <c r="F6295" s="209" t="s">
        <v>357</v>
      </c>
      <c r="G6295" s="209">
        <v>87888</v>
      </c>
      <c r="H6295" s="209" t="s">
        <v>11945</v>
      </c>
      <c r="I6295" s="209" t="s">
        <v>149</v>
      </c>
      <c r="J6295" s="209" t="s">
        <v>5447</v>
      </c>
      <c r="K6295" s="210">
        <v>11.5</v>
      </c>
      <c r="L6295" s="209" t="s">
        <v>5390</v>
      </c>
    </row>
    <row r="6296" spans="1:12" ht="13.5">
      <c r="A6296" s="209" t="s">
        <v>11933</v>
      </c>
      <c r="B6296" s="209" t="s">
        <v>11934</v>
      </c>
      <c r="C6296" s="209" t="s">
        <v>11935</v>
      </c>
      <c r="D6296" s="209" t="s">
        <v>11936</v>
      </c>
      <c r="E6296" s="210" t="s">
        <v>357</v>
      </c>
      <c r="F6296" s="209" t="s">
        <v>357</v>
      </c>
      <c r="G6296" s="209">
        <v>87889</v>
      </c>
      <c r="H6296" s="209" t="s">
        <v>11946</v>
      </c>
      <c r="I6296" s="209" t="s">
        <v>149</v>
      </c>
      <c r="J6296" s="209" t="s">
        <v>5447</v>
      </c>
      <c r="K6296" s="210">
        <v>11.35</v>
      </c>
      <c r="L6296" s="209" t="s">
        <v>5390</v>
      </c>
    </row>
    <row r="6297" spans="1:12" ht="13.5">
      <c r="A6297" s="209" t="s">
        <v>11933</v>
      </c>
      <c r="B6297" s="209" t="s">
        <v>11934</v>
      </c>
      <c r="C6297" s="209" t="s">
        <v>11935</v>
      </c>
      <c r="D6297" s="209" t="s">
        <v>11936</v>
      </c>
      <c r="E6297" s="210" t="s">
        <v>357</v>
      </c>
      <c r="F6297" s="209" t="s">
        <v>357</v>
      </c>
      <c r="G6297" s="209">
        <v>87891</v>
      </c>
      <c r="H6297" s="209" t="s">
        <v>11947</v>
      </c>
      <c r="I6297" s="209" t="s">
        <v>149</v>
      </c>
      <c r="J6297" s="209" t="s">
        <v>5447</v>
      </c>
      <c r="K6297" s="210">
        <v>13.6</v>
      </c>
      <c r="L6297" s="209" t="s">
        <v>5390</v>
      </c>
    </row>
    <row r="6298" spans="1:12" ht="13.5">
      <c r="A6298" s="209" t="s">
        <v>11933</v>
      </c>
      <c r="B6298" s="209" t="s">
        <v>11934</v>
      </c>
      <c r="C6298" s="209" t="s">
        <v>11935</v>
      </c>
      <c r="D6298" s="209" t="s">
        <v>11936</v>
      </c>
      <c r="E6298" s="210" t="s">
        <v>357</v>
      </c>
      <c r="F6298" s="209" t="s">
        <v>357</v>
      </c>
      <c r="G6298" s="209">
        <v>87892</v>
      </c>
      <c r="H6298" s="209" t="s">
        <v>11948</v>
      </c>
      <c r="I6298" s="209" t="s">
        <v>149</v>
      </c>
      <c r="J6298" s="209" t="s">
        <v>5447</v>
      </c>
      <c r="K6298" s="210">
        <v>13.24</v>
      </c>
      <c r="L6298" s="209" t="s">
        <v>5390</v>
      </c>
    </row>
    <row r="6299" spans="1:12" ht="13.5">
      <c r="A6299" s="209" t="s">
        <v>11933</v>
      </c>
      <c r="B6299" s="209" t="s">
        <v>11934</v>
      </c>
      <c r="C6299" s="209" t="s">
        <v>11935</v>
      </c>
      <c r="D6299" s="209" t="s">
        <v>11936</v>
      </c>
      <c r="E6299" s="210" t="s">
        <v>357</v>
      </c>
      <c r="F6299" s="209" t="s">
        <v>357</v>
      </c>
      <c r="G6299" s="209">
        <v>87893</v>
      </c>
      <c r="H6299" s="209" t="s">
        <v>11949</v>
      </c>
      <c r="I6299" s="209" t="s">
        <v>149</v>
      </c>
      <c r="J6299" s="209" t="s">
        <v>5447</v>
      </c>
      <c r="K6299" s="210">
        <v>6.34</v>
      </c>
      <c r="L6299" s="209" t="s">
        <v>5390</v>
      </c>
    </row>
    <row r="6300" spans="1:12" ht="13.5">
      <c r="A6300" s="209" t="s">
        <v>11933</v>
      </c>
      <c r="B6300" s="209" t="s">
        <v>11934</v>
      </c>
      <c r="C6300" s="209" t="s">
        <v>11935</v>
      </c>
      <c r="D6300" s="209" t="s">
        <v>11936</v>
      </c>
      <c r="E6300" s="210" t="s">
        <v>357</v>
      </c>
      <c r="F6300" s="209" t="s">
        <v>357</v>
      </c>
      <c r="G6300" s="209">
        <v>87894</v>
      </c>
      <c r="H6300" s="209" t="s">
        <v>11950</v>
      </c>
      <c r="I6300" s="209" t="s">
        <v>149</v>
      </c>
      <c r="J6300" s="209" t="s">
        <v>5447</v>
      </c>
      <c r="K6300" s="210">
        <v>5.92</v>
      </c>
      <c r="L6300" s="209" t="s">
        <v>5390</v>
      </c>
    </row>
    <row r="6301" spans="1:12" ht="13.5">
      <c r="A6301" s="209" t="s">
        <v>11933</v>
      </c>
      <c r="B6301" s="209" t="s">
        <v>11934</v>
      </c>
      <c r="C6301" s="209" t="s">
        <v>11935</v>
      </c>
      <c r="D6301" s="209" t="s">
        <v>11936</v>
      </c>
      <c r="E6301" s="210" t="s">
        <v>357</v>
      </c>
      <c r="F6301" s="209" t="s">
        <v>357</v>
      </c>
      <c r="G6301" s="209">
        <v>87896</v>
      </c>
      <c r="H6301" s="209" t="s">
        <v>11951</v>
      </c>
      <c r="I6301" s="209" t="s">
        <v>149</v>
      </c>
      <c r="J6301" s="209" t="s">
        <v>5389</v>
      </c>
      <c r="K6301" s="210">
        <v>5.01</v>
      </c>
      <c r="L6301" s="209" t="s">
        <v>5390</v>
      </c>
    </row>
    <row r="6302" spans="1:12" ht="13.5">
      <c r="A6302" s="209" t="s">
        <v>11933</v>
      </c>
      <c r="B6302" s="209" t="s">
        <v>11934</v>
      </c>
      <c r="C6302" s="209" t="s">
        <v>11935</v>
      </c>
      <c r="D6302" s="209" t="s">
        <v>11936</v>
      </c>
      <c r="E6302" s="210" t="s">
        <v>357</v>
      </c>
      <c r="F6302" s="209" t="s">
        <v>357</v>
      </c>
      <c r="G6302" s="209">
        <v>87897</v>
      </c>
      <c r="H6302" s="209" t="s">
        <v>11952</v>
      </c>
      <c r="I6302" s="209" t="s">
        <v>149</v>
      </c>
      <c r="J6302" s="209" t="s">
        <v>5389</v>
      </c>
      <c r="K6302" s="210">
        <v>4.59</v>
      </c>
      <c r="L6302" s="209" t="s">
        <v>5390</v>
      </c>
    </row>
    <row r="6303" spans="1:12" ht="13.5">
      <c r="A6303" s="209" t="s">
        <v>11933</v>
      </c>
      <c r="B6303" s="209" t="s">
        <v>11934</v>
      </c>
      <c r="C6303" s="209" t="s">
        <v>11935</v>
      </c>
      <c r="D6303" s="209" t="s">
        <v>11936</v>
      </c>
      <c r="E6303" s="210" t="s">
        <v>357</v>
      </c>
      <c r="F6303" s="209" t="s">
        <v>357</v>
      </c>
      <c r="G6303" s="209">
        <v>87899</v>
      </c>
      <c r="H6303" s="209" t="s">
        <v>11953</v>
      </c>
      <c r="I6303" s="209" t="s">
        <v>149</v>
      </c>
      <c r="J6303" s="209" t="s">
        <v>5447</v>
      </c>
      <c r="K6303" s="210">
        <v>12.07</v>
      </c>
      <c r="L6303" s="209" t="s">
        <v>5390</v>
      </c>
    </row>
    <row r="6304" spans="1:12" ht="13.5">
      <c r="A6304" s="209" t="s">
        <v>11933</v>
      </c>
      <c r="B6304" s="209" t="s">
        <v>11934</v>
      </c>
      <c r="C6304" s="209" t="s">
        <v>11935</v>
      </c>
      <c r="D6304" s="209" t="s">
        <v>11936</v>
      </c>
      <c r="E6304" s="210" t="s">
        <v>357</v>
      </c>
      <c r="F6304" s="209" t="s">
        <v>357</v>
      </c>
      <c r="G6304" s="209">
        <v>87900</v>
      </c>
      <c r="H6304" s="209" t="s">
        <v>11954</v>
      </c>
      <c r="I6304" s="209" t="s">
        <v>149</v>
      </c>
      <c r="J6304" s="209" t="s">
        <v>5447</v>
      </c>
      <c r="K6304" s="210">
        <v>11.92</v>
      </c>
      <c r="L6304" s="209" t="s">
        <v>5390</v>
      </c>
    </row>
    <row r="6305" spans="1:12" ht="13.5">
      <c r="A6305" s="209" t="s">
        <v>11933</v>
      </c>
      <c r="B6305" s="209" t="s">
        <v>11934</v>
      </c>
      <c r="C6305" s="209" t="s">
        <v>11935</v>
      </c>
      <c r="D6305" s="209" t="s">
        <v>11936</v>
      </c>
      <c r="E6305" s="210" t="s">
        <v>357</v>
      </c>
      <c r="F6305" s="209" t="s">
        <v>357</v>
      </c>
      <c r="G6305" s="209">
        <v>87902</v>
      </c>
      <c r="H6305" s="209" t="s">
        <v>11955</v>
      </c>
      <c r="I6305" s="209" t="s">
        <v>149</v>
      </c>
      <c r="J6305" s="209" t="s">
        <v>5447</v>
      </c>
      <c r="K6305" s="210">
        <v>14.17</v>
      </c>
      <c r="L6305" s="209" t="s">
        <v>5390</v>
      </c>
    </row>
    <row r="6306" spans="1:12" ht="13.5">
      <c r="A6306" s="209" t="s">
        <v>11933</v>
      </c>
      <c r="B6306" s="209" t="s">
        <v>11934</v>
      </c>
      <c r="C6306" s="209" t="s">
        <v>11935</v>
      </c>
      <c r="D6306" s="209" t="s">
        <v>11936</v>
      </c>
      <c r="E6306" s="210" t="s">
        <v>357</v>
      </c>
      <c r="F6306" s="209" t="s">
        <v>357</v>
      </c>
      <c r="G6306" s="209">
        <v>87903</v>
      </c>
      <c r="H6306" s="209" t="s">
        <v>11956</v>
      </c>
      <c r="I6306" s="209" t="s">
        <v>149</v>
      </c>
      <c r="J6306" s="209" t="s">
        <v>5447</v>
      </c>
      <c r="K6306" s="210">
        <v>13.81</v>
      </c>
      <c r="L6306" s="209" t="s">
        <v>5390</v>
      </c>
    </row>
    <row r="6307" spans="1:12" ht="13.5">
      <c r="A6307" s="209" t="s">
        <v>11933</v>
      </c>
      <c r="B6307" s="209" t="s">
        <v>11934</v>
      </c>
      <c r="C6307" s="209" t="s">
        <v>11935</v>
      </c>
      <c r="D6307" s="209" t="s">
        <v>11936</v>
      </c>
      <c r="E6307" s="210" t="s">
        <v>357</v>
      </c>
      <c r="F6307" s="209" t="s">
        <v>357</v>
      </c>
      <c r="G6307" s="209">
        <v>87904</v>
      </c>
      <c r="H6307" s="209" t="s">
        <v>11957</v>
      </c>
      <c r="I6307" s="209" t="s">
        <v>149</v>
      </c>
      <c r="J6307" s="209" t="s">
        <v>5447</v>
      </c>
      <c r="K6307" s="210">
        <v>7.25</v>
      </c>
      <c r="L6307" s="209" t="s">
        <v>5390</v>
      </c>
    </row>
    <row r="6308" spans="1:12" ht="13.5">
      <c r="A6308" s="209" t="s">
        <v>11933</v>
      </c>
      <c r="B6308" s="209" t="s">
        <v>11934</v>
      </c>
      <c r="C6308" s="209" t="s">
        <v>11935</v>
      </c>
      <c r="D6308" s="209" t="s">
        <v>11936</v>
      </c>
      <c r="E6308" s="210" t="s">
        <v>357</v>
      </c>
      <c r="F6308" s="209" t="s">
        <v>357</v>
      </c>
      <c r="G6308" s="209">
        <v>87905</v>
      </c>
      <c r="H6308" s="209" t="s">
        <v>11958</v>
      </c>
      <c r="I6308" s="209" t="s">
        <v>149</v>
      </c>
      <c r="J6308" s="209" t="s">
        <v>5447</v>
      </c>
      <c r="K6308" s="210">
        <v>6.83</v>
      </c>
      <c r="L6308" s="209" t="s">
        <v>5390</v>
      </c>
    </row>
    <row r="6309" spans="1:12" ht="13.5">
      <c r="A6309" s="209" t="s">
        <v>11933</v>
      </c>
      <c r="B6309" s="209" t="s">
        <v>11934</v>
      </c>
      <c r="C6309" s="209" t="s">
        <v>11935</v>
      </c>
      <c r="D6309" s="209" t="s">
        <v>11936</v>
      </c>
      <c r="E6309" s="210" t="s">
        <v>357</v>
      </c>
      <c r="F6309" s="209" t="s">
        <v>357</v>
      </c>
      <c r="G6309" s="209">
        <v>87907</v>
      </c>
      <c r="H6309" s="209" t="s">
        <v>11959</v>
      </c>
      <c r="I6309" s="209" t="s">
        <v>149</v>
      </c>
      <c r="J6309" s="209" t="s">
        <v>5389</v>
      </c>
      <c r="K6309" s="210">
        <v>5.91</v>
      </c>
      <c r="L6309" s="209" t="s">
        <v>5390</v>
      </c>
    </row>
    <row r="6310" spans="1:12" ht="13.5">
      <c r="A6310" s="209" t="s">
        <v>11933</v>
      </c>
      <c r="B6310" s="209" t="s">
        <v>11934</v>
      </c>
      <c r="C6310" s="209" t="s">
        <v>11935</v>
      </c>
      <c r="D6310" s="209" t="s">
        <v>11936</v>
      </c>
      <c r="E6310" s="210" t="s">
        <v>357</v>
      </c>
      <c r="F6310" s="209" t="s">
        <v>357</v>
      </c>
      <c r="G6310" s="209">
        <v>87908</v>
      </c>
      <c r="H6310" s="209" t="s">
        <v>11960</v>
      </c>
      <c r="I6310" s="209" t="s">
        <v>149</v>
      </c>
      <c r="J6310" s="209" t="s">
        <v>5389</v>
      </c>
      <c r="K6310" s="210">
        <v>5.49</v>
      </c>
      <c r="L6310" s="209" t="s">
        <v>5390</v>
      </c>
    </row>
    <row r="6311" spans="1:12" ht="13.5">
      <c r="A6311" s="209" t="s">
        <v>11933</v>
      </c>
      <c r="B6311" s="209" t="s">
        <v>11934</v>
      </c>
      <c r="C6311" s="209" t="s">
        <v>11935</v>
      </c>
      <c r="D6311" s="209" t="s">
        <v>11936</v>
      </c>
      <c r="E6311" s="210" t="s">
        <v>357</v>
      </c>
      <c r="F6311" s="209" t="s">
        <v>357</v>
      </c>
      <c r="G6311" s="209">
        <v>87910</v>
      </c>
      <c r="H6311" s="209" t="s">
        <v>11961</v>
      </c>
      <c r="I6311" s="209" t="s">
        <v>149</v>
      </c>
      <c r="J6311" s="209" t="s">
        <v>5447</v>
      </c>
      <c r="K6311" s="210">
        <v>24.1</v>
      </c>
      <c r="L6311" s="209" t="s">
        <v>5390</v>
      </c>
    </row>
    <row r="6312" spans="1:12" ht="13.5">
      <c r="A6312" s="209" t="s">
        <v>11933</v>
      </c>
      <c r="B6312" s="209" t="s">
        <v>11934</v>
      </c>
      <c r="C6312" s="209" t="s">
        <v>11935</v>
      </c>
      <c r="D6312" s="209" t="s">
        <v>11936</v>
      </c>
      <c r="E6312" s="210" t="s">
        <v>357</v>
      </c>
      <c r="F6312" s="209" t="s">
        <v>357</v>
      </c>
      <c r="G6312" s="209">
        <v>87911</v>
      </c>
      <c r="H6312" s="209" t="s">
        <v>11962</v>
      </c>
      <c r="I6312" s="209" t="s">
        <v>149</v>
      </c>
      <c r="J6312" s="209" t="s">
        <v>5447</v>
      </c>
      <c r="K6312" s="210">
        <v>23.35</v>
      </c>
      <c r="L6312" s="209" t="s">
        <v>5390</v>
      </c>
    </row>
    <row r="6313" spans="1:12" ht="13.5">
      <c r="A6313" s="209" t="s">
        <v>11933</v>
      </c>
      <c r="B6313" s="209" t="s">
        <v>11934</v>
      </c>
      <c r="C6313" s="209" t="s">
        <v>11935</v>
      </c>
      <c r="D6313" s="209" t="s">
        <v>11936</v>
      </c>
      <c r="E6313" s="210" t="s">
        <v>357</v>
      </c>
      <c r="F6313" s="209" t="s">
        <v>357</v>
      </c>
      <c r="G6313" s="209">
        <v>104410</v>
      </c>
      <c r="H6313" s="209" t="s">
        <v>11963</v>
      </c>
      <c r="I6313" s="209" t="s">
        <v>149</v>
      </c>
      <c r="J6313" s="209" t="s">
        <v>5389</v>
      </c>
      <c r="K6313" s="210">
        <v>4.72</v>
      </c>
      <c r="L6313" s="209" t="s">
        <v>5390</v>
      </c>
    </row>
    <row r="6314" spans="1:12" ht="13.5">
      <c r="A6314" s="209" t="s">
        <v>11933</v>
      </c>
      <c r="B6314" s="209" t="s">
        <v>11934</v>
      </c>
      <c r="C6314" s="209" t="s">
        <v>11935</v>
      </c>
      <c r="D6314" s="209" t="s">
        <v>11936</v>
      </c>
      <c r="E6314" s="210" t="s">
        <v>357</v>
      </c>
      <c r="F6314" s="209" t="s">
        <v>357</v>
      </c>
      <c r="G6314" s="209">
        <v>104411</v>
      </c>
      <c r="H6314" s="209" t="s">
        <v>11964</v>
      </c>
      <c r="I6314" s="209" t="s">
        <v>149</v>
      </c>
      <c r="J6314" s="209" t="s">
        <v>5389</v>
      </c>
      <c r="K6314" s="210">
        <v>4.72</v>
      </c>
      <c r="L6314" s="209" t="s">
        <v>5390</v>
      </c>
    </row>
    <row r="6315" spans="1:12" ht="13.5">
      <c r="A6315" s="209" t="s">
        <v>11933</v>
      </c>
      <c r="B6315" s="209" t="s">
        <v>11934</v>
      </c>
      <c r="C6315" s="209" t="s">
        <v>11965</v>
      </c>
      <c r="D6315" s="209" t="s">
        <v>11966</v>
      </c>
      <c r="E6315" s="210" t="s">
        <v>357</v>
      </c>
      <c r="F6315" s="209" t="s">
        <v>357</v>
      </c>
      <c r="G6315" s="209">
        <v>87411</v>
      </c>
      <c r="H6315" s="209" t="s">
        <v>11967</v>
      </c>
      <c r="I6315" s="209" t="s">
        <v>149</v>
      </c>
      <c r="J6315" s="209" t="s">
        <v>5447</v>
      </c>
      <c r="K6315" s="210">
        <v>15.89</v>
      </c>
      <c r="L6315" s="209" t="s">
        <v>5390</v>
      </c>
    </row>
    <row r="6316" spans="1:12" ht="13.5">
      <c r="A6316" s="209" t="s">
        <v>11933</v>
      </c>
      <c r="B6316" s="209" t="s">
        <v>11934</v>
      </c>
      <c r="C6316" s="209" t="s">
        <v>11965</v>
      </c>
      <c r="D6316" s="209" t="s">
        <v>11966</v>
      </c>
      <c r="E6316" s="210" t="s">
        <v>357</v>
      </c>
      <c r="F6316" s="209" t="s">
        <v>357</v>
      </c>
      <c r="G6316" s="209">
        <v>87412</v>
      </c>
      <c r="H6316" s="209" t="s">
        <v>11968</v>
      </c>
      <c r="I6316" s="209" t="s">
        <v>149</v>
      </c>
      <c r="J6316" s="209" t="s">
        <v>5447</v>
      </c>
      <c r="K6316" s="210">
        <v>22.22</v>
      </c>
      <c r="L6316" s="209" t="s">
        <v>5390</v>
      </c>
    </row>
    <row r="6317" spans="1:12" ht="13.5">
      <c r="A6317" s="209" t="s">
        <v>11933</v>
      </c>
      <c r="B6317" s="209" t="s">
        <v>11934</v>
      </c>
      <c r="C6317" s="209" t="s">
        <v>11965</v>
      </c>
      <c r="D6317" s="209" t="s">
        <v>11966</v>
      </c>
      <c r="E6317" s="210" t="s">
        <v>357</v>
      </c>
      <c r="F6317" s="209" t="s">
        <v>357</v>
      </c>
      <c r="G6317" s="209">
        <v>87413</v>
      </c>
      <c r="H6317" s="209" t="s">
        <v>11969</v>
      </c>
      <c r="I6317" s="209" t="s">
        <v>149</v>
      </c>
      <c r="J6317" s="209" t="s">
        <v>5447</v>
      </c>
      <c r="K6317" s="210">
        <v>25.86</v>
      </c>
      <c r="L6317" s="209" t="s">
        <v>5390</v>
      </c>
    </row>
    <row r="6318" spans="1:12" ht="13.5">
      <c r="A6318" s="209" t="s">
        <v>11933</v>
      </c>
      <c r="B6318" s="209" t="s">
        <v>11934</v>
      </c>
      <c r="C6318" s="209" t="s">
        <v>11965</v>
      </c>
      <c r="D6318" s="209" t="s">
        <v>11966</v>
      </c>
      <c r="E6318" s="210" t="s">
        <v>357</v>
      </c>
      <c r="F6318" s="209" t="s">
        <v>357</v>
      </c>
      <c r="G6318" s="209">
        <v>87414</v>
      </c>
      <c r="H6318" s="209" t="s">
        <v>11970</v>
      </c>
      <c r="I6318" s="209" t="s">
        <v>149</v>
      </c>
      <c r="J6318" s="209" t="s">
        <v>5447</v>
      </c>
      <c r="K6318" s="210">
        <v>25.83</v>
      </c>
      <c r="L6318" s="209" t="s">
        <v>5390</v>
      </c>
    </row>
    <row r="6319" spans="1:12" ht="13.5">
      <c r="A6319" s="209" t="s">
        <v>11933</v>
      </c>
      <c r="B6319" s="209" t="s">
        <v>11934</v>
      </c>
      <c r="C6319" s="209" t="s">
        <v>11965</v>
      </c>
      <c r="D6319" s="209" t="s">
        <v>11966</v>
      </c>
      <c r="E6319" s="210" t="s">
        <v>357</v>
      </c>
      <c r="F6319" s="209" t="s">
        <v>357</v>
      </c>
      <c r="G6319" s="209">
        <v>87415</v>
      </c>
      <c r="H6319" s="209" t="s">
        <v>11971</v>
      </c>
      <c r="I6319" s="209" t="s">
        <v>149</v>
      </c>
      <c r="J6319" s="209" t="s">
        <v>5447</v>
      </c>
      <c r="K6319" s="210">
        <v>32.18</v>
      </c>
      <c r="L6319" s="209" t="s">
        <v>5390</v>
      </c>
    </row>
    <row r="6320" spans="1:12" ht="13.5">
      <c r="A6320" s="209" t="s">
        <v>11933</v>
      </c>
      <c r="B6320" s="209" t="s">
        <v>11934</v>
      </c>
      <c r="C6320" s="209" t="s">
        <v>11965</v>
      </c>
      <c r="D6320" s="209" t="s">
        <v>11966</v>
      </c>
      <c r="E6320" s="210" t="s">
        <v>357</v>
      </c>
      <c r="F6320" s="209" t="s">
        <v>357</v>
      </c>
      <c r="G6320" s="209">
        <v>87416</v>
      </c>
      <c r="H6320" s="209" t="s">
        <v>11972</v>
      </c>
      <c r="I6320" s="209" t="s">
        <v>149</v>
      </c>
      <c r="J6320" s="209" t="s">
        <v>5447</v>
      </c>
      <c r="K6320" s="210">
        <v>35.81</v>
      </c>
      <c r="L6320" s="209" t="s">
        <v>5390</v>
      </c>
    </row>
    <row r="6321" spans="1:12" ht="13.5">
      <c r="A6321" s="209" t="s">
        <v>11933</v>
      </c>
      <c r="B6321" s="209" t="s">
        <v>11934</v>
      </c>
      <c r="C6321" s="209" t="s">
        <v>11965</v>
      </c>
      <c r="D6321" s="209" t="s">
        <v>11966</v>
      </c>
      <c r="E6321" s="210" t="s">
        <v>357</v>
      </c>
      <c r="F6321" s="209" t="s">
        <v>357</v>
      </c>
      <c r="G6321" s="209">
        <v>87418</v>
      </c>
      <c r="H6321" s="209" t="s">
        <v>11973</v>
      </c>
      <c r="I6321" s="209" t="s">
        <v>149</v>
      </c>
      <c r="J6321" s="209" t="s">
        <v>5447</v>
      </c>
      <c r="K6321" s="210">
        <v>17.89</v>
      </c>
      <c r="L6321" s="209" t="s">
        <v>5390</v>
      </c>
    </row>
    <row r="6322" spans="1:12" ht="13.5">
      <c r="A6322" s="209" t="s">
        <v>11933</v>
      </c>
      <c r="B6322" s="209" t="s">
        <v>11934</v>
      </c>
      <c r="C6322" s="209" t="s">
        <v>11965</v>
      </c>
      <c r="D6322" s="209" t="s">
        <v>11966</v>
      </c>
      <c r="E6322" s="210" t="s">
        <v>357</v>
      </c>
      <c r="F6322" s="209" t="s">
        <v>357</v>
      </c>
      <c r="G6322" s="209">
        <v>87421</v>
      </c>
      <c r="H6322" s="209" t="s">
        <v>11974</v>
      </c>
      <c r="I6322" s="209" t="s">
        <v>149</v>
      </c>
      <c r="J6322" s="209" t="s">
        <v>5447</v>
      </c>
      <c r="K6322" s="210">
        <v>28.13</v>
      </c>
      <c r="L6322" s="209" t="s">
        <v>5390</v>
      </c>
    </row>
    <row r="6323" spans="1:12" ht="13.5">
      <c r="A6323" s="209" t="s">
        <v>11933</v>
      </c>
      <c r="B6323" s="209" t="s">
        <v>11934</v>
      </c>
      <c r="C6323" s="209" t="s">
        <v>11965</v>
      </c>
      <c r="D6323" s="209" t="s">
        <v>11966</v>
      </c>
      <c r="E6323" s="210" t="s">
        <v>357</v>
      </c>
      <c r="F6323" s="209" t="s">
        <v>357</v>
      </c>
      <c r="G6323" s="209">
        <v>87424</v>
      </c>
      <c r="H6323" s="209" t="s">
        <v>11975</v>
      </c>
      <c r="I6323" s="209" t="s">
        <v>149</v>
      </c>
      <c r="J6323" s="209" t="s">
        <v>5447</v>
      </c>
      <c r="K6323" s="210">
        <v>35.22</v>
      </c>
      <c r="L6323" s="209" t="s">
        <v>5390</v>
      </c>
    </row>
    <row r="6324" spans="1:12" ht="13.5">
      <c r="A6324" s="209" t="s">
        <v>11933</v>
      </c>
      <c r="B6324" s="209" t="s">
        <v>11934</v>
      </c>
      <c r="C6324" s="209" t="s">
        <v>11965</v>
      </c>
      <c r="D6324" s="209" t="s">
        <v>11966</v>
      </c>
      <c r="E6324" s="210" t="s">
        <v>357</v>
      </c>
      <c r="F6324" s="209" t="s">
        <v>357</v>
      </c>
      <c r="G6324" s="209">
        <v>87427</v>
      </c>
      <c r="H6324" s="209" t="s">
        <v>11976</v>
      </c>
      <c r="I6324" s="209" t="s">
        <v>149</v>
      </c>
      <c r="J6324" s="209" t="s">
        <v>5447</v>
      </c>
      <c r="K6324" s="210">
        <v>42.34</v>
      </c>
      <c r="L6324" s="209" t="s">
        <v>5390</v>
      </c>
    </row>
    <row r="6325" spans="1:12" ht="13.5">
      <c r="A6325" s="209" t="s">
        <v>11933</v>
      </c>
      <c r="B6325" s="209" t="s">
        <v>11934</v>
      </c>
      <c r="C6325" s="209" t="s">
        <v>11965</v>
      </c>
      <c r="D6325" s="209" t="s">
        <v>11966</v>
      </c>
      <c r="E6325" s="210" t="s">
        <v>357</v>
      </c>
      <c r="F6325" s="209" t="s">
        <v>357</v>
      </c>
      <c r="G6325" s="209">
        <v>87430</v>
      </c>
      <c r="H6325" s="209" t="s">
        <v>11977</v>
      </c>
      <c r="I6325" s="209" t="s">
        <v>149</v>
      </c>
      <c r="J6325" s="209" t="s">
        <v>5447</v>
      </c>
      <c r="K6325" s="210">
        <v>17.28</v>
      </c>
      <c r="L6325" s="209" t="s">
        <v>5390</v>
      </c>
    </row>
    <row r="6326" spans="1:12" ht="13.5">
      <c r="A6326" s="209" t="s">
        <v>11933</v>
      </c>
      <c r="B6326" s="209" t="s">
        <v>11934</v>
      </c>
      <c r="C6326" s="209" t="s">
        <v>11965</v>
      </c>
      <c r="D6326" s="209" t="s">
        <v>11966</v>
      </c>
      <c r="E6326" s="210" t="s">
        <v>357</v>
      </c>
      <c r="F6326" s="209" t="s">
        <v>357</v>
      </c>
      <c r="G6326" s="209">
        <v>87433</v>
      </c>
      <c r="H6326" s="209" t="s">
        <v>11978</v>
      </c>
      <c r="I6326" s="209" t="s">
        <v>149</v>
      </c>
      <c r="J6326" s="209" t="s">
        <v>5447</v>
      </c>
      <c r="K6326" s="210">
        <v>25.9</v>
      </c>
      <c r="L6326" s="209" t="s">
        <v>5390</v>
      </c>
    </row>
    <row r="6327" spans="1:12" ht="13.5">
      <c r="A6327" s="209" t="s">
        <v>11933</v>
      </c>
      <c r="B6327" s="209" t="s">
        <v>11934</v>
      </c>
      <c r="C6327" s="209" t="s">
        <v>11965</v>
      </c>
      <c r="D6327" s="209" t="s">
        <v>11966</v>
      </c>
      <c r="E6327" s="210" t="s">
        <v>357</v>
      </c>
      <c r="F6327" s="209" t="s">
        <v>357</v>
      </c>
      <c r="G6327" s="209">
        <v>87436</v>
      </c>
      <c r="H6327" s="209" t="s">
        <v>11979</v>
      </c>
      <c r="I6327" s="209" t="s">
        <v>149</v>
      </c>
      <c r="J6327" s="209" t="s">
        <v>5447</v>
      </c>
      <c r="K6327" s="210">
        <v>28.77</v>
      </c>
      <c r="L6327" s="209" t="s">
        <v>5390</v>
      </c>
    </row>
    <row r="6328" spans="1:12" ht="13.5">
      <c r="A6328" s="209" t="s">
        <v>11933</v>
      </c>
      <c r="B6328" s="209" t="s">
        <v>11934</v>
      </c>
      <c r="C6328" s="209" t="s">
        <v>11965</v>
      </c>
      <c r="D6328" s="209" t="s">
        <v>11966</v>
      </c>
      <c r="E6328" s="210" t="s">
        <v>357</v>
      </c>
      <c r="F6328" s="209" t="s">
        <v>357</v>
      </c>
      <c r="G6328" s="209">
        <v>87439</v>
      </c>
      <c r="H6328" s="209" t="s">
        <v>11980</v>
      </c>
      <c r="I6328" s="209" t="s">
        <v>149</v>
      </c>
      <c r="J6328" s="209" t="s">
        <v>5447</v>
      </c>
      <c r="K6328" s="210">
        <v>35.619999999999997</v>
      </c>
      <c r="L6328" s="209" t="s">
        <v>5390</v>
      </c>
    </row>
    <row r="6329" spans="1:12" ht="13.5">
      <c r="A6329" s="209" t="s">
        <v>11933</v>
      </c>
      <c r="B6329" s="209" t="s">
        <v>11934</v>
      </c>
      <c r="C6329" s="209" t="s">
        <v>11965</v>
      </c>
      <c r="D6329" s="209" t="s">
        <v>11966</v>
      </c>
      <c r="E6329" s="210" t="s">
        <v>357</v>
      </c>
      <c r="F6329" s="209" t="s">
        <v>357</v>
      </c>
      <c r="G6329" s="209">
        <v>87527</v>
      </c>
      <c r="H6329" s="209" t="s">
        <v>11981</v>
      </c>
      <c r="I6329" s="209" t="s">
        <v>149</v>
      </c>
      <c r="J6329" s="209" t="s">
        <v>5447</v>
      </c>
      <c r="K6329" s="210">
        <v>37.51</v>
      </c>
      <c r="L6329" s="209" t="s">
        <v>5390</v>
      </c>
    </row>
    <row r="6330" spans="1:12" ht="13.5">
      <c r="A6330" s="209" t="s">
        <v>11933</v>
      </c>
      <c r="B6330" s="209" t="s">
        <v>11934</v>
      </c>
      <c r="C6330" s="209" t="s">
        <v>11965</v>
      </c>
      <c r="D6330" s="209" t="s">
        <v>11966</v>
      </c>
      <c r="E6330" s="210" t="s">
        <v>357</v>
      </c>
      <c r="F6330" s="209" t="s">
        <v>357</v>
      </c>
      <c r="G6330" s="209">
        <v>87528</v>
      </c>
      <c r="H6330" s="209" t="s">
        <v>11982</v>
      </c>
      <c r="I6330" s="209" t="s">
        <v>149</v>
      </c>
      <c r="J6330" s="209" t="s">
        <v>5447</v>
      </c>
      <c r="K6330" s="210">
        <v>41.66</v>
      </c>
      <c r="L6330" s="209" t="s">
        <v>5390</v>
      </c>
    </row>
    <row r="6331" spans="1:12" ht="13.5">
      <c r="A6331" s="209" t="s">
        <v>11933</v>
      </c>
      <c r="B6331" s="209" t="s">
        <v>11934</v>
      </c>
      <c r="C6331" s="209" t="s">
        <v>11965</v>
      </c>
      <c r="D6331" s="209" t="s">
        <v>11966</v>
      </c>
      <c r="E6331" s="210" t="s">
        <v>357</v>
      </c>
      <c r="F6331" s="209" t="s">
        <v>357</v>
      </c>
      <c r="G6331" s="209">
        <v>87529</v>
      </c>
      <c r="H6331" s="209" t="s">
        <v>11983</v>
      </c>
      <c r="I6331" s="209" t="s">
        <v>149</v>
      </c>
      <c r="J6331" s="209" t="s">
        <v>5447</v>
      </c>
      <c r="K6331" s="210">
        <v>34.409999999999997</v>
      </c>
      <c r="L6331" s="209" t="s">
        <v>5390</v>
      </c>
    </row>
    <row r="6332" spans="1:12" ht="13.5">
      <c r="A6332" s="209" t="s">
        <v>11933</v>
      </c>
      <c r="B6332" s="209" t="s">
        <v>11934</v>
      </c>
      <c r="C6332" s="209" t="s">
        <v>11965</v>
      </c>
      <c r="D6332" s="209" t="s">
        <v>11966</v>
      </c>
      <c r="E6332" s="210" t="s">
        <v>357</v>
      </c>
      <c r="F6332" s="209" t="s">
        <v>357</v>
      </c>
      <c r="G6332" s="209">
        <v>87530</v>
      </c>
      <c r="H6332" s="209" t="s">
        <v>11984</v>
      </c>
      <c r="I6332" s="209" t="s">
        <v>149</v>
      </c>
      <c r="J6332" s="209" t="s">
        <v>5447</v>
      </c>
      <c r="K6332" s="210">
        <v>38.56</v>
      </c>
      <c r="L6332" s="209" t="s">
        <v>5390</v>
      </c>
    </row>
    <row r="6333" spans="1:12" ht="13.5">
      <c r="A6333" s="209" t="s">
        <v>11933</v>
      </c>
      <c r="B6333" s="209" t="s">
        <v>11934</v>
      </c>
      <c r="C6333" s="209" t="s">
        <v>11965</v>
      </c>
      <c r="D6333" s="209" t="s">
        <v>11966</v>
      </c>
      <c r="E6333" s="210" t="s">
        <v>357</v>
      </c>
      <c r="F6333" s="209" t="s">
        <v>357</v>
      </c>
      <c r="G6333" s="209">
        <v>87531</v>
      </c>
      <c r="H6333" s="209" t="s">
        <v>11985</v>
      </c>
      <c r="I6333" s="209" t="s">
        <v>149</v>
      </c>
      <c r="J6333" s="209" t="s">
        <v>5447</v>
      </c>
      <c r="K6333" s="210">
        <v>33.31</v>
      </c>
      <c r="L6333" s="209" t="s">
        <v>5390</v>
      </c>
    </row>
    <row r="6334" spans="1:12" ht="13.5">
      <c r="A6334" s="209" t="s">
        <v>11933</v>
      </c>
      <c r="B6334" s="209" t="s">
        <v>11934</v>
      </c>
      <c r="C6334" s="209" t="s">
        <v>11965</v>
      </c>
      <c r="D6334" s="209" t="s">
        <v>11966</v>
      </c>
      <c r="E6334" s="210" t="s">
        <v>357</v>
      </c>
      <c r="F6334" s="209" t="s">
        <v>357</v>
      </c>
      <c r="G6334" s="209">
        <v>87532</v>
      </c>
      <c r="H6334" s="209" t="s">
        <v>11986</v>
      </c>
      <c r="I6334" s="209" t="s">
        <v>149</v>
      </c>
      <c r="J6334" s="209" t="s">
        <v>5447</v>
      </c>
      <c r="K6334" s="210">
        <v>37.46</v>
      </c>
      <c r="L6334" s="209" t="s">
        <v>5390</v>
      </c>
    </row>
    <row r="6335" spans="1:12" ht="13.5">
      <c r="A6335" s="209" t="s">
        <v>11933</v>
      </c>
      <c r="B6335" s="209" t="s">
        <v>11934</v>
      </c>
      <c r="C6335" s="209" t="s">
        <v>11965</v>
      </c>
      <c r="D6335" s="209" t="s">
        <v>11966</v>
      </c>
      <c r="E6335" s="210" t="s">
        <v>357</v>
      </c>
      <c r="F6335" s="209" t="s">
        <v>357</v>
      </c>
      <c r="G6335" s="209">
        <v>87535</v>
      </c>
      <c r="H6335" s="209" t="s">
        <v>11987</v>
      </c>
      <c r="I6335" s="209" t="s">
        <v>149</v>
      </c>
      <c r="J6335" s="209" t="s">
        <v>5447</v>
      </c>
      <c r="K6335" s="210">
        <v>30.21</v>
      </c>
      <c r="L6335" s="209" t="s">
        <v>5390</v>
      </c>
    </row>
    <row r="6336" spans="1:12" ht="13.5">
      <c r="A6336" s="209" t="s">
        <v>11933</v>
      </c>
      <c r="B6336" s="209" t="s">
        <v>11934</v>
      </c>
      <c r="C6336" s="209" t="s">
        <v>11965</v>
      </c>
      <c r="D6336" s="209" t="s">
        <v>11966</v>
      </c>
      <c r="E6336" s="210" t="s">
        <v>357</v>
      </c>
      <c r="F6336" s="209" t="s">
        <v>357</v>
      </c>
      <c r="G6336" s="209">
        <v>87536</v>
      </c>
      <c r="H6336" s="209" t="s">
        <v>11988</v>
      </c>
      <c r="I6336" s="209" t="s">
        <v>149</v>
      </c>
      <c r="J6336" s="209" t="s">
        <v>5447</v>
      </c>
      <c r="K6336" s="210">
        <v>34.36</v>
      </c>
      <c r="L6336" s="209" t="s">
        <v>5390</v>
      </c>
    </row>
    <row r="6337" spans="1:12" ht="13.5">
      <c r="A6337" s="209" t="s">
        <v>11933</v>
      </c>
      <c r="B6337" s="209" t="s">
        <v>11934</v>
      </c>
      <c r="C6337" s="209" t="s">
        <v>11965</v>
      </c>
      <c r="D6337" s="209" t="s">
        <v>11966</v>
      </c>
      <c r="E6337" s="210" t="s">
        <v>357</v>
      </c>
      <c r="F6337" s="209" t="s">
        <v>357</v>
      </c>
      <c r="G6337" s="209">
        <v>87537</v>
      </c>
      <c r="H6337" s="209" t="s">
        <v>11989</v>
      </c>
      <c r="I6337" s="209" t="s">
        <v>149</v>
      </c>
      <c r="J6337" s="209" t="s">
        <v>5447</v>
      </c>
      <c r="K6337" s="210">
        <v>100.62</v>
      </c>
      <c r="L6337" s="209" t="s">
        <v>5390</v>
      </c>
    </row>
    <row r="6338" spans="1:12" ht="13.5">
      <c r="A6338" s="209" t="s">
        <v>11933</v>
      </c>
      <c r="B6338" s="209" t="s">
        <v>11934</v>
      </c>
      <c r="C6338" s="209" t="s">
        <v>11965</v>
      </c>
      <c r="D6338" s="209" t="s">
        <v>11966</v>
      </c>
      <c r="E6338" s="210" t="s">
        <v>357</v>
      </c>
      <c r="F6338" s="209" t="s">
        <v>357</v>
      </c>
      <c r="G6338" s="209">
        <v>87538</v>
      </c>
      <c r="H6338" s="209" t="s">
        <v>11990</v>
      </c>
      <c r="I6338" s="209" t="s">
        <v>149</v>
      </c>
      <c r="J6338" s="209" t="s">
        <v>5447</v>
      </c>
      <c r="K6338" s="210">
        <v>97.98</v>
      </c>
      <c r="L6338" s="209" t="s">
        <v>5390</v>
      </c>
    </row>
    <row r="6339" spans="1:12" ht="13.5">
      <c r="A6339" s="209" t="s">
        <v>11933</v>
      </c>
      <c r="B6339" s="209" t="s">
        <v>11934</v>
      </c>
      <c r="C6339" s="209" t="s">
        <v>11965</v>
      </c>
      <c r="D6339" s="209" t="s">
        <v>11966</v>
      </c>
      <c r="E6339" s="210" t="s">
        <v>357</v>
      </c>
      <c r="F6339" s="209" t="s">
        <v>357</v>
      </c>
      <c r="G6339" s="209">
        <v>87539</v>
      </c>
      <c r="H6339" s="209" t="s">
        <v>11991</v>
      </c>
      <c r="I6339" s="209" t="s">
        <v>149</v>
      </c>
      <c r="J6339" s="209" t="s">
        <v>5447</v>
      </c>
      <c r="K6339" s="210">
        <v>97.04</v>
      </c>
      <c r="L6339" s="209" t="s">
        <v>5390</v>
      </c>
    </row>
    <row r="6340" spans="1:12" ht="13.5">
      <c r="A6340" s="209" t="s">
        <v>11933</v>
      </c>
      <c r="B6340" s="209" t="s">
        <v>11934</v>
      </c>
      <c r="C6340" s="209" t="s">
        <v>11965</v>
      </c>
      <c r="D6340" s="209" t="s">
        <v>11966</v>
      </c>
      <c r="E6340" s="210" t="s">
        <v>357</v>
      </c>
      <c r="F6340" s="209" t="s">
        <v>357</v>
      </c>
      <c r="G6340" s="209">
        <v>87541</v>
      </c>
      <c r="H6340" s="209" t="s">
        <v>11992</v>
      </c>
      <c r="I6340" s="209" t="s">
        <v>149</v>
      </c>
      <c r="J6340" s="209" t="s">
        <v>5447</v>
      </c>
      <c r="K6340" s="210">
        <v>94.39</v>
      </c>
      <c r="L6340" s="209" t="s">
        <v>5390</v>
      </c>
    </row>
    <row r="6341" spans="1:12" ht="13.5">
      <c r="A6341" s="209" t="s">
        <v>11933</v>
      </c>
      <c r="B6341" s="209" t="s">
        <v>11934</v>
      </c>
      <c r="C6341" s="209" t="s">
        <v>11965</v>
      </c>
      <c r="D6341" s="209" t="s">
        <v>11966</v>
      </c>
      <c r="E6341" s="210" t="s">
        <v>357</v>
      </c>
      <c r="F6341" s="209" t="s">
        <v>357</v>
      </c>
      <c r="G6341" s="209">
        <v>87543</v>
      </c>
      <c r="H6341" s="209" t="s">
        <v>11993</v>
      </c>
      <c r="I6341" s="209" t="s">
        <v>149</v>
      </c>
      <c r="J6341" s="209" t="s">
        <v>5447</v>
      </c>
      <c r="K6341" s="210">
        <v>31.14</v>
      </c>
      <c r="L6341" s="209" t="s">
        <v>5390</v>
      </c>
    </row>
    <row r="6342" spans="1:12" ht="13.5">
      <c r="A6342" s="209" t="s">
        <v>11933</v>
      </c>
      <c r="B6342" s="209" t="s">
        <v>11934</v>
      </c>
      <c r="C6342" s="209" t="s">
        <v>11965</v>
      </c>
      <c r="D6342" s="209" t="s">
        <v>11966</v>
      </c>
      <c r="E6342" s="210" t="s">
        <v>357</v>
      </c>
      <c r="F6342" s="209" t="s">
        <v>357</v>
      </c>
      <c r="G6342" s="209">
        <v>87545</v>
      </c>
      <c r="H6342" s="209" t="s">
        <v>11994</v>
      </c>
      <c r="I6342" s="209" t="s">
        <v>149</v>
      </c>
      <c r="J6342" s="209" t="s">
        <v>5447</v>
      </c>
      <c r="K6342" s="210">
        <v>24.94</v>
      </c>
      <c r="L6342" s="209" t="s">
        <v>5390</v>
      </c>
    </row>
    <row r="6343" spans="1:12" ht="13.5">
      <c r="A6343" s="209" t="s">
        <v>11933</v>
      </c>
      <c r="B6343" s="209" t="s">
        <v>11934</v>
      </c>
      <c r="C6343" s="209" t="s">
        <v>11965</v>
      </c>
      <c r="D6343" s="209" t="s">
        <v>11966</v>
      </c>
      <c r="E6343" s="210" t="s">
        <v>357</v>
      </c>
      <c r="F6343" s="209" t="s">
        <v>357</v>
      </c>
      <c r="G6343" s="209">
        <v>87546</v>
      </c>
      <c r="H6343" s="209" t="s">
        <v>11995</v>
      </c>
      <c r="I6343" s="209" t="s">
        <v>149</v>
      </c>
      <c r="J6343" s="209" t="s">
        <v>5447</v>
      </c>
      <c r="K6343" s="210">
        <v>27.28</v>
      </c>
      <c r="L6343" s="209" t="s">
        <v>5390</v>
      </c>
    </row>
    <row r="6344" spans="1:12" ht="13.5">
      <c r="A6344" s="209" t="s">
        <v>11933</v>
      </c>
      <c r="B6344" s="209" t="s">
        <v>11934</v>
      </c>
      <c r="C6344" s="209" t="s">
        <v>11965</v>
      </c>
      <c r="D6344" s="209" t="s">
        <v>11966</v>
      </c>
      <c r="E6344" s="210" t="s">
        <v>357</v>
      </c>
      <c r="F6344" s="209" t="s">
        <v>357</v>
      </c>
      <c r="G6344" s="209">
        <v>87547</v>
      </c>
      <c r="H6344" s="209" t="s">
        <v>11996</v>
      </c>
      <c r="I6344" s="209" t="s">
        <v>149</v>
      </c>
      <c r="J6344" s="209" t="s">
        <v>5447</v>
      </c>
      <c r="K6344" s="210">
        <v>21.86</v>
      </c>
      <c r="L6344" s="209" t="s">
        <v>5390</v>
      </c>
    </row>
    <row r="6345" spans="1:12" ht="13.5">
      <c r="A6345" s="209" t="s">
        <v>11933</v>
      </c>
      <c r="B6345" s="209" t="s">
        <v>11934</v>
      </c>
      <c r="C6345" s="209" t="s">
        <v>11965</v>
      </c>
      <c r="D6345" s="209" t="s">
        <v>11966</v>
      </c>
      <c r="E6345" s="210" t="s">
        <v>357</v>
      </c>
      <c r="F6345" s="209" t="s">
        <v>357</v>
      </c>
      <c r="G6345" s="209">
        <v>87548</v>
      </c>
      <c r="H6345" s="209" t="s">
        <v>11997</v>
      </c>
      <c r="I6345" s="209" t="s">
        <v>149</v>
      </c>
      <c r="J6345" s="209" t="s">
        <v>5447</v>
      </c>
      <c r="K6345" s="210">
        <v>24.2</v>
      </c>
      <c r="L6345" s="209" t="s">
        <v>5390</v>
      </c>
    </row>
    <row r="6346" spans="1:12" ht="13.5">
      <c r="A6346" s="209" t="s">
        <v>11933</v>
      </c>
      <c r="B6346" s="209" t="s">
        <v>11934</v>
      </c>
      <c r="C6346" s="209" t="s">
        <v>11965</v>
      </c>
      <c r="D6346" s="209" t="s">
        <v>11966</v>
      </c>
      <c r="E6346" s="210" t="s">
        <v>357</v>
      </c>
      <c r="F6346" s="209" t="s">
        <v>357</v>
      </c>
      <c r="G6346" s="209">
        <v>87549</v>
      </c>
      <c r="H6346" s="209" t="s">
        <v>11998</v>
      </c>
      <c r="I6346" s="209" t="s">
        <v>149</v>
      </c>
      <c r="J6346" s="209" t="s">
        <v>5447</v>
      </c>
      <c r="K6346" s="210">
        <v>20.74</v>
      </c>
      <c r="L6346" s="209" t="s">
        <v>5390</v>
      </c>
    </row>
    <row r="6347" spans="1:12" ht="13.5">
      <c r="A6347" s="209" t="s">
        <v>11933</v>
      </c>
      <c r="B6347" s="209" t="s">
        <v>11934</v>
      </c>
      <c r="C6347" s="209" t="s">
        <v>11965</v>
      </c>
      <c r="D6347" s="209" t="s">
        <v>11966</v>
      </c>
      <c r="E6347" s="210" t="s">
        <v>357</v>
      </c>
      <c r="F6347" s="209" t="s">
        <v>357</v>
      </c>
      <c r="G6347" s="209">
        <v>87550</v>
      </c>
      <c r="H6347" s="209" t="s">
        <v>11999</v>
      </c>
      <c r="I6347" s="209" t="s">
        <v>149</v>
      </c>
      <c r="J6347" s="209" t="s">
        <v>5447</v>
      </c>
      <c r="K6347" s="210">
        <v>23.08</v>
      </c>
      <c r="L6347" s="209" t="s">
        <v>5390</v>
      </c>
    </row>
    <row r="6348" spans="1:12" ht="13.5">
      <c r="A6348" s="209" t="s">
        <v>11933</v>
      </c>
      <c r="B6348" s="209" t="s">
        <v>11934</v>
      </c>
      <c r="C6348" s="209" t="s">
        <v>11965</v>
      </c>
      <c r="D6348" s="209" t="s">
        <v>11966</v>
      </c>
      <c r="E6348" s="210" t="s">
        <v>357</v>
      </c>
      <c r="F6348" s="209" t="s">
        <v>357</v>
      </c>
      <c r="G6348" s="209">
        <v>87553</v>
      </c>
      <c r="H6348" s="209" t="s">
        <v>12000</v>
      </c>
      <c r="I6348" s="209" t="s">
        <v>149</v>
      </c>
      <c r="J6348" s="209" t="s">
        <v>5447</v>
      </c>
      <c r="K6348" s="210">
        <v>17.64</v>
      </c>
      <c r="L6348" s="209" t="s">
        <v>5390</v>
      </c>
    </row>
    <row r="6349" spans="1:12" ht="13.5">
      <c r="A6349" s="209" t="s">
        <v>11933</v>
      </c>
      <c r="B6349" s="209" t="s">
        <v>11934</v>
      </c>
      <c r="C6349" s="209" t="s">
        <v>11965</v>
      </c>
      <c r="D6349" s="209" t="s">
        <v>11966</v>
      </c>
      <c r="E6349" s="210" t="s">
        <v>357</v>
      </c>
      <c r="F6349" s="209" t="s">
        <v>357</v>
      </c>
      <c r="G6349" s="209">
        <v>87554</v>
      </c>
      <c r="H6349" s="209" t="s">
        <v>12001</v>
      </c>
      <c r="I6349" s="209" t="s">
        <v>149</v>
      </c>
      <c r="J6349" s="209" t="s">
        <v>5447</v>
      </c>
      <c r="K6349" s="210">
        <v>19.98</v>
      </c>
      <c r="L6349" s="209" t="s">
        <v>5390</v>
      </c>
    </row>
    <row r="6350" spans="1:12" ht="13.5">
      <c r="A6350" s="209" t="s">
        <v>11933</v>
      </c>
      <c r="B6350" s="209" t="s">
        <v>11934</v>
      </c>
      <c r="C6350" s="209" t="s">
        <v>11965</v>
      </c>
      <c r="D6350" s="209" t="s">
        <v>11966</v>
      </c>
      <c r="E6350" s="210" t="s">
        <v>357</v>
      </c>
      <c r="F6350" s="209" t="s">
        <v>357</v>
      </c>
      <c r="G6350" s="209">
        <v>87555</v>
      </c>
      <c r="H6350" s="209" t="s">
        <v>12002</v>
      </c>
      <c r="I6350" s="209" t="s">
        <v>149</v>
      </c>
      <c r="J6350" s="209" t="s">
        <v>5447</v>
      </c>
      <c r="K6350" s="210">
        <v>59.73</v>
      </c>
      <c r="L6350" s="209" t="s">
        <v>5390</v>
      </c>
    </row>
    <row r="6351" spans="1:12" ht="13.5">
      <c r="A6351" s="209" t="s">
        <v>11933</v>
      </c>
      <c r="B6351" s="209" t="s">
        <v>11934</v>
      </c>
      <c r="C6351" s="209" t="s">
        <v>11965</v>
      </c>
      <c r="D6351" s="209" t="s">
        <v>11966</v>
      </c>
      <c r="E6351" s="210" t="s">
        <v>357</v>
      </c>
      <c r="F6351" s="209" t="s">
        <v>357</v>
      </c>
      <c r="G6351" s="209">
        <v>87556</v>
      </c>
      <c r="H6351" s="209" t="s">
        <v>12003</v>
      </c>
      <c r="I6351" s="209" t="s">
        <v>149</v>
      </c>
      <c r="J6351" s="209" t="s">
        <v>5447</v>
      </c>
      <c r="K6351" s="210">
        <v>57.1</v>
      </c>
      <c r="L6351" s="209" t="s">
        <v>5390</v>
      </c>
    </row>
    <row r="6352" spans="1:12" ht="13.5">
      <c r="A6352" s="209" t="s">
        <v>11933</v>
      </c>
      <c r="B6352" s="209" t="s">
        <v>11934</v>
      </c>
      <c r="C6352" s="209" t="s">
        <v>11965</v>
      </c>
      <c r="D6352" s="209" t="s">
        <v>11966</v>
      </c>
      <c r="E6352" s="210" t="s">
        <v>357</v>
      </c>
      <c r="F6352" s="209" t="s">
        <v>357</v>
      </c>
      <c r="G6352" s="209">
        <v>87557</v>
      </c>
      <c r="H6352" s="209" t="s">
        <v>12004</v>
      </c>
      <c r="I6352" s="209" t="s">
        <v>149</v>
      </c>
      <c r="J6352" s="209" t="s">
        <v>5447</v>
      </c>
      <c r="K6352" s="210">
        <v>56.15</v>
      </c>
      <c r="L6352" s="209" t="s">
        <v>5390</v>
      </c>
    </row>
    <row r="6353" spans="1:12" ht="13.5">
      <c r="A6353" s="209" t="s">
        <v>11933</v>
      </c>
      <c r="B6353" s="209" t="s">
        <v>11934</v>
      </c>
      <c r="C6353" s="209" t="s">
        <v>11965</v>
      </c>
      <c r="D6353" s="209" t="s">
        <v>11966</v>
      </c>
      <c r="E6353" s="210" t="s">
        <v>357</v>
      </c>
      <c r="F6353" s="209" t="s">
        <v>357</v>
      </c>
      <c r="G6353" s="209">
        <v>87559</v>
      </c>
      <c r="H6353" s="209" t="s">
        <v>12005</v>
      </c>
      <c r="I6353" s="209" t="s">
        <v>149</v>
      </c>
      <c r="J6353" s="209" t="s">
        <v>5447</v>
      </c>
      <c r="K6353" s="210">
        <v>53.5</v>
      </c>
      <c r="L6353" s="209" t="s">
        <v>5390</v>
      </c>
    </row>
    <row r="6354" spans="1:12" ht="13.5">
      <c r="A6354" s="209" t="s">
        <v>11933</v>
      </c>
      <c r="B6354" s="209" t="s">
        <v>11934</v>
      </c>
      <c r="C6354" s="209" t="s">
        <v>11965</v>
      </c>
      <c r="D6354" s="209" t="s">
        <v>11966</v>
      </c>
      <c r="E6354" s="210" t="s">
        <v>357</v>
      </c>
      <c r="F6354" s="209" t="s">
        <v>357</v>
      </c>
      <c r="G6354" s="209">
        <v>87561</v>
      </c>
      <c r="H6354" s="209" t="s">
        <v>12006</v>
      </c>
      <c r="I6354" s="209" t="s">
        <v>149</v>
      </c>
      <c r="J6354" s="209" t="s">
        <v>5447</v>
      </c>
      <c r="K6354" s="210">
        <v>56.38</v>
      </c>
      <c r="L6354" s="209" t="s">
        <v>5390</v>
      </c>
    </row>
    <row r="6355" spans="1:12" ht="13.5">
      <c r="A6355" s="209" t="s">
        <v>11933</v>
      </c>
      <c r="B6355" s="209" t="s">
        <v>11934</v>
      </c>
      <c r="C6355" s="209" t="s">
        <v>11965</v>
      </c>
      <c r="D6355" s="209" t="s">
        <v>11966</v>
      </c>
      <c r="E6355" s="210" t="s">
        <v>357</v>
      </c>
      <c r="F6355" s="209" t="s">
        <v>357</v>
      </c>
      <c r="G6355" s="209">
        <v>87775</v>
      </c>
      <c r="H6355" s="209" t="s">
        <v>12007</v>
      </c>
      <c r="I6355" s="209" t="s">
        <v>149</v>
      </c>
      <c r="J6355" s="209" t="s">
        <v>5447</v>
      </c>
      <c r="K6355" s="210">
        <v>46.89</v>
      </c>
      <c r="L6355" s="209" t="s">
        <v>5390</v>
      </c>
    </row>
    <row r="6356" spans="1:12" ht="13.5">
      <c r="A6356" s="209" t="s">
        <v>11933</v>
      </c>
      <c r="B6356" s="209" t="s">
        <v>11934</v>
      </c>
      <c r="C6356" s="209" t="s">
        <v>11965</v>
      </c>
      <c r="D6356" s="209" t="s">
        <v>11966</v>
      </c>
      <c r="E6356" s="210" t="s">
        <v>357</v>
      </c>
      <c r="F6356" s="209" t="s">
        <v>357</v>
      </c>
      <c r="G6356" s="209">
        <v>87777</v>
      </c>
      <c r="H6356" s="209" t="s">
        <v>12008</v>
      </c>
      <c r="I6356" s="209" t="s">
        <v>149</v>
      </c>
      <c r="J6356" s="209" t="s">
        <v>5447</v>
      </c>
      <c r="K6356" s="210">
        <v>50.35</v>
      </c>
      <c r="L6356" s="209" t="s">
        <v>5390</v>
      </c>
    </row>
    <row r="6357" spans="1:12" ht="13.5">
      <c r="A6357" s="209" t="s">
        <v>11933</v>
      </c>
      <c r="B6357" s="209" t="s">
        <v>11934</v>
      </c>
      <c r="C6357" s="209" t="s">
        <v>11965</v>
      </c>
      <c r="D6357" s="209" t="s">
        <v>11966</v>
      </c>
      <c r="E6357" s="210" t="s">
        <v>357</v>
      </c>
      <c r="F6357" s="209" t="s">
        <v>357</v>
      </c>
      <c r="G6357" s="209">
        <v>87778</v>
      </c>
      <c r="H6357" s="209" t="s">
        <v>12009</v>
      </c>
      <c r="I6357" s="209" t="s">
        <v>149</v>
      </c>
      <c r="J6357" s="209" t="s">
        <v>5447</v>
      </c>
      <c r="K6357" s="210">
        <v>99.99</v>
      </c>
      <c r="L6357" s="209" t="s">
        <v>5390</v>
      </c>
    </row>
    <row r="6358" spans="1:12" ht="13.5">
      <c r="A6358" s="209" t="s">
        <v>11933</v>
      </c>
      <c r="B6358" s="209" t="s">
        <v>11934</v>
      </c>
      <c r="C6358" s="209" t="s">
        <v>11965</v>
      </c>
      <c r="D6358" s="209" t="s">
        <v>11966</v>
      </c>
      <c r="E6358" s="210" t="s">
        <v>357</v>
      </c>
      <c r="F6358" s="209" t="s">
        <v>357</v>
      </c>
      <c r="G6358" s="209">
        <v>87779</v>
      </c>
      <c r="H6358" s="209" t="s">
        <v>12010</v>
      </c>
      <c r="I6358" s="209" t="s">
        <v>149</v>
      </c>
      <c r="J6358" s="209" t="s">
        <v>5447</v>
      </c>
      <c r="K6358" s="210">
        <v>60.38</v>
      </c>
      <c r="L6358" s="209" t="s">
        <v>5390</v>
      </c>
    </row>
    <row r="6359" spans="1:12" ht="13.5">
      <c r="A6359" s="209" t="s">
        <v>11933</v>
      </c>
      <c r="B6359" s="209" t="s">
        <v>11934</v>
      </c>
      <c r="C6359" s="209" t="s">
        <v>11965</v>
      </c>
      <c r="D6359" s="209" t="s">
        <v>11966</v>
      </c>
      <c r="E6359" s="210" t="s">
        <v>357</v>
      </c>
      <c r="F6359" s="209" t="s">
        <v>357</v>
      </c>
      <c r="G6359" s="209">
        <v>87781</v>
      </c>
      <c r="H6359" s="209" t="s">
        <v>12011</v>
      </c>
      <c r="I6359" s="209" t="s">
        <v>149</v>
      </c>
      <c r="J6359" s="209" t="s">
        <v>5447</v>
      </c>
      <c r="K6359" s="210">
        <v>65.02</v>
      </c>
      <c r="L6359" s="209" t="s">
        <v>5390</v>
      </c>
    </row>
    <row r="6360" spans="1:12" ht="13.5">
      <c r="A6360" s="209" t="s">
        <v>11933</v>
      </c>
      <c r="B6360" s="209" t="s">
        <v>11934</v>
      </c>
      <c r="C6360" s="209" t="s">
        <v>11965</v>
      </c>
      <c r="D6360" s="209" t="s">
        <v>11966</v>
      </c>
      <c r="E6360" s="210" t="s">
        <v>357</v>
      </c>
      <c r="F6360" s="209" t="s">
        <v>357</v>
      </c>
      <c r="G6360" s="209">
        <v>87783</v>
      </c>
      <c r="H6360" s="209" t="s">
        <v>12012</v>
      </c>
      <c r="I6360" s="209" t="s">
        <v>149</v>
      </c>
      <c r="J6360" s="209" t="s">
        <v>5447</v>
      </c>
      <c r="K6360" s="210">
        <v>131.77000000000001</v>
      </c>
      <c r="L6360" s="209" t="s">
        <v>5390</v>
      </c>
    </row>
    <row r="6361" spans="1:12" ht="13.5">
      <c r="A6361" s="209" t="s">
        <v>11933</v>
      </c>
      <c r="B6361" s="209" t="s">
        <v>11934</v>
      </c>
      <c r="C6361" s="209" t="s">
        <v>11965</v>
      </c>
      <c r="D6361" s="209" t="s">
        <v>11966</v>
      </c>
      <c r="E6361" s="210" t="s">
        <v>357</v>
      </c>
      <c r="F6361" s="209" t="s">
        <v>357</v>
      </c>
      <c r="G6361" s="209">
        <v>87784</v>
      </c>
      <c r="H6361" s="209" t="s">
        <v>12013</v>
      </c>
      <c r="I6361" s="209" t="s">
        <v>149</v>
      </c>
      <c r="J6361" s="209" t="s">
        <v>5447</v>
      </c>
      <c r="K6361" s="210">
        <v>66.400000000000006</v>
      </c>
      <c r="L6361" s="209" t="s">
        <v>5390</v>
      </c>
    </row>
    <row r="6362" spans="1:12" ht="13.5">
      <c r="A6362" s="209" t="s">
        <v>11933</v>
      </c>
      <c r="B6362" s="209" t="s">
        <v>11934</v>
      </c>
      <c r="C6362" s="209" t="s">
        <v>11965</v>
      </c>
      <c r="D6362" s="209" t="s">
        <v>11966</v>
      </c>
      <c r="E6362" s="210" t="s">
        <v>357</v>
      </c>
      <c r="F6362" s="209" t="s">
        <v>357</v>
      </c>
      <c r="G6362" s="209">
        <v>87786</v>
      </c>
      <c r="H6362" s="209" t="s">
        <v>12014</v>
      </c>
      <c r="I6362" s="209" t="s">
        <v>149</v>
      </c>
      <c r="J6362" s="209" t="s">
        <v>5447</v>
      </c>
      <c r="K6362" s="210">
        <v>72.23</v>
      </c>
      <c r="L6362" s="209" t="s">
        <v>5390</v>
      </c>
    </row>
    <row r="6363" spans="1:12" ht="13.5">
      <c r="A6363" s="209" t="s">
        <v>11933</v>
      </c>
      <c r="B6363" s="209" t="s">
        <v>11934</v>
      </c>
      <c r="C6363" s="209" t="s">
        <v>11965</v>
      </c>
      <c r="D6363" s="209" t="s">
        <v>11966</v>
      </c>
      <c r="E6363" s="210" t="s">
        <v>357</v>
      </c>
      <c r="F6363" s="209" t="s">
        <v>357</v>
      </c>
      <c r="G6363" s="209">
        <v>87787</v>
      </c>
      <c r="H6363" s="209" t="s">
        <v>12015</v>
      </c>
      <c r="I6363" s="209" t="s">
        <v>149</v>
      </c>
      <c r="J6363" s="209" t="s">
        <v>5447</v>
      </c>
      <c r="K6363" s="210">
        <v>156.72</v>
      </c>
      <c r="L6363" s="209" t="s">
        <v>5390</v>
      </c>
    </row>
    <row r="6364" spans="1:12" ht="13.5">
      <c r="A6364" s="209" t="s">
        <v>11933</v>
      </c>
      <c r="B6364" s="209" t="s">
        <v>11934</v>
      </c>
      <c r="C6364" s="209" t="s">
        <v>11965</v>
      </c>
      <c r="D6364" s="209" t="s">
        <v>11966</v>
      </c>
      <c r="E6364" s="210" t="s">
        <v>357</v>
      </c>
      <c r="F6364" s="209" t="s">
        <v>357</v>
      </c>
      <c r="G6364" s="209">
        <v>87788</v>
      </c>
      <c r="H6364" s="209" t="s">
        <v>12016</v>
      </c>
      <c r="I6364" s="209" t="s">
        <v>149</v>
      </c>
      <c r="J6364" s="209" t="s">
        <v>5447</v>
      </c>
      <c r="K6364" s="210">
        <v>77.87</v>
      </c>
      <c r="L6364" s="209" t="s">
        <v>5390</v>
      </c>
    </row>
    <row r="6365" spans="1:12" ht="13.5">
      <c r="A6365" s="209" t="s">
        <v>11933</v>
      </c>
      <c r="B6365" s="209" t="s">
        <v>11934</v>
      </c>
      <c r="C6365" s="209" t="s">
        <v>11965</v>
      </c>
      <c r="D6365" s="209" t="s">
        <v>11966</v>
      </c>
      <c r="E6365" s="210" t="s">
        <v>357</v>
      </c>
      <c r="F6365" s="209" t="s">
        <v>357</v>
      </c>
      <c r="G6365" s="209">
        <v>87790</v>
      </c>
      <c r="H6365" s="209" t="s">
        <v>12017</v>
      </c>
      <c r="I6365" s="209" t="s">
        <v>149</v>
      </c>
      <c r="J6365" s="209" t="s">
        <v>5447</v>
      </c>
      <c r="K6365" s="210">
        <v>84.28</v>
      </c>
      <c r="L6365" s="209" t="s">
        <v>5390</v>
      </c>
    </row>
    <row r="6366" spans="1:12" ht="13.5">
      <c r="A6366" s="209" t="s">
        <v>11933</v>
      </c>
      <c r="B6366" s="209" t="s">
        <v>11934</v>
      </c>
      <c r="C6366" s="209" t="s">
        <v>11965</v>
      </c>
      <c r="D6366" s="209" t="s">
        <v>11966</v>
      </c>
      <c r="E6366" s="210" t="s">
        <v>357</v>
      </c>
      <c r="F6366" s="209" t="s">
        <v>357</v>
      </c>
      <c r="G6366" s="209">
        <v>87791</v>
      </c>
      <c r="H6366" s="209" t="s">
        <v>12018</v>
      </c>
      <c r="I6366" s="209" t="s">
        <v>149</v>
      </c>
      <c r="J6366" s="209" t="s">
        <v>5447</v>
      </c>
      <c r="K6366" s="210">
        <v>172.58</v>
      </c>
      <c r="L6366" s="209" t="s">
        <v>5390</v>
      </c>
    </row>
    <row r="6367" spans="1:12" ht="13.5">
      <c r="A6367" s="209" t="s">
        <v>11933</v>
      </c>
      <c r="B6367" s="209" t="s">
        <v>11934</v>
      </c>
      <c r="C6367" s="209" t="s">
        <v>11965</v>
      </c>
      <c r="D6367" s="209" t="s">
        <v>11966</v>
      </c>
      <c r="E6367" s="210" t="s">
        <v>357</v>
      </c>
      <c r="F6367" s="209" t="s">
        <v>357</v>
      </c>
      <c r="G6367" s="209">
        <v>87792</v>
      </c>
      <c r="H6367" s="209" t="s">
        <v>12019</v>
      </c>
      <c r="I6367" s="209" t="s">
        <v>149</v>
      </c>
      <c r="J6367" s="209" t="s">
        <v>5447</v>
      </c>
      <c r="K6367" s="210">
        <v>35.450000000000003</v>
      </c>
      <c r="L6367" s="209" t="s">
        <v>5390</v>
      </c>
    </row>
    <row r="6368" spans="1:12" ht="13.5">
      <c r="A6368" s="209" t="s">
        <v>11933</v>
      </c>
      <c r="B6368" s="209" t="s">
        <v>11934</v>
      </c>
      <c r="C6368" s="209" t="s">
        <v>11965</v>
      </c>
      <c r="D6368" s="209" t="s">
        <v>11966</v>
      </c>
      <c r="E6368" s="210" t="s">
        <v>357</v>
      </c>
      <c r="F6368" s="209" t="s">
        <v>357</v>
      </c>
      <c r="G6368" s="209">
        <v>87794</v>
      </c>
      <c r="H6368" s="209" t="s">
        <v>12020</v>
      </c>
      <c r="I6368" s="209" t="s">
        <v>149</v>
      </c>
      <c r="J6368" s="209" t="s">
        <v>5447</v>
      </c>
      <c r="K6368" s="210">
        <v>38.68</v>
      </c>
      <c r="L6368" s="209" t="s">
        <v>5390</v>
      </c>
    </row>
    <row r="6369" spans="1:12" ht="13.5">
      <c r="A6369" s="209" t="s">
        <v>11933</v>
      </c>
      <c r="B6369" s="209" t="s">
        <v>11934</v>
      </c>
      <c r="C6369" s="209" t="s">
        <v>11965</v>
      </c>
      <c r="D6369" s="209" t="s">
        <v>11966</v>
      </c>
      <c r="E6369" s="210" t="s">
        <v>357</v>
      </c>
      <c r="F6369" s="209" t="s">
        <v>357</v>
      </c>
      <c r="G6369" s="209">
        <v>87795</v>
      </c>
      <c r="H6369" s="209" t="s">
        <v>12021</v>
      </c>
      <c r="I6369" s="209" t="s">
        <v>149</v>
      </c>
      <c r="J6369" s="209" t="s">
        <v>5447</v>
      </c>
      <c r="K6369" s="210">
        <v>85.84</v>
      </c>
      <c r="L6369" s="209" t="s">
        <v>5390</v>
      </c>
    </row>
    <row r="6370" spans="1:12" ht="13.5">
      <c r="A6370" s="209" t="s">
        <v>11933</v>
      </c>
      <c r="B6370" s="209" t="s">
        <v>11934</v>
      </c>
      <c r="C6370" s="209" t="s">
        <v>11965</v>
      </c>
      <c r="D6370" s="209" t="s">
        <v>11966</v>
      </c>
      <c r="E6370" s="210" t="s">
        <v>357</v>
      </c>
      <c r="F6370" s="209" t="s">
        <v>357</v>
      </c>
      <c r="G6370" s="209">
        <v>87797</v>
      </c>
      <c r="H6370" s="209" t="s">
        <v>12022</v>
      </c>
      <c r="I6370" s="209" t="s">
        <v>149</v>
      </c>
      <c r="J6370" s="209" t="s">
        <v>5447</v>
      </c>
      <c r="K6370" s="210">
        <v>48.59</v>
      </c>
      <c r="L6370" s="209" t="s">
        <v>5390</v>
      </c>
    </row>
    <row r="6371" spans="1:12" ht="13.5">
      <c r="A6371" s="209" t="s">
        <v>11933</v>
      </c>
      <c r="B6371" s="209" t="s">
        <v>11934</v>
      </c>
      <c r="C6371" s="209" t="s">
        <v>11965</v>
      </c>
      <c r="D6371" s="209" t="s">
        <v>11966</v>
      </c>
      <c r="E6371" s="210" t="s">
        <v>357</v>
      </c>
      <c r="F6371" s="209" t="s">
        <v>357</v>
      </c>
      <c r="G6371" s="209">
        <v>87799</v>
      </c>
      <c r="H6371" s="209" t="s">
        <v>12023</v>
      </c>
      <c r="I6371" s="209" t="s">
        <v>149</v>
      </c>
      <c r="J6371" s="209" t="s">
        <v>5447</v>
      </c>
      <c r="K6371" s="210">
        <v>52.92</v>
      </c>
      <c r="L6371" s="209" t="s">
        <v>5390</v>
      </c>
    </row>
    <row r="6372" spans="1:12" ht="13.5">
      <c r="A6372" s="209" t="s">
        <v>11933</v>
      </c>
      <c r="B6372" s="209" t="s">
        <v>11934</v>
      </c>
      <c r="C6372" s="209" t="s">
        <v>11965</v>
      </c>
      <c r="D6372" s="209" t="s">
        <v>11966</v>
      </c>
      <c r="E6372" s="210" t="s">
        <v>357</v>
      </c>
      <c r="F6372" s="209" t="s">
        <v>357</v>
      </c>
      <c r="G6372" s="209">
        <v>87800</v>
      </c>
      <c r="H6372" s="209" t="s">
        <v>12024</v>
      </c>
      <c r="I6372" s="209" t="s">
        <v>149</v>
      </c>
      <c r="J6372" s="209" t="s">
        <v>5447</v>
      </c>
      <c r="K6372" s="210">
        <v>115.94</v>
      </c>
      <c r="L6372" s="209" t="s">
        <v>5390</v>
      </c>
    </row>
    <row r="6373" spans="1:12" ht="13.5">
      <c r="A6373" s="209" t="s">
        <v>11933</v>
      </c>
      <c r="B6373" s="209" t="s">
        <v>11934</v>
      </c>
      <c r="C6373" s="209" t="s">
        <v>11965</v>
      </c>
      <c r="D6373" s="209" t="s">
        <v>11966</v>
      </c>
      <c r="E6373" s="210" t="s">
        <v>357</v>
      </c>
      <c r="F6373" s="209" t="s">
        <v>357</v>
      </c>
      <c r="G6373" s="209">
        <v>87801</v>
      </c>
      <c r="H6373" s="209" t="s">
        <v>12025</v>
      </c>
      <c r="I6373" s="209" t="s">
        <v>149</v>
      </c>
      <c r="J6373" s="209" t="s">
        <v>5447</v>
      </c>
      <c r="K6373" s="210">
        <v>54.22</v>
      </c>
      <c r="L6373" s="209" t="s">
        <v>5390</v>
      </c>
    </row>
    <row r="6374" spans="1:12" ht="13.5">
      <c r="A6374" s="209" t="s">
        <v>11933</v>
      </c>
      <c r="B6374" s="209" t="s">
        <v>11934</v>
      </c>
      <c r="C6374" s="209" t="s">
        <v>11965</v>
      </c>
      <c r="D6374" s="209" t="s">
        <v>11966</v>
      </c>
      <c r="E6374" s="210" t="s">
        <v>357</v>
      </c>
      <c r="F6374" s="209" t="s">
        <v>357</v>
      </c>
      <c r="G6374" s="209">
        <v>87803</v>
      </c>
      <c r="H6374" s="209" t="s">
        <v>12026</v>
      </c>
      <c r="I6374" s="209" t="s">
        <v>149</v>
      </c>
      <c r="J6374" s="209" t="s">
        <v>5447</v>
      </c>
      <c r="K6374" s="210">
        <v>59.66</v>
      </c>
      <c r="L6374" s="209" t="s">
        <v>5390</v>
      </c>
    </row>
    <row r="6375" spans="1:12" ht="13.5">
      <c r="A6375" s="209" t="s">
        <v>11933</v>
      </c>
      <c r="B6375" s="209" t="s">
        <v>11934</v>
      </c>
      <c r="C6375" s="209" t="s">
        <v>11965</v>
      </c>
      <c r="D6375" s="209" t="s">
        <v>11966</v>
      </c>
      <c r="E6375" s="210" t="s">
        <v>357</v>
      </c>
      <c r="F6375" s="209" t="s">
        <v>357</v>
      </c>
      <c r="G6375" s="209">
        <v>87804</v>
      </c>
      <c r="H6375" s="209" t="s">
        <v>12027</v>
      </c>
      <c r="I6375" s="209" t="s">
        <v>149</v>
      </c>
      <c r="J6375" s="209" t="s">
        <v>5447</v>
      </c>
      <c r="K6375" s="210">
        <v>139.26</v>
      </c>
      <c r="L6375" s="209" t="s">
        <v>5390</v>
      </c>
    </row>
    <row r="6376" spans="1:12" ht="13.5">
      <c r="A6376" s="209" t="s">
        <v>11933</v>
      </c>
      <c r="B6376" s="209" t="s">
        <v>11934</v>
      </c>
      <c r="C6376" s="209" t="s">
        <v>11965</v>
      </c>
      <c r="D6376" s="209" t="s">
        <v>11966</v>
      </c>
      <c r="E6376" s="210" t="s">
        <v>357</v>
      </c>
      <c r="F6376" s="209" t="s">
        <v>357</v>
      </c>
      <c r="G6376" s="209">
        <v>87805</v>
      </c>
      <c r="H6376" s="209" t="s">
        <v>12028</v>
      </c>
      <c r="I6376" s="209" t="s">
        <v>149</v>
      </c>
      <c r="J6376" s="209" t="s">
        <v>5447</v>
      </c>
      <c r="K6376" s="210">
        <v>59.2</v>
      </c>
      <c r="L6376" s="209" t="s">
        <v>5390</v>
      </c>
    </row>
    <row r="6377" spans="1:12" ht="13.5">
      <c r="A6377" s="209" t="s">
        <v>11933</v>
      </c>
      <c r="B6377" s="209" t="s">
        <v>11934</v>
      </c>
      <c r="C6377" s="209" t="s">
        <v>11965</v>
      </c>
      <c r="D6377" s="209" t="s">
        <v>11966</v>
      </c>
      <c r="E6377" s="210" t="s">
        <v>357</v>
      </c>
      <c r="F6377" s="209" t="s">
        <v>357</v>
      </c>
      <c r="G6377" s="209">
        <v>87807</v>
      </c>
      <c r="H6377" s="209" t="s">
        <v>12029</v>
      </c>
      <c r="I6377" s="209" t="s">
        <v>149</v>
      </c>
      <c r="J6377" s="209" t="s">
        <v>5447</v>
      </c>
      <c r="K6377" s="210">
        <v>65.19</v>
      </c>
      <c r="L6377" s="209" t="s">
        <v>5390</v>
      </c>
    </row>
    <row r="6378" spans="1:12" ht="13.5">
      <c r="A6378" s="209" t="s">
        <v>11933</v>
      </c>
      <c r="B6378" s="209" t="s">
        <v>11934</v>
      </c>
      <c r="C6378" s="209" t="s">
        <v>11965</v>
      </c>
      <c r="D6378" s="209" t="s">
        <v>11966</v>
      </c>
      <c r="E6378" s="210" t="s">
        <v>357</v>
      </c>
      <c r="F6378" s="209" t="s">
        <v>357</v>
      </c>
      <c r="G6378" s="209">
        <v>87808</v>
      </c>
      <c r="H6378" s="209" t="s">
        <v>12030</v>
      </c>
      <c r="I6378" s="209" t="s">
        <v>149</v>
      </c>
      <c r="J6378" s="209" t="s">
        <v>5447</v>
      </c>
      <c r="K6378" s="210">
        <v>150.38</v>
      </c>
      <c r="L6378" s="209" t="s">
        <v>5390</v>
      </c>
    </row>
    <row r="6379" spans="1:12" ht="13.5">
      <c r="A6379" s="209" t="s">
        <v>11933</v>
      </c>
      <c r="B6379" s="209" t="s">
        <v>11934</v>
      </c>
      <c r="C6379" s="209" t="s">
        <v>11965</v>
      </c>
      <c r="D6379" s="209" t="s">
        <v>11966</v>
      </c>
      <c r="E6379" s="210" t="s">
        <v>357</v>
      </c>
      <c r="F6379" s="209" t="s">
        <v>357</v>
      </c>
      <c r="G6379" s="209">
        <v>87809</v>
      </c>
      <c r="H6379" s="209" t="s">
        <v>12031</v>
      </c>
      <c r="I6379" s="209" t="s">
        <v>149</v>
      </c>
      <c r="J6379" s="209" t="s">
        <v>5447</v>
      </c>
      <c r="K6379" s="210">
        <v>64.22</v>
      </c>
      <c r="L6379" s="209" t="s">
        <v>5390</v>
      </c>
    </row>
    <row r="6380" spans="1:12" ht="13.5">
      <c r="A6380" s="209" t="s">
        <v>11933</v>
      </c>
      <c r="B6380" s="209" t="s">
        <v>11934</v>
      </c>
      <c r="C6380" s="209" t="s">
        <v>11965</v>
      </c>
      <c r="D6380" s="209" t="s">
        <v>11966</v>
      </c>
      <c r="E6380" s="210" t="s">
        <v>357</v>
      </c>
      <c r="F6380" s="209" t="s">
        <v>357</v>
      </c>
      <c r="G6380" s="209">
        <v>87811</v>
      </c>
      <c r="H6380" s="209" t="s">
        <v>12032</v>
      </c>
      <c r="I6380" s="209" t="s">
        <v>149</v>
      </c>
      <c r="J6380" s="209" t="s">
        <v>5447</v>
      </c>
      <c r="K6380" s="210">
        <v>67.45</v>
      </c>
      <c r="L6380" s="209" t="s">
        <v>5390</v>
      </c>
    </row>
    <row r="6381" spans="1:12" ht="13.5">
      <c r="A6381" s="209" t="s">
        <v>11933</v>
      </c>
      <c r="B6381" s="209" t="s">
        <v>11934</v>
      </c>
      <c r="C6381" s="209" t="s">
        <v>11965</v>
      </c>
      <c r="D6381" s="209" t="s">
        <v>11966</v>
      </c>
      <c r="E6381" s="210" t="s">
        <v>357</v>
      </c>
      <c r="F6381" s="209" t="s">
        <v>357</v>
      </c>
      <c r="G6381" s="209">
        <v>87812</v>
      </c>
      <c r="H6381" s="209" t="s">
        <v>12033</v>
      </c>
      <c r="I6381" s="209" t="s">
        <v>149</v>
      </c>
      <c r="J6381" s="209" t="s">
        <v>5447</v>
      </c>
      <c r="K6381" s="210">
        <v>111.69</v>
      </c>
      <c r="L6381" s="209" t="s">
        <v>5390</v>
      </c>
    </row>
    <row r="6382" spans="1:12" ht="13.5">
      <c r="A6382" s="209" t="s">
        <v>11933</v>
      </c>
      <c r="B6382" s="209" t="s">
        <v>11934</v>
      </c>
      <c r="C6382" s="209" t="s">
        <v>11965</v>
      </c>
      <c r="D6382" s="209" t="s">
        <v>11966</v>
      </c>
      <c r="E6382" s="210" t="s">
        <v>357</v>
      </c>
      <c r="F6382" s="209" t="s">
        <v>357</v>
      </c>
      <c r="G6382" s="209">
        <v>87813</v>
      </c>
      <c r="H6382" s="209" t="s">
        <v>12034</v>
      </c>
      <c r="I6382" s="209" t="s">
        <v>149</v>
      </c>
      <c r="J6382" s="209" t="s">
        <v>5447</v>
      </c>
      <c r="K6382" s="210">
        <v>77.349999999999994</v>
      </c>
      <c r="L6382" s="209" t="s">
        <v>5390</v>
      </c>
    </row>
    <row r="6383" spans="1:12" ht="13.5">
      <c r="A6383" s="209" t="s">
        <v>11933</v>
      </c>
      <c r="B6383" s="209" t="s">
        <v>11934</v>
      </c>
      <c r="C6383" s="209" t="s">
        <v>11965</v>
      </c>
      <c r="D6383" s="209" t="s">
        <v>11966</v>
      </c>
      <c r="E6383" s="210" t="s">
        <v>357</v>
      </c>
      <c r="F6383" s="209" t="s">
        <v>357</v>
      </c>
      <c r="G6383" s="209">
        <v>87815</v>
      </c>
      <c r="H6383" s="209" t="s">
        <v>12035</v>
      </c>
      <c r="I6383" s="209" t="s">
        <v>149</v>
      </c>
      <c r="J6383" s="209" t="s">
        <v>5447</v>
      </c>
      <c r="K6383" s="210">
        <v>81.680000000000007</v>
      </c>
      <c r="L6383" s="209" t="s">
        <v>5390</v>
      </c>
    </row>
    <row r="6384" spans="1:12" ht="13.5">
      <c r="A6384" s="209" t="s">
        <v>11933</v>
      </c>
      <c r="B6384" s="209" t="s">
        <v>11934</v>
      </c>
      <c r="C6384" s="209" t="s">
        <v>11965</v>
      </c>
      <c r="D6384" s="209" t="s">
        <v>11966</v>
      </c>
      <c r="E6384" s="210" t="s">
        <v>357</v>
      </c>
      <c r="F6384" s="209" t="s">
        <v>357</v>
      </c>
      <c r="G6384" s="209">
        <v>87816</v>
      </c>
      <c r="H6384" s="209" t="s">
        <v>12036</v>
      </c>
      <c r="I6384" s="209" t="s">
        <v>149</v>
      </c>
      <c r="J6384" s="209" t="s">
        <v>5447</v>
      </c>
      <c r="K6384" s="210">
        <v>141.85</v>
      </c>
      <c r="L6384" s="209" t="s">
        <v>5390</v>
      </c>
    </row>
    <row r="6385" spans="1:12" ht="13.5">
      <c r="A6385" s="209" t="s">
        <v>11933</v>
      </c>
      <c r="B6385" s="209" t="s">
        <v>11934</v>
      </c>
      <c r="C6385" s="209" t="s">
        <v>11965</v>
      </c>
      <c r="D6385" s="209" t="s">
        <v>11966</v>
      </c>
      <c r="E6385" s="210" t="s">
        <v>357</v>
      </c>
      <c r="F6385" s="209" t="s">
        <v>357</v>
      </c>
      <c r="G6385" s="209">
        <v>87817</v>
      </c>
      <c r="H6385" s="209" t="s">
        <v>12037</v>
      </c>
      <c r="I6385" s="209" t="s">
        <v>149</v>
      </c>
      <c r="J6385" s="209" t="s">
        <v>5447</v>
      </c>
      <c r="K6385" s="210">
        <v>82.98</v>
      </c>
      <c r="L6385" s="209" t="s">
        <v>5390</v>
      </c>
    </row>
    <row r="6386" spans="1:12" ht="13.5">
      <c r="A6386" s="209" t="s">
        <v>11933</v>
      </c>
      <c r="B6386" s="209" t="s">
        <v>11934</v>
      </c>
      <c r="C6386" s="209" t="s">
        <v>11965</v>
      </c>
      <c r="D6386" s="209" t="s">
        <v>11966</v>
      </c>
      <c r="E6386" s="210" t="s">
        <v>357</v>
      </c>
      <c r="F6386" s="209" t="s">
        <v>357</v>
      </c>
      <c r="G6386" s="209">
        <v>87819</v>
      </c>
      <c r="H6386" s="209" t="s">
        <v>12038</v>
      </c>
      <c r="I6386" s="209" t="s">
        <v>149</v>
      </c>
      <c r="J6386" s="209" t="s">
        <v>5447</v>
      </c>
      <c r="K6386" s="210">
        <v>88.42</v>
      </c>
      <c r="L6386" s="209" t="s">
        <v>5390</v>
      </c>
    </row>
    <row r="6387" spans="1:12" ht="13.5">
      <c r="A6387" s="209" t="s">
        <v>11933</v>
      </c>
      <c r="B6387" s="209" t="s">
        <v>11934</v>
      </c>
      <c r="C6387" s="209" t="s">
        <v>11965</v>
      </c>
      <c r="D6387" s="209" t="s">
        <v>11966</v>
      </c>
      <c r="E6387" s="210" t="s">
        <v>357</v>
      </c>
      <c r="F6387" s="209" t="s">
        <v>357</v>
      </c>
      <c r="G6387" s="209">
        <v>87820</v>
      </c>
      <c r="H6387" s="209" t="s">
        <v>12039</v>
      </c>
      <c r="I6387" s="209" t="s">
        <v>149</v>
      </c>
      <c r="J6387" s="209" t="s">
        <v>5447</v>
      </c>
      <c r="K6387" s="210">
        <v>165.17</v>
      </c>
      <c r="L6387" s="209" t="s">
        <v>5390</v>
      </c>
    </row>
    <row r="6388" spans="1:12" ht="13.5">
      <c r="A6388" s="209" t="s">
        <v>11933</v>
      </c>
      <c r="B6388" s="209" t="s">
        <v>11934</v>
      </c>
      <c r="C6388" s="209" t="s">
        <v>11965</v>
      </c>
      <c r="D6388" s="209" t="s">
        <v>11966</v>
      </c>
      <c r="E6388" s="210" t="s">
        <v>357</v>
      </c>
      <c r="F6388" s="209" t="s">
        <v>357</v>
      </c>
      <c r="G6388" s="209">
        <v>87821</v>
      </c>
      <c r="H6388" s="209" t="s">
        <v>12040</v>
      </c>
      <c r="I6388" s="209" t="s">
        <v>149</v>
      </c>
      <c r="J6388" s="209" t="s">
        <v>5447</v>
      </c>
      <c r="K6388" s="210">
        <v>106.88</v>
      </c>
      <c r="L6388" s="209" t="s">
        <v>5390</v>
      </c>
    </row>
    <row r="6389" spans="1:12" ht="13.5">
      <c r="A6389" s="209" t="s">
        <v>11933</v>
      </c>
      <c r="B6389" s="209" t="s">
        <v>11934</v>
      </c>
      <c r="C6389" s="209" t="s">
        <v>11965</v>
      </c>
      <c r="D6389" s="209" t="s">
        <v>11966</v>
      </c>
      <c r="E6389" s="210" t="s">
        <v>357</v>
      </c>
      <c r="F6389" s="209" t="s">
        <v>357</v>
      </c>
      <c r="G6389" s="209">
        <v>87823</v>
      </c>
      <c r="H6389" s="209" t="s">
        <v>12041</v>
      </c>
      <c r="I6389" s="209" t="s">
        <v>149</v>
      </c>
      <c r="J6389" s="209" t="s">
        <v>5447</v>
      </c>
      <c r="K6389" s="210">
        <v>112.87</v>
      </c>
      <c r="L6389" s="209" t="s">
        <v>5390</v>
      </c>
    </row>
    <row r="6390" spans="1:12" ht="13.5">
      <c r="A6390" s="209" t="s">
        <v>11933</v>
      </c>
      <c r="B6390" s="209" t="s">
        <v>11934</v>
      </c>
      <c r="C6390" s="209" t="s">
        <v>11965</v>
      </c>
      <c r="D6390" s="209" t="s">
        <v>11966</v>
      </c>
      <c r="E6390" s="210" t="s">
        <v>357</v>
      </c>
      <c r="F6390" s="209" t="s">
        <v>357</v>
      </c>
      <c r="G6390" s="209">
        <v>87824</v>
      </c>
      <c r="H6390" s="209" t="s">
        <v>12042</v>
      </c>
      <c r="I6390" s="209" t="s">
        <v>149</v>
      </c>
      <c r="J6390" s="209" t="s">
        <v>5447</v>
      </c>
      <c r="K6390" s="210">
        <v>188.52</v>
      </c>
      <c r="L6390" s="209" t="s">
        <v>5390</v>
      </c>
    </row>
    <row r="6391" spans="1:12" ht="13.5">
      <c r="A6391" s="209" t="s">
        <v>11933</v>
      </c>
      <c r="B6391" s="209" t="s">
        <v>11934</v>
      </c>
      <c r="C6391" s="209" t="s">
        <v>11965</v>
      </c>
      <c r="D6391" s="209" t="s">
        <v>11966</v>
      </c>
      <c r="E6391" s="210" t="s">
        <v>357</v>
      </c>
      <c r="F6391" s="209" t="s">
        <v>357</v>
      </c>
      <c r="G6391" s="209">
        <v>87825</v>
      </c>
      <c r="H6391" s="209" t="s">
        <v>12043</v>
      </c>
      <c r="I6391" s="209" t="s">
        <v>149</v>
      </c>
      <c r="J6391" s="209" t="s">
        <v>5447</v>
      </c>
      <c r="K6391" s="210">
        <v>60.91</v>
      </c>
      <c r="L6391" s="209" t="s">
        <v>5390</v>
      </c>
    </row>
    <row r="6392" spans="1:12" ht="13.5">
      <c r="A6392" s="209" t="s">
        <v>11933</v>
      </c>
      <c r="B6392" s="209" t="s">
        <v>11934</v>
      </c>
      <c r="C6392" s="209" t="s">
        <v>11965</v>
      </c>
      <c r="D6392" s="209" t="s">
        <v>11966</v>
      </c>
      <c r="E6392" s="210" t="s">
        <v>357</v>
      </c>
      <c r="F6392" s="209" t="s">
        <v>357</v>
      </c>
      <c r="G6392" s="209">
        <v>87827</v>
      </c>
      <c r="H6392" s="209" t="s">
        <v>12044</v>
      </c>
      <c r="I6392" s="209" t="s">
        <v>149</v>
      </c>
      <c r="J6392" s="209" t="s">
        <v>5447</v>
      </c>
      <c r="K6392" s="210">
        <v>64.87</v>
      </c>
      <c r="L6392" s="209" t="s">
        <v>5390</v>
      </c>
    </row>
    <row r="6393" spans="1:12" ht="13.5">
      <c r="A6393" s="209" t="s">
        <v>11933</v>
      </c>
      <c r="B6393" s="209" t="s">
        <v>11934</v>
      </c>
      <c r="C6393" s="209" t="s">
        <v>11965</v>
      </c>
      <c r="D6393" s="209" t="s">
        <v>11966</v>
      </c>
      <c r="E6393" s="210" t="s">
        <v>357</v>
      </c>
      <c r="F6393" s="209" t="s">
        <v>357</v>
      </c>
      <c r="G6393" s="209">
        <v>87828</v>
      </c>
      <c r="H6393" s="209" t="s">
        <v>12045</v>
      </c>
      <c r="I6393" s="209" t="s">
        <v>149</v>
      </c>
      <c r="J6393" s="209" t="s">
        <v>5447</v>
      </c>
      <c r="K6393" s="210">
        <v>120.76</v>
      </c>
      <c r="L6393" s="209" t="s">
        <v>5390</v>
      </c>
    </row>
    <row r="6394" spans="1:12" ht="13.5">
      <c r="A6394" s="209" t="s">
        <v>11933</v>
      </c>
      <c r="B6394" s="209" t="s">
        <v>11934</v>
      </c>
      <c r="C6394" s="209" t="s">
        <v>11965</v>
      </c>
      <c r="D6394" s="209" t="s">
        <v>11966</v>
      </c>
      <c r="E6394" s="210" t="s">
        <v>357</v>
      </c>
      <c r="F6394" s="209" t="s">
        <v>357</v>
      </c>
      <c r="G6394" s="209">
        <v>87829</v>
      </c>
      <c r="H6394" s="209" t="s">
        <v>12046</v>
      </c>
      <c r="I6394" s="209" t="s">
        <v>149</v>
      </c>
      <c r="J6394" s="209" t="s">
        <v>5447</v>
      </c>
      <c r="K6394" s="210">
        <v>74.19</v>
      </c>
      <c r="L6394" s="209" t="s">
        <v>5390</v>
      </c>
    </row>
    <row r="6395" spans="1:12" ht="13.5">
      <c r="A6395" s="209" t="s">
        <v>11933</v>
      </c>
      <c r="B6395" s="209" t="s">
        <v>11934</v>
      </c>
      <c r="C6395" s="209" t="s">
        <v>11965</v>
      </c>
      <c r="D6395" s="209" t="s">
        <v>11966</v>
      </c>
      <c r="E6395" s="210" t="s">
        <v>357</v>
      </c>
      <c r="F6395" s="209" t="s">
        <v>357</v>
      </c>
      <c r="G6395" s="209">
        <v>87831</v>
      </c>
      <c r="H6395" s="209" t="s">
        <v>12047</v>
      </c>
      <c r="I6395" s="209" t="s">
        <v>149</v>
      </c>
      <c r="J6395" s="209" t="s">
        <v>5447</v>
      </c>
      <c r="K6395" s="210">
        <v>79.489999999999995</v>
      </c>
      <c r="L6395" s="209" t="s">
        <v>5390</v>
      </c>
    </row>
    <row r="6396" spans="1:12" ht="13.5">
      <c r="A6396" s="209" t="s">
        <v>11933</v>
      </c>
      <c r="B6396" s="209" t="s">
        <v>11934</v>
      </c>
      <c r="C6396" s="209" t="s">
        <v>11965</v>
      </c>
      <c r="D6396" s="209" t="s">
        <v>11966</v>
      </c>
      <c r="E6396" s="210" t="s">
        <v>357</v>
      </c>
      <c r="F6396" s="209" t="s">
        <v>357</v>
      </c>
      <c r="G6396" s="209">
        <v>87832</v>
      </c>
      <c r="H6396" s="209" t="s">
        <v>12048</v>
      </c>
      <c r="I6396" s="209" t="s">
        <v>149</v>
      </c>
      <c r="J6396" s="209" t="s">
        <v>5447</v>
      </c>
      <c r="K6396" s="210">
        <v>155.02000000000001</v>
      </c>
      <c r="L6396" s="209" t="s">
        <v>5390</v>
      </c>
    </row>
    <row r="6397" spans="1:12" ht="13.5">
      <c r="A6397" s="209" t="s">
        <v>11933</v>
      </c>
      <c r="B6397" s="209" t="s">
        <v>11934</v>
      </c>
      <c r="C6397" s="209" t="s">
        <v>11965</v>
      </c>
      <c r="D6397" s="209" t="s">
        <v>11966</v>
      </c>
      <c r="E6397" s="210" t="s">
        <v>357</v>
      </c>
      <c r="F6397" s="209" t="s">
        <v>357</v>
      </c>
      <c r="G6397" s="209">
        <v>87834</v>
      </c>
      <c r="H6397" s="209" t="s">
        <v>12049</v>
      </c>
      <c r="I6397" s="209" t="s">
        <v>149</v>
      </c>
      <c r="J6397" s="209" t="s">
        <v>5447</v>
      </c>
      <c r="K6397" s="210">
        <v>250.34</v>
      </c>
      <c r="L6397" s="209" t="s">
        <v>5390</v>
      </c>
    </row>
    <row r="6398" spans="1:12" ht="13.5">
      <c r="A6398" s="209" t="s">
        <v>11933</v>
      </c>
      <c r="B6398" s="209" t="s">
        <v>11934</v>
      </c>
      <c r="C6398" s="209" t="s">
        <v>11965</v>
      </c>
      <c r="D6398" s="209" t="s">
        <v>11966</v>
      </c>
      <c r="E6398" s="210" t="s">
        <v>357</v>
      </c>
      <c r="F6398" s="209" t="s">
        <v>357</v>
      </c>
      <c r="G6398" s="209">
        <v>87835</v>
      </c>
      <c r="H6398" s="209" t="s">
        <v>12050</v>
      </c>
      <c r="I6398" s="209" t="s">
        <v>149</v>
      </c>
      <c r="J6398" s="209" t="s">
        <v>5447</v>
      </c>
      <c r="K6398" s="210">
        <v>173.29</v>
      </c>
      <c r="L6398" s="209" t="s">
        <v>5390</v>
      </c>
    </row>
    <row r="6399" spans="1:12" ht="13.5">
      <c r="A6399" s="209" t="s">
        <v>11933</v>
      </c>
      <c r="B6399" s="209" t="s">
        <v>11934</v>
      </c>
      <c r="C6399" s="209" t="s">
        <v>11965</v>
      </c>
      <c r="D6399" s="209" t="s">
        <v>11966</v>
      </c>
      <c r="E6399" s="210" t="s">
        <v>357</v>
      </c>
      <c r="F6399" s="209" t="s">
        <v>357</v>
      </c>
      <c r="G6399" s="209">
        <v>87836</v>
      </c>
      <c r="H6399" s="209" t="s">
        <v>12051</v>
      </c>
      <c r="I6399" s="209" t="s">
        <v>149</v>
      </c>
      <c r="J6399" s="209" t="s">
        <v>5447</v>
      </c>
      <c r="K6399" s="210">
        <v>242.92</v>
      </c>
      <c r="L6399" s="209" t="s">
        <v>5390</v>
      </c>
    </row>
    <row r="6400" spans="1:12" ht="13.5">
      <c r="A6400" s="209" t="s">
        <v>11933</v>
      </c>
      <c r="B6400" s="209" t="s">
        <v>11934</v>
      </c>
      <c r="C6400" s="209" t="s">
        <v>11965</v>
      </c>
      <c r="D6400" s="209" t="s">
        <v>11966</v>
      </c>
      <c r="E6400" s="210" t="s">
        <v>357</v>
      </c>
      <c r="F6400" s="209" t="s">
        <v>357</v>
      </c>
      <c r="G6400" s="209">
        <v>87837</v>
      </c>
      <c r="H6400" s="209" t="s">
        <v>12052</v>
      </c>
      <c r="I6400" s="209" t="s">
        <v>149</v>
      </c>
      <c r="J6400" s="209" t="s">
        <v>5447</v>
      </c>
      <c r="K6400" s="210">
        <v>166.92</v>
      </c>
      <c r="L6400" s="209" t="s">
        <v>5390</v>
      </c>
    </row>
    <row r="6401" spans="1:12" ht="13.5">
      <c r="A6401" s="209" t="s">
        <v>11933</v>
      </c>
      <c r="B6401" s="209" t="s">
        <v>11934</v>
      </c>
      <c r="C6401" s="209" t="s">
        <v>11965</v>
      </c>
      <c r="D6401" s="209" t="s">
        <v>11966</v>
      </c>
      <c r="E6401" s="210" t="s">
        <v>357</v>
      </c>
      <c r="F6401" s="209" t="s">
        <v>357</v>
      </c>
      <c r="G6401" s="209">
        <v>87838</v>
      </c>
      <c r="H6401" s="209" t="s">
        <v>12053</v>
      </c>
      <c r="I6401" s="209" t="s">
        <v>149</v>
      </c>
      <c r="J6401" s="209" t="s">
        <v>5447</v>
      </c>
      <c r="K6401" s="210">
        <v>257.08</v>
      </c>
      <c r="L6401" s="209" t="s">
        <v>5390</v>
      </c>
    </row>
    <row r="6402" spans="1:12" ht="13.5">
      <c r="A6402" s="209" t="s">
        <v>11933</v>
      </c>
      <c r="B6402" s="209" t="s">
        <v>11934</v>
      </c>
      <c r="C6402" s="209" t="s">
        <v>11965</v>
      </c>
      <c r="D6402" s="209" t="s">
        <v>11966</v>
      </c>
      <c r="E6402" s="210" t="s">
        <v>357</v>
      </c>
      <c r="F6402" s="209" t="s">
        <v>357</v>
      </c>
      <c r="G6402" s="209">
        <v>87839</v>
      </c>
      <c r="H6402" s="209" t="s">
        <v>12054</v>
      </c>
      <c r="I6402" s="209" t="s">
        <v>149</v>
      </c>
      <c r="J6402" s="209" t="s">
        <v>5447</v>
      </c>
      <c r="K6402" s="210">
        <v>178.14</v>
      </c>
      <c r="L6402" s="209" t="s">
        <v>5390</v>
      </c>
    </row>
    <row r="6403" spans="1:12" ht="13.5">
      <c r="A6403" s="209" t="s">
        <v>11933</v>
      </c>
      <c r="B6403" s="209" t="s">
        <v>11934</v>
      </c>
      <c r="C6403" s="209" t="s">
        <v>11965</v>
      </c>
      <c r="D6403" s="209" t="s">
        <v>11966</v>
      </c>
      <c r="E6403" s="210" t="s">
        <v>357</v>
      </c>
      <c r="F6403" s="209" t="s">
        <v>357</v>
      </c>
      <c r="G6403" s="209">
        <v>87840</v>
      </c>
      <c r="H6403" s="209" t="s">
        <v>12055</v>
      </c>
      <c r="I6403" s="209" t="s">
        <v>149</v>
      </c>
      <c r="J6403" s="209" t="s">
        <v>5447</v>
      </c>
      <c r="K6403" s="210">
        <v>248.06</v>
      </c>
      <c r="L6403" s="209" t="s">
        <v>5390</v>
      </c>
    </row>
    <row r="6404" spans="1:12" ht="13.5">
      <c r="A6404" s="209" t="s">
        <v>11933</v>
      </c>
      <c r="B6404" s="209" t="s">
        <v>11934</v>
      </c>
      <c r="C6404" s="209" t="s">
        <v>11965</v>
      </c>
      <c r="D6404" s="209" t="s">
        <v>11966</v>
      </c>
      <c r="E6404" s="210" t="s">
        <v>357</v>
      </c>
      <c r="F6404" s="209" t="s">
        <v>357</v>
      </c>
      <c r="G6404" s="209">
        <v>87841</v>
      </c>
      <c r="H6404" s="209" t="s">
        <v>12056</v>
      </c>
      <c r="I6404" s="209" t="s">
        <v>149</v>
      </c>
      <c r="J6404" s="209" t="s">
        <v>5447</v>
      </c>
      <c r="K6404" s="210">
        <v>170.15</v>
      </c>
      <c r="L6404" s="209" t="s">
        <v>5390</v>
      </c>
    </row>
    <row r="6405" spans="1:12" ht="13.5">
      <c r="A6405" s="209" t="s">
        <v>11933</v>
      </c>
      <c r="B6405" s="209" t="s">
        <v>11934</v>
      </c>
      <c r="C6405" s="209" t="s">
        <v>11965</v>
      </c>
      <c r="D6405" s="209" t="s">
        <v>11966</v>
      </c>
      <c r="E6405" s="210" t="s">
        <v>357</v>
      </c>
      <c r="F6405" s="209" t="s">
        <v>357</v>
      </c>
      <c r="G6405" s="209">
        <v>87842</v>
      </c>
      <c r="H6405" s="209" t="s">
        <v>12057</v>
      </c>
      <c r="I6405" s="209" t="s">
        <v>149</v>
      </c>
      <c r="J6405" s="209" t="s">
        <v>5447</v>
      </c>
      <c r="K6405" s="210">
        <v>257.42</v>
      </c>
      <c r="L6405" s="209" t="s">
        <v>5390</v>
      </c>
    </row>
    <row r="6406" spans="1:12" ht="13.5">
      <c r="A6406" s="209" t="s">
        <v>11933</v>
      </c>
      <c r="B6406" s="209" t="s">
        <v>11934</v>
      </c>
      <c r="C6406" s="209" t="s">
        <v>11965</v>
      </c>
      <c r="D6406" s="209" t="s">
        <v>11966</v>
      </c>
      <c r="E6406" s="210" t="s">
        <v>357</v>
      </c>
      <c r="F6406" s="209" t="s">
        <v>357</v>
      </c>
      <c r="G6406" s="209">
        <v>87843</v>
      </c>
      <c r="H6406" s="209" t="s">
        <v>12058</v>
      </c>
      <c r="I6406" s="209" t="s">
        <v>149</v>
      </c>
      <c r="J6406" s="209" t="s">
        <v>5447</v>
      </c>
      <c r="K6406" s="210">
        <v>186.46</v>
      </c>
      <c r="L6406" s="209" t="s">
        <v>5390</v>
      </c>
    </row>
    <row r="6407" spans="1:12" ht="13.5">
      <c r="A6407" s="209" t="s">
        <v>11933</v>
      </c>
      <c r="B6407" s="209" t="s">
        <v>11934</v>
      </c>
      <c r="C6407" s="209" t="s">
        <v>11965</v>
      </c>
      <c r="D6407" s="209" t="s">
        <v>11966</v>
      </c>
      <c r="E6407" s="210" t="s">
        <v>357</v>
      </c>
      <c r="F6407" s="209" t="s">
        <v>357</v>
      </c>
      <c r="G6407" s="209">
        <v>87844</v>
      </c>
      <c r="H6407" s="209" t="s">
        <v>12059</v>
      </c>
      <c r="I6407" s="209" t="s">
        <v>149</v>
      </c>
      <c r="J6407" s="209" t="s">
        <v>5447</v>
      </c>
      <c r="K6407" s="210">
        <v>244.17</v>
      </c>
      <c r="L6407" s="209" t="s">
        <v>5390</v>
      </c>
    </row>
    <row r="6408" spans="1:12" ht="13.5">
      <c r="A6408" s="209" t="s">
        <v>11933</v>
      </c>
      <c r="B6408" s="209" t="s">
        <v>11934</v>
      </c>
      <c r="C6408" s="209" t="s">
        <v>11965</v>
      </c>
      <c r="D6408" s="209" t="s">
        <v>11966</v>
      </c>
      <c r="E6408" s="210" t="s">
        <v>357</v>
      </c>
      <c r="F6408" s="209" t="s">
        <v>357</v>
      </c>
      <c r="G6408" s="209">
        <v>87845</v>
      </c>
      <c r="H6408" s="209" t="s">
        <v>12060</v>
      </c>
      <c r="I6408" s="209" t="s">
        <v>149</v>
      </c>
      <c r="J6408" s="209" t="s">
        <v>5447</v>
      </c>
      <c r="K6408" s="210">
        <v>174.27</v>
      </c>
      <c r="L6408" s="209" t="s">
        <v>5390</v>
      </c>
    </row>
    <row r="6409" spans="1:12" ht="13.5">
      <c r="A6409" s="209" t="s">
        <v>11933</v>
      </c>
      <c r="B6409" s="209" t="s">
        <v>11934</v>
      </c>
      <c r="C6409" s="209" t="s">
        <v>11965</v>
      </c>
      <c r="D6409" s="209" t="s">
        <v>11966</v>
      </c>
      <c r="E6409" s="210" t="s">
        <v>357</v>
      </c>
      <c r="F6409" s="209" t="s">
        <v>357</v>
      </c>
      <c r="G6409" s="209">
        <v>87846</v>
      </c>
      <c r="H6409" s="209" t="s">
        <v>12061</v>
      </c>
      <c r="I6409" s="209" t="s">
        <v>149</v>
      </c>
      <c r="J6409" s="209" t="s">
        <v>5447</v>
      </c>
      <c r="K6409" s="210">
        <v>270.01</v>
      </c>
      <c r="L6409" s="209" t="s">
        <v>5390</v>
      </c>
    </row>
    <row r="6410" spans="1:12" ht="13.5">
      <c r="A6410" s="209" t="s">
        <v>11933</v>
      </c>
      <c r="B6410" s="209" t="s">
        <v>11934</v>
      </c>
      <c r="C6410" s="209" t="s">
        <v>11965</v>
      </c>
      <c r="D6410" s="209" t="s">
        <v>11966</v>
      </c>
      <c r="E6410" s="210" t="s">
        <v>357</v>
      </c>
      <c r="F6410" s="209" t="s">
        <v>357</v>
      </c>
      <c r="G6410" s="209">
        <v>87847</v>
      </c>
      <c r="H6410" s="209" t="s">
        <v>12062</v>
      </c>
      <c r="I6410" s="209" t="s">
        <v>149</v>
      </c>
      <c r="J6410" s="209" t="s">
        <v>5447</v>
      </c>
      <c r="K6410" s="210">
        <v>192.95</v>
      </c>
      <c r="L6410" s="209" t="s">
        <v>5390</v>
      </c>
    </row>
    <row r="6411" spans="1:12" ht="13.5">
      <c r="A6411" s="209" t="s">
        <v>11933</v>
      </c>
      <c r="B6411" s="209" t="s">
        <v>11934</v>
      </c>
      <c r="C6411" s="209" t="s">
        <v>11965</v>
      </c>
      <c r="D6411" s="209" t="s">
        <v>11966</v>
      </c>
      <c r="E6411" s="210" t="s">
        <v>357</v>
      </c>
      <c r="F6411" s="209" t="s">
        <v>357</v>
      </c>
      <c r="G6411" s="209">
        <v>87848</v>
      </c>
      <c r="H6411" s="209" t="s">
        <v>12063</v>
      </c>
      <c r="I6411" s="209" t="s">
        <v>149</v>
      </c>
      <c r="J6411" s="209" t="s">
        <v>5447</v>
      </c>
      <c r="K6411" s="210">
        <v>261.54000000000002</v>
      </c>
      <c r="L6411" s="209" t="s">
        <v>5390</v>
      </c>
    </row>
    <row r="6412" spans="1:12" ht="13.5">
      <c r="A6412" s="209" t="s">
        <v>11933</v>
      </c>
      <c r="B6412" s="209" t="s">
        <v>11934</v>
      </c>
      <c r="C6412" s="209" t="s">
        <v>11965</v>
      </c>
      <c r="D6412" s="209" t="s">
        <v>11966</v>
      </c>
      <c r="E6412" s="210" t="s">
        <v>357</v>
      </c>
      <c r="F6412" s="209" t="s">
        <v>357</v>
      </c>
      <c r="G6412" s="209">
        <v>87849</v>
      </c>
      <c r="H6412" s="209" t="s">
        <v>12064</v>
      </c>
      <c r="I6412" s="209" t="s">
        <v>149</v>
      </c>
      <c r="J6412" s="209" t="s">
        <v>5447</v>
      </c>
      <c r="K6412" s="210">
        <v>185.53</v>
      </c>
      <c r="L6412" s="209" t="s">
        <v>5390</v>
      </c>
    </row>
    <row r="6413" spans="1:12" ht="13.5">
      <c r="A6413" s="209" t="s">
        <v>11933</v>
      </c>
      <c r="B6413" s="209" t="s">
        <v>11934</v>
      </c>
      <c r="C6413" s="209" t="s">
        <v>11965</v>
      </c>
      <c r="D6413" s="209" t="s">
        <v>11966</v>
      </c>
      <c r="E6413" s="210" t="s">
        <v>357</v>
      </c>
      <c r="F6413" s="209" t="s">
        <v>357</v>
      </c>
      <c r="G6413" s="209">
        <v>87850</v>
      </c>
      <c r="H6413" s="209" t="s">
        <v>12065</v>
      </c>
      <c r="I6413" s="209" t="s">
        <v>149</v>
      </c>
      <c r="J6413" s="209" t="s">
        <v>5447</v>
      </c>
      <c r="K6413" s="210">
        <v>276.77</v>
      </c>
      <c r="L6413" s="209" t="s">
        <v>5390</v>
      </c>
    </row>
    <row r="6414" spans="1:12" ht="13.5">
      <c r="A6414" s="209" t="s">
        <v>11933</v>
      </c>
      <c r="B6414" s="209" t="s">
        <v>11934</v>
      </c>
      <c r="C6414" s="209" t="s">
        <v>11965</v>
      </c>
      <c r="D6414" s="209" t="s">
        <v>11966</v>
      </c>
      <c r="E6414" s="210" t="s">
        <v>357</v>
      </c>
      <c r="F6414" s="209" t="s">
        <v>357</v>
      </c>
      <c r="G6414" s="209">
        <v>87851</v>
      </c>
      <c r="H6414" s="209" t="s">
        <v>12066</v>
      </c>
      <c r="I6414" s="209" t="s">
        <v>149</v>
      </c>
      <c r="J6414" s="209" t="s">
        <v>5447</v>
      </c>
      <c r="K6414" s="210">
        <v>197.83</v>
      </c>
      <c r="L6414" s="209" t="s">
        <v>5390</v>
      </c>
    </row>
    <row r="6415" spans="1:12" ht="13.5">
      <c r="A6415" s="209" t="s">
        <v>11933</v>
      </c>
      <c r="B6415" s="209" t="s">
        <v>11934</v>
      </c>
      <c r="C6415" s="209" t="s">
        <v>11965</v>
      </c>
      <c r="D6415" s="209" t="s">
        <v>11966</v>
      </c>
      <c r="E6415" s="210" t="s">
        <v>357</v>
      </c>
      <c r="F6415" s="209" t="s">
        <v>357</v>
      </c>
      <c r="G6415" s="209">
        <v>87852</v>
      </c>
      <c r="H6415" s="209" t="s">
        <v>12067</v>
      </c>
      <c r="I6415" s="209" t="s">
        <v>149</v>
      </c>
      <c r="J6415" s="209" t="s">
        <v>5447</v>
      </c>
      <c r="K6415" s="210">
        <v>266.66000000000003</v>
      </c>
      <c r="L6415" s="209" t="s">
        <v>5390</v>
      </c>
    </row>
    <row r="6416" spans="1:12" ht="13.5">
      <c r="A6416" s="209" t="s">
        <v>11933</v>
      </c>
      <c r="B6416" s="209" t="s">
        <v>11934</v>
      </c>
      <c r="C6416" s="209" t="s">
        <v>11965</v>
      </c>
      <c r="D6416" s="209" t="s">
        <v>11966</v>
      </c>
      <c r="E6416" s="210" t="s">
        <v>357</v>
      </c>
      <c r="F6416" s="209" t="s">
        <v>357</v>
      </c>
      <c r="G6416" s="209">
        <v>87853</v>
      </c>
      <c r="H6416" s="209" t="s">
        <v>12068</v>
      </c>
      <c r="I6416" s="209" t="s">
        <v>149</v>
      </c>
      <c r="J6416" s="209" t="s">
        <v>5447</v>
      </c>
      <c r="K6416" s="210">
        <v>188.75</v>
      </c>
      <c r="L6416" s="209" t="s">
        <v>5390</v>
      </c>
    </row>
    <row r="6417" spans="1:12" ht="13.5">
      <c r="A6417" s="209" t="s">
        <v>11933</v>
      </c>
      <c r="B6417" s="209" t="s">
        <v>11934</v>
      </c>
      <c r="C6417" s="209" t="s">
        <v>11965</v>
      </c>
      <c r="D6417" s="209" t="s">
        <v>11966</v>
      </c>
      <c r="E6417" s="210" t="s">
        <v>357</v>
      </c>
      <c r="F6417" s="209" t="s">
        <v>357</v>
      </c>
      <c r="G6417" s="209">
        <v>87854</v>
      </c>
      <c r="H6417" s="209" t="s">
        <v>12069</v>
      </c>
      <c r="I6417" s="209" t="s">
        <v>149</v>
      </c>
      <c r="J6417" s="209" t="s">
        <v>5447</v>
      </c>
      <c r="K6417" s="210">
        <v>277.08999999999997</v>
      </c>
      <c r="L6417" s="209" t="s">
        <v>5390</v>
      </c>
    </row>
    <row r="6418" spans="1:12" ht="13.5">
      <c r="A6418" s="209" t="s">
        <v>11933</v>
      </c>
      <c r="B6418" s="209" t="s">
        <v>11934</v>
      </c>
      <c r="C6418" s="209" t="s">
        <v>11965</v>
      </c>
      <c r="D6418" s="209" t="s">
        <v>11966</v>
      </c>
      <c r="E6418" s="210" t="s">
        <v>357</v>
      </c>
      <c r="F6418" s="209" t="s">
        <v>357</v>
      </c>
      <c r="G6418" s="209">
        <v>87855</v>
      </c>
      <c r="H6418" s="209" t="s">
        <v>12070</v>
      </c>
      <c r="I6418" s="209" t="s">
        <v>149</v>
      </c>
      <c r="J6418" s="209" t="s">
        <v>5447</v>
      </c>
      <c r="K6418" s="210">
        <v>206.15</v>
      </c>
      <c r="L6418" s="209" t="s">
        <v>5390</v>
      </c>
    </row>
    <row r="6419" spans="1:12" ht="13.5">
      <c r="A6419" s="209" t="s">
        <v>11933</v>
      </c>
      <c r="B6419" s="209" t="s">
        <v>11934</v>
      </c>
      <c r="C6419" s="209" t="s">
        <v>11965</v>
      </c>
      <c r="D6419" s="209" t="s">
        <v>11966</v>
      </c>
      <c r="E6419" s="210" t="s">
        <v>357</v>
      </c>
      <c r="F6419" s="209" t="s">
        <v>357</v>
      </c>
      <c r="G6419" s="209">
        <v>87856</v>
      </c>
      <c r="H6419" s="209" t="s">
        <v>12071</v>
      </c>
      <c r="I6419" s="209" t="s">
        <v>149</v>
      </c>
      <c r="J6419" s="209" t="s">
        <v>5447</v>
      </c>
      <c r="K6419" s="210">
        <v>262.77999999999997</v>
      </c>
      <c r="L6419" s="209" t="s">
        <v>5390</v>
      </c>
    </row>
    <row r="6420" spans="1:12" ht="13.5">
      <c r="A6420" s="209" t="s">
        <v>11933</v>
      </c>
      <c r="B6420" s="209" t="s">
        <v>11934</v>
      </c>
      <c r="C6420" s="209" t="s">
        <v>11965</v>
      </c>
      <c r="D6420" s="209" t="s">
        <v>11966</v>
      </c>
      <c r="E6420" s="210" t="s">
        <v>357</v>
      </c>
      <c r="F6420" s="209" t="s">
        <v>357</v>
      </c>
      <c r="G6420" s="209">
        <v>87857</v>
      </c>
      <c r="H6420" s="209" t="s">
        <v>12072</v>
      </c>
      <c r="I6420" s="209" t="s">
        <v>149</v>
      </c>
      <c r="J6420" s="209" t="s">
        <v>5447</v>
      </c>
      <c r="K6420" s="210">
        <v>192.87</v>
      </c>
      <c r="L6420" s="209" t="s">
        <v>5390</v>
      </c>
    </row>
    <row r="6421" spans="1:12" ht="13.5">
      <c r="A6421" s="209" t="s">
        <v>11933</v>
      </c>
      <c r="B6421" s="209" t="s">
        <v>11934</v>
      </c>
      <c r="C6421" s="209" t="s">
        <v>11965</v>
      </c>
      <c r="D6421" s="209" t="s">
        <v>11966</v>
      </c>
      <c r="E6421" s="210" t="s">
        <v>357</v>
      </c>
      <c r="F6421" s="209" t="s">
        <v>357</v>
      </c>
      <c r="G6421" s="209">
        <v>87858</v>
      </c>
      <c r="H6421" s="209" t="s">
        <v>12073</v>
      </c>
      <c r="I6421" s="209" t="s">
        <v>149</v>
      </c>
      <c r="J6421" s="209" t="s">
        <v>5447</v>
      </c>
      <c r="K6421" s="210">
        <v>181.92</v>
      </c>
      <c r="L6421" s="209" t="s">
        <v>5390</v>
      </c>
    </row>
    <row r="6422" spans="1:12" ht="13.5">
      <c r="A6422" s="209" t="s">
        <v>11933</v>
      </c>
      <c r="B6422" s="209" t="s">
        <v>11934</v>
      </c>
      <c r="C6422" s="209" t="s">
        <v>11965</v>
      </c>
      <c r="D6422" s="209" t="s">
        <v>11966</v>
      </c>
      <c r="E6422" s="210" t="s">
        <v>357</v>
      </c>
      <c r="F6422" s="209" t="s">
        <v>357</v>
      </c>
      <c r="G6422" s="209">
        <v>87859</v>
      </c>
      <c r="H6422" s="209" t="s">
        <v>12074</v>
      </c>
      <c r="I6422" s="209" t="s">
        <v>149</v>
      </c>
      <c r="J6422" s="209" t="s">
        <v>5447</v>
      </c>
      <c r="K6422" s="210">
        <v>206.71</v>
      </c>
      <c r="L6422" s="209" t="s">
        <v>5390</v>
      </c>
    </row>
    <row r="6423" spans="1:12" ht="13.5">
      <c r="A6423" s="209" t="s">
        <v>11933</v>
      </c>
      <c r="B6423" s="209" t="s">
        <v>11934</v>
      </c>
      <c r="C6423" s="209" t="s">
        <v>11965</v>
      </c>
      <c r="D6423" s="209" t="s">
        <v>11966</v>
      </c>
      <c r="E6423" s="210" t="s">
        <v>357</v>
      </c>
      <c r="F6423" s="209" t="s">
        <v>357</v>
      </c>
      <c r="G6423" s="209">
        <v>89048</v>
      </c>
      <c r="H6423" s="209" t="s">
        <v>12075</v>
      </c>
      <c r="I6423" s="209" t="s">
        <v>149</v>
      </c>
      <c r="J6423" s="209" t="s">
        <v>5447</v>
      </c>
      <c r="K6423" s="210">
        <v>35.06</v>
      </c>
      <c r="L6423" s="209" t="s">
        <v>5390</v>
      </c>
    </row>
    <row r="6424" spans="1:12" ht="13.5">
      <c r="A6424" s="209" t="s">
        <v>11933</v>
      </c>
      <c r="B6424" s="209" t="s">
        <v>11934</v>
      </c>
      <c r="C6424" s="209" t="s">
        <v>11965</v>
      </c>
      <c r="D6424" s="209" t="s">
        <v>11966</v>
      </c>
      <c r="E6424" s="210" t="s">
        <v>357</v>
      </c>
      <c r="F6424" s="209" t="s">
        <v>357</v>
      </c>
      <c r="G6424" s="209">
        <v>89049</v>
      </c>
      <c r="H6424" s="209" t="s">
        <v>12076</v>
      </c>
      <c r="I6424" s="209" t="s">
        <v>149</v>
      </c>
      <c r="J6424" s="209" t="s">
        <v>5447</v>
      </c>
      <c r="K6424" s="210">
        <v>21.69</v>
      </c>
      <c r="L6424" s="209" t="s">
        <v>5390</v>
      </c>
    </row>
    <row r="6425" spans="1:12" ht="13.5">
      <c r="A6425" s="209" t="s">
        <v>11933</v>
      </c>
      <c r="B6425" s="209" t="s">
        <v>11934</v>
      </c>
      <c r="C6425" s="209" t="s">
        <v>11965</v>
      </c>
      <c r="D6425" s="209" t="s">
        <v>11966</v>
      </c>
      <c r="E6425" s="210" t="s">
        <v>357</v>
      </c>
      <c r="F6425" s="209" t="s">
        <v>357</v>
      </c>
      <c r="G6425" s="209">
        <v>89173</v>
      </c>
      <c r="H6425" s="209" t="s">
        <v>12077</v>
      </c>
      <c r="I6425" s="209" t="s">
        <v>149</v>
      </c>
      <c r="J6425" s="209" t="s">
        <v>5447</v>
      </c>
      <c r="K6425" s="210">
        <v>34.57</v>
      </c>
      <c r="L6425" s="209" t="s">
        <v>5390</v>
      </c>
    </row>
    <row r="6426" spans="1:12" ht="13.5">
      <c r="A6426" s="209" t="s">
        <v>11933</v>
      </c>
      <c r="B6426" s="209" t="s">
        <v>11934</v>
      </c>
      <c r="C6426" s="209" t="s">
        <v>11965</v>
      </c>
      <c r="D6426" s="209" t="s">
        <v>11966</v>
      </c>
      <c r="E6426" s="210" t="s">
        <v>357</v>
      </c>
      <c r="F6426" s="209" t="s">
        <v>357</v>
      </c>
      <c r="G6426" s="209">
        <v>90406</v>
      </c>
      <c r="H6426" s="209" t="s">
        <v>12078</v>
      </c>
      <c r="I6426" s="209" t="s">
        <v>149</v>
      </c>
      <c r="J6426" s="209" t="s">
        <v>5447</v>
      </c>
      <c r="K6426" s="210">
        <v>43.45</v>
      </c>
      <c r="L6426" s="209" t="s">
        <v>5390</v>
      </c>
    </row>
    <row r="6427" spans="1:12" ht="13.5">
      <c r="A6427" s="209" t="s">
        <v>11933</v>
      </c>
      <c r="B6427" s="209" t="s">
        <v>11934</v>
      </c>
      <c r="C6427" s="209" t="s">
        <v>11965</v>
      </c>
      <c r="D6427" s="209" t="s">
        <v>11966</v>
      </c>
      <c r="E6427" s="210" t="s">
        <v>357</v>
      </c>
      <c r="F6427" s="209" t="s">
        <v>357</v>
      </c>
      <c r="G6427" s="209">
        <v>90407</v>
      </c>
      <c r="H6427" s="209" t="s">
        <v>12079</v>
      </c>
      <c r="I6427" s="209" t="s">
        <v>149</v>
      </c>
      <c r="J6427" s="209" t="s">
        <v>5447</v>
      </c>
      <c r="K6427" s="210">
        <v>47.6</v>
      </c>
      <c r="L6427" s="209" t="s">
        <v>5390</v>
      </c>
    </row>
    <row r="6428" spans="1:12" ht="13.5">
      <c r="A6428" s="209" t="s">
        <v>11933</v>
      </c>
      <c r="B6428" s="209" t="s">
        <v>11934</v>
      </c>
      <c r="C6428" s="209" t="s">
        <v>11965</v>
      </c>
      <c r="D6428" s="209" t="s">
        <v>11966</v>
      </c>
      <c r="E6428" s="210" t="s">
        <v>357</v>
      </c>
      <c r="F6428" s="209" t="s">
        <v>357</v>
      </c>
      <c r="G6428" s="209">
        <v>90408</v>
      </c>
      <c r="H6428" s="209" t="s">
        <v>12080</v>
      </c>
      <c r="I6428" s="209" t="s">
        <v>149</v>
      </c>
      <c r="J6428" s="209" t="s">
        <v>5447</v>
      </c>
      <c r="K6428" s="210">
        <v>30.63</v>
      </c>
      <c r="L6428" s="209" t="s">
        <v>5390</v>
      </c>
    </row>
    <row r="6429" spans="1:12" ht="13.5">
      <c r="A6429" s="209" t="s">
        <v>11933</v>
      </c>
      <c r="B6429" s="209" t="s">
        <v>11934</v>
      </c>
      <c r="C6429" s="209" t="s">
        <v>11965</v>
      </c>
      <c r="D6429" s="209" t="s">
        <v>11966</v>
      </c>
      <c r="E6429" s="210" t="s">
        <v>357</v>
      </c>
      <c r="F6429" s="209" t="s">
        <v>357</v>
      </c>
      <c r="G6429" s="209">
        <v>90409</v>
      </c>
      <c r="H6429" s="209" t="s">
        <v>12081</v>
      </c>
      <c r="I6429" s="209" t="s">
        <v>149</v>
      </c>
      <c r="J6429" s="209" t="s">
        <v>5447</v>
      </c>
      <c r="K6429" s="210">
        <v>32.97</v>
      </c>
      <c r="L6429" s="209" t="s">
        <v>5390</v>
      </c>
    </row>
    <row r="6430" spans="1:12" ht="13.5">
      <c r="A6430" s="209" t="s">
        <v>11933</v>
      </c>
      <c r="B6430" s="209" t="s">
        <v>11934</v>
      </c>
      <c r="C6430" s="209" t="s">
        <v>11965</v>
      </c>
      <c r="D6430" s="209" t="s">
        <v>11966</v>
      </c>
      <c r="E6430" s="210" t="s">
        <v>357</v>
      </c>
      <c r="F6430" s="209" t="s">
        <v>357</v>
      </c>
      <c r="G6430" s="209">
        <v>104203</v>
      </c>
      <c r="H6430" s="209" t="s">
        <v>12082</v>
      </c>
      <c r="I6430" s="209" t="s">
        <v>149</v>
      </c>
      <c r="J6430" s="209" t="s">
        <v>5389</v>
      </c>
      <c r="K6430" s="210">
        <v>50.84</v>
      </c>
      <c r="L6430" s="209" t="s">
        <v>5390</v>
      </c>
    </row>
    <row r="6431" spans="1:12" ht="13.5">
      <c r="A6431" s="209" t="s">
        <v>11933</v>
      </c>
      <c r="B6431" s="209" t="s">
        <v>11934</v>
      </c>
      <c r="C6431" s="209" t="s">
        <v>11965</v>
      </c>
      <c r="D6431" s="209" t="s">
        <v>11966</v>
      </c>
      <c r="E6431" s="210" t="s">
        <v>357</v>
      </c>
      <c r="F6431" s="209" t="s">
        <v>357</v>
      </c>
      <c r="G6431" s="209">
        <v>104204</v>
      </c>
      <c r="H6431" s="209" t="s">
        <v>12083</v>
      </c>
      <c r="I6431" s="209" t="s">
        <v>149</v>
      </c>
      <c r="J6431" s="209" t="s">
        <v>5389</v>
      </c>
      <c r="K6431" s="210">
        <v>65.680000000000007</v>
      </c>
      <c r="L6431" s="209" t="s">
        <v>5390</v>
      </c>
    </row>
    <row r="6432" spans="1:12" ht="13.5">
      <c r="A6432" s="209" t="s">
        <v>11933</v>
      </c>
      <c r="B6432" s="209" t="s">
        <v>11934</v>
      </c>
      <c r="C6432" s="209" t="s">
        <v>11965</v>
      </c>
      <c r="D6432" s="209" t="s">
        <v>11966</v>
      </c>
      <c r="E6432" s="210" t="s">
        <v>357</v>
      </c>
      <c r="F6432" s="209" t="s">
        <v>357</v>
      </c>
      <c r="G6432" s="209">
        <v>104205</v>
      </c>
      <c r="H6432" s="209" t="s">
        <v>12084</v>
      </c>
      <c r="I6432" s="209" t="s">
        <v>149</v>
      </c>
      <c r="J6432" s="209" t="s">
        <v>5389</v>
      </c>
      <c r="K6432" s="210">
        <v>72.31</v>
      </c>
      <c r="L6432" s="209" t="s">
        <v>5390</v>
      </c>
    </row>
    <row r="6433" spans="1:12" ht="13.5">
      <c r="A6433" s="209" t="s">
        <v>11933</v>
      </c>
      <c r="B6433" s="209" t="s">
        <v>11934</v>
      </c>
      <c r="C6433" s="209" t="s">
        <v>11965</v>
      </c>
      <c r="D6433" s="209" t="s">
        <v>11966</v>
      </c>
      <c r="E6433" s="210" t="s">
        <v>357</v>
      </c>
      <c r="F6433" s="209" t="s">
        <v>357</v>
      </c>
      <c r="G6433" s="209">
        <v>104206</v>
      </c>
      <c r="H6433" s="209" t="s">
        <v>12085</v>
      </c>
      <c r="I6433" s="209" t="s">
        <v>149</v>
      </c>
      <c r="J6433" s="209" t="s">
        <v>5389</v>
      </c>
      <c r="K6433" s="210">
        <v>79.8</v>
      </c>
      <c r="L6433" s="209" t="s">
        <v>5390</v>
      </c>
    </row>
    <row r="6434" spans="1:12" ht="13.5">
      <c r="A6434" s="209" t="s">
        <v>11933</v>
      </c>
      <c r="B6434" s="209" t="s">
        <v>11934</v>
      </c>
      <c r="C6434" s="209" t="s">
        <v>11965</v>
      </c>
      <c r="D6434" s="209" t="s">
        <v>11966</v>
      </c>
      <c r="E6434" s="210" t="s">
        <v>357</v>
      </c>
      <c r="F6434" s="209" t="s">
        <v>357</v>
      </c>
      <c r="G6434" s="209">
        <v>104207</v>
      </c>
      <c r="H6434" s="209" t="s">
        <v>12086</v>
      </c>
      <c r="I6434" s="209" t="s">
        <v>149</v>
      </c>
      <c r="J6434" s="209" t="s">
        <v>5389</v>
      </c>
      <c r="K6434" s="210">
        <v>38.46</v>
      </c>
      <c r="L6434" s="209" t="s">
        <v>5390</v>
      </c>
    </row>
    <row r="6435" spans="1:12" ht="13.5">
      <c r="A6435" s="209" t="s">
        <v>11933</v>
      </c>
      <c r="B6435" s="209" t="s">
        <v>11934</v>
      </c>
      <c r="C6435" s="209" t="s">
        <v>11965</v>
      </c>
      <c r="D6435" s="209" t="s">
        <v>11966</v>
      </c>
      <c r="E6435" s="210" t="s">
        <v>357</v>
      </c>
      <c r="F6435" s="209" t="s">
        <v>357</v>
      </c>
      <c r="G6435" s="209">
        <v>104208</v>
      </c>
      <c r="H6435" s="209" t="s">
        <v>12087</v>
      </c>
      <c r="I6435" s="209" t="s">
        <v>149</v>
      </c>
      <c r="J6435" s="209" t="s">
        <v>5389</v>
      </c>
      <c r="K6435" s="210">
        <v>52.85</v>
      </c>
      <c r="L6435" s="209" t="s">
        <v>5390</v>
      </c>
    </row>
    <row r="6436" spans="1:12" ht="13.5">
      <c r="A6436" s="209" t="s">
        <v>11933</v>
      </c>
      <c r="B6436" s="209" t="s">
        <v>11934</v>
      </c>
      <c r="C6436" s="209" t="s">
        <v>11965</v>
      </c>
      <c r="D6436" s="209" t="s">
        <v>11966</v>
      </c>
      <c r="E6436" s="210" t="s">
        <v>357</v>
      </c>
      <c r="F6436" s="209" t="s">
        <v>357</v>
      </c>
      <c r="G6436" s="209">
        <v>104209</v>
      </c>
      <c r="H6436" s="209" t="s">
        <v>12088</v>
      </c>
      <c r="I6436" s="209" t="s">
        <v>149</v>
      </c>
      <c r="J6436" s="209" t="s">
        <v>5389</v>
      </c>
      <c r="K6436" s="210">
        <v>59.09</v>
      </c>
      <c r="L6436" s="209" t="s">
        <v>5390</v>
      </c>
    </row>
    <row r="6437" spans="1:12" ht="13.5">
      <c r="A6437" s="209" t="s">
        <v>11933</v>
      </c>
      <c r="B6437" s="209" t="s">
        <v>11934</v>
      </c>
      <c r="C6437" s="209" t="s">
        <v>11965</v>
      </c>
      <c r="D6437" s="209" t="s">
        <v>11966</v>
      </c>
      <c r="E6437" s="210" t="s">
        <v>357</v>
      </c>
      <c r="F6437" s="209" t="s">
        <v>357</v>
      </c>
      <c r="G6437" s="209">
        <v>104210</v>
      </c>
      <c r="H6437" s="209" t="s">
        <v>12089</v>
      </c>
      <c r="I6437" s="209" t="s">
        <v>149</v>
      </c>
      <c r="J6437" s="209" t="s">
        <v>5389</v>
      </c>
      <c r="K6437" s="210">
        <v>61.56</v>
      </c>
      <c r="L6437" s="209" t="s">
        <v>5390</v>
      </c>
    </row>
    <row r="6438" spans="1:12" ht="13.5">
      <c r="A6438" s="209" t="s">
        <v>11933</v>
      </c>
      <c r="B6438" s="209" t="s">
        <v>11934</v>
      </c>
      <c r="C6438" s="209" t="s">
        <v>11965</v>
      </c>
      <c r="D6438" s="209" t="s">
        <v>11966</v>
      </c>
      <c r="E6438" s="210" t="s">
        <v>357</v>
      </c>
      <c r="F6438" s="209" t="s">
        <v>357</v>
      </c>
      <c r="G6438" s="209">
        <v>104211</v>
      </c>
      <c r="H6438" s="209" t="s">
        <v>12090</v>
      </c>
      <c r="I6438" s="209" t="s">
        <v>149</v>
      </c>
      <c r="J6438" s="209" t="s">
        <v>5389</v>
      </c>
      <c r="K6438" s="210">
        <v>70.12</v>
      </c>
      <c r="L6438" s="209" t="s">
        <v>5390</v>
      </c>
    </row>
    <row r="6439" spans="1:12" ht="13.5">
      <c r="A6439" s="209" t="s">
        <v>11933</v>
      </c>
      <c r="B6439" s="209" t="s">
        <v>11934</v>
      </c>
      <c r="C6439" s="209" t="s">
        <v>11965</v>
      </c>
      <c r="D6439" s="209" t="s">
        <v>11966</v>
      </c>
      <c r="E6439" s="210" t="s">
        <v>357</v>
      </c>
      <c r="F6439" s="209" t="s">
        <v>357</v>
      </c>
      <c r="G6439" s="209">
        <v>104212</v>
      </c>
      <c r="H6439" s="209" t="s">
        <v>12091</v>
      </c>
      <c r="I6439" s="209" t="s">
        <v>149</v>
      </c>
      <c r="J6439" s="209" t="s">
        <v>5389</v>
      </c>
      <c r="K6439" s="210">
        <v>84.58</v>
      </c>
      <c r="L6439" s="209" t="s">
        <v>5390</v>
      </c>
    </row>
    <row r="6440" spans="1:12" ht="13.5">
      <c r="A6440" s="209" t="s">
        <v>11933</v>
      </c>
      <c r="B6440" s="209" t="s">
        <v>11934</v>
      </c>
      <c r="C6440" s="209" t="s">
        <v>11965</v>
      </c>
      <c r="D6440" s="209" t="s">
        <v>11966</v>
      </c>
      <c r="E6440" s="210" t="s">
        <v>357</v>
      </c>
      <c r="F6440" s="209" t="s">
        <v>357</v>
      </c>
      <c r="G6440" s="209">
        <v>104213</v>
      </c>
      <c r="H6440" s="209" t="s">
        <v>12092</v>
      </c>
      <c r="I6440" s="209" t="s">
        <v>149</v>
      </c>
      <c r="J6440" s="209" t="s">
        <v>5389</v>
      </c>
      <c r="K6440" s="210">
        <v>90.82</v>
      </c>
      <c r="L6440" s="209" t="s">
        <v>5390</v>
      </c>
    </row>
    <row r="6441" spans="1:12" ht="13.5">
      <c r="A6441" s="209" t="s">
        <v>11933</v>
      </c>
      <c r="B6441" s="209" t="s">
        <v>11934</v>
      </c>
      <c r="C6441" s="209" t="s">
        <v>11965</v>
      </c>
      <c r="D6441" s="209" t="s">
        <v>11966</v>
      </c>
      <c r="E6441" s="210" t="s">
        <v>357</v>
      </c>
      <c r="F6441" s="209" t="s">
        <v>357</v>
      </c>
      <c r="G6441" s="209">
        <v>104214</v>
      </c>
      <c r="H6441" s="209" t="s">
        <v>12093</v>
      </c>
      <c r="I6441" s="209" t="s">
        <v>149</v>
      </c>
      <c r="J6441" s="209" t="s">
        <v>5389</v>
      </c>
      <c r="K6441" s="210">
        <v>107.98</v>
      </c>
      <c r="L6441" s="209" t="s">
        <v>5390</v>
      </c>
    </row>
    <row r="6442" spans="1:12" ht="13.5">
      <c r="A6442" s="209" t="s">
        <v>11933</v>
      </c>
      <c r="B6442" s="209" t="s">
        <v>11934</v>
      </c>
      <c r="C6442" s="209" t="s">
        <v>11965</v>
      </c>
      <c r="D6442" s="209" t="s">
        <v>11966</v>
      </c>
      <c r="E6442" s="210" t="s">
        <v>357</v>
      </c>
      <c r="F6442" s="209" t="s">
        <v>357</v>
      </c>
      <c r="G6442" s="209">
        <v>104215</v>
      </c>
      <c r="H6442" s="209" t="s">
        <v>12094</v>
      </c>
      <c r="I6442" s="209" t="s">
        <v>149</v>
      </c>
      <c r="J6442" s="209" t="s">
        <v>5389</v>
      </c>
      <c r="K6442" s="210">
        <v>66.239999999999995</v>
      </c>
      <c r="L6442" s="209" t="s">
        <v>5390</v>
      </c>
    </row>
    <row r="6443" spans="1:12" ht="13.5">
      <c r="A6443" s="209" t="s">
        <v>11933</v>
      </c>
      <c r="B6443" s="209" t="s">
        <v>11934</v>
      </c>
      <c r="C6443" s="209" t="s">
        <v>11965</v>
      </c>
      <c r="D6443" s="209" t="s">
        <v>11966</v>
      </c>
      <c r="E6443" s="210" t="s">
        <v>357</v>
      </c>
      <c r="F6443" s="209" t="s">
        <v>357</v>
      </c>
      <c r="G6443" s="209">
        <v>104216</v>
      </c>
      <c r="H6443" s="209" t="s">
        <v>12095</v>
      </c>
      <c r="I6443" s="209" t="s">
        <v>149</v>
      </c>
      <c r="J6443" s="209" t="s">
        <v>5389</v>
      </c>
      <c r="K6443" s="210">
        <v>80.7</v>
      </c>
      <c r="L6443" s="209" t="s">
        <v>5390</v>
      </c>
    </row>
    <row r="6444" spans="1:12" ht="13.5">
      <c r="A6444" s="209" t="s">
        <v>11933</v>
      </c>
      <c r="B6444" s="209" t="s">
        <v>11934</v>
      </c>
      <c r="C6444" s="209" t="s">
        <v>11965</v>
      </c>
      <c r="D6444" s="209" t="s">
        <v>11966</v>
      </c>
      <c r="E6444" s="210" t="s">
        <v>357</v>
      </c>
      <c r="F6444" s="209" t="s">
        <v>357</v>
      </c>
      <c r="G6444" s="209">
        <v>104217</v>
      </c>
      <c r="H6444" s="209" t="s">
        <v>12096</v>
      </c>
      <c r="I6444" s="209" t="s">
        <v>149</v>
      </c>
      <c r="J6444" s="209" t="s">
        <v>5447</v>
      </c>
      <c r="K6444" s="210">
        <v>43.82</v>
      </c>
      <c r="L6444" s="209" t="s">
        <v>5390</v>
      </c>
    </row>
    <row r="6445" spans="1:12" ht="13.5">
      <c r="A6445" s="209" t="s">
        <v>11933</v>
      </c>
      <c r="B6445" s="209" t="s">
        <v>11934</v>
      </c>
      <c r="C6445" s="209" t="s">
        <v>11965</v>
      </c>
      <c r="D6445" s="209" t="s">
        <v>11966</v>
      </c>
      <c r="E6445" s="210" t="s">
        <v>357</v>
      </c>
      <c r="F6445" s="209" t="s">
        <v>357</v>
      </c>
      <c r="G6445" s="209">
        <v>104218</v>
      </c>
      <c r="H6445" s="209" t="s">
        <v>12097</v>
      </c>
      <c r="I6445" s="209" t="s">
        <v>149</v>
      </c>
      <c r="J6445" s="209" t="s">
        <v>5447</v>
      </c>
      <c r="K6445" s="210">
        <v>47.28</v>
      </c>
      <c r="L6445" s="209" t="s">
        <v>5390</v>
      </c>
    </row>
    <row r="6446" spans="1:12" ht="13.5">
      <c r="A6446" s="209" t="s">
        <v>11933</v>
      </c>
      <c r="B6446" s="209" t="s">
        <v>11934</v>
      </c>
      <c r="C6446" s="209" t="s">
        <v>11965</v>
      </c>
      <c r="D6446" s="209" t="s">
        <v>11966</v>
      </c>
      <c r="E6446" s="210" t="s">
        <v>357</v>
      </c>
      <c r="F6446" s="209" t="s">
        <v>357</v>
      </c>
      <c r="G6446" s="209">
        <v>104219</v>
      </c>
      <c r="H6446" s="209" t="s">
        <v>12098</v>
      </c>
      <c r="I6446" s="209" t="s">
        <v>149</v>
      </c>
      <c r="J6446" s="209" t="s">
        <v>5447</v>
      </c>
      <c r="K6446" s="210">
        <v>97.25</v>
      </c>
      <c r="L6446" s="209" t="s">
        <v>5390</v>
      </c>
    </row>
    <row r="6447" spans="1:12" ht="13.5">
      <c r="A6447" s="209" t="s">
        <v>11933</v>
      </c>
      <c r="B6447" s="209" t="s">
        <v>11934</v>
      </c>
      <c r="C6447" s="209" t="s">
        <v>11965</v>
      </c>
      <c r="D6447" s="209" t="s">
        <v>11966</v>
      </c>
      <c r="E6447" s="210" t="s">
        <v>357</v>
      </c>
      <c r="F6447" s="209" t="s">
        <v>357</v>
      </c>
      <c r="G6447" s="209">
        <v>104220</v>
      </c>
      <c r="H6447" s="209" t="s">
        <v>12099</v>
      </c>
      <c r="I6447" s="209" t="s">
        <v>149</v>
      </c>
      <c r="J6447" s="209" t="s">
        <v>5389</v>
      </c>
      <c r="K6447" s="210">
        <v>47.55</v>
      </c>
      <c r="L6447" s="209" t="s">
        <v>5390</v>
      </c>
    </row>
    <row r="6448" spans="1:12" ht="13.5">
      <c r="A6448" s="209" t="s">
        <v>11933</v>
      </c>
      <c r="B6448" s="209" t="s">
        <v>11934</v>
      </c>
      <c r="C6448" s="209" t="s">
        <v>11965</v>
      </c>
      <c r="D6448" s="209" t="s">
        <v>11966</v>
      </c>
      <c r="E6448" s="210" t="s">
        <v>357</v>
      </c>
      <c r="F6448" s="209" t="s">
        <v>357</v>
      </c>
      <c r="G6448" s="209">
        <v>104221</v>
      </c>
      <c r="H6448" s="209" t="s">
        <v>12100</v>
      </c>
      <c r="I6448" s="209" t="s">
        <v>149</v>
      </c>
      <c r="J6448" s="209" t="s">
        <v>5447</v>
      </c>
      <c r="K6448" s="210">
        <v>56.45</v>
      </c>
      <c r="L6448" s="209" t="s">
        <v>5390</v>
      </c>
    </row>
    <row r="6449" spans="1:12" ht="13.5">
      <c r="A6449" s="209" t="s">
        <v>11933</v>
      </c>
      <c r="B6449" s="209" t="s">
        <v>11934</v>
      </c>
      <c r="C6449" s="209" t="s">
        <v>11965</v>
      </c>
      <c r="D6449" s="209" t="s">
        <v>11966</v>
      </c>
      <c r="E6449" s="210" t="s">
        <v>357</v>
      </c>
      <c r="F6449" s="209" t="s">
        <v>357</v>
      </c>
      <c r="G6449" s="209">
        <v>104222</v>
      </c>
      <c r="H6449" s="209" t="s">
        <v>12101</v>
      </c>
      <c r="I6449" s="209" t="s">
        <v>149</v>
      </c>
      <c r="J6449" s="209" t="s">
        <v>5447</v>
      </c>
      <c r="K6449" s="210">
        <v>61.09</v>
      </c>
      <c r="L6449" s="209" t="s">
        <v>5390</v>
      </c>
    </row>
    <row r="6450" spans="1:12" ht="13.5">
      <c r="A6450" s="209" t="s">
        <v>11933</v>
      </c>
      <c r="B6450" s="209" t="s">
        <v>11934</v>
      </c>
      <c r="C6450" s="209" t="s">
        <v>11965</v>
      </c>
      <c r="D6450" s="209" t="s">
        <v>11966</v>
      </c>
      <c r="E6450" s="210" t="s">
        <v>357</v>
      </c>
      <c r="F6450" s="209" t="s">
        <v>357</v>
      </c>
      <c r="G6450" s="209">
        <v>104223</v>
      </c>
      <c r="H6450" s="209" t="s">
        <v>12102</v>
      </c>
      <c r="I6450" s="209" t="s">
        <v>149</v>
      </c>
      <c r="J6450" s="209" t="s">
        <v>5447</v>
      </c>
      <c r="K6450" s="210">
        <v>128.21</v>
      </c>
      <c r="L6450" s="209" t="s">
        <v>5390</v>
      </c>
    </row>
    <row r="6451" spans="1:12" ht="13.5">
      <c r="A6451" s="209" t="s">
        <v>11933</v>
      </c>
      <c r="B6451" s="209" t="s">
        <v>11934</v>
      </c>
      <c r="C6451" s="209" t="s">
        <v>11965</v>
      </c>
      <c r="D6451" s="209" t="s">
        <v>11966</v>
      </c>
      <c r="E6451" s="210" t="s">
        <v>357</v>
      </c>
      <c r="F6451" s="209" t="s">
        <v>357</v>
      </c>
      <c r="G6451" s="209">
        <v>104224</v>
      </c>
      <c r="H6451" s="209" t="s">
        <v>12103</v>
      </c>
      <c r="I6451" s="209" t="s">
        <v>149</v>
      </c>
      <c r="J6451" s="209" t="s">
        <v>5389</v>
      </c>
      <c r="K6451" s="210">
        <v>61.4</v>
      </c>
      <c r="L6451" s="209" t="s">
        <v>5390</v>
      </c>
    </row>
    <row r="6452" spans="1:12" ht="13.5">
      <c r="A6452" s="209" t="s">
        <v>11933</v>
      </c>
      <c r="B6452" s="209" t="s">
        <v>11934</v>
      </c>
      <c r="C6452" s="209" t="s">
        <v>11965</v>
      </c>
      <c r="D6452" s="209" t="s">
        <v>11966</v>
      </c>
      <c r="E6452" s="210" t="s">
        <v>357</v>
      </c>
      <c r="F6452" s="209" t="s">
        <v>357</v>
      </c>
      <c r="G6452" s="209">
        <v>104225</v>
      </c>
      <c r="H6452" s="209" t="s">
        <v>12104</v>
      </c>
      <c r="I6452" s="209" t="s">
        <v>149</v>
      </c>
      <c r="J6452" s="209" t="s">
        <v>5447</v>
      </c>
      <c r="K6452" s="210">
        <v>62.47</v>
      </c>
      <c r="L6452" s="209" t="s">
        <v>5390</v>
      </c>
    </row>
    <row r="6453" spans="1:12" ht="13.5">
      <c r="A6453" s="209" t="s">
        <v>11933</v>
      </c>
      <c r="B6453" s="209" t="s">
        <v>11934</v>
      </c>
      <c r="C6453" s="209" t="s">
        <v>11965</v>
      </c>
      <c r="D6453" s="209" t="s">
        <v>11966</v>
      </c>
      <c r="E6453" s="210" t="s">
        <v>357</v>
      </c>
      <c r="F6453" s="209" t="s">
        <v>357</v>
      </c>
      <c r="G6453" s="209">
        <v>104226</v>
      </c>
      <c r="H6453" s="209" t="s">
        <v>12105</v>
      </c>
      <c r="I6453" s="209" t="s">
        <v>149</v>
      </c>
      <c r="J6453" s="209" t="s">
        <v>5447</v>
      </c>
      <c r="K6453" s="210">
        <v>68.3</v>
      </c>
      <c r="L6453" s="209" t="s">
        <v>5390</v>
      </c>
    </row>
    <row r="6454" spans="1:12" ht="13.5">
      <c r="A6454" s="209" t="s">
        <v>11933</v>
      </c>
      <c r="B6454" s="209" t="s">
        <v>11934</v>
      </c>
      <c r="C6454" s="209" t="s">
        <v>11965</v>
      </c>
      <c r="D6454" s="209" t="s">
        <v>11966</v>
      </c>
      <c r="E6454" s="210" t="s">
        <v>357</v>
      </c>
      <c r="F6454" s="209" t="s">
        <v>357</v>
      </c>
      <c r="G6454" s="209">
        <v>104227</v>
      </c>
      <c r="H6454" s="209" t="s">
        <v>12106</v>
      </c>
      <c r="I6454" s="209" t="s">
        <v>149</v>
      </c>
      <c r="J6454" s="209" t="s">
        <v>5447</v>
      </c>
      <c r="K6454" s="210">
        <v>153.16</v>
      </c>
      <c r="L6454" s="209" t="s">
        <v>5390</v>
      </c>
    </row>
    <row r="6455" spans="1:12" ht="13.5">
      <c r="A6455" s="209" t="s">
        <v>11933</v>
      </c>
      <c r="B6455" s="209" t="s">
        <v>11934</v>
      </c>
      <c r="C6455" s="209" t="s">
        <v>11965</v>
      </c>
      <c r="D6455" s="209" t="s">
        <v>11966</v>
      </c>
      <c r="E6455" s="210" t="s">
        <v>357</v>
      </c>
      <c r="F6455" s="209" t="s">
        <v>357</v>
      </c>
      <c r="G6455" s="209">
        <v>104228</v>
      </c>
      <c r="H6455" s="209" t="s">
        <v>12107</v>
      </c>
      <c r="I6455" s="209" t="s">
        <v>149</v>
      </c>
      <c r="J6455" s="209" t="s">
        <v>5389</v>
      </c>
      <c r="K6455" s="210">
        <v>68.03</v>
      </c>
      <c r="L6455" s="209" t="s">
        <v>5390</v>
      </c>
    </row>
    <row r="6456" spans="1:12" ht="13.5">
      <c r="A6456" s="209" t="s">
        <v>11933</v>
      </c>
      <c r="B6456" s="209" t="s">
        <v>11934</v>
      </c>
      <c r="C6456" s="209" t="s">
        <v>11965</v>
      </c>
      <c r="D6456" s="209" t="s">
        <v>11966</v>
      </c>
      <c r="E6456" s="210" t="s">
        <v>357</v>
      </c>
      <c r="F6456" s="209" t="s">
        <v>357</v>
      </c>
      <c r="G6456" s="209">
        <v>104229</v>
      </c>
      <c r="H6456" s="209" t="s">
        <v>12108</v>
      </c>
      <c r="I6456" s="209" t="s">
        <v>149</v>
      </c>
      <c r="J6456" s="209" t="s">
        <v>5447</v>
      </c>
      <c r="K6456" s="210">
        <v>73</v>
      </c>
      <c r="L6456" s="209" t="s">
        <v>5390</v>
      </c>
    </row>
    <row r="6457" spans="1:12" ht="13.5">
      <c r="A6457" s="209" t="s">
        <v>11933</v>
      </c>
      <c r="B6457" s="209" t="s">
        <v>11934</v>
      </c>
      <c r="C6457" s="209" t="s">
        <v>11965</v>
      </c>
      <c r="D6457" s="209" t="s">
        <v>11966</v>
      </c>
      <c r="E6457" s="210" t="s">
        <v>357</v>
      </c>
      <c r="F6457" s="209" t="s">
        <v>357</v>
      </c>
      <c r="G6457" s="209">
        <v>104230</v>
      </c>
      <c r="H6457" s="209" t="s">
        <v>12109</v>
      </c>
      <c r="I6457" s="209" t="s">
        <v>149</v>
      </c>
      <c r="J6457" s="209" t="s">
        <v>5447</v>
      </c>
      <c r="K6457" s="210">
        <v>79.41</v>
      </c>
      <c r="L6457" s="209" t="s">
        <v>5390</v>
      </c>
    </row>
    <row r="6458" spans="1:12" ht="13.5">
      <c r="A6458" s="209" t="s">
        <v>11933</v>
      </c>
      <c r="B6458" s="209" t="s">
        <v>11934</v>
      </c>
      <c r="C6458" s="209" t="s">
        <v>11965</v>
      </c>
      <c r="D6458" s="209" t="s">
        <v>11966</v>
      </c>
      <c r="E6458" s="210" t="s">
        <v>357</v>
      </c>
      <c r="F6458" s="209" t="s">
        <v>357</v>
      </c>
      <c r="G6458" s="209">
        <v>104231</v>
      </c>
      <c r="H6458" s="209" t="s">
        <v>12110</v>
      </c>
      <c r="I6458" s="209" t="s">
        <v>149</v>
      </c>
      <c r="J6458" s="209" t="s">
        <v>5447</v>
      </c>
      <c r="K6458" s="210">
        <v>168.65</v>
      </c>
      <c r="L6458" s="209" t="s">
        <v>5390</v>
      </c>
    </row>
    <row r="6459" spans="1:12" ht="13.5">
      <c r="A6459" s="209" t="s">
        <v>11933</v>
      </c>
      <c r="B6459" s="209" t="s">
        <v>11934</v>
      </c>
      <c r="C6459" s="209" t="s">
        <v>11965</v>
      </c>
      <c r="D6459" s="209" t="s">
        <v>11966</v>
      </c>
      <c r="E6459" s="210" t="s">
        <v>357</v>
      </c>
      <c r="F6459" s="209" t="s">
        <v>357</v>
      </c>
      <c r="G6459" s="209">
        <v>104232</v>
      </c>
      <c r="H6459" s="209" t="s">
        <v>12111</v>
      </c>
      <c r="I6459" s="209" t="s">
        <v>149</v>
      </c>
      <c r="J6459" s="209" t="s">
        <v>5389</v>
      </c>
      <c r="K6459" s="210">
        <v>75.08</v>
      </c>
      <c r="L6459" s="209" t="s">
        <v>5390</v>
      </c>
    </row>
    <row r="6460" spans="1:12" ht="13.5">
      <c r="A6460" s="209" t="s">
        <v>11933</v>
      </c>
      <c r="B6460" s="209" t="s">
        <v>11934</v>
      </c>
      <c r="C6460" s="209" t="s">
        <v>11965</v>
      </c>
      <c r="D6460" s="209" t="s">
        <v>11966</v>
      </c>
      <c r="E6460" s="210" t="s">
        <v>357</v>
      </c>
      <c r="F6460" s="209" t="s">
        <v>357</v>
      </c>
      <c r="G6460" s="209">
        <v>104233</v>
      </c>
      <c r="H6460" s="209" t="s">
        <v>12112</v>
      </c>
      <c r="I6460" s="209" t="s">
        <v>149</v>
      </c>
      <c r="J6460" s="209" t="s">
        <v>5447</v>
      </c>
      <c r="K6460" s="210">
        <v>33.65</v>
      </c>
      <c r="L6460" s="209" t="s">
        <v>5390</v>
      </c>
    </row>
    <row r="6461" spans="1:12" ht="13.5">
      <c r="A6461" s="209" t="s">
        <v>11933</v>
      </c>
      <c r="B6461" s="209" t="s">
        <v>11934</v>
      </c>
      <c r="C6461" s="209" t="s">
        <v>11965</v>
      </c>
      <c r="D6461" s="209" t="s">
        <v>11966</v>
      </c>
      <c r="E6461" s="210" t="s">
        <v>357</v>
      </c>
      <c r="F6461" s="209" t="s">
        <v>357</v>
      </c>
      <c r="G6461" s="209">
        <v>104234</v>
      </c>
      <c r="H6461" s="209" t="s">
        <v>12113</v>
      </c>
      <c r="I6461" s="209" t="s">
        <v>149</v>
      </c>
      <c r="J6461" s="209" t="s">
        <v>5447</v>
      </c>
      <c r="K6461" s="210">
        <v>36.880000000000003</v>
      </c>
      <c r="L6461" s="209" t="s">
        <v>5390</v>
      </c>
    </row>
    <row r="6462" spans="1:12" ht="13.5">
      <c r="A6462" s="209" t="s">
        <v>11933</v>
      </c>
      <c r="B6462" s="209" t="s">
        <v>11934</v>
      </c>
      <c r="C6462" s="209" t="s">
        <v>11965</v>
      </c>
      <c r="D6462" s="209" t="s">
        <v>11966</v>
      </c>
      <c r="E6462" s="210" t="s">
        <v>357</v>
      </c>
      <c r="F6462" s="209" t="s">
        <v>357</v>
      </c>
      <c r="G6462" s="209">
        <v>104235</v>
      </c>
      <c r="H6462" s="209" t="s">
        <v>12114</v>
      </c>
      <c r="I6462" s="209" t="s">
        <v>149</v>
      </c>
      <c r="J6462" s="209" t="s">
        <v>5447</v>
      </c>
      <c r="K6462" s="210">
        <v>84.15</v>
      </c>
      <c r="L6462" s="209" t="s">
        <v>5390</v>
      </c>
    </row>
    <row r="6463" spans="1:12" ht="13.5">
      <c r="A6463" s="209" t="s">
        <v>11933</v>
      </c>
      <c r="B6463" s="209" t="s">
        <v>11934</v>
      </c>
      <c r="C6463" s="209" t="s">
        <v>11965</v>
      </c>
      <c r="D6463" s="209" t="s">
        <v>11966</v>
      </c>
      <c r="E6463" s="210" t="s">
        <v>357</v>
      </c>
      <c r="F6463" s="209" t="s">
        <v>357</v>
      </c>
      <c r="G6463" s="209">
        <v>104236</v>
      </c>
      <c r="H6463" s="209" t="s">
        <v>12115</v>
      </c>
      <c r="I6463" s="209" t="s">
        <v>149</v>
      </c>
      <c r="J6463" s="209" t="s">
        <v>5389</v>
      </c>
      <c r="K6463" s="210">
        <v>36.43</v>
      </c>
      <c r="L6463" s="209" t="s">
        <v>5390</v>
      </c>
    </row>
    <row r="6464" spans="1:12" ht="13.5">
      <c r="A6464" s="209" t="s">
        <v>11933</v>
      </c>
      <c r="B6464" s="209" t="s">
        <v>11934</v>
      </c>
      <c r="C6464" s="209" t="s">
        <v>11965</v>
      </c>
      <c r="D6464" s="209" t="s">
        <v>11966</v>
      </c>
      <c r="E6464" s="210" t="s">
        <v>357</v>
      </c>
      <c r="F6464" s="209" t="s">
        <v>357</v>
      </c>
      <c r="G6464" s="209">
        <v>104237</v>
      </c>
      <c r="H6464" s="209" t="s">
        <v>12116</v>
      </c>
      <c r="I6464" s="209" t="s">
        <v>149</v>
      </c>
      <c r="J6464" s="209" t="s">
        <v>5447</v>
      </c>
      <c r="K6464" s="210">
        <v>45.92</v>
      </c>
      <c r="L6464" s="209" t="s">
        <v>5390</v>
      </c>
    </row>
    <row r="6465" spans="1:12" ht="13.5">
      <c r="A6465" s="209" t="s">
        <v>11933</v>
      </c>
      <c r="B6465" s="209" t="s">
        <v>11934</v>
      </c>
      <c r="C6465" s="209" t="s">
        <v>11965</v>
      </c>
      <c r="D6465" s="209" t="s">
        <v>11966</v>
      </c>
      <c r="E6465" s="210" t="s">
        <v>357</v>
      </c>
      <c r="F6465" s="209" t="s">
        <v>357</v>
      </c>
      <c r="G6465" s="209">
        <v>104238</v>
      </c>
      <c r="H6465" s="209" t="s">
        <v>12117</v>
      </c>
      <c r="I6465" s="209" t="s">
        <v>149</v>
      </c>
      <c r="J6465" s="209" t="s">
        <v>5447</v>
      </c>
      <c r="K6465" s="210">
        <v>50.25</v>
      </c>
      <c r="L6465" s="209" t="s">
        <v>5390</v>
      </c>
    </row>
    <row r="6466" spans="1:12" ht="13.5">
      <c r="A6466" s="209" t="s">
        <v>11933</v>
      </c>
      <c r="B6466" s="209" t="s">
        <v>11934</v>
      </c>
      <c r="C6466" s="209" t="s">
        <v>11965</v>
      </c>
      <c r="D6466" s="209" t="s">
        <v>11966</v>
      </c>
      <c r="E6466" s="210" t="s">
        <v>357</v>
      </c>
      <c r="F6466" s="209" t="s">
        <v>357</v>
      </c>
      <c r="G6466" s="209">
        <v>104239</v>
      </c>
      <c r="H6466" s="209" t="s">
        <v>12118</v>
      </c>
      <c r="I6466" s="209" t="s">
        <v>149</v>
      </c>
      <c r="J6466" s="209" t="s">
        <v>5447</v>
      </c>
      <c r="K6466" s="210">
        <v>113.51</v>
      </c>
      <c r="L6466" s="209" t="s">
        <v>5390</v>
      </c>
    </row>
    <row r="6467" spans="1:12" ht="13.5">
      <c r="A6467" s="209" t="s">
        <v>11933</v>
      </c>
      <c r="B6467" s="209" t="s">
        <v>11934</v>
      </c>
      <c r="C6467" s="209" t="s">
        <v>11965</v>
      </c>
      <c r="D6467" s="209" t="s">
        <v>11966</v>
      </c>
      <c r="E6467" s="210" t="s">
        <v>357</v>
      </c>
      <c r="F6467" s="209" t="s">
        <v>357</v>
      </c>
      <c r="G6467" s="209">
        <v>104240</v>
      </c>
      <c r="H6467" s="209" t="s">
        <v>12119</v>
      </c>
      <c r="I6467" s="209" t="s">
        <v>149</v>
      </c>
      <c r="J6467" s="209" t="s">
        <v>5389</v>
      </c>
      <c r="K6467" s="210">
        <v>49.93</v>
      </c>
      <c r="L6467" s="209" t="s">
        <v>5390</v>
      </c>
    </row>
    <row r="6468" spans="1:12" ht="13.5">
      <c r="A6468" s="209" t="s">
        <v>11933</v>
      </c>
      <c r="B6468" s="209" t="s">
        <v>11934</v>
      </c>
      <c r="C6468" s="209" t="s">
        <v>11965</v>
      </c>
      <c r="D6468" s="209" t="s">
        <v>11966</v>
      </c>
      <c r="E6468" s="210" t="s">
        <v>357</v>
      </c>
      <c r="F6468" s="209" t="s">
        <v>357</v>
      </c>
      <c r="G6468" s="209">
        <v>104241</v>
      </c>
      <c r="H6468" s="209" t="s">
        <v>12120</v>
      </c>
      <c r="I6468" s="209" t="s">
        <v>149</v>
      </c>
      <c r="J6468" s="209" t="s">
        <v>5447</v>
      </c>
      <c r="K6468" s="210">
        <v>51.55</v>
      </c>
      <c r="L6468" s="209" t="s">
        <v>5390</v>
      </c>
    </row>
    <row r="6469" spans="1:12" ht="13.5">
      <c r="A6469" s="209" t="s">
        <v>11933</v>
      </c>
      <c r="B6469" s="209" t="s">
        <v>11934</v>
      </c>
      <c r="C6469" s="209" t="s">
        <v>11965</v>
      </c>
      <c r="D6469" s="209" t="s">
        <v>11966</v>
      </c>
      <c r="E6469" s="210" t="s">
        <v>357</v>
      </c>
      <c r="F6469" s="209" t="s">
        <v>357</v>
      </c>
      <c r="G6469" s="209">
        <v>104242</v>
      </c>
      <c r="H6469" s="209" t="s">
        <v>12121</v>
      </c>
      <c r="I6469" s="209" t="s">
        <v>149</v>
      </c>
      <c r="J6469" s="209" t="s">
        <v>5447</v>
      </c>
      <c r="K6469" s="210">
        <v>56.99</v>
      </c>
      <c r="L6469" s="209" t="s">
        <v>5390</v>
      </c>
    </row>
    <row r="6470" spans="1:12" ht="13.5">
      <c r="A6470" s="209" t="s">
        <v>11933</v>
      </c>
      <c r="B6470" s="209" t="s">
        <v>11934</v>
      </c>
      <c r="C6470" s="209" t="s">
        <v>11965</v>
      </c>
      <c r="D6470" s="209" t="s">
        <v>11966</v>
      </c>
      <c r="E6470" s="210" t="s">
        <v>357</v>
      </c>
      <c r="F6470" s="209" t="s">
        <v>357</v>
      </c>
      <c r="G6470" s="209">
        <v>104243</v>
      </c>
      <c r="H6470" s="209" t="s">
        <v>12122</v>
      </c>
      <c r="I6470" s="209" t="s">
        <v>149</v>
      </c>
      <c r="J6470" s="209" t="s">
        <v>5447</v>
      </c>
      <c r="K6470" s="210">
        <v>136.83000000000001</v>
      </c>
      <c r="L6470" s="209" t="s">
        <v>5390</v>
      </c>
    </row>
    <row r="6471" spans="1:12" ht="13.5">
      <c r="A6471" s="209" t="s">
        <v>11933</v>
      </c>
      <c r="B6471" s="209" t="s">
        <v>11934</v>
      </c>
      <c r="C6471" s="209" t="s">
        <v>11965</v>
      </c>
      <c r="D6471" s="209" t="s">
        <v>11966</v>
      </c>
      <c r="E6471" s="210" t="s">
        <v>357</v>
      </c>
      <c r="F6471" s="209" t="s">
        <v>357</v>
      </c>
      <c r="G6471" s="209">
        <v>104244</v>
      </c>
      <c r="H6471" s="209" t="s">
        <v>12123</v>
      </c>
      <c r="I6471" s="209" t="s">
        <v>149</v>
      </c>
      <c r="J6471" s="209" t="s">
        <v>5389</v>
      </c>
      <c r="K6471" s="210">
        <v>56.17</v>
      </c>
      <c r="L6471" s="209" t="s">
        <v>5390</v>
      </c>
    </row>
    <row r="6472" spans="1:12" ht="13.5">
      <c r="A6472" s="209" t="s">
        <v>11933</v>
      </c>
      <c r="B6472" s="209" t="s">
        <v>11934</v>
      </c>
      <c r="C6472" s="209" t="s">
        <v>11965</v>
      </c>
      <c r="D6472" s="209" t="s">
        <v>11966</v>
      </c>
      <c r="E6472" s="210" t="s">
        <v>357</v>
      </c>
      <c r="F6472" s="209" t="s">
        <v>357</v>
      </c>
      <c r="G6472" s="209">
        <v>104245</v>
      </c>
      <c r="H6472" s="209" t="s">
        <v>12124</v>
      </c>
      <c r="I6472" s="209" t="s">
        <v>149</v>
      </c>
      <c r="J6472" s="209" t="s">
        <v>5447</v>
      </c>
      <c r="K6472" s="210">
        <v>56.26</v>
      </c>
      <c r="L6472" s="209" t="s">
        <v>5390</v>
      </c>
    </row>
    <row r="6473" spans="1:12" ht="13.5">
      <c r="A6473" s="209" t="s">
        <v>11933</v>
      </c>
      <c r="B6473" s="209" t="s">
        <v>11934</v>
      </c>
      <c r="C6473" s="209" t="s">
        <v>11965</v>
      </c>
      <c r="D6473" s="209" t="s">
        <v>11966</v>
      </c>
      <c r="E6473" s="210" t="s">
        <v>357</v>
      </c>
      <c r="F6473" s="209" t="s">
        <v>357</v>
      </c>
      <c r="G6473" s="209">
        <v>104246</v>
      </c>
      <c r="H6473" s="209" t="s">
        <v>12125</v>
      </c>
      <c r="I6473" s="209" t="s">
        <v>149</v>
      </c>
      <c r="J6473" s="209" t="s">
        <v>5447</v>
      </c>
      <c r="K6473" s="210">
        <v>62.25</v>
      </c>
      <c r="L6473" s="209" t="s">
        <v>5390</v>
      </c>
    </row>
    <row r="6474" spans="1:12" ht="13.5">
      <c r="A6474" s="209" t="s">
        <v>11933</v>
      </c>
      <c r="B6474" s="209" t="s">
        <v>11934</v>
      </c>
      <c r="C6474" s="209" t="s">
        <v>11965</v>
      </c>
      <c r="D6474" s="209" t="s">
        <v>11966</v>
      </c>
      <c r="E6474" s="210" t="s">
        <v>357</v>
      </c>
      <c r="F6474" s="209" t="s">
        <v>357</v>
      </c>
      <c r="G6474" s="209">
        <v>104247</v>
      </c>
      <c r="H6474" s="209" t="s">
        <v>12126</v>
      </c>
      <c r="I6474" s="209" t="s">
        <v>149</v>
      </c>
      <c r="J6474" s="209" t="s">
        <v>5447</v>
      </c>
      <c r="K6474" s="210">
        <v>148.02000000000001</v>
      </c>
      <c r="L6474" s="209" t="s">
        <v>5390</v>
      </c>
    </row>
    <row r="6475" spans="1:12" ht="13.5">
      <c r="A6475" s="209" t="s">
        <v>11933</v>
      </c>
      <c r="B6475" s="209" t="s">
        <v>11934</v>
      </c>
      <c r="C6475" s="209" t="s">
        <v>11965</v>
      </c>
      <c r="D6475" s="209" t="s">
        <v>11966</v>
      </c>
      <c r="E6475" s="210" t="s">
        <v>357</v>
      </c>
      <c r="F6475" s="209" t="s">
        <v>357</v>
      </c>
      <c r="G6475" s="209">
        <v>104248</v>
      </c>
      <c r="H6475" s="209" t="s">
        <v>12127</v>
      </c>
      <c r="I6475" s="209" t="s">
        <v>149</v>
      </c>
      <c r="J6475" s="209" t="s">
        <v>5389</v>
      </c>
      <c r="K6475" s="210">
        <v>58.72</v>
      </c>
      <c r="L6475" s="209" t="s">
        <v>5390</v>
      </c>
    </row>
    <row r="6476" spans="1:12" ht="13.5">
      <c r="A6476" s="209" t="s">
        <v>11933</v>
      </c>
      <c r="B6476" s="209" t="s">
        <v>11934</v>
      </c>
      <c r="C6476" s="209" t="s">
        <v>11965</v>
      </c>
      <c r="D6476" s="209" t="s">
        <v>11966</v>
      </c>
      <c r="E6476" s="210" t="s">
        <v>357</v>
      </c>
      <c r="F6476" s="209" t="s">
        <v>357</v>
      </c>
      <c r="G6476" s="209">
        <v>104249</v>
      </c>
      <c r="H6476" s="209" t="s">
        <v>12128</v>
      </c>
      <c r="I6476" s="209" t="s">
        <v>149</v>
      </c>
      <c r="J6476" s="209" t="s">
        <v>5447</v>
      </c>
      <c r="K6476" s="210">
        <v>58.72</v>
      </c>
      <c r="L6476" s="209" t="s">
        <v>5390</v>
      </c>
    </row>
    <row r="6477" spans="1:12" ht="13.5">
      <c r="A6477" s="209" t="s">
        <v>11933</v>
      </c>
      <c r="B6477" s="209" t="s">
        <v>11934</v>
      </c>
      <c r="C6477" s="209" t="s">
        <v>11965</v>
      </c>
      <c r="D6477" s="209" t="s">
        <v>11966</v>
      </c>
      <c r="E6477" s="210" t="s">
        <v>357</v>
      </c>
      <c r="F6477" s="209" t="s">
        <v>357</v>
      </c>
      <c r="G6477" s="209">
        <v>104250</v>
      </c>
      <c r="H6477" s="209" t="s">
        <v>12129</v>
      </c>
      <c r="I6477" s="209" t="s">
        <v>149</v>
      </c>
      <c r="J6477" s="209" t="s">
        <v>5447</v>
      </c>
      <c r="K6477" s="210">
        <v>61.95</v>
      </c>
      <c r="L6477" s="209" t="s">
        <v>5390</v>
      </c>
    </row>
    <row r="6478" spans="1:12" ht="13.5">
      <c r="A6478" s="209" t="s">
        <v>11933</v>
      </c>
      <c r="B6478" s="209" t="s">
        <v>11934</v>
      </c>
      <c r="C6478" s="209" t="s">
        <v>11965</v>
      </c>
      <c r="D6478" s="209" t="s">
        <v>11966</v>
      </c>
      <c r="E6478" s="210" t="s">
        <v>357</v>
      </c>
      <c r="F6478" s="209" t="s">
        <v>357</v>
      </c>
      <c r="G6478" s="209">
        <v>104251</v>
      </c>
      <c r="H6478" s="209" t="s">
        <v>12130</v>
      </c>
      <c r="I6478" s="209" t="s">
        <v>149</v>
      </c>
      <c r="J6478" s="209" t="s">
        <v>5447</v>
      </c>
      <c r="K6478" s="210">
        <v>106.75</v>
      </c>
      <c r="L6478" s="209" t="s">
        <v>5390</v>
      </c>
    </row>
    <row r="6479" spans="1:12" ht="13.5">
      <c r="A6479" s="209" t="s">
        <v>11933</v>
      </c>
      <c r="B6479" s="209" t="s">
        <v>11934</v>
      </c>
      <c r="C6479" s="209" t="s">
        <v>11965</v>
      </c>
      <c r="D6479" s="209" t="s">
        <v>11966</v>
      </c>
      <c r="E6479" s="210" t="s">
        <v>357</v>
      </c>
      <c r="F6479" s="209" t="s">
        <v>357</v>
      </c>
      <c r="G6479" s="209">
        <v>104252</v>
      </c>
      <c r="H6479" s="209" t="s">
        <v>12131</v>
      </c>
      <c r="I6479" s="209" t="s">
        <v>149</v>
      </c>
      <c r="J6479" s="209" t="s">
        <v>5389</v>
      </c>
      <c r="K6479" s="210">
        <v>64.180000000000007</v>
      </c>
      <c r="L6479" s="209" t="s">
        <v>5390</v>
      </c>
    </row>
    <row r="6480" spans="1:12" ht="13.5">
      <c r="A6480" s="209" t="s">
        <v>11933</v>
      </c>
      <c r="B6480" s="209" t="s">
        <v>11934</v>
      </c>
      <c r="C6480" s="209" t="s">
        <v>11965</v>
      </c>
      <c r="D6480" s="209" t="s">
        <v>11966</v>
      </c>
      <c r="E6480" s="210" t="s">
        <v>357</v>
      </c>
      <c r="F6480" s="209" t="s">
        <v>357</v>
      </c>
      <c r="G6480" s="209">
        <v>104253</v>
      </c>
      <c r="H6480" s="209" t="s">
        <v>12132</v>
      </c>
      <c r="I6480" s="209" t="s">
        <v>149</v>
      </c>
      <c r="J6480" s="209" t="s">
        <v>5447</v>
      </c>
      <c r="K6480" s="210">
        <v>70.989999999999995</v>
      </c>
      <c r="L6480" s="209" t="s">
        <v>5390</v>
      </c>
    </row>
    <row r="6481" spans="1:12" ht="13.5">
      <c r="A6481" s="209" t="s">
        <v>11933</v>
      </c>
      <c r="B6481" s="209" t="s">
        <v>11934</v>
      </c>
      <c r="C6481" s="209" t="s">
        <v>11965</v>
      </c>
      <c r="D6481" s="209" t="s">
        <v>11966</v>
      </c>
      <c r="E6481" s="210" t="s">
        <v>357</v>
      </c>
      <c r="F6481" s="209" t="s">
        <v>357</v>
      </c>
      <c r="G6481" s="209">
        <v>104254</v>
      </c>
      <c r="H6481" s="209" t="s">
        <v>12133</v>
      </c>
      <c r="I6481" s="209" t="s">
        <v>149</v>
      </c>
      <c r="J6481" s="209" t="s">
        <v>5447</v>
      </c>
      <c r="K6481" s="210">
        <v>75.319999999999993</v>
      </c>
      <c r="L6481" s="209" t="s">
        <v>5390</v>
      </c>
    </row>
    <row r="6482" spans="1:12" ht="13.5">
      <c r="A6482" s="209" t="s">
        <v>11933</v>
      </c>
      <c r="B6482" s="209" t="s">
        <v>11934</v>
      </c>
      <c r="C6482" s="209" t="s">
        <v>11965</v>
      </c>
      <c r="D6482" s="209" t="s">
        <v>11966</v>
      </c>
      <c r="E6482" s="210" t="s">
        <v>357</v>
      </c>
      <c r="F6482" s="209" t="s">
        <v>357</v>
      </c>
      <c r="G6482" s="209">
        <v>104255</v>
      </c>
      <c r="H6482" s="209" t="s">
        <v>12134</v>
      </c>
      <c r="I6482" s="209" t="s">
        <v>149</v>
      </c>
      <c r="J6482" s="209" t="s">
        <v>5447</v>
      </c>
      <c r="K6482" s="210">
        <v>136.11000000000001</v>
      </c>
      <c r="L6482" s="209" t="s">
        <v>5390</v>
      </c>
    </row>
    <row r="6483" spans="1:12" ht="13.5">
      <c r="A6483" s="209" t="s">
        <v>11933</v>
      </c>
      <c r="B6483" s="209" t="s">
        <v>11934</v>
      </c>
      <c r="C6483" s="209" t="s">
        <v>11965</v>
      </c>
      <c r="D6483" s="209" t="s">
        <v>11966</v>
      </c>
      <c r="E6483" s="210" t="s">
        <v>357</v>
      </c>
      <c r="F6483" s="209" t="s">
        <v>357</v>
      </c>
      <c r="G6483" s="209">
        <v>104256</v>
      </c>
      <c r="H6483" s="209" t="s">
        <v>12135</v>
      </c>
      <c r="I6483" s="209" t="s">
        <v>149</v>
      </c>
      <c r="J6483" s="209" t="s">
        <v>5389</v>
      </c>
      <c r="K6483" s="210">
        <v>77.680000000000007</v>
      </c>
      <c r="L6483" s="209" t="s">
        <v>5390</v>
      </c>
    </row>
    <row r="6484" spans="1:12" ht="13.5">
      <c r="A6484" s="209" t="s">
        <v>11933</v>
      </c>
      <c r="B6484" s="209" t="s">
        <v>11934</v>
      </c>
      <c r="C6484" s="209" t="s">
        <v>11965</v>
      </c>
      <c r="D6484" s="209" t="s">
        <v>11966</v>
      </c>
      <c r="E6484" s="210" t="s">
        <v>357</v>
      </c>
      <c r="F6484" s="209" t="s">
        <v>357</v>
      </c>
      <c r="G6484" s="209">
        <v>104257</v>
      </c>
      <c r="H6484" s="209" t="s">
        <v>12136</v>
      </c>
      <c r="I6484" s="209" t="s">
        <v>149</v>
      </c>
      <c r="J6484" s="209" t="s">
        <v>5447</v>
      </c>
      <c r="K6484" s="210">
        <v>76.62</v>
      </c>
      <c r="L6484" s="209" t="s">
        <v>5390</v>
      </c>
    </row>
    <row r="6485" spans="1:12" ht="13.5">
      <c r="A6485" s="209" t="s">
        <v>11933</v>
      </c>
      <c r="B6485" s="209" t="s">
        <v>11934</v>
      </c>
      <c r="C6485" s="209" t="s">
        <v>11965</v>
      </c>
      <c r="D6485" s="209" t="s">
        <v>11966</v>
      </c>
      <c r="E6485" s="210" t="s">
        <v>357</v>
      </c>
      <c r="F6485" s="209" t="s">
        <v>357</v>
      </c>
      <c r="G6485" s="209">
        <v>104258</v>
      </c>
      <c r="H6485" s="209" t="s">
        <v>12137</v>
      </c>
      <c r="I6485" s="209" t="s">
        <v>149</v>
      </c>
      <c r="J6485" s="209" t="s">
        <v>5447</v>
      </c>
      <c r="K6485" s="210">
        <v>82.06</v>
      </c>
      <c r="L6485" s="209" t="s">
        <v>5390</v>
      </c>
    </row>
    <row r="6486" spans="1:12" ht="13.5">
      <c r="A6486" s="209" t="s">
        <v>11933</v>
      </c>
      <c r="B6486" s="209" t="s">
        <v>11934</v>
      </c>
      <c r="C6486" s="209" t="s">
        <v>11965</v>
      </c>
      <c r="D6486" s="209" t="s">
        <v>11966</v>
      </c>
      <c r="E6486" s="210" t="s">
        <v>357</v>
      </c>
      <c r="F6486" s="209" t="s">
        <v>357</v>
      </c>
      <c r="G6486" s="209">
        <v>104259</v>
      </c>
      <c r="H6486" s="209" t="s">
        <v>12138</v>
      </c>
      <c r="I6486" s="209" t="s">
        <v>149</v>
      </c>
      <c r="J6486" s="209" t="s">
        <v>5447</v>
      </c>
      <c r="K6486" s="210">
        <v>159.43</v>
      </c>
      <c r="L6486" s="209" t="s">
        <v>5390</v>
      </c>
    </row>
    <row r="6487" spans="1:12" ht="13.5">
      <c r="A6487" s="209" t="s">
        <v>11933</v>
      </c>
      <c r="B6487" s="209" t="s">
        <v>11934</v>
      </c>
      <c r="C6487" s="209" t="s">
        <v>11965</v>
      </c>
      <c r="D6487" s="209" t="s">
        <v>11966</v>
      </c>
      <c r="E6487" s="210" t="s">
        <v>357</v>
      </c>
      <c r="F6487" s="209" t="s">
        <v>357</v>
      </c>
      <c r="G6487" s="209">
        <v>104260</v>
      </c>
      <c r="H6487" s="209" t="s">
        <v>12139</v>
      </c>
      <c r="I6487" s="209" t="s">
        <v>149</v>
      </c>
      <c r="J6487" s="209" t="s">
        <v>5389</v>
      </c>
      <c r="K6487" s="210">
        <v>83.92</v>
      </c>
      <c r="L6487" s="209" t="s">
        <v>5390</v>
      </c>
    </row>
    <row r="6488" spans="1:12" ht="13.5">
      <c r="A6488" s="209" t="s">
        <v>11933</v>
      </c>
      <c r="B6488" s="209" t="s">
        <v>11934</v>
      </c>
      <c r="C6488" s="209" t="s">
        <v>11965</v>
      </c>
      <c r="D6488" s="209" t="s">
        <v>11966</v>
      </c>
      <c r="E6488" s="210" t="s">
        <v>357</v>
      </c>
      <c r="F6488" s="209" t="s">
        <v>357</v>
      </c>
      <c r="G6488" s="209">
        <v>104261</v>
      </c>
      <c r="H6488" s="209" t="s">
        <v>12140</v>
      </c>
      <c r="I6488" s="209" t="s">
        <v>149</v>
      </c>
      <c r="J6488" s="209" t="s">
        <v>5447</v>
      </c>
      <c r="K6488" s="210">
        <v>98.21</v>
      </c>
      <c r="L6488" s="209" t="s">
        <v>5390</v>
      </c>
    </row>
    <row r="6489" spans="1:12" ht="13.5">
      <c r="A6489" s="209" t="s">
        <v>11933</v>
      </c>
      <c r="B6489" s="209" t="s">
        <v>11934</v>
      </c>
      <c r="C6489" s="209" t="s">
        <v>11965</v>
      </c>
      <c r="D6489" s="209" t="s">
        <v>11966</v>
      </c>
      <c r="E6489" s="210" t="s">
        <v>357</v>
      </c>
      <c r="F6489" s="209" t="s">
        <v>357</v>
      </c>
      <c r="G6489" s="209">
        <v>104262</v>
      </c>
      <c r="H6489" s="209" t="s">
        <v>12141</v>
      </c>
      <c r="I6489" s="209" t="s">
        <v>149</v>
      </c>
      <c r="J6489" s="209" t="s">
        <v>5447</v>
      </c>
      <c r="K6489" s="210">
        <v>104.2</v>
      </c>
      <c r="L6489" s="209" t="s">
        <v>5390</v>
      </c>
    </row>
    <row r="6490" spans="1:12" ht="13.5">
      <c r="A6490" s="209" t="s">
        <v>11933</v>
      </c>
      <c r="B6490" s="209" t="s">
        <v>11934</v>
      </c>
      <c r="C6490" s="209" t="s">
        <v>11965</v>
      </c>
      <c r="D6490" s="209" t="s">
        <v>11966</v>
      </c>
      <c r="E6490" s="210" t="s">
        <v>357</v>
      </c>
      <c r="F6490" s="209" t="s">
        <v>357</v>
      </c>
      <c r="G6490" s="209">
        <v>104263</v>
      </c>
      <c r="H6490" s="209" t="s">
        <v>12142</v>
      </c>
      <c r="I6490" s="209" t="s">
        <v>149</v>
      </c>
      <c r="J6490" s="209" t="s">
        <v>5447</v>
      </c>
      <c r="K6490" s="210">
        <v>181.45</v>
      </c>
      <c r="L6490" s="209" t="s">
        <v>5390</v>
      </c>
    </row>
    <row r="6491" spans="1:12" ht="13.5">
      <c r="A6491" s="209" t="s">
        <v>11933</v>
      </c>
      <c r="B6491" s="209" t="s">
        <v>11934</v>
      </c>
      <c r="C6491" s="209" t="s">
        <v>11965</v>
      </c>
      <c r="D6491" s="209" t="s">
        <v>11966</v>
      </c>
      <c r="E6491" s="210" t="s">
        <v>357</v>
      </c>
      <c r="F6491" s="209" t="s">
        <v>357</v>
      </c>
      <c r="G6491" s="209">
        <v>104264</v>
      </c>
      <c r="H6491" s="209" t="s">
        <v>12143</v>
      </c>
      <c r="I6491" s="209" t="s">
        <v>149</v>
      </c>
      <c r="J6491" s="209" t="s">
        <v>5389</v>
      </c>
      <c r="K6491" s="210">
        <v>99.49</v>
      </c>
      <c r="L6491" s="209" t="s">
        <v>5390</v>
      </c>
    </row>
    <row r="6492" spans="1:12" ht="13.5">
      <c r="A6492" s="209" t="s">
        <v>11933</v>
      </c>
      <c r="B6492" s="209" t="s">
        <v>11934</v>
      </c>
      <c r="C6492" s="209" t="s">
        <v>11965</v>
      </c>
      <c r="D6492" s="209" t="s">
        <v>11966</v>
      </c>
      <c r="E6492" s="210" t="s">
        <v>357</v>
      </c>
      <c r="F6492" s="209" t="s">
        <v>357</v>
      </c>
      <c r="G6492" s="209">
        <v>104627</v>
      </c>
      <c r="H6492" s="209" t="s">
        <v>12144</v>
      </c>
      <c r="I6492" s="209" t="s">
        <v>149</v>
      </c>
      <c r="J6492" s="209" t="s">
        <v>5447</v>
      </c>
      <c r="K6492" s="210">
        <v>17.88</v>
      </c>
      <c r="L6492" s="209" t="s">
        <v>5390</v>
      </c>
    </row>
    <row r="6493" spans="1:12" ht="13.5">
      <c r="A6493" s="209" t="s">
        <v>11933</v>
      </c>
      <c r="B6493" s="209" t="s">
        <v>11934</v>
      </c>
      <c r="C6493" s="209" t="s">
        <v>11965</v>
      </c>
      <c r="D6493" s="209" t="s">
        <v>11966</v>
      </c>
      <c r="E6493" s="210" t="s">
        <v>357</v>
      </c>
      <c r="F6493" s="209" t="s">
        <v>357</v>
      </c>
      <c r="G6493" s="209">
        <v>104628</v>
      </c>
      <c r="H6493" s="209" t="s">
        <v>12145</v>
      </c>
      <c r="I6493" s="209" t="s">
        <v>149</v>
      </c>
      <c r="J6493" s="209" t="s">
        <v>5447</v>
      </c>
      <c r="K6493" s="210">
        <v>26.11</v>
      </c>
      <c r="L6493" s="209" t="s">
        <v>5390</v>
      </c>
    </row>
    <row r="6494" spans="1:12" ht="13.5">
      <c r="A6494" s="209" t="s">
        <v>11933</v>
      </c>
      <c r="B6494" s="209" t="s">
        <v>11934</v>
      </c>
      <c r="C6494" s="209" t="s">
        <v>11965</v>
      </c>
      <c r="D6494" s="209" t="s">
        <v>11966</v>
      </c>
      <c r="E6494" s="210" t="s">
        <v>357</v>
      </c>
      <c r="F6494" s="209" t="s">
        <v>357</v>
      </c>
      <c r="G6494" s="209">
        <v>104629</v>
      </c>
      <c r="H6494" s="209" t="s">
        <v>12146</v>
      </c>
      <c r="I6494" s="209" t="s">
        <v>149</v>
      </c>
      <c r="J6494" s="209" t="s">
        <v>5447</v>
      </c>
      <c r="K6494" s="210">
        <v>30.83</v>
      </c>
      <c r="L6494" s="209" t="s">
        <v>5390</v>
      </c>
    </row>
    <row r="6495" spans="1:12" ht="13.5">
      <c r="A6495" s="209" t="s">
        <v>11933</v>
      </c>
      <c r="B6495" s="209" t="s">
        <v>11934</v>
      </c>
      <c r="C6495" s="209" t="s">
        <v>11965</v>
      </c>
      <c r="D6495" s="209" t="s">
        <v>11966</v>
      </c>
      <c r="E6495" s="210" t="s">
        <v>357</v>
      </c>
      <c r="F6495" s="209" t="s">
        <v>357</v>
      </c>
      <c r="G6495" s="209">
        <v>104630</v>
      </c>
      <c r="H6495" s="209" t="s">
        <v>12147</v>
      </c>
      <c r="I6495" s="209" t="s">
        <v>149</v>
      </c>
      <c r="J6495" s="209" t="s">
        <v>5447</v>
      </c>
      <c r="K6495" s="210">
        <v>28.7</v>
      </c>
      <c r="L6495" s="209" t="s">
        <v>5390</v>
      </c>
    </row>
    <row r="6496" spans="1:12" ht="13.5">
      <c r="A6496" s="209" t="s">
        <v>11933</v>
      </c>
      <c r="B6496" s="209" t="s">
        <v>11934</v>
      </c>
      <c r="C6496" s="209" t="s">
        <v>11965</v>
      </c>
      <c r="D6496" s="209" t="s">
        <v>11966</v>
      </c>
      <c r="E6496" s="210" t="s">
        <v>357</v>
      </c>
      <c r="F6496" s="209" t="s">
        <v>357</v>
      </c>
      <c r="G6496" s="209">
        <v>104631</v>
      </c>
      <c r="H6496" s="209" t="s">
        <v>12148</v>
      </c>
      <c r="I6496" s="209" t="s">
        <v>149</v>
      </c>
      <c r="J6496" s="209" t="s">
        <v>5447</v>
      </c>
      <c r="K6496" s="210">
        <v>36.93</v>
      </c>
      <c r="L6496" s="209" t="s">
        <v>5390</v>
      </c>
    </row>
    <row r="6497" spans="1:12" ht="13.5">
      <c r="A6497" s="209" t="s">
        <v>11933</v>
      </c>
      <c r="B6497" s="209" t="s">
        <v>11934</v>
      </c>
      <c r="C6497" s="209" t="s">
        <v>11965</v>
      </c>
      <c r="D6497" s="209" t="s">
        <v>11966</v>
      </c>
      <c r="E6497" s="210" t="s">
        <v>357</v>
      </c>
      <c r="F6497" s="209" t="s">
        <v>357</v>
      </c>
      <c r="G6497" s="209">
        <v>104632</v>
      </c>
      <c r="H6497" s="209" t="s">
        <v>12149</v>
      </c>
      <c r="I6497" s="209" t="s">
        <v>149</v>
      </c>
      <c r="J6497" s="209" t="s">
        <v>5447</v>
      </c>
      <c r="K6497" s="210">
        <v>41.65</v>
      </c>
      <c r="L6497" s="209" t="s">
        <v>5390</v>
      </c>
    </row>
    <row r="6498" spans="1:12" ht="13.5">
      <c r="A6498" s="209" t="s">
        <v>11933</v>
      </c>
      <c r="B6498" s="209" t="s">
        <v>11934</v>
      </c>
      <c r="C6498" s="209" t="s">
        <v>11965</v>
      </c>
      <c r="D6498" s="209" t="s">
        <v>11966</v>
      </c>
      <c r="E6498" s="210" t="s">
        <v>357</v>
      </c>
      <c r="F6498" s="209" t="s">
        <v>357</v>
      </c>
      <c r="G6498" s="209">
        <v>104633</v>
      </c>
      <c r="H6498" s="209" t="s">
        <v>12150</v>
      </c>
      <c r="I6498" s="209" t="s">
        <v>149</v>
      </c>
      <c r="J6498" s="209" t="s">
        <v>5447</v>
      </c>
      <c r="K6498" s="210">
        <v>23.4</v>
      </c>
      <c r="L6498" s="209" t="s">
        <v>5390</v>
      </c>
    </row>
    <row r="6499" spans="1:12" ht="13.5">
      <c r="A6499" s="209" t="s">
        <v>11933</v>
      </c>
      <c r="B6499" s="209" t="s">
        <v>11934</v>
      </c>
      <c r="C6499" s="209" t="s">
        <v>11965</v>
      </c>
      <c r="D6499" s="209" t="s">
        <v>11966</v>
      </c>
      <c r="E6499" s="210" t="s">
        <v>357</v>
      </c>
      <c r="F6499" s="209" t="s">
        <v>357</v>
      </c>
      <c r="G6499" s="209">
        <v>104634</v>
      </c>
      <c r="H6499" s="209" t="s">
        <v>12151</v>
      </c>
      <c r="I6499" s="209" t="s">
        <v>149</v>
      </c>
      <c r="J6499" s="209" t="s">
        <v>5447</v>
      </c>
      <c r="K6499" s="210">
        <v>35.47</v>
      </c>
      <c r="L6499" s="209" t="s">
        <v>5390</v>
      </c>
    </row>
    <row r="6500" spans="1:12" ht="13.5">
      <c r="A6500" s="209" t="s">
        <v>11933</v>
      </c>
      <c r="B6500" s="209" t="s">
        <v>11934</v>
      </c>
      <c r="C6500" s="209" t="s">
        <v>11965</v>
      </c>
      <c r="D6500" s="209" t="s">
        <v>11966</v>
      </c>
      <c r="E6500" s="210" t="s">
        <v>357</v>
      </c>
      <c r="F6500" s="209" t="s">
        <v>357</v>
      </c>
      <c r="G6500" s="209">
        <v>104635</v>
      </c>
      <c r="H6500" s="209" t="s">
        <v>12152</v>
      </c>
      <c r="I6500" s="209" t="s">
        <v>149</v>
      </c>
      <c r="J6500" s="209" t="s">
        <v>5447</v>
      </c>
      <c r="K6500" s="210">
        <v>46.92</v>
      </c>
      <c r="L6500" s="209" t="s">
        <v>5390</v>
      </c>
    </row>
    <row r="6501" spans="1:12" ht="13.5">
      <c r="A6501" s="209" t="s">
        <v>11933</v>
      </c>
      <c r="B6501" s="209" t="s">
        <v>11934</v>
      </c>
      <c r="C6501" s="209" t="s">
        <v>11965</v>
      </c>
      <c r="D6501" s="209" t="s">
        <v>11966</v>
      </c>
      <c r="E6501" s="210" t="s">
        <v>357</v>
      </c>
      <c r="F6501" s="209" t="s">
        <v>357</v>
      </c>
      <c r="G6501" s="209">
        <v>104636</v>
      </c>
      <c r="H6501" s="209" t="s">
        <v>12153</v>
      </c>
      <c r="I6501" s="209" t="s">
        <v>149</v>
      </c>
      <c r="J6501" s="209" t="s">
        <v>5447</v>
      </c>
      <c r="K6501" s="210">
        <v>55.33</v>
      </c>
      <c r="L6501" s="209" t="s">
        <v>5390</v>
      </c>
    </row>
    <row r="6502" spans="1:12" ht="13.5">
      <c r="A6502" s="209" t="s">
        <v>11933</v>
      </c>
      <c r="B6502" s="209" t="s">
        <v>11934</v>
      </c>
      <c r="C6502" s="209" t="s">
        <v>12154</v>
      </c>
      <c r="D6502" s="209" t="s">
        <v>12155</v>
      </c>
      <c r="E6502" s="210" t="s">
        <v>357</v>
      </c>
      <c r="F6502" s="209" t="s">
        <v>357</v>
      </c>
      <c r="G6502" s="209">
        <v>87244</v>
      </c>
      <c r="H6502" s="209" t="s">
        <v>12156</v>
      </c>
      <c r="I6502" s="209" t="s">
        <v>149</v>
      </c>
      <c r="J6502" s="209" t="s">
        <v>5447</v>
      </c>
      <c r="K6502" s="210">
        <v>206.08</v>
      </c>
      <c r="L6502" s="209" t="s">
        <v>5390</v>
      </c>
    </row>
    <row r="6503" spans="1:12" ht="13.5">
      <c r="A6503" s="209" t="s">
        <v>11933</v>
      </c>
      <c r="B6503" s="209" t="s">
        <v>11934</v>
      </c>
      <c r="C6503" s="209" t="s">
        <v>12154</v>
      </c>
      <c r="D6503" s="209" t="s">
        <v>12155</v>
      </c>
      <c r="E6503" s="210" t="s">
        <v>357</v>
      </c>
      <c r="F6503" s="209" t="s">
        <v>357</v>
      </c>
      <c r="G6503" s="209">
        <v>87245</v>
      </c>
      <c r="H6503" s="209" t="s">
        <v>12157</v>
      </c>
      <c r="I6503" s="209" t="s">
        <v>149</v>
      </c>
      <c r="J6503" s="209" t="s">
        <v>5447</v>
      </c>
      <c r="K6503" s="210">
        <v>243.99</v>
      </c>
      <c r="L6503" s="209" t="s">
        <v>5390</v>
      </c>
    </row>
    <row r="6504" spans="1:12" ht="13.5">
      <c r="A6504" s="209" t="s">
        <v>11933</v>
      </c>
      <c r="B6504" s="209" t="s">
        <v>11934</v>
      </c>
      <c r="C6504" s="209" t="s">
        <v>12154</v>
      </c>
      <c r="D6504" s="209" t="s">
        <v>12155</v>
      </c>
      <c r="E6504" s="210" t="s">
        <v>357</v>
      </c>
      <c r="F6504" s="209" t="s">
        <v>357</v>
      </c>
      <c r="G6504" s="209">
        <v>87265</v>
      </c>
      <c r="H6504" s="209" t="s">
        <v>12158</v>
      </c>
      <c r="I6504" s="209" t="s">
        <v>149</v>
      </c>
      <c r="J6504" s="209" t="s">
        <v>5447</v>
      </c>
      <c r="K6504" s="210">
        <v>60.18</v>
      </c>
      <c r="L6504" s="209" t="s">
        <v>5390</v>
      </c>
    </row>
    <row r="6505" spans="1:12" ht="13.5">
      <c r="A6505" s="209" t="s">
        <v>11933</v>
      </c>
      <c r="B6505" s="209" t="s">
        <v>11934</v>
      </c>
      <c r="C6505" s="209" t="s">
        <v>12154</v>
      </c>
      <c r="D6505" s="209" t="s">
        <v>12155</v>
      </c>
      <c r="E6505" s="210" t="s">
        <v>357</v>
      </c>
      <c r="F6505" s="209" t="s">
        <v>357</v>
      </c>
      <c r="G6505" s="209">
        <v>87267</v>
      </c>
      <c r="H6505" s="209" t="s">
        <v>12159</v>
      </c>
      <c r="I6505" s="209" t="s">
        <v>149</v>
      </c>
      <c r="J6505" s="209" t="s">
        <v>5447</v>
      </c>
      <c r="K6505" s="210">
        <v>64.260000000000005</v>
      </c>
      <c r="L6505" s="209" t="s">
        <v>5390</v>
      </c>
    </row>
    <row r="6506" spans="1:12" ht="13.5">
      <c r="A6506" s="209" t="s">
        <v>11933</v>
      </c>
      <c r="B6506" s="209" t="s">
        <v>11934</v>
      </c>
      <c r="C6506" s="209" t="s">
        <v>12154</v>
      </c>
      <c r="D6506" s="209" t="s">
        <v>12155</v>
      </c>
      <c r="E6506" s="210" t="s">
        <v>357</v>
      </c>
      <c r="F6506" s="209" t="s">
        <v>357</v>
      </c>
      <c r="G6506" s="209">
        <v>87269</v>
      </c>
      <c r="H6506" s="209" t="s">
        <v>12160</v>
      </c>
      <c r="I6506" s="209" t="s">
        <v>149</v>
      </c>
      <c r="J6506" s="209" t="s">
        <v>5447</v>
      </c>
      <c r="K6506" s="210">
        <v>62.96</v>
      </c>
      <c r="L6506" s="209" t="s">
        <v>5390</v>
      </c>
    </row>
    <row r="6507" spans="1:12" ht="13.5">
      <c r="A6507" s="209" t="s">
        <v>11933</v>
      </c>
      <c r="B6507" s="209" t="s">
        <v>11934</v>
      </c>
      <c r="C6507" s="209" t="s">
        <v>12154</v>
      </c>
      <c r="D6507" s="209" t="s">
        <v>12155</v>
      </c>
      <c r="E6507" s="210" t="s">
        <v>357</v>
      </c>
      <c r="F6507" s="209" t="s">
        <v>357</v>
      </c>
      <c r="G6507" s="209">
        <v>87271</v>
      </c>
      <c r="H6507" s="209" t="s">
        <v>12161</v>
      </c>
      <c r="I6507" s="209" t="s">
        <v>149</v>
      </c>
      <c r="J6507" s="209" t="s">
        <v>5447</v>
      </c>
      <c r="K6507" s="210">
        <v>67.08</v>
      </c>
      <c r="L6507" s="209" t="s">
        <v>5390</v>
      </c>
    </row>
    <row r="6508" spans="1:12" ht="13.5">
      <c r="A6508" s="209" t="s">
        <v>11933</v>
      </c>
      <c r="B6508" s="209" t="s">
        <v>11934</v>
      </c>
      <c r="C6508" s="209" t="s">
        <v>12154</v>
      </c>
      <c r="D6508" s="209" t="s">
        <v>12155</v>
      </c>
      <c r="E6508" s="210" t="s">
        <v>357</v>
      </c>
      <c r="F6508" s="209" t="s">
        <v>357</v>
      </c>
      <c r="G6508" s="209">
        <v>87273</v>
      </c>
      <c r="H6508" s="209" t="s">
        <v>12162</v>
      </c>
      <c r="I6508" s="209" t="s">
        <v>149</v>
      </c>
      <c r="J6508" s="209" t="s">
        <v>5447</v>
      </c>
      <c r="K6508" s="210">
        <v>66.17</v>
      </c>
      <c r="L6508" s="209" t="s">
        <v>5390</v>
      </c>
    </row>
    <row r="6509" spans="1:12" ht="13.5">
      <c r="A6509" s="209" t="s">
        <v>11933</v>
      </c>
      <c r="B6509" s="209" t="s">
        <v>11934</v>
      </c>
      <c r="C6509" s="209" t="s">
        <v>12154</v>
      </c>
      <c r="D6509" s="209" t="s">
        <v>12155</v>
      </c>
      <c r="E6509" s="210" t="s">
        <v>357</v>
      </c>
      <c r="F6509" s="209" t="s">
        <v>357</v>
      </c>
      <c r="G6509" s="209">
        <v>87275</v>
      </c>
      <c r="H6509" s="209" t="s">
        <v>12163</v>
      </c>
      <c r="I6509" s="209" t="s">
        <v>149</v>
      </c>
      <c r="J6509" s="209" t="s">
        <v>5447</v>
      </c>
      <c r="K6509" s="210">
        <v>71.72</v>
      </c>
      <c r="L6509" s="209" t="s">
        <v>5390</v>
      </c>
    </row>
    <row r="6510" spans="1:12" ht="13.5">
      <c r="A6510" s="209" t="s">
        <v>11933</v>
      </c>
      <c r="B6510" s="209" t="s">
        <v>11934</v>
      </c>
      <c r="C6510" s="209" t="s">
        <v>12154</v>
      </c>
      <c r="D6510" s="209" t="s">
        <v>12155</v>
      </c>
      <c r="E6510" s="210" t="s">
        <v>357</v>
      </c>
      <c r="F6510" s="209" t="s">
        <v>357</v>
      </c>
      <c r="G6510" s="209">
        <v>88788</v>
      </c>
      <c r="H6510" s="209" t="s">
        <v>12164</v>
      </c>
      <c r="I6510" s="209" t="s">
        <v>149</v>
      </c>
      <c r="J6510" s="209" t="s">
        <v>5447</v>
      </c>
      <c r="K6510" s="210">
        <v>293.23</v>
      </c>
      <c r="L6510" s="209" t="s">
        <v>5390</v>
      </c>
    </row>
    <row r="6511" spans="1:12" ht="13.5">
      <c r="A6511" s="209" t="s">
        <v>11933</v>
      </c>
      <c r="B6511" s="209" t="s">
        <v>11934</v>
      </c>
      <c r="C6511" s="209" t="s">
        <v>12154</v>
      </c>
      <c r="D6511" s="209" t="s">
        <v>12155</v>
      </c>
      <c r="E6511" s="210" t="s">
        <v>357</v>
      </c>
      <c r="F6511" s="209" t="s">
        <v>357</v>
      </c>
      <c r="G6511" s="209">
        <v>88789</v>
      </c>
      <c r="H6511" s="209" t="s">
        <v>12165</v>
      </c>
      <c r="I6511" s="209" t="s">
        <v>149</v>
      </c>
      <c r="J6511" s="209" t="s">
        <v>5447</v>
      </c>
      <c r="K6511" s="210">
        <v>348.9</v>
      </c>
      <c r="L6511" s="209" t="s">
        <v>5390</v>
      </c>
    </row>
    <row r="6512" spans="1:12" ht="13.5">
      <c r="A6512" s="209" t="s">
        <v>11933</v>
      </c>
      <c r="B6512" s="209" t="s">
        <v>11934</v>
      </c>
      <c r="C6512" s="209" t="s">
        <v>12154</v>
      </c>
      <c r="D6512" s="209" t="s">
        <v>12155</v>
      </c>
      <c r="E6512" s="210" t="s">
        <v>357</v>
      </c>
      <c r="F6512" s="209" t="s">
        <v>357</v>
      </c>
      <c r="G6512" s="209">
        <v>89045</v>
      </c>
      <c r="H6512" s="209" t="s">
        <v>12166</v>
      </c>
      <c r="I6512" s="209" t="s">
        <v>149</v>
      </c>
      <c r="J6512" s="209" t="s">
        <v>5447</v>
      </c>
      <c r="K6512" s="210">
        <v>61.19</v>
      </c>
      <c r="L6512" s="209" t="s">
        <v>5390</v>
      </c>
    </row>
    <row r="6513" spans="1:12" ht="13.5">
      <c r="A6513" s="209" t="s">
        <v>11933</v>
      </c>
      <c r="B6513" s="209" t="s">
        <v>11934</v>
      </c>
      <c r="C6513" s="209" t="s">
        <v>12154</v>
      </c>
      <c r="D6513" s="209" t="s">
        <v>12155</v>
      </c>
      <c r="E6513" s="210" t="s">
        <v>357</v>
      </c>
      <c r="F6513" s="209" t="s">
        <v>357</v>
      </c>
      <c r="G6513" s="209">
        <v>89170</v>
      </c>
      <c r="H6513" s="209" t="s">
        <v>12167</v>
      </c>
      <c r="I6513" s="209" t="s">
        <v>149</v>
      </c>
      <c r="J6513" s="209" t="s">
        <v>5447</v>
      </c>
      <c r="K6513" s="210">
        <v>61.19</v>
      </c>
      <c r="L6513" s="209" t="s">
        <v>5390</v>
      </c>
    </row>
    <row r="6514" spans="1:12" ht="13.5">
      <c r="A6514" s="209" t="s">
        <v>11933</v>
      </c>
      <c r="B6514" s="209" t="s">
        <v>11934</v>
      </c>
      <c r="C6514" s="209" t="s">
        <v>12154</v>
      </c>
      <c r="D6514" s="209" t="s">
        <v>12155</v>
      </c>
      <c r="E6514" s="210" t="s">
        <v>357</v>
      </c>
      <c r="F6514" s="209" t="s">
        <v>357</v>
      </c>
      <c r="G6514" s="209">
        <v>93393</v>
      </c>
      <c r="H6514" s="209" t="s">
        <v>12168</v>
      </c>
      <c r="I6514" s="209" t="s">
        <v>149</v>
      </c>
      <c r="J6514" s="209" t="s">
        <v>5447</v>
      </c>
      <c r="K6514" s="210">
        <v>50.61</v>
      </c>
      <c r="L6514" s="209" t="s">
        <v>5390</v>
      </c>
    </row>
    <row r="6515" spans="1:12" ht="13.5">
      <c r="A6515" s="209" t="s">
        <v>11933</v>
      </c>
      <c r="B6515" s="209" t="s">
        <v>11934</v>
      </c>
      <c r="C6515" s="209" t="s">
        <v>12154</v>
      </c>
      <c r="D6515" s="209" t="s">
        <v>12155</v>
      </c>
      <c r="E6515" s="210" t="s">
        <v>357</v>
      </c>
      <c r="F6515" s="209" t="s">
        <v>357</v>
      </c>
      <c r="G6515" s="209">
        <v>93395</v>
      </c>
      <c r="H6515" s="209" t="s">
        <v>12169</v>
      </c>
      <c r="I6515" s="209" t="s">
        <v>149</v>
      </c>
      <c r="J6515" s="209" t="s">
        <v>5447</v>
      </c>
      <c r="K6515" s="210">
        <v>54.63</v>
      </c>
      <c r="L6515" s="209" t="s">
        <v>5390</v>
      </c>
    </row>
    <row r="6516" spans="1:12" ht="13.5">
      <c r="A6516" s="209" t="s">
        <v>11933</v>
      </c>
      <c r="B6516" s="209" t="s">
        <v>11934</v>
      </c>
      <c r="C6516" s="209" t="s">
        <v>12154</v>
      </c>
      <c r="D6516" s="209" t="s">
        <v>12155</v>
      </c>
      <c r="E6516" s="210" t="s">
        <v>357</v>
      </c>
      <c r="F6516" s="209" t="s">
        <v>357</v>
      </c>
      <c r="G6516" s="209">
        <v>99195</v>
      </c>
      <c r="H6516" s="209" t="s">
        <v>12170</v>
      </c>
      <c r="I6516" s="209" t="s">
        <v>149</v>
      </c>
      <c r="J6516" s="209" t="s">
        <v>5447</v>
      </c>
      <c r="K6516" s="210">
        <v>61.8</v>
      </c>
      <c r="L6516" s="209" t="s">
        <v>5390</v>
      </c>
    </row>
    <row r="6517" spans="1:12" ht="13.5">
      <c r="A6517" s="209" t="s">
        <v>11933</v>
      </c>
      <c r="B6517" s="209" t="s">
        <v>11934</v>
      </c>
      <c r="C6517" s="209" t="s">
        <v>12154</v>
      </c>
      <c r="D6517" s="209" t="s">
        <v>12155</v>
      </c>
      <c r="E6517" s="210" t="s">
        <v>357</v>
      </c>
      <c r="F6517" s="209" t="s">
        <v>357</v>
      </c>
      <c r="G6517" s="209">
        <v>99198</v>
      </c>
      <c r="H6517" s="209" t="s">
        <v>12171</v>
      </c>
      <c r="I6517" s="209" t="s">
        <v>149</v>
      </c>
      <c r="J6517" s="209" t="s">
        <v>5447</v>
      </c>
      <c r="K6517" s="210">
        <v>65.819999999999993</v>
      </c>
      <c r="L6517" s="209" t="s">
        <v>5390</v>
      </c>
    </row>
    <row r="6518" spans="1:12" ht="13.5">
      <c r="A6518" s="209" t="s">
        <v>11933</v>
      </c>
      <c r="B6518" s="209" t="s">
        <v>11934</v>
      </c>
      <c r="C6518" s="209" t="s">
        <v>12154</v>
      </c>
      <c r="D6518" s="209" t="s">
        <v>12155</v>
      </c>
      <c r="E6518" s="210" t="s">
        <v>357</v>
      </c>
      <c r="F6518" s="209" t="s">
        <v>357</v>
      </c>
      <c r="G6518" s="209">
        <v>104611</v>
      </c>
      <c r="H6518" s="209" t="s">
        <v>12172</v>
      </c>
      <c r="I6518" s="209" t="s">
        <v>149</v>
      </c>
      <c r="J6518" s="209" t="s">
        <v>5447</v>
      </c>
      <c r="K6518" s="210">
        <v>81.12</v>
      </c>
      <c r="L6518" s="209" t="s">
        <v>5390</v>
      </c>
    </row>
    <row r="6519" spans="1:12" ht="13.5">
      <c r="A6519" s="209" t="s">
        <v>11933</v>
      </c>
      <c r="B6519" s="209" t="s">
        <v>11934</v>
      </c>
      <c r="C6519" s="209" t="s">
        <v>12154</v>
      </c>
      <c r="D6519" s="209" t="s">
        <v>12155</v>
      </c>
      <c r="E6519" s="210" t="s">
        <v>357</v>
      </c>
      <c r="F6519" s="209" t="s">
        <v>357</v>
      </c>
      <c r="G6519" s="209">
        <v>104612</v>
      </c>
      <c r="H6519" s="209" t="s">
        <v>12173</v>
      </c>
      <c r="I6519" s="209" t="s">
        <v>149</v>
      </c>
      <c r="J6519" s="209" t="s">
        <v>5447</v>
      </c>
      <c r="K6519" s="210">
        <v>81.59</v>
      </c>
      <c r="L6519" s="209" t="s">
        <v>5390</v>
      </c>
    </row>
    <row r="6520" spans="1:12" ht="13.5">
      <c r="A6520" s="209" t="s">
        <v>11933</v>
      </c>
      <c r="B6520" s="209" t="s">
        <v>11934</v>
      </c>
      <c r="C6520" s="209" t="s">
        <v>12154</v>
      </c>
      <c r="D6520" s="209" t="s">
        <v>12155</v>
      </c>
      <c r="E6520" s="210" t="s">
        <v>357</v>
      </c>
      <c r="F6520" s="209" t="s">
        <v>357</v>
      </c>
      <c r="G6520" s="209">
        <v>104613</v>
      </c>
      <c r="H6520" s="209" t="s">
        <v>12174</v>
      </c>
      <c r="I6520" s="209" t="s">
        <v>149</v>
      </c>
      <c r="J6520" s="209" t="s">
        <v>5447</v>
      </c>
      <c r="K6520" s="210">
        <v>63</v>
      </c>
      <c r="L6520" s="209" t="s">
        <v>5390</v>
      </c>
    </row>
    <row r="6521" spans="1:12" ht="13.5">
      <c r="A6521" s="209" t="s">
        <v>11933</v>
      </c>
      <c r="B6521" s="209" t="s">
        <v>11934</v>
      </c>
      <c r="C6521" s="209" t="s">
        <v>12154</v>
      </c>
      <c r="D6521" s="209" t="s">
        <v>12155</v>
      </c>
      <c r="E6521" s="210" t="s">
        <v>357</v>
      </c>
      <c r="F6521" s="209" t="s">
        <v>357</v>
      </c>
      <c r="G6521" s="209">
        <v>104614</v>
      </c>
      <c r="H6521" s="209" t="s">
        <v>12175</v>
      </c>
      <c r="I6521" s="209" t="s">
        <v>149</v>
      </c>
      <c r="J6521" s="209" t="s">
        <v>5447</v>
      </c>
      <c r="K6521" s="210">
        <v>68.36</v>
      </c>
      <c r="L6521" s="209" t="s">
        <v>5390</v>
      </c>
    </row>
    <row r="6522" spans="1:12" ht="13.5">
      <c r="A6522" s="209" t="s">
        <v>11933</v>
      </c>
      <c r="B6522" s="209" t="s">
        <v>11934</v>
      </c>
      <c r="C6522" s="209" t="s">
        <v>12154</v>
      </c>
      <c r="D6522" s="209" t="s">
        <v>12155</v>
      </c>
      <c r="E6522" s="210" t="s">
        <v>357</v>
      </c>
      <c r="F6522" s="209" t="s">
        <v>357</v>
      </c>
      <c r="G6522" s="209">
        <v>104615</v>
      </c>
      <c r="H6522" s="209" t="s">
        <v>12176</v>
      </c>
      <c r="I6522" s="209" t="s">
        <v>149</v>
      </c>
      <c r="J6522" s="209" t="s">
        <v>5447</v>
      </c>
      <c r="K6522" s="210">
        <v>203.51</v>
      </c>
      <c r="L6522" s="209" t="s">
        <v>5390</v>
      </c>
    </row>
    <row r="6523" spans="1:12" ht="13.5">
      <c r="A6523" s="209" t="s">
        <v>11933</v>
      </c>
      <c r="B6523" s="209" t="s">
        <v>11934</v>
      </c>
      <c r="C6523" s="209" t="s">
        <v>12154</v>
      </c>
      <c r="D6523" s="209" t="s">
        <v>12155</v>
      </c>
      <c r="E6523" s="210" t="s">
        <v>357</v>
      </c>
      <c r="F6523" s="209" t="s">
        <v>357</v>
      </c>
      <c r="G6523" s="209">
        <v>104616</v>
      </c>
      <c r="H6523" s="209" t="s">
        <v>12177</v>
      </c>
      <c r="I6523" s="209" t="s">
        <v>149</v>
      </c>
      <c r="J6523" s="209" t="s">
        <v>5447</v>
      </c>
      <c r="K6523" s="210">
        <v>295.27999999999997</v>
      </c>
      <c r="L6523" s="209" t="s">
        <v>5390</v>
      </c>
    </row>
    <row r="6524" spans="1:12" ht="13.5">
      <c r="A6524" s="209" t="s">
        <v>11933</v>
      </c>
      <c r="B6524" s="209" t="s">
        <v>11934</v>
      </c>
      <c r="C6524" s="209" t="s">
        <v>12154</v>
      </c>
      <c r="D6524" s="209" t="s">
        <v>12155</v>
      </c>
      <c r="E6524" s="210" t="s">
        <v>357</v>
      </c>
      <c r="F6524" s="209" t="s">
        <v>357</v>
      </c>
      <c r="G6524" s="209">
        <v>104617</v>
      </c>
      <c r="H6524" s="209" t="s">
        <v>12178</v>
      </c>
      <c r="I6524" s="209" t="s">
        <v>149</v>
      </c>
      <c r="J6524" s="209" t="s">
        <v>5447</v>
      </c>
      <c r="K6524" s="210">
        <v>211.61</v>
      </c>
      <c r="L6524" s="209" t="s">
        <v>5390</v>
      </c>
    </row>
    <row r="6525" spans="1:12" ht="13.5">
      <c r="A6525" s="209" t="s">
        <v>11933</v>
      </c>
      <c r="B6525" s="209" t="s">
        <v>11934</v>
      </c>
      <c r="C6525" s="209" t="s">
        <v>12154</v>
      </c>
      <c r="D6525" s="209" t="s">
        <v>12155</v>
      </c>
      <c r="E6525" s="210" t="s">
        <v>357</v>
      </c>
      <c r="F6525" s="209" t="s">
        <v>357</v>
      </c>
      <c r="G6525" s="209">
        <v>104618</v>
      </c>
      <c r="H6525" s="209" t="s">
        <v>12179</v>
      </c>
      <c r="I6525" s="209" t="s">
        <v>149</v>
      </c>
      <c r="J6525" s="209" t="s">
        <v>5447</v>
      </c>
      <c r="K6525" s="210">
        <v>303.38</v>
      </c>
      <c r="L6525" s="209" t="s">
        <v>5390</v>
      </c>
    </row>
    <row r="6526" spans="1:12" ht="13.5">
      <c r="A6526" s="209" t="s">
        <v>11933</v>
      </c>
      <c r="B6526" s="209" t="s">
        <v>11934</v>
      </c>
      <c r="C6526" s="209" t="s">
        <v>12154</v>
      </c>
      <c r="D6526" s="209" t="s">
        <v>12155</v>
      </c>
      <c r="E6526" s="210" t="s">
        <v>357</v>
      </c>
      <c r="F6526" s="209" t="s">
        <v>357</v>
      </c>
      <c r="G6526" s="209">
        <v>104619</v>
      </c>
      <c r="H6526" s="209" t="s">
        <v>12180</v>
      </c>
      <c r="I6526" s="209" t="s">
        <v>148</v>
      </c>
      <c r="J6526" s="209" t="s">
        <v>5447</v>
      </c>
      <c r="K6526" s="210">
        <v>19.760000000000002</v>
      </c>
      <c r="L6526" s="209" t="s">
        <v>5390</v>
      </c>
    </row>
    <row r="6527" spans="1:12" ht="13.5">
      <c r="A6527" s="209" t="s">
        <v>11933</v>
      </c>
      <c r="B6527" s="209" t="s">
        <v>11934</v>
      </c>
      <c r="C6527" s="209" t="s">
        <v>12181</v>
      </c>
      <c r="D6527" s="209" t="s">
        <v>12182</v>
      </c>
      <c r="E6527" s="210" t="s">
        <v>357</v>
      </c>
      <c r="F6527" s="209" t="s">
        <v>357</v>
      </c>
      <c r="G6527" s="209">
        <v>101965</v>
      </c>
      <c r="H6527" s="209" t="s">
        <v>12183</v>
      </c>
      <c r="I6527" s="209" t="s">
        <v>148</v>
      </c>
      <c r="J6527" s="209" t="s">
        <v>5447</v>
      </c>
      <c r="K6527" s="210">
        <v>120.86</v>
      </c>
      <c r="L6527" s="209" t="s">
        <v>5390</v>
      </c>
    </row>
    <row r="6528" spans="1:12" ht="13.5">
      <c r="A6528" s="209" t="s">
        <v>11933</v>
      </c>
      <c r="B6528" s="209" t="s">
        <v>11934</v>
      </c>
      <c r="C6528" s="209" t="s">
        <v>12184</v>
      </c>
      <c r="D6528" s="209" t="s">
        <v>12185</v>
      </c>
      <c r="E6528" s="210" t="s">
        <v>357</v>
      </c>
      <c r="F6528" s="209" t="s">
        <v>357</v>
      </c>
      <c r="G6528" s="209">
        <v>101966</v>
      </c>
      <c r="H6528" s="209" t="s">
        <v>12186</v>
      </c>
      <c r="I6528" s="209" t="s">
        <v>148</v>
      </c>
      <c r="J6528" s="209" t="s">
        <v>5447</v>
      </c>
      <c r="K6528" s="210">
        <v>157.94999999999999</v>
      </c>
      <c r="L6528" s="209" t="s">
        <v>5390</v>
      </c>
    </row>
    <row r="6529" spans="1:12" ht="13.5">
      <c r="A6529" s="209" t="s">
        <v>11933</v>
      </c>
      <c r="B6529" s="209" t="s">
        <v>11934</v>
      </c>
      <c r="C6529" s="209" t="s">
        <v>12184</v>
      </c>
      <c r="D6529" s="209" t="s">
        <v>12185</v>
      </c>
      <c r="E6529" s="210" t="s">
        <v>357</v>
      </c>
      <c r="F6529" s="209" t="s">
        <v>357</v>
      </c>
      <c r="G6529" s="209">
        <v>101979</v>
      </c>
      <c r="H6529" s="209" t="s">
        <v>12187</v>
      </c>
      <c r="I6529" s="209" t="s">
        <v>148</v>
      </c>
      <c r="J6529" s="209" t="s">
        <v>5447</v>
      </c>
      <c r="K6529" s="210">
        <v>48.89</v>
      </c>
      <c r="L6529" s="209" t="s">
        <v>5390</v>
      </c>
    </row>
    <row r="6530" spans="1:12" ht="13.5">
      <c r="A6530" s="209" t="s">
        <v>11933</v>
      </c>
      <c r="B6530" s="209" t="s">
        <v>11934</v>
      </c>
      <c r="C6530" s="209" t="s">
        <v>12188</v>
      </c>
      <c r="D6530" s="209" t="s">
        <v>12189</v>
      </c>
      <c r="E6530" s="210" t="s">
        <v>357</v>
      </c>
      <c r="F6530" s="209" t="s">
        <v>357</v>
      </c>
      <c r="G6530" s="209">
        <v>96112</v>
      </c>
      <c r="H6530" s="209" t="s">
        <v>12190</v>
      </c>
      <c r="I6530" s="209" t="s">
        <v>149</v>
      </c>
      <c r="J6530" s="209" t="s">
        <v>5447</v>
      </c>
      <c r="K6530" s="210">
        <v>130.04</v>
      </c>
      <c r="L6530" s="209" t="s">
        <v>5390</v>
      </c>
    </row>
    <row r="6531" spans="1:12" ht="13.5">
      <c r="A6531" s="209" t="s">
        <v>11933</v>
      </c>
      <c r="B6531" s="209" t="s">
        <v>11934</v>
      </c>
      <c r="C6531" s="209" t="s">
        <v>12188</v>
      </c>
      <c r="D6531" s="209" t="s">
        <v>12189</v>
      </c>
      <c r="E6531" s="210" t="s">
        <v>357</v>
      </c>
      <c r="F6531" s="209" t="s">
        <v>357</v>
      </c>
      <c r="G6531" s="209">
        <v>96117</v>
      </c>
      <c r="H6531" s="209" t="s">
        <v>12191</v>
      </c>
      <c r="I6531" s="209" t="s">
        <v>149</v>
      </c>
      <c r="J6531" s="209" t="s">
        <v>5447</v>
      </c>
      <c r="K6531" s="210">
        <v>163.9</v>
      </c>
      <c r="L6531" s="209" t="s">
        <v>5390</v>
      </c>
    </row>
    <row r="6532" spans="1:12" ht="13.5">
      <c r="A6532" s="209" t="s">
        <v>11933</v>
      </c>
      <c r="B6532" s="209" t="s">
        <v>11934</v>
      </c>
      <c r="C6532" s="209" t="s">
        <v>12188</v>
      </c>
      <c r="D6532" s="209" t="s">
        <v>12189</v>
      </c>
      <c r="E6532" s="210" t="s">
        <v>357</v>
      </c>
      <c r="F6532" s="209" t="s">
        <v>357</v>
      </c>
      <c r="G6532" s="209">
        <v>96122</v>
      </c>
      <c r="H6532" s="209" t="s">
        <v>12192</v>
      </c>
      <c r="I6532" s="209" t="s">
        <v>148</v>
      </c>
      <c r="J6532" s="209" t="s">
        <v>5447</v>
      </c>
      <c r="K6532" s="210">
        <v>38.049999999999997</v>
      </c>
      <c r="L6532" s="209" t="s">
        <v>5390</v>
      </c>
    </row>
    <row r="6533" spans="1:12" ht="13.5">
      <c r="A6533" s="209" t="s">
        <v>11933</v>
      </c>
      <c r="B6533" s="209" t="s">
        <v>11934</v>
      </c>
      <c r="C6533" s="209" t="s">
        <v>12193</v>
      </c>
      <c r="D6533" s="209" t="s">
        <v>12194</v>
      </c>
      <c r="E6533" s="210" t="s">
        <v>357</v>
      </c>
      <c r="F6533" s="209" t="s">
        <v>357</v>
      </c>
      <c r="G6533" s="209">
        <v>96109</v>
      </c>
      <c r="H6533" s="209" t="s">
        <v>12195</v>
      </c>
      <c r="I6533" s="209" t="s">
        <v>149</v>
      </c>
      <c r="J6533" s="209" t="s">
        <v>5389</v>
      </c>
      <c r="K6533" s="210">
        <v>40.17</v>
      </c>
      <c r="L6533" s="209" t="s">
        <v>5390</v>
      </c>
    </row>
    <row r="6534" spans="1:12" ht="13.5">
      <c r="A6534" s="209" t="s">
        <v>11933</v>
      </c>
      <c r="B6534" s="209" t="s">
        <v>11934</v>
      </c>
      <c r="C6534" s="209" t="s">
        <v>12193</v>
      </c>
      <c r="D6534" s="209" t="s">
        <v>12194</v>
      </c>
      <c r="E6534" s="210" t="s">
        <v>357</v>
      </c>
      <c r="F6534" s="209" t="s">
        <v>357</v>
      </c>
      <c r="G6534" s="209">
        <v>96110</v>
      </c>
      <c r="H6534" s="209" t="s">
        <v>12196</v>
      </c>
      <c r="I6534" s="209" t="s">
        <v>149</v>
      </c>
      <c r="J6534" s="209" t="s">
        <v>5389</v>
      </c>
      <c r="K6534" s="210">
        <v>72.09</v>
      </c>
      <c r="L6534" s="209" t="s">
        <v>5390</v>
      </c>
    </row>
    <row r="6535" spans="1:12" ht="13.5">
      <c r="A6535" s="209" t="s">
        <v>11933</v>
      </c>
      <c r="B6535" s="209" t="s">
        <v>11934</v>
      </c>
      <c r="C6535" s="209" t="s">
        <v>12193</v>
      </c>
      <c r="D6535" s="209" t="s">
        <v>12194</v>
      </c>
      <c r="E6535" s="210" t="s">
        <v>357</v>
      </c>
      <c r="F6535" s="209" t="s">
        <v>357</v>
      </c>
      <c r="G6535" s="209">
        <v>96113</v>
      </c>
      <c r="H6535" s="209" t="s">
        <v>12197</v>
      </c>
      <c r="I6535" s="209" t="s">
        <v>149</v>
      </c>
      <c r="J6535" s="209" t="s">
        <v>5389</v>
      </c>
      <c r="K6535" s="210">
        <v>35.85</v>
      </c>
      <c r="L6535" s="209" t="s">
        <v>5390</v>
      </c>
    </row>
    <row r="6536" spans="1:12" ht="13.5">
      <c r="A6536" s="209" t="s">
        <v>11933</v>
      </c>
      <c r="B6536" s="209" t="s">
        <v>11934</v>
      </c>
      <c r="C6536" s="209" t="s">
        <v>12193</v>
      </c>
      <c r="D6536" s="209" t="s">
        <v>12194</v>
      </c>
      <c r="E6536" s="210" t="s">
        <v>357</v>
      </c>
      <c r="F6536" s="209" t="s">
        <v>357</v>
      </c>
      <c r="G6536" s="209">
        <v>96114</v>
      </c>
      <c r="H6536" s="209" t="s">
        <v>12198</v>
      </c>
      <c r="I6536" s="209" t="s">
        <v>149</v>
      </c>
      <c r="J6536" s="209" t="s">
        <v>5389</v>
      </c>
      <c r="K6536" s="210">
        <v>76.39</v>
      </c>
      <c r="L6536" s="209" t="s">
        <v>5390</v>
      </c>
    </row>
    <row r="6537" spans="1:12" ht="13.5">
      <c r="A6537" s="209" t="s">
        <v>11933</v>
      </c>
      <c r="B6537" s="209" t="s">
        <v>11934</v>
      </c>
      <c r="C6537" s="209" t="s">
        <v>12193</v>
      </c>
      <c r="D6537" s="209" t="s">
        <v>12194</v>
      </c>
      <c r="E6537" s="210" t="s">
        <v>357</v>
      </c>
      <c r="F6537" s="209" t="s">
        <v>357</v>
      </c>
      <c r="G6537" s="209">
        <v>96120</v>
      </c>
      <c r="H6537" s="209" t="s">
        <v>12199</v>
      </c>
      <c r="I6537" s="209" t="s">
        <v>148</v>
      </c>
      <c r="J6537" s="209" t="s">
        <v>5447</v>
      </c>
      <c r="K6537" s="210">
        <v>2.9</v>
      </c>
      <c r="L6537" s="209" t="s">
        <v>5390</v>
      </c>
    </row>
    <row r="6538" spans="1:12" ht="13.5">
      <c r="A6538" s="209" t="s">
        <v>11933</v>
      </c>
      <c r="B6538" s="209" t="s">
        <v>11934</v>
      </c>
      <c r="C6538" s="209" t="s">
        <v>12193</v>
      </c>
      <c r="D6538" s="209" t="s">
        <v>12194</v>
      </c>
      <c r="E6538" s="210" t="s">
        <v>357</v>
      </c>
      <c r="F6538" s="209" t="s">
        <v>357</v>
      </c>
      <c r="G6538" s="209">
        <v>96123</v>
      </c>
      <c r="H6538" s="209" t="s">
        <v>12200</v>
      </c>
      <c r="I6538" s="209" t="s">
        <v>148</v>
      </c>
      <c r="J6538" s="209" t="s">
        <v>5389</v>
      </c>
      <c r="K6538" s="210">
        <v>33.72</v>
      </c>
      <c r="L6538" s="209" t="s">
        <v>5390</v>
      </c>
    </row>
    <row r="6539" spans="1:12" ht="13.5">
      <c r="A6539" s="209" t="s">
        <v>11933</v>
      </c>
      <c r="B6539" s="209" t="s">
        <v>11934</v>
      </c>
      <c r="C6539" s="209" t="s">
        <v>12193</v>
      </c>
      <c r="D6539" s="209" t="s">
        <v>12194</v>
      </c>
      <c r="E6539" s="210" t="s">
        <v>357</v>
      </c>
      <c r="F6539" s="209" t="s">
        <v>357</v>
      </c>
      <c r="G6539" s="209">
        <v>99054</v>
      </c>
      <c r="H6539" s="209" t="s">
        <v>12201</v>
      </c>
      <c r="I6539" s="209" t="s">
        <v>149</v>
      </c>
      <c r="J6539" s="209" t="s">
        <v>5389</v>
      </c>
      <c r="K6539" s="210">
        <v>49.1</v>
      </c>
      <c r="L6539" s="209" t="s">
        <v>5390</v>
      </c>
    </row>
    <row r="6540" spans="1:12" ht="13.5">
      <c r="A6540" s="209" t="s">
        <v>11933</v>
      </c>
      <c r="B6540" s="209" t="s">
        <v>11934</v>
      </c>
      <c r="C6540" s="209" t="s">
        <v>12202</v>
      </c>
      <c r="D6540" s="209" t="s">
        <v>12203</v>
      </c>
      <c r="E6540" s="210" t="s">
        <v>357</v>
      </c>
      <c r="F6540" s="209" t="s">
        <v>357</v>
      </c>
      <c r="G6540" s="209">
        <v>96111</v>
      </c>
      <c r="H6540" s="209" t="s">
        <v>12204</v>
      </c>
      <c r="I6540" s="209" t="s">
        <v>149</v>
      </c>
      <c r="J6540" s="209" t="s">
        <v>5389</v>
      </c>
      <c r="K6540" s="210">
        <v>61.52</v>
      </c>
      <c r="L6540" s="209" t="s">
        <v>5390</v>
      </c>
    </row>
    <row r="6541" spans="1:12" ht="13.5">
      <c r="A6541" s="209" t="s">
        <v>11933</v>
      </c>
      <c r="B6541" s="209" t="s">
        <v>11934</v>
      </c>
      <c r="C6541" s="209" t="s">
        <v>12202</v>
      </c>
      <c r="D6541" s="209" t="s">
        <v>12203</v>
      </c>
      <c r="E6541" s="210" t="s">
        <v>357</v>
      </c>
      <c r="F6541" s="209" t="s">
        <v>357</v>
      </c>
      <c r="G6541" s="209">
        <v>96116</v>
      </c>
      <c r="H6541" s="209" t="s">
        <v>12205</v>
      </c>
      <c r="I6541" s="209" t="s">
        <v>149</v>
      </c>
      <c r="J6541" s="209" t="s">
        <v>5389</v>
      </c>
      <c r="K6541" s="210">
        <v>68.81</v>
      </c>
      <c r="L6541" s="209" t="s">
        <v>5390</v>
      </c>
    </row>
    <row r="6542" spans="1:12" ht="13.5">
      <c r="A6542" s="209" t="s">
        <v>11933</v>
      </c>
      <c r="B6542" s="209" t="s">
        <v>11934</v>
      </c>
      <c r="C6542" s="209" t="s">
        <v>12202</v>
      </c>
      <c r="D6542" s="209" t="s">
        <v>12203</v>
      </c>
      <c r="E6542" s="210" t="s">
        <v>357</v>
      </c>
      <c r="F6542" s="209" t="s">
        <v>357</v>
      </c>
      <c r="G6542" s="209">
        <v>96121</v>
      </c>
      <c r="H6542" s="209" t="s">
        <v>12206</v>
      </c>
      <c r="I6542" s="209" t="s">
        <v>148</v>
      </c>
      <c r="J6542" s="209" t="s">
        <v>5389</v>
      </c>
      <c r="K6542" s="210">
        <v>11.56</v>
      </c>
      <c r="L6542" s="209" t="s">
        <v>5390</v>
      </c>
    </row>
    <row r="6543" spans="1:12" ht="13.5">
      <c r="A6543" s="209" t="s">
        <v>11933</v>
      </c>
      <c r="B6543" s="209" t="s">
        <v>11934</v>
      </c>
      <c r="C6543" s="209" t="s">
        <v>12202</v>
      </c>
      <c r="D6543" s="209" t="s">
        <v>12203</v>
      </c>
      <c r="E6543" s="210" t="s">
        <v>357</v>
      </c>
      <c r="F6543" s="209" t="s">
        <v>357</v>
      </c>
      <c r="G6543" s="209">
        <v>96485</v>
      </c>
      <c r="H6543" s="209" t="s">
        <v>12207</v>
      </c>
      <c r="I6543" s="209" t="s">
        <v>149</v>
      </c>
      <c r="J6543" s="209" t="s">
        <v>5389</v>
      </c>
      <c r="K6543" s="210">
        <v>72.23</v>
      </c>
      <c r="L6543" s="209" t="s">
        <v>5390</v>
      </c>
    </row>
    <row r="6544" spans="1:12" ht="13.5">
      <c r="A6544" s="209" t="s">
        <v>11933</v>
      </c>
      <c r="B6544" s="209" t="s">
        <v>11934</v>
      </c>
      <c r="C6544" s="209" t="s">
        <v>12202</v>
      </c>
      <c r="D6544" s="209" t="s">
        <v>12203</v>
      </c>
      <c r="E6544" s="210" t="s">
        <v>357</v>
      </c>
      <c r="F6544" s="209" t="s">
        <v>357</v>
      </c>
      <c r="G6544" s="209">
        <v>96486</v>
      </c>
      <c r="H6544" s="209" t="s">
        <v>12208</v>
      </c>
      <c r="I6544" s="209" t="s">
        <v>149</v>
      </c>
      <c r="J6544" s="209" t="s">
        <v>5389</v>
      </c>
      <c r="K6544" s="210">
        <v>80.17</v>
      </c>
      <c r="L6544" s="209" t="s">
        <v>5390</v>
      </c>
    </row>
    <row r="6545" spans="1:12" ht="13.5">
      <c r="A6545" s="209" t="s">
        <v>11933</v>
      </c>
      <c r="B6545" s="209" t="s">
        <v>11934</v>
      </c>
      <c r="C6545" s="209" t="s">
        <v>12209</v>
      </c>
      <c r="D6545" s="209" t="s">
        <v>12210</v>
      </c>
      <c r="E6545" s="210" t="s">
        <v>357</v>
      </c>
      <c r="F6545" s="209" t="s">
        <v>357</v>
      </c>
      <c r="G6545" s="209">
        <v>91515</v>
      </c>
      <c r="H6545" s="209" t="s">
        <v>12211</v>
      </c>
      <c r="I6545" s="209" t="s">
        <v>149</v>
      </c>
      <c r="J6545" s="209" t="s">
        <v>5447</v>
      </c>
      <c r="K6545" s="210">
        <v>5.1100000000000003</v>
      </c>
      <c r="L6545" s="209" t="s">
        <v>5390</v>
      </c>
    </row>
    <row r="6546" spans="1:12" ht="13.5">
      <c r="A6546" s="209" t="s">
        <v>11933</v>
      </c>
      <c r="B6546" s="209" t="s">
        <v>11934</v>
      </c>
      <c r="C6546" s="209" t="s">
        <v>12209</v>
      </c>
      <c r="D6546" s="209" t="s">
        <v>12210</v>
      </c>
      <c r="E6546" s="210" t="s">
        <v>357</v>
      </c>
      <c r="F6546" s="209" t="s">
        <v>357</v>
      </c>
      <c r="G6546" s="209">
        <v>91519</v>
      </c>
      <c r="H6546" s="209" t="s">
        <v>12212</v>
      </c>
      <c r="I6546" s="209" t="s">
        <v>149</v>
      </c>
      <c r="J6546" s="209" t="s">
        <v>5447</v>
      </c>
      <c r="K6546" s="210">
        <v>6.82</v>
      </c>
      <c r="L6546" s="209" t="s">
        <v>5390</v>
      </c>
    </row>
    <row r="6547" spans="1:12" ht="13.5">
      <c r="A6547" s="209" t="s">
        <v>11933</v>
      </c>
      <c r="B6547" s="209" t="s">
        <v>11934</v>
      </c>
      <c r="C6547" s="209" t="s">
        <v>12209</v>
      </c>
      <c r="D6547" s="209" t="s">
        <v>12210</v>
      </c>
      <c r="E6547" s="210" t="s">
        <v>357</v>
      </c>
      <c r="F6547" s="209" t="s">
        <v>357</v>
      </c>
      <c r="G6547" s="209">
        <v>91520</v>
      </c>
      <c r="H6547" s="209" t="s">
        <v>12213</v>
      </c>
      <c r="I6547" s="209" t="s">
        <v>149</v>
      </c>
      <c r="J6547" s="209" t="s">
        <v>5447</v>
      </c>
      <c r="K6547" s="210">
        <v>1.94</v>
      </c>
      <c r="L6547" s="209" t="s">
        <v>5390</v>
      </c>
    </row>
    <row r="6548" spans="1:12" ht="13.5">
      <c r="A6548" s="209" t="s">
        <v>11933</v>
      </c>
      <c r="B6548" s="209" t="s">
        <v>11934</v>
      </c>
      <c r="C6548" s="209" t="s">
        <v>12209</v>
      </c>
      <c r="D6548" s="209" t="s">
        <v>12210</v>
      </c>
      <c r="E6548" s="210" t="s">
        <v>357</v>
      </c>
      <c r="F6548" s="209" t="s">
        <v>357</v>
      </c>
      <c r="G6548" s="209">
        <v>91522</v>
      </c>
      <c r="H6548" s="209" t="s">
        <v>12214</v>
      </c>
      <c r="I6548" s="209" t="s">
        <v>149</v>
      </c>
      <c r="J6548" s="209" t="s">
        <v>5447</v>
      </c>
      <c r="K6548" s="210">
        <v>2.65</v>
      </c>
      <c r="L6548" s="209" t="s">
        <v>5390</v>
      </c>
    </row>
    <row r="6549" spans="1:12" ht="13.5">
      <c r="A6549" s="209" t="s">
        <v>11933</v>
      </c>
      <c r="B6549" s="209" t="s">
        <v>11934</v>
      </c>
      <c r="C6549" s="209" t="s">
        <v>12209</v>
      </c>
      <c r="D6549" s="209" t="s">
        <v>12210</v>
      </c>
      <c r="E6549" s="210" t="s">
        <v>357</v>
      </c>
      <c r="F6549" s="209" t="s">
        <v>357</v>
      </c>
      <c r="G6549" s="209">
        <v>91525</v>
      </c>
      <c r="H6549" s="209" t="s">
        <v>12215</v>
      </c>
      <c r="I6549" s="209" t="s">
        <v>149</v>
      </c>
      <c r="J6549" s="209" t="s">
        <v>5447</v>
      </c>
      <c r="K6549" s="210">
        <v>7.52</v>
      </c>
      <c r="L6549" s="209" t="s">
        <v>5390</v>
      </c>
    </row>
    <row r="6550" spans="1:12" ht="13.5">
      <c r="A6550" s="209" t="s">
        <v>11933</v>
      </c>
      <c r="B6550" s="209" t="s">
        <v>11934</v>
      </c>
      <c r="C6550" s="209" t="s">
        <v>12209</v>
      </c>
      <c r="D6550" s="209" t="s">
        <v>12210</v>
      </c>
      <c r="E6550" s="210" t="s">
        <v>357</v>
      </c>
      <c r="F6550" s="209" t="s">
        <v>357</v>
      </c>
      <c r="G6550" s="209">
        <v>104412</v>
      </c>
      <c r="H6550" s="209" t="s">
        <v>12216</v>
      </c>
      <c r="I6550" s="209" t="s">
        <v>149</v>
      </c>
      <c r="J6550" s="209" t="s">
        <v>5447</v>
      </c>
      <c r="K6550" s="210">
        <v>2.38</v>
      </c>
      <c r="L6550" s="209" t="s">
        <v>5390</v>
      </c>
    </row>
    <row r="6551" spans="1:12" ht="13.5">
      <c r="A6551" s="209" t="s">
        <v>11933</v>
      </c>
      <c r="B6551" s="209" t="s">
        <v>11934</v>
      </c>
      <c r="C6551" s="209" t="s">
        <v>12209</v>
      </c>
      <c r="D6551" s="209" t="s">
        <v>12210</v>
      </c>
      <c r="E6551" s="210" t="s">
        <v>357</v>
      </c>
      <c r="F6551" s="209" t="s">
        <v>357</v>
      </c>
      <c r="G6551" s="209">
        <v>104413</v>
      </c>
      <c r="H6551" s="209" t="s">
        <v>12217</v>
      </c>
      <c r="I6551" s="209" t="s">
        <v>149</v>
      </c>
      <c r="J6551" s="209" t="s">
        <v>5447</v>
      </c>
      <c r="K6551" s="210">
        <v>4.13</v>
      </c>
      <c r="L6551" s="209" t="s">
        <v>5390</v>
      </c>
    </row>
    <row r="6552" spans="1:12" ht="13.5">
      <c r="A6552" s="209" t="s">
        <v>11933</v>
      </c>
      <c r="B6552" s="209" t="s">
        <v>11934</v>
      </c>
      <c r="C6552" s="209" t="s">
        <v>12209</v>
      </c>
      <c r="D6552" s="209" t="s">
        <v>12210</v>
      </c>
      <c r="E6552" s="210" t="s">
        <v>357</v>
      </c>
      <c r="F6552" s="209" t="s">
        <v>357</v>
      </c>
      <c r="G6552" s="209">
        <v>104414</v>
      </c>
      <c r="H6552" s="209" t="s">
        <v>12218</v>
      </c>
      <c r="I6552" s="209" t="s">
        <v>149</v>
      </c>
      <c r="J6552" s="209" t="s">
        <v>5447</v>
      </c>
      <c r="K6552" s="210">
        <v>6.92</v>
      </c>
      <c r="L6552" s="209" t="s">
        <v>5390</v>
      </c>
    </row>
    <row r="6553" spans="1:12" ht="13.5">
      <c r="A6553" s="209" t="s">
        <v>11933</v>
      </c>
      <c r="B6553" s="209" t="s">
        <v>11934</v>
      </c>
      <c r="C6553" s="209" t="s">
        <v>12209</v>
      </c>
      <c r="D6553" s="209" t="s">
        <v>12210</v>
      </c>
      <c r="E6553" s="210" t="s">
        <v>357</v>
      </c>
      <c r="F6553" s="209" t="s">
        <v>357</v>
      </c>
      <c r="G6553" s="209">
        <v>104415</v>
      </c>
      <c r="H6553" s="209" t="s">
        <v>12219</v>
      </c>
      <c r="I6553" s="209" t="s">
        <v>149</v>
      </c>
      <c r="J6553" s="209" t="s">
        <v>5447</v>
      </c>
      <c r="K6553" s="210">
        <v>10.84</v>
      </c>
      <c r="L6553" s="209" t="s">
        <v>5390</v>
      </c>
    </row>
    <row r="6554" spans="1:12" ht="13.5">
      <c r="A6554" s="209" t="s">
        <v>11933</v>
      </c>
      <c r="B6554" s="209" t="s">
        <v>11934</v>
      </c>
      <c r="C6554" s="209" t="s">
        <v>12209</v>
      </c>
      <c r="D6554" s="209" t="s">
        <v>12210</v>
      </c>
      <c r="E6554" s="210" t="s">
        <v>357</v>
      </c>
      <c r="F6554" s="209" t="s">
        <v>357</v>
      </c>
      <c r="G6554" s="209">
        <v>104416</v>
      </c>
      <c r="H6554" s="209" t="s">
        <v>12220</v>
      </c>
      <c r="I6554" s="209" t="s">
        <v>149</v>
      </c>
      <c r="J6554" s="209" t="s">
        <v>5447</v>
      </c>
      <c r="K6554" s="210">
        <v>1.67</v>
      </c>
      <c r="L6554" s="209" t="s">
        <v>5390</v>
      </c>
    </row>
    <row r="6555" spans="1:12" ht="13.5">
      <c r="A6555" s="209" t="s">
        <v>11933</v>
      </c>
      <c r="B6555" s="209" t="s">
        <v>11934</v>
      </c>
      <c r="C6555" s="209" t="s">
        <v>12209</v>
      </c>
      <c r="D6555" s="209" t="s">
        <v>12210</v>
      </c>
      <c r="E6555" s="210" t="s">
        <v>357</v>
      </c>
      <c r="F6555" s="209" t="s">
        <v>357</v>
      </c>
      <c r="G6555" s="209">
        <v>104417</v>
      </c>
      <c r="H6555" s="209" t="s">
        <v>12221</v>
      </c>
      <c r="I6555" s="209" t="s">
        <v>149</v>
      </c>
      <c r="J6555" s="209" t="s">
        <v>5447</v>
      </c>
      <c r="K6555" s="210">
        <v>3.42</v>
      </c>
      <c r="L6555" s="209" t="s">
        <v>5390</v>
      </c>
    </row>
    <row r="6556" spans="1:12" ht="13.5">
      <c r="A6556" s="209" t="s">
        <v>11933</v>
      </c>
      <c r="B6556" s="209" t="s">
        <v>11934</v>
      </c>
      <c r="C6556" s="209" t="s">
        <v>12209</v>
      </c>
      <c r="D6556" s="209" t="s">
        <v>12210</v>
      </c>
      <c r="E6556" s="210" t="s">
        <v>357</v>
      </c>
      <c r="F6556" s="209" t="s">
        <v>357</v>
      </c>
      <c r="G6556" s="209">
        <v>104418</v>
      </c>
      <c r="H6556" s="209" t="s">
        <v>12222</v>
      </c>
      <c r="I6556" s="209" t="s">
        <v>149</v>
      </c>
      <c r="J6556" s="209" t="s">
        <v>5447</v>
      </c>
      <c r="K6556" s="210">
        <v>2.2799999999999998</v>
      </c>
      <c r="L6556" s="209" t="s">
        <v>5390</v>
      </c>
    </row>
    <row r="6557" spans="1:12" ht="13.5">
      <c r="A6557" s="209" t="s">
        <v>11933</v>
      </c>
      <c r="B6557" s="209" t="s">
        <v>11934</v>
      </c>
      <c r="C6557" s="209" t="s">
        <v>12209</v>
      </c>
      <c r="D6557" s="209" t="s">
        <v>12210</v>
      </c>
      <c r="E6557" s="210" t="s">
        <v>357</v>
      </c>
      <c r="F6557" s="209" t="s">
        <v>357</v>
      </c>
      <c r="G6557" s="209">
        <v>104419</v>
      </c>
      <c r="H6557" s="209" t="s">
        <v>12223</v>
      </c>
      <c r="I6557" s="209" t="s">
        <v>149</v>
      </c>
      <c r="J6557" s="209" t="s">
        <v>5447</v>
      </c>
      <c r="K6557" s="210">
        <v>9.08</v>
      </c>
      <c r="L6557" s="209" t="s">
        <v>5390</v>
      </c>
    </row>
    <row r="6558" spans="1:12" ht="13.5">
      <c r="A6558" s="209" t="s">
        <v>11933</v>
      </c>
      <c r="B6558" s="209" t="s">
        <v>11934</v>
      </c>
      <c r="C6558" s="209" t="s">
        <v>12209</v>
      </c>
      <c r="D6558" s="209" t="s">
        <v>12210</v>
      </c>
      <c r="E6558" s="210" t="s">
        <v>357</v>
      </c>
      <c r="F6558" s="209" t="s">
        <v>357</v>
      </c>
      <c r="G6558" s="209">
        <v>104420</v>
      </c>
      <c r="H6558" s="209" t="s">
        <v>12224</v>
      </c>
      <c r="I6558" s="209" t="s">
        <v>149</v>
      </c>
      <c r="J6558" s="209" t="s">
        <v>5447</v>
      </c>
      <c r="K6558" s="210">
        <v>8.1999999999999993</v>
      </c>
      <c r="L6558" s="209" t="s">
        <v>5390</v>
      </c>
    </row>
    <row r="6559" spans="1:12" ht="13.5">
      <c r="A6559" s="209" t="s">
        <v>11933</v>
      </c>
      <c r="B6559" s="209" t="s">
        <v>11934</v>
      </c>
      <c r="C6559" s="209" t="s">
        <v>12209</v>
      </c>
      <c r="D6559" s="209" t="s">
        <v>12210</v>
      </c>
      <c r="E6559" s="210" t="s">
        <v>357</v>
      </c>
      <c r="F6559" s="209" t="s">
        <v>357</v>
      </c>
      <c r="G6559" s="209">
        <v>104421</v>
      </c>
      <c r="H6559" s="209" t="s">
        <v>12225</v>
      </c>
      <c r="I6559" s="209" t="s">
        <v>149</v>
      </c>
      <c r="J6559" s="209" t="s">
        <v>5447</v>
      </c>
      <c r="K6559" s="210">
        <v>13.98</v>
      </c>
      <c r="L6559" s="209" t="s">
        <v>5390</v>
      </c>
    </row>
    <row r="6560" spans="1:12" ht="13.5">
      <c r="A6560" s="209" t="s">
        <v>11933</v>
      </c>
      <c r="B6560" s="209" t="s">
        <v>11934</v>
      </c>
      <c r="C6560" s="209" t="s">
        <v>12209</v>
      </c>
      <c r="D6560" s="209" t="s">
        <v>12210</v>
      </c>
      <c r="E6560" s="210" t="s">
        <v>357</v>
      </c>
      <c r="F6560" s="209" t="s">
        <v>357</v>
      </c>
      <c r="G6560" s="209">
        <v>104422</v>
      </c>
      <c r="H6560" s="209" t="s">
        <v>12226</v>
      </c>
      <c r="I6560" s="209" t="s">
        <v>149</v>
      </c>
      <c r="J6560" s="209" t="s">
        <v>5447</v>
      </c>
      <c r="K6560" s="210">
        <v>9.26</v>
      </c>
      <c r="L6560" s="209" t="s">
        <v>5390</v>
      </c>
    </row>
    <row r="6561" spans="1:12" ht="13.5">
      <c r="A6561" s="209" t="s">
        <v>11933</v>
      </c>
      <c r="B6561" s="209" t="s">
        <v>11934</v>
      </c>
      <c r="C6561" s="209" t="s">
        <v>12209</v>
      </c>
      <c r="D6561" s="209" t="s">
        <v>12210</v>
      </c>
      <c r="E6561" s="210" t="s">
        <v>357</v>
      </c>
      <c r="F6561" s="209" t="s">
        <v>357</v>
      </c>
      <c r="G6561" s="209">
        <v>104423</v>
      </c>
      <c r="H6561" s="209" t="s">
        <v>12227</v>
      </c>
      <c r="I6561" s="209" t="s">
        <v>149</v>
      </c>
      <c r="J6561" s="209" t="s">
        <v>5447</v>
      </c>
      <c r="K6561" s="210">
        <v>20.67</v>
      </c>
      <c r="L6561" s="209" t="s">
        <v>5390</v>
      </c>
    </row>
    <row r="6562" spans="1:12" ht="13.5">
      <c r="A6562" s="209" t="s">
        <v>11933</v>
      </c>
      <c r="B6562" s="209" t="s">
        <v>11934</v>
      </c>
      <c r="C6562" s="209" t="s">
        <v>12209</v>
      </c>
      <c r="D6562" s="209" t="s">
        <v>12210</v>
      </c>
      <c r="E6562" s="210" t="s">
        <v>357</v>
      </c>
      <c r="F6562" s="209" t="s">
        <v>357</v>
      </c>
      <c r="G6562" s="209">
        <v>104424</v>
      </c>
      <c r="H6562" s="209" t="s">
        <v>12228</v>
      </c>
      <c r="I6562" s="209" t="s">
        <v>149</v>
      </c>
      <c r="J6562" s="209" t="s">
        <v>5447</v>
      </c>
      <c r="K6562" s="210">
        <v>19.25</v>
      </c>
      <c r="L6562" s="209" t="s">
        <v>5390</v>
      </c>
    </row>
    <row r="6563" spans="1:12" ht="13.5">
      <c r="A6563" s="209" t="s">
        <v>11933</v>
      </c>
      <c r="B6563" s="209" t="s">
        <v>11934</v>
      </c>
      <c r="C6563" s="209" t="s">
        <v>12209</v>
      </c>
      <c r="D6563" s="209" t="s">
        <v>12210</v>
      </c>
      <c r="E6563" s="210" t="s">
        <v>357</v>
      </c>
      <c r="F6563" s="209" t="s">
        <v>357</v>
      </c>
      <c r="G6563" s="209">
        <v>104425</v>
      </c>
      <c r="H6563" s="209" t="s">
        <v>12229</v>
      </c>
      <c r="I6563" s="209" t="s">
        <v>149</v>
      </c>
      <c r="J6563" s="209" t="s">
        <v>5447</v>
      </c>
      <c r="K6563" s="210">
        <v>16.89</v>
      </c>
      <c r="L6563" s="209" t="s">
        <v>5390</v>
      </c>
    </row>
    <row r="6564" spans="1:12" ht="13.5">
      <c r="A6564" s="209" t="s">
        <v>8833</v>
      </c>
      <c r="B6564" s="209" t="s">
        <v>12230</v>
      </c>
      <c r="C6564" s="209" t="s">
        <v>12231</v>
      </c>
      <c r="D6564" s="209" t="s">
        <v>12232</v>
      </c>
      <c r="E6564" s="210" t="s">
        <v>357</v>
      </c>
      <c r="F6564" s="209" t="s">
        <v>357</v>
      </c>
      <c r="G6564" s="209">
        <v>87280</v>
      </c>
      <c r="H6564" s="209" t="s">
        <v>12233</v>
      </c>
      <c r="I6564" s="209" t="s">
        <v>152</v>
      </c>
      <c r="J6564" s="209" t="s">
        <v>5447</v>
      </c>
      <c r="K6564" s="210">
        <v>456.49</v>
      </c>
      <c r="L6564" s="209" t="s">
        <v>5390</v>
      </c>
    </row>
    <row r="6565" spans="1:12" ht="13.5">
      <c r="A6565" s="209" t="s">
        <v>8833</v>
      </c>
      <c r="B6565" s="209" t="s">
        <v>12230</v>
      </c>
      <c r="C6565" s="209" t="s">
        <v>12231</v>
      </c>
      <c r="D6565" s="209" t="s">
        <v>12232</v>
      </c>
      <c r="E6565" s="210" t="s">
        <v>357</v>
      </c>
      <c r="F6565" s="209" t="s">
        <v>357</v>
      </c>
      <c r="G6565" s="209">
        <v>87281</v>
      </c>
      <c r="H6565" s="209" t="s">
        <v>12234</v>
      </c>
      <c r="I6565" s="209" t="s">
        <v>152</v>
      </c>
      <c r="J6565" s="209" t="s">
        <v>5447</v>
      </c>
      <c r="K6565" s="210">
        <v>455.66</v>
      </c>
      <c r="L6565" s="209" t="s">
        <v>5390</v>
      </c>
    </row>
    <row r="6566" spans="1:12" ht="13.5">
      <c r="A6566" s="209" t="s">
        <v>8833</v>
      </c>
      <c r="B6566" s="209" t="s">
        <v>12230</v>
      </c>
      <c r="C6566" s="209" t="s">
        <v>12231</v>
      </c>
      <c r="D6566" s="209" t="s">
        <v>12232</v>
      </c>
      <c r="E6566" s="210" t="s">
        <v>357</v>
      </c>
      <c r="F6566" s="209" t="s">
        <v>357</v>
      </c>
      <c r="G6566" s="209">
        <v>87283</v>
      </c>
      <c r="H6566" s="209" t="s">
        <v>12235</v>
      </c>
      <c r="I6566" s="209" t="s">
        <v>152</v>
      </c>
      <c r="J6566" s="209" t="s">
        <v>5447</v>
      </c>
      <c r="K6566" s="210">
        <v>478.94</v>
      </c>
      <c r="L6566" s="209" t="s">
        <v>5390</v>
      </c>
    </row>
    <row r="6567" spans="1:12" ht="13.5">
      <c r="A6567" s="209" t="s">
        <v>8833</v>
      </c>
      <c r="B6567" s="209" t="s">
        <v>12230</v>
      </c>
      <c r="C6567" s="209" t="s">
        <v>12231</v>
      </c>
      <c r="D6567" s="209" t="s">
        <v>12232</v>
      </c>
      <c r="E6567" s="210" t="s">
        <v>357</v>
      </c>
      <c r="F6567" s="209" t="s">
        <v>357</v>
      </c>
      <c r="G6567" s="209">
        <v>87284</v>
      </c>
      <c r="H6567" s="209" t="s">
        <v>12236</v>
      </c>
      <c r="I6567" s="209" t="s">
        <v>152</v>
      </c>
      <c r="J6567" s="209" t="s">
        <v>5447</v>
      </c>
      <c r="K6567" s="210">
        <v>475.68</v>
      </c>
      <c r="L6567" s="209" t="s">
        <v>5390</v>
      </c>
    </row>
    <row r="6568" spans="1:12" ht="13.5">
      <c r="A6568" s="209" t="s">
        <v>8833</v>
      </c>
      <c r="B6568" s="209" t="s">
        <v>12230</v>
      </c>
      <c r="C6568" s="209" t="s">
        <v>12231</v>
      </c>
      <c r="D6568" s="209" t="s">
        <v>12232</v>
      </c>
      <c r="E6568" s="210" t="s">
        <v>357</v>
      </c>
      <c r="F6568" s="209" t="s">
        <v>357</v>
      </c>
      <c r="G6568" s="209">
        <v>87286</v>
      </c>
      <c r="H6568" s="209" t="s">
        <v>12237</v>
      </c>
      <c r="I6568" s="209" t="s">
        <v>152</v>
      </c>
      <c r="J6568" s="209" t="s">
        <v>5447</v>
      </c>
      <c r="K6568" s="210">
        <v>577.16</v>
      </c>
      <c r="L6568" s="209" t="s">
        <v>5390</v>
      </c>
    </row>
    <row r="6569" spans="1:12" ht="13.5">
      <c r="A6569" s="209" t="s">
        <v>8833</v>
      </c>
      <c r="B6569" s="209" t="s">
        <v>12230</v>
      </c>
      <c r="C6569" s="209" t="s">
        <v>12231</v>
      </c>
      <c r="D6569" s="209" t="s">
        <v>12232</v>
      </c>
      <c r="E6569" s="210" t="s">
        <v>357</v>
      </c>
      <c r="F6569" s="209" t="s">
        <v>357</v>
      </c>
      <c r="G6569" s="209">
        <v>87287</v>
      </c>
      <c r="H6569" s="209" t="s">
        <v>12238</v>
      </c>
      <c r="I6569" s="209" t="s">
        <v>152</v>
      </c>
      <c r="J6569" s="209" t="s">
        <v>5447</v>
      </c>
      <c r="K6569" s="210">
        <v>569.61</v>
      </c>
      <c r="L6569" s="209" t="s">
        <v>5390</v>
      </c>
    </row>
    <row r="6570" spans="1:12" ht="13.5">
      <c r="A6570" s="209" t="s">
        <v>8833</v>
      </c>
      <c r="B6570" s="209" t="s">
        <v>12230</v>
      </c>
      <c r="C6570" s="209" t="s">
        <v>12231</v>
      </c>
      <c r="D6570" s="209" t="s">
        <v>12232</v>
      </c>
      <c r="E6570" s="210" t="s">
        <v>357</v>
      </c>
      <c r="F6570" s="209" t="s">
        <v>357</v>
      </c>
      <c r="G6570" s="209">
        <v>87289</v>
      </c>
      <c r="H6570" s="209" t="s">
        <v>12239</v>
      </c>
      <c r="I6570" s="209" t="s">
        <v>152</v>
      </c>
      <c r="J6570" s="209" t="s">
        <v>5447</v>
      </c>
      <c r="K6570" s="210">
        <v>552.61</v>
      </c>
      <c r="L6570" s="209" t="s">
        <v>5390</v>
      </c>
    </row>
    <row r="6571" spans="1:12" ht="13.5">
      <c r="A6571" s="209" t="s">
        <v>8833</v>
      </c>
      <c r="B6571" s="209" t="s">
        <v>12230</v>
      </c>
      <c r="C6571" s="209" t="s">
        <v>12231</v>
      </c>
      <c r="D6571" s="209" t="s">
        <v>12232</v>
      </c>
      <c r="E6571" s="210" t="s">
        <v>357</v>
      </c>
      <c r="F6571" s="209" t="s">
        <v>357</v>
      </c>
      <c r="G6571" s="209">
        <v>87290</v>
      </c>
      <c r="H6571" s="209" t="s">
        <v>12240</v>
      </c>
      <c r="I6571" s="209" t="s">
        <v>152</v>
      </c>
      <c r="J6571" s="209" t="s">
        <v>5447</v>
      </c>
      <c r="K6571" s="210">
        <v>549.53</v>
      </c>
      <c r="L6571" s="209" t="s">
        <v>5390</v>
      </c>
    </row>
    <row r="6572" spans="1:12" ht="13.5">
      <c r="A6572" s="209" t="s">
        <v>8833</v>
      </c>
      <c r="B6572" s="209" t="s">
        <v>12230</v>
      </c>
      <c r="C6572" s="209" t="s">
        <v>12231</v>
      </c>
      <c r="D6572" s="209" t="s">
        <v>12232</v>
      </c>
      <c r="E6572" s="210" t="s">
        <v>357</v>
      </c>
      <c r="F6572" s="209" t="s">
        <v>357</v>
      </c>
      <c r="G6572" s="209">
        <v>87292</v>
      </c>
      <c r="H6572" s="209" t="s">
        <v>12241</v>
      </c>
      <c r="I6572" s="209" t="s">
        <v>152</v>
      </c>
      <c r="J6572" s="209" t="s">
        <v>5447</v>
      </c>
      <c r="K6572" s="210">
        <v>563.44000000000005</v>
      </c>
      <c r="L6572" s="209" t="s">
        <v>5390</v>
      </c>
    </row>
    <row r="6573" spans="1:12" ht="13.5">
      <c r="A6573" s="209" t="s">
        <v>8833</v>
      </c>
      <c r="B6573" s="209" t="s">
        <v>12230</v>
      </c>
      <c r="C6573" s="209" t="s">
        <v>12231</v>
      </c>
      <c r="D6573" s="209" t="s">
        <v>12232</v>
      </c>
      <c r="E6573" s="210" t="s">
        <v>357</v>
      </c>
      <c r="F6573" s="209" t="s">
        <v>357</v>
      </c>
      <c r="G6573" s="209">
        <v>87294</v>
      </c>
      <c r="H6573" s="209" t="s">
        <v>12242</v>
      </c>
      <c r="I6573" s="209" t="s">
        <v>152</v>
      </c>
      <c r="J6573" s="209" t="s">
        <v>5447</v>
      </c>
      <c r="K6573" s="210">
        <v>540.03</v>
      </c>
      <c r="L6573" s="209" t="s">
        <v>5390</v>
      </c>
    </row>
    <row r="6574" spans="1:12" ht="13.5">
      <c r="A6574" s="209" t="s">
        <v>8833</v>
      </c>
      <c r="B6574" s="209" t="s">
        <v>12230</v>
      </c>
      <c r="C6574" s="209" t="s">
        <v>12231</v>
      </c>
      <c r="D6574" s="209" t="s">
        <v>12232</v>
      </c>
      <c r="E6574" s="210" t="s">
        <v>357</v>
      </c>
      <c r="F6574" s="209" t="s">
        <v>357</v>
      </c>
      <c r="G6574" s="209">
        <v>87295</v>
      </c>
      <c r="H6574" s="209" t="s">
        <v>12243</v>
      </c>
      <c r="I6574" s="209" t="s">
        <v>152</v>
      </c>
      <c r="J6574" s="209" t="s">
        <v>5447</v>
      </c>
      <c r="K6574" s="210">
        <v>538.65</v>
      </c>
      <c r="L6574" s="209" t="s">
        <v>5390</v>
      </c>
    </row>
    <row r="6575" spans="1:12" ht="13.5">
      <c r="A6575" s="209" t="s">
        <v>8833</v>
      </c>
      <c r="B6575" s="209" t="s">
        <v>12230</v>
      </c>
      <c r="C6575" s="209" t="s">
        <v>12231</v>
      </c>
      <c r="D6575" s="209" t="s">
        <v>12232</v>
      </c>
      <c r="E6575" s="210" t="s">
        <v>357</v>
      </c>
      <c r="F6575" s="209" t="s">
        <v>357</v>
      </c>
      <c r="G6575" s="209">
        <v>87296</v>
      </c>
      <c r="H6575" s="209" t="s">
        <v>12244</v>
      </c>
      <c r="I6575" s="209" t="s">
        <v>152</v>
      </c>
      <c r="J6575" s="209" t="s">
        <v>5447</v>
      </c>
      <c r="K6575" s="210">
        <v>522.65</v>
      </c>
      <c r="L6575" s="209" t="s">
        <v>5390</v>
      </c>
    </row>
    <row r="6576" spans="1:12" ht="13.5">
      <c r="A6576" s="209" t="s">
        <v>8833</v>
      </c>
      <c r="B6576" s="209" t="s">
        <v>12230</v>
      </c>
      <c r="C6576" s="209" t="s">
        <v>12231</v>
      </c>
      <c r="D6576" s="209" t="s">
        <v>12232</v>
      </c>
      <c r="E6576" s="210" t="s">
        <v>357</v>
      </c>
      <c r="F6576" s="209" t="s">
        <v>357</v>
      </c>
      <c r="G6576" s="209">
        <v>87298</v>
      </c>
      <c r="H6576" s="209" t="s">
        <v>12245</v>
      </c>
      <c r="I6576" s="209" t="s">
        <v>152</v>
      </c>
      <c r="J6576" s="209" t="s">
        <v>5447</v>
      </c>
      <c r="K6576" s="210">
        <v>726.73</v>
      </c>
      <c r="L6576" s="209" t="s">
        <v>5390</v>
      </c>
    </row>
    <row r="6577" spans="1:12" ht="13.5">
      <c r="A6577" s="209" t="s">
        <v>8833</v>
      </c>
      <c r="B6577" s="209" t="s">
        <v>12230</v>
      </c>
      <c r="C6577" s="209" t="s">
        <v>12231</v>
      </c>
      <c r="D6577" s="209" t="s">
        <v>12232</v>
      </c>
      <c r="E6577" s="210" t="s">
        <v>357</v>
      </c>
      <c r="F6577" s="209" t="s">
        <v>357</v>
      </c>
      <c r="G6577" s="209">
        <v>87299</v>
      </c>
      <c r="H6577" s="209" t="s">
        <v>12246</v>
      </c>
      <c r="I6577" s="209" t="s">
        <v>152</v>
      </c>
      <c r="J6577" s="209" t="s">
        <v>5447</v>
      </c>
      <c r="K6577" s="210">
        <v>470.27</v>
      </c>
      <c r="L6577" s="209" t="s">
        <v>5390</v>
      </c>
    </row>
    <row r="6578" spans="1:12" ht="13.5">
      <c r="A6578" s="209" t="s">
        <v>8833</v>
      </c>
      <c r="B6578" s="209" t="s">
        <v>12230</v>
      </c>
      <c r="C6578" s="209" t="s">
        <v>12231</v>
      </c>
      <c r="D6578" s="209" t="s">
        <v>12232</v>
      </c>
      <c r="E6578" s="210" t="s">
        <v>357</v>
      </c>
      <c r="F6578" s="209" t="s">
        <v>357</v>
      </c>
      <c r="G6578" s="209">
        <v>87301</v>
      </c>
      <c r="H6578" s="209" t="s">
        <v>12247</v>
      </c>
      <c r="I6578" s="209" t="s">
        <v>152</v>
      </c>
      <c r="J6578" s="209" t="s">
        <v>5447</v>
      </c>
      <c r="K6578" s="210">
        <v>647.38</v>
      </c>
      <c r="L6578" s="209" t="s">
        <v>5390</v>
      </c>
    </row>
    <row r="6579" spans="1:12" ht="13.5">
      <c r="A6579" s="209" t="s">
        <v>8833</v>
      </c>
      <c r="B6579" s="209" t="s">
        <v>12230</v>
      </c>
      <c r="C6579" s="209" t="s">
        <v>12231</v>
      </c>
      <c r="D6579" s="209" t="s">
        <v>12232</v>
      </c>
      <c r="E6579" s="210" t="s">
        <v>357</v>
      </c>
      <c r="F6579" s="209" t="s">
        <v>357</v>
      </c>
      <c r="G6579" s="209">
        <v>87302</v>
      </c>
      <c r="H6579" s="209" t="s">
        <v>12248</v>
      </c>
      <c r="I6579" s="209" t="s">
        <v>152</v>
      </c>
      <c r="J6579" s="209" t="s">
        <v>5447</v>
      </c>
      <c r="K6579" s="210">
        <v>644.86</v>
      </c>
      <c r="L6579" s="209" t="s">
        <v>5390</v>
      </c>
    </row>
    <row r="6580" spans="1:12" ht="13.5">
      <c r="A6580" s="209" t="s">
        <v>8833</v>
      </c>
      <c r="B6580" s="209" t="s">
        <v>12230</v>
      </c>
      <c r="C6580" s="209" t="s">
        <v>12231</v>
      </c>
      <c r="D6580" s="209" t="s">
        <v>12232</v>
      </c>
      <c r="E6580" s="210" t="s">
        <v>357</v>
      </c>
      <c r="F6580" s="209" t="s">
        <v>357</v>
      </c>
      <c r="G6580" s="209">
        <v>87304</v>
      </c>
      <c r="H6580" s="209" t="s">
        <v>12249</v>
      </c>
      <c r="I6580" s="209" t="s">
        <v>152</v>
      </c>
      <c r="J6580" s="209" t="s">
        <v>5447</v>
      </c>
      <c r="K6580" s="210">
        <v>586.26</v>
      </c>
      <c r="L6580" s="209" t="s">
        <v>5390</v>
      </c>
    </row>
    <row r="6581" spans="1:12" ht="13.5">
      <c r="A6581" s="209" t="s">
        <v>8833</v>
      </c>
      <c r="B6581" s="209" t="s">
        <v>12230</v>
      </c>
      <c r="C6581" s="209" t="s">
        <v>12231</v>
      </c>
      <c r="D6581" s="209" t="s">
        <v>12232</v>
      </c>
      <c r="E6581" s="210" t="s">
        <v>357</v>
      </c>
      <c r="F6581" s="209" t="s">
        <v>357</v>
      </c>
      <c r="G6581" s="209">
        <v>87305</v>
      </c>
      <c r="H6581" s="209" t="s">
        <v>12250</v>
      </c>
      <c r="I6581" s="209" t="s">
        <v>152</v>
      </c>
      <c r="J6581" s="209" t="s">
        <v>5447</v>
      </c>
      <c r="K6581" s="210">
        <v>591.51</v>
      </c>
      <c r="L6581" s="209" t="s">
        <v>5390</v>
      </c>
    </row>
    <row r="6582" spans="1:12" ht="13.5">
      <c r="A6582" s="209" t="s">
        <v>8833</v>
      </c>
      <c r="B6582" s="209" t="s">
        <v>12230</v>
      </c>
      <c r="C6582" s="209" t="s">
        <v>12231</v>
      </c>
      <c r="D6582" s="209" t="s">
        <v>12232</v>
      </c>
      <c r="E6582" s="210" t="s">
        <v>357</v>
      </c>
      <c r="F6582" s="209" t="s">
        <v>357</v>
      </c>
      <c r="G6582" s="209">
        <v>87307</v>
      </c>
      <c r="H6582" s="209" t="s">
        <v>12251</v>
      </c>
      <c r="I6582" s="209" t="s">
        <v>152</v>
      </c>
      <c r="J6582" s="209" t="s">
        <v>5447</v>
      </c>
      <c r="K6582" s="210">
        <v>552.88</v>
      </c>
      <c r="L6582" s="209" t="s">
        <v>5390</v>
      </c>
    </row>
    <row r="6583" spans="1:12" ht="13.5">
      <c r="A6583" s="209" t="s">
        <v>8833</v>
      </c>
      <c r="B6583" s="209" t="s">
        <v>12230</v>
      </c>
      <c r="C6583" s="209" t="s">
        <v>12231</v>
      </c>
      <c r="D6583" s="209" t="s">
        <v>12232</v>
      </c>
      <c r="E6583" s="210" t="s">
        <v>357</v>
      </c>
      <c r="F6583" s="209" t="s">
        <v>357</v>
      </c>
      <c r="G6583" s="209">
        <v>87308</v>
      </c>
      <c r="H6583" s="209" t="s">
        <v>12252</v>
      </c>
      <c r="I6583" s="209" t="s">
        <v>152</v>
      </c>
      <c r="J6583" s="209" t="s">
        <v>5447</v>
      </c>
      <c r="K6583" s="210">
        <v>548.38</v>
      </c>
      <c r="L6583" s="209" t="s">
        <v>5390</v>
      </c>
    </row>
    <row r="6584" spans="1:12" ht="13.5">
      <c r="A6584" s="209" t="s">
        <v>8833</v>
      </c>
      <c r="B6584" s="209" t="s">
        <v>12230</v>
      </c>
      <c r="C6584" s="209" t="s">
        <v>12231</v>
      </c>
      <c r="D6584" s="209" t="s">
        <v>12232</v>
      </c>
      <c r="E6584" s="210" t="s">
        <v>357</v>
      </c>
      <c r="F6584" s="209" t="s">
        <v>357</v>
      </c>
      <c r="G6584" s="209">
        <v>87310</v>
      </c>
      <c r="H6584" s="209" t="s">
        <v>12253</v>
      </c>
      <c r="I6584" s="209" t="s">
        <v>152</v>
      </c>
      <c r="J6584" s="209" t="s">
        <v>5447</v>
      </c>
      <c r="K6584" s="210">
        <v>456.81</v>
      </c>
      <c r="L6584" s="209" t="s">
        <v>5390</v>
      </c>
    </row>
    <row r="6585" spans="1:12" ht="13.5">
      <c r="A6585" s="209" t="s">
        <v>8833</v>
      </c>
      <c r="B6585" s="209" t="s">
        <v>12230</v>
      </c>
      <c r="C6585" s="209" t="s">
        <v>12231</v>
      </c>
      <c r="D6585" s="209" t="s">
        <v>12232</v>
      </c>
      <c r="E6585" s="210" t="s">
        <v>357</v>
      </c>
      <c r="F6585" s="209" t="s">
        <v>357</v>
      </c>
      <c r="G6585" s="209">
        <v>87311</v>
      </c>
      <c r="H6585" s="209" t="s">
        <v>12254</v>
      </c>
      <c r="I6585" s="209" t="s">
        <v>152</v>
      </c>
      <c r="J6585" s="209" t="s">
        <v>5447</v>
      </c>
      <c r="K6585" s="210">
        <v>452.23</v>
      </c>
      <c r="L6585" s="209" t="s">
        <v>5390</v>
      </c>
    </row>
    <row r="6586" spans="1:12" ht="13.5">
      <c r="A6586" s="209" t="s">
        <v>8833</v>
      </c>
      <c r="B6586" s="209" t="s">
        <v>12230</v>
      </c>
      <c r="C6586" s="209" t="s">
        <v>12231</v>
      </c>
      <c r="D6586" s="209" t="s">
        <v>12232</v>
      </c>
      <c r="E6586" s="210" t="s">
        <v>357</v>
      </c>
      <c r="F6586" s="209" t="s">
        <v>357</v>
      </c>
      <c r="G6586" s="209">
        <v>87313</v>
      </c>
      <c r="H6586" s="209" t="s">
        <v>12255</v>
      </c>
      <c r="I6586" s="209" t="s">
        <v>152</v>
      </c>
      <c r="J6586" s="209" t="s">
        <v>5447</v>
      </c>
      <c r="K6586" s="210">
        <v>559.79999999999995</v>
      </c>
      <c r="L6586" s="209" t="s">
        <v>5390</v>
      </c>
    </row>
    <row r="6587" spans="1:12" ht="13.5">
      <c r="A6587" s="209" t="s">
        <v>8833</v>
      </c>
      <c r="B6587" s="209" t="s">
        <v>12230</v>
      </c>
      <c r="C6587" s="209" t="s">
        <v>12231</v>
      </c>
      <c r="D6587" s="209" t="s">
        <v>12232</v>
      </c>
      <c r="E6587" s="210" t="s">
        <v>357</v>
      </c>
      <c r="F6587" s="209" t="s">
        <v>357</v>
      </c>
      <c r="G6587" s="209">
        <v>87314</v>
      </c>
      <c r="H6587" s="209" t="s">
        <v>12256</v>
      </c>
      <c r="I6587" s="209" t="s">
        <v>152</v>
      </c>
      <c r="J6587" s="209" t="s">
        <v>5447</v>
      </c>
      <c r="K6587" s="210">
        <v>557.30999999999995</v>
      </c>
      <c r="L6587" s="209" t="s">
        <v>5390</v>
      </c>
    </row>
    <row r="6588" spans="1:12" ht="13.5">
      <c r="A6588" s="209" t="s">
        <v>8833</v>
      </c>
      <c r="B6588" s="209" t="s">
        <v>12230</v>
      </c>
      <c r="C6588" s="209" t="s">
        <v>12231</v>
      </c>
      <c r="D6588" s="209" t="s">
        <v>12232</v>
      </c>
      <c r="E6588" s="210" t="s">
        <v>357</v>
      </c>
      <c r="F6588" s="209" t="s">
        <v>357</v>
      </c>
      <c r="G6588" s="209">
        <v>87316</v>
      </c>
      <c r="H6588" s="209" t="s">
        <v>12257</v>
      </c>
      <c r="I6588" s="209" t="s">
        <v>152</v>
      </c>
      <c r="J6588" s="209" t="s">
        <v>5447</v>
      </c>
      <c r="K6588" s="210">
        <v>502.69</v>
      </c>
      <c r="L6588" s="209" t="s">
        <v>5390</v>
      </c>
    </row>
    <row r="6589" spans="1:12" ht="13.5">
      <c r="A6589" s="209" t="s">
        <v>8833</v>
      </c>
      <c r="B6589" s="209" t="s">
        <v>12230</v>
      </c>
      <c r="C6589" s="209" t="s">
        <v>12231</v>
      </c>
      <c r="D6589" s="209" t="s">
        <v>12232</v>
      </c>
      <c r="E6589" s="210" t="s">
        <v>357</v>
      </c>
      <c r="F6589" s="209" t="s">
        <v>357</v>
      </c>
      <c r="G6589" s="209">
        <v>87317</v>
      </c>
      <c r="H6589" s="209" t="s">
        <v>12258</v>
      </c>
      <c r="I6589" s="209" t="s">
        <v>152</v>
      </c>
      <c r="J6589" s="209" t="s">
        <v>5447</v>
      </c>
      <c r="K6589" s="210">
        <v>495.14</v>
      </c>
      <c r="L6589" s="209" t="s">
        <v>5390</v>
      </c>
    </row>
    <row r="6590" spans="1:12" ht="13.5">
      <c r="A6590" s="209" t="s">
        <v>8833</v>
      </c>
      <c r="B6590" s="209" t="s">
        <v>12230</v>
      </c>
      <c r="C6590" s="209" t="s">
        <v>12231</v>
      </c>
      <c r="D6590" s="209" t="s">
        <v>12232</v>
      </c>
      <c r="E6590" s="210" t="s">
        <v>357</v>
      </c>
      <c r="F6590" s="209" t="s">
        <v>357</v>
      </c>
      <c r="G6590" s="209">
        <v>87319</v>
      </c>
      <c r="H6590" s="209" t="s">
        <v>12259</v>
      </c>
      <c r="I6590" s="209" t="s">
        <v>152</v>
      </c>
      <c r="J6590" s="209" t="s">
        <v>5447</v>
      </c>
      <c r="K6590" s="211">
        <v>5956.48</v>
      </c>
      <c r="L6590" s="209" t="s">
        <v>5390</v>
      </c>
    </row>
    <row r="6591" spans="1:12" ht="13.5">
      <c r="A6591" s="209" t="s">
        <v>8833</v>
      </c>
      <c r="B6591" s="209" t="s">
        <v>12230</v>
      </c>
      <c r="C6591" s="209" t="s">
        <v>12231</v>
      </c>
      <c r="D6591" s="209" t="s">
        <v>12232</v>
      </c>
      <c r="E6591" s="210" t="s">
        <v>357</v>
      </c>
      <c r="F6591" s="209" t="s">
        <v>357</v>
      </c>
      <c r="G6591" s="209">
        <v>87320</v>
      </c>
      <c r="H6591" s="209" t="s">
        <v>12260</v>
      </c>
      <c r="I6591" s="209" t="s">
        <v>152</v>
      </c>
      <c r="J6591" s="209" t="s">
        <v>5447</v>
      </c>
      <c r="K6591" s="211">
        <v>5976.57</v>
      </c>
      <c r="L6591" s="209" t="s">
        <v>5390</v>
      </c>
    </row>
    <row r="6592" spans="1:12" ht="13.5">
      <c r="A6592" s="209" t="s">
        <v>8833</v>
      </c>
      <c r="B6592" s="209" t="s">
        <v>12230</v>
      </c>
      <c r="C6592" s="209" t="s">
        <v>12231</v>
      </c>
      <c r="D6592" s="209" t="s">
        <v>12232</v>
      </c>
      <c r="E6592" s="210" t="s">
        <v>357</v>
      </c>
      <c r="F6592" s="209" t="s">
        <v>357</v>
      </c>
      <c r="G6592" s="209">
        <v>87322</v>
      </c>
      <c r="H6592" s="209" t="s">
        <v>12261</v>
      </c>
      <c r="I6592" s="209" t="s">
        <v>152</v>
      </c>
      <c r="J6592" s="209" t="s">
        <v>5447</v>
      </c>
      <c r="K6592" s="211">
        <v>6096.09</v>
      </c>
      <c r="L6592" s="209" t="s">
        <v>5390</v>
      </c>
    </row>
    <row r="6593" spans="1:12" ht="13.5">
      <c r="A6593" s="209" t="s">
        <v>8833</v>
      </c>
      <c r="B6593" s="209" t="s">
        <v>12230</v>
      </c>
      <c r="C6593" s="209" t="s">
        <v>12231</v>
      </c>
      <c r="D6593" s="209" t="s">
        <v>12232</v>
      </c>
      <c r="E6593" s="210" t="s">
        <v>357</v>
      </c>
      <c r="F6593" s="209" t="s">
        <v>357</v>
      </c>
      <c r="G6593" s="209">
        <v>87323</v>
      </c>
      <c r="H6593" s="209" t="s">
        <v>12262</v>
      </c>
      <c r="I6593" s="209" t="s">
        <v>152</v>
      </c>
      <c r="J6593" s="209" t="s">
        <v>5447</v>
      </c>
      <c r="K6593" s="211">
        <v>6113.29</v>
      </c>
      <c r="L6593" s="209" t="s">
        <v>5390</v>
      </c>
    </row>
    <row r="6594" spans="1:12" ht="13.5">
      <c r="A6594" s="209" t="s">
        <v>8833</v>
      </c>
      <c r="B6594" s="209" t="s">
        <v>12230</v>
      </c>
      <c r="C6594" s="209" t="s">
        <v>12231</v>
      </c>
      <c r="D6594" s="209" t="s">
        <v>12232</v>
      </c>
      <c r="E6594" s="210" t="s">
        <v>357</v>
      </c>
      <c r="F6594" s="209" t="s">
        <v>357</v>
      </c>
      <c r="G6594" s="209">
        <v>87325</v>
      </c>
      <c r="H6594" s="209" t="s">
        <v>12263</v>
      </c>
      <c r="I6594" s="209" t="s">
        <v>152</v>
      </c>
      <c r="J6594" s="209" t="s">
        <v>5447</v>
      </c>
      <c r="K6594" s="211">
        <v>5978.88</v>
      </c>
      <c r="L6594" s="209" t="s">
        <v>5390</v>
      </c>
    </row>
    <row r="6595" spans="1:12" ht="13.5">
      <c r="A6595" s="209" t="s">
        <v>8833</v>
      </c>
      <c r="B6595" s="209" t="s">
        <v>12230</v>
      </c>
      <c r="C6595" s="209" t="s">
        <v>12231</v>
      </c>
      <c r="D6595" s="209" t="s">
        <v>12232</v>
      </c>
      <c r="E6595" s="210" t="s">
        <v>357</v>
      </c>
      <c r="F6595" s="209" t="s">
        <v>357</v>
      </c>
      <c r="G6595" s="209">
        <v>87326</v>
      </c>
      <c r="H6595" s="209" t="s">
        <v>12264</v>
      </c>
      <c r="I6595" s="209" t="s">
        <v>152</v>
      </c>
      <c r="J6595" s="209" t="s">
        <v>5447</v>
      </c>
      <c r="K6595" s="211">
        <v>6020.54</v>
      </c>
      <c r="L6595" s="209" t="s">
        <v>5390</v>
      </c>
    </row>
    <row r="6596" spans="1:12" ht="13.5">
      <c r="A6596" s="209" t="s">
        <v>8833</v>
      </c>
      <c r="B6596" s="209" t="s">
        <v>12230</v>
      </c>
      <c r="C6596" s="209" t="s">
        <v>12231</v>
      </c>
      <c r="D6596" s="209" t="s">
        <v>12232</v>
      </c>
      <c r="E6596" s="210" t="s">
        <v>357</v>
      </c>
      <c r="F6596" s="209" t="s">
        <v>357</v>
      </c>
      <c r="G6596" s="209">
        <v>87327</v>
      </c>
      <c r="H6596" s="209" t="s">
        <v>12265</v>
      </c>
      <c r="I6596" s="209" t="s">
        <v>152</v>
      </c>
      <c r="J6596" s="209" t="s">
        <v>5447</v>
      </c>
      <c r="K6596" s="210">
        <v>473.18</v>
      </c>
      <c r="L6596" s="209" t="s">
        <v>5390</v>
      </c>
    </row>
    <row r="6597" spans="1:12" ht="13.5">
      <c r="A6597" s="209" t="s">
        <v>8833</v>
      </c>
      <c r="B6597" s="209" t="s">
        <v>12230</v>
      </c>
      <c r="C6597" s="209" t="s">
        <v>12231</v>
      </c>
      <c r="D6597" s="209" t="s">
        <v>12232</v>
      </c>
      <c r="E6597" s="210" t="s">
        <v>357</v>
      </c>
      <c r="F6597" s="209" t="s">
        <v>357</v>
      </c>
      <c r="G6597" s="209">
        <v>87328</v>
      </c>
      <c r="H6597" s="209" t="s">
        <v>12266</v>
      </c>
      <c r="I6597" s="209" t="s">
        <v>152</v>
      </c>
      <c r="J6597" s="209" t="s">
        <v>5447</v>
      </c>
      <c r="K6597" s="210">
        <v>431.67</v>
      </c>
      <c r="L6597" s="209" t="s">
        <v>5390</v>
      </c>
    </row>
    <row r="6598" spans="1:12" ht="13.5">
      <c r="A6598" s="209" t="s">
        <v>8833</v>
      </c>
      <c r="B6598" s="209" t="s">
        <v>12230</v>
      </c>
      <c r="C6598" s="209" t="s">
        <v>12231</v>
      </c>
      <c r="D6598" s="209" t="s">
        <v>12232</v>
      </c>
      <c r="E6598" s="210" t="s">
        <v>357</v>
      </c>
      <c r="F6598" s="209" t="s">
        <v>357</v>
      </c>
      <c r="G6598" s="209">
        <v>87329</v>
      </c>
      <c r="H6598" s="209" t="s">
        <v>12267</v>
      </c>
      <c r="I6598" s="209" t="s">
        <v>152</v>
      </c>
      <c r="J6598" s="209" t="s">
        <v>5447</v>
      </c>
      <c r="K6598" s="210">
        <v>506.82</v>
      </c>
      <c r="L6598" s="209" t="s">
        <v>5390</v>
      </c>
    </row>
    <row r="6599" spans="1:12" ht="13.5">
      <c r="A6599" s="209" t="s">
        <v>8833</v>
      </c>
      <c r="B6599" s="209" t="s">
        <v>12230</v>
      </c>
      <c r="C6599" s="209" t="s">
        <v>12231</v>
      </c>
      <c r="D6599" s="209" t="s">
        <v>12232</v>
      </c>
      <c r="E6599" s="210" t="s">
        <v>357</v>
      </c>
      <c r="F6599" s="209" t="s">
        <v>357</v>
      </c>
      <c r="G6599" s="209">
        <v>87330</v>
      </c>
      <c r="H6599" s="209" t="s">
        <v>12268</v>
      </c>
      <c r="I6599" s="209" t="s">
        <v>152</v>
      </c>
      <c r="J6599" s="209" t="s">
        <v>5447</v>
      </c>
      <c r="K6599" s="210">
        <v>459.42</v>
      </c>
      <c r="L6599" s="209" t="s">
        <v>5390</v>
      </c>
    </row>
    <row r="6600" spans="1:12" ht="13.5">
      <c r="A6600" s="209" t="s">
        <v>8833</v>
      </c>
      <c r="B6600" s="209" t="s">
        <v>12230</v>
      </c>
      <c r="C6600" s="209" t="s">
        <v>12231</v>
      </c>
      <c r="D6600" s="209" t="s">
        <v>12232</v>
      </c>
      <c r="E6600" s="210" t="s">
        <v>357</v>
      </c>
      <c r="F6600" s="209" t="s">
        <v>357</v>
      </c>
      <c r="G6600" s="209">
        <v>87331</v>
      </c>
      <c r="H6600" s="209" t="s">
        <v>12269</v>
      </c>
      <c r="I6600" s="209" t="s">
        <v>152</v>
      </c>
      <c r="J6600" s="209" t="s">
        <v>5447</v>
      </c>
      <c r="K6600" s="210">
        <v>593.07000000000005</v>
      </c>
      <c r="L6600" s="209" t="s">
        <v>5390</v>
      </c>
    </row>
    <row r="6601" spans="1:12" ht="13.5">
      <c r="A6601" s="209" t="s">
        <v>8833</v>
      </c>
      <c r="B6601" s="209" t="s">
        <v>12230</v>
      </c>
      <c r="C6601" s="209" t="s">
        <v>12231</v>
      </c>
      <c r="D6601" s="209" t="s">
        <v>12232</v>
      </c>
      <c r="E6601" s="210" t="s">
        <v>357</v>
      </c>
      <c r="F6601" s="209" t="s">
        <v>357</v>
      </c>
      <c r="G6601" s="209">
        <v>87332</v>
      </c>
      <c r="H6601" s="209" t="s">
        <v>12270</v>
      </c>
      <c r="I6601" s="209" t="s">
        <v>152</v>
      </c>
      <c r="J6601" s="209" t="s">
        <v>5447</v>
      </c>
      <c r="K6601" s="210">
        <v>550.28</v>
      </c>
      <c r="L6601" s="209" t="s">
        <v>5390</v>
      </c>
    </row>
    <row r="6602" spans="1:12" ht="13.5">
      <c r="A6602" s="209" t="s">
        <v>8833</v>
      </c>
      <c r="B6602" s="209" t="s">
        <v>12230</v>
      </c>
      <c r="C6602" s="209" t="s">
        <v>12231</v>
      </c>
      <c r="D6602" s="209" t="s">
        <v>12232</v>
      </c>
      <c r="E6602" s="210" t="s">
        <v>357</v>
      </c>
      <c r="F6602" s="209" t="s">
        <v>357</v>
      </c>
      <c r="G6602" s="209">
        <v>87333</v>
      </c>
      <c r="H6602" s="209" t="s">
        <v>12271</v>
      </c>
      <c r="I6602" s="209" t="s">
        <v>152</v>
      </c>
      <c r="J6602" s="209" t="s">
        <v>5447</v>
      </c>
      <c r="K6602" s="210">
        <v>553.88</v>
      </c>
      <c r="L6602" s="209" t="s">
        <v>5390</v>
      </c>
    </row>
    <row r="6603" spans="1:12" ht="13.5">
      <c r="A6603" s="209" t="s">
        <v>8833</v>
      </c>
      <c r="B6603" s="209" t="s">
        <v>12230</v>
      </c>
      <c r="C6603" s="209" t="s">
        <v>12231</v>
      </c>
      <c r="D6603" s="209" t="s">
        <v>12232</v>
      </c>
      <c r="E6603" s="210" t="s">
        <v>357</v>
      </c>
      <c r="F6603" s="209" t="s">
        <v>357</v>
      </c>
      <c r="G6603" s="209">
        <v>87334</v>
      </c>
      <c r="H6603" s="209" t="s">
        <v>12272</v>
      </c>
      <c r="I6603" s="209" t="s">
        <v>152</v>
      </c>
      <c r="J6603" s="209" t="s">
        <v>5447</v>
      </c>
      <c r="K6603" s="210">
        <v>528.41</v>
      </c>
      <c r="L6603" s="209" t="s">
        <v>5390</v>
      </c>
    </row>
    <row r="6604" spans="1:12" ht="13.5">
      <c r="A6604" s="209" t="s">
        <v>8833</v>
      </c>
      <c r="B6604" s="209" t="s">
        <v>12230</v>
      </c>
      <c r="C6604" s="209" t="s">
        <v>12231</v>
      </c>
      <c r="D6604" s="209" t="s">
        <v>12232</v>
      </c>
      <c r="E6604" s="210" t="s">
        <v>357</v>
      </c>
      <c r="F6604" s="209" t="s">
        <v>357</v>
      </c>
      <c r="G6604" s="209">
        <v>87335</v>
      </c>
      <c r="H6604" s="209" t="s">
        <v>12273</v>
      </c>
      <c r="I6604" s="209" t="s">
        <v>152</v>
      </c>
      <c r="J6604" s="209" t="s">
        <v>5447</v>
      </c>
      <c r="K6604" s="210">
        <v>549.29999999999995</v>
      </c>
      <c r="L6604" s="209" t="s">
        <v>5390</v>
      </c>
    </row>
    <row r="6605" spans="1:12" ht="13.5">
      <c r="A6605" s="209" t="s">
        <v>8833</v>
      </c>
      <c r="B6605" s="209" t="s">
        <v>12230</v>
      </c>
      <c r="C6605" s="209" t="s">
        <v>12231</v>
      </c>
      <c r="D6605" s="209" t="s">
        <v>12232</v>
      </c>
      <c r="E6605" s="210" t="s">
        <v>357</v>
      </c>
      <c r="F6605" s="209" t="s">
        <v>357</v>
      </c>
      <c r="G6605" s="209">
        <v>87336</v>
      </c>
      <c r="H6605" s="209" t="s">
        <v>12274</v>
      </c>
      <c r="I6605" s="209" t="s">
        <v>152</v>
      </c>
      <c r="J6605" s="209" t="s">
        <v>5447</v>
      </c>
      <c r="K6605" s="210">
        <v>542.54999999999995</v>
      </c>
      <c r="L6605" s="209" t="s">
        <v>5390</v>
      </c>
    </row>
    <row r="6606" spans="1:12" ht="13.5">
      <c r="A6606" s="209" t="s">
        <v>8833</v>
      </c>
      <c r="B6606" s="209" t="s">
        <v>12230</v>
      </c>
      <c r="C6606" s="209" t="s">
        <v>12231</v>
      </c>
      <c r="D6606" s="209" t="s">
        <v>12232</v>
      </c>
      <c r="E6606" s="210" t="s">
        <v>357</v>
      </c>
      <c r="F6606" s="209" t="s">
        <v>357</v>
      </c>
      <c r="G6606" s="209">
        <v>87337</v>
      </c>
      <c r="H6606" s="209" t="s">
        <v>12275</v>
      </c>
      <c r="I6606" s="209" t="s">
        <v>152</v>
      </c>
      <c r="J6606" s="209" t="s">
        <v>5447</v>
      </c>
      <c r="K6606" s="210">
        <v>537.88</v>
      </c>
      <c r="L6606" s="209" t="s">
        <v>5390</v>
      </c>
    </row>
    <row r="6607" spans="1:12" ht="13.5">
      <c r="A6607" s="209" t="s">
        <v>8833</v>
      </c>
      <c r="B6607" s="209" t="s">
        <v>12230</v>
      </c>
      <c r="C6607" s="209" t="s">
        <v>12231</v>
      </c>
      <c r="D6607" s="209" t="s">
        <v>12232</v>
      </c>
      <c r="E6607" s="210" t="s">
        <v>357</v>
      </c>
      <c r="F6607" s="209" t="s">
        <v>357</v>
      </c>
      <c r="G6607" s="209">
        <v>87338</v>
      </c>
      <c r="H6607" s="209" t="s">
        <v>12276</v>
      </c>
      <c r="I6607" s="209" t="s">
        <v>152</v>
      </c>
      <c r="J6607" s="209" t="s">
        <v>5447</v>
      </c>
      <c r="K6607" s="210">
        <v>517.63</v>
      </c>
      <c r="L6607" s="209" t="s">
        <v>5390</v>
      </c>
    </row>
    <row r="6608" spans="1:12" ht="13.5">
      <c r="A6608" s="209" t="s">
        <v>8833</v>
      </c>
      <c r="B6608" s="209" t="s">
        <v>12230</v>
      </c>
      <c r="C6608" s="209" t="s">
        <v>12231</v>
      </c>
      <c r="D6608" s="209" t="s">
        <v>12232</v>
      </c>
      <c r="E6608" s="210" t="s">
        <v>357</v>
      </c>
      <c r="F6608" s="209" t="s">
        <v>357</v>
      </c>
      <c r="G6608" s="209">
        <v>87339</v>
      </c>
      <c r="H6608" s="209" t="s">
        <v>12277</v>
      </c>
      <c r="I6608" s="209" t="s">
        <v>152</v>
      </c>
      <c r="J6608" s="209" t="s">
        <v>5447</v>
      </c>
      <c r="K6608" s="210">
        <v>809.64</v>
      </c>
      <c r="L6608" s="209" t="s">
        <v>5390</v>
      </c>
    </row>
    <row r="6609" spans="1:12" ht="13.5">
      <c r="A6609" s="209" t="s">
        <v>8833</v>
      </c>
      <c r="B6609" s="209" t="s">
        <v>12230</v>
      </c>
      <c r="C6609" s="209" t="s">
        <v>12231</v>
      </c>
      <c r="D6609" s="209" t="s">
        <v>12232</v>
      </c>
      <c r="E6609" s="210" t="s">
        <v>357</v>
      </c>
      <c r="F6609" s="209" t="s">
        <v>357</v>
      </c>
      <c r="G6609" s="209">
        <v>87340</v>
      </c>
      <c r="H6609" s="209" t="s">
        <v>12278</v>
      </c>
      <c r="I6609" s="209" t="s">
        <v>152</v>
      </c>
      <c r="J6609" s="209" t="s">
        <v>5447</v>
      </c>
      <c r="K6609" s="210">
        <v>721.02</v>
      </c>
      <c r="L6609" s="209" t="s">
        <v>5390</v>
      </c>
    </row>
    <row r="6610" spans="1:12" ht="13.5">
      <c r="A6610" s="209" t="s">
        <v>8833</v>
      </c>
      <c r="B6610" s="209" t="s">
        <v>12230</v>
      </c>
      <c r="C6610" s="209" t="s">
        <v>12231</v>
      </c>
      <c r="D6610" s="209" t="s">
        <v>12232</v>
      </c>
      <c r="E6610" s="210" t="s">
        <v>357</v>
      </c>
      <c r="F6610" s="209" t="s">
        <v>357</v>
      </c>
      <c r="G6610" s="209">
        <v>87341</v>
      </c>
      <c r="H6610" s="209" t="s">
        <v>12279</v>
      </c>
      <c r="I6610" s="209" t="s">
        <v>152</v>
      </c>
      <c r="J6610" s="209" t="s">
        <v>5447</v>
      </c>
      <c r="K6610" s="210">
        <v>700.03</v>
      </c>
      <c r="L6610" s="209" t="s">
        <v>5390</v>
      </c>
    </row>
    <row r="6611" spans="1:12" ht="13.5">
      <c r="A6611" s="209" t="s">
        <v>8833</v>
      </c>
      <c r="B6611" s="209" t="s">
        <v>12230</v>
      </c>
      <c r="C6611" s="209" t="s">
        <v>12231</v>
      </c>
      <c r="D6611" s="209" t="s">
        <v>12232</v>
      </c>
      <c r="E6611" s="210" t="s">
        <v>357</v>
      </c>
      <c r="F6611" s="209" t="s">
        <v>357</v>
      </c>
      <c r="G6611" s="209">
        <v>87342</v>
      </c>
      <c r="H6611" s="209" t="s">
        <v>12280</v>
      </c>
      <c r="I6611" s="209" t="s">
        <v>152</v>
      </c>
      <c r="J6611" s="209" t="s">
        <v>5447</v>
      </c>
      <c r="K6611" s="210">
        <v>695.42</v>
      </c>
      <c r="L6611" s="209" t="s">
        <v>5390</v>
      </c>
    </row>
    <row r="6612" spans="1:12" ht="13.5">
      <c r="A6612" s="209" t="s">
        <v>8833</v>
      </c>
      <c r="B6612" s="209" t="s">
        <v>12230</v>
      </c>
      <c r="C6612" s="209" t="s">
        <v>12231</v>
      </c>
      <c r="D6612" s="209" t="s">
        <v>12232</v>
      </c>
      <c r="E6612" s="210" t="s">
        <v>357</v>
      </c>
      <c r="F6612" s="209" t="s">
        <v>357</v>
      </c>
      <c r="G6612" s="209">
        <v>87343</v>
      </c>
      <c r="H6612" s="209" t="s">
        <v>12281</v>
      </c>
      <c r="I6612" s="209" t="s">
        <v>152</v>
      </c>
      <c r="J6612" s="209" t="s">
        <v>5447</v>
      </c>
      <c r="K6612" s="210">
        <v>645.49</v>
      </c>
      <c r="L6612" s="209" t="s">
        <v>5390</v>
      </c>
    </row>
    <row r="6613" spans="1:12" ht="13.5">
      <c r="A6613" s="209" t="s">
        <v>8833</v>
      </c>
      <c r="B6613" s="209" t="s">
        <v>12230</v>
      </c>
      <c r="C6613" s="209" t="s">
        <v>12231</v>
      </c>
      <c r="D6613" s="209" t="s">
        <v>12232</v>
      </c>
      <c r="E6613" s="210" t="s">
        <v>357</v>
      </c>
      <c r="F6613" s="209" t="s">
        <v>357</v>
      </c>
      <c r="G6613" s="209">
        <v>87344</v>
      </c>
      <c r="H6613" s="209" t="s">
        <v>12282</v>
      </c>
      <c r="I6613" s="209" t="s">
        <v>152</v>
      </c>
      <c r="J6613" s="209" t="s">
        <v>5447</v>
      </c>
      <c r="K6613" s="210">
        <v>619.76</v>
      </c>
      <c r="L6613" s="209" t="s">
        <v>5390</v>
      </c>
    </row>
    <row r="6614" spans="1:12" ht="13.5">
      <c r="A6614" s="209" t="s">
        <v>8833</v>
      </c>
      <c r="B6614" s="209" t="s">
        <v>12230</v>
      </c>
      <c r="C6614" s="209" t="s">
        <v>12231</v>
      </c>
      <c r="D6614" s="209" t="s">
        <v>12232</v>
      </c>
      <c r="E6614" s="210" t="s">
        <v>357</v>
      </c>
      <c r="F6614" s="209" t="s">
        <v>357</v>
      </c>
      <c r="G6614" s="209">
        <v>87345</v>
      </c>
      <c r="H6614" s="209" t="s">
        <v>12283</v>
      </c>
      <c r="I6614" s="209" t="s">
        <v>152</v>
      </c>
      <c r="J6614" s="209" t="s">
        <v>5447</v>
      </c>
      <c r="K6614" s="210">
        <v>625.55999999999995</v>
      </c>
      <c r="L6614" s="209" t="s">
        <v>5390</v>
      </c>
    </row>
    <row r="6615" spans="1:12" ht="13.5">
      <c r="A6615" s="209" t="s">
        <v>8833</v>
      </c>
      <c r="B6615" s="209" t="s">
        <v>12230</v>
      </c>
      <c r="C6615" s="209" t="s">
        <v>12231</v>
      </c>
      <c r="D6615" s="209" t="s">
        <v>12232</v>
      </c>
      <c r="E6615" s="210" t="s">
        <v>357</v>
      </c>
      <c r="F6615" s="209" t="s">
        <v>357</v>
      </c>
      <c r="G6615" s="209">
        <v>87346</v>
      </c>
      <c r="H6615" s="209" t="s">
        <v>12284</v>
      </c>
      <c r="I6615" s="209" t="s">
        <v>152</v>
      </c>
      <c r="J6615" s="209" t="s">
        <v>5447</v>
      </c>
      <c r="K6615" s="210">
        <v>584.76</v>
      </c>
      <c r="L6615" s="209" t="s">
        <v>5390</v>
      </c>
    </row>
    <row r="6616" spans="1:12" ht="13.5">
      <c r="A6616" s="209" t="s">
        <v>8833</v>
      </c>
      <c r="B6616" s="209" t="s">
        <v>12230</v>
      </c>
      <c r="C6616" s="209" t="s">
        <v>12231</v>
      </c>
      <c r="D6616" s="209" t="s">
        <v>12232</v>
      </c>
      <c r="E6616" s="210" t="s">
        <v>357</v>
      </c>
      <c r="F6616" s="209" t="s">
        <v>357</v>
      </c>
      <c r="G6616" s="209">
        <v>87347</v>
      </c>
      <c r="H6616" s="209" t="s">
        <v>12285</v>
      </c>
      <c r="I6616" s="209" t="s">
        <v>152</v>
      </c>
      <c r="J6616" s="209" t="s">
        <v>5447</v>
      </c>
      <c r="K6616" s="210">
        <v>564.16</v>
      </c>
      <c r="L6616" s="209" t="s">
        <v>5390</v>
      </c>
    </row>
    <row r="6617" spans="1:12" ht="13.5">
      <c r="A6617" s="209" t="s">
        <v>8833</v>
      </c>
      <c r="B6617" s="209" t="s">
        <v>12230</v>
      </c>
      <c r="C6617" s="209" t="s">
        <v>12231</v>
      </c>
      <c r="D6617" s="209" t="s">
        <v>12232</v>
      </c>
      <c r="E6617" s="210" t="s">
        <v>357</v>
      </c>
      <c r="F6617" s="209" t="s">
        <v>357</v>
      </c>
      <c r="G6617" s="209">
        <v>87348</v>
      </c>
      <c r="H6617" s="209" t="s">
        <v>12286</v>
      </c>
      <c r="I6617" s="209" t="s">
        <v>152</v>
      </c>
      <c r="J6617" s="209" t="s">
        <v>5447</v>
      </c>
      <c r="K6617" s="210">
        <v>574.09</v>
      </c>
      <c r="L6617" s="209" t="s">
        <v>5390</v>
      </c>
    </row>
    <row r="6618" spans="1:12" ht="13.5">
      <c r="A6618" s="209" t="s">
        <v>8833</v>
      </c>
      <c r="B6618" s="209" t="s">
        <v>12230</v>
      </c>
      <c r="C6618" s="209" t="s">
        <v>12231</v>
      </c>
      <c r="D6618" s="209" t="s">
        <v>12232</v>
      </c>
      <c r="E6618" s="210" t="s">
        <v>357</v>
      </c>
      <c r="F6618" s="209" t="s">
        <v>357</v>
      </c>
      <c r="G6618" s="209">
        <v>87349</v>
      </c>
      <c r="H6618" s="209" t="s">
        <v>12287</v>
      </c>
      <c r="I6618" s="209" t="s">
        <v>152</v>
      </c>
      <c r="J6618" s="209" t="s">
        <v>5447</v>
      </c>
      <c r="K6618" s="210">
        <v>522.29999999999995</v>
      </c>
      <c r="L6618" s="209" t="s">
        <v>5390</v>
      </c>
    </row>
    <row r="6619" spans="1:12" ht="13.5">
      <c r="A6619" s="209" t="s">
        <v>8833</v>
      </c>
      <c r="B6619" s="209" t="s">
        <v>12230</v>
      </c>
      <c r="C6619" s="209" t="s">
        <v>12231</v>
      </c>
      <c r="D6619" s="209" t="s">
        <v>12232</v>
      </c>
      <c r="E6619" s="210" t="s">
        <v>357</v>
      </c>
      <c r="F6619" s="209" t="s">
        <v>357</v>
      </c>
      <c r="G6619" s="209">
        <v>87350</v>
      </c>
      <c r="H6619" s="209" t="s">
        <v>12288</v>
      </c>
      <c r="I6619" s="209" t="s">
        <v>152</v>
      </c>
      <c r="J6619" s="209" t="s">
        <v>5447</v>
      </c>
      <c r="K6619" s="210">
        <v>489.16</v>
      </c>
      <c r="L6619" s="209" t="s">
        <v>5390</v>
      </c>
    </row>
    <row r="6620" spans="1:12" ht="13.5">
      <c r="A6620" s="209" t="s">
        <v>8833</v>
      </c>
      <c r="B6620" s="209" t="s">
        <v>12230</v>
      </c>
      <c r="C6620" s="209" t="s">
        <v>12231</v>
      </c>
      <c r="D6620" s="209" t="s">
        <v>12232</v>
      </c>
      <c r="E6620" s="210" t="s">
        <v>357</v>
      </c>
      <c r="F6620" s="209" t="s">
        <v>357</v>
      </c>
      <c r="G6620" s="209">
        <v>87351</v>
      </c>
      <c r="H6620" s="209" t="s">
        <v>12289</v>
      </c>
      <c r="I6620" s="209" t="s">
        <v>152</v>
      </c>
      <c r="J6620" s="209" t="s">
        <v>5447</v>
      </c>
      <c r="K6620" s="210">
        <v>437.75</v>
      </c>
      <c r="L6620" s="209" t="s">
        <v>5390</v>
      </c>
    </row>
    <row r="6621" spans="1:12" ht="13.5">
      <c r="A6621" s="209" t="s">
        <v>8833</v>
      </c>
      <c r="B6621" s="209" t="s">
        <v>12230</v>
      </c>
      <c r="C6621" s="209" t="s">
        <v>12231</v>
      </c>
      <c r="D6621" s="209" t="s">
        <v>12232</v>
      </c>
      <c r="E6621" s="210" t="s">
        <v>357</v>
      </c>
      <c r="F6621" s="209" t="s">
        <v>357</v>
      </c>
      <c r="G6621" s="209">
        <v>87352</v>
      </c>
      <c r="H6621" s="209" t="s">
        <v>12290</v>
      </c>
      <c r="I6621" s="209" t="s">
        <v>152</v>
      </c>
      <c r="J6621" s="209" t="s">
        <v>5447</v>
      </c>
      <c r="K6621" s="210">
        <v>616.22</v>
      </c>
      <c r="L6621" s="209" t="s">
        <v>5390</v>
      </c>
    </row>
    <row r="6622" spans="1:12" ht="13.5">
      <c r="A6622" s="209" t="s">
        <v>8833</v>
      </c>
      <c r="B6622" s="209" t="s">
        <v>12230</v>
      </c>
      <c r="C6622" s="209" t="s">
        <v>12231</v>
      </c>
      <c r="D6622" s="209" t="s">
        <v>12232</v>
      </c>
      <c r="E6622" s="210" t="s">
        <v>357</v>
      </c>
      <c r="F6622" s="209" t="s">
        <v>357</v>
      </c>
      <c r="G6622" s="209">
        <v>87353</v>
      </c>
      <c r="H6622" s="209" t="s">
        <v>12291</v>
      </c>
      <c r="I6622" s="209" t="s">
        <v>152</v>
      </c>
      <c r="J6622" s="209" t="s">
        <v>5447</v>
      </c>
      <c r="K6622" s="210">
        <v>560.58000000000004</v>
      </c>
      <c r="L6622" s="209" t="s">
        <v>5390</v>
      </c>
    </row>
    <row r="6623" spans="1:12" ht="13.5">
      <c r="A6623" s="209" t="s">
        <v>8833</v>
      </c>
      <c r="B6623" s="209" t="s">
        <v>12230</v>
      </c>
      <c r="C6623" s="209" t="s">
        <v>12231</v>
      </c>
      <c r="D6623" s="209" t="s">
        <v>12232</v>
      </c>
      <c r="E6623" s="210" t="s">
        <v>357</v>
      </c>
      <c r="F6623" s="209" t="s">
        <v>357</v>
      </c>
      <c r="G6623" s="209">
        <v>87354</v>
      </c>
      <c r="H6623" s="209" t="s">
        <v>12292</v>
      </c>
      <c r="I6623" s="209" t="s">
        <v>152</v>
      </c>
      <c r="J6623" s="209" t="s">
        <v>5447</v>
      </c>
      <c r="K6623" s="210">
        <v>538.02</v>
      </c>
      <c r="L6623" s="209" t="s">
        <v>5390</v>
      </c>
    </row>
    <row r="6624" spans="1:12" ht="13.5">
      <c r="A6624" s="209" t="s">
        <v>8833</v>
      </c>
      <c r="B6624" s="209" t="s">
        <v>12230</v>
      </c>
      <c r="C6624" s="209" t="s">
        <v>12231</v>
      </c>
      <c r="D6624" s="209" t="s">
        <v>12232</v>
      </c>
      <c r="E6624" s="210" t="s">
        <v>357</v>
      </c>
      <c r="F6624" s="209" t="s">
        <v>357</v>
      </c>
      <c r="G6624" s="209">
        <v>87355</v>
      </c>
      <c r="H6624" s="209" t="s">
        <v>12293</v>
      </c>
      <c r="I6624" s="209" t="s">
        <v>152</v>
      </c>
      <c r="J6624" s="209" t="s">
        <v>5447</v>
      </c>
      <c r="K6624" s="210">
        <v>528.16</v>
      </c>
      <c r="L6624" s="209" t="s">
        <v>5390</v>
      </c>
    </row>
    <row r="6625" spans="1:12" ht="13.5">
      <c r="A6625" s="209" t="s">
        <v>8833</v>
      </c>
      <c r="B6625" s="209" t="s">
        <v>12230</v>
      </c>
      <c r="C6625" s="209" t="s">
        <v>12231</v>
      </c>
      <c r="D6625" s="209" t="s">
        <v>12232</v>
      </c>
      <c r="E6625" s="210" t="s">
        <v>357</v>
      </c>
      <c r="F6625" s="209" t="s">
        <v>357</v>
      </c>
      <c r="G6625" s="209">
        <v>87356</v>
      </c>
      <c r="H6625" s="209" t="s">
        <v>12294</v>
      </c>
      <c r="I6625" s="209" t="s">
        <v>152</v>
      </c>
      <c r="J6625" s="209" t="s">
        <v>5447</v>
      </c>
      <c r="K6625" s="210">
        <v>491.67</v>
      </c>
      <c r="L6625" s="209" t="s">
        <v>5390</v>
      </c>
    </row>
    <row r="6626" spans="1:12" ht="13.5">
      <c r="A6626" s="209" t="s">
        <v>8833</v>
      </c>
      <c r="B6626" s="209" t="s">
        <v>12230</v>
      </c>
      <c r="C6626" s="209" t="s">
        <v>12231</v>
      </c>
      <c r="D6626" s="209" t="s">
        <v>12232</v>
      </c>
      <c r="E6626" s="210" t="s">
        <v>357</v>
      </c>
      <c r="F6626" s="209" t="s">
        <v>357</v>
      </c>
      <c r="G6626" s="209">
        <v>87357</v>
      </c>
      <c r="H6626" s="209" t="s">
        <v>12295</v>
      </c>
      <c r="I6626" s="209" t="s">
        <v>152</v>
      </c>
      <c r="J6626" s="209" t="s">
        <v>5447</v>
      </c>
      <c r="K6626" s="210">
        <v>474.83</v>
      </c>
      <c r="L6626" s="209" t="s">
        <v>5390</v>
      </c>
    </row>
    <row r="6627" spans="1:12" ht="13.5">
      <c r="A6627" s="209" t="s">
        <v>8833</v>
      </c>
      <c r="B6627" s="209" t="s">
        <v>12230</v>
      </c>
      <c r="C6627" s="209" t="s">
        <v>12231</v>
      </c>
      <c r="D6627" s="209" t="s">
        <v>12232</v>
      </c>
      <c r="E6627" s="210" t="s">
        <v>357</v>
      </c>
      <c r="F6627" s="209" t="s">
        <v>357</v>
      </c>
      <c r="G6627" s="209">
        <v>87358</v>
      </c>
      <c r="H6627" s="209" t="s">
        <v>12296</v>
      </c>
      <c r="I6627" s="209" t="s">
        <v>152</v>
      </c>
      <c r="J6627" s="209" t="s">
        <v>5447</v>
      </c>
      <c r="K6627" s="211">
        <v>5861.95</v>
      </c>
      <c r="L6627" s="209" t="s">
        <v>5390</v>
      </c>
    </row>
    <row r="6628" spans="1:12" ht="13.5">
      <c r="A6628" s="209" t="s">
        <v>8833</v>
      </c>
      <c r="B6628" s="209" t="s">
        <v>12230</v>
      </c>
      <c r="C6628" s="209" t="s">
        <v>12231</v>
      </c>
      <c r="D6628" s="209" t="s">
        <v>12232</v>
      </c>
      <c r="E6628" s="210" t="s">
        <v>357</v>
      </c>
      <c r="F6628" s="209" t="s">
        <v>357</v>
      </c>
      <c r="G6628" s="209">
        <v>87359</v>
      </c>
      <c r="H6628" s="209" t="s">
        <v>12297</v>
      </c>
      <c r="I6628" s="209" t="s">
        <v>152</v>
      </c>
      <c r="J6628" s="209" t="s">
        <v>5447</v>
      </c>
      <c r="K6628" s="211">
        <v>5856.18</v>
      </c>
      <c r="L6628" s="209" t="s">
        <v>5390</v>
      </c>
    </row>
    <row r="6629" spans="1:12" ht="13.5">
      <c r="A6629" s="209" t="s">
        <v>8833</v>
      </c>
      <c r="B6629" s="209" t="s">
        <v>12230</v>
      </c>
      <c r="C6629" s="209" t="s">
        <v>12231</v>
      </c>
      <c r="D6629" s="209" t="s">
        <v>12232</v>
      </c>
      <c r="E6629" s="210" t="s">
        <v>357</v>
      </c>
      <c r="F6629" s="209" t="s">
        <v>357</v>
      </c>
      <c r="G6629" s="209">
        <v>87360</v>
      </c>
      <c r="H6629" s="209" t="s">
        <v>12298</v>
      </c>
      <c r="I6629" s="209" t="s">
        <v>152</v>
      </c>
      <c r="J6629" s="209" t="s">
        <v>5447</v>
      </c>
      <c r="K6629" s="211">
        <v>5968.86</v>
      </c>
      <c r="L6629" s="209" t="s">
        <v>5390</v>
      </c>
    </row>
    <row r="6630" spans="1:12" ht="13.5">
      <c r="A6630" s="209" t="s">
        <v>8833</v>
      </c>
      <c r="B6630" s="209" t="s">
        <v>12230</v>
      </c>
      <c r="C6630" s="209" t="s">
        <v>12231</v>
      </c>
      <c r="D6630" s="209" t="s">
        <v>12232</v>
      </c>
      <c r="E6630" s="210" t="s">
        <v>357</v>
      </c>
      <c r="F6630" s="209" t="s">
        <v>357</v>
      </c>
      <c r="G6630" s="209">
        <v>87361</v>
      </c>
      <c r="H6630" s="209" t="s">
        <v>12299</v>
      </c>
      <c r="I6630" s="209" t="s">
        <v>152</v>
      </c>
      <c r="J6630" s="209" t="s">
        <v>5447</v>
      </c>
      <c r="K6630" s="211">
        <v>5956.83</v>
      </c>
      <c r="L6630" s="209" t="s">
        <v>5390</v>
      </c>
    </row>
    <row r="6631" spans="1:12" ht="13.5">
      <c r="A6631" s="209" t="s">
        <v>8833</v>
      </c>
      <c r="B6631" s="209" t="s">
        <v>12230</v>
      </c>
      <c r="C6631" s="209" t="s">
        <v>12231</v>
      </c>
      <c r="D6631" s="209" t="s">
        <v>12232</v>
      </c>
      <c r="E6631" s="210" t="s">
        <v>357</v>
      </c>
      <c r="F6631" s="209" t="s">
        <v>357</v>
      </c>
      <c r="G6631" s="209">
        <v>87362</v>
      </c>
      <c r="H6631" s="209" t="s">
        <v>12300</v>
      </c>
      <c r="I6631" s="209" t="s">
        <v>152</v>
      </c>
      <c r="J6631" s="209" t="s">
        <v>5447</v>
      </c>
      <c r="K6631" s="211">
        <v>5981.9</v>
      </c>
      <c r="L6631" s="209" t="s">
        <v>5390</v>
      </c>
    </row>
    <row r="6632" spans="1:12" ht="13.5">
      <c r="A6632" s="209" t="s">
        <v>8833</v>
      </c>
      <c r="B6632" s="209" t="s">
        <v>12230</v>
      </c>
      <c r="C6632" s="209" t="s">
        <v>12231</v>
      </c>
      <c r="D6632" s="209" t="s">
        <v>12232</v>
      </c>
      <c r="E6632" s="210" t="s">
        <v>357</v>
      </c>
      <c r="F6632" s="209" t="s">
        <v>357</v>
      </c>
      <c r="G6632" s="209">
        <v>87363</v>
      </c>
      <c r="H6632" s="209" t="s">
        <v>12301</v>
      </c>
      <c r="I6632" s="209" t="s">
        <v>152</v>
      </c>
      <c r="J6632" s="209" t="s">
        <v>5447</v>
      </c>
      <c r="K6632" s="211">
        <v>5897.96</v>
      </c>
      <c r="L6632" s="209" t="s">
        <v>5390</v>
      </c>
    </row>
    <row r="6633" spans="1:12" ht="13.5">
      <c r="A6633" s="209" t="s">
        <v>8833</v>
      </c>
      <c r="B6633" s="209" t="s">
        <v>12230</v>
      </c>
      <c r="C6633" s="209" t="s">
        <v>12231</v>
      </c>
      <c r="D6633" s="209" t="s">
        <v>12232</v>
      </c>
      <c r="E6633" s="210" t="s">
        <v>357</v>
      </c>
      <c r="F6633" s="209" t="s">
        <v>357</v>
      </c>
      <c r="G6633" s="209">
        <v>87364</v>
      </c>
      <c r="H6633" s="209" t="s">
        <v>12302</v>
      </c>
      <c r="I6633" s="209" t="s">
        <v>152</v>
      </c>
      <c r="J6633" s="209" t="s">
        <v>5447</v>
      </c>
      <c r="K6633" s="211">
        <v>5914.05</v>
      </c>
      <c r="L6633" s="209" t="s">
        <v>5390</v>
      </c>
    </row>
    <row r="6634" spans="1:12" ht="13.5">
      <c r="A6634" s="209" t="s">
        <v>8833</v>
      </c>
      <c r="B6634" s="209" t="s">
        <v>12230</v>
      </c>
      <c r="C6634" s="209" t="s">
        <v>12231</v>
      </c>
      <c r="D6634" s="209" t="s">
        <v>12232</v>
      </c>
      <c r="E6634" s="210" t="s">
        <v>357</v>
      </c>
      <c r="F6634" s="209" t="s">
        <v>357</v>
      </c>
      <c r="G6634" s="209">
        <v>87365</v>
      </c>
      <c r="H6634" s="209" t="s">
        <v>12303</v>
      </c>
      <c r="I6634" s="209" t="s">
        <v>152</v>
      </c>
      <c r="J6634" s="209" t="s">
        <v>5447</v>
      </c>
      <c r="K6634" s="210">
        <v>561.89</v>
      </c>
      <c r="L6634" s="209" t="s">
        <v>5390</v>
      </c>
    </row>
    <row r="6635" spans="1:12" ht="13.5">
      <c r="A6635" s="209" t="s">
        <v>8833</v>
      </c>
      <c r="B6635" s="209" t="s">
        <v>12230</v>
      </c>
      <c r="C6635" s="209" t="s">
        <v>12231</v>
      </c>
      <c r="D6635" s="209" t="s">
        <v>12232</v>
      </c>
      <c r="E6635" s="210" t="s">
        <v>357</v>
      </c>
      <c r="F6635" s="209" t="s">
        <v>357</v>
      </c>
      <c r="G6635" s="209">
        <v>87366</v>
      </c>
      <c r="H6635" s="209" t="s">
        <v>12304</v>
      </c>
      <c r="I6635" s="209" t="s">
        <v>152</v>
      </c>
      <c r="J6635" s="209" t="s">
        <v>5447</v>
      </c>
      <c r="K6635" s="210">
        <v>593.65</v>
      </c>
      <c r="L6635" s="209" t="s">
        <v>5390</v>
      </c>
    </row>
    <row r="6636" spans="1:12" ht="13.5">
      <c r="A6636" s="209" t="s">
        <v>8833</v>
      </c>
      <c r="B6636" s="209" t="s">
        <v>12230</v>
      </c>
      <c r="C6636" s="209" t="s">
        <v>12231</v>
      </c>
      <c r="D6636" s="209" t="s">
        <v>12232</v>
      </c>
      <c r="E6636" s="210" t="s">
        <v>357</v>
      </c>
      <c r="F6636" s="209" t="s">
        <v>357</v>
      </c>
      <c r="G6636" s="209">
        <v>87367</v>
      </c>
      <c r="H6636" s="209" t="s">
        <v>12305</v>
      </c>
      <c r="I6636" s="209" t="s">
        <v>152</v>
      </c>
      <c r="J6636" s="209" t="s">
        <v>5447</v>
      </c>
      <c r="K6636" s="210">
        <v>683.4</v>
      </c>
      <c r="L6636" s="209" t="s">
        <v>5390</v>
      </c>
    </row>
    <row r="6637" spans="1:12" ht="13.5">
      <c r="A6637" s="209" t="s">
        <v>8833</v>
      </c>
      <c r="B6637" s="209" t="s">
        <v>12230</v>
      </c>
      <c r="C6637" s="209" t="s">
        <v>12231</v>
      </c>
      <c r="D6637" s="209" t="s">
        <v>12232</v>
      </c>
      <c r="E6637" s="210" t="s">
        <v>357</v>
      </c>
      <c r="F6637" s="209" t="s">
        <v>357</v>
      </c>
      <c r="G6637" s="209">
        <v>87368</v>
      </c>
      <c r="H6637" s="209" t="s">
        <v>12306</v>
      </c>
      <c r="I6637" s="209" t="s">
        <v>152</v>
      </c>
      <c r="J6637" s="209" t="s">
        <v>5447</v>
      </c>
      <c r="K6637" s="210">
        <v>660.9</v>
      </c>
      <c r="L6637" s="209" t="s">
        <v>5390</v>
      </c>
    </row>
    <row r="6638" spans="1:12" ht="13.5">
      <c r="A6638" s="209" t="s">
        <v>8833</v>
      </c>
      <c r="B6638" s="209" t="s">
        <v>12230</v>
      </c>
      <c r="C6638" s="209" t="s">
        <v>12231</v>
      </c>
      <c r="D6638" s="209" t="s">
        <v>12232</v>
      </c>
      <c r="E6638" s="210" t="s">
        <v>357</v>
      </c>
      <c r="F6638" s="209" t="s">
        <v>357</v>
      </c>
      <c r="G6638" s="209">
        <v>87369</v>
      </c>
      <c r="H6638" s="209" t="s">
        <v>12307</v>
      </c>
      <c r="I6638" s="209" t="s">
        <v>152</v>
      </c>
      <c r="J6638" s="209" t="s">
        <v>5447</v>
      </c>
      <c r="K6638" s="210">
        <v>673.69</v>
      </c>
      <c r="L6638" s="209" t="s">
        <v>5390</v>
      </c>
    </row>
    <row r="6639" spans="1:12" ht="13.5">
      <c r="A6639" s="209" t="s">
        <v>8833</v>
      </c>
      <c r="B6639" s="209" t="s">
        <v>12230</v>
      </c>
      <c r="C6639" s="209" t="s">
        <v>12231</v>
      </c>
      <c r="D6639" s="209" t="s">
        <v>12232</v>
      </c>
      <c r="E6639" s="210" t="s">
        <v>357</v>
      </c>
      <c r="F6639" s="209" t="s">
        <v>357</v>
      </c>
      <c r="G6639" s="209">
        <v>87370</v>
      </c>
      <c r="H6639" s="209" t="s">
        <v>12308</v>
      </c>
      <c r="I6639" s="209" t="s">
        <v>152</v>
      </c>
      <c r="J6639" s="209" t="s">
        <v>5447</v>
      </c>
      <c r="K6639" s="210">
        <v>648.65</v>
      </c>
      <c r="L6639" s="209" t="s">
        <v>5390</v>
      </c>
    </row>
    <row r="6640" spans="1:12" ht="13.5">
      <c r="A6640" s="209" t="s">
        <v>8833</v>
      </c>
      <c r="B6640" s="209" t="s">
        <v>12230</v>
      </c>
      <c r="C6640" s="209" t="s">
        <v>12231</v>
      </c>
      <c r="D6640" s="209" t="s">
        <v>12232</v>
      </c>
      <c r="E6640" s="210" t="s">
        <v>357</v>
      </c>
      <c r="F6640" s="209" t="s">
        <v>357</v>
      </c>
      <c r="G6640" s="209">
        <v>87371</v>
      </c>
      <c r="H6640" s="209" t="s">
        <v>12309</v>
      </c>
      <c r="I6640" s="209" t="s">
        <v>152</v>
      </c>
      <c r="J6640" s="209" t="s">
        <v>5447</v>
      </c>
      <c r="K6640" s="210">
        <v>632.13</v>
      </c>
      <c r="L6640" s="209" t="s">
        <v>5390</v>
      </c>
    </row>
    <row r="6641" spans="1:12" ht="13.5">
      <c r="A6641" s="209" t="s">
        <v>8833</v>
      </c>
      <c r="B6641" s="209" t="s">
        <v>12230</v>
      </c>
      <c r="C6641" s="209" t="s">
        <v>12231</v>
      </c>
      <c r="D6641" s="209" t="s">
        <v>12232</v>
      </c>
      <c r="E6641" s="210" t="s">
        <v>357</v>
      </c>
      <c r="F6641" s="209" t="s">
        <v>357</v>
      </c>
      <c r="G6641" s="209">
        <v>87372</v>
      </c>
      <c r="H6641" s="209" t="s">
        <v>12310</v>
      </c>
      <c r="I6641" s="209" t="s">
        <v>152</v>
      </c>
      <c r="J6641" s="209" t="s">
        <v>5447</v>
      </c>
      <c r="K6641" s="210">
        <v>845.12</v>
      </c>
      <c r="L6641" s="209" t="s">
        <v>5390</v>
      </c>
    </row>
    <row r="6642" spans="1:12" ht="13.5">
      <c r="A6642" s="209" t="s">
        <v>8833</v>
      </c>
      <c r="B6642" s="209" t="s">
        <v>12230</v>
      </c>
      <c r="C6642" s="209" t="s">
        <v>12231</v>
      </c>
      <c r="D6642" s="209" t="s">
        <v>12232</v>
      </c>
      <c r="E6642" s="210" t="s">
        <v>357</v>
      </c>
      <c r="F6642" s="209" t="s">
        <v>357</v>
      </c>
      <c r="G6642" s="209">
        <v>87373</v>
      </c>
      <c r="H6642" s="209" t="s">
        <v>12311</v>
      </c>
      <c r="I6642" s="209" t="s">
        <v>152</v>
      </c>
      <c r="J6642" s="209" t="s">
        <v>5447</v>
      </c>
      <c r="K6642" s="210">
        <v>752.99</v>
      </c>
      <c r="L6642" s="209" t="s">
        <v>5390</v>
      </c>
    </row>
    <row r="6643" spans="1:12" ht="13.5">
      <c r="A6643" s="209" t="s">
        <v>8833</v>
      </c>
      <c r="B6643" s="209" t="s">
        <v>12230</v>
      </c>
      <c r="C6643" s="209" t="s">
        <v>12231</v>
      </c>
      <c r="D6643" s="209" t="s">
        <v>12232</v>
      </c>
      <c r="E6643" s="210" t="s">
        <v>357</v>
      </c>
      <c r="F6643" s="209" t="s">
        <v>357</v>
      </c>
      <c r="G6643" s="209">
        <v>87374</v>
      </c>
      <c r="H6643" s="209" t="s">
        <v>12312</v>
      </c>
      <c r="I6643" s="209" t="s">
        <v>152</v>
      </c>
      <c r="J6643" s="209" t="s">
        <v>5447</v>
      </c>
      <c r="K6643" s="210">
        <v>698.59</v>
      </c>
      <c r="L6643" s="209" t="s">
        <v>5390</v>
      </c>
    </row>
    <row r="6644" spans="1:12" ht="13.5">
      <c r="A6644" s="209" t="s">
        <v>8833</v>
      </c>
      <c r="B6644" s="209" t="s">
        <v>12230</v>
      </c>
      <c r="C6644" s="209" t="s">
        <v>12231</v>
      </c>
      <c r="D6644" s="209" t="s">
        <v>12232</v>
      </c>
      <c r="E6644" s="210" t="s">
        <v>357</v>
      </c>
      <c r="F6644" s="209" t="s">
        <v>357</v>
      </c>
      <c r="G6644" s="209">
        <v>87375</v>
      </c>
      <c r="H6644" s="209" t="s">
        <v>12313</v>
      </c>
      <c r="I6644" s="209" t="s">
        <v>152</v>
      </c>
      <c r="J6644" s="209" t="s">
        <v>5447</v>
      </c>
      <c r="K6644" s="210">
        <v>662.87</v>
      </c>
      <c r="L6644" s="209" t="s">
        <v>5390</v>
      </c>
    </row>
    <row r="6645" spans="1:12" ht="13.5">
      <c r="A6645" s="209" t="s">
        <v>8833</v>
      </c>
      <c r="B6645" s="209" t="s">
        <v>12230</v>
      </c>
      <c r="C6645" s="209" t="s">
        <v>12231</v>
      </c>
      <c r="D6645" s="209" t="s">
        <v>12232</v>
      </c>
      <c r="E6645" s="210" t="s">
        <v>357</v>
      </c>
      <c r="F6645" s="209" t="s">
        <v>357</v>
      </c>
      <c r="G6645" s="209">
        <v>87376</v>
      </c>
      <c r="H6645" s="209" t="s">
        <v>12314</v>
      </c>
      <c r="I6645" s="209" t="s">
        <v>152</v>
      </c>
      <c r="J6645" s="209" t="s">
        <v>5447</v>
      </c>
      <c r="K6645" s="210">
        <v>568.49</v>
      </c>
      <c r="L6645" s="209" t="s">
        <v>5390</v>
      </c>
    </row>
    <row r="6646" spans="1:12" ht="13.5">
      <c r="A6646" s="209" t="s">
        <v>8833</v>
      </c>
      <c r="B6646" s="209" t="s">
        <v>12230</v>
      </c>
      <c r="C6646" s="209" t="s">
        <v>12231</v>
      </c>
      <c r="D6646" s="209" t="s">
        <v>12232</v>
      </c>
      <c r="E6646" s="210" t="s">
        <v>357</v>
      </c>
      <c r="F6646" s="209" t="s">
        <v>357</v>
      </c>
      <c r="G6646" s="209">
        <v>87377</v>
      </c>
      <c r="H6646" s="209" t="s">
        <v>12315</v>
      </c>
      <c r="I6646" s="209" t="s">
        <v>152</v>
      </c>
      <c r="J6646" s="209" t="s">
        <v>5447</v>
      </c>
      <c r="K6646" s="210">
        <v>675.4</v>
      </c>
      <c r="L6646" s="209" t="s">
        <v>5390</v>
      </c>
    </row>
    <row r="6647" spans="1:12" ht="13.5">
      <c r="A6647" s="209" t="s">
        <v>8833</v>
      </c>
      <c r="B6647" s="209" t="s">
        <v>12230</v>
      </c>
      <c r="C6647" s="209" t="s">
        <v>12231</v>
      </c>
      <c r="D6647" s="209" t="s">
        <v>12232</v>
      </c>
      <c r="E6647" s="210" t="s">
        <v>357</v>
      </c>
      <c r="F6647" s="209" t="s">
        <v>357</v>
      </c>
      <c r="G6647" s="209">
        <v>87378</v>
      </c>
      <c r="H6647" s="209" t="s">
        <v>12316</v>
      </c>
      <c r="I6647" s="209" t="s">
        <v>152</v>
      </c>
      <c r="J6647" s="209" t="s">
        <v>5447</v>
      </c>
      <c r="K6647" s="210">
        <v>607.35</v>
      </c>
      <c r="L6647" s="209" t="s">
        <v>5390</v>
      </c>
    </row>
    <row r="6648" spans="1:12" ht="13.5">
      <c r="A6648" s="209" t="s">
        <v>8833</v>
      </c>
      <c r="B6648" s="209" t="s">
        <v>12230</v>
      </c>
      <c r="C6648" s="209" t="s">
        <v>12231</v>
      </c>
      <c r="D6648" s="209" t="s">
        <v>12232</v>
      </c>
      <c r="E6648" s="210" t="s">
        <v>357</v>
      </c>
      <c r="F6648" s="209" t="s">
        <v>357</v>
      </c>
      <c r="G6648" s="209">
        <v>87379</v>
      </c>
      <c r="H6648" s="209" t="s">
        <v>12317</v>
      </c>
      <c r="I6648" s="209" t="s">
        <v>152</v>
      </c>
      <c r="J6648" s="209" t="s">
        <v>5447</v>
      </c>
      <c r="K6648" s="211">
        <v>6031.89</v>
      </c>
      <c r="L6648" s="209" t="s">
        <v>5390</v>
      </c>
    </row>
    <row r="6649" spans="1:12" ht="13.5">
      <c r="A6649" s="209" t="s">
        <v>8833</v>
      </c>
      <c r="B6649" s="209" t="s">
        <v>12230</v>
      </c>
      <c r="C6649" s="209" t="s">
        <v>12231</v>
      </c>
      <c r="D6649" s="209" t="s">
        <v>12232</v>
      </c>
      <c r="E6649" s="210" t="s">
        <v>357</v>
      </c>
      <c r="F6649" s="209" t="s">
        <v>357</v>
      </c>
      <c r="G6649" s="209">
        <v>87380</v>
      </c>
      <c r="H6649" s="209" t="s">
        <v>12318</v>
      </c>
      <c r="I6649" s="209" t="s">
        <v>152</v>
      </c>
      <c r="J6649" s="209" t="s">
        <v>5447</v>
      </c>
      <c r="K6649" s="211">
        <v>6147.51</v>
      </c>
      <c r="L6649" s="209" t="s">
        <v>5390</v>
      </c>
    </row>
    <row r="6650" spans="1:12" ht="13.5">
      <c r="A6650" s="209" t="s">
        <v>8833</v>
      </c>
      <c r="B6650" s="209" t="s">
        <v>12230</v>
      </c>
      <c r="C6650" s="209" t="s">
        <v>12231</v>
      </c>
      <c r="D6650" s="209" t="s">
        <v>12232</v>
      </c>
      <c r="E6650" s="210" t="s">
        <v>357</v>
      </c>
      <c r="F6650" s="209" t="s">
        <v>357</v>
      </c>
      <c r="G6650" s="209">
        <v>87381</v>
      </c>
      <c r="H6650" s="209" t="s">
        <v>12319</v>
      </c>
      <c r="I6650" s="209" t="s">
        <v>152</v>
      </c>
      <c r="J6650" s="209" t="s">
        <v>5447</v>
      </c>
      <c r="K6650" s="211">
        <v>6073.97</v>
      </c>
      <c r="L6650" s="209" t="s">
        <v>5390</v>
      </c>
    </row>
    <row r="6651" spans="1:12" ht="13.5">
      <c r="A6651" s="209" t="s">
        <v>8833</v>
      </c>
      <c r="B6651" s="209" t="s">
        <v>12230</v>
      </c>
      <c r="C6651" s="209" t="s">
        <v>12231</v>
      </c>
      <c r="D6651" s="209" t="s">
        <v>12232</v>
      </c>
      <c r="E6651" s="210" t="s">
        <v>357</v>
      </c>
      <c r="F6651" s="209" t="s">
        <v>357</v>
      </c>
      <c r="G6651" s="209">
        <v>87382</v>
      </c>
      <c r="H6651" s="209" t="s">
        <v>12320</v>
      </c>
      <c r="I6651" s="209" t="s">
        <v>152</v>
      </c>
      <c r="J6651" s="209" t="s">
        <v>5447</v>
      </c>
      <c r="K6651" s="211">
        <v>2285.9699999999998</v>
      </c>
      <c r="L6651" s="209" t="s">
        <v>5390</v>
      </c>
    </row>
    <row r="6652" spans="1:12" ht="13.5">
      <c r="A6652" s="209" t="s">
        <v>8833</v>
      </c>
      <c r="B6652" s="209" t="s">
        <v>12230</v>
      </c>
      <c r="C6652" s="209" t="s">
        <v>12231</v>
      </c>
      <c r="D6652" s="209" t="s">
        <v>12232</v>
      </c>
      <c r="E6652" s="210" t="s">
        <v>357</v>
      </c>
      <c r="F6652" s="209" t="s">
        <v>357</v>
      </c>
      <c r="G6652" s="209">
        <v>87383</v>
      </c>
      <c r="H6652" s="209" t="s">
        <v>12321</v>
      </c>
      <c r="I6652" s="209" t="s">
        <v>152</v>
      </c>
      <c r="J6652" s="209" t="s">
        <v>5447</v>
      </c>
      <c r="K6652" s="211">
        <v>2292.9499999999998</v>
      </c>
      <c r="L6652" s="209" t="s">
        <v>5390</v>
      </c>
    </row>
    <row r="6653" spans="1:12" ht="13.5">
      <c r="A6653" s="209" t="s">
        <v>8833</v>
      </c>
      <c r="B6653" s="209" t="s">
        <v>12230</v>
      </c>
      <c r="C6653" s="209" t="s">
        <v>12231</v>
      </c>
      <c r="D6653" s="209" t="s">
        <v>12232</v>
      </c>
      <c r="E6653" s="210" t="s">
        <v>357</v>
      </c>
      <c r="F6653" s="209" t="s">
        <v>357</v>
      </c>
      <c r="G6653" s="209">
        <v>87384</v>
      </c>
      <c r="H6653" s="209" t="s">
        <v>12322</v>
      </c>
      <c r="I6653" s="209" t="s">
        <v>152</v>
      </c>
      <c r="J6653" s="209" t="s">
        <v>5447</v>
      </c>
      <c r="K6653" s="211">
        <v>2294.58</v>
      </c>
      <c r="L6653" s="209" t="s">
        <v>5390</v>
      </c>
    </row>
    <row r="6654" spans="1:12" ht="13.5">
      <c r="A6654" s="209" t="s">
        <v>8833</v>
      </c>
      <c r="B6654" s="209" t="s">
        <v>12230</v>
      </c>
      <c r="C6654" s="209" t="s">
        <v>12231</v>
      </c>
      <c r="D6654" s="209" t="s">
        <v>12232</v>
      </c>
      <c r="E6654" s="210" t="s">
        <v>357</v>
      </c>
      <c r="F6654" s="209" t="s">
        <v>357</v>
      </c>
      <c r="G6654" s="209">
        <v>87385</v>
      </c>
      <c r="H6654" s="209" t="s">
        <v>12323</v>
      </c>
      <c r="I6654" s="209" t="s">
        <v>152</v>
      </c>
      <c r="J6654" s="209" t="s">
        <v>5447</v>
      </c>
      <c r="K6654" s="211">
        <v>2662.17</v>
      </c>
      <c r="L6654" s="209" t="s">
        <v>5390</v>
      </c>
    </row>
    <row r="6655" spans="1:12" ht="13.5">
      <c r="A6655" s="209" t="s">
        <v>8833</v>
      </c>
      <c r="B6655" s="209" t="s">
        <v>12230</v>
      </c>
      <c r="C6655" s="209" t="s">
        <v>12231</v>
      </c>
      <c r="D6655" s="209" t="s">
        <v>12232</v>
      </c>
      <c r="E6655" s="210" t="s">
        <v>357</v>
      </c>
      <c r="F6655" s="209" t="s">
        <v>357</v>
      </c>
      <c r="G6655" s="209">
        <v>87386</v>
      </c>
      <c r="H6655" s="209" t="s">
        <v>12324</v>
      </c>
      <c r="I6655" s="209" t="s">
        <v>152</v>
      </c>
      <c r="J6655" s="209" t="s">
        <v>5447</v>
      </c>
      <c r="K6655" s="211">
        <v>2666.98</v>
      </c>
      <c r="L6655" s="209" t="s">
        <v>5390</v>
      </c>
    </row>
    <row r="6656" spans="1:12" ht="13.5">
      <c r="A6656" s="209" t="s">
        <v>8833</v>
      </c>
      <c r="B6656" s="209" t="s">
        <v>12230</v>
      </c>
      <c r="C6656" s="209" t="s">
        <v>12231</v>
      </c>
      <c r="D6656" s="209" t="s">
        <v>12232</v>
      </c>
      <c r="E6656" s="210" t="s">
        <v>357</v>
      </c>
      <c r="F6656" s="209" t="s">
        <v>357</v>
      </c>
      <c r="G6656" s="209">
        <v>87387</v>
      </c>
      <c r="H6656" s="209" t="s">
        <v>12325</v>
      </c>
      <c r="I6656" s="209" t="s">
        <v>152</v>
      </c>
      <c r="J6656" s="209" t="s">
        <v>5447</v>
      </c>
      <c r="K6656" s="211">
        <v>2672.53</v>
      </c>
      <c r="L6656" s="209" t="s">
        <v>5390</v>
      </c>
    </row>
    <row r="6657" spans="1:12" ht="13.5">
      <c r="A6657" s="209" t="s">
        <v>8833</v>
      </c>
      <c r="B6657" s="209" t="s">
        <v>12230</v>
      </c>
      <c r="C6657" s="209" t="s">
        <v>12231</v>
      </c>
      <c r="D6657" s="209" t="s">
        <v>12232</v>
      </c>
      <c r="E6657" s="210" t="s">
        <v>357</v>
      </c>
      <c r="F6657" s="209" t="s">
        <v>357</v>
      </c>
      <c r="G6657" s="209">
        <v>87388</v>
      </c>
      <c r="H6657" s="209" t="s">
        <v>12326</v>
      </c>
      <c r="I6657" s="209" t="s">
        <v>152</v>
      </c>
      <c r="J6657" s="209" t="s">
        <v>5447</v>
      </c>
      <c r="K6657" s="211">
        <v>6455.34</v>
      </c>
      <c r="L6657" s="209" t="s">
        <v>5390</v>
      </c>
    </row>
    <row r="6658" spans="1:12" ht="13.5">
      <c r="A6658" s="209" t="s">
        <v>8833</v>
      </c>
      <c r="B6658" s="209" t="s">
        <v>12230</v>
      </c>
      <c r="C6658" s="209" t="s">
        <v>12231</v>
      </c>
      <c r="D6658" s="209" t="s">
        <v>12232</v>
      </c>
      <c r="E6658" s="210" t="s">
        <v>357</v>
      </c>
      <c r="F6658" s="209" t="s">
        <v>357</v>
      </c>
      <c r="G6658" s="209">
        <v>87389</v>
      </c>
      <c r="H6658" s="209" t="s">
        <v>12327</v>
      </c>
      <c r="I6658" s="209" t="s">
        <v>152</v>
      </c>
      <c r="J6658" s="209" t="s">
        <v>5447</v>
      </c>
      <c r="K6658" s="211">
        <v>6492.72</v>
      </c>
      <c r="L6658" s="209" t="s">
        <v>5390</v>
      </c>
    </row>
    <row r="6659" spans="1:12" ht="13.5">
      <c r="A6659" s="209" t="s">
        <v>8833</v>
      </c>
      <c r="B6659" s="209" t="s">
        <v>12230</v>
      </c>
      <c r="C6659" s="209" t="s">
        <v>12231</v>
      </c>
      <c r="D6659" s="209" t="s">
        <v>12232</v>
      </c>
      <c r="E6659" s="210" t="s">
        <v>357</v>
      </c>
      <c r="F6659" s="209" t="s">
        <v>357</v>
      </c>
      <c r="G6659" s="209">
        <v>87390</v>
      </c>
      <c r="H6659" s="209" t="s">
        <v>12328</v>
      </c>
      <c r="I6659" s="209" t="s">
        <v>152</v>
      </c>
      <c r="J6659" s="209" t="s">
        <v>5447</v>
      </c>
      <c r="K6659" s="211">
        <v>6537.04</v>
      </c>
      <c r="L6659" s="209" t="s">
        <v>5390</v>
      </c>
    </row>
    <row r="6660" spans="1:12" ht="13.5">
      <c r="A6660" s="209" t="s">
        <v>8833</v>
      </c>
      <c r="B6660" s="209" t="s">
        <v>12230</v>
      </c>
      <c r="C6660" s="209" t="s">
        <v>12231</v>
      </c>
      <c r="D6660" s="209" t="s">
        <v>12232</v>
      </c>
      <c r="E6660" s="210" t="s">
        <v>357</v>
      </c>
      <c r="F6660" s="209" t="s">
        <v>357</v>
      </c>
      <c r="G6660" s="209">
        <v>87391</v>
      </c>
      <c r="H6660" s="209" t="s">
        <v>12329</v>
      </c>
      <c r="I6660" s="209" t="s">
        <v>152</v>
      </c>
      <c r="J6660" s="209" t="s">
        <v>5447</v>
      </c>
      <c r="K6660" s="211">
        <v>7159.77</v>
      </c>
      <c r="L6660" s="209" t="s">
        <v>5390</v>
      </c>
    </row>
    <row r="6661" spans="1:12" ht="13.5">
      <c r="A6661" s="209" t="s">
        <v>8833</v>
      </c>
      <c r="B6661" s="209" t="s">
        <v>12230</v>
      </c>
      <c r="C6661" s="209" t="s">
        <v>12231</v>
      </c>
      <c r="D6661" s="209" t="s">
        <v>12232</v>
      </c>
      <c r="E6661" s="210" t="s">
        <v>357</v>
      </c>
      <c r="F6661" s="209" t="s">
        <v>357</v>
      </c>
      <c r="G6661" s="209">
        <v>87393</v>
      </c>
      <c r="H6661" s="209" t="s">
        <v>12330</v>
      </c>
      <c r="I6661" s="209" t="s">
        <v>152</v>
      </c>
      <c r="J6661" s="209" t="s">
        <v>5447</v>
      </c>
      <c r="K6661" s="211">
        <v>7237.16</v>
      </c>
      <c r="L6661" s="209" t="s">
        <v>5390</v>
      </c>
    </row>
    <row r="6662" spans="1:12" ht="13.5">
      <c r="A6662" s="209" t="s">
        <v>8833</v>
      </c>
      <c r="B6662" s="209" t="s">
        <v>12230</v>
      </c>
      <c r="C6662" s="209" t="s">
        <v>12231</v>
      </c>
      <c r="D6662" s="209" t="s">
        <v>12232</v>
      </c>
      <c r="E6662" s="210" t="s">
        <v>357</v>
      </c>
      <c r="F6662" s="209" t="s">
        <v>357</v>
      </c>
      <c r="G6662" s="209">
        <v>87394</v>
      </c>
      <c r="H6662" s="209" t="s">
        <v>12331</v>
      </c>
      <c r="I6662" s="209" t="s">
        <v>152</v>
      </c>
      <c r="J6662" s="209" t="s">
        <v>5447</v>
      </c>
      <c r="K6662" s="211">
        <v>7313.63</v>
      </c>
      <c r="L6662" s="209" t="s">
        <v>5390</v>
      </c>
    </row>
    <row r="6663" spans="1:12" ht="13.5">
      <c r="A6663" s="209" t="s">
        <v>8833</v>
      </c>
      <c r="B6663" s="209" t="s">
        <v>12230</v>
      </c>
      <c r="C6663" s="209" t="s">
        <v>12231</v>
      </c>
      <c r="D6663" s="209" t="s">
        <v>12232</v>
      </c>
      <c r="E6663" s="210" t="s">
        <v>357</v>
      </c>
      <c r="F6663" s="209" t="s">
        <v>357</v>
      </c>
      <c r="G6663" s="209">
        <v>87395</v>
      </c>
      <c r="H6663" s="209" t="s">
        <v>12332</v>
      </c>
      <c r="I6663" s="209" t="s">
        <v>152</v>
      </c>
      <c r="J6663" s="209" t="s">
        <v>5447</v>
      </c>
      <c r="K6663" s="211">
        <v>4481.46</v>
      </c>
      <c r="L6663" s="209" t="s">
        <v>5390</v>
      </c>
    </row>
    <row r="6664" spans="1:12" ht="13.5">
      <c r="A6664" s="209" t="s">
        <v>8833</v>
      </c>
      <c r="B6664" s="209" t="s">
        <v>12230</v>
      </c>
      <c r="C6664" s="209" t="s">
        <v>12231</v>
      </c>
      <c r="D6664" s="209" t="s">
        <v>12232</v>
      </c>
      <c r="E6664" s="210" t="s">
        <v>357</v>
      </c>
      <c r="F6664" s="209" t="s">
        <v>357</v>
      </c>
      <c r="G6664" s="209">
        <v>87396</v>
      </c>
      <c r="H6664" s="209" t="s">
        <v>12333</v>
      </c>
      <c r="I6664" s="209" t="s">
        <v>152</v>
      </c>
      <c r="J6664" s="209" t="s">
        <v>5447</v>
      </c>
      <c r="K6664" s="211">
        <v>4522.87</v>
      </c>
      <c r="L6664" s="209" t="s">
        <v>5390</v>
      </c>
    </row>
    <row r="6665" spans="1:12" ht="13.5">
      <c r="A6665" s="209" t="s">
        <v>8833</v>
      </c>
      <c r="B6665" s="209" t="s">
        <v>12230</v>
      </c>
      <c r="C6665" s="209" t="s">
        <v>12231</v>
      </c>
      <c r="D6665" s="209" t="s">
        <v>12232</v>
      </c>
      <c r="E6665" s="210" t="s">
        <v>357</v>
      </c>
      <c r="F6665" s="209" t="s">
        <v>357</v>
      </c>
      <c r="G6665" s="209">
        <v>87397</v>
      </c>
      <c r="H6665" s="209" t="s">
        <v>12334</v>
      </c>
      <c r="I6665" s="209" t="s">
        <v>152</v>
      </c>
      <c r="J6665" s="209" t="s">
        <v>5447</v>
      </c>
      <c r="K6665" s="211">
        <v>4564.99</v>
      </c>
      <c r="L6665" s="209" t="s">
        <v>5390</v>
      </c>
    </row>
    <row r="6666" spans="1:12" ht="13.5">
      <c r="A6666" s="209" t="s">
        <v>8833</v>
      </c>
      <c r="B6666" s="209" t="s">
        <v>12230</v>
      </c>
      <c r="C6666" s="209" t="s">
        <v>12231</v>
      </c>
      <c r="D6666" s="209" t="s">
        <v>12232</v>
      </c>
      <c r="E6666" s="210" t="s">
        <v>357</v>
      </c>
      <c r="F6666" s="209" t="s">
        <v>357</v>
      </c>
      <c r="G6666" s="209">
        <v>87398</v>
      </c>
      <c r="H6666" s="209" t="s">
        <v>12335</v>
      </c>
      <c r="I6666" s="209" t="s">
        <v>152</v>
      </c>
      <c r="J6666" s="209" t="s">
        <v>5447</v>
      </c>
      <c r="K6666" s="211">
        <v>2487.31</v>
      </c>
      <c r="L6666" s="209" t="s">
        <v>5390</v>
      </c>
    </row>
    <row r="6667" spans="1:12" ht="13.5">
      <c r="A6667" s="209" t="s">
        <v>8833</v>
      </c>
      <c r="B6667" s="209" t="s">
        <v>12230</v>
      </c>
      <c r="C6667" s="209" t="s">
        <v>12231</v>
      </c>
      <c r="D6667" s="209" t="s">
        <v>12232</v>
      </c>
      <c r="E6667" s="210" t="s">
        <v>357</v>
      </c>
      <c r="F6667" s="209" t="s">
        <v>357</v>
      </c>
      <c r="G6667" s="209">
        <v>87399</v>
      </c>
      <c r="H6667" s="209" t="s">
        <v>12336</v>
      </c>
      <c r="I6667" s="209" t="s">
        <v>152</v>
      </c>
      <c r="J6667" s="209" t="s">
        <v>5447</v>
      </c>
      <c r="K6667" s="211">
        <v>2869.09</v>
      </c>
      <c r="L6667" s="209" t="s">
        <v>5390</v>
      </c>
    </row>
    <row r="6668" spans="1:12" ht="13.5">
      <c r="A6668" s="209" t="s">
        <v>8833</v>
      </c>
      <c r="B6668" s="209" t="s">
        <v>12230</v>
      </c>
      <c r="C6668" s="209" t="s">
        <v>12231</v>
      </c>
      <c r="D6668" s="209" t="s">
        <v>12232</v>
      </c>
      <c r="E6668" s="210" t="s">
        <v>357</v>
      </c>
      <c r="F6668" s="209" t="s">
        <v>357</v>
      </c>
      <c r="G6668" s="209">
        <v>87401</v>
      </c>
      <c r="H6668" s="209" t="s">
        <v>12337</v>
      </c>
      <c r="I6668" s="209" t="s">
        <v>152</v>
      </c>
      <c r="J6668" s="209" t="s">
        <v>5447</v>
      </c>
      <c r="K6668" s="211">
        <v>7476.83</v>
      </c>
      <c r="L6668" s="209" t="s">
        <v>5390</v>
      </c>
    </row>
    <row r="6669" spans="1:12" ht="13.5">
      <c r="A6669" s="209" t="s">
        <v>8833</v>
      </c>
      <c r="B6669" s="209" t="s">
        <v>12230</v>
      </c>
      <c r="C6669" s="209" t="s">
        <v>12231</v>
      </c>
      <c r="D6669" s="209" t="s">
        <v>12232</v>
      </c>
      <c r="E6669" s="210" t="s">
        <v>357</v>
      </c>
      <c r="F6669" s="209" t="s">
        <v>357</v>
      </c>
      <c r="G6669" s="209">
        <v>87402</v>
      </c>
      <c r="H6669" s="209" t="s">
        <v>12338</v>
      </c>
      <c r="I6669" s="209" t="s">
        <v>152</v>
      </c>
      <c r="J6669" s="209" t="s">
        <v>5447</v>
      </c>
      <c r="K6669" s="211">
        <v>4743.68</v>
      </c>
      <c r="L6669" s="209" t="s">
        <v>5390</v>
      </c>
    </row>
    <row r="6670" spans="1:12" ht="13.5">
      <c r="A6670" s="209" t="s">
        <v>8833</v>
      </c>
      <c r="B6670" s="209" t="s">
        <v>12230</v>
      </c>
      <c r="C6670" s="209" t="s">
        <v>12231</v>
      </c>
      <c r="D6670" s="209" t="s">
        <v>12232</v>
      </c>
      <c r="E6670" s="210" t="s">
        <v>357</v>
      </c>
      <c r="F6670" s="209" t="s">
        <v>357</v>
      </c>
      <c r="G6670" s="209">
        <v>87404</v>
      </c>
      <c r="H6670" s="209" t="s">
        <v>12339</v>
      </c>
      <c r="I6670" s="209" t="s">
        <v>152</v>
      </c>
      <c r="J6670" s="209" t="s">
        <v>5447</v>
      </c>
      <c r="K6670" s="211">
        <v>6683.05</v>
      </c>
      <c r="L6670" s="209" t="s">
        <v>5390</v>
      </c>
    </row>
    <row r="6671" spans="1:12" ht="13.5">
      <c r="A6671" s="209" t="s">
        <v>8833</v>
      </c>
      <c r="B6671" s="209" t="s">
        <v>12230</v>
      </c>
      <c r="C6671" s="209" t="s">
        <v>12231</v>
      </c>
      <c r="D6671" s="209" t="s">
        <v>12232</v>
      </c>
      <c r="E6671" s="210" t="s">
        <v>357</v>
      </c>
      <c r="F6671" s="209" t="s">
        <v>357</v>
      </c>
      <c r="G6671" s="209">
        <v>87405</v>
      </c>
      <c r="H6671" s="209" t="s">
        <v>12340</v>
      </c>
      <c r="I6671" s="209" t="s">
        <v>152</v>
      </c>
      <c r="J6671" s="209" t="s">
        <v>5447</v>
      </c>
      <c r="K6671" s="211">
        <v>6717.75</v>
      </c>
      <c r="L6671" s="209" t="s">
        <v>5390</v>
      </c>
    </row>
    <row r="6672" spans="1:12" ht="13.5">
      <c r="A6672" s="209" t="s">
        <v>8833</v>
      </c>
      <c r="B6672" s="209" t="s">
        <v>12230</v>
      </c>
      <c r="C6672" s="209" t="s">
        <v>12231</v>
      </c>
      <c r="D6672" s="209" t="s">
        <v>12232</v>
      </c>
      <c r="E6672" s="210" t="s">
        <v>357</v>
      </c>
      <c r="F6672" s="209" t="s">
        <v>357</v>
      </c>
      <c r="G6672" s="209">
        <v>87407</v>
      </c>
      <c r="H6672" s="209" t="s">
        <v>12341</v>
      </c>
      <c r="I6672" s="209" t="s">
        <v>152</v>
      </c>
      <c r="J6672" s="209" t="s">
        <v>5447</v>
      </c>
      <c r="K6672" s="211">
        <v>2332.17</v>
      </c>
      <c r="L6672" s="209" t="s">
        <v>5390</v>
      </c>
    </row>
    <row r="6673" spans="1:12" ht="13.5">
      <c r="A6673" s="209" t="s">
        <v>8833</v>
      </c>
      <c r="B6673" s="209" t="s">
        <v>12230</v>
      </c>
      <c r="C6673" s="209" t="s">
        <v>12231</v>
      </c>
      <c r="D6673" s="209" t="s">
        <v>12232</v>
      </c>
      <c r="E6673" s="210" t="s">
        <v>357</v>
      </c>
      <c r="F6673" s="209" t="s">
        <v>357</v>
      </c>
      <c r="G6673" s="209">
        <v>87408</v>
      </c>
      <c r="H6673" s="209" t="s">
        <v>12342</v>
      </c>
      <c r="I6673" s="209" t="s">
        <v>152</v>
      </c>
      <c r="J6673" s="209" t="s">
        <v>5447</v>
      </c>
      <c r="K6673" s="211">
        <v>2329.0700000000002</v>
      </c>
      <c r="L6673" s="209" t="s">
        <v>5390</v>
      </c>
    </row>
    <row r="6674" spans="1:12" ht="13.5">
      <c r="A6674" s="209" t="s">
        <v>8833</v>
      </c>
      <c r="B6674" s="209" t="s">
        <v>12230</v>
      </c>
      <c r="C6674" s="209" t="s">
        <v>12231</v>
      </c>
      <c r="D6674" s="209" t="s">
        <v>12232</v>
      </c>
      <c r="E6674" s="210" t="s">
        <v>357</v>
      </c>
      <c r="F6674" s="209" t="s">
        <v>357</v>
      </c>
      <c r="G6674" s="209">
        <v>87410</v>
      </c>
      <c r="H6674" s="209" t="s">
        <v>12343</v>
      </c>
      <c r="I6674" s="209" t="s">
        <v>152</v>
      </c>
      <c r="J6674" s="209" t="s">
        <v>5447</v>
      </c>
      <c r="K6674" s="210">
        <v>941.11</v>
      </c>
      <c r="L6674" s="209" t="s">
        <v>5390</v>
      </c>
    </row>
    <row r="6675" spans="1:12" ht="13.5">
      <c r="A6675" s="209" t="s">
        <v>8833</v>
      </c>
      <c r="B6675" s="209" t="s">
        <v>12230</v>
      </c>
      <c r="C6675" s="209" t="s">
        <v>12231</v>
      </c>
      <c r="D6675" s="209" t="s">
        <v>12232</v>
      </c>
      <c r="E6675" s="210" t="s">
        <v>357</v>
      </c>
      <c r="F6675" s="209" t="s">
        <v>357</v>
      </c>
      <c r="G6675" s="209">
        <v>88626</v>
      </c>
      <c r="H6675" s="209" t="s">
        <v>12344</v>
      </c>
      <c r="I6675" s="209" t="s">
        <v>152</v>
      </c>
      <c r="J6675" s="209" t="s">
        <v>5447</v>
      </c>
      <c r="K6675" s="210">
        <v>574.35</v>
      </c>
      <c r="L6675" s="209" t="s">
        <v>5390</v>
      </c>
    </row>
    <row r="6676" spans="1:12" ht="13.5">
      <c r="A6676" s="209" t="s">
        <v>8833</v>
      </c>
      <c r="B6676" s="209" t="s">
        <v>12230</v>
      </c>
      <c r="C6676" s="209" t="s">
        <v>12231</v>
      </c>
      <c r="D6676" s="209" t="s">
        <v>12232</v>
      </c>
      <c r="E6676" s="210" t="s">
        <v>357</v>
      </c>
      <c r="F6676" s="209" t="s">
        <v>357</v>
      </c>
      <c r="G6676" s="209">
        <v>88627</v>
      </c>
      <c r="H6676" s="209" t="s">
        <v>12345</v>
      </c>
      <c r="I6676" s="209" t="s">
        <v>152</v>
      </c>
      <c r="J6676" s="209" t="s">
        <v>5447</v>
      </c>
      <c r="K6676" s="210">
        <v>662.86</v>
      </c>
      <c r="L6676" s="209" t="s">
        <v>5390</v>
      </c>
    </row>
    <row r="6677" spans="1:12" ht="13.5">
      <c r="A6677" s="209" t="s">
        <v>8833</v>
      </c>
      <c r="B6677" s="209" t="s">
        <v>12230</v>
      </c>
      <c r="C6677" s="209" t="s">
        <v>12231</v>
      </c>
      <c r="D6677" s="209" t="s">
        <v>12232</v>
      </c>
      <c r="E6677" s="210" t="s">
        <v>357</v>
      </c>
      <c r="F6677" s="209" t="s">
        <v>357</v>
      </c>
      <c r="G6677" s="209">
        <v>88628</v>
      </c>
      <c r="H6677" s="209" t="s">
        <v>12346</v>
      </c>
      <c r="I6677" s="209" t="s">
        <v>152</v>
      </c>
      <c r="J6677" s="209" t="s">
        <v>5447</v>
      </c>
      <c r="K6677" s="210">
        <v>607.61</v>
      </c>
      <c r="L6677" s="209" t="s">
        <v>5390</v>
      </c>
    </row>
    <row r="6678" spans="1:12" ht="13.5">
      <c r="A6678" s="209" t="s">
        <v>8833</v>
      </c>
      <c r="B6678" s="209" t="s">
        <v>12230</v>
      </c>
      <c r="C6678" s="209" t="s">
        <v>12231</v>
      </c>
      <c r="D6678" s="209" t="s">
        <v>12232</v>
      </c>
      <c r="E6678" s="210" t="s">
        <v>357</v>
      </c>
      <c r="F6678" s="209" t="s">
        <v>357</v>
      </c>
      <c r="G6678" s="209">
        <v>88629</v>
      </c>
      <c r="H6678" s="209" t="s">
        <v>12347</v>
      </c>
      <c r="I6678" s="209" t="s">
        <v>152</v>
      </c>
      <c r="J6678" s="209" t="s">
        <v>5447</v>
      </c>
      <c r="K6678" s="210">
        <v>699.44</v>
      </c>
      <c r="L6678" s="209" t="s">
        <v>5390</v>
      </c>
    </row>
    <row r="6679" spans="1:12" ht="13.5">
      <c r="A6679" s="209" t="s">
        <v>8833</v>
      </c>
      <c r="B6679" s="209" t="s">
        <v>12230</v>
      </c>
      <c r="C6679" s="209" t="s">
        <v>12231</v>
      </c>
      <c r="D6679" s="209" t="s">
        <v>12232</v>
      </c>
      <c r="E6679" s="210" t="s">
        <v>357</v>
      </c>
      <c r="F6679" s="209" t="s">
        <v>357</v>
      </c>
      <c r="G6679" s="209">
        <v>88630</v>
      </c>
      <c r="H6679" s="209" t="s">
        <v>12348</v>
      </c>
      <c r="I6679" s="209" t="s">
        <v>152</v>
      </c>
      <c r="J6679" s="209" t="s">
        <v>5447</v>
      </c>
      <c r="K6679" s="210">
        <v>516.11</v>
      </c>
      <c r="L6679" s="209" t="s">
        <v>5390</v>
      </c>
    </row>
    <row r="6680" spans="1:12" ht="13.5">
      <c r="A6680" s="209" t="s">
        <v>8833</v>
      </c>
      <c r="B6680" s="209" t="s">
        <v>12230</v>
      </c>
      <c r="C6680" s="209" t="s">
        <v>12231</v>
      </c>
      <c r="D6680" s="209" t="s">
        <v>12232</v>
      </c>
      <c r="E6680" s="210" t="s">
        <v>357</v>
      </c>
      <c r="F6680" s="209" t="s">
        <v>357</v>
      </c>
      <c r="G6680" s="209">
        <v>88631</v>
      </c>
      <c r="H6680" s="209" t="s">
        <v>12349</v>
      </c>
      <c r="I6680" s="209" t="s">
        <v>152</v>
      </c>
      <c r="J6680" s="209" t="s">
        <v>5447</v>
      </c>
      <c r="K6680" s="210">
        <v>624.30999999999995</v>
      </c>
      <c r="L6680" s="209" t="s">
        <v>5390</v>
      </c>
    </row>
    <row r="6681" spans="1:12" ht="13.5">
      <c r="A6681" s="209" t="s">
        <v>8833</v>
      </c>
      <c r="B6681" s="209" t="s">
        <v>12230</v>
      </c>
      <c r="C6681" s="209" t="s">
        <v>12231</v>
      </c>
      <c r="D6681" s="209" t="s">
        <v>12232</v>
      </c>
      <c r="E6681" s="210" t="s">
        <v>357</v>
      </c>
      <c r="F6681" s="209" t="s">
        <v>357</v>
      </c>
      <c r="G6681" s="209">
        <v>88715</v>
      </c>
      <c r="H6681" s="209" t="s">
        <v>12350</v>
      </c>
      <c r="I6681" s="209" t="s">
        <v>152</v>
      </c>
      <c r="J6681" s="209" t="s">
        <v>5447</v>
      </c>
      <c r="K6681" s="210">
        <v>533.41999999999996</v>
      </c>
      <c r="L6681" s="209" t="s">
        <v>5390</v>
      </c>
    </row>
    <row r="6682" spans="1:12" ht="13.5">
      <c r="A6682" s="209" t="s">
        <v>8833</v>
      </c>
      <c r="B6682" s="209" t="s">
        <v>12230</v>
      </c>
      <c r="C6682" s="209" t="s">
        <v>12231</v>
      </c>
      <c r="D6682" s="209" t="s">
        <v>12232</v>
      </c>
      <c r="E6682" s="210" t="s">
        <v>357</v>
      </c>
      <c r="F6682" s="209" t="s">
        <v>357</v>
      </c>
      <c r="G6682" s="209">
        <v>95563</v>
      </c>
      <c r="H6682" s="209" t="s">
        <v>12351</v>
      </c>
      <c r="I6682" s="209" t="s">
        <v>152</v>
      </c>
      <c r="J6682" s="209" t="s">
        <v>5447</v>
      </c>
      <c r="K6682" s="210">
        <v>871.97</v>
      </c>
      <c r="L6682" s="209" t="s">
        <v>5390</v>
      </c>
    </row>
    <row r="6683" spans="1:12" ht="13.5">
      <c r="A6683" s="209" t="s">
        <v>8833</v>
      </c>
      <c r="B6683" s="209" t="s">
        <v>12230</v>
      </c>
      <c r="C6683" s="209" t="s">
        <v>12231</v>
      </c>
      <c r="D6683" s="209" t="s">
        <v>12232</v>
      </c>
      <c r="E6683" s="210" t="s">
        <v>357</v>
      </c>
      <c r="F6683" s="209" t="s">
        <v>357</v>
      </c>
      <c r="G6683" s="209">
        <v>100464</v>
      </c>
      <c r="H6683" s="209" t="s">
        <v>12352</v>
      </c>
      <c r="I6683" s="209" t="s">
        <v>152</v>
      </c>
      <c r="J6683" s="209" t="s">
        <v>5447</v>
      </c>
      <c r="K6683" s="210">
        <v>590.16</v>
      </c>
      <c r="L6683" s="209" t="s">
        <v>5390</v>
      </c>
    </row>
    <row r="6684" spans="1:12" ht="13.5">
      <c r="A6684" s="209" t="s">
        <v>8833</v>
      </c>
      <c r="B6684" s="209" t="s">
        <v>12230</v>
      </c>
      <c r="C6684" s="209" t="s">
        <v>12231</v>
      </c>
      <c r="D6684" s="209" t="s">
        <v>12232</v>
      </c>
      <c r="E6684" s="210" t="s">
        <v>357</v>
      </c>
      <c r="F6684" s="209" t="s">
        <v>357</v>
      </c>
      <c r="G6684" s="209">
        <v>100465</v>
      </c>
      <c r="H6684" s="209" t="s">
        <v>12353</v>
      </c>
      <c r="I6684" s="209" t="s">
        <v>152</v>
      </c>
      <c r="J6684" s="209" t="s">
        <v>5447</v>
      </c>
      <c r="K6684" s="210">
        <v>563.59</v>
      </c>
      <c r="L6684" s="209" t="s">
        <v>5390</v>
      </c>
    </row>
    <row r="6685" spans="1:12" ht="13.5">
      <c r="A6685" s="209" t="s">
        <v>8833</v>
      </c>
      <c r="B6685" s="209" t="s">
        <v>12230</v>
      </c>
      <c r="C6685" s="209" t="s">
        <v>12231</v>
      </c>
      <c r="D6685" s="209" t="s">
        <v>12232</v>
      </c>
      <c r="E6685" s="210" t="s">
        <v>357</v>
      </c>
      <c r="F6685" s="209" t="s">
        <v>357</v>
      </c>
      <c r="G6685" s="209">
        <v>100466</v>
      </c>
      <c r="H6685" s="209" t="s">
        <v>12354</v>
      </c>
      <c r="I6685" s="209" t="s">
        <v>152</v>
      </c>
      <c r="J6685" s="209" t="s">
        <v>5447</v>
      </c>
      <c r="K6685" s="210">
        <v>551.65</v>
      </c>
      <c r="L6685" s="209" t="s">
        <v>5390</v>
      </c>
    </row>
    <row r="6686" spans="1:12" ht="13.5">
      <c r="A6686" s="209" t="s">
        <v>8833</v>
      </c>
      <c r="B6686" s="209" t="s">
        <v>12230</v>
      </c>
      <c r="C6686" s="209" t="s">
        <v>12231</v>
      </c>
      <c r="D6686" s="209" t="s">
        <v>12232</v>
      </c>
      <c r="E6686" s="210" t="s">
        <v>357</v>
      </c>
      <c r="F6686" s="209" t="s">
        <v>357</v>
      </c>
      <c r="G6686" s="209">
        <v>100468</v>
      </c>
      <c r="H6686" s="209" t="s">
        <v>12355</v>
      </c>
      <c r="I6686" s="209" t="s">
        <v>152</v>
      </c>
      <c r="J6686" s="209" t="s">
        <v>5447</v>
      </c>
      <c r="K6686" s="210">
        <v>704.71</v>
      </c>
      <c r="L6686" s="209" t="s">
        <v>5390</v>
      </c>
    </row>
    <row r="6687" spans="1:12" ht="13.5">
      <c r="A6687" s="209" t="s">
        <v>8833</v>
      </c>
      <c r="B6687" s="209" t="s">
        <v>12230</v>
      </c>
      <c r="C6687" s="209" t="s">
        <v>12231</v>
      </c>
      <c r="D6687" s="209" t="s">
        <v>12232</v>
      </c>
      <c r="E6687" s="210" t="s">
        <v>357</v>
      </c>
      <c r="F6687" s="209" t="s">
        <v>357</v>
      </c>
      <c r="G6687" s="209">
        <v>100469</v>
      </c>
      <c r="H6687" s="209" t="s">
        <v>12356</v>
      </c>
      <c r="I6687" s="209" t="s">
        <v>152</v>
      </c>
      <c r="J6687" s="209" t="s">
        <v>5447</v>
      </c>
      <c r="K6687" s="210">
        <v>597.98</v>
      </c>
      <c r="L6687" s="209" t="s">
        <v>5390</v>
      </c>
    </row>
    <row r="6688" spans="1:12" ht="13.5">
      <c r="A6688" s="209" t="s">
        <v>8833</v>
      </c>
      <c r="B6688" s="209" t="s">
        <v>12230</v>
      </c>
      <c r="C6688" s="209" t="s">
        <v>12231</v>
      </c>
      <c r="D6688" s="209" t="s">
        <v>12232</v>
      </c>
      <c r="E6688" s="210" t="s">
        <v>357</v>
      </c>
      <c r="F6688" s="209" t="s">
        <v>357</v>
      </c>
      <c r="G6688" s="209">
        <v>100470</v>
      </c>
      <c r="H6688" s="209" t="s">
        <v>12357</v>
      </c>
      <c r="I6688" s="209" t="s">
        <v>152</v>
      </c>
      <c r="J6688" s="209" t="s">
        <v>5447</v>
      </c>
      <c r="K6688" s="210">
        <v>540.19000000000005</v>
      </c>
      <c r="L6688" s="209" t="s">
        <v>5390</v>
      </c>
    </row>
    <row r="6689" spans="1:12" ht="13.5">
      <c r="A6689" s="209" t="s">
        <v>8833</v>
      </c>
      <c r="B6689" s="209" t="s">
        <v>12230</v>
      </c>
      <c r="C6689" s="209" t="s">
        <v>12231</v>
      </c>
      <c r="D6689" s="209" t="s">
        <v>12232</v>
      </c>
      <c r="E6689" s="210" t="s">
        <v>357</v>
      </c>
      <c r="F6689" s="209" t="s">
        <v>357</v>
      </c>
      <c r="G6689" s="209">
        <v>100472</v>
      </c>
      <c r="H6689" s="209" t="s">
        <v>12358</v>
      </c>
      <c r="I6689" s="209" t="s">
        <v>152</v>
      </c>
      <c r="J6689" s="209" t="s">
        <v>5447</v>
      </c>
      <c r="K6689" s="210">
        <v>567.95000000000005</v>
      </c>
      <c r="L6689" s="209" t="s">
        <v>5390</v>
      </c>
    </row>
    <row r="6690" spans="1:12" ht="13.5">
      <c r="A6690" s="209" t="s">
        <v>8833</v>
      </c>
      <c r="B6690" s="209" t="s">
        <v>12230</v>
      </c>
      <c r="C6690" s="209" t="s">
        <v>12231</v>
      </c>
      <c r="D6690" s="209" t="s">
        <v>12232</v>
      </c>
      <c r="E6690" s="210" t="s">
        <v>357</v>
      </c>
      <c r="F6690" s="209" t="s">
        <v>357</v>
      </c>
      <c r="G6690" s="209">
        <v>100473</v>
      </c>
      <c r="H6690" s="209" t="s">
        <v>12359</v>
      </c>
      <c r="I6690" s="209" t="s">
        <v>152</v>
      </c>
      <c r="J6690" s="209" t="s">
        <v>5447</v>
      </c>
      <c r="K6690" s="210">
        <v>533.36</v>
      </c>
      <c r="L6690" s="209" t="s">
        <v>5390</v>
      </c>
    </row>
    <row r="6691" spans="1:12" ht="13.5">
      <c r="A6691" s="209" t="s">
        <v>8833</v>
      </c>
      <c r="B6691" s="209" t="s">
        <v>12230</v>
      </c>
      <c r="C6691" s="209" t="s">
        <v>12231</v>
      </c>
      <c r="D6691" s="209" t="s">
        <v>12232</v>
      </c>
      <c r="E6691" s="210" t="s">
        <v>357</v>
      </c>
      <c r="F6691" s="209" t="s">
        <v>357</v>
      </c>
      <c r="G6691" s="209">
        <v>100474</v>
      </c>
      <c r="H6691" s="209" t="s">
        <v>12360</v>
      </c>
      <c r="I6691" s="209" t="s">
        <v>152</v>
      </c>
      <c r="J6691" s="209" t="s">
        <v>5447</v>
      </c>
      <c r="K6691" s="210">
        <v>520.21</v>
      </c>
      <c r="L6691" s="209" t="s">
        <v>5390</v>
      </c>
    </row>
    <row r="6692" spans="1:12" ht="13.5">
      <c r="A6692" s="209" t="s">
        <v>8833</v>
      </c>
      <c r="B6692" s="209" t="s">
        <v>12230</v>
      </c>
      <c r="C6692" s="209" t="s">
        <v>12231</v>
      </c>
      <c r="D6692" s="209" t="s">
        <v>12232</v>
      </c>
      <c r="E6692" s="210" t="s">
        <v>357</v>
      </c>
      <c r="F6692" s="209" t="s">
        <v>357</v>
      </c>
      <c r="G6692" s="209">
        <v>100475</v>
      </c>
      <c r="H6692" s="209" t="s">
        <v>12361</v>
      </c>
      <c r="I6692" s="209" t="s">
        <v>152</v>
      </c>
      <c r="J6692" s="209" t="s">
        <v>5447</v>
      </c>
      <c r="K6692" s="210">
        <v>773.97</v>
      </c>
      <c r="L6692" s="209" t="s">
        <v>5390</v>
      </c>
    </row>
    <row r="6693" spans="1:12" ht="13.5">
      <c r="A6693" s="209" t="s">
        <v>8833</v>
      </c>
      <c r="B6693" s="209" t="s">
        <v>12230</v>
      </c>
      <c r="C6693" s="209" t="s">
        <v>12231</v>
      </c>
      <c r="D6693" s="209" t="s">
        <v>12232</v>
      </c>
      <c r="E6693" s="210" t="s">
        <v>357</v>
      </c>
      <c r="F6693" s="209" t="s">
        <v>357</v>
      </c>
      <c r="G6693" s="209">
        <v>100477</v>
      </c>
      <c r="H6693" s="209" t="s">
        <v>12362</v>
      </c>
      <c r="I6693" s="209" t="s">
        <v>152</v>
      </c>
      <c r="J6693" s="209" t="s">
        <v>5447</v>
      </c>
      <c r="K6693" s="210">
        <v>812.67</v>
      </c>
      <c r="L6693" s="209" t="s">
        <v>5390</v>
      </c>
    </row>
    <row r="6694" spans="1:12" ht="13.5">
      <c r="A6694" s="209" t="s">
        <v>8833</v>
      </c>
      <c r="B6694" s="209" t="s">
        <v>12230</v>
      </c>
      <c r="C6694" s="209" t="s">
        <v>12231</v>
      </c>
      <c r="D6694" s="209" t="s">
        <v>12232</v>
      </c>
      <c r="E6694" s="210" t="s">
        <v>357</v>
      </c>
      <c r="F6694" s="209" t="s">
        <v>357</v>
      </c>
      <c r="G6694" s="209">
        <v>100478</v>
      </c>
      <c r="H6694" s="209" t="s">
        <v>12363</v>
      </c>
      <c r="I6694" s="209" t="s">
        <v>152</v>
      </c>
      <c r="J6694" s="209" t="s">
        <v>5447</v>
      </c>
      <c r="K6694" s="210">
        <v>760.33</v>
      </c>
      <c r="L6694" s="209" t="s">
        <v>5390</v>
      </c>
    </row>
    <row r="6695" spans="1:12" ht="13.5">
      <c r="A6695" s="209" t="s">
        <v>8833</v>
      </c>
      <c r="B6695" s="209" t="s">
        <v>12230</v>
      </c>
      <c r="C6695" s="209" t="s">
        <v>12231</v>
      </c>
      <c r="D6695" s="209" t="s">
        <v>12232</v>
      </c>
      <c r="E6695" s="210" t="s">
        <v>357</v>
      </c>
      <c r="F6695" s="209" t="s">
        <v>357</v>
      </c>
      <c r="G6695" s="209">
        <v>100479</v>
      </c>
      <c r="H6695" s="209" t="s">
        <v>12364</v>
      </c>
      <c r="I6695" s="209" t="s">
        <v>152</v>
      </c>
      <c r="J6695" s="209" t="s">
        <v>5447</v>
      </c>
      <c r="K6695" s="210">
        <v>750.93</v>
      </c>
      <c r="L6695" s="209" t="s">
        <v>5390</v>
      </c>
    </row>
    <row r="6696" spans="1:12" ht="13.5">
      <c r="A6696" s="209" t="s">
        <v>8833</v>
      </c>
      <c r="B6696" s="209" t="s">
        <v>12230</v>
      </c>
      <c r="C6696" s="209" t="s">
        <v>12231</v>
      </c>
      <c r="D6696" s="209" t="s">
        <v>12232</v>
      </c>
      <c r="E6696" s="210" t="s">
        <v>357</v>
      </c>
      <c r="F6696" s="209" t="s">
        <v>357</v>
      </c>
      <c r="G6696" s="209">
        <v>100480</v>
      </c>
      <c r="H6696" s="209" t="s">
        <v>12365</v>
      </c>
      <c r="I6696" s="209" t="s">
        <v>152</v>
      </c>
      <c r="J6696" s="209" t="s">
        <v>5447</v>
      </c>
      <c r="K6696" s="210">
        <v>865.17</v>
      </c>
      <c r="L6696" s="209" t="s">
        <v>5390</v>
      </c>
    </row>
    <row r="6697" spans="1:12" ht="13.5">
      <c r="A6697" s="209" t="s">
        <v>8833</v>
      </c>
      <c r="B6697" s="209" t="s">
        <v>12230</v>
      </c>
      <c r="C6697" s="209" t="s">
        <v>12231</v>
      </c>
      <c r="D6697" s="209" t="s">
        <v>12232</v>
      </c>
      <c r="E6697" s="210" t="s">
        <v>357</v>
      </c>
      <c r="F6697" s="209" t="s">
        <v>357</v>
      </c>
      <c r="G6697" s="209">
        <v>100481</v>
      </c>
      <c r="H6697" s="209" t="s">
        <v>12366</v>
      </c>
      <c r="I6697" s="209" t="s">
        <v>152</v>
      </c>
      <c r="J6697" s="209" t="s">
        <v>5447</v>
      </c>
      <c r="K6697" s="210">
        <v>666.96</v>
      </c>
      <c r="L6697" s="209" t="s">
        <v>5390</v>
      </c>
    </row>
    <row r="6698" spans="1:12" ht="13.5">
      <c r="A6698" s="209" t="s">
        <v>8833</v>
      </c>
      <c r="B6698" s="209" t="s">
        <v>12230</v>
      </c>
      <c r="C6698" s="209" t="s">
        <v>12231</v>
      </c>
      <c r="D6698" s="209" t="s">
        <v>12232</v>
      </c>
      <c r="E6698" s="210" t="s">
        <v>357</v>
      </c>
      <c r="F6698" s="209" t="s">
        <v>357</v>
      </c>
      <c r="G6698" s="209">
        <v>100483</v>
      </c>
      <c r="H6698" s="209" t="s">
        <v>12367</v>
      </c>
      <c r="I6698" s="209" t="s">
        <v>152</v>
      </c>
      <c r="J6698" s="209" t="s">
        <v>5447</v>
      </c>
      <c r="K6698" s="210">
        <v>696.02</v>
      </c>
      <c r="L6698" s="209" t="s">
        <v>5390</v>
      </c>
    </row>
    <row r="6699" spans="1:12" ht="13.5">
      <c r="A6699" s="209" t="s">
        <v>8833</v>
      </c>
      <c r="B6699" s="209" t="s">
        <v>12230</v>
      </c>
      <c r="C6699" s="209" t="s">
        <v>12231</v>
      </c>
      <c r="D6699" s="209" t="s">
        <v>12232</v>
      </c>
      <c r="E6699" s="210" t="s">
        <v>357</v>
      </c>
      <c r="F6699" s="209" t="s">
        <v>357</v>
      </c>
      <c r="G6699" s="209">
        <v>100484</v>
      </c>
      <c r="H6699" s="209" t="s">
        <v>12368</v>
      </c>
      <c r="I6699" s="209" t="s">
        <v>152</v>
      </c>
      <c r="J6699" s="209" t="s">
        <v>5447</v>
      </c>
      <c r="K6699" s="210">
        <v>662.65</v>
      </c>
      <c r="L6699" s="209" t="s">
        <v>5390</v>
      </c>
    </row>
    <row r="6700" spans="1:12" ht="13.5">
      <c r="A6700" s="209" t="s">
        <v>8833</v>
      </c>
      <c r="B6700" s="209" t="s">
        <v>12230</v>
      </c>
      <c r="C6700" s="209" t="s">
        <v>12231</v>
      </c>
      <c r="D6700" s="209" t="s">
        <v>12232</v>
      </c>
      <c r="E6700" s="210" t="s">
        <v>357</v>
      </c>
      <c r="F6700" s="209" t="s">
        <v>357</v>
      </c>
      <c r="G6700" s="209">
        <v>100485</v>
      </c>
      <c r="H6700" s="209" t="s">
        <v>12369</v>
      </c>
      <c r="I6700" s="209" t="s">
        <v>152</v>
      </c>
      <c r="J6700" s="209" t="s">
        <v>5447</v>
      </c>
      <c r="K6700" s="210">
        <v>651.82000000000005</v>
      </c>
      <c r="L6700" s="209" t="s">
        <v>5390</v>
      </c>
    </row>
    <row r="6701" spans="1:12" ht="13.5">
      <c r="A6701" s="209" t="s">
        <v>8833</v>
      </c>
      <c r="B6701" s="209" t="s">
        <v>12230</v>
      </c>
      <c r="C6701" s="209" t="s">
        <v>12231</v>
      </c>
      <c r="D6701" s="209" t="s">
        <v>12232</v>
      </c>
      <c r="E6701" s="210" t="s">
        <v>357</v>
      </c>
      <c r="F6701" s="209" t="s">
        <v>357</v>
      </c>
      <c r="G6701" s="209">
        <v>100486</v>
      </c>
      <c r="H6701" s="209" t="s">
        <v>12370</v>
      </c>
      <c r="I6701" s="209" t="s">
        <v>152</v>
      </c>
      <c r="J6701" s="209" t="s">
        <v>5447</v>
      </c>
      <c r="K6701" s="210">
        <v>763.89</v>
      </c>
      <c r="L6701" s="209" t="s">
        <v>5390</v>
      </c>
    </row>
    <row r="6702" spans="1:12" ht="13.5">
      <c r="A6702" s="209" t="s">
        <v>8833</v>
      </c>
      <c r="B6702" s="209" t="s">
        <v>12230</v>
      </c>
      <c r="C6702" s="209" t="s">
        <v>12231</v>
      </c>
      <c r="D6702" s="209" t="s">
        <v>12232</v>
      </c>
      <c r="E6702" s="210" t="s">
        <v>357</v>
      </c>
      <c r="F6702" s="209" t="s">
        <v>357</v>
      </c>
      <c r="G6702" s="209">
        <v>100487</v>
      </c>
      <c r="H6702" s="209" t="s">
        <v>12371</v>
      </c>
      <c r="I6702" s="209" t="s">
        <v>152</v>
      </c>
      <c r="J6702" s="209" t="s">
        <v>5447</v>
      </c>
      <c r="K6702" s="210">
        <v>514.66</v>
      </c>
      <c r="L6702" s="209" t="s">
        <v>5390</v>
      </c>
    </row>
    <row r="6703" spans="1:12" ht="13.5">
      <c r="A6703" s="209" t="s">
        <v>8833</v>
      </c>
      <c r="B6703" s="209" t="s">
        <v>12230</v>
      </c>
      <c r="C6703" s="209" t="s">
        <v>12231</v>
      </c>
      <c r="D6703" s="209" t="s">
        <v>12232</v>
      </c>
      <c r="E6703" s="210" t="s">
        <v>357</v>
      </c>
      <c r="F6703" s="209" t="s">
        <v>357</v>
      </c>
      <c r="G6703" s="209">
        <v>100488</v>
      </c>
      <c r="H6703" s="209" t="s">
        <v>12372</v>
      </c>
      <c r="I6703" s="209" t="s">
        <v>152</v>
      </c>
      <c r="J6703" s="209" t="s">
        <v>5447</v>
      </c>
      <c r="K6703" s="210">
        <v>572.02</v>
      </c>
      <c r="L6703" s="209" t="s">
        <v>5390</v>
      </c>
    </row>
    <row r="6704" spans="1:12" ht="13.5">
      <c r="A6704" s="209" t="s">
        <v>8833</v>
      </c>
      <c r="B6704" s="209" t="s">
        <v>12230</v>
      </c>
      <c r="C6704" s="209" t="s">
        <v>12231</v>
      </c>
      <c r="D6704" s="209" t="s">
        <v>12232</v>
      </c>
      <c r="E6704" s="210" t="s">
        <v>357</v>
      </c>
      <c r="F6704" s="209" t="s">
        <v>357</v>
      </c>
      <c r="G6704" s="209">
        <v>100489</v>
      </c>
      <c r="H6704" s="209" t="s">
        <v>12373</v>
      </c>
      <c r="I6704" s="209" t="s">
        <v>152</v>
      </c>
      <c r="J6704" s="209" t="s">
        <v>5447</v>
      </c>
      <c r="K6704" s="210">
        <v>609.23</v>
      </c>
      <c r="L6704" s="209" t="s">
        <v>5390</v>
      </c>
    </row>
    <row r="6705" spans="1:12" ht="13.5">
      <c r="A6705" s="209" t="s">
        <v>8833</v>
      </c>
      <c r="B6705" s="209" t="s">
        <v>12230</v>
      </c>
      <c r="C6705" s="209" t="s">
        <v>12231</v>
      </c>
      <c r="D6705" s="209" t="s">
        <v>12232</v>
      </c>
      <c r="E6705" s="210" t="s">
        <v>357</v>
      </c>
      <c r="F6705" s="209" t="s">
        <v>357</v>
      </c>
      <c r="G6705" s="209">
        <v>100490</v>
      </c>
      <c r="H6705" s="209" t="s">
        <v>12374</v>
      </c>
      <c r="I6705" s="209" t="s">
        <v>152</v>
      </c>
      <c r="J6705" s="209" t="s">
        <v>5447</v>
      </c>
      <c r="K6705" s="210">
        <v>536.80999999999995</v>
      </c>
      <c r="L6705" s="209" t="s">
        <v>5390</v>
      </c>
    </row>
    <row r="6706" spans="1:12" ht="13.5">
      <c r="A6706" s="209" t="s">
        <v>8833</v>
      </c>
      <c r="B6706" s="209" t="s">
        <v>12230</v>
      </c>
      <c r="C6706" s="209" t="s">
        <v>12231</v>
      </c>
      <c r="D6706" s="209" t="s">
        <v>12232</v>
      </c>
      <c r="E6706" s="210" t="s">
        <v>357</v>
      </c>
      <c r="F6706" s="209" t="s">
        <v>357</v>
      </c>
      <c r="G6706" s="209">
        <v>100491</v>
      </c>
      <c r="H6706" s="209" t="s">
        <v>12375</v>
      </c>
      <c r="I6706" s="209" t="s">
        <v>152</v>
      </c>
      <c r="J6706" s="209" t="s">
        <v>5447</v>
      </c>
      <c r="K6706" s="210">
        <v>776.8</v>
      </c>
      <c r="L6706" s="209" t="s">
        <v>5390</v>
      </c>
    </row>
    <row r="6707" spans="1:12" ht="13.5">
      <c r="A6707" s="209" t="s">
        <v>8833</v>
      </c>
      <c r="B6707" s="209" t="s">
        <v>12230</v>
      </c>
      <c r="C6707" s="209" t="s">
        <v>12231</v>
      </c>
      <c r="D6707" s="209" t="s">
        <v>12232</v>
      </c>
      <c r="E6707" s="210" t="s">
        <v>357</v>
      </c>
      <c r="F6707" s="209" t="s">
        <v>357</v>
      </c>
      <c r="G6707" s="209">
        <v>100492</v>
      </c>
      <c r="H6707" s="209" t="s">
        <v>12376</v>
      </c>
      <c r="I6707" s="209" t="s">
        <v>152</v>
      </c>
      <c r="J6707" s="209" t="s">
        <v>5447</v>
      </c>
      <c r="K6707" s="210">
        <v>670.42</v>
      </c>
      <c r="L6707" s="209" t="s">
        <v>5390</v>
      </c>
    </row>
    <row r="6708" spans="1:12" ht="13.5">
      <c r="A6708" s="209" t="s">
        <v>8833</v>
      </c>
      <c r="B6708" s="209" t="s">
        <v>12230</v>
      </c>
      <c r="C6708" s="209" t="s">
        <v>12377</v>
      </c>
      <c r="D6708" s="209" t="s">
        <v>12378</v>
      </c>
      <c r="E6708" s="210" t="s">
        <v>357</v>
      </c>
      <c r="F6708" s="209" t="s">
        <v>357</v>
      </c>
      <c r="G6708" s="209">
        <v>92121</v>
      </c>
      <c r="H6708" s="209" t="s">
        <v>12379</v>
      </c>
      <c r="I6708" s="209" t="s">
        <v>152</v>
      </c>
      <c r="J6708" s="209" t="s">
        <v>5447</v>
      </c>
      <c r="K6708" s="210">
        <v>25.89</v>
      </c>
      <c r="L6708" s="209" t="s">
        <v>5390</v>
      </c>
    </row>
    <row r="6709" spans="1:12" ht="13.5">
      <c r="A6709" s="209" t="s">
        <v>8833</v>
      </c>
      <c r="B6709" s="209" t="s">
        <v>12230</v>
      </c>
      <c r="C6709" s="209" t="s">
        <v>12377</v>
      </c>
      <c r="D6709" s="209" t="s">
        <v>12378</v>
      </c>
      <c r="E6709" s="210" t="s">
        <v>357</v>
      </c>
      <c r="F6709" s="209" t="s">
        <v>357</v>
      </c>
      <c r="G6709" s="209">
        <v>92122</v>
      </c>
      <c r="H6709" s="209" t="s">
        <v>12380</v>
      </c>
      <c r="I6709" s="209" t="s">
        <v>152</v>
      </c>
      <c r="J6709" s="209" t="s">
        <v>5894</v>
      </c>
      <c r="K6709" s="210">
        <v>41.77</v>
      </c>
      <c r="L6709" s="209" t="s">
        <v>5390</v>
      </c>
    </row>
    <row r="6710" spans="1:12" ht="13.5">
      <c r="A6710" s="209" t="s">
        <v>8833</v>
      </c>
      <c r="B6710" s="209" t="s">
        <v>12230</v>
      </c>
      <c r="C6710" s="209" t="s">
        <v>12377</v>
      </c>
      <c r="D6710" s="209" t="s">
        <v>12378</v>
      </c>
      <c r="E6710" s="210" t="s">
        <v>357</v>
      </c>
      <c r="F6710" s="209" t="s">
        <v>357</v>
      </c>
      <c r="G6710" s="209">
        <v>92123</v>
      </c>
      <c r="H6710" s="209" t="s">
        <v>12381</v>
      </c>
      <c r="I6710" s="209" t="s">
        <v>152</v>
      </c>
      <c r="J6710" s="209" t="s">
        <v>5447</v>
      </c>
      <c r="K6710" s="210">
        <v>42.82</v>
      </c>
      <c r="L6710" s="209" t="s">
        <v>5390</v>
      </c>
    </row>
    <row r="6711" spans="1:12" ht="13.5">
      <c r="A6711" s="209" t="s">
        <v>8833</v>
      </c>
      <c r="B6711" s="209" t="s">
        <v>12230</v>
      </c>
      <c r="C6711" s="209" t="s">
        <v>12377</v>
      </c>
      <c r="D6711" s="209" t="s">
        <v>12378</v>
      </c>
      <c r="E6711" s="210" t="s">
        <v>357</v>
      </c>
      <c r="F6711" s="209" t="s">
        <v>357</v>
      </c>
      <c r="G6711" s="209">
        <v>100195</v>
      </c>
      <c r="H6711" s="209" t="s">
        <v>12382</v>
      </c>
      <c r="I6711" s="209" t="s">
        <v>12383</v>
      </c>
      <c r="J6711" s="209" t="s">
        <v>5894</v>
      </c>
      <c r="K6711" s="210">
        <v>0.63</v>
      </c>
      <c r="L6711" s="209" t="s">
        <v>5390</v>
      </c>
    </row>
    <row r="6712" spans="1:12" ht="13.5">
      <c r="A6712" s="209" t="s">
        <v>8833</v>
      </c>
      <c r="B6712" s="209" t="s">
        <v>12230</v>
      </c>
      <c r="C6712" s="209" t="s">
        <v>12377</v>
      </c>
      <c r="D6712" s="209" t="s">
        <v>12378</v>
      </c>
      <c r="E6712" s="210" t="s">
        <v>357</v>
      </c>
      <c r="F6712" s="209" t="s">
        <v>357</v>
      </c>
      <c r="G6712" s="209">
        <v>100196</v>
      </c>
      <c r="H6712" s="209" t="s">
        <v>12384</v>
      </c>
      <c r="I6712" s="209" t="s">
        <v>12383</v>
      </c>
      <c r="J6712" s="209" t="s">
        <v>5894</v>
      </c>
      <c r="K6712" s="210">
        <v>1.06</v>
      </c>
      <c r="L6712" s="209" t="s">
        <v>5390</v>
      </c>
    </row>
    <row r="6713" spans="1:12" ht="13.5">
      <c r="A6713" s="209" t="s">
        <v>8833</v>
      </c>
      <c r="B6713" s="209" t="s">
        <v>12230</v>
      </c>
      <c r="C6713" s="209" t="s">
        <v>12377</v>
      </c>
      <c r="D6713" s="209" t="s">
        <v>12378</v>
      </c>
      <c r="E6713" s="210" t="s">
        <v>357</v>
      </c>
      <c r="F6713" s="209" t="s">
        <v>357</v>
      </c>
      <c r="G6713" s="209">
        <v>100197</v>
      </c>
      <c r="H6713" s="209" t="s">
        <v>12385</v>
      </c>
      <c r="I6713" s="209" t="s">
        <v>12383</v>
      </c>
      <c r="J6713" s="209" t="s">
        <v>5894</v>
      </c>
      <c r="K6713" s="210">
        <v>1.59</v>
      </c>
      <c r="L6713" s="209" t="s">
        <v>5390</v>
      </c>
    </row>
    <row r="6714" spans="1:12" ht="13.5">
      <c r="A6714" s="209" t="s">
        <v>8833</v>
      </c>
      <c r="B6714" s="209" t="s">
        <v>12230</v>
      </c>
      <c r="C6714" s="209" t="s">
        <v>12377</v>
      </c>
      <c r="D6714" s="209" t="s">
        <v>12378</v>
      </c>
      <c r="E6714" s="210" t="s">
        <v>357</v>
      </c>
      <c r="F6714" s="209" t="s">
        <v>357</v>
      </c>
      <c r="G6714" s="209">
        <v>100198</v>
      </c>
      <c r="H6714" s="209" t="s">
        <v>12386</v>
      </c>
      <c r="I6714" s="209" t="s">
        <v>12383</v>
      </c>
      <c r="J6714" s="209" t="s">
        <v>5894</v>
      </c>
      <c r="K6714" s="210">
        <v>0.22</v>
      </c>
      <c r="L6714" s="209" t="s">
        <v>5390</v>
      </c>
    </row>
    <row r="6715" spans="1:12" ht="13.5">
      <c r="A6715" s="209" t="s">
        <v>8833</v>
      </c>
      <c r="B6715" s="209" t="s">
        <v>12230</v>
      </c>
      <c r="C6715" s="209" t="s">
        <v>12377</v>
      </c>
      <c r="D6715" s="209" t="s">
        <v>12378</v>
      </c>
      <c r="E6715" s="210" t="s">
        <v>357</v>
      </c>
      <c r="F6715" s="209" t="s">
        <v>357</v>
      </c>
      <c r="G6715" s="209">
        <v>100199</v>
      </c>
      <c r="H6715" s="209" t="s">
        <v>12387</v>
      </c>
      <c r="I6715" s="209" t="s">
        <v>12383</v>
      </c>
      <c r="J6715" s="209" t="s">
        <v>5894</v>
      </c>
      <c r="K6715" s="210">
        <v>0.26</v>
      </c>
      <c r="L6715" s="209" t="s">
        <v>5390</v>
      </c>
    </row>
    <row r="6716" spans="1:12" ht="13.5">
      <c r="A6716" s="209" t="s">
        <v>8833</v>
      </c>
      <c r="B6716" s="209" t="s">
        <v>12230</v>
      </c>
      <c r="C6716" s="209" t="s">
        <v>12377</v>
      </c>
      <c r="D6716" s="209" t="s">
        <v>12378</v>
      </c>
      <c r="E6716" s="210" t="s">
        <v>357</v>
      </c>
      <c r="F6716" s="209" t="s">
        <v>357</v>
      </c>
      <c r="G6716" s="209">
        <v>100200</v>
      </c>
      <c r="H6716" s="209" t="s">
        <v>12388</v>
      </c>
      <c r="I6716" s="209" t="s">
        <v>12383</v>
      </c>
      <c r="J6716" s="209" t="s">
        <v>5894</v>
      </c>
      <c r="K6716" s="210">
        <v>0.32</v>
      </c>
      <c r="L6716" s="209" t="s">
        <v>5390</v>
      </c>
    </row>
    <row r="6717" spans="1:12" ht="13.5">
      <c r="A6717" s="209" t="s">
        <v>8833</v>
      </c>
      <c r="B6717" s="209" t="s">
        <v>12230</v>
      </c>
      <c r="C6717" s="209" t="s">
        <v>12377</v>
      </c>
      <c r="D6717" s="209" t="s">
        <v>12378</v>
      </c>
      <c r="E6717" s="210" t="s">
        <v>357</v>
      </c>
      <c r="F6717" s="209" t="s">
        <v>357</v>
      </c>
      <c r="G6717" s="209">
        <v>100201</v>
      </c>
      <c r="H6717" s="209" t="s">
        <v>12389</v>
      </c>
      <c r="I6717" s="209" t="s">
        <v>12383</v>
      </c>
      <c r="J6717" s="209" t="s">
        <v>5894</v>
      </c>
      <c r="K6717" s="210">
        <v>0.64</v>
      </c>
      <c r="L6717" s="209" t="s">
        <v>5390</v>
      </c>
    </row>
    <row r="6718" spans="1:12" ht="13.5">
      <c r="A6718" s="209" t="s">
        <v>8833</v>
      </c>
      <c r="B6718" s="209" t="s">
        <v>12230</v>
      </c>
      <c r="C6718" s="209" t="s">
        <v>12377</v>
      </c>
      <c r="D6718" s="209" t="s">
        <v>12378</v>
      </c>
      <c r="E6718" s="210" t="s">
        <v>357</v>
      </c>
      <c r="F6718" s="209" t="s">
        <v>357</v>
      </c>
      <c r="G6718" s="209">
        <v>100202</v>
      </c>
      <c r="H6718" s="209" t="s">
        <v>12390</v>
      </c>
      <c r="I6718" s="209" t="s">
        <v>12383</v>
      </c>
      <c r="J6718" s="209" t="s">
        <v>5894</v>
      </c>
      <c r="K6718" s="210">
        <v>0.75</v>
      </c>
      <c r="L6718" s="209" t="s">
        <v>5390</v>
      </c>
    </row>
    <row r="6719" spans="1:12" ht="13.5">
      <c r="A6719" s="209" t="s">
        <v>8833</v>
      </c>
      <c r="B6719" s="209" t="s">
        <v>12230</v>
      </c>
      <c r="C6719" s="209" t="s">
        <v>12377</v>
      </c>
      <c r="D6719" s="209" t="s">
        <v>12378</v>
      </c>
      <c r="E6719" s="210" t="s">
        <v>357</v>
      </c>
      <c r="F6719" s="209" t="s">
        <v>357</v>
      </c>
      <c r="G6719" s="209">
        <v>100203</v>
      </c>
      <c r="H6719" s="209" t="s">
        <v>12391</v>
      </c>
      <c r="I6719" s="209" t="s">
        <v>12383</v>
      </c>
      <c r="J6719" s="209" t="s">
        <v>5894</v>
      </c>
      <c r="K6719" s="210">
        <v>0.89</v>
      </c>
      <c r="L6719" s="209" t="s">
        <v>5390</v>
      </c>
    </row>
    <row r="6720" spans="1:12" ht="13.5">
      <c r="A6720" s="209" t="s">
        <v>8833</v>
      </c>
      <c r="B6720" s="209" t="s">
        <v>12230</v>
      </c>
      <c r="C6720" s="209" t="s">
        <v>12377</v>
      </c>
      <c r="D6720" s="209" t="s">
        <v>12378</v>
      </c>
      <c r="E6720" s="210" t="s">
        <v>357</v>
      </c>
      <c r="F6720" s="209" t="s">
        <v>357</v>
      </c>
      <c r="G6720" s="209">
        <v>100204</v>
      </c>
      <c r="H6720" s="209" t="s">
        <v>12392</v>
      </c>
      <c r="I6720" s="209" t="s">
        <v>12383</v>
      </c>
      <c r="J6720" s="209" t="s">
        <v>5389</v>
      </c>
      <c r="K6720" s="210">
        <v>0.09</v>
      </c>
      <c r="L6720" s="209" t="s">
        <v>5390</v>
      </c>
    </row>
    <row r="6721" spans="1:12" ht="13.5">
      <c r="A6721" s="209" t="s">
        <v>8833</v>
      </c>
      <c r="B6721" s="209" t="s">
        <v>12230</v>
      </c>
      <c r="C6721" s="209" t="s">
        <v>12377</v>
      </c>
      <c r="D6721" s="209" t="s">
        <v>12378</v>
      </c>
      <c r="E6721" s="210" t="s">
        <v>357</v>
      </c>
      <c r="F6721" s="209" t="s">
        <v>357</v>
      </c>
      <c r="G6721" s="209">
        <v>100205</v>
      </c>
      <c r="H6721" s="209" t="s">
        <v>12393</v>
      </c>
      <c r="I6721" s="209" t="s">
        <v>12394</v>
      </c>
      <c r="J6721" s="209" t="s">
        <v>5894</v>
      </c>
      <c r="K6721" s="211">
        <v>1189.8900000000001</v>
      </c>
      <c r="L6721" s="209" t="s">
        <v>5390</v>
      </c>
    </row>
    <row r="6722" spans="1:12" ht="13.5">
      <c r="A6722" s="209" t="s">
        <v>8833</v>
      </c>
      <c r="B6722" s="209" t="s">
        <v>12230</v>
      </c>
      <c r="C6722" s="209" t="s">
        <v>12377</v>
      </c>
      <c r="D6722" s="209" t="s">
        <v>12378</v>
      </c>
      <c r="E6722" s="210" t="s">
        <v>357</v>
      </c>
      <c r="F6722" s="209" t="s">
        <v>357</v>
      </c>
      <c r="G6722" s="209">
        <v>100206</v>
      </c>
      <c r="H6722" s="209" t="s">
        <v>12395</v>
      </c>
      <c r="I6722" s="209" t="s">
        <v>12394</v>
      </c>
      <c r="J6722" s="209" t="s">
        <v>5894</v>
      </c>
      <c r="K6722" s="210">
        <v>860.09</v>
      </c>
      <c r="L6722" s="209" t="s">
        <v>5390</v>
      </c>
    </row>
    <row r="6723" spans="1:12" ht="13.5">
      <c r="A6723" s="209" t="s">
        <v>8833</v>
      </c>
      <c r="B6723" s="209" t="s">
        <v>12230</v>
      </c>
      <c r="C6723" s="209" t="s">
        <v>12377</v>
      </c>
      <c r="D6723" s="209" t="s">
        <v>12378</v>
      </c>
      <c r="E6723" s="210" t="s">
        <v>357</v>
      </c>
      <c r="F6723" s="209" t="s">
        <v>357</v>
      </c>
      <c r="G6723" s="209">
        <v>100207</v>
      </c>
      <c r="H6723" s="209" t="s">
        <v>12396</v>
      </c>
      <c r="I6723" s="209" t="s">
        <v>12394</v>
      </c>
      <c r="J6723" s="209" t="s">
        <v>5389</v>
      </c>
      <c r="K6723" s="210">
        <v>400.89</v>
      </c>
      <c r="L6723" s="209" t="s">
        <v>5390</v>
      </c>
    </row>
    <row r="6724" spans="1:12" ht="13.5">
      <c r="A6724" s="209" t="s">
        <v>8833</v>
      </c>
      <c r="B6724" s="209" t="s">
        <v>12230</v>
      </c>
      <c r="C6724" s="209" t="s">
        <v>12377</v>
      </c>
      <c r="D6724" s="209" t="s">
        <v>12378</v>
      </c>
      <c r="E6724" s="210" t="s">
        <v>357</v>
      </c>
      <c r="F6724" s="209" t="s">
        <v>357</v>
      </c>
      <c r="G6724" s="209">
        <v>100208</v>
      </c>
      <c r="H6724" s="209" t="s">
        <v>12397</v>
      </c>
      <c r="I6724" s="209" t="s">
        <v>12398</v>
      </c>
      <c r="J6724" s="209" t="s">
        <v>5894</v>
      </c>
      <c r="K6724" s="210">
        <v>15.74</v>
      </c>
      <c r="L6724" s="209" t="s">
        <v>5390</v>
      </c>
    </row>
    <row r="6725" spans="1:12" ht="13.5">
      <c r="A6725" s="209" t="s">
        <v>8833</v>
      </c>
      <c r="B6725" s="209" t="s">
        <v>12230</v>
      </c>
      <c r="C6725" s="209" t="s">
        <v>12377</v>
      </c>
      <c r="D6725" s="209" t="s">
        <v>12378</v>
      </c>
      <c r="E6725" s="210" t="s">
        <v>357</v>
      </c>
      <c r="F6725" s="209" t="s">
        <v>357</v>
      </c>
      <c r="G6725" s="209">
        <v>100209</v>
      </c>
      <c r="H6725" s="209" t="s">
        <v>12399</v>
      </c>
      <c r="I6725" s="209" t="s">
        <v>12398</v>
      </c>
      <c r="J6725" s="209" t="s">
        <v>5894</v>
      </c>
      <c r="K6725" s="210">
        <v>7.87</v>
      </c>
      <c r="L6725" s="209" t="s">
        <v>5390</v>
      </c>
    </row>
    <row r="6726" spans="1:12" ht="13.5">
      <c r="A6726" s="209" t="s">
        <v>8833</v>
      </c>
      <c r="B6726" s="209" t="s">
        <v>12230</v>
      </c>
      <c r="C6726" s="209" t="s">
        <v>12377</v>
      </c>
      <c r="D6726" s="209" t="s">
        <v>12378</v>
      </c>
      <c r="E6726" s="210" t="s">
        <v>357</v>
      </c>
      <c r="F6726" s="209" t="s">
        <v>357</v>
      </c>
      <c r="G6726" s="209">
        <v>100210</v>
      </c>
      <c r="H6726" s="209" t="s">
        <v>12400</v>
      </c>
      <c r="I6726" s="209" t="s">
        <v>12398</v>
      </c>
      <c r="J6726" s="209" t="s">
        <v>5894</v>
      </c>
      <c r="K6726" s="210">
        <v>14.5</v>
      </c>
      <c r="L6726" s="209" t="s">
        <v>5390</v>
      </c>
    </row>
    <row r="6727" spans="1:12" ht="13.5">
      <c r="A6727" s="209" t="s">
        <v>8833</v>
      </c>
      <c r="B6727" s="209" t="s">
        <v>12230</v>
      </c>
      <c r="C6727" s="209" t="s">
        <v>12377</v>
      </c>
      <c r="D6727" s="209" t="s">
        <v>12378</v>
      </c>
      <c r="E6727" s="210" t="s">
        <v>357</v>
      </c>
      <c r="F6727" s="209" t="s">
        <v>357</v>
      </c>
      <c r="G6727" s="209">
        <v>100211</v>
      </c>
      <c r="H6727" s="209" t="s">
        <v>12401</v>
      </c>
      <c r="I6727" s="209" t="s">
        <v>12398</v>
      </c>
      <c r="J6727" s="209" t="s">
        <v>5894</v>
      </c>
      <c r="K6727" s="210">
        <v>5.59</v>
      </c>
      <c r="L6727" s="209" t="s">
        <v>5390</v>
      </c>
    </row>
    <row r="6728" spans="1:12" ht="13.5">
      <c r="A6728" s="209" t="s">
        <v>8833</v>
      </c>
      <c r="B6728" s="209" t="s">
        <v>12230</v>
      </c>
      <c r="C6728" s="209" t="s">
        <v>12377</v>
      </c>
      <c r="D6728" s="209" t="s">
        <v>12378</v>
      </c>
      <c r="E6728" s="210" t="s">
        <v>357</v>
      </c>
      <c r="F6728" s="209" t="s">
        <v>357</v>
      </c>
      <c r="G6728" s="209">
        <v>100212</v>
      </c>
      <c r="H6728" s="209" t="s">
        <v>12402</v>
      </c>
      <c r="I6728" s="209" t="s">
        <v>12398</v>
      </c>
      <c r="J6728" s="209" t="s">
        <v>5894</v>
      </c>
      <c r="K6728" s="210">
        <v>6.18</v>
      </c>
      <c r="L6728" s="209" t="s">
        <v>5390</v>
      </c>
    </row>
    <row r="6729" spans="1:12" ht="13.5">
      <c r="A6729" s="209" t="s">
        <v>8833</v>
      </c>
      <c r="B6729" s="209" t="s">
        <v>12230</v>
      </c>
      <c r="C6729" s="209" t="s">
        <v>12377</v>
      </c>
      <c r="D6729" s="209" t="s">
        <v>12378</v>
      </c>
      <c r="E6729" s="210" t="s">
        <v>357</v>
      </c>
      <c r="F6729" s="209" t="s">
        <v>357</v>
      </c>
      <c r="G6729" s="209">
        <v>100213</v>
      </c>
      <c r="H6729" s="209" t="s">
        <v>12403</v>
      </c>
      <c r="I6729" s="209" t="s">
        <v>12398</v>
      </c>
      <c r="J6729" s="209" t="s">
        <v>5894</v>
      </c>
      <c r="K6729" s="210">
        <v>2.2200000000000002</v>
      </c>
      <c r="L6729" s="209" t="s">
        <v>5390</v>
      </c>
    </row>
    <row r="6730" spans="1:12" ht="13.5">
      <c r="A6730" s="209" t="s">
        <v>8833</v>
      </c>
      <c r="B6730" s="209" t="s">
        <v>12230</v>
      </c>
      <c r="C6730" s="209" t="s">
        <v>12377</v>
      </c>
      <c r="D6730" s="209" t="s">
        <v>12378</v>
      </c>
      <c r="E6730" s="210" t="s">
        <v>357</v>
      </c>
      <c r="F6730" s="209" t="s">
        <v>357</v>
      </c>
      <c r="G6730" s="209">
        <v>100214</v>
      </c>
      <c r="H6730" s="209" t="s">
        <v>12404</v>
      </c>
      <c r="I6730" s="209" t="s">
        <v>12398</v>
      </c>
      <c r="J6730" s="209" t="s">
        <v>5894</v>
      </c>
      <c r="K6730" s="210">
        <v>3.4</v>
      </c>
      <c r="L6730" s="209" t="s">
        <v>5390</v>
      </c>
    </row>
    <row r="6731" spans="1:12" ht="13.5">
      <c r="A6731" s="209" t="s">
        <v>8833</v>
      </c>
      <c r="B6731" s="209" t="s">
        <v>12230</v>
      </c>
      <c r="C6731" s="209" t="s">
        <v>12377</v>
      </c>
      <c r="D6731" s="209" t="s">
        <v>12378</v>
      </c>
      <c r="E6731" s="210" t="s">
        <v>357</v>
      </c>
      <c r="F6731" s="209" t="s">
        <v>357</v>
      </c>
      <c r="G6731" s="209">
        <v>100215</v>
      </c>
      <c r="H6731" s="209" t="s">
        <v>12405</v>
      </c>
      <c r="I6731" s="209" t="s">
        <v>12398</v>
      </c>
      <c r="J6731" s="209" t="s">
        <v>5894</v>
      </c>
      <c r="K6731" s="210">
        <v>2.92</v>
      </c>
      <c r="L6731" s="209" t="s">
        <v>5390</v>
      </c>
    </row>
    <row r="6732" spans="1:12" ht="13.5">
      <c r="A6732" s="209" t="s">
        <v>8833</v>
      </c>
      <c r="B6732" s="209" t="s">
        <v>12230</v>
      </c>
      <c r="C6732" s="209" t="s">
        <v>12377</v>
      </c>
      <c r="D6732" s="209" t="s">
        <v>12378</v>
      </c>
      <c r="E6732" s="210" t="s">
        <v>357</v>
      </c>
      <c r="F6732" s="209" t="s">
        <v>357</v>
      </c>
      <c r="G6732" s="209">
        <v>100216</v>
      </c>
      <c r="H6732" s="209" t="s">
        <v>12406</v>
      </c>
      <c r="I6732" s="209" t="s">
        <v>12398</v>
      </c>
      <c r="J6732" s="209" t="s">
        <v>5894</v>
      </c>
      <c r="K6732" s="210">
        <v>0.78</v>
      </c>
      <c r="L6732" s="209" t="s">
        <v>5390</v>
      </c>
    </row>
    <row r="6733" spans="1:12" ht="13.5">
      <c r="A6733" s="209" t="s">
        <v>8833</v>
      </c>
      <c r="B6733" s="209" t="s">
        <v>12230</v>
      </c>
      <c r="C6733" s="209" t="s">
        <v>12377</v>
      </c>
      <c r="D6733" s="209" t="s">
        <v>12378</v>
      </c>
      <c r="E6733" s="210" t="s">
        <v>357</v>
      </c>
      <c r="F6733" s="209" t="s">
        <v>357</v>
      </c>
      <c r="G6733" s="209">
        <v>100217</v>
      </c>
      <c r="H6733" s="209" t="s">
        <v>12407</v>
      </c>
      <c r="I6733" s="209" t="s">
        <v>12398</v>
      </c>
      <c r="J6733" s="209" t="s">
        <v>5389</v>
      </c>
      <c r="K6733" s="210">
        <v>2.58</v>
      </c>
      <c r="L6733" s="209" t="s">
        <v>5390</v>
      </c>
    </row>
    <row r="6734" spans="1:12" ht="13.5">
      <c r="A6734" s="209" t="s">
        <v>8833</v>
      </c>
      <c r="B6734" s="209" t="s">
        <v>12230</v>
      </c>
      <c r="C6734" s="209" t="s">
        <v>12377</v>
      </c>
      <c r="D6734" s="209" t="s">
        <v>12378</v>
      </c>
      <c r="E6734" s="210" t="s">
        <v>357</v>
      </c>
      <c r="F6734" s="209" t="s">
        <v>357</v>
      </c>
      <c r="G6734" s="209">
        <v>100218</v>
      </c>
      <c r="H6734" s="209" t="s">
        <v>12408</v>
      </c>
      <c r="I6734" s="209" t="s">
        <v>12398</v>
      </c>
      <c r="J6734" s="209" t="s">
        <v>5389</v>
      </c>
      <c r="K6734" s="210">
        <v>1.75</v>
      </c>
      <c r="L6734" s="209" t="s">
        <v>5390</v>
      </c>
    </row>
    <row r="6735" spans="1:12" ht="13.5">
      <c r="A6735" s="209" t="s">
        <v>8833</v>
      </c>
      <c r="B6735" s="209" t="s">
        <v>12230</v>
      </c>
      <c r="C6735" s="209" t="s">
        <v>12377</v>
      </c>
      <c r="D6735" s="209" t="s">
        <v>12378</v>
      </c>
      <c r="E6735" s="210" t="s">
        <v>357</v>
      </c>
      <c r="F6735" s="209" t="s">
        <v>357</v>
      </c>
      <c r="G6735" s="209">
        <v>100219</v>
      </c>
      <c r="H6735" s="209" t="s">
        <v>12409</v>
      </c>
      <c r="I6735" s="209" t="s">
        <v>12398</v>
      </c>
      <c r="J6735" s="209" t="s">
        <v>5389</v>
      </c>
      <c r="K6735" s="210">
        <v>0.38</v>
      </c>
      <c r="L6735" s="209" t="s">
        <v>5390</v>
      </c>
    </row>
    <row r="6736" spans="1:12" ht="13.5">
      <c r="A6736" s="209" t="s">
        <v>8833</v>
      </c>
      <c r="B6736" s="209" t="s">
        <v>12230</v>
      </c>
      <c r="C6736" s="209" t="s">
        <v>12377</v>
      </c>
      <c r="D6736" s="209" t="s">
        <v>12378</v>
      </c>
      <c r="E6736" s="210" t="s">
        <v>357</v>
      </c>
      <c r="F6736" s="209" t="s">
        <v>357</v>
      </c>
      <c r="G6736" s="209">
        <v>100220</v>
      </c>
      <c r="H6736" s="209" t="s">
        <v>12410</v>
      </c>
      <c r="I6736" s="209" t="s">
        <v>12411</v>
      </c>
      <c r="J6736" s="209" t="s">
        <v>5894</v>
      </c>
      <c r="K6736" s="210">
        <v>22.61</v>
      </c>
      <c r="L6736" s="209" t="s">
        <v>5390</v>
      </c>
    </row>
    <row r="6737" spans="1:12" ht="13.5">
      <c r="A6737" s="209" t="s">
        <v>8833</v>
      </c>
      <c r="B6737" s="209" t="s">
        <v>12230</v>
      </c>
      <c r="C6737" s="209" t="s">
        <v>12377</v>
      </c>
      <c r="D6737" s="209" t="s">
        <v>12378</v>
      </c>
      <c r="E6737" s="210" t="s">
        <v>357</v>
      </c>
      <c r="F6737" s="209" t="s">
        <v>357</v>
      </c>
      <c r="G6737" s="209">
        <v>100221</v>
      </c>
      <c r="H6737" s="209" t="s">
        <v>12412</v>
      </c>
      <c r="I6737" s="209" t="s">
        <v>12411</v>
      </c>
      <c r="J6737" s="209" t="s">
        <v>5894</v>
      </c>
      <c r="K6737" s="210">
        <v>25.63</v>
      </c>
      <c r="L6737" s="209" t="s">
        <v>5390</v>
      </c>
    </row>
    <row r="6738" spans="1:12" ht="13.5">
      <c r="A6738" s="209" t="s">
        <v>8833</v>
      </c>
      <c r="B6738" s="209" t="s">
        <v>12230</v>
      </c>
      <c r="C6738" s="209" t="s">
        <v>12377</v>
      </c>
      <c r="D6738" s="209" t="s">
        <v>12378</v>
      </c>
      <c r="E6738" s="210" t="s">
        <v>357</v>
      </c>
      <c r="F6738" s="209" t="s">
        <v>357</v>
      </c>
      <c r="G6738" s="209">
        <v>100222</v>
      </c>
      <c r="H6738" s="209" t="s">
        <v>12413</v>
      </c>
      <c r="I6738" s="209" t="s">
        <v>12411</v>
      </c>
      <c r="J6738" s="209" t="s">
        <v>5894</v>
      </c>
      <c r="K6738" s="210">
        <v>9.7100000000000009</v>
      </c>
      <c r="L6738" s="209" t="s">
        <v>5390</v>
      </c>
    </row>
    <row r="6739" spans="1:12" ht="13.5">
      <c r="A6739" s="209" t="s">
        <v>8833</v>
      </c>
      <c r="B6739" s="209" t="s">
        <v>12230</v>
      </c>
      <c r="C6739" s="209" t="s">
        <v>12377</v>
      </c>
      <c r="D6739" s="209" t="s">
        <v>12378</v>
      </c>
      <c r="E6739" s="210" t="s">
        <v>357</v>
      </c>
      <c r="F6739" s="209" t="s">
        <v>357</v>
      </c>
      <c r="G6739" s="209">
        <v>100223</v>
      </c>
      <c r="H6739" s="209" t="s">
        <v>12414</v>
      </c>
      <c r="I6739" s="209" t="s">
        <v>12411</v>
      </c>
      <c r="J6739" s="209" t="s">
        <v>5894</v>
      </c>
      <c r="K6739" s="210">
        <v>4.54</v>
      </c>
      <c r="L6739" s="209" t="s">
        <v>5390</v>
      </c>
    </row>
    <row r="6740" spans="1:12" ht="13.5">
      <c r="A6740" s="209" t="s">
        <v>8833</v>
      </c>
      <c r="B6740" s="209" t="s">
        <v>12230</v>
      </c>
      <c r="C6740" s="209" t="s">
        <v>12377</v>
      </c>
      <c r="D6740" s="209" t="s">
        <v>12378</v>
      </c>
      <c r="E6740" s="210" t="s">
        <v>357</v>
      </c>
      <c r="F6740" s="209" t="s">
        <v>357</v>
      </c>
      <c r="G6740" s="209">
        <v>100224</v>
      </c>
      <c r="H6740" s="209" t="s">
        <v>12415</v>
      </c>
      <c r="I6740" s="209" t="s">
        <v>12411</v>
      </c>
      <c r="J6740" s="209" t="s">
        <v>5389</v>
      </c>
      <c r="K6740" s="210">
        <v>2.58</v>
      </c>
      <c r="L6740" s="209" t="s">
        <v>5390</v>
      </c>
    </row>
    <row r="6741" spans="1:12" ht="13.5">
      <c r="A6741" s="209" t="s">
        <v>8833</v>
      </c>
      <c r="B6741" s="209" t="s">
        <v>12230</v>
      </c>
      <c r="C6741" s="209" t="s">
        <v>12377</v>
      </c>
      <c r="D6741" s="209" t="s">
        <v>12378</v>
      </c>
      <c r="E6741" s="210" t="s">
        <v>357</v>
      </c>
      <c r="F6741" s="209" t="s">
        <v>357</v>
      </c>
      <c r="G6741" s="209">
        <v>100225</v>
      </c>
      <c r="H6741" s="209" t="s">
        <v>12416</v>
      </c>
      <c r="I6741" s="209" t="s">
        <v>12417</v>
      </c>
      <c r="J6741" s="209" t="s">
        <v>5894</v>
      </c>
      <c r="K6741" s="210">
        <v>1.77</v>
      </c>
      <c r="L6741" s="209" t="s">
        <v>5390</v>
      </c>
    </row>
    <row r="6742" spans="1:12" ht="13.5">
      <c r="A6742" s="209" t="s">
        <v>8833</v>
      </c>
      <c r="B6742" s="209" t="s">
        <v>12230</v>
      </c>
      <c r="C6742" s="209" t="s">
        <v>12377</v>
      </c>
      <c r="D6742" s="209" t="s">
        <v>12378</v>
      </c>
      <c r="E6742" s="210" t="s">
        <v>357</v>
      </c>
      <c r="F6742" s="209" t="s">
        <v>357</v>
      </c>
      <c r="G6742" s="209">
        <v>100226</v>
      </c>
      <c r="H6742" s="209" t="s">
        <v>12418</v>
      </c>
      <c r="I6742" s="209" t="s">
        <v>12417</v>
      </c>
      <c r="J6742" s="209" t="s">
        <v>5894</v>
      </c>
      <c r="K6742" s="210">
        <v>0.55000000000000004</v>
      </c>
      <c r="L6742" s="209" t="s">
        <v>5390</v>
      </c>
    </row>
    <row r="6743" spans="1:12" ht="13.5">
      <c r="A6743" s="209" t="s">
        <v>8833</v>
      </c>
      <c r="B6743" s="209" t="s">
        <v>12230</v>
      </c>
      <c r="C6743" s="209" t="s">
        <v>12377</v>
      </c>
      <c r="D6743" s="209" t="s">
        <v>12378</v>
      </c>
      <c r="E6743" s="210" t="s">
        <v>357</v>
      </c>
      <c r="F6743" s="209" t="s">
        <v>357</v>
      </c>
      <c r="G6743" s="209">
        <v>100227</v>
      </c>
      <c r="H6743" s="209" t="s">
        <v>12419</v>
      </c>
      <c r="I6743" s="209" t="s">
        <v>12417</v>
      </c>
      <c r="J6743" s="209" t="s">
        <v>5894</v>
      </c>
      <c r="K6743" s="210">
        <v>0.82</v>
      </c>
      <c r="L6743" s="209" t="s">
        <v>5390</v>
      </c>
    </row>
    <row r="6744" spans="1:12" ht="13.5">
      <c r="A6744" s="209" t="s">
        <v>8833</v>
      </c>
      <c r="B6744" s="209" t="s">
        <v>12230</v>
      </c>
      <c r="C6744" s="209" t="s">
        <v>12377</v>
      </c>
      <c r="D6744" s="209" t="s">
        <v>12378</v>
      </c>
      <c r="E6744" s="210" t="s">
        <v>357</v>
      </c>
      <c r="F6744" s="209" t="s">
        <v>357</v>
      </c>
      <c r="G6744" s="209">
        <v>100228</v>
      </c>
      <c r="H6744" s="209" t="s">
        <v>12420</v>
      </c>
      <c r="I6744" s="209" t="s">
        <v>12417</v>
      </c>
      <c r="J6744" s="209" t="s">
        <v>5389</v>
      </c>
      <c r="K6744" s="210">
        <v>0.24</v>
      </c>
      <c r="L6744" s="209" t="s">
        <v>5390</v>
      </c>
    </row>
    <row r="6745" spans="1:12" ht="13.5">
      <c r="A6745" s="209" t="s">
        <v>8833</v>
      </c>
      <c r="B6745" s="209" t="s">
        <v>12230</v>
      </c>
      <c r="C6745" s="209" t="s">
        <v>12377</v>
      </c>
      <c r="D6745" s="209" t="s">
        <v>12378</v>
      </c>
      <c r="E6745" s="210" t="s">
        <v>357</v>
      </c>
      <c r="F6745" s="209" t="s">
        <v>357</v>
      </c>
      <c r="G6745" s="209">
        <v>100229</v>
      </c>
      <c r="H6745" s="209" t="s">
        <v>12421</v>
      </c>
      <c r="I6745" s="209" t="s">
        <v>150</v>
      </c>
      <c r="J6745" s="209" t="s">
        <v>5894</v>
      </c>
      <c r="K6745" s="210">
        <v>0.01</v>
      </c>
      <c r="L6745" s="209" t="s">
        <v>5390</v>
      </c>
    </row>
    <row r="6746" spans="1:12" ht="13.5">
      <c r="A6746" s="209" t="s">
        <v>8833</v>
      </c>
      <c r="B6746" s="209" t="s">
        <v>12230</v>
      </c>
      <c r="C6746" s="209" t="s">
        <v>12377</v>
      </c>
      <c r="D6746" s="209" t="s">
        <v>12378</v>
      </c>
      <c r="E6746" s="210" t="s">
        <v>357</v>
      </c>
      <c r="F6746" s="209" t="s">
        <v>357</v>
      </c>
      <c r="G6746" s="209">
        <v>100230</v>
      </c>
      <c r="H6746" s="209" t="s">
        <v>12422</v>
      </c>
      <c r="I6746" s="209" t="s">
        <v>150</v>
      </c>
      <c r="J6746" s="209" t="s">
        <v>5894</v>
      </c>
      <c r="K6746" s="210">
        <v>0.02</v>
      </c>
      <c r="L6746" s="209" t="s">
        <v>5390</v>
      </c>
    </row>
    <row r="6747" spans="1:12" ht="13.5">
      <c r="A6747" s="209" t="s">
        <v>8833</v>
      </c>
      <c r="B6747" s="209" t="s">
        <v>12230</v>
      </c>
      <c r="C6747" s="209" t="s">
        <v>12377</v>
      </c>
      <c r="D6747" s="209" t="s">
        <v>12378</v>
      </c>
      <c r="E6747" s="210" t="s">
        <v>357</v>
      </c>
      <c r="F6747" s="209" t="s">
        <v>357</v>
      </c>
      <c r="G6747" s="209">
        <v>100231</v>
      </c>
      <c r="H6747" s="209" t="s">
        <v>12423</v>
      </c>
      <c r="I6747" s="209" t="s">
        <v>150</v>
      </c>
      <c r="J6747" s="209" t="s">
        <v>5894</v>
      </c>
      <c r="K6747" s="210">
        <v>0.03</v>
      </c>
      <c r="L6747" s="209" t="s">
        <v>5390</v>
      </c>
    </row>
    <row r="6748" spans="1:12" ht="13.5">
      <c r="A6748" s="209" t="s">
        <v>8833</v>
      </c>
      <c r="B6748" s="209" t="s">
        <v>12230</v>
      </c>
      <c r="C6748" s="209" t="s">
        <v>12377</v>
      </c>
      <c r="D6748" s="209" t="s">
        <v>12378</v>
      </c>
      <c r="E6748" s="210" t="s">
        <v>357</v>
      </c>
      <c r="F6748" s="209" t="s">
        <v>357</v>
      </c>
      <c r="G6748" s="209">
        <v>100232</v>
      </c>
      <c r="H6748" s="209" t="s">
        <v>12424</v>
      </c>
      <c r="I6748" s="209" t="s">
        <v>161</v>
      </c>
      <c r="J6748" s="209" t="s">
        <v>5894</v>
      </c>
      <c r="K6748" s="210">
        <v>0.28999999999999998</v>
      </c>
      <c r="L6748" s="209" t="s">
        <v>5390</v>
      </c>
    </row>
    <row r="6749" spans="1:12" ht="13.5">
      <c r="A6749" s="209" t="s">
        <v>8833</v>
      </c>
      <c r="B6749" s="209" t="s">
        <v>12230</v>
      </c>
      <c r="C6749" s="209" t="s">
        <v>12377</v>
      </c>
      <c r="D6749" s="209" t="s">
        <v>12378</v>
      </c>
      <c r="E6749" s="210" t="s">
        <v>357</v>
      </c>
      <c r="F6749" s="209" t="s">
        <v>357</v>
      </c>
      <c r="G6749" s="209">
        <v>100233</v>
      </c>
      <c r="H6749" s="209" t="s">
        <v>12425</v>
      </c>
      <c r="I6749" s="209" t="s">
        <v>161</v>
      </c>
      <c r="J6749" s="209" t="s">
        <v>5894</v>
      </c>
      <c r="K6749" s="210">
        <v>0.14000000000000001</v>
      </c>
      <c r="L6749" s="209" t="s">
        <v>5390</v>
      </c>
    </row>
    <row r="6750" spans="1:12" ht="13.5">
      <c r="A6750" s="209" t="s">
        <v>8833</v>
      </c>
      <c r="B6750" s="209" t="s">
        <v>12230</v>
      </c>
      <c r="C6750" s="209" t="s">
        <v>12377</v>
      </c>
      <c r="D6750" s="209" t="s">
        <v>12378</v>
      </c>
      <c r="E6750" s="210" t="s">
        <v>357</v>
      </c>
      <c r="F6750" s="209" t="s">
        <v>357</v>
      </c>
      <c r="G6750" s="209">
        <v>100234</v>
      </c>
      <c r="H6750" s="209" t="s">
        <v>12426</v>
      </c>
      <c r="I6750" s="209" t="s">
        <v>149</v>
      </c>
      <c r="J6750" s="209" t="s">
        <v>5894</v>
      </c>
      <c r="K6750" s="210">
        <v>0.44</v>
      </c>
      <c r="L6750" s="209" t="s">
        <v>5390</v>
      </c>
    </row>
    <row r="6751" spans="1:12" ht="13.5">
      <c r="A6751" s="209" t="s">
        <v>8833</v>
      </c>
      <c r="B6751" s="209" t="s">
        <v>12230</v>
      </c>
      <c r="C6751" s="209" t="s">
        <v>12377</v>
      </c>
      <c r="D6751" s="209" t="s">
        <v>12378</v>
      </c>
      <c r="E6751" s="210" t="s">
        <v>357</v>
      </c>
      <c r="F6751" s="209" t="s">
        <v>357</v>
      </c>
      <c r="G6751" s="209">
        <v>100235</v>
      </c>
      <c r="H6751" s="209" t="s">
        <v>12427</v>
      </c>
      <c r="I6751" s="209" t="s">
        <v>12428</v>
      </c>
      <c r="J6751" s="209" t="s">
        <v>5894</v>
      </c>
      <c r="K6751" s="210">
        <v>0.03</v>
      </c>
      <c r="L6751" s="209" t="s">
        <v>5390</v>
      </c>
    </row>
    <row r="6752" spans="1:12" ht="13.5">
      <c r="A6752" s="209" t="s">
        <v>8833</v>
      </c>
      <c r="B6752" s="209" t="s">
        <v>12230</v>
      </c>
      <c r="C6752" s="209" t="s">
        <v>12377</v>
      </c>
      <c r="D6752" s="209" t="s">
        <v>12378</v>
      </c>
      <c r="E6752" s="210" t="s">
        <v>357</v>
      </c>
      <c r="F6752" s="209" t="s">
        <v>357</v>
      </c>
      <c r="G6752" s="209">
        <v>100236</v>
      </c>
      <c r="H6752" s="209" t="s">
        <v>12429</v>
      </c>
      <c r="I6752" s="209" t="s">
        <v>12430</v>
      </c>
      <c r="J6752" s="209" t="s">
        <v>5894</v>
      </c>
      <c r="K6752" s="210">
        <v>2.25</v>
      </c>
      <c r="L6752" s="209" t="s">
        <v>5390</v>
      </c>
    </row>
    <row r="6753" spans="1:12" ht="13.5">
      <c r="A6753" s="209" t="s">
        <v>8833</v>
      </c>
      <c r="B6753" s="209" t="s">
        <v>12230</v>
      </c>
      <c r="C6753" s="209" t="s">
        <v>12377</v>
      </c>
      <c r="D6753" s="209" t="s">
        <v>12378</v>
      </c>
      <c r="E6753" s="210" t="s">
        <v>357</v>
      </c>
      <c r="F6753" s="209" t="s">
        <v>357</v>
      </c>
      <c r="G6753" s="209">
        <v>100237</v>
      </c>
      <c r="H6753" s="209" t="s">
        <v>12431</v>
      </c>
      <c r="I6753" s="209" t="s">
        <v>12430</v>
      </c>
      <c r="J6753" s="209" t="s">
        <v>5894</v>
      </c>
      <c r="K6753" s="210">
        <v>2.7</v>
      </c>
      <c r="L6753" s="209" t="s">
        <v>5390</v>
      </c>
    </row>
    <row r="6754" spans="1:12" ht="13.5">
      <c r="A6754" s="209" t="s">
        <v>8833</v>
      </c>
      <c r="B6754" s="209" t="s">
        <v>12230</v>
      </c>
      <c r="C6754" s="209" t="s">
        <v>12377</v>
      </c>
      <c r="D6754" s="209" t="s">
        <v>12378</v>
      </c>
      <c r="E6754" s="210" t="s">
        <v>357</v>
      </c>
      <c r="F6754" s="209" t="s">
        <v>357</v>
      </c>
      <c r="G6754" s="209">
        <v>100238</v>
      </c>
      <c r="H6754" s="209" t="s">
        <v>12432</v>
      </c>
      <c r="I6754" s="209" t="s">
        <v>12430</v>
      </c>
      <c r="J6754" s="209" t="s">
        <v>5894</v>
      </c>
      <c r="K6754" s="210">
        <v>4.32</v>
      </c>
      <c r="L6754" s="209" t="s">
        <v>5390</v>
      </c>
    </row>
    <row r="6755" spans="1:12" ht="13.5">
      <c r="A6755" s="209" t="s">
        <v>8833</v>
      </c>
      <c r="B6755" s="209" t="s">
        <v>12230</v>
      </c>
      <c r="C6755" s="209" t="s">
        <v>12377</v>
      </c>
      <c r="D6755" s="209" t="s">
        <v>12378</v>
      </c>
      <c r="E6755" s="210" t="s">
        <v>357</v>
      </c>
      <c r="F6755" s="209" t="s">
        <v>357</v>
      </c>
      <c r="G6755" s="209">
        <v>100239</v>
      </c>
      <c r="H6755" s="209" t="s">
        <v>12433</v>
      </c>
      <c r="I6755" s="209" t="s">
        <v>12430</v>
      </c>
      <c r="J6755" s="209" t="s">
        <v>5894</v>
      </c>
      <c r="K6755" s="210">
        <v>5.41</v>
      </c>
      <c r="L6755" s="209" t="s">
        <v>5390</v>
      </c>
    </row>
    <row r="6756" spans="1:12" ht="13.5">
      <c r="A6756" s="209" t="s">
        <v>8833</v>
      </c>
      <c r="B6756" s="209" t="s">
        <v>12230</v>
      </c>
      <c r="C6756" s="209" t="s">
        <v>12377</v>
      </c>
      <c r="D6756" s="209" t="s">
        <v>12378</v>
      </c>
      <c r="E6756" s="210" t="s">
        <v>357</v>
      </c>
      <c r="F6756" s="209" t="s">
        <v>357</v>
      </c>
      <c r="G6756" s="209">
        <v>100240</v>
      </c>
      <c r="H6756" s="209" t="s">
        <v>12434</v>
      </c>
      <c r="I6756" s="209" t="s">
        <v>12430</v>
      </c>
      <c r="J6756" s="209" t="s">
        <v>5894</v>
      </c>
      <c r="K6756" s="210">
        <v>3.24</v>
      </c>
      <c r="L6756" s="209" t="s">
        <v>5390</v>
      </c>
    </row>
    <row r="6757" spans="1:12" ht="13.5">
      <c r="A6757" s="209" t="s">
        <v>8833</v>
      </c>
      <c r="B6757" s="209" t="s">
        <v>12230</v>
      </c>
      <c r="C6757" s="209" t="s">
        <v>12377</v>
      </c>
      <c r="D6757" s="209" t="s">
        <v>12378</v>
      </c>
      <c r="E6757" s="210" t="s">
        <v>357</v>
      </c>
      <c r="F6757" s="209" t="s">
        <v>357</v>
      </c>
      <c r="G6757" s="209">
        <v>100241</v>
      </c>
      <c r="H6757" s="209" t="s">
        <v>12435</v>
      </c>
      <c r="I6757" s="209" t="s">
        <v>12430</v>
      </c>
      <c r="J6757" s="209" t="s">
        <v>5894</v>
      </c>
      <c r="K6757" s="210">
        <v>5.41</v>
      </c>
      <c r="L6757" s="209" t="s">
        <v>5390</v>
      </c>
    </row>
    <row r="6758" spans="1:12" ht="13.5">
      <c r="A6758" s="209" t="s">
        <v>8833</v>
      </c>
      <c r="B6758" s="209" t="s">
        <v>12230</v>
      </c>
      <c r="C6758" s="209" t="s">
        <v>12377</v>
      </c>
      <c r="D6758" s="209" t="s">
        <v>12378</v>
      </c>
      <c r="E6758" s="210" t="s">
        <v>357</v>
      </c>
      <c r="F6758" s="209" t="s">
        <v>357</v>
      </c>
      <c r="G6758" s="209">
        <v>100242</v>
      </c>
      <c r="H6758" s="209" t="s">
        <v>12436</v>
      </c>
      <c r="I6758" s="209" t="s">
        <v>12430</v>
      </c>
      <c r="J6758" s="209" t="s">
        <v>5894</v>
      </c>
      <c r="K6758" s="210">
        <v>15.98</v>
      </c>
      <c r="L6758" s="209" t="s">
        <v>5390</v>
      </c>
    </row>
    <row r="6759" spans="1:12" ht="13.5">
      <c r="A6759" s="209" t="s">
        <v>8833</v>
      </c>
      <c r="B6759" s="209" t="s">
        <v>12230</v>
      </c>
      <c r="C6759" s="209" t="s">
        <v>12377</v>
      </c>
      <c r="D6759" s="209" t="s">
        <v>12378</v>
      </c>
      <c r="E6759" s="210" t="s">
        <v>357</v>
      </c>
      <c r="F6759" s="209" t="s">
        <v>357</v>
      </c>
      <c r="G6759" s="209">
        <v>100243</v>
      </c>
      <c r="H6759" s="209" t="s">
        <v>12437</v>
      </c>
      <c r="I6759" s="209" t="s">
        <v>12430</v>
      </c>
      <c r="J6759" s="209" t="s">
        <v>5894</v>
      </c>
      <c r="K6759" s="210">
        <v>2.59</v>
      </c>
      <c r="L6759" s="209" t="s">
        <v>5390</v>
      </c>
    </row>
    <row r="6760" spans="1:12" ht="13.5">
      <c r="A6760" s="209" t="s">
        <v>8833</v>
      </c>
      <c r="B6760" s="209" t="s">
        <v>12230</v>
      </c>
      <c r="C6760" s="209" t="s">
        <v>12377</v>
      </c>
      <c r="D6760" s="209" t="s">
        <v>12378</v>
      </c>
      <c r="E6760" s="210" t="s">
        <v>357</v>
      </c>
      <c r="F6760" s="209" t="s">
        <v>357</v>
      </c>
      <c r="G6760" s="209">
        <v>100244</v>
      </c>
      <c r="H6760" s="209" t="s">
        <v>12438</v>
      </c>
      <c r="I6760" s="209" t="s">
        <v>12430</v>
      </c>
      <c r="J6760" s="209" t="s">
        <v>5894</v>
      </c>
      <c r="K6760" s="210">
        <v>3.24</v>
      </c>
      <c r="L6760" s="209" t="s">
        <v>5390</v>
      </c>
    </row>
    <row r="6761" spans="1:12" ht="13.5">
      <c r="A6761" s="209" t="s">
        <v>8833</v>
      </c>
      <c r="B6761" s="209" t="s">
        <v>12230</v>
      </c>
      <c r="C6761" s="209" t="s">
        <v>12377</v>
      </c>
      <c r="D6761" s="209" t="s">
        <v>12378</v>
      </c>
      <c r="E6761" s="210" t="s">
        <v>357</v>
      </c>
      <c r="F6761" s="209" t="s">
        <v>357</v>
      </c>
      <c r="G6761" s="209">
        <v>100245</v>
      </c>
      <c r="H6761" s="209" t="s">
        <v>12439</v>
      </c>
      <c r="I6761" s="209" t="s">
        <v>12430</v>
      </c>
      <c r="J6761" s="209" t="s">
        <v>5894</v>
      </c>
      <c r="K6761" s="210">
        <v>6.49</v>
      </c>
      <c r="L6761" s="209" t="s">
        <v>5390</v>
      </c>
    </row>
    <row r="6762" spans="1:12" ht="13.5">
      <c r="A6762" s="209" t="s">
        <v>8833</v>
      </c>
      <c r="B6762" s="209" t="s">
        <v>12230</v>
      </c>
      <c r="C6762" s="209" t="s">
        <v>12377</v>
      </c>
      <c r="D6762" s="209" t="s">
        <v>12378</v>
      </c>
      <c r="E6762" s="210" t="s">
        <v>357</v>
      </c>
      <c r="F6762" s="209" t="s">
        <v>357</v>
      </c>
      <c r="G6762" s="209">
        <v>100246</v>
      </c>
      <c r="H6762" s="209" t="s">
        <v>12440</v>
      </c>
      <c r="I6762" s="209" t="s">
        <v>12430</v>
      </c>
      <c r="J6762" s="209" t="s">
        <v>5894</v>
      </c>
      <c r="K6762" s="210">
        <v>2.16</v>
      </c>
      <c r="L6762" s="209" t="s">
        <v>5390</v>
      </c>
    </row>
    <row r="6763" spans="1:12" ht="13.5">
      <c r="A6763" s="209" t="s">
        <v>8833</v>
      </c>
      <c r="B6763" s="209" t="s">
        <v>12230</v>
      </c>
      <c r="C6763" s="209" t="s">
        <v>12377</v>
      </c>
      <c r="D6763" s="209" t="s">
        <v>12378</v>
      </c>
      <c r="E6763" s="210" t="s">
        <v>357</v>
      </c>
      <c r="F6763" s="209" t="s">
        <v>357</v>
      </c>
      <c r="G6763" s="209">
        <v>100247</v>
      </c>
      <c r="H6763" s="209" t="s">
        <v>12441</v>
      </c>
      <c r="I6763" s="209" t="s">
        <v>12430</v>
      </c>
      <c r="J6763" s="209" t="s">
        <v>5894</v>
      </c>
      <c r="K6763" s="210">
        <v>2.7</v>
      </c>
      <c r="L6763" s="209" t="s">
        <v>5390</v>
      </c>
    </row>
    <row r="6764" spans="1:12" ht="13.5">
      <c r="A6764" s="209" t="s">
        <v>8833</v>
      </c>
      <c r="B6764" s="209" t="s">
        <v>12230</v>
      </c>
      <c r="C6764" s="209" t="s">
        <v>12377</v>
      </c>
      <c r="D6764" s="209" t="s">
        <v>12378</v>
      </c>
      <c r="E6764" s="210" t="s">
        <v>357</v>
      </c>
      <c r="F6764" s="209" t="s">
        <v>357</v>
      </c>
      <c r="G6764" s="209">
        <v>100248</v>
      </c>
      <c r="H6764" s="209" t="s">
        <v>12442</v>
      </c>
      <c r="I6764" s="209" t="s">
        <v>12430</v>
      </c>
      <c r="J6764" s="209" t="s">
        <v>5894</v>
      </c>
      <c r="K6764" s="210">
        <v>10.65</v>
      </c>
      <c r="L6764" s="209" t="s">
        <v>5390</v>
      </c>
    </row>
    <row r="6765" spans="1:12" ht="13.5">
      <c r="A6765" s="209" t="s">
        <v>8833</v>
      </c>
      <c r="B6765" s="209" t="s">
        <v>12230</v>
      </c>
      <c r="C6765" s="209" t="s">
        <v>12377</v>
      </c>
      <c r="D6765" s="209" t="s">
        <v>12378</v>
      </c>
      <c r="E6765" s="210" t="s">
        <v>357</v>
      </c>
      <c r="F6765" s="209" t="s">
        <v>357</v>
      </c>
      <c r="G6765" s="209">
        <v>100249</v>
      </c>
      <c r="H6765" s="209" t="s">
        <v>12443</v>
      </c>
      <c r="I6765" s="209" t="s">
        <v>12430</v>
      </c>
      <c r="J6765" s="209" t="s">
        <v>5894</v>
      </c>
      <c r="K6765" s="210">
        <v>2.16</v>
      </c>
      <c r="L6765" s="209" t="s">
        <v>5390</v>
      </c>
    </row>
    <row r="6766" spans="1:12" ht="13.5">
      <c r="A6766" s="209" t="s">
        <v>8833</v>
      </c>
      <c r="B6766" s="209" t="s">
        <v>12230</v>
      </c>
      <c r="C6766" s="209" t="s">
        <v>12377</v>
      </c>
      <c r="D6766" s="209" t="s">
        <v>12378</v>
      </c>
      <c r="E6766" s="210" t="s">
        <v>357</v>
      </c>
      <c r="F6766" s="209" t="s">
        <v>357</v>
      </c>
      <c r="G6766" s="209">
        <v>100250</v>
      </c>
      <c r="H6766" s="209" t="s">
        <v>12444</v>
      </c>
      <c r="I6766" s="209" t="s">
        <v>12430</v>
      </c>
      <c r="J6766" s="209" t="s">
        <v>5894</v>
      </c>
      <c r="K6766" s="210">
        <v>3.6</v>
      </c>
      <c r="L6766" s="209" t="s">
        <v>5390</v>
      </c>
    </row>
    <row r="6767" spans="1:12" ht="13.5">
      <c r="A6767" s="209" t="s">
        <v>8833</v>
      </c>
      <c r="B6767" s="209" t="s">
        <v>12230</v>
      </c>
      <c r="C6767" s="209" t="s">
        <v>12377</v>
      </c>
      <c r="D6767" s="209" t="s">
        <v>12378</v>
      </c>
      <c r="E6767" s="210" t="s">
        <v>357</v>
      </c>
      <c r="F6767" s="209" t="s">
        <v>357</v>
      </c>
      <c r="G6767" s="209">
        <v>100251</v>
      </c>
      <c r="H6767" s="209" t="s">
        <v>12445</v>
      </c>
      <c r="I6767" s="209" t="s">
        <v>12430</v>
      </c>
      <c r="J6767" s="209" t="s">
        <v>5894</v>
      </c>
      <c r="K6767" s="210">
        <v>10.65</v>
      </c>
      <c r="L6767" s="209" t="s">
        <v>5390</v>
      </c>
    </row>
    <row r="6768" spans="1:12" ht="13.5">
      <c r="A6768" s="209" t="s">
        <v>8833</v>
      </c>
      <c r="B6768" s="209" t="s">
        <v>12230</v>
      </c>
      <c r="C6768" s="209" t="s">
        <v>12377</v>
      </c>
      <c r="D6768" s="209" t="s">
        <v>12378</v>
      </c>
      <c r="E6768" s="210" t="s">
        <v>357</v>
      </c>
      <c r="F6768" s="209" t="s">
        <v>357</v>
      </c>
      <c r="G6768" s="209">
        <v>100252</v>
      </c>
      <c r="H6768" s="209" t="s">
        <v>12446</v>
      </c>
      <c r="I6768" s="209" t="s">
        <v>12430</v>
      </c>
      <c r="J6768" s="209" t="s">
        <v>5894</v>
      </c>
      <c r="K6768" s="210">
        <v>15.98</v>
      </c>
      <c r="L6768" s="209" t="s">
        <v>5390</v>
      </c>
    </row>
    <row r="6769" spans="1:12" ht="13.5">
      <c r="A6769" s="209" t="s">
        <v>8833</v>
      </c>
      <c r="B6769" s="209" t="s">
        <v>12230</v>
      </c>
      <c r="C6769" s="209" t="s">
        <v>12377</v>
      </c>
      <c r="D6769" s="209" t="s">
        <v>12378</v>
      </c>
      <c r="E6769" s="210" t="s">
        <v>357</v>
      </c>
      <c r="F6769" s="209" t="s">
        <v>357</v>
      </c>
      <c r="G6769" s="209">
        <v>100253</v>
      </c>
      <c r="H6769" s="209" t="s">
        <v>12447</v>
      </c>
      <c r="I6769" s="209" t="s">
        <v>12430</v>
      </c>
      <c r="J6769" s="209" t="s">
        <v>5894</v>
      </c>
      <c r="K6769" s="210">
        <v>21.31</v>
      </c>
      <c r="L6769" s="209" t="s">
        <v>5390</v>
      </c>
    </row>
    <row r="6770" spans="1:12" ht="13.5">
      <c r="A6770" s="209" t="s">
        <v>8833</v>
      </c>
      <c r="B6770" s="209" t="s">
        <v>12230</v>
      </c>
      <c r="C6770" s="209" t="s">
        <v>12377</v>
      </c>
      <c r="D6770" s="209" t="s">
        <v>12378</v>
      </c>
      <c r="E6770" s="210" t="s">
        <v>357</v>
      </c>
      <c r="F6770" s="209" t="s">
        <v>357</v>
      </c>
      <c r="G6770" s="209">
        <v>100254</v>
      </c>
      <c r="H6770" s="209" t="s">
        <v>12448</v>
      </c>
      <c r="I6770" s="209" t="s">
        <v>12430</v>
      </c>
      <c r="J6770" s="209" t="s">
        <v>5894</v>
      </c>
      <c r="K6770" s="210">
        <v>31.97</v>
      </c>
      <c r="L6770" s="209" t="s">
        <v>5390</v>
      </c>
    </row>
    <row r="6771" spans="1:12" ht="13.5">
      <c r="A6771" s="209" t="s">
        <v>8833</v>
      </c>
      <c r="B6771" s="209" t="s">
        <v>12230</v>
      </c>
      <c r="C6771" s="209" t="s">
        <v>12377</v>
      </c>
      <c r="D6771" s="209" t="s">
        <v>12378</v>
      </c>
      <c r="E6771" s="210" t="s">
        <v>357</v>
      </c>
      <c r="F6771" s="209" t="s">
        <v>357</v>
      </c>
      <c r="G6771" s="209">
        <v>100255</v>
      </c>
      <c r="H6771" s="209" t="s">
        <v>12449</v>
      </c>
      <c r="I6771" s="209" t="s">
        <v>12430</v>
      </c>
      <c r="J6771" s="209" t="s">
        <v>5894</v>
      </c>
      <c r="K6771" s="210">
        <v>10.81</v>
      </c>
      <c r="L6771" s="209" t="s">
        <v>5390</v>
      </c>
    </row>
    <row r="6772" spans="1:12" ht="13.5">
      <c r="A6772" s="209" t="s">
        <v>8833</v>
      </c>
      <c r="B6772" s="209" t="s">
        <v>12230</v>
      </c>
      <c r="C6772" s="209" t="s">
        <v>12377</v>
      </c>
      <c r="D6772" s="209" t="s">
        <v>12378</v>
      </c>
      <c r="E6772" s="210" t="s">
        <v>357</v>
      </c>
      <c r="F6772" s="209" t="s">
        <v>357</v>
      </c>
      <c r="G6772" s="209">
        <v>100256</v>
      </c>
      <c r="H6772" s="209" t="s">
        <v>12450</v>
      </c>
      <c r="I6772" s="209" t="s">
        <v>12430</v>
      </c>
      <c r="J6772" s="209" t="s">
        <v>5894</v>
      </c>
      <c r="K6772" s="210">
        <v>7.21</v>
      </c>
      <c r="L6772" s="209" t="s">
        <v>5390</v>
      </c>
    </row>
    <row r="6773" spans="1:12" ht="13.5">
      <c r="A6773" s="209" t="s">
        <v>8833</v>
      </c>
      <c r="B6773" s="209" t="s">
        <v>12230</v>
      </c>
      <c r="C6773" s="209" t="s">
        <v>12377</v>
      </c>
      <c r="D6773" s="209" t="s">
        <v>12378</v>
      </c>
      <c r="E6773" s="210" t="s">
        <v>357</v>
      </c>
      <c r="F6773" s="209" t="s">
        <v>357</v>
      </c>
      <c r="G6773" s="209">
        <v>100257</v>
      </c>
      <c r="H6773" s="209" t="s">
        <v>12451</v>
      </c>
      <c r="I6773" s="209" t="s">
        <v>12430</v>
      </c>
      <c r="J6773" s="209" t="s">
        <v>5894</v>
      </c>
      <c r="K6773" s="210">
        <v>4.32</v>
      </c>
      <c r="L6773" s="209" t="s">
        <v>5390</v>
      </c>
    </row>
    <row r="6774" spans="1:12" ht="13.5">
      <c r="A6774" s="209" t="s">
        <v>8833</v>
      </c>
      <c r="B6774" s="209" t="s">
        <v>12230</v>
      </c>
      <c r="C6774" s="209" t="s">
        <v>12377</v>
      </c>
      <c r="D6774" s="209" t="s">
        <v>12378</v>
      </c>
      <c r="E6774" s="210" t="s">
        <v>357</v>
      </c>
      <c r="F6774" s="209" t="s">
        <v>357</v>
      </c>
      <c r="G6774" s="209">
        <v>100258</v>
      </c>
      <c r="H6774" s="209" t="s">
        <v>12452</v>
      </c>
      <c r="I6774" s="209" t="s">
        <v>12430</v>
      </c>
      <c r="J6774" s="209" t="s">
        <v>5894</v>
      </c>
      <c r="K6774" s="210">
        <v>10.81</v>
      </c>
      <c r="L6774" s="209" t="s">
        <v>5390</v>
      </c>
    </row>
    <row r="6775" spans="1:12" ht="13.5">
      <c r="A6775" s="209" t="s">
        <v>8833</v>
      </c>
      <c r="B6775" s="209" t="s">
        <v>12230</v>
      </c>
      <c r="C6775" s="209" t="s">
        <v>12377</v>
      </c>
      <c r="D6775" s="209" t="s">
        <v>12378</v>
      </c>
      <c r="E6775" s="210" t="s">
        <v>357</v>
      </c>
      <c r="F6775" s="209" t="s">
        <v>357</v>
      </c>
      <c r="G6775" s="209">
        <v>100259</v>
      </c>
      <c r="H6775" s="209" t="s">
        <v>12453</v>
      </c>
      <c r="I6775" s="209" t="s">
        <v>12430</v>
      </c>
      <c r="J6775" s="209" t="s">
        <v>5894</v>
      </c>
      <c r="K6775" s="210">
        <v>21.31</v>
      </c>
      <c r="L6775" s="209" t="s">
        <v>5390</v>
      </c>
    </row>
    <row r="6776" spans="1:12" ht="13.5">
      <c r="A6776" s="209" t="s">
        <v>8833</v>
      </c>
      <c r="B6776" s="209" t="s">
        <v>12230</v>
      </c>
      <c r="C6776" s="209" t="s">
        <v>12377</v>
      </c>
      <c r="D6776" s="209" t="s">
        <v>12378</v>
      </c>
      <c r="E6776" s="210" t="s">
        <v>357</v>
      </c>
      <c r="F6776" s="209" t="s">
        <v>357</v>
      </c>
      <c r="G6776" s="209">
        <v>100260</v>
      </c>
      <c r="H6776" s="209" t="s">
        <v>12454</v>
      </c>
      <c r="I6776" s="209" t="s">
        <v>12383</v>
      </c>
      <c r="J6776" s="209" t="s">
        <v>5894</v>
      </c>
      <c r="K6776" s="210">
        <v>7.02</v>
      </c>
      <c r="L6776" s="209" t="s">
        <v>5390</v>
      </c>
    </row>
    <row r="6777" spans="1:12" ht="13.5">
      <c r="A6777" s="209" t="s">
        <v>8833</v>
      </c>
      <c r="B6777" s="209" t="s">
        <v>12230</v>
      </c>
      <c r="C6777" s="209" t="s">
        <v>12377</v>
      </c>
      <c r="D6777" s="209" t="s">
        <v>12378</v>
      </c>
      <c r="E6777" s="210" t="s">
        <v>357</v>
      </c>
      <c r="F6777" s="209" t="s">
        <v>357</v>
      </c>
      <c r="G6777" s="209">
        <v>100261</v>
      </c>
      <c r="H6777" s="209" t="s">
        <v>12455</v>
      </c>
      <c r="I6777" s="209" t="s">
        <v>12383</v>
      </c>
      <c r="J6777" s="209" t="s">
        <v>5894</v>
      </c>
      <c r="K6777" s="210">
        <v>4.41</v>
      </c>
      <c r="L6777" s="209" t="s">
        <v>5390</v>
      </c>
    </row>
    <row r="6778" spans="1:12" ht="13.5">
      <c r="A6778" s="209" t="s">
        <v>8833</v>
      </c>
      <c r="B6778" s="209" t="s">
        <v>12230</v>
      </c>
      <c r="C6778" s="209" t="s">
        <v>12377</v>
      </c>
      <c r="D6778" s="209" t="s">
        <v>12378</v>
      </c>
      <c r="E6778" s="210" t="s">
        <v>357</v>
      </c>
      <c r="F6778" s="209" t="s">
        <v>357</v>
      </c>
      <c r="G6778" s="209">
        <v>100262</v>
      </c>
      <c r="H6778" s="209" t="s">
        <v>12456</v>
      </c>
      <c r="I6778" s="209" t="s">
        <v>12383</v>
      </c>
      <c r="J6778" s="209" t="s">
        <v>5894</v>
      </c>
      <c r="K6778" s="210">
        <v>2.73</v>
      </c>
      <c r="L6778" s="209" t="s">
        <v>5390</v>
      </c>
    </row>
    <row r="6779" spans="1:12" ht="13.5">
      <c r="A6779" s="209" t="s">
        <v>8833</v>
      </c>
      <c r="B6779" s="209" t="s">
        <v>12230</v>
      </c>
      <c r="C6779" s="209" t="s">
        <v>12377</v>
      </c>
      <c r="D6779" s="209" t="s">
        <v>12378</v>
      </c>
      <c r="E6779" s="210" t="s">
        <v>357</v>
      </c>
      <c r="F6779" s="209" t="s">
        <v>357</v>
      </c>
      <c r="G6779" s="209">
        <v>100263</v>
      </c>
      <c r="H6779" s="209" t="s">
        <v>12457</v>
      </c>
      <c r="I6779" s="209" t="s">
        <v>12383</v>
      </c>
      <c r="J6779" s="209" t="s">
        <v>5894</v>
      </c>
      <c r="K6779" s="210">
        <v>1.75</v>
      </c>
      <c r="L6779" s="209" t="s">
        <v>5390</v>
      </c>
    </row>
    <row r="6780" spans="1:12" ht="13.5">
      <c r="A6780" s="209" t="s">
        <v>8833</v>
      </c>
      <c r="B6780" s="209" t="s">
        <v>12230</v>
      </c>
      <c r="C6780" s="209" t="s">
        <v>12377</v>
      </c>
      <c r="D6780" s="209" t="s">
        <v>12378</v>
      </c>
      <c r="E6780" s="210" t="s">
        <v>357</v>
      </c>
      <c r="F6780" s="209" t="s">
        <v>357</v>
      </c>
      <c r="G6780" s="209">
        <v>100264</v>
      </c>
      <c r="H6780" s="209" t="s">
        <v>12458</v>
      </c>
      <c r="I6780" s="209" t="s">
        <v>12411</v>
      </c>
      <c r="J6780" s="209" t="s">
        <v>5894</v>
      </c>
      <c r="K6780" s="210">
        <v>31.92</v>
      </c>
      <c r="L6780" s="209" t="s">
        <v>5390</v>
      </c>
    </row>
    <row r="6781" spans="1:12" ht="13.5">
      <c r="A6781" s="209" t="s">
        <v>8833</v>
      </c>
      <c r="B6781" s="209" t="s">
        <v>12230</v>
      </c>
      <c r="C6781" s="209" t="s">
        <v>12377</v>
      </c>
      <c r="D6781" s="209" t="s">
        <v>12378</v>
      </c>
      <c r="E6781" s="210" t="s">
        <v>357</v>
      </c>
      <c r="F6781" s="209" t="s">
        <v>357</v>
      </c>
      <c r="G6781" s="209">
        <v>100265</v>
      </c>
      <c r="H6781" s="209" t="s">
        <v>12459</v>
      </c>
      <c r="I6781" s="209" t="s">
        <v>149</v>
      </c>
      <c r="J6781" s="209" t="s">
        <v>5894</v>
      </c>
      <c r="K6781" s="210">
        <v>0.67</v>
      </c>
      <c r="L6781" s="209" t="s">
        <v>5390</v>
      </c>
    </row>
    <row r="6782" spans="1:12" ht="13.5">
      <c r="A6782" s="209" t="s">
        <v>8833</v>
      </c>
      <c r="B6782" s="209" t="s">
        <v>12230</v>
      </c>
      <c r="C6782" s="209" t="s">
        <v>12377</v>
      </c>
      <c r="D6782" s="209" t="s">
        <v>12378</v>
      </c>
      <c r="E6782" s="210" t="s">
        <v>357</v>
      </c>
      <c r="F6782" s="209" t="s">
        <v>357</v>
      </c>
      <c r="G6782" s="209">
        <v>100266</v>
      </c>
      <c r="H6782" s="209" t="s">
        <v>12460</v>
      </c>
      <c r="I6782" s="209" t="s">
        <v>12398</v>
      </c>
      <c r="J6782" s="209" t="s">
        <v>5894</v>
      </c>
      <c r="K6782" s="210">
        <v>67.84</v>
      </c>
      <c r="L6782" s="209" t="s">
        <v>5390</v>
      </c>
    </row>
    <row r="6783" spans="1:12" ht="13.5">
      <c r="A6783" s="209" t="s">
        <v>8833</v>
      </c>
      <c r="B6783" s="209" t="s">
        <v>12230</v>
      </c>
      <c r="C6783" s="209" t="s">
        <v>12377</v>
      </c>
      <c r="D6783" s="209" t="s">
        <v>12378</v>
      </c>
      <c r="E6783" s="210" t="s">
        <v>357</v>
      </c>
      <c r="F6783" s="209" t="s">
        <v>357</v>
      </c>
      <c r="G6783" s="209">
        <v>100267</v>
      </c>
      <c r="H6783" s="209" t="s">
        <v>12461</v>
      </c>
      <c r="I6783" s="209" t="s">
        <v>161</v>
      </c>
      <c r="J6783" s="209" t="s">
        <v>5894</v>
      </c>
      <c r="K6783" s="210">
        <v>1.34</v>
      </c>
      <c r="L6783" s="209" t="s">
        <v>5390</v>
      </c>
    </row>
    <row r="6784" spans="1:12" ht="13.5">
      <c r="A6784" s="209" t="s">
        <v>8833</v>
      </c>
      <c r="B6784" s="209" t="s">
        <v>12230</v>
      </c>
      <c r="C6784" s="209" t="s">
        <v>12377</v>
      </c>
      <c r="D6784" s="209" t="s">
        <v>12378</v>
      </c>
      <c r="E6784" s="210" t="s">
        <v>357</v>
      </c>
      <c r="F6784" s="209" t="s">
        <v>357</v>
      </c>
      <c r="G6784" s="209">
        <v>100268</v>
      </c>
      <c r="H6784" s="209" t="s">
        <v>12462</v>
      </c>
      <c r="I6784" s="209" t="s">
        <v>12398</v>
      </c>
      <c r="J6784" s="209" t="s">
        <v>5894</v>
      </c>
      <c r="K6784" s="210">
        <v>67.84</v>
      </c>
      <c r="L6784" s="209" t="s">
        <v>5390</v>
      </c>
    </row>
    <row r="6785" spans="1:12" ht="13.5">
      <c r="A6785" s="209" t="s">
        <v>8833</v>
      </c>
      <c r="B6785" s="209" t="s">
        <v>12230</v>
      </c>
      <c r="C6785" s="209" t="s">
        <v>12377</v>
      </c>
      <c r="D6785" s="209" t="s">
        <v>12378</v>
      </c>
      <c r="E6785" s="210" t="s">
        <v>357</v>
      </c>
      <c r="F6785" s="209" t="s">
        <v>357</v>
      </c>
      <c r="G6785" s="209">
        <v>100269</v>
      </c>
      <c r="H6785" s="209" t="s">
        <v>12463</v>
      </c>
      <c r="I6785" s="209" t="s">
        <v>161</v>
      </c>
      <c r="J6785" s="209" t="s">
        <v>5894</v>
      </c>
      <c r="K6785" s="210">
        <v>1.34</v>
      </c>
      <c r="L6785" s="209" t="s">
        <v>5390</v>
      </c>
    </row>
    <row r="6786" spans="1:12" ht="13.5">
      <c r="A6786" s="209" t="s">
        <v>8833</v>
      </c>
      <c r="B6786" s="209" t="s">
        <v>12230</v>
      </c>
      <c r="C6786" s="209" t="s">
        <v>12377</v>
      </c>
      <c r="D6786" s="209" t="s">
        <v>12378</v>
      </c>
      <c r="E6786" s="210" t="s">
        <v>357</v>
      </c>
      <c r="F6786" s="209" t="s">
        <v>357</v>
      </c>
      <c r="G6786" s="209">
        <v>100270</v>
      </c>
      <c r="H6786" s="209" t="s">
        <v>12464</v>
      </c>
      <c r="I6786" s="209" t="s">
        <v>12398</v>
      </c>
      <c r="J6786" s="209" t="s">
        <v>5894</v>
      </c>
      <c r="K6786" s="210">
        <v>50.85</v>
      </c>
      <c r="L6786" s="209" t="s">
        <v>5390</v>
      </c>
    </row>
    <row r="6787" spans="1:12" ht="13.5">
      <c r="A6787" s="209" t="s">
        <v>8833</v>
      </c>
      <c r="B6787" s="209" t="s">
        <v>12230</v>
      </c>
      <c r="C6787" s="209" t="s">
        <v>12377</v>
      </c>
      <c r="D6787" s="209" t="s">
        <v>12378</v>
      </c>
      <c r="E6787" s="210" t="s">
        <v>357</v>
      </c>
      <c r="F6787" s="209" t="s">
        <v>357</v>
      </c>
      <c r="G6787" s="209">
        <v>100271</v>
      </c>
      <c r="H6787" s="209" t="s">
        <v>12465</v>
      </c>
      <c r="I6787" s="209" t="s">
        <v>12411</v>
      </c>
      <c r="J6787" s="209" t="s">
        <v>5894</v>
      </c>
      <c r="K6787" s="210">
        <v>50.88</v>
      </c>
      <c r="L6787" s="209" t="s">
        <v>5390</v>
      </c>
    </row>
    <row r="6788" spans="1:12" ht="13.5">
      <c r="A6788" s="209" t="s">
        <v>8833</v>
      </c>
      <c r="B6788" s="209" t="s">
        <v>12230</v>
      </c>
      <c r="C6788" s="209" t="s">
        <v>12377</v>
      </c>
      <c r="D6788" s="209" t="s">
        <v>12378</v>
      </c>
      <c r="E6788" s="210" t="s">
        <v>357</v>
      </c>
      <c r="F6788" s="209" t="s">
        <v>357</v>
      </c>
      <c r="G6788" s="209">
        <v>100272</v>
      </c>
      <c r="H6788" s="209" t="s">
        <v>12466</v>
      </c>
      <c r="I6788" s="209" t="s">
        <v>149</v>
      </c>
      <c r="J6788" s="209" t="s">
        <v>5894</v>
      </c>
      <c r="K6788" s="210">
        <v>1</v>
      </c>
      <c r="L6788" s="209" t="s">
        <v>5390</v>
      </c>
    </row>
    <row r="6789" spans="1:12" ht="13.5">
      <c r="A6789" s="209" t="s">
        <v>8833</v>
      </c>
      <c r="B6789" s="209" t="s">
        <v>12230</v>
      </c>
      <c r="C6789" s="209" t="s">
        <v>12377</v>
      </c>
      <c r="D6789" s="209" t="s">
        <v>12378</v>
      </c>
      <c r="E6789" s="210" t="s">
        <v>357</v>
      </c>
      <c r="F6789" s="209" t="s">
        <v>357</v>
      </c>
      <c r="G6789" s="209">
        <v>100273</v>
      </c>
      <c r="H6789" s="209" t="s">
        <v>12467</v>
      </c>
      <c r="I6789" s="209" t="s">
        <v>12383</v>
      </c>
      <c r="J6789" s="209" t="s">
        <v>5894</v>
      </c>
      <c r="K6789" s="210">
        <v>2.65</v>
      </c>
      <c r="L6789" s="209" t="s">
        <v>5390</v>
      </c>
    </row>
    <row r="6790" spans="1:12" ht="13.5">
      <c r="A6790" s="209" t="s">
        <v>8833</v>
      </c>
      <c r="B6790" s="209" t="s">
        <v>12230</v>
      </c>
      <c r="C6790" s="209" t="s">
        <v>12377</v>
      </c>
      <c r="D6790" s="209" t="s">
        <v>12378</v>
      </c>
      <c r="E6790" s="210" t="s">
        <v>357</v>
      </c>
      <c r="F6790" s="209" t="s">
        <v>357</v>
      </c>
      <c r="G6790" s="209">
        <v>100274</v>
      </c>
      <c r="H6790" s="209" t="s">
        <v>12468</v>
      </c>
      <c r="I6790" s="209" t="s">
        <v>12411</v>
      </c>
      <c r="J6790" s="209" t="s">
        <v>5894</v>
      </c>
      <c r="K6790" s="210">
        <v>22.62</v>
      </c>
      <c r="L6790" s="209" t="s">
        <v>5390</v>
      </c>
    </row>
    <row r="6791" spans="1:12" ht="13.5">
      <c r="A6791" s="209" t="s">
        <v>8833</v>
      </c>
      <c r="B6791" s="209" t="s">
        <v>12230</v>
      </c>
      <c r="C6791" s="209" t="s">
        <v>12377</v>
      </c>
      <c r="D6791" s="209" t="s">
        <v>12378</v>
      </c>
      <c r="E6791" s="210" t="s">
        <v>357</v>
      </c>
      <c r="F6791" s="209" t="s">
        <v>357</v>
      </c>
      <c r="G6791" s="209">
        <v>100275</v>
      </c>
      <c r="H6791" s="209" t="s">
        <v>12469</v>
      </c>
      <c r="I6791" s="209" t="s">
        <v>12411</v>
      </c>
      <c r="J6791" s="209" t="s">
        <v>5894</v>
      </c>
      <c r="K6791" s="210">
        <v>14.62</v>
      </c>
      <c r="L6791" s="209" t="s">
        <v>5390</v>
      </c>
    </row>
    <row r="6792" spans="1:12" ht="13.5">
      <c r="A6792" s="209" t="s">
        <v>8833</v>
      </c>
      <c r="B6792" s="209" t="s">
        <v>12230</v>
      </c>
      <c r="C6792" s="209" t="s">
        <v>12377</v>
      </c>
      <c r="D6792" s="209" t="s">
        <v>12378</v>
      </c>
      <c r="E6792" s="210" t="s">
        <v>357</v>
      </c>
      <c r="F6792" s="209" t="s">
        <v>357</v>
      </c>
      <c r="G6792" s="209">
        <v>100276</v>
      </c>
      <c r="H6792" s="209" t="s">
        <v>12470</v>
      </c>
      <c r="I6792" s="209" t="s">
        <v>12411</v>
      </c>
      <c r="J6792" s="209" t="s">
        <v>5894</v>
      </c>
      <c r="K6792" s="210">
        <v>26.69</v>
      </c>
      <c r="L6792" s="209" t="s">
        <v>5390</v>
      </c>
    </row>
    <row r="6793" spans="1:12" ht="13.5">
      <c r="A6793" s="209" t="s">
        <v>8833</v>
      </c>
      <c r="B6793" s="209" t="s">
        <v>12230</v>
      </c>
      <c r="C6793" s="209" t="s">
        <v>12377</v>
      </c>
      <c r="D6793" s="209" t="s">
        <v>12378</v>
      </c>
      <c r="E6793" s="210" t="s">
        <v>357</v>
      </c>
      <c r="F6793" s="209" t="s">
        <v>357</v>
      </c>
      <c r="G6793" s="209">
        <v>100277</v>
      </c>
      <c r="H6793" s="209" t="s">
        <v>12471</v>
      </c>
      <c r="I6793" s="209" t="s">
        <v>12411</v>
      </c>
      <c r="J6793" s="209" t="s">
        <v>5389</v>
      </c>
      <c r="K6793" s="210">
        <v>1.64</v>
      </c>
      <c r="L6793" s="209" t="s">
        <v>5390</v>
      </c>
    </row>
    <row r="6794" spans="1:12" ht="13.5">
      <c r="A6794" s="209" t="s">
        <v>8833</v>
      </c>
      <c r="B6794" s="209" t="s">
        <v>12230</v>
      </c>
      <c r="C6794" s="209" t="s">
        <v>12377</v>
      </c>
      <c r="D6794" s="209" t="s">
        <v>12378</v>
      </c>
      <c r="E6794" s="210" t="s">
        <v>357</v>
      </c>
      <c r="F6794" s="209" t="s">
        <v>357</v>
      </c>
      <c r="G6794" s="209">
        <v>100278</v>
      </c>
      <c r="H6794" s="209" t="s">
        <v>12472</v>
      </c>
      <c r="I6794" s="209" t="s">
        <v>12398</v>
      </c>
      <c r="J6794" s="209" t="s">
        <v>5894</v>
      </c>
      <c r="K6794" s="210">
        <v>32.46</v>
      </c>
      <c r="L6794" s="209" t="s">
        <v>5390</v>
      </c>
    </row>
    <row r="6795" spans="1:12" ht="13.5">
      <c r="A6795" s="209" t="s">
        <v>8833</v>
      </c>
      <c r="B6795" s="209" t="s">
        <v>12230</v>
      </c>
      <c r="C6795" s="209" t="s">
        <v>12377</v>
      </c>
      <c r="D6795" s="209" t="s">
        <v>12378</v>
      </c>
      <c r="E6795" s="210" t="s">
        <v>357</v>
      </c>
      <c r="F6795" s="209" t="s">
        <v>357</v>
      </c>
      <c r="G6795" s="209">
        <v>100279</v>
      </c>
      <c r="H6795" s="209" t="s">
        <v>12473</v>
      </c>
      <c r="I6795" s="209" t="s">
        <v>161</v>
      </c>
      <c r="J6795" s="209" t="s">
        <v>5894</v>
      </c>
      <c r="K6795" s="210">
        <v>0.62</v>
      </c>
      <c r="L6795" s="209" t="s">
        <v>5390</v>
      </c>
    </row>
    <row r="6796" spans="1:12" ht="13.5">
      <c r="A6796" s="209" t="s">
        <v>8833</v>
      </c>
      <c r="B6796" s="209" t="s">
        <v>12230</v>
      </c>
      <c r="C6796" s="209" t="s">
        <v>12377</v>
      </c>
      <c r="D6796" s="209" t="s">
        <v>12378</v>
      </c>
      <c r="E6796" s="210" t="s">
        <v>357</v>
      </c>
      <c r="F6796" s="209" t="s">
        <v>357</v>
      </c>
      <c r="G6796" s="209">
        <v>100280</v>
      </c>
      <c r="H6796" s="209" t="s">
        <v>12474</v>
      </c>
      <c r="I6796" s="209" t="s">
        <v>12398</v>
      </c>
      <c r="J6796" s="209" t="s">
        <v>5894</v>
      </c>
      <c r="K6796" s="210">
        <v>14.9</v>
      </c>
      <c r="L6796" s="209" t="s">
        <v>5390</v>
      </c>
    </row>
    <row r="6797" spans="1:12" ht="13.5">
      <c r="A6797" s="209" t="s">
        <v>8833</v>
      </c>
      <c r="B6797" s="209" t="s">
        <v>12230</v>
      </c>
      <c r="C6797" s="209" t="s">
        <v>12377</v>
      </c>
      <c r="D6797" s="209" t="s">
        <v>12378</v>
      </c>
      <c r="E6797" s="210" t="s">
        <v>357</v>
      </c>
      <c r="F6797" s="209" t="s">
        <v>357</v>
      </c>
      <c r="G6797" s="209">
        <v>100281</v>
      </c>
      <c r="H6797" s="209" t="s">
        <v>12475</v>
      </c>
      <c r="I6797" s="209" t="s">
        <v>12398</v>
      </c>
      <c r="J6797" s="209" t="s">
        <v>5389</v>
      </c>
      <c r="K6797" s="210">
        <v>3.14</v>
      </c>
      <c r="L6797" s="209" t="s">
        <v>5390</v>
      </c>
    </row>
    <row r="6798" spans="1:12" ht="13.5">
      <c r="A6798" s="209" t="s">
        <v>8833</v>
      </c>
      <c r="B6798" s="209" t="s">
        <v>12230</v>
      </c>
      <c r="C6798" s="209" t="s">
        <v>12377</v>
      </c>
      <c r="D6798" s="209" t="s">
        <v>12378</v>
      </c>
      <c r="E6798" s="210" t="s">
        <v>357</v>
      </c>
      <c r="F6798" s="209" t="s">
        <v>357</v>
      </c>
      <c r="G6798" s="209">
        <v>100282</v>
      </c>
      <c r="H6798" s="209" t="s">
        <v>12476</v>
      </c>
      <c r="I6798" s="209" t="s">
        <v>12411</v>
      </c>
      <c r="J6798" s="209" t="s">
        <v>5894</v>
      </c>
      <c r="K6798" s="210">
        <v>127.1</v>
      </c>
      <c r="L6798" s="209" t="s">
        <v>5390</v>
      </c>
    </row>
    <row r="6799" spans="1:12" ht="13.5">
      <c r="A6799" s="209" t="s">
        <v>8833</v>
      </c>
      <c r="B6799" s="209" t="s">
        <v>12230</v>
      </c>
      <c r="C6799" s="209" t="s">
        <v>12377</v>
      </c>
      <c r="D6799" s="209" t="s">
        <v>12378</v>
      </c>
      <c r="E6799" s="210" t="s">
        <v>357</v>
      </c>
      <c r="F6799" s="209" t="s">
        <v>357</v>
      </c>
      <c r="G6799" s="209">
        <v>100283</v>
      </c>
      <c r="H6799" s="209" t="s">
        <v>12477</v>
      </c>
      <c r="I6799" s="209" t="s">
        <v>12411</v>
      </c>
      <c r="J6799" s="209" t="s">
        <v>5894</v>
      </c>
      <c r="K6799" s="210">
        <v>20.53</v>
      </c>
      <c r="L6799" s="209" t="s">
        <v>5390</v>
      </c>
    </row>
    <row r="6800" spans="1:12" ht="13.5">
      <c r="A6800" s="209" t="s">
        <v>8833</v>
      </c>
      <c r="B6800" s="209" t="s">
        <v>12230</v>
      </c>
      <c r="C6800" s="209" t="s">
        <v>12377</v>
      </c>
      <c r="D6800" s="209" t="s">
        <v>12378</v>
      </c>
      <c r="E6800" s="210" t="s">
        <v>357</v>
      </c>
      <c r="F6800" s="209" t="s">
        <v>357</v>
      </c>
      <c r="G6800" s="209">
        <v>100284</v>
      </c>
      <c r="H6800" s="209" t="s">
        <v>12478</v>
      </c>
      <c r="I6800" s="209" t="s">
        <v>12411</v>
      </c>
      <c r="J6800" s="209" t="s">
        <v>5389</v>
      </c>
      <c r="K6800" s="210">
        <v>9.2100000000000009</v>
      </c>
      <c r="L6800" s="209" t="s">
        <v>5390</v>
      </c>
    </row>
    <row r="6801" spans="1:12" ht="13.5">
      <c r="A6801" s="209" t="s">
        <v>8833</v>
      </c>
      <c r="B6801" s="209" t="s">
        <v>12230</v>
      </c>
      <c r="C6801" s="209" t="s">
        <v>12377</v>
      </c>
      <c r="D6801" s="209" t="s">
        <v>12378</v>
      </c>
      <c r="E6801" s="210" t="s">
        <v>357</v>
      </c>
      <c r="F6801" s="209" t="s">
        <v>357</v>
      </c>
      <c r="G6801" s="209">
        <v>100285</v>
      </c>
      <c r="H6801" s="209" t="s">
        <v>12479</v>
      </c>
      <c r="I6801" s="209" t="s">
        <v>12430</v>
      </c>
      <c r="J6801" s="209" t="s">
        <v>5894</v>
      </c>
      <c r="K6801" s="210">
        <v>34.15</v>
      </c>
      <c r="L6801" s="209" t="s">
        <v>5390</v>
      </c>
    </row>
    <row r="6802" spans="1:12" ht="13.5">
      <c r="A6802" s="209" t="s">
        <v>8833</v>
      </c>
      <c r="B6802" s="209" t="s">
        <v>12230</v>
      </c>
      <c r="C6802" s="209" t="s">
        <v>12377</v>
      </c>
      <c r="D6802" s="209" t="s">
        <v>12378</v>
      </c>
      <c r="E6802" s="210" t="s">
        <v>357</v>
      </c>
      <c r="F6802" s="209" t="s">
        <v>357</v>
      </c>
      <c r="G6802" s="209">
        <v>100286</v>
      </c>
      <c r="H6802" s="209" t="s">
        <v>12480</v>
      </c>
      <c r="I6802" s="209" t="s">
        <v>12430</v>
      </c>
      <c r="J6802" s="209" t="s">
        <v>5894</v>
      </c>
      <c r="K6802" s="210">
        <v>11.12</v>
      </c>
      <c r="L6802" s="209" t="s">
        <v>5390</v>
      </c>
    </row>
    <row r="6803" spans="1:12" ht="13.5">
      <c r="A6803" s="209" t="s">
        <v>8833</v>
      </c>
      <c r="B6803" s="209" t="s">
        <v>12230</v>
      </c>
      <c r="C6803" s="209" t="s">
        <v>12377</v>
      </c>
      <c r="D6803" s="209" t="s">
        <v>12378</v>
      </c>
      <c r="E6803" s="210" t="s">
        <v>357</v>
      </c>
      <c r="F6803" s="209" t="s">
        <v>357</v>
      </c>
      <c r="G6803" s="209">
        <v>100287</v>
      </c>
      <c r="H6803" s="209" t="s">
        <v>12481</v>
      </c>
      <c r="I6803" s="209" t="s">
        <v>12430</v>
      </c>
      <c r="J6803" s="209" t="s">
        <v>5894</v>
      </c>
      <c r="K6803" s="210">
        <v>10.65</v>
      </c>
      <c r="L6803" s="209" t="s">
        <v>5390</v>
      </c>
    </row>
    <row r="6804" spans="1:12" ht="13.5">
      <c r="A6804" s="209" t="s">
        <v>8833</v>
      </c>
      <c r="B6804" s="209" t="s">
        <v>12230</v>
      </c>
      <c r="C6804" s="209" t="s">
        <v>12482</v>
      </c>
      <c r="D6804" s="209" t="s">
        <v>12483</v>
      </c>
      <c r="E6804" s="210" t="s">
        <v>357</v>
      </c>
      <c r="F6804" s="209" t="s">
        <v>357</v>
      </c>
      <c r="G6804" s="209">
        <v>99802</v>
      </c>
      <c r="H6804" s="209" t="s">
        <v>12484</v>
      </c>
      <c r="I6804" s="209" t="s">
        <v>149</v>
      </c>
      <c r="J6804" s="209" t="s">
        <v>5894</v>
      </c>
      <c r="K6804" s="210">
        <v>0.43</v>
      </c>
      <c r="L6804" s="209" t="s">
        <v>5390</v>
      </c>
    </row>
    <row r="6805" spans="1:12" ht="13.5">
      <c r="A6805" s="209" t="s">
        <v>8833</v>
      </c>
      <c r="B6805" s="209" t="s">
        <v>12230</v>
      </c>
      <c r="C6805" s="209" t="s">
        <v>12482</v>
      </c>
      <c r="D6805" s="209" t="s">
        <v>12483</v>
      </c>
      <c r="E6805" s="210" t="s">
        <v>357</v>
      </c>
      <c r="F6805" s="209" t="s">
        <v>357</v>
      </c>
      <c r="G6805" s="209">
        <v>99803</v>
      </c>
      <c r="H6805" s="209" t="s">
        <v>12485</v>
      </c>
      <c r="I6805" s="209" t="s">
        <v>149</v>
      </c>
      <c r="J6805" s="209" t="s">
        <v>5894</v>
      </c>
      <c r="K6805" s="210">
        <v>1.68</v>
      </c>
      <c r="L6805" s="209" t="s">
        <v>5390</v>
      </c>
    </row>
    <row r="6806" spans="1:12" ht="13.5">
      <c r="A6806" s="209" t="s">
        <v>8833</v>
      </c>
      <c r="B6806" s="209" t="s">
        <v>12230</v>
      </c>
      <c r="C6806" s="209" t="s">
        <v>12482</v>
      </c>
      <c r="D6806" s="209" t="s">
        <v>12483</v>
      </c>
      <c r="E6806" s="210" t="s">
        <v>357</v>
      </c>
      <c r="F6806" s="209" t="s">
        <v>357</v>
      </c>
      <c r="G6806" s="209">
        <v>99804</v>
      </c>
      <c r="H6806" s="209" t="s">
        <v>12486</v>
      </c>
      <c r="I6806" s="209" t="s">
        <v>149</v>
      </c>
      <c r="J6806" s="209" t="s">
        <v>5447</v>
      </c>
      <c r="K6806" s="210">
        <v>4.3899999999999997</v>
      </c>
      <c r="L6806" s="209" t="s">
        <v>5390</v>
      </c>
    </row>
    <row r="6807" spans="1:12" ht="13.5">
      <c r="A6807" s="209" t="s">
        <v>8833</v>
      </c>
      <c r="B6807" s="209" t="s">
        <v>12230</v>
      </c>
      <c r="C6807" s="209" t="s">
        <v>12482</v>
      </c>
      <c r="D6807" s="209" t="s">
        <v>12483</v>
      </c>
      <c r="E6807" s="210" t="s">
        <v>357</v>
      </c>
      <c r="F6807" s="209" t="s">
        <v>357</v>
      </c>
      <c r="G6807" s="209">
        <v>99805</v>
      </c>
      <c r="H6807" s="209" t="s">
        <v>12487</v>
      </c>
      <c r="I6807" s="209" t="s">
        <v>149</v>
      </c>
      <c r="J6807" s="209" t="s">
        <v>5447</v>
      </c>
      <c r="K6807" s="210">
        <v>9.2200000000000006</v>
      </c>
      <c r="L6807" s="209" t="s">
        <v>5390</v>
      </c>
    </row>
    <row r="6808" spans="1:12" ht="13.5">
      <c r="A6808" s="209" t="s">
        <v>8833</v>
      </c>
      <c r="B6808" s="209" t="s">
        <v>12230</v>
      </c>
      <c r="C6808" s="209" t="s">
        <v>12482</v>
      </c>
      <c r="D6808" s="209" t="s">
        <v>12483</v>
      </c>
      <c r="E6808" s="210" t="s">
        <v>357</v>
      </c>
      <c r="F6808" s="209" t="s">
        <v>357</v>
      </c>
      <c r="G6808" s="209">
        <v>99806</v>
      </c>
      <c r="H6808" s="209" t="s">
        <v>12488</v>
      </c>
      <c r="I6808" s="209" t="s">
        <v>149</v>
      </c>
      <c r="J6808" s="209" t="s">
        <v>5894</v>
      </c>
      <c r="K6808" s="210">
        <v>0.69</v>
      </c>
      <c r="L6808" s="209" t="s">
        <v>5390</v>
      </c>
    </row>
    <row r="6809" spans="1:12" ht="13.5">
      <c r="A6809" s="209" t="s">
        <v>8833</v>
      </c>
      <c r="B6809" s="209" t="s">
        <v>12230</v>
      </c>
      <c r="C6809" s="209" t="s">
        <v>12482</v>
      </c>
      <c r="D6809" s="209" t="s">
        <v>12483</v>
      </c>
      <c r="E6809" s="210" t="s">
        <v>357</v>
      </c>
      <c r="F6809" s="209" t="s">
        <v>357</v>
      </c>
      <c r="G6809" s="209">
        <v>99807</v>
      </c>
      <c r="H6809" s="209" t="s">
        <v>12489</v>
      </c>
      <c r="I6809" s="209" t="s">
        <v>149</v>
      </c>
      <c r="J6809" s="209" t="s">
        <v>5447</v>
      </c>
      <c r="K6809" s="210">
        <v>1.34</v>
      </c>
      <c r="L6809" s="209" t="s">
        <v>5390</v>
      </c>
    </row>
    <row r="6810" spans="1:12" ht="13.5">
      <c r="A6810" s="209" t="s">
        <v>8833</v>
      </c>
      <c r="B6810" s="209" t="s">
        <v>12230</v>
      </c>
      <c r="C6810" s="209" t="s">
        <v>12482</v>
      </c>
      <c r="D6810" s="209" t="s">
        <v>12483</v>
      </c>
      <c r="E6810" s="210" t="s">
        <v>357</v>
      </c>
      <c r="F6810" s="209" t="s">
        <v>357</v>
      </c>
      <c r="G6810" s="209">
        <v>99808</v>
      </c>
      <c r="H6810" s="209" t="s">
        <v>12490</v>
      </c>
      <c r="I6810" s="209" t="s">
        <v>149</v>
      </c>
      <c r="J6810" s="209" t="s">
        <v>5447</v>
      </c>
      <c r="K6810" s="210">
        <v>3.3</v>
      </c>
      <c r="L6810" s="209" t="s">
        <v>5390</v>
      </c>
    </row>
    <row r="6811" spans="1:12" ht="13.5">
      <c r="A6811" s="209" t="s">
        <v>8833</v>
      </c>
      <c r="B6811" s="209" t="s">
        <v>12230</v>
      </c>
      <c r="C6811" s="209" t="s">
        <v>12482</v>
      </c>
      <c r="D6811" s="209" t="s">
        <v>12483</v>
      </c>
      <c r="E6811" s="210" t="s">
        <v>357</v>
      </c>
      <c r="F6811" s="209" t="s">
        <v>357</v>
      </c>
      <c r="G6811" s="209">
        <v>99809</v>
      </c>
      <c r="H6811" s="209" t="s">
        <v>12491</v>
      </c>
      <c r="I6811" s="209" t="s">
        <v>149</v>
      </c>
      <c r="J6811" s="209" t="s">
        <v>5894</v>
      </c>
      <c r="K6811" s="210">
        <v>4.8</v>
      </c>
      <c r="L6811" s="209" t="s">
        <v>5390</v>
      </c>
    </row>
    <row r="6812" spans="1:12" ht="13.5">
      <c r="A6812" s="209" t="s">
        <v>8833</v>
      </c>
      <c r="B6812" s="209" t="s">
        <v>12230</v>
      </c>
      <c r="C6812" s="209" t="s">
        <v>12482</v>
      </c>
      <c r="D6812" s="209" t="s">
        <v>12483</v>
      </c>
      <c r="E6812" s="210" t="s">
        <v>357</v>
      </c>
      <c r="F6812" s="209" t="s">
        <v>357</v>
      </c>
      <c r="G6812" s="209">
        <v>99810</v>
      </c>
      <c r="H6812" s="209" t="s">
        <v>12492</v>
      </c>
      <c r="I6812" s="209" t="s">
        <v>149</v>
      </c>
      <c r="J6812" s="209" t="s">
        <v>5447</v>
      </c>
      <c r="K6812" s="210">
        <v>5.99</v>
      </c>
      <c r="L6812" s="209" t="s">
        <v>5390</v>
      </c>
    </row>
    <row r="6813" spans="1:12" ht="13.5">
      <c r="A6813" s="209" t="s">
        <v>8833</v>
      </c>
      <c r="B6813" s="209" t="s">
        <v>12230</v>
      </c>
      <c r="C6813" s="209" t="s">
        <v>12482</v>
      </c>
      <c r="D6813" s="209" t="s">
        <v>12483</v>
      </c>
      <c r="E6813" s="210" t="s">
        <v>357</v>
      </c>
      <c r="F6813" s="209" t="s">
        <v>357</v>
      </c>
      <c r="G6813" s="209">
        <v>99811</v>
      </c>
      <c r="H6813" s="209" t="s">
        <v>12493</v>
      </c>
      <c r="I6813" s="209" t="s">
        <v>149</v>
      </c>
      <c r="J6813" s="209" t="s">
        <v>5894</v>
      </c>
      <c r="K6813" s="210">
        <v>2.87</v>
      </c>
      <c r="L6813" s="209" t="s">
        <v>5390</v>
      </c>
    </row>
    <row r="6814" spans="1:12" ht="13.5">
      <c r="A6814" s="209" t="s">
        <v>8833</v>
      </c>
      <c r="B6814" s="209" t="s">
        <v>12230</v>
      </c>
      <c r="C6814" s="209" t="s">
        <v>12482</v>
      </c>
      <c r="D6814" s="209" t="s">
        <v>12483</v>
      </c>
      <c r="E6814" s="210" t="s">
        <v>357</v>
      </c>
      <c r="F6814" s="209" t="s">
        <v>357</v>
      </c>
      <c r="G6814" s="209">
        <v>99812</v>
      </c>
      <c r="H6814" s="209" t="s">
        <v>12494</v>
      </c>
      <c r="I6814" s="209" t="s">
        <v>149</v>
      </c>
      <c r="J6814" s="209" t="s">
        <v>5894</v>
      </c>
      <c r="K6814" s="210">
        <v>0.92</v>
      </c>
      <c r="L6814" s="209" t="s">
        <v>5390</v>
      </c>
    </row>
    <row r="6815" spans="1:12" ht="13.5">
      <c r="A6815" s="209" t="s">
        <v>8833</v>
      </c>
      <c r="B6815" s="209" t="s">
        <v>12230</v>
      </c>
      <c r="C6815" s="209" t="s">
        <v>12482</v>
      </c>
      <c r="D6815" s="209" t="s">
        <v>12483</v>
      </c>
      <c r="E6815" s="210" t="s">
        <v>357</v>
      </c>
      <c r="F6815" s="209" t="s">
        <v>357</v>
      </c>
      <c r="G6815" s="209">
        <v>99813</v>
      </c>
      <c r="H6815" s="209" t="s">
        <v>12495</v>
      </c>
      <c r="I6815" s="209" t="s">
        <v>149</v>
      </c>
      <c r="J6815" s="209" t="s">
        <v>5447</v>
      </c>
      <c r="K6815" s="210">
        <v>0.8</v>
      </c>
      <c r="L6815" s="209" t="s">
        <v>5390</v>
      </c>
    </row>
    <row r="6816" spans="1:12" ht="13.5">
      <c r="A6816" s="209" t="s">
        <v>8833</v>
      </c>
      <c r="B6816" s="209" t="s">
        <v>12230</v>
      </c>
      <c r="C6816" s="209" t="s">
        <v>12482</v>
      </c>
      <c r="D6816" s="209" t="s">
        <v>12483</v>
      </c>
      <c r="E6816" s="210" t="s">
        <v>357</v>
      </c>
      <c r="F6816" s="209" t="s">
        <v>357</v>
      </c>
      <c r="G6816" s="209">
        <v>99814</v>
      </c>
      <c r="H6816" s="209" t="s">
        <v>12496</v>
      </c>
      <c r="I6816" s="209" t="s">
        <v>149</v>
      </c>
      <c r="J6816" s="209" t="s">
        <v>5447</v>
      </c>
      <c r="K6816" s="210">
        <v>1.58</v>
      </c>
      <c r="L6816" s="209" t="s">
        <v>5390</v>
      </c>
    </row>
    <row r="6817" spans="1:12" ht="13.5">
      <c r="A6817" s="209" t="s">
        <v>8833</v>
      </c>
      <c r="B6817" s="209" t="s">
        <v>12230</v>
      </c>
      <c r="C6817" s="209" t="s">
        <v>12482</v>
      </c>
      <c r="D6817" s="209" t="s">
        <v>12483</v>
      </c>
      <c r="E6817" s="210" t="s">
        <v>357</v>
      </c>
      <c r="F6817" s="209" t="s">
        <v>357</v>
      </c>
      <c r="G6817" s="209">
        <v>99815</v>
      </c>
      <c r="H6817" s="209" t="s">
        <v>12497</v>
      </c>
      <c r="I6817" s="209" t="s">
        <v>161</v>
      </c>
      <c r="J6817" s="209" t="s">
        <v>5447</v>
      </c>
      <c r="K6817" s="210">
        <v>7.44</v>
      </c>
      <c r="L6817" s="209" t="s">
        <v>5390</v>
      </c>
    </row>
    <row r="6818" spans="1:12" ht="13.5">
      <c r="A6818" s="209" t="s">
        <v>8833</v>
      </c>
      <c r="B6818" s="209" t="s">
        <v>12230</v>
      </c>
      <c r="C6818" s="209" t="s">
        <v>12482</v>
      </c>
      <c r="D6818" s="209" t="s">
        <v>12483</v>
      </c>
      <c r="E6818" s="210" t="s">
        <v>357</v>
      </c>
      <c r="F6818" s="209" t="s">
        <v>357</v>
      </c>
      <c r="G6818" s="209">
        <v>99816</v>
      </c>
      <c r="H6818" s="209" t="s">
        <v>12498</v>
      </c>
      <c r="I6818" s="209" t="s">
        <v>161</v>
      </c>
      <c r="J6818" s="209" t="s">
        <v>5447</v>
      </c>
      <c r="K6818" s="210">
        <v>7.88</v>
      </c>
      <c r="L6818" s="209" t="s">
        <v>5390</v>
      </c>
    </row>
    <row r="6819" spans="1:12" ht="13.5">
      <c r="A6819" s="209" t="s">
        <v>8833</v>
      </c>
      <c r="B6819" s="209" t="s">
        <v>12230</v>
      </c>
      <c r="C6819" s="209" t="s">
        <v>12482</v>
      </c>
      <c r="D6819" s="209" t="s">
        <v>12483</v>
      </c>
      <c r="E6819" s="210" t="s">
        <v>357</v>
      </c>
      <c r="F6819" s="209" t="s">
        <v>357</v>
      </c>
      <c r="G6819" s="209">
        <v>99817</v>
      </c>
      <c r="H6819" s="209" t="s">
        <v>12499</v>
      </c>
      <c r="I6819" s="209" t="s">
        <v>161</v>
      </c>
      <c r="J6819" s="209" t="s">
        <v>5447</v>
      </c>
      <c r="K6819" s="210">
        <v>4.8499999999999996</v>
      </c>
      <c r="L6819" s="209" t="s">
        <v>5390</v>
      </c>
    </row>
    <row r="6820" spans="1:12" ht="13.5">
      <c r="A6820" s="209" t="s">
        <v>8833</v>
      </c>
      <c r="B6820" s="209" t="s">
        <v>12230</v>
      </c>
      <c r="C6820" s="209" t="s">
        <v>12482</v>
      </c>
      <c r="D6820" s="209" t="s">
        <v>12483</v>
      </c>
      <c r="E6820" s="210" t="s">
        <v>357</v>
      </c>
      <c r="F6820" s="209" t="s">
        <v>357</v>
      </c>
      <c r="G6820" s="209">
        <v>99818</v>
      </c>
      <c r="H6820" s="209" t="s">
        <v>12500</v>
      </c>
      <c r="I6820" s="209" t="s">
        <v>161</v>
      </c>
      <c r="J6820" s="209" t="s">
        <v>5447</v>
      </c>
      <c r="K6820" s="210">
        <v>4.8499999999999996</v>
      </c>
      <c r="L6820" s="209" t="s">
        <v>5390</v>
      </c>
    </row>
    <row r="6821" spans="1:12" ht="13.5">
      <c r="A6821" s="209" t="s">
        <v>8833</v>
      </c>
      <c r="B6821" s="209" t="s">
        <v>12230</v>
      </c>
      <c r="C6821" s="209" t="s">
        <v>12482</v>
      </c>
      <c r="D6821" s="209" t="s">
        <v>12483</v>
      </c>
      <c r="E6821" s="210" t="s">
        <v>357</v>
      </c>
      <c r="F6821" s="209" t="s">
        <v>357</v>
      </c>
      <c r="G6821" s="209">
        <v>99819</v>
      </c>
      <c r="H6821" s="209" t="s">
        <v>12501</v>
      </c>
      <c r="I6821" s="209" t="s">
        <v>149</v>
      </c>
      <c r="J6821" s="209" t="s">
        <v>5447</v>
      </c>
      <c r="K6821" s="210">
        <v>13.71</v>
      </c>
      <c r="L6821" s="209" t="s">
        <v>5390</v>
      </c>
    </row>
    <row r="6822" spans="1:12" ht="13.5">
      <c r="A6822" s="209" t="s">
        <v>8833</v>
      </c>
      <c r="B6822" s="209" t="s">
        <v>12230</v>
      </c>
      <c r="C6822" s="209" t="s">
        <v>12482</v>
      </c>
      <c r="D6822" s="209" t="s">
        <v>12483</v>
      </c>
      <c r="E6822" s="210" t="s">
        <v>357</v>
      </c>
      <c r="F6822" s="209" t="s">
        <v>357</v>
      </c>
      <c r="G6822" s="209">
        <v>99820</v>
      </c>
      <c r="H6822" s="209" t="s">
        <v>12502</v>
      </c>
      <c r="I6822" s="209" t="s">
        <v>149</v>
      </c>
      <c r="J6822" s="209" t="s">
        <v>5447</v>
      </c>
      <c r="K6822" s="210">
        <v>1.68</v>
      </c>
      <c r="L6822" s="209" t="s">
        <v>5390</v>
      </c>
    </row>
    <row r="6823" spans="1:12" ht="13.5">
      <c r="A6823" s="209" t="s">
        <v>8833</v>
      </c>
      <c r="B6823" s="209" t="s">
        <v>12230</v>
      </c>
      <c r="C6823" s="209" t="s">
        <v>12482</v>
      </c>
      <c r="D6823" s="209" t="s">
        <v>12483</v>
      </c>
      <c r="E6823" s="210" t="s">
        <v>357</v>
      </c>
      <c r="F6823" s="209" t="s">
        <v>357</v>
      </c>
      <c r="G6823" s="209">
        <v>99821</v>
      </c>
      <c r="H6823" s="209" t="s">
        <v>12503</v>
      </c>
      <c r="I6823" s="209" t="s">
        <v>149</v>
      </c>
      <c r="J6823" s="209" t="s">
        <v>5447</v>
      </c>
      <c r="K6823" s="210">
        <v>2.63</v>
      </c>
      <c r="L6823" s="209" t="s">
        <v>5390</v>
      </c>
    </row>
    <row r="6824" spans="1:12" ht="13.5">
      <c r="A6824" s="209" t="s">
        <v>8833</v>
      </c>
      <c r="B6824" s="209" t="s">
        <v>12230</v>
      </c>
      <c r="C6824" s="209" t="s">
        <v>12482</v>
      </c>
      <c r="D6824" s="209" t="s">
        <v>12483</v>
      </c>
      <c r="E6824" s="210" t="s">
        <v>357</v>
      </c>
      <c r="F6824" s="209" t="s">
        <v>357</v>
      </c>
      <c r="G6824" s="209">
        <v>99822</v>
      </c>
      <c r="H6824" s="209" t="s">
        <v>12504</v>
      </c>
      <c r="I6824" s="209" t="s">
        <v>149</v>
      </c>
      <c r="J6824" s="209" t="s">
        <v>5894</v>
      </c>
      <c r="K6824" s="210">
        <v>0.81</v>
      </c>
      <c r="L6824" s="209" t="s">
        <v>5390</v>
      </c>
    </row>
    <row r="6825" spans="1:12" ht="13.5">
      <c r="A6825" s="209" t="s">
        <v>8833</v>
      </c>
      <c r="B6825" s="209" t="s">
        <v>12230</v>
      </c>
      <c r="C6825" s="209" t="s">
        <v>12482</v>
      </c>
      <c r="D6825" s="209" t="s">
        <v>12483</v>
      </c>
      <c r="E6825" s="210" t="s">
        <v>357</v>
      </c>
      <c r="F6825" s="209" t="s">
        <v>357</v>
      </c>
      <c r="G6825" s="209">
        <v>99823</v>
      </c>
      <c r="H6825" s="209" t="s">
        <v>12505</v>
      </c>
      <c r="I6825" s="209" t="s">
        <v>149</v>
      </c>
      <c r="J6825" s="209" t="s">
        <v>5447</v>
      </c>
      <c r="K6825" s="210">
        <v>1.96</v>
      </c>
      <c r="L6825" s="209" t="s">
        <v>5390</v>
      </c>
    </row>
    <row r="6826" spans="1:12" ht="13.5">
      <c r="A6826" s="209" t="s">
        <v>8833</v>
      </c>
      <c r="B6826" s="209" t="s">
        <v>12230</v>
      </c>
      <c r="C6826" s="209" t="s">
        <v>12482</v>
      </c>
      <c r="D6826" s="209" t="s">
        <v>12483</v>
      </c>
      <c r="E6826" s="210" t="s">
        <v>357</v>
      </c>
      <c r="F6826" s="209" t="s">
        <v>357</v>
      </c>
      <c r="G6826" s="209">
        <v>99824</v>
      </c>
      <c r="H6826" s="209" t="s">
        <v>12506</v>
      </c>
      <c r="I6826" s="209" t="s">
        <v>149</v>
      </c>
      <c r="J6826" s="209" t="s">
        <v>5447</v>
      </c>
      <c r="K6826" s="210">
        <v>2.13</v>
      </c>
      <c r="L6826" s="209" t="s">
        <v>5390</v>
      </c>
    </row>
    <row r="6827" spans="1:12" ht="13.5">
      <c r="A6827" s="209" t="s">
        <v>8833</v>
      </c>
      <c r="B6827" s="209" t="s">
        <v>12230</v>
      </c>
      <c r="C6827" s="209" t="s">
        <v>12482</v>
      </c>
      <c r="D6827" s="209" t="s">
        <v>12483</v>
      </c>
      <c r="E6827" s="210" t="s">
        <v>357</v>
      </c>
      <c r="F6827" s="209" t="s">
        <v>357</v>
      </c>
      <c r="G6827" s="209">
        <v>99825</v>
      </c>
      <c r="H6827" s="209" t="s">
        <v>12507</v>
      </c>
      <c r="I6827" s="209" t="s">
        <v>149</v>
      </c>
      <c r="J6827" s="209" t="s">
        <v>5447</v>
      </c>
      <c r="K6827" s="210">
        <v>3.05</v>
      </c>
      <c r="L6827" s="209" t="s">
        <v>5390</v>
      </c>
    </row>
    <row r="6828" spans="1:12" ht="13.5">
      <c r="A6828" s="209" t="s">
        <v>8833</v>
      </c>
      <c r="B6828" s="209" t="s">
        <v>12230</v>
      </c>
      <c r="C6828" s="209" t="s">
        <v>12482</v>
      </c>
      <c r="D6828" s="209" t="s">
        <v>12483</v>
      </c>
      <c r="E6828" s="210" t="s">
        <v>357</v>
      </c>
      <c r="F6828" s="209" t="s">
        <v>357</v>
      </c>
      <c r="G6828" s="209">
        <v>99826</v>
      </c>
      <c r="H6828" s="209" t="s">
        <v>12508</v>
      </c>
      <c r="I6828" s="209" t="s">
        <v>149</v>
      </c>
      <c r="J6828" s="209" t="s">
        <v>5894</v>
      </c>
      <c r="K6828" s="210">
        <v>1.25</v>
      </c>
      <c r="L6828" s="209" t="s">
        <v>5390</v>
      </c>
    </row>
    <row r="6829" spans="1:12" ht="13.5">
      <c r="A6829" s="209" t="s">
        <v>8833</v>
      </c>
      <c r="B6829" s="209" t="s">
        <v>12230</v>
      </c>
      <c r="C6829" s="209" t="s">
        <v>12509</v>
      </c>
      <c r="D6829" s="209" t="s">
        <v>12510</v>
      </c>
      <c r="E6829" s="210" t="s">
        <v>357</v>
      </c>
      <c r="F6829" s="209" t="s">
        <v>357</v>
      </c>
      <c r="G6829" s="209">
        <v>97010</v>
      </c>
      <c r="H6829" s="209" t="s">
        <v>12511</v>
      </c>
      <c r="I6829" s="209" t="s">
        <v>148</v>
      </c>
      <c r="J6829" s="209" t="s">
        <v>5447</v>
      </c>
      <c r="K6829" s="210">
        <v>58.23</v>
      </c>
      <c r="L6829" s="209" t="s">
        <v>5390</v>
      </c>
    </row>
    <row r="6830" spans="1:12" ht="13.5">
      <c r="A6830" s="209" t="s">
        <v>8833</v>
      </c>
      <c r="B6830" s="209" t="s">
        <v>12230</v>
      </c>
      <c r="C6830" s="209" t="s">
        <v>12509</v>
      </c>
      <c r="D6830" s="209" t="s">
        <v>12510</v>
      </c>
      <c r="E6830" s="210" t="s">
        <v>357</v>
      </c>
      <c r="F6830" s="209" t="s">
        <v>357</v>
      </c>
      <c r="G6830" s="209">
        <v>97011</v>
      </c>
      <c r="H6830" s="209" t="s">
        <v>12512</v>
      </c>
      <c r="I6830" s="209" t="s">
        <v>148</v>
      </c>
      <c r="J6830" s="209" t="s">
        <v>5447</v>
      </c>
      <c r="K6830" s="210">
        <v>44.43</v>
      </c>
      <c r="L6830" s="209" t="s">
        <v>5390</v>
      </c>
    </row>
    <row r="6831" spans="1:12" ht="13.5">
      <c r="A6831" s="209" t="s">
        <v>8833</v>
      </c>
      <c r="B6831" s="209" t="s">
        <v>12230</v>
      </c>
      <c r="C6831" s="209" t="s">
        <v>12509</v>
      </c>
      <c r="D6831" s="209" t="s">
        <v>12510</v>
      </c>
      <c r="E6831" s="210" t="s">
        <v>357</v>
      </c>
      <c r="F6831" s="209" t="s">
        <v>357</v>
      </c>
      <c r="G6831" s="209">
        <v>97012</v>
      </c>
      <c r="H6831" s="209" t="s">
        <v>12513</v>
      </c>
      <c r="I6831" s="209" t="s">
        <v>148</v>
      </c>
      <c r="J6831" s="209" t="s">
        <v>5447</v>
      </c>
      <c r="K6831" s="210">
        <v>37.54</v>
      </c>
      <c r="L6831" s="209" t="s">
        <v>5390</v>
      </c>
    </row>
    <row r="6832" spans="1:12" ht="13.5">
      <c r="A6832" s="209" t="s">
        <v>8833</v>
      </c>
      <c r="B6832" s="209" t="s">
        <v>12230</v>
      </c>
      <c r="C6832" s="209" t="s">
        <v>12509</v>
      </c>
      <c r="D6832" s="209" t="s">
        <v>12510</v>
      </c>
      <c r="E6832" s="210" t="s">
        <v>357</v>
      </c>
      <c r="F6832" s="209" t="s">
        <v>357</v>
      </c>
      <c r="G6832" s="209">
        <v>97013</v>
      </c>
      <c r="H6832" s="209" t="s">
        <v>12514</v>
      </c>
      <c r="I6832" s="209" t="s">
        <v>148</v>
      </c>
      <c r="J6832" s="209" t="s">
        <v>5447</v>
      </c>
      <c r="K6832" s="210">
        <v>100.29</v>
      </c>
      <c r="L6832" s="209" t="s">
        <v>5390</v>
      </c>
    </row>
    <row r="6833" spans="1:12" ht="13.5">
      <c r="A6833" s="209" t="s">
        <v>8833</v>
      </c>
      <c r="B6833" s="209" t="s">
        <v>12230</v>
      </c>
      <c r="C6833" s="209" t="s">
        <v>12509</v>
      </c>
      <c r="D6833" s="209" t="s">
        <v>12510</v>
      </c>
      <c r="E6833" s="210" t="s">
        <v>357</v>
      </c>
      <c r="F6833" s="209" t="s">
        <v>357</v>
      </c>
      <c r="G6833" s="209">
        <v>97014</v>
      </c>
      <c r="H6833" s="209" t="s">
        <v>12515</v>
      </c>
      <c r="I6833" s="209" t="s">
        <v>148</v>
      </c>
      <c r="J6833" s="209" t="s">
        <v>5447</v>
      </c>
      <c r="K6833" s="210">
        <v>72.64</v>
      </c>
      <c r="L6833" s="209" t="s">
        <v>5390</v>
      </c>
    </row>
    <row r="6834" spans="1:12" ht="13.5">
      <c r="A6834" s="209" t="s">
        <v>8833</v>
      </c>
      <c r="B6834" s="209" t="s">
        <v>12230</v>
      </c>
      <c r="C6834" s="209" t="s">
        <v>12509</v>
      </c>
      <c r="D6834" s="209" t="s">
        <v>12510</v>
      </c>
      <c r="E6834" s="210" t="s">
        <v>357</v>
      </c>
      <c r="F6834" s="209" t="s">
        <v>357</v>
      </c>
      <c r="G6834" s="209">
        <v>97015</v>
      </c>
      <c r="H6834" s="209" t="s">
        <v>12516</v>
      </c>
      <c r="I6834" s="209" t="s">
        <v>148</v>
      </c>
      <c r="J6834" s="209" t="s">
        <v>5447</v>
      </c>
      <c r="K6834" s="210">
        <v>58.72</v>
      </c>
      <c r="L6834" s="209" t="s">
        <v>5390</v>
      </c>
    </row>
    <row r="6835" spans="1:12" ht="13.5">
      <c r="A6835" s="209" t="s">
        <v>8833</v>
      </c>
      <c r="B6835" s="209" t="s">
        <v>12230</v>
      </c>
      <c r="C6835" s="209" t="s">
        <v>12509</v>
      </c>
      <c r="D6835" s="209" t="s">
        <v>12510</v>
      </c>
      <c r="E6835" s="210" t="s">
        <v>357</v>
      </c>
      <c r="F6835" s="209" t="s">
        <v>357</v>
      </c>
      <c r="G6835" s="209">
        <v>97016</v>
      </c>
      <c r="H6835" s="209" t="s">
        <v>12517</v>
      </c>
      <c r="I6835" s="209" t="s">
        <v>148</v>
      </c>
      <c r="J6835" s="209" t="s">
        <v>5447</v>
      </c>
      <c r="K6835" s="210">
        <v>52.05</v>
      </c>
      <c r="L6835" s="209" t="s">
        <v>5390</v>
      </c>
    </row>
    <row r="6836" spans="1:12" ht="13.5">
      <c r="A6836" s="209" t="s">
        <v>8833</v>
      </c>
      <c r="B6836" s="209" t="s">
        <v>12230</v>
      </c>
      <c r="C6836" s="209" t="s">
        <v>12509</v>
      </c>
      <c r="D6836" s="209" t="s">
        <v>12510</v>
      </c>
      <c r="E6836" s="210" t="s">
        <v>357</v>
      </c>
      <c r="F6836" s="209" t="s">
        <v>357</v>
      </c>
      <c r="G6836" s="209">
        <v>97017</v>
      </c>
      <c r="H6836" s="209" t="s">
        <v>12518</v>
      </c>
      <c r="I6836" s="209" t="s">
        <v>148</v>
      </c>
      <c r="J6836" s="209" t="s">
        <v>5447</v>
      </c>
      <c r="K6836" s="210">
        <v>38.880000000000003</v>
      </c>
      <c r="L6836" s="209" t="s">
        <v>5390</v>
      </c>
    </row>
    <row r="6837" spans="1:12" ht="13.5">
      <c r="A6837" s="209" t="s">
        <v>8833</v>
      </c>
      <c r="B6837" s="209" t="s">
        <v>12230</v>
      </c>
      <c r="C6837" s="209" t="s">
        <v>12509</v>
      </c>
      <c r="D6837" s="209" t="s">
        <v>12510</v>
      </c>
      <c r="E6837" s="210" t="s">
        <v>357</v>
      </c>
      <c r="F6837" s="209" t="s">
        <v>357</v>
      </c>
      <c r="G6837" s="209">
        <v>97018</v>
      </c>
      <c r="H6837" s="209" t="s">
        <v>12519</v>
      </c>
      <c r="I6837" s="209" t="s">
        <v>148</v>
      </c>
      <c r="J6837" s="209" t="s">
        <v>5447</v>
      </c>
      <c r="K6837" s="210">
        <v>32.07</v>
      </c>
      <c r="L6837" s="209" t="s">
        <v>5390</v>
      </c>
    </row>
    <row r="6838" spans="1:12" ht="13.5">
      <c r="A6838" s="209" t="s">
        <v>8833</v>
      </c>
      <c r="B6838" s="209" t="s">
        <v>12230</v>
      </c>
      <c r="C6838" s="209" t="s">
        <v>12509</v>
      </c>
      <c r="D6838" s="209" t="s">
        <v>12510</v>
      </c>
      <c r="E6838" s="210" t="s">
        <v>357</v>
      </c>
      <c r="F6838" s="209" t="s">
        <v>357</v>
      </c>
      <c r="G6838" s="209">
        <v>97031</v>
      </c>
      <c r="H6838" s="209" t="s">
        <v>12520</v>
      </c>
      <c r="I6838" s="209" t="s">
        <v>148</v>
      </c>
      <c r="J6838" s="209" t="s">
        <v>5447</v>
      </c>
      <c r="K6838" s="210">
        <v>91.16</v>
      </c>
      <c r="L6838" s="209" t="s">
        <v>5390</v>
      </c>
    </row>
    <row r="6839" spans="1:12" ht="13.5">
      <c r="A6839" s="209" t="s">
        <v>8833</v>
      </c>
      <c r="B6839" s="209" t="s">
        <v>12230</v>
      </c>
      <c r="C6839" s="209" t="s">
        <v>12509</v>
      </c>
      <c r="D6839" s="209" t="s">
        <v>12510</v>
      </c>
      <c r="E6839" s="210" t="s">
        <v>357</v>
      </c>
      <c r="F6839" s="209" t="s">
        <v>357</v>
      </c>
      <c r="G6839" s="209">
        <v>97032</v>
      </c>
      <c r="H6839" s="209" t="s">
        <v>12521</v>
      </c>
      <c r="I6839" s="209" t="s">
        <v>148</v>
      </c>
      <c r="J6839" s="209" t="s">
        <v>5447</v>
      </c>
      <c r="K6839" s="210">
        <v>54.74</v>
      </c>
      <c r="L6839" s="209" t="s">
        <v>5390</v>
      </c>
    </row>
    <row r="6840" spans="1:12" ht="13.5">
      <c r="A6840" s="209" t="s">
        <v>8833</v>
      </c>
      <c r="B6840" s="209" t="s">
        <v>12230</v>
      </c>
      <c r="C6840" s="209" t="s">
        <v>12509</v>
      </c>
      <c r="D6840" s="209" t="s">
        <v>12510</v>
      </c>
      <c r="E6840" s="210" t="s">
        <v>357</v>
      </c>
      <c r="F6840" s="209" t="s">
        <v>357</v>
      </c>
      <c r="G6840" s="209">
        <v>97033</v>
      </c>
      <c r="H6840" s="209" t="s">
        <v>12522</v>
      </c>
      <c r="I6840" s="209" t="s">
        <v>148</v>
      </c>
      <c r="J6840" s="209" t="s">
        <v>5447</v>
      </c>
      <c r="K6840" s="210">
        <v>151.43</v>
      </c>
      <c r="L6840" s="209" t="s">
        <v>5390</v>
      </c>
    </row>
    <row r="6841" spans="1:12" ht="13.5">
      <c r="A6841" s="209" t="s">
        <v>8833</v>
      </c>
      <c r="B6841" s="209" t="s">
        <v>12230</v>
      </c>
      <c r="C6841" s="209" t="s">
        <v>12509</v>
      </c>
      <c r="D6841" s="209" t="s">
        <v>12510</v>
      </c>
      <c r="E6841" s="210" t="s">
        <v>357</v>
      </c>
      <c r="F6841" s="209" t="s">
        <v>357</v>
      </c>
      <c r="G6841" s="209">
        <v>97034</v>
      </c>
      <c r="H6841" s="209" t="s">
        <v>12523</v>
      </c>
      <c r="I6841" s="209" t="s">
        <v>148</v>
      </c>
      <c r="J6841" s="209" t="s">
        <v>5447</v>
      </c>
      <c r="K6841" s="210">
        <v>83.66</v>
      </c>
      <c r="L6841" s="209" t="s">
        <v>5390</v>
      </c>
    </row>
    <row r="6842" spans="1:12" ht="13.5">
      <c r="A6842" s="209" t="s">
        <v>8833</v>
      </c>
      <c r="B6842" s="209" t="s">
        <v>12230</v>
      </c>
      <c r="C6842" s="209" t="s">
        <v>12509</v>
      </c>
      <c r="D6842" s="209" t="s">
        <v>12510</v>
      </c>
      <c r="E6842" s="210" t="s">
        <v>357</v>
      </c>
      <c r="F6842" s="209" t="s">
        <v>357</v>
      </c>
      <c r="G6842" s="209">
        <v>97039</v>
      </c>
      <c r="H6842" s="209" t="s">
        <v>12524</v>
      </c>
      <c r="I6842" s="209" t="s">
        <v>149</v>
      </c>
      <c r="J6842" s="209" t="s">
        <v>5447</v>
      </c>
      <c r="K6842" s="210">
        <v>52.71</v>
      </c>
      <c r="L6842" s="209" t="s">
        <v>5390</v>
      </c>
    </row>
    <row r="6843" spans="1:12" ht="13.5">
      <c r="A6843" s="209" t="s">
        <v>8833</v>
      </c>
      <c r="B6843" s="209" t="s">
        <v>12230</v>
      </c>
      <c r="C6843" s="209" t="s">
        <v>12509</v>
      </c>
      <c r="D6843" s="209" t="s">
        <v>12510</v>
      </c>
      <c r="E6843" s="210" t="s">
        <v>357</v>
      </c>
      <c r="F6843" s="209" t="s">
        <v>357</v>
      </c>
      <c r="G6843" s="209">
        <v>97040</v>
      </c>
      <c r="H6843" s="209" t="s">
        <v>12525</v>
      </c>
      <c r="I6843" s="209" t="s">
        <v>149</v>
      </c>
      <c r="J6843" s="209" t="s">
        <v>5447</v>
      </c>
      <c r="K6843" s="210">
        <v>16.98</v>
      </c>
      <c r="L6843" s="209" t="s">
        <v>5390</v>
      </c>
    </row>
    <row r="6844" spans="1:12" ht="13.5">
      <c r="A6844" s="209" t="s">
        <v>8833</v>
      </c>
      <c r="B6844" s="209" t="s">
        <v>12230</v>
      </c>
      <c r="C6844" s="209" t="s">
        <v>12509</v>
      </c>
      <c r="D6844" s="209" t="s">
        <v>12510</v>
      </c>
      <c r="E6844" s="210" t="s">
        <v>357</v>
      </c>
      <c r="F6844" s="209" t="s">
        <v>357</v>
      </c>
      <c r="G6844" s="209">
        <v>97041</v>
      </c>
      <c r="H6844" s="209" t="s">
        <v>12526</v>
      </c>
      <c r="I6844" s="209" t="s">
        <v>149</v>
      </c>
      <c r="J6844" s="209" t="s">
        <v>5447</v>
      </c>
      <c r="K6844" s="210">
        <v>235.2</v>
      </c>
      <c r="L6844" s="209" t="s">
        <v>5390</v>
      </c>
    </row>
    <row r="6845" spans="1:12" ht="13.5">
      <c r="A6845" s="209" t="s">
        <v>8833</v>
      </c>
      <c r="B6845" s="209" t="s">
        <v>12230</v>
      </c>
      <c r="C6845" s="209" t="s">
        <v>12509</v>
      </c>
      <c r="D6845" s="209" t="s">
        <v>12510</v>
      </c>
      <c r="E6845" s="210" t="s">
        <v>357</v>
      </c>
      <c r="F6845" s="209" t="s">
        <v>357</v>
      </c>
      <c r="G6845" s="209">
        <v>97046</v>
      </c>
      <c r="H6845" s="209" t="s">
        <v>12527</v>
      </c>
      <c r="I6845" s="209" t="s">
        <v>149</v>
      </c>
      <c r="J6845" s="209" t="s">
        <v>5389</v>
      </c>
      <c r="K6845" s="210">
        <v>0.36</v>
      </c>
      <c r="L6845" s="209" t="s">
        <v>5390</v>
      </c>
    </row>
    <row r="6846" spans="1:12" ht="13.5">
      <c r="A6846" s="209" t="s">
        <v>8833</v>
      </c>
      <c r="B6846" s="209" t="s">
        <v>12230</v>
      </c>
      <c r="C6846" s="209" t="s">
        <v>12509</v>
      </c>
      <c r="D6846" s="209" t="s">
        <v>12510</v>
      </c>
      <c r="E6846" s="210" t="s">
        <v>357</v>
      </c>
      <c r="F6846" s="209" t="s">
        <v>357</v>
      </c>
      <c r="G6846" s="209">
        <v>97047</v>
      </c>
      <c r="H6846" s="209" t="s">
        <v>12528</v>
      </c>
      <c r="I6846" s="209" t="s">
        <v>149</v>
      </c>
      <c r="J6846" s="209" t="s">
        <v>5389</v>
      </c>
      <c r="K6846" s="210">
        <v>0.13</v>
      </c>
      <c r="L6846" s="209" t="s">
        <v>5390</v>
      </c>
    </row>
    <row r="6847" spans="1:12" ht="13.5">
      <c r="A6847" s="209" t="s">
        <v>8833</v>
      </c>
      <c r="B6847" s="209" t="s">
        <v>12230</v>
      </c>
      <c r="C6847" s="209" t="s">
        <v>12509</v>
      </c>
      <c r="D6847" s="209" t="s">
        <v>12510</v>
      </c>
      <c r="E6847" s="210" t="s">
        <v>357</v>
      </c>
      <c r="F6847" s="209" t="s">
        <v>357</v>
      </c>
      <c r="G6847" s="209">
        <v>97048</v>
      </c>
      <c r="H6847" s="209" t="s">
        <v>12529</v>
      </c>
      <c r="I6847" s="209" t="s">
        <v>149</v>
      </c>
      <c r="J6847" s="209" t="s">
        <v>5389</v>
      </c>
      <c r="K6847" s="210">
        <v>0.1</v>
      </c>
      <c r="L6847" s="209" t="s">
        <v>5390</v>
      </c>
    </row>
    <row r="6848" spans="1:12" ht="13.5">
      <c r="A6848" s="209" t="s">
        <v>8833</v>
      </c>
      <c r="B6848" s="209" t="s">
        <v>12230</v>
      </c>
      <c r="C6848" s="209" t="s">
        <v>12509</v>
      </c>
      <c r="D6848" s="209" t="s">
        <v>12510</v>
      </c>
      <c r="E6848" s="210" t="s">
        <v>357</v>
      </c>
      <c r="F6848" s="209" t="s">
        <v>357</v>
      </c>
      <c r="G6848" s="209">
        <v>97054</v>
      </c>
      <c r="H6848" s="209" t="s">
        <v>12530</v>
      </c>
      <c r="I6848" s="209" t="s">
        <v>161</v>
      </c>
      <c r="J6848" s="209" t="s">
        <v>5447</v>
      </c>
      <c r="K6848" s="210">
        <v>27.32</v>
      </c>
      <c r="L6848" s="209" t="s">
        <v>5390</v>
      </c>
    </row>
    <row r="6849" spans="1:12" ht="13.5">
      <c r="A6849" s="209" t="s">
        <v>8833</v>
      </c>
      <c r="B6849" s="209" t="s">
        <v>12230</v>
      </c>
      <c r="C6849" s="209" t="s">
        <v>12509</v>
      </c>
      <c r="D6849" s="209" t="s">
        <v>12510</v>
      </c>
      <c r="E6849" s="210" t="s">
        <v>357</v>
      </c>
      <c r="F6849" s="209" t="s">
        <v>357</v>
      </c>
      <c r="G6849" s="209">
        <v>97062</v>
      </c>
      <c r="H6849" s="209" t="s">
        <v>12531</v>
      </c>
      <c r="I6849" s="209" t="s">
        <v>149</v>
      </c>
      <c r="J6849" s="209" t="s">
        <v>5447</v>
      </c>
      <c r="K6849" s="210">
        <v>6.68</v>
      </c>
      <c r="L6849" s="209" t="s">
        <v>5390</v>
      </c>
    </row>
    <row r="6850" spans="1:12" ht="13.5">
      <c r="A6850" s="209" t="s">
        <v>8833</v>
      </c>
      <c r="B6850" s="209" t="s">
        <v>12230</v>
      </c>
      <c r="C6850" s="209" t="s">
        <v>12509</v>
      </c>
      <c r="D6850" s="209" t="s">
        <v>12510</v>
      </c>
      <c r="E6850" s="210" t="s">
        <v>357</v>
      </c>
      <c r="F6850" s="209" t="s">
        <v>357</v>
      </c>
      <c r="G6850" s="209">
        <v>97063</v>
      </c>
      <c r="H6850" s="209" t="s">
        <v>12532</v>
      </c>
      <c r="I6850" s="209" t="s">
        <v>149</v>
      </c>
      <c r="J6850" s="209" t="s">
        <v>5447</v>
      </c>
      <c r="K6850" s="210">
        <v>7.41</v>
      </c>
      <c r="L6850" s="209" t="s">
        <v>5390</v>
      </c>
    </row>
    <row r="6851" spans="1:12" ht="13.5">
      <c r="A6851" s="209" t="s">
        <v>8833</v>
      </c>
      <c r="B6851" s="209" t="s">
        <v>12230</v>
      </c>
      <c r="C6851" s="209" t="s">
        <v>12509</v>
      </c>
      <c r="D6851" s="209" t="s">
        <v>12510</v>
      </c>
      <c r="E6851" s="210" t="s">
        <v>357</v>
      </c>
      <c r="F6851" s="209" t="s">
        <v>357</v>
      </c>
      <c r="G6851" s="209">
        <v>97064</v>
      </c>
      <c r="H6851" s="209" t="s">
        <v>12533</v>
      </c>
      <c r="I6851" s="209" t="s">
        <v>148</v>
      </c>
      <c r="J6851" s="209" t="s">
        <v>5447</v>
      </c>
      <c r="K6851" s="210">
        <v>13.84</v>
      </c>
      <c r="L6851" s="209" t="s">
        <v>5390</v>
      </c>
    </row>
    <row r="6852" spans="1:12" ht="13.5">
      <c r="A6852" s="209" t="s">
        <v>8833</v>
      </c>
      <c r="B6852" s="209" t="s">
        <v>12230</v>
      </c>
      <c r="C6852" s="209" t="s">
        <v>12509</v>
      </c>
      <c r="D6852" s="209" t="s">
        <v>12510</v>
      </c>
      <c r="E6852" s="210" t="s">
        <v>357</v>
      </c>
      <c r="F6852" s="209" t="s">
        <v>357</v>
      </c>
      <c r="G6852" s="209">
        <v>97065</v>
      </c>
      <c r="H6852" s="209" t="s">
        <v>12534</v>
      </c>
      <c r="I6852" s="209" t="s">
        <v>152</v>
      </c>
      <c r="J6852" s="209" t="s">
        <v>5447</v>
      </c>
      <c r="K6852" s="210">
        <v>4.9400000000000004</v>
      </c>
      <c r="L6852" s="209" t="s">
        <v>5390</v>
      </c>
    </row>
    <row r="6853" spans="1:12" ht="13.5">
      <c r="A6853" s="209" t="s">
        <v>8833</v>
      </c>
      <c r="B6853" s="209" t="s">
        <v>12230</v>
      </c>
      <c r="C6853" s="209" t="s">
        <v>12509</v>
      </c>
      <c r="D6853" s="209" t="s">
        <v>12510</v>
      </c>
      <c r="E6853" s="210" t="s">
        <v>357</v>
      </c>
      <c r="F6853" s="209" t="s">
        <v>357</v>
      </c>
      <c r="G6853" s="209">
        <v>97066</v>
      </c>
      <c r="H6853" s="209" t="s">
        <v>12535</v>
      </c>
      <c r="I6853" s="209" t="s">
        <v>149</v>
      </c>
      <c r="J6853" s="209" t="s">
        <v>5447</v>
      </c>
      <c r="K6853" s="210">
        <v>110.88</v>
      </c>
      <c r="L6853" s="209" t="s">
        <v>5390</v>
      </c>
    </row>
    <row r="6854" spans="1:12" ht="13.5">
      <c r="A6854" s="209" t="s">
        <v>8833</v>
      </c>
      <c r="B6854" s="209" t="s">
        <v>12230</v>
      </c>
      <c r="C6854" s="209" t="s">
        <v>12509</v>
      </c>
      <c r="D6854" s="209" t="s">
        <v>12510</v>
      </c>
      <c r="E6854" s="210" t="s">
        <v>357</v>
      </c>
      <c r="F6854" s="209" t="s">
        <v>357</v>
      </c>
      <c r="G6854" s="209">
        <v>97067</v>
      </c>
      <c r="H6854" s="209" t="s">
        <v>12536</v>
      </c>
      <c r="I6854" s="209" t="s">
        <v>148</v>
      </c>
      <c r="J6854" s="209" t="s">
        <v>5447</v>
      </c>
      <c r="K6854" s="210">
        <v>614.45000000000005</v>
      </c>
      <c r="L6854" s="209" t="s">
        <v>5390</v>
      </c>
    </row>
    <row r="6855" spans="1:12" ht="13.5">
      <c r="A6855" s="209" t="s">
        <v>12537</v>
      </c>
      <c r="B6855" s="209" t="s">
        <v>12538</v>
      </c>
      <c r="C6855" s="209" t="s">
        <v>12539</v>
      </c>
      <c r="D6855" s="209" t="s">
        <v>12540</v>
      </c>
      <c r="E6855" s="210" t="s">
        <v>357</v>
      </c>
      <c r="F6855" s="209" t="s">
        <v>357</v>
      </c>
      <c r="G6855" s="209">
        <v>97621</v>
      </c>
      <c r="H6855" s="209" t="s">
        <v>12541</v>
      </c>
      <c r="I6855" s="209" t="s">
        <v>152</v>
      </c>
      <c r="J6855" s="209" t="s">
        <v>5894</v>
      </c>
      <c r="K6855" s="210">
        <v>93.15</v>
      </c>
      <c r="L6855" s="209" t="s">
        <v>5390</v>
      </c>
    </row>
    <row r="6856" spans="1:12" ht="13.5">
      <c r="A6856" s="209" t="s">
        <v>12537</v>
      </c>
      <c r="B6856" s="209" t="s">
        <v>12538</v>
      </c>
      <c r="C6856" s="209" t="s">
        <v>12539</v>
      </c>
      <c r="D6856" s="209" t="s">
        <v>12540</v>
      </c>
      <c r="E6856" s="210" t="s">
        <v>357</v>
      </c>
      <c r="F6856" s="209" t="s">
        <v>357</v>
      </c>
      <c r="G6856" s="209">
        <v>97622</v>
      </c>
      <c r="H6856" s="209" t="s">
        <v>12542</v>
      </c>
      <c r="I6856" s="209" t="s">
        <v>152</v>
      </c>
      <c r="J6856" s="209" t="s">
        <v>5894</v>
      </c>
      <c r="K6856" s="210">
        <v>45.4</v>
      </c>
      <c r="L6856" s="209" t="s">
        <v>5390</v>
      </c>
    </row>
    <row r="6857" spans="1:12" ht="13.5">
      <c r="A6857" s="209" t="s">
        <v>12537</v>
      </c>
      <c r="B6857" s="209" t="s">
        <v>12538</v>
      </c>
      <c r="C6857" s="209" t="s">
        <v>12539</v>
      </c>
      <c r="D6857" s="209" t="s">
        <v>12540</v>
      </c>
      <c r="E6857" s="210" t="s">
        <v>357</v>
      </c>
      <c r="F6857" s="209" t="s">
        <v>357</v>
      </c>
      <c r="G6857" s="209">
        <v>97623</v>
      </c>
      <c r="H6857" s="209" t="s">
        <v>12543</v>
      </c>
      <c r="I6857" s="209" t="s">
        <v>152</v>
      </c>
      <c r="J6857" s="209" t="s">
        <v>5894</v>
      </c>
      <c r="K6857" s="210">
        <v>139.08000000000001</v>
      </c>
      <c r="L6857" s="209" t="s">
        <v>5390</v>
      </c>
    </row>
    <row r="6858" spans="1:12" ht="13.5">
      <c r="A6858" s="209" t="s">
        <v>12537</v>
      </c>
      <c r="B6858" s="209" t="s">
        <v>12538</v>
      </c>
      <c r="C6858" s="209" t="s">
        <v>12539</v>
      </c>
      <c r="D6858" s="209" t="s">
        <v>12540</v>
      </c>
      <c r="E6858" s="210" t="s">
        <v>357</v>
      </c>
      <c r="F6858" s="209" t="s">
        <v>357</v>
      </c>
      <c r="G6858" s="209">
        <v>97624</v>
      </c>
      <c r="H6858" s="209" t="s">
        <v>12544</v>
      </c>
      <c r="I6858" s="209" t="s">
        <v>152</v>
      </c>
      <c r="J6858" s="209" t="s">
        <v>5894</v>
      </c>
      <c r="K6858" s="210">
        <v>85.36</v>
      </c>
      <c r="L6858" s="209" t="s">
        <v>5390</v>
      </c>
    </row>
    <row r="6859" spans="1:12" ht="13.5">
      <c r="A6859" s="209" t="s">
        <v>12537</v>
      </c>
      <c r="B6859" s="209" t="s">
        <v>12538</v>
      </c>
      <c r="C6859" s="209" t="s">
        <v>12539</v>
      </c>
      <c r="D6859" s="209" t="s">
        <v>12540</v>
      </c>
      <c r="E6859" s="210" t="s">
        <v>357</v>
      </c>
      <c r="F6859" s="209" t="s">
        <v>357</v>
      </c>
      <c r="G6859" s="209">
        <v>97625</v>
      </c>
      <c r="H6859" s="209" t="s">
        <v>12545</v>
      </c>
      <c r="I6859" s="209" t="s">
        <v>152</v>
      </c>
      <c r="J6859" s="209" t="s">
        <v>5389</v>
      </c>
      <c r="K6859" s="210">
        <v>46.45</v>
      </c>
      <c r="L6859" s="209" t="s">
        <v>5390</v>
      </c>
    </row>
    <row r="6860" spans="1:12" ht="13.5">
      <c r="A6860" s="209" t="s">
        <v>12537</v>
      </c>
      <c r="B6860" s="209" t="s">
        <v>12538</v>
      </c>
      <c r="C6860" s="209" t="s">
        <v>12539</v>
      </c>
      <c r="D6860" s="209" t="s">
        <v>12540</v>
      </c>
      <c r="E6860" s="210" t="s">
        <v>357</v>
      </c>
      <c r="F6860" s="209" t="s">
        <v>357</v>
      </c>
      <c r="G6860" s="209">
        <v>97626</v>
      </c>
      <c r="H6860" s="209" t="s">
        <v>12546</v>
      </c>
      <c r="I6860" s="209" t="s">
        <v>152</v>
      </c>
      <c r="J6860" s="209" t="s">
        <v>5447</v>
      </c>
      <c r="K6860" s="210">
        <v>490.81</v>
      </c>
      <c r="L6860" s="209" t="s">
        <v>5390</v>
      </c>
    </row>
    <row r="6861" spans="1:12" ht="13.5">
      <c r="A6861" s="209" t="s">
        <v>12537</v>
      </c>
      <c r="B6861" s="209" t="s">
        <v>12538</v>
      </c>
      <c r="C6861" s="209" t="s">
        <v>12539</v>
      </c>
      <c r="D6861" s="209" t="s">
        <v>12540</v>
      </c>
      <c r="E6861" s="210" t="s">
        <v>357</v>
      </c>
      <c r="F6861" s="209" t="s">
        <v>357</v>
      </c>
      <c r="G6861" s="209">
        <v>97627</v>
      </c>
      <c r="H6861" s="209" t="s">
        <v>12547</v>
      </c>
      <c r="I6861" s="209" t="s">
        <v>152</v>
      </c>
      <c r="J6861" s="209" t="s">
        <v>5447</v>
      </c>
      <c r="K6861" s="210">
        <v>224.61</v>
      </c>
      <c r="L6861" s="209" t="s">
        <v>5390</v>
      </c>
    </row>
    <row r="6862" spans="1:12" ht="13.5">
      <c r="A6862" s="209" t="s">
        <v>12537</v>
      </c>
      <c r="B6862" s="209" t="s">
        <v>12538</v>
      </c>
      <c r="C6862" s="209" t="s">
        <v>12539</v>
      </c>
      <c r="D6862" s="209" t="s">
        <v>12540</v>
      </c>
      <c r="E6862" s="210" t="s">
        <v>357</v>
      </c>
      <c r="F6862" s="209" t="s">
        <v>357</v>
      </c>
      <c r="G6862" s="209">
        <v>97628</v>
      </c>
      <c r="H6862" s="209" t="s">
        <v>12548</v>
      </c>
      <c r="I6862" s="209" t="s">
        <v>152</v>
      </c>
      <c r="J6862" s="209" t="s">
        <v>5894</v>
      </c>
      <c r="K6862" s="210">
        <v>224.39</v>
      </c>
      <c r="L6862" s="209" t="s">
        <v>5390</v>
      </c>
    </row>
    <row r="6863" spans="1:12" ht="13.5">
      <c r="A6863" s="209" t="s">
        <v>12537</v>
      </c>
      <c r="B6863" s="209" t="s">
        <v>12538</v>
      </c>
      <c r="C6863" s="209" t="s">
        <v>12539</v>
      </c>
      <c r="D6863" s="209" t="s">
        <v>12540</v>
      </c>
      <c r="E6863" s="210" t="s">
        <v>357</v>
      </c>
      <c r="F6863" s="209" t="s">
        <v>357</v>
      </c>
      <c r="G6863" s="209">
        <v>97629</v>
      </c>
      <c r="H6863" s="209" t="s">
        <v>12549</v>
      </c>
      <c r="I6863" s="209" t="s">
        <v>152</v>
      </c>
      <c r="J6863" s="209" t="s">
        <v>5447</v>
      </c>
      <c r="K6863" s="210">
        <v>96.8</v>
      </c>
      <c r="L6863" s="209" t="s">
        <v>5390</v>
      </c>
    </row>
    <row r="6864" spans="1:12" ht="13.5">
      <c r="A6864" s="209" t="s">
        <v>12537</v>
      </c>
      <c r="B6864" s="209" t="s">
        <v>12538</v>
      </c>
      <c r="C6864" s="209" t="s">
        <v>12539</v>
      </c>
      <c r="D6864" s="209" t="s">
        <v>12540</v>
      </c>
      <c r="E6864" s="210" t="s">
        <v>357</v>
      </c>
      <c r="F6864" s="209" t="s">
        <v>357</v>
      </c>
      <c r="G6864" s="209">
        <v>97631</v>
      </c>
      <c r="H6864" s="209" t="s">
        <v>12550</v>
      </c>
      <c r="I6864" s="209" t="s">
        <v>149</v>
      </c>
      <c r="J6864" s="209" t="s">
        <v>5894</v>
      </c>
      <c r="K6864" s="210">
        <v>2.64</v>
      </c>
      <c r="L6864" s="209" t="s">
        <v>5390</v>
      </c>
    </row>
    <row r="6865" spans="1:12" ht="13.5">
      <c r="A6865" s="209" t="s">
        <v>12537</v>
      </c>
      <c r="B6865" s="209" t="s">
        <v>12538</v>
      </c>
      <c r="C6865" s="209" t="s">
        <v>12539</v>
      </c>
      <c r="D6865" s="209" t="s">
        <v>12540</v>
      </c>
      <c r="E6865" s="210" t="s">
        <v>357</v>
      </c>
      <c r="F6865" s="209" t="s">
        <v>357</v>
      </c>
      <c r="G6865" s="209">
        <v>97632</v>
      </c>
      <c r="H6865" s="209" t="s">
        <v>12551</v>
      </c>
      <c r="I6865" s="209" t="s">
        <v>148</v>
      </c>
      <c r="J6865" s="209" t="s">
        <v>5447</v>
      </c>
      <c r="K6865" s="210">
        <v>2.06</v>
      </c>
      <c r="L6865" s="209" t="s">
        <v>5390</v>
      </c>
    </row>
    <row r="6866" spans="1:12" ht="13.5">
      <c r="A6866" s="209" t="s">
        <v>12537</v>
      </c>
      <c r="B6866" s="209" t="s">
        <v>12538</v>
      </c>
      <c r="C6866" s="209" t="s">
        <v>12539</v>
      </c>
      <c r="D6866" s="209" t="s">
        <v>12540</v>
      </c>
      <c r="E6866" s="210" t="s">
        <v>357</v>
      </c>
      <c r="F6866" s="209" t="s">
        <v>357</v>
      </c>
      <c r="G6866" s="209">
        <v>97633</v>
      </c>
      <c r="H6866" s="209" t="s">
        <v>12552</v>
      </c>
      <c r="I6866" s="209" t="s">
        <v>149</v>
      </c>
      <c r="J6866" s="209" t="s">
        <v>5447</v>
      </c>
      <c r="K6866" s="210">
        <v>18.07</v>
      </c>
      <c r="L6866" s="209" t="s">
        <v>5390</v>
      </c>
    </row>
    <row r="6867" spans="1:12" ht="13.5">
      <c r="A6867" s="209" t="s">
        <v>12537</v>
      </c>
      <c r="B6867" s="209" t="s">
        <v>12538</v>
      </c>
      <c r="C6867" s="209" t="s">
        <v>12539</v>
      </c>
      <c r="D6867" s="209" t="s">
        <v>12540</v>
      </c>
      <c r="E6867" s="210" t="s">
        <v>357</v>
      </c>
      <c r="F6867" s="209" t="s">
        <v>357</v>
      </c>
      <c r="G6867" s="209">
        <v>97634</v>
      </c>
      <c r="H6867" s="209" t="s">
        <v>12553</v>
      </c>
      <c r="I6867" s="209" t="s">
        <v>149</v>
      </c>
      <c r="J6867" s="209" t="s">
        <v>5447</v>
      </c>
      <c r="K6867" s="210">
        <v>9.48</v>
      </c>
      <c r="L6867" s="209" t="s">
        <v>5390</v>
      </c>
    </row>
    <row r="6868" spans="1:12" ht="13.5">
      <c r="A6868" s="209" t="s">
        <v>12537</v>
      </c>
      <c r="B6868" s="209" t="s">
        <v>12538</v>
      </c>
      <c r="C6868" s="209" t="s">
        <v>12539</v>
      </c>
      <c r="D6868" s="209" t="s">
        <v>12540</v>
      </c>
      <c r="E6868" s="210" t="s">
        <v>357</v>
      </c>
      <c r="F6868" s="209" t="s">
        <v>357</v>
      </c>
      <c r="G6868" s="209">
        <v>97635</v>
      </c>
      <c r="H6868" s="209" t="s">
        <v>12554</v>
      </c>
      <c r="I6868" s="209" t="s">
        <v>149</v>
      </c>
      <c r="J6868" s="209" t="s">
        <v>5447</v>
      </c>
      <c r="K6868" s="210">
        <v>11.97</v>
      </c>
      <c r="L6868" s="209" t="s">
        <v>5390</v>
      </c>
    </row>
    <row r="6869" spans="1:12" ht="13.5">
      <c r="A6869" s="209" t="s">
        <v>12537</v>
      </c>
      <c r="B6869" s="209" t="s">
        <v>12538</v>
      </c>
      <c r="C6869" s="209" t="s">
        <v>12539</v>
      </c>
      <c r="D6869" s="209" t="s">
        <v>12540</v>
      </c>
      <c r="E6869" s="210" t="s">
        <v>357</v>
      </c>
      <c r="F6869" s="209" t="s">
        <v>357</v>
      </c>
      <c r="G6869" s="209">
        <v>97636</v>
      </c>
      <c r="H6869" s="209" t="s">
        <v>12555</v>
      </c>
      <c r="I6869" s="209" t="s">
        <v>149</v>
      </c>
      <c r="J6869" s="209" t="s">
        <v>5389</v>
      </c>
      <c r="K6869" s="210">
        <v>15.34</v>
      </c>
      <c r="L6869" s="209" t="s">
        <v>5390</v>
      </c>
    </row>
    <row r="6870" spans="1:12" ht="13.5">
      <c r="A6870" s="209" t="s">
        <v>12537</v>
      </c>
      <c r="B6870" s="209" t="s">
        <v>12538</v>
      </c>
      <c r="C6870" s="209" t="s">
        <v>12539</v>
      </c>
      <c r="D6870" s="209" t="s">
        <v>12540</v>
      </c>
      <c r="E6870" s="210" t="s">
        <v>357</v>
      </c>
      <c r="F6870" s="209" t="s">
        <v>357</v>
      </c>
      <c r="G6870" s="209">
        <v>97637</v>
      </c>
      <c r="H6870" s="209" t="s">
        <v>12556</v>
      </c>
      <c r="I6870" s="209" t="s">
        <v>149</v>
      </c>
      <c r="J6870" s="209" t="s">
        <v>5447</v>
      </c>
      <c r="K6870" s="210">
        <v>2.02</v>
      </c>
      <c r="L6870" s="209" t="s">
        <v>5390</v>
      </c>
    </row>
    <row r="6871" spans="1:12" ht="13.5">
      <c r="A6871" s="209" t="s">
        <v>12537</v>
      </c>
      <c r="B6871" s="209" t="s">
        <v>12538</v>
      </c>
      <c r="C6871" s="209" t="s">
        <v>12539</v>
      </c>
      <c r="D6871" s="209" t="s">
        <v>12540</v>
      </c>
      <c r="E6871" s="210" t="s">
        <v>357</v>
      </c>
      <c r="F6871" s="209" t="s">
        <v>357</v>
      </c>
      <c r="G6871" s="209">
        <v>97638</v>
      </c>
      <c r="H6871" s="209" t="s">
        <v>12557</v>
      </c>
      <c r="I6871" s="209" t="s">
        <v>149</v>
      </c>
      <c r="J6871" s="209" t="s">
        <v>5447</v>
      </c>
      <c r="K6871" s="210">
        <v>5.9</v>
      </c>
      <c r="L6871" s="209" t="s">
        <v>5390</v>
      </c>
    </row>
    <row r="6872" spans="1:12" ht="13.5">
      <c r="A6872" s="209" t="s">
        <v>12537</v>
      </c>
      <c r="B6872" s="209" t="s">
        <v>12538</v>
      </c>
      <c r="C6872" s="209" t="s">
        <v>12539</v>
      </c>
      <c r="D6872" s="209" t="s">
        <v>12540</v>
      </c>
      <c r="E6872" s="210" t="s">
        <v>357</v>
      </c>
      <c r="F6872" s="209" t="s">
        <v>357</v>
      </c>
      <c r="G6872" s="209">
        <v>97639</v>
      </c>
      <c r="H6872" s="209" t="s">
        <v>12558</v>
      </c>
      <c r="I6872" s="209" t="s">
        <v>149</v>
      </c>
      <c r="J6872" s="209" t="s">
        <v>5894</v>
      </c>
      <c r="K6872" s="210">
        <v>15.93</v>
      </c>
      <c r="L6872" s="209" t="s">
        <v>5390</v>
      </c>
    </row>
    <row r="6873" spans="1:12" ht="13.5">
      <c r="A6873" s="209" t="s">
        <v>12537</v>
      </c>
      <c r="B6873" s="209" t="s">
        <v>12538</v>
      </c>
      <c r="C6873" s="209" t="s">
        <v>12539</v>
      </c>
      <c r="D6873" s="209" t="s">
        <v>12540</v>
      </c>
      <c r="E6873" s="210" t="s">
        <v>357</v>
      </c>
      <c r="F6873" s="209" t="s">
        <v>357</v>
      </c>
      <c r="G6873" s="209">
        <v>97640</v>
      </c>
      <c r="H6873" s="209" t="s">
        <v>12559</v>
      </c>
      <c r="I6873" s="209" t="s">
        <v>149</v>
      </c>
      <c r="J6873" s="209" t="s">
        <v>5447</v>
      </c>
      <c r="K6873" s="210">
        <v>1.28</v>
      </c>
      <c r="L6873" s="209" t="s">
        <v>5390</v>
      </c>
    </row>
    <row r="6874" spans="1:12" ht="13.5">
      <c r="A6874" s="209" t="s">
        <v>12537</v>
      </c>
      <c r="B6874" s="209" t="s">
        <v>12538</v>
      </c>
      <c r="C6874" s="209" t="s">
        <v>12539</v>
      </c>
      <c r="D6874" s="209" t="s">
        <v>12540</v>
      </c>
      <c r="E6874" s="210" t="s">
        <v>357</v>
      </c>
      <c r="F6874" s="209" t="s">
        <v>357</v>
      </c>
      <c r="G6874" s="209">
        <v>97641</v>
      </c>
      <c r="H6874" s="209" t="s">
        <v>12560</v>
      </c>
      <c r="I6874" s="209" t="s">
        <v>149</v>
      </c>
      <c r="J6874" s="209" t="s">
        <v>5447</v>
      </c>
      <c r="K6874" s="210">
        <v>3.93</v>
      </c>
      <c r="L6874" s="209" t="s">
        <v>5390</v>
      </c>
    </row>
    <row r="6875" spans="1:12" ht="13.5">
      <c r="A6875" s="209" t="s">
        <v>12537</v>
      </c>
      <c r="B6875" s="209" t="s">
        <v>12538</v>
      </c>
      <c r="C6875" s="209" t="s">
        <v>12539</v>
      </c>
      <c r="D6875" s="209" t="s">
        <v>12540</v>
      </c>
      <c r="E6875" s="210" t="s">
        <v>357</v>
      </c>
      <c r="F6875" s="209" t="s">
        <v>357</v>
      </c>
      <c r="G6875" s="209">
        <v>97642</v>
      </c>
      <c r="H6875" s="209" t="s">
        <v>12561</v>
      </c>
      <c r="I6875" s="209" t="s">
        <v>149</v>
      </c>
      <c r="J6875" s="209" t="s">
        <v>5447</v>
      </c>
      <c r="K6875" s="210">
        <v>2.29</v>
      </c>
      <c r="L6875" s="209" t="s">
        <v>5390</v>
      </c>
    </row>
    <row r="6876" spans="1:12" ht="13.5">
      <c r="A6876" s="209" t="s">
        <v>12537</v>
      </c>
      <c r="B6876" s="209" t="s">
        <v>12538</v>
      </c>
      <c r="C6876" s="209" t="s">
        <v>12539</v>
      </c>
      <c r="D6876" s="209" t="s">
        <v>12540</v>
      </c>
      <c r="E6876" s="210" t="s">
        <v>357</v>
      </c>
      <c r="F6876" s="209" t="s">
        <v>357</v>
      </c>
      <c r="G6876" s="209">
        <v>97643</v>
      </c>
      <c r="H6876" s="209" t="s">
        <v>12562</v>
      </c>
      <c r="I6876" s="209" t="s">
        <v>149</v>
      </c>
      <c r="J6876" s="209" t="s">
        <v>5894</v>
      </c>
      <c r="K6876" s="210">
        <v>19.5</v>
      </c>
      <c r="L6876" s="209" t="s">
        <v>5390</v>
      </c>
    </row>
    <row r="6877" spans="1:12" ht="13.5">
      <c r="A6877" s="209" t="s">
        <v>12537</v>
      </c>
      <c r="B6877" s="209" t="s">
        <v>12538</v>
      </c>
      <c r="C6877" s="209" t="s">
        <v>12539</v>
      </c>
      <c r="D6877" s="209" t="s">
        <v>12540</v>
      </c>
      <c r="E6877" s="210" t="s">
        <v>357</v>
      </c>
      <c r="F6877" s="209" t="s">
        <v>357</v>
      </c>
      <c r="G6877" s="209">
        <v>97644</v>
      </c>
      <c r="H6877" s="209" t="s">
        <v>12563</v>
      </c>
      <c r="I6877" s="209" t="s">
        <v>149</v>
      </c>
      <c r="J6877" s="209" t="s">
        <v>5894</v>
      </c>
      <c r="K6877" s="210">
        <v>7.36</v>
      </c>
      <c r="L6877" s="209" t="s">
        <v>5390</v>
      </c>
    </row>
    <row r="6878" spans="1:12" ht="13.5">
      <c r="A6878" s="209" t="s">
        <v>12537</v>
      </c>
      <c r="B6878" s="209" t="s">
        <v>12538</v>
      </c>
      <c r="C6878" s="209" t="s">
        <v>12539</v>
      </c>
      <c r="D6878" s="209" t="s">
        <v>12540</v>
      </c>
      <c r="E6878" s="210" t="s">
        <v>357</v>
      </c>
      <c r="F6878" s="209" t="s">
        <v>357</v>
      </c>
      <c r="G6878" s="209">
        <v>97645</v>
      </c>
      <c r="H6878" s="209" t="s">
        <v>12564</v>
      </c>
      <c r="I6878" s="209" t="s">
        <v>149</v>
      </c>
      <c r="J6878" s="209" t="s">
        <v>5447</v>
      </c>
      <c r="K6878" s="210">
        <v>28.27</v>
      </c>
      <c r="L6878" s="209" t="s">
        <v>5390</v>
      </c>
    </row>
    <row r="6879" spans="1:12" ht="13.5">
      <c r="A6879" s="209" t="s">
        <v>12537</v>
      </c>
      <c r="B6879" s="209" t="s">
        <v>12538</v>
      </c>
      <c r="C6879" s="209" t="s">
        <v>12539</v>
      </c>
      <c r="D6879" s="209" t="s">
        <v>12540</v>
      </c>
      <c r="E6879" s="210" t="s">
        <v>357</v>
      </c>
      <c r="F6879" s="209" t="s">
        <v>357</v>
      </c>
      <c r="G6879" s="209">
        <v>97647</v>
      </c>
      <c r="H6879" s="209" t="s">
        <v>12565</v>
      </c>
      <c r="I6879" s="209" t="s">
        <v>149</v>
      </c>
      <c r="J6879" s="209" t="s">
        <v>5447</v>
      </c>
      <c r="K6879" s="210">
        <v>2.74</v>
      </c>
      <c r="L6879" s="209" t="s">
        <v>5390</v>
      </c>
    </row>
    <row r="6880" spans="1:12" ht="13.5">
      <c r="A6880" s="209" t="s">
        <v>12537</v>
      </c>
      <c r="B6880" s="209" t="s">
        <v>12538</v>
      </c>
      <c r="C6880" s="209" t="s">
        <v>12539</v>
      </c>
      <c r="D6880" s="209" t="s">
        <v>12540</v>
      </c>
      <c r="E6880" s="210" t="s">
        <v>357</v>
      </c>
      <c r="F6880" s="209" t="s">
        <v>357</v>
      </c>
      <c r="G6880" s="209">
        <v>97648</v>
      </c>
      <c r="H6880" s="209" t="s">
        <v>12566</v>
      </c>
      <c r="I6880" s="209" t="s">
        <v>149</v>
      </c>
      <c r="J6880" s="209" t="s">
        <v>5447</v>
      </c>
      <c r="K6880" s="210">
        <v>1.57</v>
      </c>
      <c r="L6880" s="209" t="s">
        <v>5390</v>
      </c>
    </row>
    <row r="6881" spans="1:12" ht="13.5">
      <c r="A6881" s="209" t="s">
        <v>12537</v>
      </c>
      <c r="B6881" s="209" t="s">
        <v>12538</v>
      </c>
      <c r="C6881" s="209" t="s">
        <v>12539</v>
      </c>
      <c r="D6881" s="209" t="s">
        <v>12540</v>
      </c>
      <c r="E6881" s="210" t="s">
        <v>357</v>
      </c>
      <c r="F6881" s="209" t="s">
        <v>357</v>
      </c>
      <c r="G6881" s="209">
        <v>97649</v>
      </c>
      <c r="H6881" s="209" t="s">
        <v>12567</v>
      </c>
      <c r="I6881" s="209" t="s">
        <v>149</v>
      </c>
      <c r="J6881" s="209" t="s">
        <v>5389</v>
      </c>
      <c r="K6881" s="210">
        <v>3.51</v>
      </c>
      <c r="L6881" s="209" t="s">
        <v>5390</v>
      </c>
    </row>
    <row r="6882" spans="1:12" ht="13.5">
      <c r="A6882" s="209" t="s">
        <v>12537</v>
      </c>
      <c r="B6882" s="209" t="s">
        <v>12538</v>
      </c>
      <c r="C6882" s="209" t="s">
        <v>12539</v>
      </c>
      <c r="D6882" s="209" t="s">
        <v>12540</v>
      </c>
      <c r="E6882" s="210" t="s">
        <v>357</v>
      </c>
      <c r="F6882" s="209" t="s">
        <v>357</v>
      </c>
      <c r="G6882" s="209">
        <v>97650</v>
      </c>
      <c r="H6882" s="209" t="s">
        <v>12568</v>
      </c>
      <c r="I6882" s="209" t="s">
        <v>149</v>
      </c>
      <c r="J6882" s="209" t="s">
        <v>5447</v>
      </c>
      <c r="K6882" s="210">
        <v>5.88</v>
      </c>
      <c r="L6882" s="209" t="s">
        <v>5390</v>
      </c>
    </row>
    <row r="6883" spans="1:12" ht="13.5">
      <c r="A6883" s="209" t="s">
        <v>12537</v>
      </c>
      <c r="B6883" s="209" t="s">
        <v>12538</v>
      </c>
      <c r="C6883" s="209" t="s">
        <v>12539</v>
      </c>
      <c r="D6883" s="209" t="s">
        <v>12540</v>
      </c>
      <c r="E6883" s="210" t="s">
        <v>357</v>
      </c>
      <c r="F6883" s="209" t="s">
        <v>357</v>
      </c>
      <c r="G6883" s="209">
        <v>97651</v>
      </c>
      <c r="H6883" s="209" t="s">
        <v>12569</v>
      </c>
      <c r="I6883" s="209" t="s">
        <v>161</v>
      </c>
      <c r="J6883" s="209" t="s">
        <v>5447</v>
      </c>
      <c r="K6883" s="210">
        <v>65.17</v>
      </c>
      <c r="L6883" s="209" t="s">
        <v>5390</v>
      </c>
    </row>
    <row r="6884" spans="1:12" ht="13.5">
      <c r="A6884" s="209" t="s">
        <v>12537</v>
      </c>
      <c r="B6884" s="209" t="s">
        <v>12538</v>
      </c>
      <c r="C6884" s="209" t="s">
        <v>12539</v>
      </c>
      <c r="D6884" s="209" t="s">
        <v>12540</v>
      </c>
      <c r="E6884" s="210" t="s">
        <v>357</v>
      </c>
      <c r="F6884" s="209" t="s">
        <v>357</v>
      </c>
      <c r="G6884" s="209">
        <v>97652</v>
      </c>
      <c r="H6884" s="209" t="s">
        <v>12570</v>
      </c>
      <c r="I6884" s="209" t="s">
        <v>161</v>
      </c>
      <c r="J6884" s="209" t="s">
        <v>5447</v>
      </c>
      <c r="K6884" s="210">
        <v>147.75</v>
      </c>
      <c r="L6884" s="209" t="s">
        <v>5390</v>
      </c>
    </row>
    <row r="6885" spans="1:12" ht="13.5">
      <c r="A6885" s="209" t="s">
        <v>12537</v>
      </c>
      <c r="B6885" s="209" t="s">
        <v>12538</v>
      </c>
      <c r="C6885" s="209" t="s">
        <v>12539</v>
      </c>
      <c r="D6885" s="209" t="s">
        <v>12540</v>
      </c>
      <c r="E6885" s="210" t="s">
        <v>357</v>
      </c>
      <c r="F6885" s="209" t="s">
        <v>357</v>
      </c>
      <c r="G6885" s="209">
        <v>97653</v>
      </c>
      <c r="H6885" s="209" t="s">
        <v>12571</v>
      </c>
      <c r="I6885" s="209" t="s">
        <v>161</v>
      </c>
      <c r="J6885" s="209" t="s">
        <v>5389</v>
      </c>
      <c r="K6885" s="210">
        <v>111.84</v>
      </c>
      <c r="L6885" s="209" t="s">
        <v>5390</v>
      </c>
    </row>
    <row r="6886" spans="1:12" ht="13.5">
      <c r="A6886" s="209" t="s">
        <v>12537</v>
      </c>
      <c r="B6886" s="209" t="s">
        <v>12538</v>
      </c>
      <c r="C6886" s="209" t="s">
        <v>12539</v>
      </c>
      <c r="D6886" s="209" t="s">
        <v>12540</v>
      </c>
      <c r="E6886" s="210" t="s">
        <v>357</v>
      </c>
      <c r="F6886" s="209" t="s">
        <v>357</v>
      </c>
      <c r="G6886" s="209">
        <v>97654</v>
      </c>
      <c r="H6886" s="209" t="s">
        <v>12572</v>
      </c>
      <c r="I6886" s="209" t="s">
        <v>161</v>
      </c>
      <c r="J6886" s="209" t="s">
        <v>5389</v>
      </c>
      <c r="K6886" s="210">
        <v>134.44999999999999</v>
      </c>
      <c r="L6886" s="209" t="s">
        <v>5390</v>
      </c>
    </row>
    <row r="6887" spans="1:12" ht="13.5">
      <c r="A6887" s="209" t="s">
        <v>12537</v>
      </c>
      <c r="B6887" s="209" t="s">
        <v>12538</v>
      </c>
      <c r="C6887" s="209" t="s">
        <v>12539</v>
      </c>
      <c r="D6887" s="209" t="s">
        <v>12540</v>
      </c>
      <c r="E6887" s="210" t="s">
        <v>357</v>
      </c>
      <c r="F6887" s="209" t="s">
        <v>357</v>
      </c>
      <c r="G6887" s="209">
        <v>97655</v>
      </c>
      <c r="H6887" s="209" t="s">
        <v>12573</v>
      </c>
      <c r="I6887" s="209" t="s">
        <v>149</v>
      </c>
      <c r="J6887" s="209" t="s">
        <v>5447</v>
      </c>
      <c r="K6887" s="210">
        <v>34.15</v>
      </c>
      <c r="L6887" s="209" t="s">
        <v>5390</v>
      </c>
    </row>
    <row r="6888" spans="1:12" ht="13.5">
      <c r="A6888" s="209" t="s">
        <v>12537</v>
      </c>
      <c r="B6888" s="209" t="s">
        <v>12538</v>
      </c>
      <c r="C6888" s="209" t="s">
        <v>12539</v>
      </c>
      <c r="D6888" s="209" t="s">
        <v>12540</v>
      </c>
      <c r="E6888" s="210" t="s">
        <v>357</v>
      </c>
      <c r="F6888" s="209" t="s">
        <v>357</v>
      </c>
      <c r="G6888" s="209">
        <v>97656</v>
      </c>
      <c r="H6888" s="209" t="s">
        <v>12574</v>
      </c>
      <c r="I6888" s="209" t="s">
        <v>161</v>
      </c>
      <c r="J6888" s="209" t="s">
        <v>5447</v>
      </c>
      <c r="K6888" s="210">
        <v>304.83999999999997</v>
      </c>
      <c r="L6888" s="209" t="s">
        <v>5390</v>
      </c>
    </row>
    <row r="6889" spans="1:12" ht="13.5">
      <c r="A6889" s="209" t="s">
        <v>12537</v>
      </c>
      <c r="B6889" s="209" t="s">
        <v>12538</v>
      </c>
      <c r="C6889" s="209" t="s">
        <v>12539</v>
      </c>
      <c r="D6889" s="209" t="s">
        <v>12540</v>
      </c>
      <c r="E6889" s="210" t="s">
        <v>357</v>
      </c>
      <c r="F6889" s="209" t="s">
        <v>357</v>
      </c>
      <c r="G6889" s="209">
        <v>97657</v>
      </c>
      <c r="H6889" s="209" t="s">
        <v>12575</v>
      </c>
      <c r="I6889" s="209" t="s">
        <v>161</v>
      </c>
      <c r="J6889" s="209" t="s">
        <v>5447</v>
      </c>
      <c r="K6889" s="210">
        <v>604.23</v>
      </c>
      <c r="L6889" s="209" t="s">
        <v>5390</v>
      </c>
    </row>
    <row r="6890" spans="1:12" ht="13.5">
      <c r="A6890" s="209" t="s">
        <v>12537</v>
      </c>
      <c r="B6890" s="209" t="s">
        <v>12538</v>
      </c>
      <c r="C6890" s="209" t="s">
        <v>12539</v>
      </c>
      <c r="D6890" s="209" t="s">
        <v>12540</v>
      </c>
      <c r="E6890" s="210" t="s">
        <v>357</v>
      </c>
      <c r="F6890" s="209" t="s">
        <v>357</v>
      </c>
      <c r="G6890" s="209">
        <v>97658</v>
      </c>
      <c r="H6890" s="209" t="s">
        <v>12576</v>
      </c>
      <c r="I6890" s="209" t="s">
        <v>161</v>
      </c>
      <c r="J6890" s="209" t="s">
        <v>5389</v>
      </c>
      <c r="K6890" s="210">
        <v>186.95</v>
      </c>
      <c r="L6890" s="209" t="s">
        <v>5390</v>
      </c>
    </row>
    <row r="6891" spans="1:12" ht="13.5">
      <c r="A6891" s="209" t="s">
        <v>12537</v>
      </c>
      <c r="B6891" s="209" t="s">
        <v>12538</v>
      </c>
      <c r="C6891" s="209" t="s">
        <v>12539</v>
      </c>
      <c r="D6891" s="209" t="s">
        <v>12540</v>
      </c>
      <c r="E6891" s="210" t="s">
        <v>357</v>
      </c>
      <c r="F6891" s="209" t="s">
        <v>357</v>
      </c>
      <c r="G6891" s="209">
        <v>97659</v>
      </c>
      <c r="H6891" s="209" t="s">
        <v>12577</v>
      </c>
      <c r="I6891" s="209" t="s">
        <v>161</v>
      </c>
      <c r="J6891" s="209" t="s">
        <v>5389</v>
      </c>
      <c r="K6891" s="210">
        <v>262.38</v>
      </c>
      <c r="L6891" s="209" t="s">
        <v>5390</v>
      </c>
    </row>
    <row r="6892" spans="1:12" ht="13.5">
      <c r="A6892" s="209" t="s">
        <v>12537</v>
      </c>
      <c r="B6892" s="209" t="s">
        <v>12538</v>
      </c>
      <c r="C6892" s="209" t="s">
        <v>12539</v>
      </c>
      <c r="D6892" s="209" t="s">
        <v>12540</v>
      </c>
      <c r="E6892" s="210" t="s">
        <v>357</v>
      </c>
      <c r="F6892" s="209" t="s">
        <v>357</v>
      </c>
      <c r="G6892" s="209">
        <v>97660</v>
      </c>
      <c r="H6892" s="209" t="s">
        <v>12578</v>
      </c>
      <c r="I6892" s="209" t="s">
        <v>161</v>
      </c>
      <c r="J6892" s="209" t="s">
        <v>5894</v>
      </c>
      <c r="K6892" s="210">
        <v>0.53</v>
      </c>
      <c r="L6892" s="209" t="s">
        <v>5390</v>
      </c>
    </row>
    <row r="6893" spans="1:12" ht="13.5">
      <c r="A6893" s="209" t="s">
        <v>12537</v>
      </c>
      <c r="B6893" s="209" t="s">
        <v>12538</v>
      </c>
      <c r="C6893" s="209" t="s">
        <v>12539</v>
      </c>
      <c r="D6893" s="209" t="s">
        <v>12540</v>
      </c>
      <c r="E6893" s="210" t="s">
        <v>357</v>
      </c>
      <c r="F6893" s="209" t="s">
        <v>357</v>
      </c>
      <c r="G6893" s="209">
        <v>97661</v>
      </c>
      <c r="H6893" s="209" t="s">
        <v>12579</v>
      </c>
      <c r="I6893" s="209" t="s">
        <v>148</v>
      </c>
      <c r="J6893" s="209" t="s">
        <v>5894</v>
      </c>
      <c r="K6893" s="210">
        <v>0.53</v>
      </c>
      <c r="L6893" s="209" t="s">
        <v>5390</v>
      </c>
    </row>
    <row r="6894" spans="1:12" ht="13.5">
      <c r="A6894" s="209" t="s">
        <v>12537</v>
      </c>
      <c r="B6894" s="209" t="s">
        <v>12538</v>
      </c>
      <c r="C6894" s="209" t="s">
        <v>12539</v>
      </c>
      <c r="D6894" s="209" t="s">
        <v>12540</v>
      </c>
      <c r="E6894" s="210" t="s">
        <v>357</v>
      </c>
      <c r="F6894" s="209" t="s">
        <v>357</v>
      </c>
      <c r="G6894" s="209">
        <v>97662</v>
      </c>
      <c r="H6894" s="209" t="s">
        <v>12580</v>
      </c>
      <c r="I6894" s="209" t="s">
        <v>148</v>
      </c>
      <c r="J6894" s="209" t="s">
        <v>5894</v>
      </c>
      <c r="K6894" s="210">
        <v>0.39</v>
      </c>
      <c r="L6894" s="209" t="s">
        <v>5390</v>
      </c>
    </row>
    <row r="6895" spans="1:12" ht="13.5">
      <c r="A6895" s="209" t="s">
        <v>12537</v>
      </c>
      <c r="B6895" s="209" t="s">
        <v>12538</v>
      </c>
      <c r="C6895" s="209" t="s">
        <v>12539</v>
      </c>
      <c r="D6895" s="209" t="s">
        <v>12540</v>
      </c>
      <c r="E6895" s="210" t="s">
        <v>357</v>
      </c>
      <c r="F6895" s="209" t="s">
        <v>357</v>
      </c>
      <c r="G6895" s="209">
        <v>97663</v>
      </c>
      <c r="H6895" s="209" t="s">
        <v>12581</v>
      </c>
      <c r="I6895" s="209" t="s">
        <v>161</v>
      </c>
      <c r="J6895" s="209" t="s">
        <v>5894</v>
      </c>
      <c r="K6895" s="210">
        <v>9.8000000000000007</v>
      </c>
      <c r="L6895" s="209" t="s">
        <v>5390</v>
      </c>
    </row>
    <row r="6896" spans="1:12" ht="13.5">
      <c r="A6896" s="209" t="s">
        <v>12537</v>
      </c>
      <c r="B6896" s="209" t="s">
        <v>12538</v>
      </c>
      <c r="C6896" s="209" t="s">
        <v>12539</v>
      </c>
      <c r="D6896" s="209" t="s">
        <v>12540</v>
      </c>
      <c r="E6896" s="210" t="s">
        <v>357</v>
      </c>
      <c r="F6896" s="209" t="s">
        <v>357</v>
      </c>
      <c r="G6896" s="209">
        <v>97664</v>
      </c>
      <c r="H6896" s="209" t="s">
        <v>12582</v>
      </c>
      <c r="I6896" s="209" t="s">
        <v>161</v>
      </c>
      <c r="J6896" s="209" t="s">
        <v>5894</v>
      </c>
      <c r="K6896" s="210">
        <v>1.22</v>
      </c>
      <c r="L6896" s="209" t="s">
        <v>5390</v>
      </c>
    </row>
    <row r="6897" spans="1:12" ht="13.5">
      <c r="A6897" s="209" t="s">
        <v>12537</v>
      </c>
      <c r="B6897" s="209" t="s">
        <v>12538</v>
      </c>
      <c r="C6897" s="209" t="s">
        <v>12539</v>
      </c>
      <c r="D6897" s="209" t="s">
        <v>12540</v>
      </c>
      <c r="E6897" s="210" t="s">
        <v>357</v>
      </c>
      <c r="F6897" s="209" t="s">
        <v>357</v>
      </c>
      <c r="G6897" s="209">
        <v>97665</v>
      </c>
      <c r="H6897" s="209" t="s">
        <v>12583</v>
      </c>
      <c r="I6897" s="209" t="s">
        <v>161</v>
      </c>
      <c r="J6897" s="209" t="s">
        <v>5894</v>
      </c>
      <c r="K6897" s="210">
        <v>1.03</v>
      </c>
      <c r="L6897" s="209" t="s">
        <v>5390</v>
      </c>
    </row>
    <row r="6898" spans="1:12" ht="13.5">
      <c r="A6898" s="209" t="s">
        <v>12537</v>
      </c>
      <c r="B6898" s="209" t="s">
        <v>12538</v>
      </c>
      <c r="C6898" s="209" t="s">
        <v>12539</v>
      </c>
      <c r="D6898" s="209" t="s">
        <v>12540</v>
      </c>
      <c r="E6898" s="210" t="s">
        <v>357</v>
      </c>
      <c r="F6898" s="209" t="s">
        <v>357</v>
      </c>
      <c r="G6898" s="209">
        <v>97666</v>
      </c>
      <c r="H6898" s="209" t="s">
        <v>12584</v>
      </c>
      <c r="I6898" s="209" t="s">
        <v>161</v>
      </c>
      <c r="J6898" s="209" t="s">
        <v>5894</v>
      </c>
      <c r="K6898" s="210">
        <v>7.14</v>
      </c>
      <c r="L6898" s="209" t="s">
        <v>5390</v>
      </c>
    </row>
    <row r="6899" spans="1:12" ht="13.5">
      <c r="A6899" s="209" t="s">
        <v>12585</v>
      </c>
      <c r="B6899" s="209" t="s">
        <v>12586</v>
      </c>
      <c r="C6899" s="209" t="s">
        <v>12587</v>
      </c>
      <c r="D6899" s="209" t="s">
        <v>12588</v>
      </c>
      <c r="E6899" s="210" t="s">
        <v>357</v>
      </c>
      <c r="F6899" s="209" t="s">
        <v>357</v>
      </c>
      <c r="G6899" s="209">
        <v>95967</v>
      </c>
      <c r="H6899" s="209" t="s">
        <v>12589</v>
      </c>
      <c r="I6899" s="209" t="s">
        <v>35</v>
      </c>
      <c r="J6899" s="209" t="s">
        <v>5447</v>
      </c>
      <c r="K6899" s="210">
        <v>133.02000000000001</v>
      </c>
      <c r="L6899" s="209" t="s">
        <v>5390</v>
      </c>
    </row>
    <row r="6900" spans="1:12" ht="13.5">
      <c r="A6900" s="209" t="s">
        <v>12585</v>
      </c>
      <c r="B6900" s="209" t="s">
        <v>12586</v>
      </c>
      <c r="C6900" s="209" t="s">
        <v>12590</v>
      </c>
      <c r="D6900" s="209" t="s">
        <v>12591</v>
      </c>
      <c r="E6900" s="210" t="s">
        <v>357</v>
      </c>
      <c r="F6900" s="209" t="s">
        <v>357</v>
      </c>
      <c r="G6900" s="209">
        <v>99058</v>
      </c>
      <c r="H6900" s="209" t="s">
        <v>12592</v>
      </c>
      <c r="I6900" s="209" t="s">
        <v>161</v>
      </c>
      <c r="J6900" s="209" t="s">
        <v>5389</v>
      </c>
      <c r="K6900" s="210">
        <v>6.59</v>
      </c>
      <c r="L6900" s="209" t="s">
        <v>5390</v>
      </c>
    </row>
    <row r="6901" spans="1:12" ht="13.5">
      <c r="A6901" s="209" t="s">
        <v>12585</v>
      </c>
      <c r="B6901" s="209" t="s">
        <v>12586</v>
      </c>
      <c r="C6901" s="209" t="s">
        <v>12590</v>
      </c>
      <c r="D6901" s="209" t="s">
        <v>12591</v>
      </c>
      <c r="E6901" s="210" t="s">
        <v>357</v>
      </c>
      <c r="F6901" s="209" t="s">
        <v>357</v>
      </c>
      <c r="G6901" s="209">
        <v>99059</v>
      </c>
      <c r="H6901" s="209" t="s">
        <v>245</v>
      </c>
      <c r="I6901" s="209" t="s">
        <v>148</v>
      </c>
      <c r="J6901" s="209" t="s">
        <v>5447</v>
      </c>
      <c r="K6901" s="210">
        <v>52.18</v>
      </c>
      <c r="L6901" s="209" t="s">
        <v>5390</v>
      </c>
    </row>
    <row r="6902" spans="1:12" ht="13.5">
      <c r="A6902" s="209" t="s">
        <v>12585</v>
      </c>
      <c r="B6902" s="209" t="s">
        <v>12586</v>
      </c>
      <c r="C6902" s="209" t="s">
        <v>12590</v>
      </c>
      <c r="D6902" s="209" t="s">
        <v>12591</v>
      </c>
      <c r="E6902" s="210" t="s">
        <v>357</v>
      </c>
      <c r="F6902" s="209" t="s">
        <v>357</v>
      </c>
      <c r="G6902" s="209">
        <v>99060</v>
      </c>
      <c r="H6902" s="209" t="s">
        <v>12593</v>
      </c>
      <c r="I6902" s="209" t="s">
        <v>161</v>
      </c>
      <c r="J6902" s="209" t="s">
        <v>5447</v>
      </c>
      <c r="K6902" s="210">
        <v>134.13999999999999</v>
      </c>
      <c r="L6902" s="209" t="s">
        <v>5390</v>
      </c>
    </row>
    <row r="6903" spans="1:12" ht="13.5">
      <c r="A6903" s="209" t="s">
        <v>12585</v>
      </c>
      <c r="B6903" s="209" t="s">
        <v>12586</v>
      </c>
      <c r="C6903" s="209" t="s">
        <v>12590</v>
      </c>
      <c r="D6903" s="209" t="s">
        <v>12591</v>
      </c>
      <c r="E6903" s="210" t="s">
        <v>357</v>
      </c>
      <c r="F6903" s="209" t="s">
        <v>357</v>
      </c>
      <c r="G6903" s="209">
        <v>99061</v>
      </c>
      <c r="H6903" s="209" t="s">
        <v>12594</v>
      </c>
      <c r="I6903" s="209" t="s">
        <v>161</v>
      </c>
      <c r="J6903" s="209" t="s">
        <v>5447</v>
      </c>
      <c r="K6903" s="210">
        <v>90.14</v>
      </c>
      <c r="L6903" s="209" t="s">
        <v>5390</v>
      </c>
    </row>
    <row r="6904" spans="1:12" ht="13.5">
      <c r="A6904" s="209" t="s">
        <v>12585</v>
      </c>
      <c r="B6904" s="209" t="s">
        <v>12586</v>
      </c>
      <c r="C6904" s="209" t="s">
        <v>12590</v>
      </c>
      <c r="D6904" s="209" t="s">
        <v>12591</v>
      </c>
      <c r="E6904" s="210" t="s">
        <v>357</v>
      </c>
      <c r="F6904" s="209" t="s">
        <v>357</v>
      </c>
      <c r="G6904" s="209">
        <v>99062</v>
      </c>
      <c r="H6904" s="209" t="s">
        <v>12595</v>
      </c>
      <c r="I6904" s="209" t="s">
        <v>161</v>
      </c>
      <c r="J6904" s="209" t="s">
        <v>5447</v>
      </c>
      <c r="K6904" s="210">
        <v>2.0499999999999998</v>
      </c>
      <c r="L6904" s="209" t="s">
        <v>5390</v>
      </c>
    </row>
    <row r="6905" spans="1:12" ht="13.5">
      <c r="A6905" s="209" t="s">
        <v>12585</v>
      </c>
      <c r="B6905" s="209" t="s">
        <v>12586</v>
      </c>
      <c r="C6905" s="209" t="s">
        <v>12590</v>
      </c>
      <c r="D6905" s="209" t="s">
        <v>12591</v>
      </c>
      <c r="E6905" s="210" t="s">
        <v>357</v>
      </c>
      <c r="F6905" s="209" t="s">
        <v>357</v>
      </c>
      <c r="G6905" s="209">
        <v>99063</v>
      </c>
      <c r="H6905" s="209" t="s">
        <v>12596</v>
      </c>
      <c r="I6905" s="209" t="s">
        <v>148</v>
      </c>
      <c r="J6905" s="209" t="s">
        <v>5447</v>
      </c>
      <c r="K6905" s="210">
        <v>4.5</v>
      </c>
      <c r="L6905" s="209" t="s">
        <v>5390</v>
      </c>
    </row>
    <row r="6906" spans="1:12" ht="13.5">
      <c r="A6906" s="209" t="s">
        <v>12585</v>
      </c>
      <c r="B6906" s="209" t="s">
        <v>12586</v>
      </c>
      <c r="C6906" s="209" t="s">
        <v>12590</v>
      </c>
      <c r="D6906" s="209" t="s">
        <v>12591</v>
      </c>
      <c r="E6906" s="210" t="s">
        <v>357</v>
      </c>
      <c r="F6906" s="209" t="s">
        <v>357</v>
      </c>
      <c r="G6906" s="209">
        <v>99064</v>
      </c>
      <c r="H6906" s="209" t="s">
        <v>12597</v>
      </c>
      <c r="I6906" s="209" t="s">
        <v>148</v>
      </c>
      <c r="J6906" s="209" t="s">
        <v>5389</v>
      </c>
      <c r="K6906" s="210">
        <v>0.32</v>
      </c>
      <c r="L6906" s="209" t="s">
        <v>5390</v>
      </c>
    </row>
    <row r="6907" spans="1:12" ht="13.5">
      <c r="A6907" s="209" t="s">
        <v>12598</v>
      </c>
      <c r="B6907" s="209" t="s">
        <v>12599</v>
      </c>
      <c r="C6907" s="209" t="s">
        <v>12600</v>
      </c>
      <c r="D6907" s="209" t="s">
        <v>12601</v>
      </c>
      <c r="E6907" s="210" t="s">
        <v>357</v>
      </c>
      <c r="F6907" s="209" t="s">
        <v>357</v>
      </c>
      <c r="G6907" s="209">
        <v>93588</v>
      </c>
      <c r="H6907" s="209" t="s">
        <v>12602</v>
      </c>
      <c r="I6907" s="209" t="s">
        <v>12394</v>
      </c>
      <c r="J6907" s="209" t="s">
        <v>5389</v>
      </c>
      <c r="K6907" s="210">
        <v>2.69</v>
      </c>
      <c r="L6907" s="209" t="s">
        <v>5390</v>
      </c>
    </row>
    <row r="6908" spans="1:12" ht="13.5">
      <c r="A6908" s="209" t="s">
        <v>12598</v>
      </c>
      <c r="B6908" s="209" t="s">
        <v>12599</v>
      </c>
      <c r="C6908" s="209" t="s">
        <v>12600</v>
      </c>
      <c r="D6908" s="209" t="s">
        <v>12601</v>
      </c>
      <c r="E6908" s="210" t="s">
        <v>357</v>
      </c>
      <c r="F6908" s="209" t="s">
        <v>357</v>
      </c>
      <c r="G6908" s="209">
        <v>93589</v>
      </c>
      <c r="H6908" s="209" t="s">
        <v>12603</v>
      </c>
      <c r="I6908" s="209" t="s">
        <v>12394</v>
      </c>
      <c r="J6908" s="209" t="s">
        <v>5389</v>
      </c>
      <c r="K6908" s="210">
        <v>2.31</v>
      </c>
      <c r="L6908" s="209" t="s">
        <v>5390</v>
      </c>
    </row>
    <row r="6909" spans="1:12" ht="13.5">
      <c r="A6909" s="209" t="s">
        <v>12598</v>
      </c>
      <c r="B6909" s="209" t="s">
        <v>12599</v>
      </c>
      <c r="C6909" s="209" t="s">
        <v>12600</v>
      </c>
      <c r="D6909" s="209" t="s">
        <v>12601</v>
      </c>
      <c r="E6909" s="210" t="s">
        <v>357</v>
      </c>
      <c r="F6909" s="209" t="s">
        <v>357</v>
      </c>
      <c r="G6909" s="209">
        <v>93590</v>
      </c>
      <c r="H6909" s="209" t="s">
        <v>12604</v>
      </c>
      <c r="I6909" s="209" t="s">
        <v>12394</v>
      </c>
      <c r="J6909" s="209" t="s">
        <v>5389</v>
      </c>
      <c r="K6909" s="210">
        <v>0.84</v>
      </c>
      <c r="L6909" s="209" t="s">
        <v>5390</v>
      </c>
    </row>
    <row r="6910" spans="1:12" ht="13.5">
      <c r="A6910" s="209" t="s">
        <v>12598</v>
      </c>
      <c r="B6910" s="209" t="s">
        <v>12599</v>
      </c>
      <c r="C6910" s="209" t="s">
        <v>12600</v>
      </c>
      <c r="D6910" s="209" t="s">
        <v>12601</v>
      </c>
      <c r="E6910" s="210" t="s">
        <v>357</v>
      </c>
      <c r="F6910" s="209" t="s">
        <v>357</v>
      </c>
      <c r="G6910" s="209">
        <v>93591</v>
      </c>
      <c r="H6910" s="209" t="s">
        <v>12605</v>
      </c>
      <c r="I6910" s="209" t="s">
        <v>12394</v>
      </c>
      <c r="J6910" s="209" t="s">
        <v>5389</v>
      </c>
      <c r="K6910" s="210">
        <v>2.3199999999999998</v>
      </c>
      <c r="L6910" s="209" t="s">
        <v>5390</v>
      </c>
    </row>
    <row r="6911" spans="1:12" ht="13.5">
      <c r="A6911" s="209" t="s">
        <v>12598</v>
      </c>
      <c r="B6911" s="209" t="s">
        <v>12599</v>
      </c>
      <c r="C6911" s="209" t="s">
        <v>12600</v>
      </c>
      <c r="D6911" s="209" t="s">
        <v>12601</v>
      </c>
      <c r="E6911" s="210" t="s">
        <v>357</v>
      </c>
      <c r="F6911" s="209" t="s">
        <v>357</v>
      </c>
      <c r="G6911" s="209">
        <v>93592</v>
      </c>
      <c r="H6911" s="209" t="s">
        <v>12606</v>
      </c>
      <c r="I6911" s="209" t="s">
        <v>12394</v>
      </c>
      <c r="J6911" s="209" t="s">
        <v>5389</v>
      </c>
      <c r="K6911" s="210">
        <v>2.02</v>
      </c>
      <c r="L6911" s="209" t="s">
        <v>5390</v>
      </c>
    </row>
    <row r="6912" spans="1:12" ht="13.5">
      <c r="A6912" s="209" t="s">
        <v>12598</v>
      </c>
      <c r="B6912" s="209" t="s">
        <v>12599</v>
      </c>
      <c r="C6912" s="209" t="s">
        <v>12600</v>
      </c>
      <c r="D6912" s="209" t="s">
        <v>12601</v>
      </c>
      <c r="E6912" s="210" t="s">
        <v>357</v>
      </c>
      <c r="F6912" s="209" t="s">
        <v>357</v>
      </c>
      <c r="G6912" s="209">
        <v>93593</v>
      </c>
      <c r="H6912" s="209" t="s">
        <v>12607</v>
      </c>
      <c r="I6912" s="209" t="s">
        <v>12394</v>
      </c>
      <c r="J6912" s="209" t="s">
        <v>5389</v>
      </c>
      <c r="K6912" s="210">
        <v>0.74</v>
      </c>
      <c r="L6912" s="209" t="s">
        <v>5390</v>
      </c>
    </row>
    <row r="6913" spans="1:12" ht="13.5">
      <c r="A6913" s="209" t="s">
        <v>12598</v>
      </c>
      <c r="B6913" s="209" t="s">
        <v>12599</v>
      </c>
      <c r="C6913" s="209" t="s">
        <v>12600</v>
      </c>
      <c r="D6913" s="209" t="s">
        <v>12601</v>
      </c>
      <c r="E6913" s="210" t="s">
        <v>357</v>
      </c>
      <c r="F6913" s="209" t="s">
        <v>357</v>
      </c>
      <c r="G6913" s="209">
        <v>93594</v>
      </c>
      <c r="H6913" s="209" t="s">
        <v>12608</v>
      </c>
      <c r="I6913" s="209" t="s">
        <v>11325</v>
      </c>
      <c r="J6913" s="209" t="s">
        <v>5389</v>
      </c>
      <c r="K6913" s="210">
        <v>1.79</v>
      </c>
      <c r="L6913" s="209" t="s">
        <v>5390</v>
      </c>
    </row>
    <row r="6914" spans="1:12" ht="13.5">
      <c r="A6914" s="209" t="s">
        <v>12598</v>
      </c>
      <c r="B6914" s="209" t="s">
        <v>12599</v>
      </c>
      <c r="C6914" s="209" t="s">
        <v>12600</v>
      </c>
      <c r="D6914" s="209" t="s">
        <v>12601</v>
      </c>
      <c r="E6914" s="210" t="s">
        <v>357</v>
      </c>
      <c r="F6914" s="209" t="s">
        <v>357</v>
      </c>
      <c r="G6914" s="209">
        <v>93595</v>
      </c>
      <c r="H6914" s="209" t="s">
        <v>12609</v>
      </c>
      <c r="I6914" s="209" t="s">
        <v>11325</v>
      </c>
      <c r="J6914" s="209" t="s">
        <v>5389</v>
      </c>
      <c r="K6914" s="210">
        <v>1.56</v>
      </c>
      <c r="L6914" s="209" t="s">
        <v>5390</v>
      </c>
    </row>
    <row r="6915" spans="1:12" ht="13.5">
      <c r="A6915" s="209" t="s">
        <v>12598</v>
      </c>
      <c r="B6915" s="209" t="s">
        <v>12599</v>
      </c>
      <c r="C6915" s="209" t="s">
        <v>12600</v>
      </c>
      <c r="D6915" s="209" t="s">
        <v>12601</v>
      </c>
      <c r="E6915" s="210" t="s">
        <v>357</v>
      </c>
      <c r="F6915" s="209" t="s">
        <v>357</v>
      </c>
      <c r="G6915" s="209">
        <v>93596</v>
      </c>
      <c r="H6915" s="209" t="s">
        <v>12610</v>
      </c>
      <c r="I6915" s="209" t="s">
        <v>11325</v>
      </c>
      <c r="J6915" s="209" t="s">
        <v>5389</v>
      </c>
      <c r="K6915" s="210">
        <v>0.56000000000000005</v>
      </c>
      <c r="L6915" s="209" t="s">
        <v>5390</v>
      </c>
    </row>
    <row r="6916" spans="1:12" ht="13.5">
      <c r="A6916" s="209" t="s">
        <v>12598</v>
      </c>
      <c r="B6916" s="209" t="s">
        <v>12599</v>
      </c>
      <c r="C6916" s="209" t="s">
        <v>12600</v>
      </c>
      <c r="D6916" s="209" t="s">
        <v>12601</v>
      </c>
      <c r="E6916" s="210" t="s">
        <v>357</v>
      </c>
      <c r="F6916" s="209" t="s">
        <v>357</v>
      </c>
      <c r="G6916" s="209">
        <v>93597</v>
      </c>
      <c r="H6916" s="209" t="s">
        <v>12611</v>
      </c>
      <c r="I6916" s="209" t="s">
        <v>11325</v>
      </c>
      <c r="J6916" s="209" t="s">
        <v>5389</v>
      </c>
      <c r="K6916" s="210">
        <v>1.55</v>
      </c>
      <c r="L6916" s="209" t="s">
        <v>5390</v>
      </c>
    </row>
    <row r="6917" spans="1:12" ht="13.5">
      <c r="A6917" s="209" t="s">
        <v>12598</v>
      </c>
      <c r="B6917" s="209" t="s">
        <v>12599</v>
      </c>
      <c r="C6917" s="209" t="s">
        <v>12600</v>
      </c>
      <c r="D6917" s="209" t="s">
        <v>12601</v>
      </c>
      <c r="E6917" s="210" t="s">
        <v>357</v>
      </c>
      <c r="F6917" s="209" t="s">
        <v>357</v>
      </c>
      <c r="G6917" s="209">
        <v>93598</v>
      </c>
      <c r="H6917" s="209" t="s">
        <v>12612</v>
      </c>
      <c r="I6917" s="209" t="s">
        <v>11325</v>
      </c>
      <c r="J6917" s="209" t="s">
        <v>5389</v>
      </c>
      <c r="K6917" s="210">
        <v>1.33</v>
      </c>
      <c r="L6917" s="209" t="s">
        <v>5390</v>
      </c>
    </row>
    <row r="6918" spans="1:12" ht="13.5">
      <c r="A6918" s="209" t="s">
        <v>12598</v>
      </c>
      <c r="B6918" s="209" t="s">
        <v>12599</v>
      </c>
      <c r="C6918" s="209" t="s">
        <v>12600</v>
      </c>
      <c r="D6918" s="209" t="s">
        <v>12601</v>
      </c>
      <c r="E6918" s="210" t="s">
        <v>357</v>
      </c>
      <c r="F6918" s="209" t="s">
        <v>357</v>
      </c>
      <c r="G6918" s="209">
        <v>93599</v>
      </c>
      <c r="H6918" s="209" t="s">
        <v>12613</v>
      </c>
      <c r="I6918" s="209" t="s">
        <v>11325</v>
      </c>
      <c r="J6918" s="209" t="s">
        <v>5389</v>
      </c>
      <c r="K6918" s="210">
        <v>0.49</v>
      </c>
      <c r="L6918" s="209" t="s">
        <v>5390</v>
      </c>
    </row>
    <row r="6919" spans="1:12" ht="13.5">
      <c r="A6919" s="209" t="s">
        <v>12598</v>
      </c>
      <c r="B6919" s="209" t="s">
        <v>12599</v>
      </c>
      <c r="C6919" s="209" t="s">
        <v>12600</v>
      </c>
      <c r="D6919" s="209" t="s">
        <v>12601</v>
      </c>
      <c r="E6919" s="210" t="s">
        <v>357</v>
      </c>
      <c r="F6919" s="209" t="s">
        <v>357</v>
      </c>
      <c r="G6919" s="209">
        <v>95425</v>
      </c>
      <c r="H6919" s="209" t="s">
        <v>12614</v>
      </c>
      <c r="I6919" s="209" t="s">
        <v>12394</v>
      </c>
      <c r="J6919" s="209" t="s">
        <v>5389</v>
      </c>
      <c r="K6919" s="210">
        <v>1.97</v>
      </c>
      <c r="L6919" s="209" t="s">
        <v>5390</v>
      </c>
    </row>
    <row r="6920" spans="1:12" ht="13.5">
      <c r="A6920" s="209" t="s">
        <v>12598</v>
      </c>
      <c r="B6920" s="209" t="s">
        <v>12599</v>
      </c>
      <c r="C6920" s="209" t="s">
        <v>12600</v>
      </c>
      <c r="D6920" s="209" t="s">
        <v>12601</v>
      </c>
      <c r="E6920" s="210" t="s">
        <v>357</v>
      </c>
      <c r="F6920" s="209" t="s">
        <v>357</v>
      </c>
      <c r="G6920" s="209">
        <v>95426</v>
      </c>
      <c r="H6920" s="209" t="s">
        <v>12615</v>
      </c>
      <c r="I6920" s="209" t="s">
        <v>12394</v>
      </c>
      <c r="J6920" s="209" t="s">
        <v>5389</v>
      </c>
      <c r="K6920" s="210">
        <v>1.71</v>
      </c>
      <c r="L6920" s="209" t="s">
        <v>5390</v>
      </c>
    </row>
    <row r="6921" spans="1:12" ht="13.5">
      <c r="A6921" s="209" t="s">
        <v>12598</v>
      </c>
      <c r="B6921" s="209" t="s">
        <v>12599</v>
      </c>
      <c r="C6921" s="209" t="s">
        <v>12600</v>
      </c>
      <c r="D6921" s="209" t="s">
        <v>12601</v>
      </c>
      <c r="E6921" s="210" t="s">
        <v>357</v>
      </c>
      <c r="F6921" s="209" t="s">
        <v>357</v>
      </c>
      <c r="G6921" s="209">
        <v>95427</v>
      </c>
      <c r="H6921" s="209" t="s">
        <v>12616</v>
      </c>
      <c r="I6921" s="209" t="s">
        <v>12394</v>
      </c>
      <c r="J6921" s="209" t="s">
        <v>5389</v>
      </c>
      <c r="K6921" s="210">
        <v>0.63</v>
      </c>
      <c r="L6921" s="209" t="s">
        <v>5390</v>
      </c>
    </row>
    <row r="6922" spans="1:12" ht="13.5">
      <c r="A6922" s="209" t="s">
        <v>12598</v>
      </c>
      <c r="B6922" s="209" t="s">
        <v>12599</v>
      </c>
      <c r="C6922" s="209" t="s">
        <v>12600</v>
      </c>
      <c r="D6922" s="209" t="s">
        <v>12601</v>
      </c>
      <c r="E6922" s="210" t="s">
        <v>357</v>
      </c>
      <c r="F6922" s="209" t="s">
        <v>357</v>
      </c>
      <c r="G6922" s="209">
        <v>95428</v>
      </c>
      <c r="H6922" s="209" t="s">
        <v>12617</v>
      </c>
      <c r="I6922" s="209" t="s">
        <v>11325</v>
      </c>
      <c r="J6922" s="209" t="s">
        <v>5389</v>
      </c>
      <c r="K6922" s="210">
        <v>1.32</v>
      </c>
      <c r="L6922" s="209" t="s">
        <v>5390</v>
      </c>
    </row>
    <row r="6923" spans="1:12" ht="13.5">
      <c r="A6923" s="209" t="s">
        <v>12598</v>
      </c>
      <c r="B6923" s="209" t="s">
        <v>12599</v>
      </c>
      <c r="C6923" s="209" t="s">
        <v>12600</v>
      </c>
      <c r="D6923" s="209" t="s">
        <v>12601</v>
      </c>
      <c r="E6923" s="210" t="s">
        <v>357</v>
      </c>
      <c r="F6923" s="209" t="s">
        <v>357</v>
      </c>
      <c r="G6923" s="209">
        <v>95429</v>
      </c>
      <c r="H6923" s="209" t="s">
        <v>12618</v>
      </c>
      <c r="I6923" s="209" t="s">
        <v>11325</v>
      </c>
      <c r="J6923" s="209" t="s">
        <v>5389</v>
      </c>
      <c r="K6923" s="210">
        <v>1.1499999999999999</v>
      </c>
      <c r="L6923" s="209" t="s">
        <v>5390</v>
      </c>
    </row>
    <row r="6924" spans="1:12" ht="13.5">
      <c r="A6924" s="209" t="s">
        <v>12598</v>
      </c>
      <c r="B6924" s="209" t="s">
        <v>12599</v>
      </c>
      <c r="C6924" s="209" t="s">
        <v>12600</v>
      </c>
      <c r="D6924" s="209" t="s">
        <v>12601</v>
      </c>
      <c r="E6924" s="210" t="s">
        <v>357</v>
      </c>
      <c r="F6924" s="209" t="s">
        <v>357</v>
      </c>
      <c r="G6924" s="209">
        <v>95430</v>
      </c>
      <c r="H6924" s="209" t="s">
        <v>12619</v>
      </c>
      <c r="I6924" s="209" t="s">
        <v>11325</v>
      </c>
      <c r="J6924" s="209" t="s">
        <v>5389</v>
      </c>
      <c r="K6924" s="210">
        <v>0.4</v>
      </c>
      <c r="L6924" s="209" t="s">
        <v>5390</v>
      </c>
    </row>
    <row r="6925" spans="1:12" ht="13.5">
      <c r="A6925" s="209" t="s">
        <v>12598</v>
      </c>
      <c r="B6925" s="209" t="s">
        <v>12599</v>
      </c>
      <c r="C6925" s="209" t="s">
        <v>12600</v>
      </c>
      <c r="D6925" s="209" t="s">
        <v>12601</v>
      </c>
      <c r="E6925" s="210" t="s">
        <v>357</v>
      </c>
      <c r="F6925" s="209" t="s">
        <v>357</v>
      </c>
      <c r="G6925" s="209">
        <v>95875</v>
      </c>
      <c r="H6925" s="209" t="s">
        <v>12620</v>
      </c>
      <c r="I6925" s="209" t="s">
        <v>12394</v>
      </c>
      <c r="J6925" s="209" t="s">
        <v>5389</v>
      </c>
      <c r="K6925" s="210">
        <v>2.14</v>
      </c>
      <c r="L6925" s="209" t="s">
        <v>5390</v>
      </c>
    </row>
    <row r="6926" spans="1:12" ht="13.5">
      <c r="A6926" s="209" t="s">
        <v>12598</v>
      </c>
      <c r="B6926" s="209" t="s">
        <v>12599</v>
      </c>
      <c r="C6926" s="209" t="s">
        <v>12600</v>
      </c>
      <c r="D6926" s="209" t="s">
        <v>12601</v>
      </c>
      <c r="E6926" s="210" t="s">
        <v>357</v>
      </c>
      <c r="F6926" s="209" t="s">
        <v>357</v>
      </c>
      <c r="G6926" s="209">
        <v>95876</v>
      </c>
      <c r="H6926" s="209" t="s">
        <v>12621</v>
      </c>
      <c r="I6926" s="209" t="s">
        <v>12394</v>
      </c>
      <c r="J6926" s="209" t="s">
        <v>5389</v>
      </c>
      <c r="K6926" s="210">
        <v>1.82</v>
      </c>
      <c r="L6926" s="209" t="s">
        <v>5390</v>
      </c>
    </row>
    <row r="6927" spans="1:12" ht="13.5">
      <c r="A6927" s="209" t="s">
        <v>12598</v>
      </c>
      <c r="B6927" s="209" t="s">
        <v>12599</v>
      </c>
      <c r="C6927" s="209" t="s">
        <v>12600</v>
      </c>
      <c r="D6927" s="209" t="s">
        <v>12601</v>
      </c>
      <c r="E6927" s="210" t="s">
        <v>357</v>
      </c>
      <c r="F6927" s="209" t="s">
        <v>357</v>
      </c>
      <c r="G6927" s="209">
        <v>95877</v>
      </c>
      <c r="H6927" s="209" t="s">
        <v>12622</v>
      </c>
      <c r="I6927" s="209" t="s">
        <v>12394</v>
      </c>
      <c r="J6927" s="209" t="s">
        <v>5389</v>
      </c>
      <c r="K6927" s="210">
        <v>1.56</v>
      </c>
      <c r="L6927" s="209" t="s">
        <v>5390</v>
      </c>
    </row>
    <row r="6928" spans="1:12" ht="13.5">
      <c r="A6928" s="209" t="s">
        <v>12598</v>
      </c>
      <c r="B6928" s="209" t="s">
        <v>12599</v>
      </c>
      <c r="C6928" s="209" t="s">
        <v>12600</v>
      </c>
      <c r="D6928" s="209" t="s">
        <v>12601</v>
      </c>
      <c r="E6928" s="210" t="s">
        <v>357</v>
      </c>
      <c r="F6928" s="209" t="s">
        <v>357</v>
      </c>
      <c r="G6928" s="209">
        <v>95878</v>
      </c>
      <c r="H6928" s="209" t="s">
        <v>12623</v>
      </c>
      <c r="I6928" s="209" t="s">
        <v>11325</v>
      </c>
      <c r="J6928" s="209" t="s">
        <v>5389</v>
      </c>
      <c r="K6928" s="210">
        <v>1.43</v>
      </c>
      <c r="L6928" s="209" t="s">
        <v>5390</v>
      </c>
    </row>
    <row r="6929" spans="1:12" ht="13.5">
      <c r="A6929" s="209" t="s">
        <v>12598</v>
      </c>
      <c r="B6929" s="209" t="s">
        <v>12599</v>
      </c>
      <c r="C6929" s="209" t="s">
        <v>12600</v>
      </c>
      <c r="D6929" s="209" t="s">
        <v>12601</v>
      </c>
      <c r="E6929" s="210" t="s">
        <v>357</v>
      </c>
      <c r="F6929" s="209" t="s">
        <v>357</v>
      </c>
      <c r="G6929" s="209">
        <v>95879</v>
      </c>
      <c r="H6929" s="209" t="s">
        <v>12624</v>
      </c>
      <c r="I6929" s="209" t="s">
        <v>11325</v>
      </c>
      <c r="J6929" s="209" t="s">
        <v>5389</v>
      </c>
      <c r="K6929" s="210">
        <v>1.24</v>
      </c>
      <c r="L6929" s="209" t="s">
        <v>5390</v>
      </c>
    </row>
    <row r="6930" spans="1:12" ht="13.5">
      <c r="A6930" s="209" t="s">
        <v>12598</v>
      </c>
      <c r="B6930" s="209" t="s">
        <v>12599</v>
      </c>
      <c r="C6930" s="209" t="s">
        <v>12600</v>
      </c>
      <c r="D6930" s="209" t="s">
        <v>12601</v>
      </c>
      <c r="E6930" s="210" t="s">
        <v>357</v>
      </c>
      <c r="F6930" s="209" t="s">
        <v>357</v>
      </c>
      <c r="G6930" s="209">
        <v>95880</v>
      </c>
      <c r="H6930" s="209" t="s">
        <v>12625</v>
      </c>
      <c r="I6930" s="209" t="s">
        <v>11325</v>
      </c>
      <c r="J6930" s="209" t="s">
        <v>5389</v>
      </c>
      <c r="K6930" s="210">
        <v>1.05</v>
      </c>
      <c r="L6930" s="209" t="s">
        <v>5390</v>
      </c>
    </row>
    <row r="6931" spans="1:12" ht="13.5">
      <c r="A6931" s="209" t="s">
        <v>12598</v>
      </c>
      <c r="B6931" s="209" t="s">
        <v>12599</v>
      </c>
      <c r="C6931" s="209" t="s">
        <v>12600</v>
      </c>
      <c r="D6931" s="209" t="s">
        <v>12601</v>
      </c>
      <c r="E6931" s="210" t="s">
        <v>357</v>
      </c>
      <c r="F6931" s="209" t="s">
        <v>357</v>
      </c>
      <c r="G6931" s="209">
        <v>97912</v>
      </c>
      <c r="H6931" s="209" t="s">
        <v>12626</v>
      </c>
      <c r="I6931" s="209" t="s">
        <v>12394</v>
      </c>
      <c r="J6931" s="209" t="s">
        <v>5389</v>
      </c>
      <c r="K6931" s="210">
        <v>3.22</v>
      </c>
      <c r="L6931" s="209" t="s">
        <v>5390</v>
      </c>
    </row>
    <row r="6932" spans="1:12" ht="13.5">
      <c r="A6932" s="209" t="s">
        <v>12598</v>
      </c>
      <c r="B6932" s="209" t="s">
        <v>12599</v>
      </c>
      <c r="C6932" s="209" t="s">
        <v>12600</v>
      </c>
      <c r="D6932" s="209" t="s">
        <v>12601</v>
      </c>
      <c r="E6932" s="210" t="s">
        <v>357</v>
      </c>
      <c r="F6932" s="209" t="s">
        <v>357</v>
      </c>
      <c r="G6932" s="209">
        <v>97913</v>
      </c>
      <c r="H6932" s="209" t="s">
        <v>12627</v>
      </c>
      <c r="I6932" s="209" t="s">
        <v>12394</v>
      </c>
      <c r="J6932" s="209" t="s">
        <v>5389</v>
      </c>
      <c r="K6932" s="210">
        <v>2.8</v>
      </c>
      <c r="L6932" s="209" t="s">
        <v>5390</v>
      </c>
    </row>
    <row r="6933" spans="1:12" ht="13.5">
      <c r="A6933" s="209" t="s">
        <v>12598</v>
      </c>
      <c r="B6933" s="209" t="s">
        <v>12599</v>
      </c>
      <c r="C6933" s="209" t="s">
        <v>12600</v>
      </c>
      <c r="D6933" s="209" t="s">
        <v>12601</v>
      </c>
      <c r="E6933" s="210" t="s">
        <v>357</v>
      </c>
      <c r="F6933" s="209" t="s">
        <v>357</v>
      </c>
      <c r="G6933" s="209">
        <v>97914</v>
      </c>
      <c r="H6933" s="209" t="s">
        <v>12628</v>
      </c>
      <c r="I6933" s="209" t="s">
        <v>12394</v>
      </c>
      <c r="J6933" s="209" t="s">
        <v>5389</v>
      </c>
      <c r="K6933" s="210">
        <v>2.56</v>
      </c>
      <c r="L6933" s="209" t="s">
        <v>5390</v>
      </c>
    </row>
    <row r="6934" spans="1:12" ht="13.5">
      <c r="A6934" s="209" t="s">
        <v>12598</v>
      </c>
      <c r="B6934" s="209" t="s">
        <v>12599</v>
      </c>
      <c r="C6934" s="209" t="s">
        <v>12600</v>
      </c>
      <c r="D6934" s="209" t="s">
        <v>12601</v>
      </c>
      <c r="E6934" s="210" t="s">
        <v>357</v>
      </c>
      <c r="F6934" s="209" t="s">
        <v>357</v>
      </c>
      <c r="G6934" s="209">
        <v>97915</v>
      </c>
      <c r="H6934" s="209" t="s">
        <v>12629</v>
      </c>
      <c r="I6934" s="209" t="s">
        <v>12394</v>
      </c>
      <c r="J6934" s="209" t="s">
        <v>5389</v>
      </c>
      <c r="K6934" s="210">
        <v>1.02</v>
      </c>
      <c r="L6934" s="209" t="s">
        <v>5390</v>
      </c>
    </row>
    <row r="6935" spans="1:12" ht="13.5">
      <c r="A6935" s="209" t="s">
        <v>12598</v>
      </c>
      <c r="B6935" s="209" t="s">
        <v>12599</v>
      </c>
      <c r="C6935" s="209" t="s">
        <v>12600</v>
      </c>
      <c r="D6935" s="209" t="s">
        <v>12601</v>
      </c>
      <c r="E6935" s="210" t="s">
        <v>357</v>
      </c>
      <c r="F6935" s="209" t="s">
        <v>357</v>
      </c>
      <c r="G6935" s="209">
        <v>100937</v>
      </c>
      <c r="H6935" s="209" t="s">
        <v>12630</v>
      </c>
      <c r="I6935" s="209" t="s">
        <v>12394</v>
      </c>
      <c r="J6935" s="209" t="s">
        <v>5389</v>
      </c>
      <c r="K6935" s="210">
        <v>7.69</v>
      </c>
      <c r="L6935" s="209" t="s">
        <v>5390</v>
      </c>
    </row>
    <row r="6936" spans="1:12" ht="13.5">
      <c r="A6936" s="209" t="s">
        <v>12598</v>
      </c>
      <c r="B6936" s="209" t="s">
        <v>12599</v>
      </c>
      <c r="C6936" s="209" t="s">
        <v>12600</v>
      </c>
      <c r="D6936" s="209" t="s">
        <v>12601</v>
      </c>
      <c r="E6936" s="210" t="s">
        <v>357</v>
      </c>
      <c r="F6936" s="209" t="s">
        <v>357</v>
      </c>
      <c r="G6936" s="209">
        <v>100938</v>
      </c>
      <c r="H6936" s="209" t="s">
        <v>12631</v>
      </c>
      <c r="I6936" s="209" t="s">
        <v>12394</v>
      </c>
      <c r="J6936" s="209" t="s">
        <v>5389</v>
      </c>
      <c r="K6936" s="210">
        <v>6.43</v>
      </c>
      <c r="L6936" s="209" t="s">
        <v>5390</v>
      </c>
    </row>
    <row r="6937" spans="1:12" ht="13.5">
      <c r="A6937" s="209" t="s">
        <v>12598</v>
      </c>
      <c r="B6937" s="209" t="s">
        <v>12599</v>
      </c>
      <c r="C6937" s="209" t="s">
        <v>12600</v>
      </c>
      <c r="D6937" s="209" t="s">
        <v>12601</v>
      </c>
      <c r="E6937" s="210" t="s">
        <v>357</v>
      </c>
      <c r="F6937" s="209" t="s">
        <v>357</v>
      </c>
      <c r="G6937" s="209">
        <v>100939</v>
      </c>
      <c r="H6937" s="209" t="s">
        <v>12632</v>
      </c>
      <c r="I6937" s="209" t="s">
        <v>12394</v>
      </c>
      <c r="J6937" s="209" t="s">
        <v>5389</v>
      </c>
      <c r="K6937" s="210">
        <v>5.57</v>
      </c>
      <c r="L6937" s="209" t="s">
        <v>5390</v>
      </c>
    </row>
    <row r="6938" spans="1:12" ht="13.5">
      <c r="A6938" s="209" t="s">
        <v>12598</v>
      </c>
      <c r="B6938" s="209" t="s">
        <v>12599</v>
      </c>
      <c r="C6938" s="209" t="s">
        <v>12600</v>
      </c>
      <c r="D6938" s="209" t="s">
        <v>12601</v>
      </c>
      <c r="E6938" s="210" t="s">
        <v>357</v>
      </c>
      <c r="F6938" s="209" t="s">
        <v>357</v>
      </c>
      <c r="G6938" s="209">
        <v>100940</v>
      </c>
      <c r="H6938" s="209" t="s">
        <v>12633</v>
      </c>
      <c r="I6938" s="209" t="s">
        <v>12394</v>
      </c>
      <c r="J6938" s="209" t="s">
        <v>5389</v>
      </c>
      <c r="K6938" s="210">
        <v>4.75</v>
      </c>
      <c r="L6938" s="209" t="s">
        <v>5390</v>
      </c>
    </row>
    <row r="6939" spans="1:12" ht="13.5">
      <c r="A6939" s="209" t="s">
        <v>12598</v>
      </c>
      <c r="B6939" s="209" t="s">
        <v>12599</v>
      </c>
      <c r="C6939" s="209" t="s">
        <v>12600</v>
      </c>
      <c r="D6939" s="209" t="s">
        <v>12601</v>
      </c>
      <c r="E6939" s="210" t="s">
        <v>357</v>
      </c>
      <c r="F6939" s="209" t="s">
        <v>357</v>
      </c>
      <c r="G6939" s="209">
        <v>100941</v>
      </c>
      <c r="H6939" s="209" t="s">
        <v>12634</v>
      </c>
      <c r="I6939" s="209" t="s">
        <v>11325</v>
      </c>
      <c r="J6939" s="209" t="s">
        <v>5389</v>
      </c>
      <c r="K6939" s="210">
        <v>5.12</v>
      </c>
      <c r="L6939" s="209" t="s">
        <v>5390</v>
      </c>
    </row>
    <row r="6940" spans="1:12" ht="13.5">
      <c r="A6940" s="209" t="s">
        <v>12598</v>
      </c>
      <c r="B6940" s="209" t="s">
        <v>12599</v>
      </c>
      <c r="C6940" s="209" t="s">
        <v>12600</v>
      </c>
      <c r="D6940" s="209" t="s">
        <v>12601</v>
      </c>
      <c r="E6940" s="210" t="s">
        <v>357</v>
      </c>
      <c r="F6940" s="209" t="s">
        <v>357</v>
      </c>
      <c r="G6940" s="209">
        <v>100942</v>
      </c>
      <c r="H6940" s="209" t="s">
        <v>12635</v>
      </c>
      <c r="I6940" s="209" t="s">
        <v>11325</v>
      </c>
      <c r="J6940" s="209" t="s">
        <v>5389</v>
      </c>
      <c r="K6940" s="210">
        <v>4.29</v>
      </c>
      <c r="L6940" s="209" t="s">
        <v>5390</v>
      </c>
    </row>
    <row r="6941" spans="1:12" ht="13.5">
      <c r="A6941" s="209" t="s">
        <v>12598</v>
      </c>
      <c r="B6941" s="209" t="s">
        <v>12599</v>
      </c>
      <c r="C6941" s="209" t="s">
        <v>12600</v>
      </c>
      <c r="D6941" s="209" t="s">
        <v>12601</v>
      </c>
      <c r="E6941" s="210" t="s">
        <v>357</v>
      </c>
      <c r="F6941" s="209" t="s">
        <v>357</v>
      </c>
      <c r="G6941" s="209">
        <v>100943</v>
      </c>
      <c r="H6941" s="209" t="s">
        <v>12636</v>
      </c>
      <c r="I6941" s="209" t="s">
        <v>11325</v>
      </c>
      <c r="J6941" s="209" t="s">
        <v>5389</v>
      </c>
      <c r="K6941" s="210">
        <v>3.7</v>
      </c>
      <c r="L6941" s="209" t="s">
        <v>5390</v>
      </c>
    </row>
    <row r="6942" spans="1:12" ht="13.5">
      <c r="A6942" s="209" t="s">
        <v>12598</v>
      </c>
      <c r="B6942" s="209" t="s">
        <v>12599</v>
      </c>
      <c r="C6942" s="209" t="s">
        <v>12600</v>
      </c>
      <c r="D6942" s="209" t="s">
        <v>12601</v>
      </c>
      <c r="E6942" s="210" t="s">
        <v>357</v>
      </c>
      <c r="F6942" s="209" t="s">
        <v>357</v>
      </c>
      <c r="G6942" s="209">
        <v>100944</v>
      </c>
      <c r="H6942" s="209" t="s">
        <v>12637</v>
      </c>
      <c r="I6942" s="209" t="s">
        <v>11325</v>
      </c>
      <c r="J6942" s="209" t="s">
        <v>5389</v>
      </c>
      <c r="K6942" s="210">
        <v>3.17</v>
      </c>
      <c r="L6942" s="209" t="s">
        <v>5390</v>
      </c>
    </row>
    <row r="6943" spans="1:12" ht="13.5">
      <c r="A6943" s="209" t="s">
        <v>12598</v>
      </c>
      <c r="B6943" s="209" t="s">
        <v>12599</v>
      </c>
      <c r="C6943" s="209" t="s">
        <v>12600</v>
      </c>
      <c r="D6943" s="209" t="s">
        <v>12601</v>
      </c>
      <c r="E6943" s="210" t="s">
        <v>357</v>
      </c>
      <c r="F6943" s="209" t="s">
        <v>357</v>
      </c>
      <c r="G6943" s="209">
        <v>100945</v>
      </c>
      <c r="H6943" s="209" t="s">
        <v>12638</v>
      </c>
      <c r="I6943" s="209" t="s">
        <v>11325</v>
      </c>
      <c r="J6943" s="209" t="s">
        <v>5389</v>
      </c>
      <c r="K6943" s="210">
        <v>2.41</v>
      </c>
      <c r="L6943" s="209" t="s">
        <v>5390</v>
      </c>
    </row>
    <row r="6944" spans="1:12" ht="13.5">
      <c r="A6944" s="209" t="s">
        <v>12598</v>
      </c>
      <c r="B6944" s="209" t="s">
        <v>12599</v>
      </c>
      <c r="C6944" s="209" t="s">
        <v>12600</v>
      </c>
      <c r="D6944" s="209" t="s">
        <v>12601</v>
      </c>
      <c r="E6944" s="210" t="s">
        <v>357</v>
      </c>
      <c r="F6944" s="209" t="s">
        <v>357</v>
      </c>
      <c r="G6944" s="209">
        <v>100946</v>
      </c>
      <c r="H6944" s="209" t="s">
        <v>12639</v>
      </c>
      <c r="I6944" s="209" t="s">
        <v>11325</v>
      </c>
      <c r="J6944" s="209" t="s">
        <v>5389</v>
      </c>
      <c r="K6944" s="210">
        <v>2.08</v>
      </c>
      <c r="L6944" s="209" t="s">
        <v>5390</v>
      </c>
    </row>
    <row r="6945" spans="1:12" ht="13.5">
      <c r="A6945" s="209" t="s">
        <v>12598</v>
      </c>
      <c r="B6945" s="209" t="s">
        <v>12599</v>
      </c>
      <c r="C6945" s="209" t="s">
        <v>12600</v>
      </c>
      <c r="D6945" s="209" t="s">
        <v>12601</v>
      </c>
      <c r="E6945" s="210" t="s">
        <v>357</v>
      </c>
      <c r="F6945" s="209" t="s">
        <v>357</v>
      </c>
      <c r="G6945" s="209">
        <v>100947</v>
      </c>
      <c r="H6945" s="209" t="s">
        <v>12640</v>
      </c>
      <c r="I6945" s="209" t="s">
        <v>11325</v>
      </c>
      <c r="J6945" s="209" t="s">
        <v>5389</v>
      </c>
      <c r="K6945" s="210">
        <v>1.92</v>
      </c>
      <c r="L6945" s="209" t="s">
        <v>5390</v>
      </c>
    </row>
    <row r="6946" spans="1:12" ht="13.5">
      <c r="A6946" s="209" t="s">
        <v>12598</v>
      </c>
      <c r="B6946" s="209" t="s">
        <v>12599</v>
      </c>
      <c r="C6946" s="209" t="s">
        <v>12600</v>
      </c>
      <c r="D6946" s="209" t="s">
        <v>12601</v>
      </c>
      <c r="E6946" s="210" t="s">
        <v>357</v>
      </c>
      <c r="F6946" s="209" t="s">
        <v>357</v>
      </c>
      <c r="G6946" s="209">
        <v>100948</v>
      </c>
      <c r="H6946" s="209" t="s">
        <v>12641</v>
      </c>
      <c r="I6946" s="209" t="s">
        <v>11325</v>
      </c>
      <c r="J6946" s="209" t="s">
        <v>5389</v>
      </c>
      <c r="K6946" s="210">
        <v>0.76</v>
      </c>
      <c r="L6946" s="209" t="s">
        <v>5390</v>
      </c>
    </row>
    <row r="6947" spans="1:12" ht="13.5">
      <c r="A6947" s="209" t="s">
        <v>12598</v>
      </c>
      <c r="B6947" s="209" t="s">
        <v>12599</v>
      </c>
      <c r="C6947" s="209" t="s">
        <v>12600</v>
      </c>
      <c r="D6947" s="209" t="s">
        <v>12601</v>
      </c>
      <c r="E6947" s="210" t="s">
        <v>357</v>
      </c>
      <c r="F6947" s="209" t="s">
        <v>357</v>
      </c>
      <c r="G6947" s="209">
        <v>100949</v>
      </c>
      <c r="H6947" s="209" t="s">
        <v>12642</v>
      </c>
      <c r="I6947" s="209" t="s">
        <v>11325</v>
      </c>
      <c r="J6947" s="209" t="s">
        <v>5389</v>
      </c>
      <c r="K6947" s="210">
        <v>5.73</v>
      </c>
      <c r="L6947" s="209" t="s">
        <v>5390</v>
      </c>
    </row>
    <row r="6948" spans="1:12" ht="13.5">
      <c r="A6948" s="209" t="s">
        <v>12598</v>
      </c>
      <c r="B6948" s="209" t="s">
        <v>12599</v>
      </c>
      <c r="C6948" s="209" t="s">
        <v>12600</v>
      </c>
      <c r="D6948" s="209" t="s">
        <v>12601</v>
      </c>
      <c r="E6948" s="210" t="s">
        <v>357</v>
      </c>
      <c r="F6948" s="209" t="s">
        <v>357</v>
      </c>
      <c r="G6948" s="209">
        <v>100950</v>
      </c>
      <c r="H6948" s="209" t="s">
        <v>12643</v>
      </c>
      <c r="I6948" s="209" t="s">
        <v>11325</v>
      </c>
      <c r="J6948" s="209" t="s">
        <v>5389</v>
      </c>
      <c r="K6948" s="210">
        <v>3.05</v>
      </c>
      <c r="L6948" s="209" t="s">
        <v>5390</v>
      </c>
    </row>
    <row r="6949" spans="1:12" ht="13.5">
      <c r="A6949" s="209" t="s">
        <v>12598</v>
      </c>
      <c r="B6949" s="209" t="s">
        <v>12599</v>
      </c>
      <c r="C6949" s="209" t="s">
        <v>12600</v>
      </c>
      <c r="D6949" s="209" t="s">
        <v>12601</v>
      </c>
      <c r="E6949" s="210" t="s">
        <v>357</v>
      </c>
      <c r="F6949" s="209" t="s">
        <v>357</v>
      </c>
      <c r="G6949" s="209">
        <v>100951</v>
      </c>
      <c r="H6949" s="209" t="s">
        <v>12644</v>
      </c>
      <c r="I6949" s="209" t="s">
        <v>11325</v>
      </c>
      <c r="J6949" s="209" t="s">
        <v>5389</v>
      </c>
      <c r="K6949" s="210">
        <v>2.63</v>
      </c>
      <c r="L6949" s="209" t="s">
        <v>5390</v>
      </c>
    </row>
    <row r="6950" spans="1:12" ht="13.5">
      <c r="A6950" s="209" t="s">
        <v>12598</v>
      </c>
      <c r="B6950" s="209" t="s">
        <v>12599</v>
      </c>
      <c r="C6950" s="209" t="s">
        <v>12600</v>
      </c>
      <c r="D6950" s="209" t="s">
        <v>12601</v>
      </c>
      <c r="E6950" s="210" t="s">
        <v>357</v>
      </c>
      <c r="F6950" s="209" t="s">
        <v>357</v>
      </c>
      <c r="G6950" s="209">
        <v>100952</v>
      </c>
      <c r="H6950" s="209" t="s">
        <v>12645</v>
      </c>
      <c r="I6950" s="209" t="s">
        <v>11325</v>
      </c>
      <c r="J6950" s="209" t="s">
        <v>5389</v>
      </c>
      <c r="K6950" s="210">
        <v>2.42</v>
      </c>
      <c r="L6950" s="209" t="s">
        <v>5390</v>
      </c>
    </row>
    <row r="6951" spans="1:12" ht="13.5">
      <c r="A6951" s="209" t="s">
        <v>12598</v>
      </c>
      <c r="B6951" s="209" t="s">
        <v>12599</v>
      </c>
      <c r="C6951" s="209" t="s">
        <v>12600</v>
      </c>
      <c r="D6951" s="209" t="s">
        <v>12601</v>
      </c>
      <c r="E6951" s="210" t="s">
        <v>357</v>
      </c>
      <c r="F6951" s="209" t="s">
        <v>357</v>
      </c>
      <c r="G6951" s="209">
        <v>100953</v>
      </c>
      <c r="H6951" s="209" t="s">
        <v>12646</v>
      </c>
      <c r="I6951" s="209" t="s">
        <v>11325</v>
      </c>
      <c r="J6951" s="209" t="s">
        <v>5389</v>
      </c>
      <c r="K6951" s="210">
        <v>0.96</v>
      </c>
      <c r="L6951" s="209" t="s">
        <v>5390</v>
      </c>
    </row>
    <row r="6952" spans="1:12" ht="13.5">
      <c r="A6952" s="209" t="s">
        <v>12598</v>
      </c>
      <c r="B6952" s="209" t="s">
        <v>12599</v>
      </c>
      <c r="C6952" s="209" t="s">
        <v>12600</v>
      </c>
      <c r="D6952" s="209" t="s">
        <v>12601</v>
      </c>
      <c r="E6952" s="210" t="s">
        <v>357</v>
      </c>
      <c r="F6952" s="209" t="s">
        <v>357</v>
      </c>
      <c r="G6952" s="209">
        <v>100954</v>
      </c>
      <c r="H6952" s="209" t="s">
        <v>12647</v>
      </c>
      <c r="I6952" s="209" t="s">
        <v>11325</v>
      </c>
      <c r="J6952" s="209" t="s">
        <v>5389</v>
      </c>
      <c r="K6952" s="210">
        <v>7.27</v>
      </c>
      <c r="L6952" s="209" t="s">
        <v>5390</v>
      </c>
    </row>
    <row r="6953" spans="1:12" ht="13.5">
      <c r="A6953" s="209" t="s">
        <v>12598</v>
      </c>
      <c r="B6953" s="209" t="s">
        <v>12599</v>
      </c>
      <c r="C6953" s="209" t="s">
        <v>12600</v>
      </c>
      <c r="D6953" s="209" t="s">
        <v>12601</v>
      </c>
      <c r="E6953" s="210" t="s">
        <v>357</v>
      </c>
      <c r="F6953" s="209" t="s">
        <v>357</v>
      </c>
      <c r="G6953" s="209">
        <v>100955</v>
      </c>
      <c r="H6953" s="209" t="s">
        <v>12648</v>
      </c>
      <c r="I6953" s="209" t="s">
        <v>12394</v>
      </c>
      <c r="J6953" s="209" t="s">
        <v>5389</v>
      </c>
      <c r="K6953" s="210">
        <v>4.16</v>
      </c>
      <c r="L6953" s="209" t="s">
        <v>5390</v>
      </c>
    </row>
    <row r="6954" spans="1:12" ht="13.5">
      <c r="A6954" s="209" t="s">
        <v>12598</v>
      </c>
      <c r="B6954" s="209" t="s">
        <v>12599</v>
      </c>
      <c r="C6954" s="209" t="s">
        <v>12600</v>
      </c>
      <c r="D6954" s="209" t="s">
        <v>12601</v>
      </c>
      <c r="E6954" s="210" t="s">
        <v>357</v>
      </c>
      <c r="F6954" s="209" t="s">
        <v>357</v>
      </c>
      <c r="G6954" s="209">
        <v>100956</v>
      </c>
      <c r="H6954" s="209" t="s">
        <v>12649</v>
      </c>
      <c r="I6954" s="209" t="s">
        <v>12394</v>
      </c>
      <c r="J6954" s="209" t="s">
        <v>5389</v>
      </c>
      <c r="K6954" s="210">
        <v>3.61</v>
      </c>
      <c r="L6954" s="209" t="s">
        <v>5390</v>
      </c>
    </row>
    <row r="6955" spans="1:12" ht="13.5">
      <c r="A6955" s="209" t="s">
        <v>12598</v>
      </c>
      <c r="B6955" s="209" t="s">
        <v>12599</v>
      </c>
      <c r="C6955" s="209" t="s">
        <v>12600</v>
      </c>
      <c r="D6955" s="209" t="s">
        <v>12601</v>
      </c>
      <c r="E6955" s="210" t="s">
        <v>357</v>
      </c>
      <c r="F6955" s="209" t="s">
        <v>357</v>
      </c>
      <c r="G6955" s="209">
        <v>100957</v>
      </c>
      <c r="H6955" s="209" t="s">
        <v>12650</v>
      </c>
      <c r="I6955" s="209" t="s">
        <v>12394</v>
      </c>
      <c r="J6955" s="209" t="s">
        <v>5389</v>
      </c>
      <c r="K6955" s="210">
        <v>3.3</v>
      </c>
      <c r="L6955" s="209" t="s">
        <v>5390</v>
      </c>
    </row>
    <row r="6956" spans="1:12" ht="13.5">
      <c r="A6956" s="209" t="s">
        <v>12598</v>
      </c>
      <c r="B6956" s="209" t="s">
        <v>12599</v>
      </c>
      <c r="C6956" s="209" t="s">
        <v>12600</v>
      </c>
      <c r="D6956" s="209" t="s">
        <v>12601</v>
      </c>
      <c r="E6956" s="210" t="s">
        <v>357</v>
      </c>
      <c r="F6956" s="209" t="s">
        <v>357</v>
      </c>
      <c r="G6956" s="209">
        <v>100958</v>
      </c>
      <c r="H6956" s="209" t="s">
        <v>12651</v>
      </c>
      <c r="I6956" s="209" t="s">
        <v>12394</v>
      </c>
      <c r="J6956" s="209" t="s">
        <v>5389</v>
      </c>
      <c r="K6956" s="210">
        <v>1.32</v>
      </c>
      <c r="L6956" s="209" t="s">
        <v>5390</v>
      </c>
    </row>
    <row r="6957" spans="1:12" ht="13.5">
      <c r="A6957" s="209" t="s">
        <v>12598</v>
      </c>
      <c r="B6957" s="209" t="s">
        <v>12599</v>
      </c>
      <c r="C6957" s="209" t="s">
        <v>12600</v>
      </c>
      <c r="D6957" s="209" t="s">
        <v>12601</v>
      </c>
      <c r="E6957" s="210" t="s">
        <v>357</v>
      </c>
      <c r="F6957" s="209" t="s">
        <v>357</v>
      </c>
      <c r="G6957" s="209">
        <v>100959</v>
      </c>
      <c r="H6957" s="209" t="s">
        <v>12652</v>
      </c>
      <c r="I6957" s="209" t="s">
        <v>12394</v>
      </c>
      <c r="J6957" s="209" t="s">
        <v>5389</v>
      </c>
      <c r="K6957" s="210">
        <v>9.92</v>
      </c>
      <c r="L6957" s="209" t="s">
        <v>5390</v>
      </c>
    </row>
    <row r="6958" spans="1:12" ht="13.5">
      <c r="A6958" s="209" t="s">
        <v>12598</v>
      </c>
      <c r="B6958" s="209" t="s">
        <v>12599</v>
      </c>
      <c r="C6958" s="209" t="s">
        <v>12600</v>
      </c>
      <c r="D6958" s="209" t="s">
        <v>12601</v>
      </c>
      <c r="E6958" s="210" t="s">
        <v>357</v>
      </c>
      <c r="F6958" s="209" t="s">
        <v>357</v>
      </c>
      <c r="G6958" s="209">
        <v>100960</v>
      </c>
      <c r="H6958" s="209" t="s">
        <v>12653</v>
      </c>
      <c r="I6958" s="209" t="s">
        <v>12394</v>
      </c>
      <c r="J6958" s="209" t="s">
        <v>5389</v>
      </c>
      <c r="K6958" s="210">
        <v>3.12</v>
      </c>
      <c r="L6958" s="209" t="s">
        <v>5390</v>
      </c>
    </row>
    <row r="6959" spans="1:12" ht="13.5">
      <c r="A6959" s="209" t="s">
        <v>12598</v>
      </c>
      <c r="B6959" s="209" t="s">
        <v>12599</v>
      </c>
      <c r="C6959" s="209" t="s">
        <v>12600</v>
      </c>
      <c r="D6959" s="209" t="s">
        <v>12601</v>
      </c>
      <c r="E6959" s="210" t="s">
        <v>357</v>
      </c>
      <c r="F6959" s="209" t="s">
        <v>357</v>
      </c>
      <c r="G6959" s="209">
        <v>100961</v>
      </c>
      <c r="H6959" s="209" t="s">
        <v>12654</v>
      </c>
      <c r="I6959" s="209" t="s">
        <v>12394</v>
      </c>
      <c r="J6959" s="209" t="s">
        <v>5389</v>
      </c>
      <c r="K6959" s="210">
        <v>2.7</v>
      </c>
      <c r="L6959" s="209" t="s">
        <v>5390</v>
      </c>
    </row>
    <row r="6960" spans="1:12" ht="13.5">
      <c r="A6960" s="209" t="s">
        <v>12598</v>
      </c>
      <c r="B6960" s="209" t="s">
        <v>12599</v>
      </c>
      <c r="C6960" s="209" t="s">
        <v>12600</v>
      </c>
      <c r="D6960" s="209" t="s">
        <v>12601</v>
      </c>
      <c r="E6960" s="210" t="s">
        <v>357</v>
      </c>
      <c r="F6960" s="209" t="s">
        <v>357</v>
      </c>
      <c r="G6960" s="209">
        <v>100962</v>
      </c>
      <c r="H6960" s="209" t="s">
        <v>12655</v>
      </c>
      <c r="I6960" s="209" t="s">
        <v>12394</v>
      </c>
      <c r="J6960" s="209" t="s">
        <v>5389</v>
      </c>
      <c r="K6960" s="210">
        <v>2.46</v>
      </c>
      <c r="L6960" s="209" t="s">
        <v>5390</v>
      </c>
    </row>
    <row r="6961" spans="1:12" ht="13.5">
      <c r="A6961" s="209" t="s">
        <v>12598</v>
      </c>
      <c r="B6961" s="209" t="s">
        <v>12599</v>
      </c>
      <c r="C6961" s="209" t="s">
        <v>12600</v>
      </c>
      <c r="D6961" s="209" t="s">
        <v>12601</v>
      </c>
      <c r="E6961" s="210" t="s">
        <v>357</v>
      </c>
      <c r="F6961" s="209" t="s">
        <v>357</v>
      </c>
      <c r="G6961" s="209">
        <v>100963</v>
      </c>
      <c r="H6961" s="209" t="s">
        <v>12656</v>
      </c>
      <c r="I6961" s="209" t="s">
        <v>12394</v>
      </c>
      <c r="J6961" s="209" t="s">
        <v>5389</v>
      </c>
      <c r="K6961" s="210">
        <v>0.97</v>
      </c>
      <c r="L6961" s="209" t="s">
        <v>5390</v>
      </c>
    </row>
    <row r="6962" spans="1:12" ht="13.5">
      <c r="A6962" s="209" t="s">
        <v>12598</v>
      </c>
      <c r="B6962" s="209" t="s">
        <v>12599</v>
      </c>
      <c r="C6962" s="209" t="s">
        <v>12600</v>
      </c>
      <c r="D6962" s="209" t="s">
        <v>12601</v>
      </c>
      <c r="E6962" s="210" t="s">
        <v>357</v>
      </c>
      <c r="F6962" s="209" t="s">
        <v>357</v>
      </c>
      <c r="G6962" s="209">
        <v>100964</v>
      </c>
      <c r="H6962" s="209" t="s">
        <v>12657</v>
      </c>
      <c r="I6962" s="209" t="s">
        <v>12394</v>
      </c>
      <c r="J6962" s="209" t="s">
        <v>5389</v>
      </c>
      <c r="K6962" s="210">
        <v>7.49</v>
      </c>
      <c r="L6962" s="209" t="s">
        <v>5390</v>
      </c>
    </row>
    <row r="6963" spans="1:12" ht="13.5">
      <c r="A6963" s="209" t="s">
        <v>12598</v>
      </c>
      <c r="B6963" s="209" t="s">
        <v>12599</v>
      </c>
      <c r="C6963" s="209" t="s">
        <v>12600</v>
      </c>
      <c r="D6963" s="209" t="s">
        <v>12601</v>
      </c>
      <c r="E6963" s="210" t="s">
        <v>357</v>
      </c>
      <c r="F6963" s="209" t="s">
        <v>357</v>
      </c>
      <c r="G6963" s="209">
        <v>100973</v>
      </c>
      <c r="H6963" s="209" t="s">
        <v>12658</v>
      </c>
      <c r="I6963" s="209" t="s">
        <v>152</v>
      </c>
      <c r="J6963" s="209" t="s">
        <v>5389</v>
      </c>
      <c r="K6963" s="210">
        <v>7.59</v>
      </c>
      <c r="L6963" s="209" t="s">
        <v>5390</v>
      </c>
    </row>
    <row r="6964" spans="1:12" ht="13.5">
      <c r="A6964" s="209" t="s">
        <v>12598</v>
      </c>
      <c r="B6964" s="209" t="s">
        <v>12599</v>
      </c>
      <c r="C6964" s="209" t="s">
        <v>12600</v>
      </c>
      <c r="D6964" s="209" t="s">
        <v>12601</v>
      </c>
      <c r="E6964" s="210" t="s">
        <v>357</v>
      </c>
      <c r="F6964" s="209" t="s">
        <v>357</v>
      </c>
      <c r="G6964" s="209">
        <v>100974</v>
      </c>
      <c r="H6964" s="209" t="s">
        <v>12659</v>
      </c>
      <c r="I6964" s="209" t="s">
        <v>152</v>
      </c>
      <c r="J6964" s="209" t="s">
        <v>5389</v>
      </c>
      <c r="K6964" s="210">
        <v>7.35</v>
      </c>
      <c r="L6964" s="209" t="s">
        <v>5390</v>
      </c>
    </row>
    <row r="6965" spans="1:12" ht="13.5">
      <c r="A6965" s="209" t="s">
        <v>12598</v>
      </c>
      <c r="B6965" s="209" t="s">
        <v>12599</v>
      </c>
      <c r="C6965" s="209" t="s">
        <v>12600</v>
      </c>
      <c r="D6965" s="209" t="s">
        <v>12601</v>
      </c>
      <c r="E6965" s="210" t="s">
        <v>357</v>
      </c>
      <c r="F6965" s="209" t="s">
        <v>357</v>
      </c>
      <c r="G6965" s="209">
        <v>100975</v>
      </c>
      <c r="H6965" s="209" t="s">
        <v>12660</v>
      </c>
      <c r="I6965" s="209" t="s">
        <v>152</v>
      </c>
      <c r="J6965" s="209" t="s">
        <v>5389</v>
      </c>
      <c r="K6965" s="210">
        <v>7.33</v>
      </c>
      <c r="L6965" s="209" t="s">
        <v>5390</v>
      </c>
    </row>
    <row r="6966" spans="1:12" ht="13.5">
      <c r="A6966" s="209" t="s">
        <v>12598</v>
      </c>
      <c r="B6966" s="209" t="s">
        <v>12599</v>
      </c>
      <c r="C6966" s="209" t="s">
        <v>12661</v>
      </c>
      <c r="D6966" s="209" t="s">
        <v>12662</v>
      </c>
      <c r="E6966" s="210" t="s">
        <v>357</v>
      </c>
      <c r="F6966" s="209" t="s">
        <v>357</v>
      </c>
      <c r="G6966" s="209">
        <v>100965</v>
      </c>
      <c r="H6966" s="209" t="s">
        <v>12663</v>
      </c>
      <c r="I6966" s="209" t="s">
        <v>11325</v>
      </c>
      <c r="J6966" s="209" t="s">
        <v>5389</v>
      </c>
      <c r="K6966" s="210">
        <v>1.49</v>
      </c>
      <c r="L6966" s="209" t="s">
        <v>5390</v>
      </c>
    </row>
    <row r="6967" spans="1:12" ht="13.5">
      <c r="A6967" s="209" t="s">
        <v>12598</v>
      </c>
      <c r="B6967" s="209" t="s">
        <v>12599</v>
      </c>
      <c r="C6967" s="209" t="s">
        <v>12661</v>
      </c>
      <c r="D6967" s="209" t="s">
        <v>12662</v>
      </c>
      <c r="E6967" s="210" t="s">
        <v>357</v>
      </c>
      <c r="F6967" s="209" t="s">
        <v>357</v>
      </c>
      <c r="G6967" s="209">
        <v>100966</v>
      </c>
      <c r="H6967" s="209" t="s">
        <v>12664</v>
      </c>
      <c r="I6967" s="209" t="s">
        <v>11325</v>
      </c>
      <c r="J6967" s="209" t="s">
        <v>5389</v>
      </c>
      <c r="K6967" s="210">
        <v>1.29</v>
      </c>
      <c r="L6967" s="209" t="s">
        <v>5390</v>
      </c>
    </row>
    <row r="6968" spans="1:12" ht="13.5">
      <c r="A6968" s="209" t="s">
        <v>12598</v>
      </c>
      <c r="B6968" s="209" t="s">
        <v>12599</v>
      </c>
      <c r="C6968" s="209" t="s">
        <v>12661</v>
      </c>
      <c r="D6968" s="209" t="s">
        <v>12662</v>
      </c>
      <c r="E6968" s="210" t="s">
        <v>357</v>
      </c>
      <c r="F6968" s="209" t="s">
        <v>357</v>
      </c>
      <c r="G6968" s="209">
        <v>100969</v>
      </c>
      <c r="H6968" s="209" t="s">
        <v>12665</v>
      </c>
      <c r="I6968" s="209" t="s">
        <v>11325</v>
      </c>
      <c r="J6968" s="209" t="s">
        <v>5389</v>
      </c>
      <c r="K6968" s="210">
        <v>1.95</v>
      </c>
      <c r="L6968" s="209" t="s">
        <v>5390</v>
      </c>
    </row>
    <row r="6969" spans="1:12" ht="13.5">
      <c r="A6969" s="209" t="s">
        <v>12598</v>
      </c>
      <c r="B6969" s="209" t="s">
        <v>12599</v>
      </c>
      <c r="C6969" s="209" t="s">
        <v>12661</v>
      </c>
      <c r="D6969" s="209" t="s">
        <v>12662</v>
      </c>
      <c r="E6969" s="210" t="s">
        <v>357</v>
      </c>
      <c r="F6969" s="209" t="s">
        <v>357</v>
      </c>
      <c r="G6969" s="209">
        <v>100970</v>
      </c>
      <c r="H6969" s="209" t="s">
        <v>12666</v>
      </c>
      <c r="I6969" s="209" t="s">
        <v>11325</v>
      </c>
      <c r="J6969" s="209" t="s">
        <v>5389</v>
      </c>
      <c r="K6969" s="210">
        <v>1.65</v>
      </c>
      <c r="L6969" s="209" t="s">
        <v>5390</v>
      </c>
    </row>
    <row r="6970" spans="1:12" ht="13.5">
      <c r="A6970" s="209" t="s">
        <v>12598</v>
      </c>
      <c r="B6970" s="209" t="s">
        <v>12599</v>
      </c>
      <c r="C6970" s="209" t="s">
        <v>12661</v>
      </c>
      <c r="D6970" s="209" t="s">
        <v>12662</v>
      </c>
      <c r="E6970" s="210" t="s">
        <v>357</v>
      </c>
      <c r="F6970" s="209" t="s">
        <v>357</v>
      </c>
      <c r="G6970" s="209">
        <v>102330</v>
      </c>
      <c r="H6970" s="209" t="s">
        <v>12667</v>
      </c>
      <c r="I6970" s="209" t="s">
        <v>11325</v>
      </c>
      <c r="J6970" s="209" t="s">
        <v>5389</v>
      </c>
      <c r="K6970" s="210">
        <v>1.2</v>
      </c>
      <c r="L6970" s="209" t="s">
        <v>5390</v>
      </c>
    </row>
    <row r="6971" spans="1:12" ht="13.5">
      <c r="A6971" s="209" t="s">
        <v>12598</v>
      </c>
      <c r="B6971" s="209" t="s">
        <v>12599</v>
      </c>
      <c r="C6971" s="209" t="s">
        <v>12661</v>
      </c>
      <c r="D6971" s="209" t="s">
        <v>12662</v>
      </c>
      <c r="E6971" s="210" t="s">
        <v>357</v>
      </c>
      <c r="F6971" s="209" t="s">
        <v>357</v>
      </c>
      <c r="G6971" s="209">
        <v>102331</v>
      </c>
      <c r="H6971" s="209" t="s">
        <v>12668</v>
      </c>
      <c r="I6971" s="209" t="s">
        <v>11325</v>
      </c>
      <c r="J6971" s="209" t="s">
        <v>5389</v>
      </c>
      <c r="K6971" s="210">
        <v>0.46</v>
      </c>
      <c r="L6971" s="209" t="s">
        <v>5390</v>
      </c>
    </row>
    <row r="6972" spans="1:12" ht="13.5">
      <c r="A6972" s="209" t="s">
        <v>12598</v>
      </c>
      <c r="B6972" s="209" t="s">
        <v>12599</v>
      </c>
      <c r="C6972" s="209" t="s">
        <v>12661</v>
      </c>
      <c r="D6972" s="209" t="s">
        <v>12662</v>
      </c>
      <c r="E6972" s="210" t="s">
        <v>357</v>
      </c>
      <c r="F6972" s="209" t="s">
        <v>357</v>
      </c>
      <c r="G6972" s="209">
        <v>102332</v>
      </c>
      <c r="H6972" s="209" t="s">
        <v>12669</v>
      </c>
      <c r="I6972" s="209" t="s">
        <v>11325</v>
      </c>
      <c r="J6972" s="209" t="s">
        <v>5389</v>
      </c>
      <c r="K6972" s="210">
        <v>1.54</v>
      </c>
      <c r="L6972" s="209" t="s">
        <v>5390</v>
      </c>
    </row>
    <row r="6973" spans="1:12" ht="13.5">
      <c r="A6973" s="209" t="s">
        <v>12598</v>
      </c>
      <c r="B6973" s="209" t="s">
        <v>12599</v>
      </c>
      <c r="C6973" s="209" t="s">
        <v>12661</v>
      </c>
      <c r="D6973" s="209" t="s">
        <v>12662</v>
      </c>
      <c r="E6973" s="210" t="s">
        <v>357</v>
      </c>
      <c r="F6973" s="209" t="s">
        <v>357</v>
      </c>
      <c r="G6973" s="209">
        <v>102333</v>
      </c>
      <c r="H6973" s="209" t="s">
        <v>12670</v>
      </c>
      <c r="I6973" s="209" t="s">
        <v>11325</v>
      </c>
      <c r="J6973" s="209" t="s">
        <v>5389</v>
      </c>
      <c r="K6973" s="210">
        <v>0.62</v>
      </c>
      <c r="L6973" s="209" t="s">
        <v>5390</v>
      </c>
    </row>
    <row r="6974" spans="1:12" ht="13.5">
      <c r="A6974" s="209" t="s">
        <v>12598</v>
      </c>
      <c r="B6974" s="209" t="s">
        <v>12599</v>
      </c>
      <c r="C6974" s="209" t="s">
        <v>12671</v>
      </c>
      <c r="D6974" s="209" t="s">
        <v>12672</v>
      </c>
      <c r="E6974" s="210" t="s">
        <v>357</v>
      </c>
      <c r="F6974" s="209" t="s">
        <v>357</v>
      </c>
      <c r="G6974" s="209">
        <v>101019</v>
      </c>
      <c r="H6974" s="209" t="s">
        <v>12673</v>
      </c>
      <c r="I6974" s="209" t="s">
        <v>12674</v>
      </c>
      <c r="J6974" s="209" t="s">
        <v>5389</v>
      </c>
      <c r="K6974" s="210">
        <v>482.9</v>
      </c>
      <c r="L6974" s="209" t="s">
        <v>5390</v>
      </c>
    </row>
    <row r="6975" spans="1:12" ht="13.5">
      <c r="A6975" s="209" t="s">
        <v>12598</v>
      </c>
      <c r="B6975" s="209" t="s">
        <v>12599</v>
      </c>
      <c r="C6975" s="209" t="s">
        <v>12671</v>
      </c>
      <c r="D6975" s="209" t="s">
        <v>12672</v>
      </c>
      <c r="E6975" s="210" t="s">
        <v>357</v>
      </c>
      <c r="F6975" s="209" t="s">
        <v>357</v>
      </c>
      <c r="G6975" s="209">
        <v>101479</v>
      </c>
      <c r="H6975" s="209" t="s">
        <v>12675</v>
      </c>
      <c r="I6975" s="209" t="s">
        <v>12674</v>
      </c>
      <c r="J6975" s="209" t="s">
        <v>5389</v>
      </c>
      <c r="K6975" s="210">
        <v>140.68</v>
      </c>
      <c r="L6975" s="209" t="s">
        <v>5390</v>
      </c>
    </row>
    <row r="6976" spans="1:12" ht="13.5">
      <c r="A6976" s="209" t="s">
        <v>12598</v>
      </c>
      <c r="B6976" s="209" t="s">
        <v>12599</v>
      </c>
      <c r="C6976" s="209" t="s">
        <v>12671</v>
      </c>
      <c r="D6976" s="209" t="s">
        <v>12672</v>
      </c>
      <c r="E6976" s="210" t="s">
        <v>357</v>
      </c>
      <c r="F6976" s="209" t="s">
        <v>357</v>
      </c>
      <c r="G6976" s="209">
        <v>102568</v>
      </c>
      <c r="H6976" s="209" t="s">
        <v>12676</v>
      </c>
      <c r="I6976" s="209" t="s">
        <v>12674</v>
      </c>
      <c r="J6976" s="209" t="s">
        <v>5389</v>
      </c>
      <c r="K6976" s="210">
        <v>239.67</v>
      </c>
      <c r="L6976" s="209" t="s">
        <v>5390</v>
      </c>
    </row>
    <row r="6977" spans="1:12" ht="13.5">
      <c r="A6977" s="209" t="s">
        <v>12598</v>
      </c>
      <c r="B6977" s="209" t="s">
        <v>12599</v>
      </c>
      <c r="C6977" s="209" t="s">
        <v>12677</v>
      </c>
      <c r="D6977" s="209" t="s">
        <v>12678</v>
      </c>
      <c r="E6977" s="210" t="s">
        <v>357</v>
      </c>
      <c r="F6977" s="209" t="s">
        <v>357</v>
      </c>
      <c r="G6977" s="209">
        <v>100976</v>
      </c>
      <c r="H6977" s="209" t="s">
        <v>12679</v>
      </c>
      <c r="I6977" s="209" t="s">
        <v>152</v>
      </c>
      <c r="J6977" s="209" t="s">
        <v>5389</v>
      </c>
      <c r="K6977" s="210">
        <v>7.19</v>
      </c>
      <c r="L6977" s="209" t="s">
        <v>5390</v>
      </c>
    </row>
    <row r="6978" spans="1:12" ht="13.5">
      <c r="A6978" s="209" t="s">
        <v>12598</v>
      </c>
      <c r="B6978" s="209" t="s">
        <v>12599</v>
      </c>
      <c r="C6978" s="209" t="s">
        <v>12677</v>
      </c>
      <c r="D6978" s="209" t="s">
        <v>12678</v>
      </c>
      <c r="E6978" s="210" t="s">
        <v>357</v>
      </c>
      <c r="F6978" s="209" t="s">
        <v>357</v>
      </c>
      <c r="G6978" s="209">
        <v>100977</v>
      </c>
      <c r="H6978" s="209" t="s">
        <v>12680</v>
      </c>
      <c r="I6978" s="209" t="s">
        <v>152</v>
      </c>
      <c r="J6978" s="209" t="s">
        <v>5389</v>
      </c>
      <c r="K6978" s="210">
        <v>6.55</v>
      </c>
      <c r="L6978" s="209" t="s">
        <v>5390</v>
      </c>
    </row>
    <row r="6979" spans="1:12" ht="13.5">
      <c r="A6979" s="209" t="s">
        <v>12598</v>
      </c>
      <c r="B6979" s="209" t="s">
        <v>12599</v>
      </c>
      <c r="C6979" s="209" t="s">
        <v>12677</v>
      </c>
      <c r="D6979" s="209" t="s">
        <v>12678</v>
      </c>
      <c r="E6979" s="210" t="s">
        <v>357</v>
      </c>
      <c r="F6979" s="209" t="s">
        <v>357</v>
      </c>
      <c r="G6979" s="209">
        <v>100978</v>
      </c>
      <c r="H6979" s="209" t="s">
        <v>12681</v>
      </c>
      <c r="I6979" s="209" t="s">
        <v>152</v>
      </c>
      <c r="J6979" s="209" t="s">
        <v>5389</v>
      </c>
      <c r="K6979" s="210">
        <v>5.94</v>
      </c>
      <c r="L6979" s="209" t="s">
        <v>5390</v>
      </c>
    </row>
    <row r="6980" spans="1:12" ht="13.5">
      <c r="A6980" s="209" t="s">
        <v>12598</v>
      </c>
      <c r="B6980" s="209" t="s">
        <v>12599</v>
      </c>
      <c r="C6980" s="209" t="s">
        <v>12677</v>
      </c>
      <c r="D6980" s="209" t="s">
        <v>12678</v>
      </c>
      <c r="E6980" s="210" t="s">
        <v>357</v>
      </c>
      <c r="F6980" s="209" t="s">
        <v>357</v>
      </c>
      <c r="G6980" s="209">
        <v>100979</v>
      </c>
      <c r="H6980" s="209" t="s">
        <v>12682</v>
      </c>
      <c r="I6980" s="209" t="s">
        <v>152</v>
      </c>
      <c r="J6980" s="209" t="s">
        <v>5389</v>
      </c>
      <c r="K6980" s="210">
        <v>5.64</v>
      </c>
      <c r="L6980" s="209" t="s">
        <v>5390</v>
      </c>
    </row>
    <row r="6981" spans="1:12" ht="13.5">
      <c r="A6981" s="209" t="s">
        <v>12598</v>
      </c>
      <c r="B6981" s="209" t="s">
        <v>12599</v>
      </c>
      <c r="C6981" s="209" t="s">
        <v>12677</v>
      </c>
      <c r="D6981" s="209" t="s">
        <v>12678</v>
      </c>
      <c r="E6981" s="210" t="s">
        <v>357</v>
      </c>
      <c r="F6981" s="209" t="s">
        <v>357</v>
      </c>
      <c r="G6981" s="209">
        <v>100980</v>
      </c>
      <c r="H6981" s="209" t="s">
        <v>12683</v>
      </c>
      <c r="I6981" s="209" t="s">
        <v>152</v>
      </c>
      <c r="J6981" s="209" t="s">
        <v>5389</v>
      </c>
      <c r="K6981" s="210">
        <v>5.34</v>
      </c>
      <c r="L6981" s="209" t="s">
        <v>5390</v>
      </c>
    </row>
    <row r="6982" spans="1:12" ht="13.5">
      <c r="A6982" s="209" t="s">
        <v>12598</v>
      </c>
      <c r="B6982" s="209" t="s">
        <v>12599</v>
      </c>
      <c r="C6982" s="209" t="s">
        <v>12677</v>
      </c>
      <c r="D6982" s="209" t="s">
        <v>12678</v>
      </c>
      <c r="E6982" s="210" t="s">
        <v>357</v>
      </c>
      <c r="F6982" s="209" t="s">
        <v>357</v>
      </c>
      <c r="G6982" s="209">
        <v>100981</v>
      </c>
      <c r="H6982" s="209" t="s">
        <v>12684</v>
      </c>
      <c r="I6982" s="209" t="s">
        <v>152</v>
      </c>
      <c r="J6982" s="209" t="s">
        <v>5389</v>
      </c>
      <c r="K6982" s="210">
        <v>7.99</v>
      </c>
      <c r="L6982" s="209" t="s">
        <v>5390</v>
      </c>
    </row>
    <row r="6983" spans="1:12" ht="13.5">
      <c r="A6983" s="209" t="s">
        <v>12598</v>
      </c>
      <c r="B6983" s="209" t="s">
        <v>12599</v>
      </c>
      <c r="C6983" s="209" t="s">
        <v>12677</v>
      </c>
      <c r="D6983" s="209" t="s">
        <v>12678</v>
      </c>
      <c r="E6983" s="210" t="s">
        <v>357</v>
      </c>
      <c r="F6983" s="209" t="s">
        <v>357</v>
      </c>
      <c r="G6983" s="209">
        <v>100982</v>
      </c>
      <c r="H6983" s="209" t="s">
        <v>12685</v>
      </c>
      <c r="I6983" s="209" t="s">
        <v>152</v>
      </c>
      <c r="J6983" s="209" t="s">
        <v>5389</v>
      </c>
      <c r="K6983" s="210">
        <v>7.69</v>
      </c>
      <c r="L6983" s="209" t="s">
        <v>5390</v>
      </c>
    </row>
    <row r="6984" spans="1:12" ht="13.5">
      <c r="A6984" s="209" t="s">
        <v>12598</v>
      </c>
      <c r="B6984" s="209" t="s">
        <v>12599</v>
      </c>
      <c r="C6984" s="209" t="s">
        <v>12677</v>
      </c>
      <c r="D6984" s="209" t="s">
        <v>12678</v>
      </c>
      <c r="E6984" s="210" t="s">
        <v>357</v>
      </c>
      <c r="F6984" s="209" t="s">
        <v>357</v>
      </c>
      <c r="G6984" s="209">
        <v>100983</v>
      </c>
      <c r="H6984" s="209" t="s">
        <v>12686</v>
      </c>
      <c r="I6984" s="209" t="s">
        <v>152</v>
      </c>
      <c r="J6984" s="209" t="s">
        <v>5389</v>
      </c>
      <c r="K6984" s="210">
        <v>7.64</v>
      </c>
      <c r="L6984" s="209" t="s">
        <v>5390</v>
      </c>
    </row>
    <row r="6985" spans="1:12" ht="13.5">
      <c r="A6985" s="209" t="s">
        <v>12598</v>
      </c>
      <c r="B6985" s="209" t="s">
        <v>12599</v>
      </c>
      <c r="C6985" s="209" t="s">
        <v>12677</v>
      </c>
      <c r="D6985" s="209" t="s">
        <v>12678</v>
      </c>
      <c r="E6985" s="210" t="s">
        <v>357</v>
      </c>
      <c r="F6985" s="209" t="s">
        <v>357</v>
      </c>
      <c r="G6985" s="209">
        <v>100984</v>
      </c>
      <c r="H6985" s="209" t="s">
        <v>12687</v>
      </c>
      <c r="I6985" s="209" t="s">
        <v>152</v>
      </c>
      <c r="J6985" s="209" t="s">
        <v>5389</v>
      </c>
      <c r="K6985" s="210">
        <v>7.48</v>
      </c>
      <c r="L6985" s="209" t="s">
        <v>5390</v>
      </c>
    </row>
    <row r="6986" spans="1:12" ht="13.5">
      <c r="A6986" s="209" t="s">
        <v>12598</v>
      </c>
      <c r="B6986" s="209" t="s">
        <v>12599</v>
      </c>
      <c r="C6986" s="209" t="s">
        <v>12677</v>
      </c>
      <c r="D6986" s="209" t="s">
        <v>12678</v>
      </c>
      <c r="E6986" s="210" t="s">
        <v>357</v>
      </c>
      <c r="F6986" s="209" t="s">
        <v>357</v>
      </c>
      <c r="G6986" s="209">
        <v>100985</v>
      </c>
      <c r="H6986" s="209" t="s">
        <v>12688</v>
      </c>
      <c r="I6986" s="209" t="s">
        <v>152</v>
      </c>
      <c r="J6986" s="209" t="s">
        <v>5389</v>
      </c>
      <c r="K6986" s="210">
        <v>6.46</v>
      </c>
      <c r="L6986" s="209" t="s">
        <v>5390</v>
      </c>
    </row>
    <row r="6987" spans="1:12" ht="13.5">
      <c r="A6987" s="209" t="s">
        <v>12598</v>
      </c>
      <c r="B6987" s="209" t="s">
        <v>12599</v>
      </c>
      <c r="C6987" s="209" t="s">
        <v>12677</v>
      </c>
      <c r="D6987" s="209" t="s">
        <v>12678</v>
      </c>
      <c r="E6987" s="210" t="s">
        <v>357</v>
      </c>
      <c r="F6987" s="209" t="s">
        <v>357</v>
      </c>
      <c r="G6987" s="209">
        <v>100986</v>
      </c>
      <c r="H6987" s="209" t="s">
        <v>12689</v>
      </c>
      <c r="I6987" s="209" t="s">
        <v>152</v>
      </c>
      <c r="J6987" s="209" t="s">
        <v>5389</v>
      </c>
      <c r="K6987" s="210">
        <v>7.79</v>
      </c>
      <c r="L6987" s="209" t="s">
        <v>5390</v>
      </c>
    </row>
    <row r="6988" spans="1:12" ht="13.5">
      <c r="A6988" s="209" t="s">
        <v>12598</v>
      </c>
      <c r="B6988" s="209" t="s">
        <v>12599</v>
      </c>
      <c r="C6988" s="209" t="s">
        <v>12677</v>
      </c>
      <c r="D6988" s="209" t="s">
        <v>12678</v>
      </c>
      <c r="E6988" s="210" t="s">
        <v>357</v>
      </c>
      <c r="F6988" s="209" t="s">
        <v>357</v>
      </c>
      <c r="G6988" s="209">
        <v>100987</v>
      </c>
      <c r="H6988" s="209" t="s">
        <v>12690</v>
      </c>
      <c r="I6988" s="209" t="s">
        <v>152</v>
      </c>
      <c r="J6988" s="209" t="s">
        <v>5389</v>
      </c>
      <c r="K6988" s="210">
        <v>8.83</v>
      </c>
      <c r="L6988" s="209" t="s">
        <v>5390</v>
      </c>
    </row>
    <row r="6989" spans="1:12" ht="13.5">
      <c r="A6989" s="209" t="s">
        <v>12598</v>
      </c>
      <c r="B6989" s="209" t="s">
        <v>12599</v>
      </c>
      <c r="C6989" s="209" t="s">
        <v>12677</v>
      </c>
      <c r="D6989" s="209" t="s">
        <v>12678</v>
      </c>
      <c r="E6989" s="210" t="s">
        <v>357</v>
      </c>
      <c r="F6989" s="209" t="s">
        <v>357</v>
      </c>
      <c r="G6989" s="209">
        <v>100988</v>
      </c>
      <c r="H6989" s="209" t="s">
        <v>12691</v>
      </c>
      <c r="I6989" s="209" t="s">
        <v>152</v>
      </c>
      <c r="J6989" s="209" t="s">
        <v>5389</v>
      </c>
      <c r="K6989" s="210">
        <v>9.35</v>
      </c>
      <c r="L6989" s="209" t="s">
        <v>5390</v>
      </c>
    </row>
    <row r="6990" spans="1:12" ht="13.5">
      <c r="A6990" s="209" t="s">
        <v>12598</v>
      </c>
      <c r="B6990" s="209" t="s">
        <v>12599</v>
      </c>
      <c r="C6990" s="209" t="s">
        <v>12677</v>
      </c>
      <c r="D6990" s="209" t="s">
        <v>12678</v>
      </c>
      <c r="E6990" s="210" t="s">
        <v>357</v>
      </c>
      <c r="F6990" s="209" t="s">
        <v>357</v>
      </c>
      <c r="G6990" s="209">
        <v>100989</v>
      </c>
      <c r="H6990" s="209" t="s">
        <v>12692</v>
      </c>
      <c r="I6990" s="209" t="s">
        <v>12674</v>
      </c>
      <c r="J6990" s="209" t="s">
        <v>5389</v>
      </c>
      <c r="K6990" s="210">
        <v>5.05</v>
      </c>
      <c r="L6990" s="209" t="s">
        <v>5390</v>
      </c>
    </row>
    <row r="6991" spans="1:12" ht="13.5">
      <c r="A6991" s="209" t="s">
        <v>12598</v>
      </c>
      <c r="B6991" s="209" t="s">
        <v>12599</v>
      </c>
      <c r="C6991" s="209" t="s">
        <v>12677</v>
      </c>
      <c r="D6991" s="209" t="s">
        <v>12678</v>
      </c>
      <c r="E6991" s="210" t="s">
        <v>357</v>
      </c>
      <c r="F6991" s="209" t="s">
        <v>357</v>
      </c>
      <c r="G6991" s="209">
        <v>100990</v>
      </c>
      <c r="H6991" s="209" t="s">
        <v>12693</v>
      </c>
      <c r="I6991" s="209" t="s">
        <v>12674</v>
      </c>
      <c r="J6991" s="209" t="s">
        <v>5389</v>
      </c>
      <c r="K6991" s="210">
        <v>4.9000000000000004</v>
      </c>
      <c r="L6991" s="209" t="s">
        <v>5390</v>
      </c>
    </row>
    <row r="6992" spans="1:12" ht="13.5">
      <c r="A6992" s="209" t="s">
        <v>12598</v>
      </c>
      <c r="B6992" s="209" t="s">
        <v>12599</v>
      </c>
      <c r="C6992" s="209" t="s">
        <v>12677</v>
      </c>
      <c r="D6992" s="209" t="s">
        <v>12678</v>
      </c>
      <c r="E6992" s="210" t="s">
        <v>357</v>
      </c>
      <c r="F6992" s="209" t="s">
        <v>357</v>
      </c>
      <c r="G6992" s="209">
        <v>100991</v>
      </c>
      <c r="H6992" s="209" t="s">
        <v>12694</v>
      </c>
      <c r="I6992" s="209" t="s">
        <v>12674</v>
      </c>
      <c r="J6992" s="209" t="s">
        <v>5389</v>
      </c>
      <c r="K6992" s="210">
        <v>4.91</v>
      </c>
      <c r="L6992" s="209" t="s">
        <v>5390</v>
      </c>
    </row>
    <row r="6993" spans="1:12" ht="13.5">
      <c r="A6993" s="209" t="s">
        <v>12598</v>
      </c>
      <c r="B6993" s="209" t="s">
        <v>12599</v>
      </c>
      <c r="C6993" s="209" t="s">
        <v>12677</v>
      </c>
      <c r="D6993" s="209" t="s">
        <v>12678</v>
      </c>
      <c r="E6993" s="210" t="s">
        <v>357</v>
      </c>
      <c r="F6993" s="209" t="s">
        <v>357</v>
      </c>
      <c r="G6993" s="209">
        <v>100992</v>
      </c>
      <c r="H6993" s="209" t="s">
        <v>12695</v>
      </c>
      <c r="I6993" s="209" t="s">
        <v>12674</v>
      </c>
      <c r="J6993" s="209" t="s">
        <v>5389</v>
      </c>
      <c r="K6993" s="210">
        <v>4.8</v>
      </c>
      <c r="L6993" s="209" t="s">
        <v>5390</v>
      </c>
    </row>
    <row r="6994" spans="1:12" ht="13.5">
      <c r="A6994" s="209" t="s">
        <v>12598</v>
      </c>
      <c r="B6994" s="209" t="s">
        <v>12599</v>
      </c>
      <c r="C6994" s="209" t="s">
        <v>12677</v>
      </c>
      <c r="D6994" s="209" t="s">
        <v>12678</v>
      </c>
      <c r="E6994" s="210" t="s">
        <v>357</v>
      </c>
      <c r="F6994" s="209" t="s">
        <v>357</v>
      </c>
      <c r="G6994" s="209">
        <v>100993</v>
      </c>
      <c r="H6994" s="209" t="s">
        <v>12696</v>
      </c>
      <c r="I6994" s="209" t="s">
        <v>12674</v>
      </c>
      <c r="J6994" s="209" t="s">
        <v>5389</v>
      </c>
      <c r="K6994" s="210">
        <v>4.37</v>
      </c>
      <c r="L6994" s="209" t="s">
        <v>5390</v>
      </c>
    </row>
    <row r="6995" spans="1:12" ht="13.5">
      <c r="A6995" s="209" t="s">
        <v>12598</v>
      </c>
      <c r="B6995" s="209" t="s">
        <v>12599</v>
      </c>
      <c r="C6995" s="209" t="s">
        <v>12677</v>
      </c>
      <c r="D6995" s="209" t="s">
        <v>12678</v>
      </c>
      <c r="E6995" s="210" t="s">
        <v>357</v>
      </c>
      <c r="F6995" s="209" t="s">
        <v>357</v>
      </c>
      <c r="G6995" s="209">
        <v>100994</v>
      </c>
      <c r="H6995" s="209" t="s">
        <v>12697</v>
      </c>
      <c r="I6995" s="209" t="s">
        <v>12674</v>
      </c>
      <c r="J6995" s="209" t="s">
        <v>5389</v>
      </c>
      <c r="K6995" s="210">
        <v>3.94</v>
      </c>
      <c r="L6995" s="209" t="s">
        <v>5390</v>
      </c>
    </row>
    <row r="6996" spans="1:12" ht="13.5">
      <c r="A6996" s="209" t="s">
        <v>12598</v>
      </c>
      <c r="B6996" s="209" t="s">
        <v>12599</v>
      </c>
      <c r="C6996" s="209" t="s">
        <v>12677</v>
      </c>
      <c r="D6996" s="209" t="s">
        <v>12678</v>
      </c>
      <c r="E6996" s="210" t="s">
        <v>357</v>
      </c>
      <c r="F6996" s="209" t="s">
        <v>357</v>
      </c>
      <c r="G6996" s="209">
        <v>100995</v>
      </c>
      <c r="H6996" s="209" t="s">
        <v>12698</v>
      </c>
      <c r="I6996" s="209" t="s">
        <v>12674</v>
      </c>
      <c r="J6996" s="209" t="s">
        <v>5389</v>
      </c>
      <c r="K6996" s="210">
        <v>3.77</v>
      </c>
      <c r="L6996" s="209" t="s">
        <v>5390</v>
      </c>
    </row>
    <row r="6997" spans="1:12" ht="13.5">
      <c r="A6997" s="209" t="s">
        <v>12598</v>
      </c>
      <c r="B6997" s="209" t="s">
        <v>12599</v>
      </c>
      <c r="C6997" s="209" t="s">
        <v>12677</v>
      </c>
      <c r="D6997" s="209" t="s">
        <v>12678</v>
      </c>
      <c r="E6997" s="210" t="s">
        <v>357</v>
      </c>
      <c r="F6997" s="209" t="s">
        <v>357</v>
      </c>
      <c r="G6997" s="209">
        <v>100996</v>
      </c>
      <c r="H6997" s="209" t="s">
        <v>12699</v>
      </c>
      <c r="I6997" s="209" t="s">
        <v>12674</v>
      </c>
      <c r="J6997" s="209" t="s">
        <v>5389</v>
      </c>
      <c r="K6997" s="210">
        <v>3.56</v>
      </c>
      <c r="L6997" s="209" t="s">
        <v>5390</v>
      </c>
    </row>
    <row r="6998" spans="1:12" ht="13.5">
      <c r="A6998" s="209" t="s">
        <v>12598</v>
      </c>
      <c r="B6998" s="209" t="s">
        <v>12599</v>
      </c>
      <c r="C6998" s="209" t="s">
        <v>12677</v>
      </c>
      <c r="D6998" s="209" t="s">
        <v>12678</v>
      </c>
      <c r="E6998" s="210" t="s">
        <v>357</v>
      </c>
      <c r="F6998" s="209" t="s">
        <v>357</v>
      </c>
      <c r="G6998" s="209">
        <v>100997</v>
      </c>
      <c r="H6998" s="209" t="s">
        <v>12700</v>
      </c>
      <c r="I6998" s="209" t="s">
        <v>12674</v>
      </c>
      <c r="J6998" s="209" t="s">
        <v>5389</v>
      </c>
      <c r="K6998" s="210">
        <v>5.34</v>
      </c>
      <c r="L6998" s="209" t="s">
        <v>5390</v>
      </c>
    </row>
    <row r="6999" spans="1:12" ht="13.5">
      <c r="A6999" s="209" t="s">
        <v>12598</v>
      </c>
      <c r="B6999" s="209" t="s">
        <v>12599</v>
      </c>
      <c r="C6999" s="209" t="s">
        <v>12677</v>
      </c>
      <c r="D6999" s="209" t="s">
        <v>12678</v>
      </c>
      <c r="E6999" s="210" t="s">
        <v>357</v>
      </c>
      <c r="F6999" s="209" t="s">
        <v>357</v>
      </c>
      <c r="G6999" s="209">
        <v>100998</v>
      </c>
      <c r="H6999" s="209" t="s">
        <v>12701</v>
      </c>
      <c r="I6999" s="209" t="s">
        <v>12674</v>
      </c>
      <c r="J6999" s="209" t="s">
        <v>5389</v>
      </c>
      <c r="K6999" s="210">
        <v>5.13</v>
      </c>
      <c r="L6999" s="209" t="s">
        <v>5390</v>
      </c>
    </row>
    <row r="7000" spans="1:12" ht="13.5">
      <c r="A7000" s="209" t="s">
        <v>12598</v>
      </c>
      <c r="B7000" s="209" t="s">
        <v>12599</v>
      </c>
      <c r="C7000" s="209" t="s">
        <v>12677</v>
      </c>
      <c r="D7000" s="209" t="s">
        <v>12678</v>
      </c>
      <c r="E7000" s="210" t="s">
        <v>357</v>
      </c>
      <c r="F7000" s="209" t="s">
        <v>357</v>
      </c>
      <c r="G7000" s="209">
        <v>100999</v>
      </c>
      <c r="H7000" s="209" t="s">
        <v>12702</v>
      </c>
      <c r="I7000" s="209" t="s">
        <v>12674</v>
      </c>
      <c r="J7000" s="209" t="s">
        <v>5389</v>
      </c>
      <c r="K7000" s="210">
        <v>5.12</v>
      </c>
      <c r="L7000" s="209" t="s">
        <v>5390</v>
      </c>
    </row>
    <row r="7001" spans="1:12" ht="13.5">
      <c r="A7001" s="209" t="s">
        <v>12598</v>
      </c>
      <c r="B7001" s="209" t="s">
        <v>12599</v>
      </c>
      <c r="C7001" s="209" t="s">
        <v>12677</v>
      </c>
      <c r="D7001" s="209" t="s">
        <v>12678</v>
      </c>
      <c r="E7001" s="210" t="s">
        <v>357</v>
      </c>
      <c r="F7001" s="209" t="s">
        <v>357</v>
      </c>
      <c r="G7001" s="209">
        <v>101000</v>
      </c>
      <c r="H7001" s="209" t="s">
        <v>12703</v>
      </c>
      <c r="I7001" s="209" t="s">
        <v>12674</v>
      </c>
      <c r="J7001" s="209" t="s">
        <v>5389</v>
      </c>
      <c r="K7001" s="210">
        <v>5</v>
      </c>
      <c r="L7001" s="209" t="s">
        <v>5390</v>
      </c>
    </row>
    <row r="7002" spans="1:12" ht="13.5">
      <c r="A7002" s="209" t="s">
        <v>12598</v>
      </c>
      <c r="B7002" s="209" t="s">
        <v>12599</v>
      </c>
      <c r="C7002" s="209" t="s">
        <v>12677</v>
      </c>
      <c r="D7002" s="209" t="s">
        <v>12678</v>
      </c>
      <c r="E7002" s="210" t="s">
        <v>357</v>
      </c>
      <c r="F7002" s="209" t="s">
        <v>357</v>
      </c>
      <c r="G7002" s="209">
        <v>101001</v>
      </c>
      <c r="H7002" s="209" t="s">
        <v>12704</v>
      </c>
      <c r="I7002" s="209" t="s">
        <v>12674</v>
      </c>
      <c r="J7002" s="209" t="s">
        <v>5389</v>
      </c>
      <c r="K7002" s="210">
        <v>4.3099999999999996</v>
      </c>
      <c r="L7002" s="209" t="s">
        <v>5390</v>
      </c>
    </row>
    <row r="7003" spans="1:12" ht="13.5">
      <c r="A7003" s="209" t="s">
        <v>12598</v>
      </c>
      <c r="B7003" s="209" t="s">
        <v>12599</v>
      </c>
      <c r="C7003" s="209" t="s">
        <v>12677</v>
      </c>
      <c r="D7003" s="209" t="s">
        <v>12678</v>
      </c>
      <c r="E7003" s="210" t="s">
        <v>357</v>
      </c>
      <c r="F7003" s="209" t="s">
        <v>357</v>
      </c>
      <c r="G7003" s="209">
        <v>101002</v>
      </c>
      <c r="H7003" s="209" t="s">
        <v>12705</v>
      </c>
      <c r="I7003" s="209" t="s">
        <v>12674</v>
      </c>
      <c r="J7003" s="209" t="s">
        <v>5389</v>
      </c>
      <c r="K7003" s="210">
        <v>5.18</v>
      </c>
      <c r="L7003" s="209" t="s">
        <v>5390</v>
      </c>
    </row>
    <row r="7004" spans="1:12" ht="13.5">
      <c r="A7004" s="209" t="s">
        <v>12598</v>
      </c>
      <c r="B7004" s="209" t="s">
        <v>12599</v>
      </c>
      <c r="C7004" s="209" t="s">
        <v>12677</v>
      </c>
      <c r="D7004" s="209" t="s">
        <v>12678</v>
      </c>
      <c r="E7004" s="210" t="s">
        <v>357</v>
      </c>
      <c r="F7004" s="209" t="s">
        <v>357</v>
      </c>
      <c r="G7004" s="209">
        <v>101003</v>
      </c>
      <c r="H7004" s="209" t="s">
        <v>12706</v>
      </c>
      <c r="I7004" s="209" t="s">
        <v>12674</v>
      </c>
      <c r="J7004" s="209" t="s">
        <v>5389</v>
      </c>
      <c r="K7004" s="210">
        <v>5.88</v>
      </c>
      <c r="L7004" s="209" t="s">
        <v>5390</v>
      </c>
    </row>
    <row r="7005" spans="1:12" ht="13.5">
      <c r="A7005" s="209" t="s">
        <v>12598</v>
      </c>
      <c r="B7005" s="209" t="s">
        <v>12599</v>
      </c>
      <c r="C7005" s="209" t="s">
        <v>12677</v>
      </c>
      <c r="D7005" s="209" t="s">
        <v>12678</v>
      </c>
      <c r="E7005" s="210" t="s">
        <v>357</v>
      </c>
      <c r="F7005" s="209" t="s">
        <v>357</v>
      </c>
      <c r="G7005" s="209">
        <v>101004</v>
      </c>
      <c r="H7005" s="209" t="s">
        <v>12707</v>
      </c>
      <c r="I7005" s="209" t="s">
        <v>12674</v>
      </c>
      <c r="J7005" s="209" t="s">
        <v>5389</v>
      </c>
      <c r="K7005" s="210">
        <v>6.23</v>
      </c>
      <c r="L7005" s="209" t="s">
        <v>5390</v>
      </c>
    </row>
    <row r="7006" spans="1:12" ht="13.5">
      <c r="A7006" s="209" t="s">
        <v>12598</v>
      </c>
      <c r="B7006" s="209" t="s">
        <v>12599</v>
      </c>
      <c r="C7006" s="209" t="s">
        <v>12677</v>
      </c>
      <c r="D7006" s="209" t="s">
        <v>12678</v>
      </c>
      <c r="E7006" s="210" t="s">
        <v>357</v>
      </c>
      <c r="F7006" s="209" t="s">
        <v>357</v>
      </c>
      <c r="G7006" s="209">
        <v>101005</v>
      </c>
      <c r="H7006" s="209" t="s">
        <v>12708</v>
      </c>
      <c r="I7006" s="209" t="s">
        <v>152</v>
      </c>
      <c r="J7006" s="209" t="s">
        <v>5389</v>
      </c>
      <c r="K7006" s="210">
        <v>15.83</v>
      </c>
      <c r="L7006" s="209" t="s">
        <v>5390</v>
      </c>
    </row>
    <row r="7007" spans="1:12" ht="13.5">
      <c r="A7007" s="209" t="s">
        <v>12598</v>
      </c>
      <c r="B7007" s="209" t="s">
        <v>12599</v>
      </c>
      <c r="C7007" s="209" t="s">
        <v>12677</v>
      </c>
      <c r="D7007" s="209" t="s">
        <v>12678</v>
      </c>
      <c r="E7007" s="210" t="s">
        <v>357</v>
      </c>
      <c r="F7007" s="209" t="s">
        <v>357</v>
      </c>
      <c r="G7007" s="209">
        <v>101006</v>
      </c>
      <c r="H7007" s="209" t="s">
        <v>12709</v>
      </c>
      <c r="I7007" s="209" t="s">
        <v>152</v>
      </c>
      <c r="J7007" s="209" t="s">
        <v>5389</v>
      </c>
      <c r="K7007" s="210">
        <v>17.78</v>
      </c>
      <c r="L7007" s="209" t="s">
        <v>5390</v>
      </c>
    </row>
    <row r="7008" spans="1:12" ht="13.5">
      <c r="A7008" s="209" t="s">
        <v>12598</v>
      </c>
      <c r="B7008" s="209" t="s">
        <v>12599</v>
      </c>
      <c r="C7008" s="209" t="s">
        <v>12677</v>
      </c>
      <c r="D7008" s="209" t="s">
        <v>12678</v>
      </c>
      <c r="E7008" s="210" t="s">
        <v>357</v>
      </c>
      <c r="F7008" s="209" t="s">
        <v>357</v>
      </c>
      <c r="G7008" s="209">
        <v>101007</v>
      </c>
      <c r="H7008" s="209" t="s">
        <v>12710</v>
      </c>
      <c r="I7008" s="209" t="s">
        <v>152</v>
      </c>
      <c r="J7008" s="209" t="s">
        <v>5389</v>
      </c>
      <c r="K7008" s="210">
        <v>4.59</v>
      </c>
      <c r="L7008" s="209" t="s">
        <v>5390</v>
      </c>
    </row>
    <row r="7009" spans="1:12" ht="13.5">
      <c r="A7009" s="209" t="s">
        <v>12598</v>
      </c>
      <c r="B7009" s="209" t="s">
        <v>12599</v>
      </c>
      <c r="C7009" s="209" t="s">
        <v>12677</v>
      </c>
      <c r="D7009" s="209" t="s">
        <v>12678</v>
      </c>
      <c r="E7009" s="210" t="s">
        <v>357</v>
      </c>
      <c r="F7009" s="209" t="s">
        <v>357</v>
      </c>
      <c r="G7009" s="209">
        <v>101008</v>
      </c>
      <c r="H7009" s="209" t="s">
        <v>12711</v>
      </c>
      <c r="I7009" s="209" t="s">
        <v>152</v>
      </c>
      <c r="J7009" s="209" t="s">
        <v>5389</v>
      </c>
      <c r="K7009" s="210">
        <v>4.7</v>
      </c>
      <c r="L7009" s="209" t="s">
        <v>5390</v>
      </c>
    </row>
    <row r="7010" spans="1:12" ht="13.5">
      <c r="A7010" s="209" t="s">
        <v>12598</v>
      </c>
      <c r="B7010" s="209" t="s">
        <v>12599</v>
      </c>
      <c r="C7010" s="209" t="s">
        <v>12677</v>
      </c>
      <c r="D7010" s="209" t="s">
        <v>12678</v>
      </c>
      <c r="E7010" s="210" t="s">
        <v>357</v>
      </c>
      <c r="F7010" s="209" t="s">
        <v>357</v>
      </c>
      <c r="G7010" s="209">
        <v>101009</v>
      </c>
      <c r="H7010" s="209" t="s">
        <v>12712</v>
      </c>
      <c r="I7010" s="209" t="s">
        <v>12674</v>
      </c>
      <c r="J7010" s="209" t="s">
        <v>5389</v>
      </c>
      <c r="K7010" s="210">
        <v>36.81</v>
      </c>
      <c r="L7010" s="209" t="s">
        <v>5390</v>
      </c>
    </row>
    <row r="7011" spans="1:12" ht="13.5">
      <c r="A7011" s="209" t="s">
        <v>12598</v>
      </c>
      <c r="B7011" s="209" t="s">
        <v>12599</v>
      </c>
      <c r="C7011" s="209" t="s">
        <v>12677</v>
      </c>
      <c r="D7011" s="209" t="s">
        <v>12678</v>
      </c>
      <c r="E7011" s="210" t="s">
        <v>357</v>
      </c>
      <c r="F7011" s="209" t="s">
        <v>357</v>
      </c>
      <c r="G7011" s="209">
        <v>101010</v>
      </c>
      <c r="H7011" s="209" t="s">
        <v>12713</v>
      </c>
      <c r="I7011" s="209" t="s">
        <v>12674</v>
      </c>
      <c r="J7011" s="209" t="s">
        <v>5389</v>
      </c>
      <c r="K7011" s="210">
        <v>23.18</v>
      </c>
      <c r="L7011" s="209" t="s">
        <v>5390</v>
      </c>
    </row>
    <row r="7012" spans="1:12" ht="13.5">
      <c r="A7012" s="209" t="s">
        <v>12598</v>
      </c>
      <c r="B7012" s="209" t="s">
        <v>12599</v>
      </c>
      <c r="C7012" s="209" t="s">
        <v>12677</v>
      </c>
      <c r="D7012" s="209" t="s">
        <v>12678</v>
      </c>
      <c r="E7012" s="210" t="s">
        <v>357</v>
      </c>
      <c r="F7012" s="209" t="s">
        <v>357</v>
      </c>
      <c r="G7012" s="209">
        <v>101013</v>
      </c>
      <c r="H7012" s="209" t="s">
        <v>12714</v>
      </c>
      <c r="I7012" s="209" t="s">
        <v>12674</v>
      </c>
      <c r="J7012" s="209" t="s">
        <v>5389</v>
      </c>
      <c r="K7012" s="210">
        <v>38.270000000000003</v>
      </c>
      <c r="L7012" s="209" t="s">
        <v>5390</v>
      </c>
    </row>
    <row r="7013" spans="1:12" ht="13.5">
      <c r="A7013" s="209" t="s">
        <v>12598</v>
      </c>
      <c r="B7013" s="209" t="s">
        <v>12599</v>
      </c>
      <c r="C7013" s="209" t="s">
        <v>12677</v>
      </c>
      <c r="D7013" s="209" t="s">
        <v>12678</v>
      </c>
      <c r="E7013" s="210" t="s">
        <v>357</v>
      </c>
      <c r="F7013" s="209" t="s">
        <v>357</v>
      </c>
      <c r="G7013" s="209">
        <v>101014</v>
      </c>
      <c r="H7013" s="209" t="s">
        <v>12715</v>
      </c>
      <c r="I7013" s="209" t="s">
        <v>12674</v>
      </c>
      <c r="J7013" s="209" t="s">
        <v>5389</v>
      </c>
      <c r="K7013" s="210">
        <v>35.07</v>
      </c>
      <c r="L7013" s="209" t="s">
        <v>5390</v>
      </c>
    </row>
    <row r="7014" spans="1:12" ht="13.5">
      <c r="A7014" s="209" t="s">
        <v>12598</v>
      </c>
      <c r="B7014" s="209" t="s">
        <v>12599</v>
      </c>
      <c r="C7014" s="209" t="s">
        <v>12677</v>
      </c>
      <c r="D7014" s="209" t="s">
        <v>12678</v>
      </c>
      <c r="E7014" s="210" t="s">
        <v>357</v>
      </c>
      <c r="F7014" s="209" t="s">
        <v>357</v>
      </c>
      <c r="G7014" s="209">
        <v>101015</v>
      </c>
      <c r="H7014" s="209" t="s">
        <v>12716</v>
      </c>
      <c r="I7014" s="209" t="s">
        <v>12674</v>
      </c>
      <c r="J7014" s="209" t="s">
        <v>5389</v>
      </c>
      <c r="K7014" s="210">
        <v>28.8</v>
      </c>
      <c r="L7014" s="209" t="s">
        <v>5390</v>
      </c>
    </row>
    <row r="7015" spans="1:12" ht="13.5">
      <c r="A7015" s="209" t="s">
        <v>12598</v>
      </c>
      <c r="B7015" s="209" t="s">
        <v>12599</v>
      </c>
      <c r="C7015" s="209" t="s">
        <v>12677</v>
      </c>
      <c r="D7015" s="209" t="s">
        <v>12678</v>
      </c>
      <c r="E7015" s="210" t="s">
        <v>357</v>
      </c>
      <c r="F7015" s="209" t="s">
        <v>357</v>
      </c>
      <c r="G7015" s="209">
        <v>101016</v>
      </c>
      <c r="H7015" s="209" t="s">
        <v>12717</v>
      </c>
      <c r="I7015" s="209" t="s">
        <v>12674</v>
      </c>
      <c r="J7015" s="209" t="s">
        <v>5389</v>
      </c>
      <c r="K7015" s="210">
        <v>33.340000000000003</v>
      </c>
      <c r="L7015" s="209" t="s">
        <v>5390</v>
      </c>
    </row>
    <row r="7016" spans="1:12" ht="13.5">
      <c r="A7016" s="209" t="s">
        <v>12598</v>
      </c>
      <c r="B7016" s="209" t="s">
        <v>12599</v>
      </c>
      <c r="C7016" s="209" t="s">
        <v>12677</v>
      </c>
      <c r="D7016" s="209" t="s">
        <v>12678</v>
      </c>
      <c r="E7016" s="210" t="s">
        <v>357</v>
      </c>
      <c r="F7016" s="209" t="s">
        <v>357</v>
      </c>
      <c r="G7016" s="209">
        <v>101017</v>
      </c>
      <c r="H7016" s="209" t="s">
        <v>12718</v>
      </c>
      <c r="I7016" s="209" t="s">
        <v>12674</v>
      </c>
      <c r="J7016" s="209" t="s">
        <v>5389</v>
      </c>
      <c r="K7016" s="210">
        <v>25.28</v>
      </c>
      <c r="L7016" s="209" t="s">
        <v>5390</v>
      </c>
    </row>
    <row r="7017" spans="1:12" ht="13.5">
      <c r="A7017" s="209" t="s">
        <v>12598</v>
      </c>
      <c r="B7017" s="209" t="s">
        <v>12599</v>
      </c>
      <c r="C7017" s="209" t="s">
        <v>12677</v>
      </c>
      <c r="D7017" s="209" t="s">
        <v>12678</v>
      </c>
      <c r="E7017" s="210" t="s">
        <v>357</v>
      </c>
      <c r="F7017" s="209" t="s">
        <v>357</v>
      </c>
      <c r="G7017" s="209">
        <v>101018</v>
      </c>
      <c r="H7017" s="209" t="s">
        <v>12719</v>
      </c>
      <c r="I7017" s="209" t="s">
        <v>12674</v>
      </c>
      <c r="J7017" s="209" t="s">
        <v>5389</v>
      </c>
      <c r="K7017" s="210">
        <v>20.77</v>
      </c>
      <c r="L7017" s="209" t="s">
        <v>5390</v>
      </c>
    </row>
    <row r="7018" spans="1:12" ht="13.5">
      <c r="A7018" s="209" t="s">
        <v>12598</v>
      </c>
      <c r="B7018" s="209" t="s">
        <v>12599</v>
      </c>
      <c r="C7018" s="209" t="s">
        <v>12677</v>
      </c>
      <c r="D7018" s="209" t="s">
        <v>12678</v>
      </c>
      <c r="E7018" s="210" t="s">
        <v>357</v>
      </c>
      <c r="F7018" s="209" t="s">
        <v>357</v>
      </c>
      <c r="G7018" s="209">
        <v>101463</v>
      </c>
      <c r="H7018" s="209" t="s">
        <v>12720</v>
      </c>
      <c r="I7018" s="209" t="s">
        <v>12674</v>
      </c>
      <c r="J7018" s="209" t="s">
        <v>5389</v>
      </c>
      <c r="K7018" s="210">
        <v>38.39</v>
      </c>
      <c r="L7018" s="209" t="s">
        <v>5390</v>
      </c>
    </row>
    <row r="7019" spans="1:12" ht="13.5">
      <c r="A7019" s="209" t="s">
        <v>12598</v>
      </c>
      <c r="B7019" s="209" t="s">
        <v>12599</v>
      </c>
      <c r="C7019" s="209" t="s">
        <v>12677</v>
      </c>
      <c r="D7019" s="209" t="s">
        <v>12678</v>
      </c>
      <c r="E7019" s="210" t="s">
        <v>357</v>
      </c>
      <c r="F7019" s="209" t="s">
        <v>357</v>
      </c>
      <c r="G7019" s="209">
        <v>101464</v>
      </c>
      <c r="H7019" s="209" t="s">
        <v>12721</v>
      </c>
      <c r="I7019" s="209" t="s">
        <v>12674</v>
      </c>
      <c r="J7019" s="209" t="s">
        <v>5389</v>
      </c>
      <c r="K7019" s="210">
        <v>29.49</v>
      </c>
      <c r="L7019" s="209" t="s">
        <v>5390</v>
      </c>
    </row>
    <row r="7020" spans="1:12" ht="13.5">
      <c r="A7020" s="209" t="s">
        <v>12598</v>
      </c>
      <c r="B7020" s="209" t="s">
        <v>12599</v>
      </c>
      <c r="C7020" s="209" t="s">
        <v>12677</v>
      </c>
      <c r="D7020" s="209" t="s">
        <v>12678</v>
      </c>
      <c r="E7020" s="210" t="s">
        <v>357</v>
      </c>
      <c r="F7020" s="209" t="s">
        <v>357</v>
      </c>
      <c r="G7020" s="209">
        <v>101465</v>
      </c>
      <c r="H7020" s="209" t="s">
        <v>12722</v>
      </c>
      <c r="I7020" s="209" t="s">
        <v>12674</v>
      </c>
      <c r="J7020" s="209" t="s">
        <v>5389</v>
      </c>
      <c r="K7020" s="210">
        <v>22.54</v>
      </c>
      <c r="L7020" s="209" t="s">
        <v>5390</v>
      </c>
    </row>
    <row r="7021" spans="1:12" ht="13.5">
      <c r="A7021" s="209" t="s">
        <v>12598</v>
      </c>
      <c r="B7021" s="209" t="s">
        <v>12599</v>
      </c>
      <c r="C7021" s="209" t="s">
        <v>12677</v>
      </c>
      <c r="D7021" s="209" t="s">
        <v>12678</v>
      </c>
      <c r="E7021" s="210" t="s">
        <v>357</v>
      </c>
      <c r="F7021" s="209" t="s">
        <v>357</v>
      </c>
      <c r="G7021" s="209">
        <v>101466</v>
      </c>
      <c r="H7021" s="209" t="s">
        <v>12723</v>
      </c>
      <c r="I7021" s="209" t="s">
        <v>12674</v>
      </c>
      <c r="J7021" s="209" t="s">
        <v>5389</v>
      </c>
      <c r="K7021" s="210">
        <v>18.329999999999998</v>
      </c>
      <c r="L7021" s="209" t="s">
        <v>5390</v>
      </c>
    </row>
    <row r="7022" spans="1:12" ht="13.5">
      <c r="A7022" s="209" t="s">
        <v>12598</v>
      </c>
      <c r="B7022" s="209" t="s">
        <v>12599</v>
      </c>
      <c r="C7022" s="209" t="s">
        <v>12677</v>
      </c>
      <c r="D7022" s="209" t="s">
        <v>12678</v>
      </c>
      <c r="E7022" s="210" t="s">
        <v>357</v>
      </c>
      <c r="F7022" s="209" t="s">
        <v>357</v>
      </c>
      <c r="G7022" s="209">
        <v>101467</v>
      </c>
      <c r="H7022" s="209" t="s">
        <v>12724</v>
      </c>
      <c r="I7022" s="209" t="s">
        <v>12674</v>
      </c>
      <c r="J7022" s="209" t="s">
        <v>5389</v>
      </c>
      <c r="K7022" s="210">
        <v>15.34</v>
      </c>
      <c r="L7022" s="209" t="s">
        <v>5390</v>
      </c>
    </row>
    <row r="7023" spans="1:12" ht="13.5">
      <c r="A7023" s="209" t="s">
        <v>12598</v>
      </c>
      <c r="B7023" s="209" t="s">
        <v>12599</v>
      </c>
      <c r="C7023" s="209" t="s">
        <v>12677</v>
      </c>
      <c r="D7023" s="209" t="s">
        <v>12678</v>
      </c>
      <c r="E7023" s="210" t="s">
        <v>357</v>
      </c>
      <c r="F7023" s="209" t="s">
        <v>357</v>
      </c>
      <c r="G7023" s="209">
        <v>101468</v>
      </c>
      <c r="H7023" s="209" t="s">
        <v>12725</v>
      </c>
      <c r="I7023" s="209" t="s">
        <v>12674</v>
      </c>
      <c r="J7023" s="209" t="s">
        <v>5389</v>
      </c>
      <c r="K7023" s="210">
        <v>14.04</v>
      </c>
      <c r="L7023" s="209" t="s">
        <v>5390</v>
      </c>
    </row>
    <row r="7024" spans="1:12" ht="13.5">
      <c r="A7024" s="209" t="s">
        <v>12598</v>
      </c>
      <c r="B7024" s="209" t="s">
        <v>12599</v>
      </c>
      <c r="C7024" s="209" t="s">
        <v>12677</v>
      </c>
      <c r="D7024" s="209" t="s">
        <v>12678</v>
      </c>
      <c r="E7024" s="210" t="s">
        <v>357</v>
      </c>
      <c r="F7024" s="209" t="s">
        <v>357</v>
      </c>
      <c r="G7024" s="209">
        <v>101469</v>
      </c>
      <c r="H7024" s="209" t="s">
        <v>12726</v>
      </c>
      <c r="I7024" s="209" t="s">
        <v>12674</v>
      </c>
      <c r="J7024" s="209" t="s">
        <v>5389</v>
      </c>
      <c r="K7024" s="210">
        <v>31.41</v>
      </c>
      <c r="L7024" s="209" t="s">
        <v>5390</v>
      </c>
    </row>
    <row r="7025" spans="1:12" ht="13.5">
      <c r="A7025" s="209" t="s">
        <v>12598</v>
      </c>
      <c r="B7025" s="209" t="s">
        <v>12599</v>
      </c>
      <c r="C7025" s="209" t="s">
        <v>12677</v>
      </c>
      <c r="D7025" s="209" t="s">
        <v>12678</v>
      </c>
      <c r="E7025" s="210" t="s">
        <v>357</v>
      </c>
      <c r="F7025" s="209" t="s">
        <v>357</v>
      </c>
      <c r="G7025" s="209">
        <v>101470</v>
      </c>
      <c r="H7025" s="209" t="s">
        <v>12727</v>
      </c>
      <c r="I7025" s="209" t="s">
        <v>12674</v>
      </c>
      <c r="J7025" s="209" t="s">
        <v>5389</v>
      </c>
      <c r="K7025" s="210">
        <v>24.93</v>
      </c>
      <c r="L7025" s="209" t="s">
        <v>5390</v>
      </c>
    </row>
    <row r="7026" spans="1:12" ht="13.5">
      <c r="A7026" s="209" t="s">
        <v>12598</v>
      </c>
      <c r="B7026" s="209" t="s">
        <v>12599</v>
      </c>
      <c r="C7026" s="209" t="s">
        <v>12677</v>
      </c>
      <c r="D7026" s="209" t="s">
        <v>12678</v>
      </c>
      <c r="E7026" s="210" t="s">
        <v>357</v>
      </c>
      <c r="F7026" s="209" t="s">
        <v>357</v>
      </c>
      <c r="G7026" s="209">
        <v>101471</v>
      </c>
      <c r="H7026" s="209" t="s">
        <v>12728</v>
      </c>
      <c r="I7026" s="209" t="s">
        <v>12674</v>
      </c>
      <c r="J7026" s="209" t="s">
        <v>5389</v>
      </c>
      <c r="K7026" s="210">
        <v>21.4</v>
      </c>
      <c r="L7026" s="209" t="s">
        <v>5390</v>
      </c>
    </row>
    <row r="7027" spans="1:12" ht="13.5">
      <c r="A7027" s="209" t="s">
        <v>12598</v>
      </c>
      <c r="B7027" s="209" t="s">
        <v>12599</v>
      </c>
      <c r="C7027" s="209" t="s">
        <v>12677</v>
      </c>
      <c r="D7027" s="209" t="s">
        <v>12678</v>
      </c>
      <c r="E7027" s="210" t="s">
        <v>357</v>
      </c>
      <c r="F7027" s="209" t="s">
        <v>357</v>
      </c>
      <c r="G7027" s="209">
        <v>101472</v>
      </c>
      <c r="H7027" s="209" t="s">
        <v>12729</v>
      </c>
      <c r="I7027" s="209" t="s">
        <v>12674</v>
      </c>
      <c r="J7027" s="209" t="s">
        <v>5389</v>
      </c>
      <c r="K7027" s="210">
        <v>16.649999999999999</v>
      </c>
      <c r="L7027" s="209" t="s">
        <v>5390</v>
      </c>
    </row>
    <row r="7028" spans="1:12" ht="13.5">
      <c r="A7028" s="209" t="s">
        <v>12598</v>
      </c>
      <c r="B7028" s="209" t="s">
        <v>12599</v>
      </c>
      <c r="C7028" s="209" t="s">
        <v>12677</v>
      </c>
      <c r="D7028" s="209" t="s">
        <v>12678</v>
      </c>
      <c r="E7028" s="210" t="s">
        <v>357</v>
      </c>
      <c r="F7028" s="209" t="s">
        <v>357</v>
      </c>
      <c r="G7028" s="209">
        <v>101473</v>
      </c>
      <c r="H7028" s="209" t="s">
        <v>12730</v>
      </c>
      <c r="I7028" s="209" t="s">
        <v>12674</v>
      </c>
      <c r="J7028" s="209" t="s">
        <v>5389</v>
      </c>
      <c r="K7028" s="210">
        <v>23.97</v>
      </c>
      <c r="L7028" s="209" t="s">
        <v>5390</v>
      </c>
    </row>
    <row r="7029" spans="1:12" ht="13.5">
      <c r="A7029" s="209" t="s">
        <v>12598</v>
      </c>
      <c r="B7029" s="209" t="s">
        <v>12599</v>
      </c>
      <c r="C7029" s="209" t="s">
        <v>12677</v>
      </c>
      <c r="D7029" s="209" t="s">
        <v>12678</v>
      </c>
      <c r="E7029" s="210" t="s">
        <v>357</v>
      </c>
      <c r="F7029" s="209" t="s">
        <v>357</v>
      </c>
      <c r="G7029" s="209">
        <v>101474</v>
      </c>
      <c r="H7029" s="209" t="s">
        <v>12731</v>
      </c>
      <c r="I7029" s="209" t="s">
        <v>12674</v>
      </c>
      <c r="J7029" s="209" t="s">
        <v>5389</v>
      </c>
      <c r="K7029" s="210">
        <v>17.149999999999999</v>
      </c>
      <c r="L7029" s="209" t="s">
        <v>5390</v>
      </c>
    </row>
    <row r="7030" spans="1:12" ht="13.5">
      <c r="A7030" s="209" t="s">
        <v>12598</v>
      </c>
      <c r="B7030" s="209" t="s">
        <v>12599</v>
      </c>
      <c r="C7030" s="209" t="s">
        <v>12677</v>
      </c>
      <c r="D7030" s="209" t="s">
        <v>12678</v>
      </c>
      <c r="E7030" s="210" t="s">
        <v>357</v>
      </c>
      <c r="F7030" s="209" t="s">
        <v>357</v>
      </c>
      <c r="G7030" s="209">
        <v>101475</v>
      </c>
      <c r="H7030" s="209" t="s">
        <v>12732</v>
      </c>
      <c r="I7030" s="209" t="s">
        <v>12674</v>
      </c>
      <c r="J7030" s="209" t="s">
        <v>5389</v>
      </c>
      <c r="K7030" s="210">
        <v>15.21</v>
      </c>
      <c r="L7030" s="209" t="s">
        <v>5390</v>
      </c>
    </row>
    <row r="7031" spans="1:12" ht="13.5">
      <c r="A7031" s="209" t="s">
        <v>12598</v>
      </c>
      <c r="B7031" s="209" t="s">
        <v>12599</v>
      </c>
      <c r="C7031" s="209" t="s">
        <v>12677</v>
      </c>
      <c r="D7031" s="209" t="s">
        <v>12678</v>
      </c>
      <c r="E7031" s="210" t="s">
        <v>357</v>
      </c>
      <c r="F7031" s="209" t="s">
        <v>357</v>
      </c>
      <c r="G7031" s="209">
        <v>101476</v>
      </c>
      <c r="H7031" s="209" t="s">
        <v>12733</v>
      </c>
      <c r="I7031" s="209" t="s">
        <v>12674</v>
      </c>
      <c r="J7031" s="209" t="s">
        <v>5389</v>
      </c>
      <c r="K7031" s="210">
        <v>13.56</v>
      </c>
      <c r="L7031" s="209" t="s">
        <v>5390</v>
      </c>
    </row>
    <row r="7032" spans="1:12" ht="13.5">
      <c r="A7032" s="209" t="s">
        <v>12598</v>
      </c>
      <c r="B7032" s="209" t="s">
        <v>12599</v>
      </c>
      <c r="C7032" s="209" t="s">
        <v>12677</v>
      </c>
      <c r="D7032" s="209" t="s">
        <v>12678</v>
      </c>
      <c r="E7032" s="210" t="s">
        <v>357</v>
      </c>
      <c r="F7032" s="209" t="s">
        <v>357</v>
      </c>
      <c r="G7032" s="209">
        <v>101477</v>
      </c>
      <c r="H7032" s="209" t="s">
        <v>12734</v>
      </c>
      <c r="I7032" s="209" t="s">
        <v>12674</v>
      </c>
      <c r="J7032" s="209" t="s">
        <v>5389</v>
      </c>
      <c r="K7032" s="210">
        <v>11.11</v>
      </c>
      <c r="L7032" s="209" t="s">
        <v>5390</v>
      </c>
    </row>
    <row r="7033" spans="1:12" ht="13.5">
      <c r="A7033" s="209" t="s">
        <v>12598</v>
      </c>
      <c r="B7033" s="209" t="s">
        <v>12599</v>
      </c>
      <c r="C7033" s="209" t="s">
        <v>12677</v>
      </c>
      <c r="D7033" s="209" t="s">
        <v>12678</v>
      </c>
      <c r="E7033" s="210" t="s">
        <v>357</v>
      </c>
      <c r="F7033" s="209" t="s">
        <v>357</v>
      </c>
      <c r="G7033" s="209">
        <v>101478</v>
      </c>
      <c r="H7033" s="209" t="s">
        <v>12735</v>
      </c>
      <c r="I7033" s="209" t="s">
        <v>12674</v>
      </c>
      <c r="J7033" s="209" t="s">
        <v>5389</v>
      </c>
      <c r="K7033" s="210">
        <v>9.4499999999999993</v>
      </c>
      <c r="L7033" s="209" t="s">
        <v>5390</v>
      </c>
    </row>
    <row r="7034" spans="1:12" ht="13.5">
      <c r="A7034" s="209" t="s">
        <v>12598</v>
      </c>
      <c r="B7034" s="209" t="s">
        <v>12599</v>
      </c>
      <c r="C7034" s="209" t="s">
        <v>12677</v>
      </c>
      <c r="D7034" s="209" t="s">
        <v>12678</v>
      </c>
      <c r="E7034" s="210" t="s">
        <v>357</v>
      </c>
      <c r="F7034" s="209" t="s">
        <v>357</v>
      </c>
      <c r="G7034" s="209">
        <v>101480</v>
      </c>
      <c r="H7034" s="209" t="s">
        <v>12736</v>
      </c>
      <c r="I7034" s="209" t="s">
        <v>12674</v>
      </c>
      <c r="J7034" s="209" t="s">
        <v>5389</v>
      </c>
      <c r="K7034" s="210">
        <v>56.19</v>
      </c>
      <c r="L7034" s="209" t="s">
        <v>5390</v>
      </c>
    </row>
    <row r="7035" spans="1:12" ht="13.5">
      <c r="A7035" s="209" t="s">
        <v>12598</v>
      </c>
      <c r="B7035" s="209" t="s">
        <v>12599</v>
      </c>
      <c r="C7035" s="209" t="s">
        <v>12677</v>
      </c>
      <c r="D7035" s="209" t="s">
        <v>12678</v>
      </c>
      <c r="E7035" s="210" t="s">
        <v>357</v>
      </c>
      <c r="F7035" s="209" t="s">
        <v>357</v>
      </c>
      <c r="G7035" s="209">
        <v>101481</v>
      </c>
      <c r="H7035" s="209" t="s">
        <v>12737</v>
      </c>
      <c r="I7035" s="209" t="s">
        <v>12674</v>
      </c>
      <c r="J7035" s="209" t="s">
        <v>5389</v>
      </c>
      <c r="K7035" s="210">
        <v>40.58</v>
      </c>
      <c r="L7035" s="209" t="s">
        <v>5390</v>
      </c>
    </row>
    <row r="7036" spans="1:12" ht="13.5">
      <c r="A7036" s="209" t="s">
        <v>12598</v>
      </c>
      <c r="B7036" s="209" t="s">
        <v>12599</v>
      </c>
      <c r="C7036" s="209" t="s">
        <v>12677</v>
      </c>
      <c r="D7036" s="209" t="s">
        <v>12678</v>
      </c>
      <c r="E7036" s="210" t="s">
        <v>357</v>
      </c>
      <c r="F7036" s="209" t="s">
        <v>357</v>
      </c>
      <c r="G7036" s="209">
        <v>101482</v>
      </c>
      <c r="H7036" s="209" t="s">
        <v>12738</v>
      </c>
      <c r="I7036" s="209" t="s">
        <v>12674</v>
      </c>
      <c r="J7036" s="209" t="s">
        <v>5389</v>
      </c>
      <c r="K7036" s="210">
        <v>30.33</v>
      </c>
      <c r="L7036" s="209" t="s">
        <v>5390</v>
      </c>
    </row>
    <row r="7037" spans="1:12" ht="13.5">
      <c r="A7037" s="209" t="s">
        <v>12598</v>
      </c>
      <c r="B7037" s="209" t="s">
        <v>12599</v>
      </c>
      <c r="C7037" s="209" t="s">
        <v>12677</v>
      </c>
      <c r="D7037" s="209" t="s">
        <v>12678</v>
      </c>
      <c r="E7037" s="210" t="s">
        <v>357</v>
      </c>
      <c r="F7037" s="209" t="s">
        <v>357</v>
      </c>
      <c r="G7037" s="209">
        <v>101483</v>
      </c>
      <c r="H7037" s="209" t="s">
        <v>12739</v>
      </c>
      <c r="I7037" s="209" t="s">
        <v>12674</v>
      </c>
      <c r="J7037" s="209" t="s">
        <v>5389</v>
      </c>
      <c r="K7037" s="210">
        <v>31.48</v>
      </c>
      <c r="L7037" s="209" t="s">
        <v>5390</v>
      </c>
    </row>
    <row r="7038" spans="1:12" ht="13.5">
      <c r="A7038" s="209" t="s">
        <v>12598</v>
      </c>
      <c r="B7038" s="209" t="s">
        <v>12599</v>
      </c>
      <c r="C7038" s="209" t="s">
        <v>12677</v>
      </c>
      <c r="D7038" s="209" t="s">
        <v>12678</v>
      </c>
      <c r="E7038" s="210" t="s">
        <v>357</v>
      </c>
      <c r="F7038" s="209" t="s">
        <v>357</v>
      </c>
      <c r="G7038" s="209">
        <v>101484</v>
      </c>
      <c r="H7038" s="209" t="s">
        <v>12740</v>
      </c>
      <c r="I7038" s="209" t="s">
        <v>12674</v>
      </c>
      <c r="J7038" s="209" t="s">
        <v>5389</v>
      </c>
      <c r="K7038" s="210">
        <v>163.13999999999999</v>
      </c>
      <c r="L7038" s="209" t="s">
        <v>5390</v>
      </c>
    </row>
    <row r="7039" spans="1:12" ht="13.5">
      <c r="A7039" s="209" t="s">
        <v>12598</v>
      </c>
      <c r="B7039" s="209" t="s">
        <v>12599</v>
      </c>
      <c r="C7039" s="209" t="s">
        <v>12677</v>
      </c>
      <c r="D7039" s="209" t="s">
        <v>12678</v>
      </c>
      <c r="E7039" s="210" t="s">
        <v>357</v>
      </c>
      <c r="F7039" s="209" t="s">
        <v>357</v>
      </c>
      <c r="G7039" s="209">
        <v>101485</v>
      </c>
      <c r="H7039" s="209" t="s">
        <v>12741</v>
      </c>
      <c r="I7039" s="209" t="s">
        <v>12674</v>
      </c>
      <c r="J7039" s="209" t="s">
        <v>5389</v>
      </c>
      <c r="K7039" s="210">
        <v>125.24</v>
      </c>
      <c r="L7039" s="209" t="s">
        <v>5390</v>
      </c>
    </row>
    <row r="7040" spans="1:12" ht="13.5">
      <c r="A7040" s="209" t="s">
        <v>12598</v>
      </c>
      <c r="B7040" s="209" t="s">
        <v>12599</v>
      </c>
      <c r="C7040" s="209" t="s">
        <v>12677</v>
      </c>
      <c r="D7040" s="209" t="s">
        <v>12678</v>
      </c>
      <c r="E7040" s="210" t="s">
        <v>357</v>
      </c>
      <c r="F7040" s="209" t="s">
        <v>357</v>
      </c>
      <c r="G7040" s="209">
        <v>101486</v>
      </c>
      <c r="H7040" s="209" t="s">
        <v>12742</v>
      </c>
      <c r="I7040" s="209" t="s">
        <v>12674</v>
      </c>
      <c r="J7040" s="209" t="s">
        <v>5389</v>
      </c>
      <c r="K7040" s="210">
        <v>112.81</v>
      </c>
      <c r="L7040" s="209" t="s">
        <v>5390</v>
      </c>
    </row>
    <row r="7041" spans="1:12" ht="13.5">
      <c r="A7041" s="209" t="s">
        <v>12598</v>
      </c>
      <c r="B7041" s="209" t="s">
        <v>12599</v>
      </c>
      <c r="C7041" s="209" t="s">
        <v>12677</v>
      </c>
      <c r="D7041" s="209" t="s">
        <v>12678</v>
      </c>
      <c r="E7041" s="210" t="s">
        <v>357</v>
      </c>
      <c r="F7041" s="209" t="s">
        <v>357</v>
      </c>
      <c r="G7041" s="209">
        <v>101487</v>
      </c>
      <c r="H7041" s="209" t="s">
        <v>12743</v>
      </c>
      <c r="I7041" s="209" t="s">
        <v>12674</v>
      </c>
      <c r="J7041" s="209" t="s">
        <v>5389</v>
      </c>
      <c r="K7041" s="210">
        <v>82.59</v>
      </c>
      <c r="L7041" s="209" t="s">
        <v>5390</v>
      </c>
    </row>
    <row r="7042" spans="1:12" ht="13.5">
      <c r="A7042" s="209" t="s">
        <v>12598</v>
      </c>
      <c r="B7042" s="209" t="s">
        <v>12599</v>
      </c>
      <c r="C7042" s="209" t="s">
        <v>12677</v>
      </c>
      <c r="D7042" s="209" t="s">
        <v>12678</v>
      </c>
      <c r="E7042" s="210" t="s">
        <v>357</v>
      </c>
      <c r="F7042" s="209" t="s">
        <v>357</v>
      </c>
      <c r="G7042" s="209">
        <v>101488</v>
      </c>
      <c r="H7042" s="209" t="s">
        <v>12744</v>
      </c>
      <c r="I7042" s="209" t="s">
        <v>12674</v>
      </c>
      <c r="J7042" s="209" t="s">
        <v>5389</v>
      </c>
      <c r="K7042" s="210">
        <v>71.47</v>
      </c>
      <c r="L7042" s="209" t="s">
        <v>5390</v>
      </c>
    </row>
    <row r="7043" spans="1:12" ht="13.5">
      <c r="A7043" s="209" t="s">
        <v>12745</v>
      </c>
      <c r="B7043" s="209" t="s">
        <v>12746</v>
      </c>
      <c r="C7043" s="209" t="s">
        <v>12747</v>
      </c>
      <c r="D7043" s="209" t="s">
        <v>12748</v>
      </c>
      <c r="E7043" s="210" t="s">
        <v>357</v>
      </c>
      <c r="F7043" s="209" t="s">
        <v>357</v>
      </c>
      <c r="G7043" s="209">
        <v>101188</v>
      </c>
      <c r="H7043" s="209" t="s">
        <v>12749</v>
      </c>
      <c r="I7043" s="209" t="s">
        <v>148</v>
      </c>
      <c r="J7043" s="209" t="s">
        <v>5447</v>
      </c>
      <c r="K7043" s="210">
        <v>5.35</v>
      </c>
      <c r="L7043" s="209" t="s">
        <v>5390</v>
      </c>
    </row>
    <row r="7044" spans="1:12" ht="13.5">
      <c r="A7044" s="209" t="s">
        <v>12745</v>
      </c>
      <c r="B7044" s="209" t="s">
        <v>12746</v>
      </c>
      <c r="C7044" s="209" t="s">
        <v>12747</v>
      </c>
      <c r="D7044" s="209" t="s">
        <v>12748</v>
      </c>
      <c r="E7044" s="210" t="s">
        <v>357</v>
      </c>
      <c r="F7044" s="209" t="s">
        <v>357</v>
      </c>
      <c r="G7044" s="209">
        <v>101189</v>
      </c>
      <c r="H7044" s="209" t="s">
        <v>12750</v>
      </c>
      <c r="I7044" s="209" t="s">
        <v>148</v>
      </c>
      <c r="J7044" s="209" t="s">
        <v>5447</v>
      </c>
      <c r="K7044" s="210">
        <v>67.459999999999994</v>
      </c>
      <c r="L7044" s="209" t="s">
        <v>5390</v>
      </c>
    </row>
    <row r="7045" spans="1:12" ht="13.5">
      <c r="A7045" s="209" t="s">
        <v>12745</v>
      </c>
      <c r="B7045" s="209" t="s">
        <v>12746</v>
      </c>
      <c r="C7045" s="209" t="s">
        <v>12747</v>
      </c>
      <c r="D7045" s="209" t="s">
        <v>12748</v>
      </c>
      <c r="E7045" s="210" t="s">
        <v>357</v>
      </c>
      <c r="F7045" s="209" t="s">
        <v>357</v>
      </c>
      <c r="G7045" s="209">
        <v>101190</v>
      </c>
      <c r="H7045" s="209" t="s">
        <v>12751</v>
      </c>
      <c r="I7045" s="209" t="s">
        <v>148</v>
      </c>
      <c r="J7045" s="209" t="s">
        <v>5447</v>
      </c>
      <c r="K7045" s="210">
        <v>66.680000000000007</v>
      </c>
      <c r="L7045" s="209" t="s">
        <v>5390</v>
      </c>
    </row>
    <row r="7046" spans="1:12" ht="13.5">
      <c r="A7046" s="209" t="s">
        <v>12745</v>
      </c>
      <c r="B7046" s="209" t="s">
        <v>12746</v>
      </c>
      <c r="C7046" s="209" t="s">
        <v>12747</v>
      </c>
      <c r="D7046" s="209" t="s">
        <v>12748</v>
      </c>
      <c r="E7046" s="210" t="s">
        <v>357</v>
      </c>
      <c r="F7046" s="209" t="s">
        <v>357</v>
      </c>
      <c r="G7046" s="209">
        <v>101191</v>
      </c>
      <c r="H7046" s="209" t="s">
        <v>12752</v>
      </c>
      <c r="I7046" s="209" t="s">
        <v>148</v>
      </c>
      <c r="J7046" s="209" t="s">
        <v>5447</v>
      </c>
      <c r="K7046" s="210">
        <v>67.069999999999993</v>
      </c>
      <c r="L7046" s="209" t="s">
        <v>5390</v>
      </c>
    </row>
    <row r="7047" spans="1:12" ht="13.5">
      <c r="A7047" s="209" t="s">
        <v>12745</v>
      </c>
      <c r="B7047" s="209" t="s">
        <v>12746</v>
      </c>
      <c r="C7047" s="209" t="s">
        <v>12747</v>
      </c>
      <c r="D7047" s="209" t="s">
        <v>12748</v>
      </c>
      <c r="E7047" s="210" t="s">
        <v>357</v>
      </c>
      <c r="F7047" s="209" t="s">
        <v>357</v>
      </c>
      <c r="G7047" s="209">
        <v>101192</v>
      </c>
      <c r="H7047" s="209" t="s">
        <v>12753</v>
      </c>
      <c r="I7047" s="209" t="s">
        <v>148</v>
      </c>
      <c r="J7047" s="209" t="s">
        <v>5447</v>
      </c>
      <c r="K7047" s="210">
        <v>67.47</v>
      </c>
      <c r="L7047" s="209" t="s">
        <v>5390</v>
      </c>
    </row>
    <row r="7048" spans="1:12" ht="13.5">
      <c r="A7048" s="209" t="s">
        <v>12745</v>
      </c>
      <c r="B7048" s="209" t="s">
        <v>12746</v>
      </c>
      <c r="C7048" s="209" t="s">
        <v>12747</v>
      </c>
      <c r="D7048" s="209" t="s">
        <v>12748</v>
      </c>
      <c r="E7048" s="210" t="s">
        <v>357</v>
      </c>
      <c r="F7048" s="209" t="s">
        <v>357</v>
      </c>
      <c r="G7048" s="209">
        <v>101193</v>
      </c>
      <c r="H7048" s="209" t="s">
        <v>12754</v>
      </c>
      <c r="I7048" s="209" t="s">
        <v>148</v>
      </c>
      <c r="J7048" s="209" t="s">
        <v>5447</v>
      </c>
      <c r="K7048" s="210">
        <v>60.17</v>
      </c>
      <c r="L7048" s="209" t="s">
        <v>5390</v>
      </c>
    </row>
    <row r="7049" spans="1:12" ht="13.5">
      <c r="A7049" s="209" t="s">
        <v>12745</v>
      </c>
      <c r="B7049" s="209" t="s">
        <v>12746</v>
      </c>
      <c r="C7049" s="209" t="s">
        <v>12747</v>
      </c>
      <c r="D7049" s="209" t="s">
        <v>12748</v>
      </c>
      <c r="E7049" s="210" t="s">
        <v>357</v>
      </c>
      <c r="F7049" s="209" t="s">
        <v>357</v>
      </c>
      <c r="G7049" s="209">
        <v>101194</v>
      </c>
      <c r="H7049" s="209" t="s">
        <v>12755</v>
      </c>
      <c r="I7049" s="209" t="s">
        <v>148</v>
      </c>
      <c r="J7049" s="209" t="s">
        <v>5447</v>
      </c>
      <c r="K7049" s="210">
        <v>60.56</v>
      </c>
      <c r="L7049" s="209" t="s">
        <v>5390</v>
      </c>
    </row>
    <row r="7050" spans="1:12" ht="13.5">
      <c r="A7050" s="209" t="s">
        <v>12745</v>
      </c>
      <c r="B7050" s="209" t="s">
        <v>12746</v>
      </c>
      <c r="C7050" s="209" t="s">
        <v>12747</v>
      </c>
      <c r="D7050" s="209" t="s">
        <v>12748</v>
      </c>
      <c r="E7050" s="210" t="s">
        <v>357</v>
      </c>
      <c r="F7050" s="209" t="s">
        <v>357</v>
      </c>
      <c r="G7050" s="209">
        <v>101197</v>
      </c>
      <c r="H7050" s="209" t="s">
        <v>12756</v>
      </c>
      <c r="I7050" s="209" t="s">
        <v>148</v>
      </c>
      <c r="J7050" s="209" t="s">
        <v>5447</v>
      </c>
      <c r="K7050" s="210">
        <v>126.21</v>
      </c>
      <c r="L7050" s="209" t="s">
        <v>5390</v>
      </c>
    </row>
    <row r="7051" spans="1:12" ht="13.5">
      <c r="A7051" s="209" t="s">
        <v>12745</v>
      </c>
      <c r="B7051" s="209" t="s">
        <v>12746</v>
      </c>
      <c r="C7051" s="209" t="s">
        <v>12747</v>
      </c>
      <c r="D7051" s="209" t="s">
        <v>12748</v>
      </c>
      <c r="E7051" s="210" t="s">
        <v>357</v>
      </c>
      <c r="F7051" s="209" t="s">
        <v>357</v>
      </c>
      <c r="G7051" s="209">
        <v>101198</v>
      </c>
      <c r="H7051" s="209" t="s">
        <v>12757</v>
      </c>
      <c r="I7051" s="209" t="s">
        <v>148</v>
      </c>
      <c r="J7051" s="209" t="s">
        <v>5447</v>
      </c>
      <c r="K7051" s="210">
        <v>89.22</v>
      </c>
      <c r="L7051" s="209" t="s">
        <v>5390</v>
      </c>
    </row>
    <row r="7052" spans="1:12" ht="13.5">
      <c r="A7052" s="209" t="s">
        <v>12745</v>
      </c>
      <c r="B7052" s="209" t="s">
        <v>12746</v>
      </c>
      <c r="C7052" s="209" t="s">
        <v>12747</v>
      </c>
      <c r="D7052" s="209" t="s">
        <v>12748</v>
      </c>
      <c r="E7052" s="210" t="s">
        <v>357</v>
      </c>
      <c r="F7052" s="209" t="s">
        <v>357</v>
      </c>
      <c r="G7052" s="209">
        <v>101199</v>
      </c>
      <c r="H7052" s="209" t="s">
        <v>12758</v>
      </c>
      <c r="I7052" s="209" t="s">
        <v>148</v>
      </c>
      <c r="J7052" s="209" t="s">
        <v>5447</v>
      </c>
      <c r="K7052" s="210">
        <v>90.19</v>
      </c>
      <c r="L7052" s="209" t="s">
        <v>5390</v>
      </c>
    </row>
    <row r="7053" spans="1:12" ht="13.5">
      <c r="A7053" s="209" t="s">
        <v>12745</v>
      </c>
      <c r="B7053" s="209" t="s">
        <v>12746</v>
      </c>
      <c r="C7053" s="209" t="s">
        <v>12747</v>
      </c>
      <c r="D7053" s="209" t="s">
        <v>12748</v>
      </c>
      <c r="E7053" s="210" t="s">
        <v>357</v>
      </c>
      <c r="F7053" s="209" t="s">
        <v>357</v>
      </c>
      <c r="G7053" s="209">
        <v>101200</v>
      </c>
      <c r="H7053" s="209" t="s">
        <v>12759</v>
      </c>
      <c r="I7053" s="209" t="s">
        <v>148</v>
      </c>
      <c r="J7053" s="209" t="s">
        <v>5447</v>
      </c>
      <c r="K7053" s="210">
        <v>49.11</v>
      </c>
      <c r="L7053" s="209" t="s">
        <v>5390</v>
      </c>
    </row>
    <row r="7054" spans="1:12" ht="13.5">
      <c r="A7054" s="209" t="s">
        <v>12745</v>
      </c>
      <c r="B7054" s="209" t="s">
        <v>12746</v>
      </c>
      <c r="C7054" s="209" t="s">
        <v>12747</v>
      </c>
      <c r="D7054" s="209" t="s">
        <v>12748</v>
      </c>
      <c r="E7054" s="210" t="s">
        <v>357</v>
      </c>
      <c r="F7054" s="209" t="s">
        <v>357</v>
      </c>
      <c r="G7054" s="209">
        <v>101201</v>
      </c>
      <c r="H7054" s="209" t="s">
        <v>12760</v>
      </c>
      <c r="I7054" s="209" t="s">
        <v>148</v>
      </c>
      <c r="J7054" s="209" t="s">
        <v>5447</v>
      </c>
      <c r="K7054" s="210">
        <v>61.37</v>
      </c>
      <c r="L7054" s="209" t="s">
        <v>5390</v>
      </c>
    </row>
    <row r="7055" spans="1:12" ht="13.5">
      <c r="A7055" s="209" t="s">
        <v>12745</v>
      </c>
      <c r="B7055" s="209" t="s">
        <v>12746</v>
      </c>
      <c r="C7055" s="209" t="s">
        <v>12747</v>
      </c>
      <c r="D7055" s="209" t="s">
        <v>12748</v>
      </c>
      <c r="E7055" s="210" t="s">
        <v>357</v>
      </c>
      <c r="F7055" s="209" t="s">
        <v>357</v>
      </c>
      <c r="G7055" s="209">
        <v>101202</v>
      </c>
      <c r="H7055" s="209" t="s">
        <v>12761</v>
      </c>
      <c r="I7055" s="209" t="s">
        <v>148</v>
      </c>
      <c r="J7055" s="209" t="s">
        <v>5447</v>
      </c>
      <c r="K7055" s="210">
        <v>40.24</v>
      </c>
      <c r="L7055" s="209" t="s">
        <v>5390</v>
      </c>
    </row>
    <row r="7056" spans="1:12" ht="13.5">
      <c r="A7056" s="209" t="s">
        <v>12745</v>
      </c>
      <c r="B7056" s="209" t="s">
        <v>12746</v>
      </c>
      <c r="C7056" s="209" t="s">
        <v>12747</v>
      </c>
      <c r="D7056" s="209" t="s">
        <v>12748</v>
      </c>
      <c r="E7056" s="210" t="s">
        <v>357</v>
      </c>
      <c r="F7056" s="209" t="s">
        <v>357</v>
      </c>
      <c r="G7056" s="209">
        <v>101203</v>
      </c>
      <c r="H7056" s="209" t="s">
        <v>12762</v>
      </c>
      <c r="I7056" s="209" t="s">
        <v>148</v>
      </c>
      <c r="J7056" s="209" t="s">
        <v>5447</v>
      </c>
      <c r="K7056" s="210">
        <v>39.26</v>
      </c>
      <c r="L7056" s="209" t="s">
        <v>5390</v>
      </c>
    </row>
    <row r="7057" spans="1:12" ht="13.5">
      <c r="A7057" s="209" t="s">
        <v>12745</v>
      </c>
      <c r="B7057" s="209" t="s">
        <v>12746</v>
      </c>
      <c r="C7057" s="209" t="s">
        <v>12747</v>
      </c>
      <c r="D7057" s="209" t="s">
        <v>12748</v>
      </c>
      <c r="E7057" s="210" t="s">
        <v>357</v>
      </c>
      <c r="F7057" s="209" t="s">
        <v>357</v>
      </c>
      <c r="G7057" s="209">
        <v>101204</v>
      </c>
      <c r="H7057" s="209" t="s">
        <v>12763</v>
      </c>
      <c r="I7057" s="209" t="s">
        <v>148</v>
      </c>
      <c r="J7057" s="209" t="s">
        <v>5447</v>
      </c>
      <c r="K7057" s="210">
        <v>39.65</v>
      </c>
      <c r="L7057" s="209" t="s">
        <v>5390</v>
      </c>
    </row>
    <row r="7058" spans="1:12" ht="13.5">
      <c r="A7058" s="209" t="s">
        <v>12745</v>
      </c>
      <c r="B7058" s="209" t="s">
        <v>12746</v>
      </c>
      <c r="C7058" s="209" t="s">
        <v>12747</v>
      </c>
      <c r="D7058" s="209" t="s">
        <v>12748</v>
      </c>
      <c r="E7058" s="210" t="s">
        <v>357</v>
      </c>
      <c r="F7058" s="209" t="s">
        <v>357</v>
      </c>
      <c r="G7058" s="209">
        <v>101205</v>
      </c>
      <c r="H7058" s="209" t="s">
        <v>12764</v>
      </c>
      <c r="I7058" s="209" t="s">
        <v>148</v>
      </c>
      <c r="J7058" s="209" t="s">
        <v>5447</v>
      </c>
      <c r="K7058" s="210">
        <v>40.24</v>
      </c>
      <c r="L7058" s="209" t="s">
        <v>5390</v>
      </c>
    </row>
    <row r="7059" spans="1:12" ht="13.5">
      <c r="A7059" s="209" t="s">
        <v>12745</v>
      </c>
      <c r="B7059" s="209" t="s">
        <v>12746</v>
      </c>
      <c r="C7059" s="209" t="s">
        <v>12765</v>
      </c>
      <c r="D7059" s="209" t="s">
        <v>12766</v>
      </c>
      <c r="E7059" s="210" t="s">
        <v>357</v>
      </c>
      <c r="F7059" s="209" t="s">
        <v>357</v>
      </c>
      <c r="G7059" s="209">
        <v>102362</v>
      </c>
      <c r="H7059" s="209" t="s">
        <v>12767</v>
      </c>
      <c r="I7059" s="209" t="s">
        <v>149</v>
      </c>
      <c r="J7059" s="209" t="s">
        <v>5389</v>
      </c>
      <c r="K7059" s="210">
        <v>166.98</v>
      </c>
      <c r="L7059" s="209" t="s">
        <v>5390</v>
      </c>
    </row>
    <row r="7060" spans="1:12" ht="13.5">
      <c r="A7060" s="209" t="s">
        <v>12745</v>
      </c>
      <c r="B7060" s="209" t="s">
        <v>12746</v>
      </c>
      <c r="C7060" s="209" t="s">
        <v>12765</v>
      </c>
      <c r="D7060" s="209" t="s">
        <v>12766</v>
      </c>
      <c r="E7060" s="210" t="s">
        <v>357</v>
      </c>
      <c r="F7060" s="209" t="s">
        <v>357</v>
      </c>
      <c r="G7060" s="209">
        <v>102363</v>
      </c>
      <c r="H7060" s="209" t="s">
        <v>12768</v>
      </c>
      <c r="I7060" s="209" t="s">
        <v>149</v>
      </c>
      <c r="J7060" s="209" t="s">
        <v>5389</v>
      </c>
      <c r="K7060" s="210">
        <v>185.05</v>
      </c>
      <c r="L7060" s="209" t="s">
        <v>5390</v>
      </c>
    </row>
    <row r="7061" spans="1:12" ht="13.5">
      <c r="A7061" s="209" t="s">
        <v>12745</v>
      </c>
      <c r="B7061" s="209" t="s">
        <v>12746</v>
      </c>
      <c r="C7061" s="209" t="s">
        <v>12765</v>
      </c>
      <c r="D7061" s="209" t="s">
        <v>12766</v>
      </c>
      <c r="E7061" s="210" t="s">
        <v>357</v>
      </c>
      <c r="F7061" s="209" t="s">
        <v>357</v>
      </c>
      <c r="G7061" s="209">
        <v>102364</v>
      </c>
      <c r="H7061" s="209" t="s">
        <v>12769</v>
      </c>
      <c r="I7061" s="209" t="s">
        <v>149</v>
      </c>
      <c r="J7061" s="209" t="s">
        <v>5389</v>
      </c>
      <c r="K7061" s="210">
        <v>217.62</v>
      </c>
      <c r="L7061" s="209" t="s">
        <v>5390</v>
      </c>
    </row>
    <row r="7062" spans="1:12" ht="13.5">
      <c r="A7062" s="209" t="s">
        <v>12745</v>
      </c>
      <c r="B7062" s="209" t="s">
        <v>12746</v>
      </c>
      <c r="C7062" s="209" t="s">
        <v>12770</v>
      </c>
      <c r="D7062" s="209" t="s">
        <v>12771</v>
      </c>
      <c r="E7062" s="210" t="s">
        <v>357</v>
      </c>
      <c r="F7062" s="209" t="s">
        <v>357</v>
      </c>
      <c r="G7062" s="209">
        <v>98509</v>
      </c>
      <c r="H7062" s="209" t="s">
        <v>12772</v>
      </c>
      <c r="I7062" s="209" t="s">
        <v>161</v>
      </c>
      <c r="J7062" s="209" t="s">
        <v>5447</v>
      </c>
      <c r="K7062" s="210">
        <v>73.510000000000005</v>
      </c>
      <c r="L7062" s="209" t="s">
        <v>5390</v>
      </c>
    </row>
    <row r="7063" spans="1:12" ht="13.5">
      <c r="A7063" s="209" t="s">
        <v>12745</v>
      </c>
      <c r="B7063" s="209" t="s">
        <v>12746</v>
      </c>
      <c r="C7063" s="209" t="s">
        <v>12770</v>
      </c>
      <c r="D7063" s="209" t="s">
        <v>12771</v>
      </c>
      <c r="E7063" s="210" t="s">
        <v>357</v>
      </c>
      <c r="F7063" s="209" t="s">
        <v>357</v>
      </c>
      <c r="G7063" s="209">
        <v>98510</v>
      </c>
      <c r="H7063" s="209" t="s">
        <v>12773</v>
      </c>
      <c r="I7063" s="209" t="s">
        <v>161</v>
      </c>
      <c r="J7063" s="209" t="s">
        <v>5447</v>
      </c>
      <c r="K7063" s="210">
        <v>101.14</v>
      </c>
      <c r="L7063" s="209" t="s">
        <v>5390</v>
      </c>
    </row>
    <row r="7064" spans="1:12" ht="13.5">
      <c r="A7064" s="209" t="s">
        <v>12745</v>
      </c>
      <c r="B7064" s="209" t="s">
        <v>12746</v>
      </c>
      <c r="C7064" s="209" t="s">
        <v>12770</v>
      </c>
      <c r="D7064" s="209" t="s">
        <v>12771</v>
      </c>
      <c r="E7064" s="210" t="s">
        <v>357</v>
      </c>
      <c r="F7064" s="209" t="s">
        <v>357</v>
      </c>
      <c r="G7064" s="209">
        <v>98511</v>
      </c>
      <c r="H7064" s="209" t="s">
        <v>12774</v>
      </c>
      <c r="I7064" s="209" t="s">
        <v>161</v>
      </c>
      <c r="J7064" s="209" t="s">
        <v>5447</v>
      </c>
      <c r="K7064" s="210">
        <v>197.72</v>
      </c>
      <c r="L7064" s="209" t="s">
        <v>5390</v>
      </c>
    </row>
    <row r="7065" spans="1:12" ht="13.5">
      <c r="A7065" s="209" t="s">
        <v>12745</v>
      </c>
      <c r="B7065" s="209" t="s">
        <v>12746</v>
      </c>
      <c r="C7065" s="209" t="s">
        <v>12770</v>
      </c>
      <c r="D7065" s="209" t="s">
        <v>12771</v>
      </c>
      <c r="E7065" s="210" t="s">
        <v>357</v>
      </c>
      <c r="F7065" s="209" t="s">
        <v>357</v>
      </c>
      <c r="G7065" s="209">
        <v>98516</v>
      </c>
      <c r="H7065" s="209" t="s">
        <v>12775</v>
      </c>
      <c r="I7065" s="209" t="s">
        <v>161</v>
      </c>
      <c r="J7065" s="209" t="s">
        <v>5389</v>
      </c>
      <c r="K7065" s="210">
        <v>392.64</v>
      </c>
      <c r="L7065" s="209" t="s">
        <v>5390</v>
      </c>
    </row>
    <row r="7066" spans="1:12" ht="13.5">
      <c r="A7066" s="209" t="s">
        <v>12745</v>
      </c>
      <c r="B7066" s="209" t="s">
        <v>12746</v>
      </c>
      <c r="C7066" s="209" t="s">
        <v>12770</v>
      </c>
      <c r="D7066" s="209" t="s">
        <v>12771</v>
      </c>
      <c r="E7066" s="210" t="s">
        <v>357</v>
      </c>
      <c r="F7066" s="209" t="s">
        <v>357</v>
      </c>
      <c r="G7066" s="209">
        <v>98519</v>
      </c>
      <c r="H7066" s="209" t="s">
        <v>264</v>
      </c>
      <c r="I7066" s="209" t="s">
        <v>149</v>
      </c>
      <c r="J7066" s="209" t="s">
        <v>5447</v>
      </c>
      <c r="K7066" s="210">
        <v>1.67</v>
      </c>
      <c r="L7066" s="209" t="s">
        <v>5390</v>
      </c>
    </row>
    <row r="7067" spans="1:12" ht="13.5">
      <c r="A7067" s="209" t="s">
        <v>12745</v>
      </c>
      <c r="B7067" s="209" t="s">
        <v>12746</v>
      </c>
      <c r="C7067" s="209" t="s">
        <v>12770</v>
      </c>
      <c r="D7067" s="209" t="s">
        <v>12771</v>
      </c>
      <c r="E7067" s="210" t="s">
        <v>357</v>
      </c>
      <c r="F7067" s="209" t="s">
        <v>357</v>
      </c>
      <c r="G7067" s="209">
        <v>98520</v>
      </c>
      <c r="H7067" s="209" t="s">
        <v>12776</v>
      </c>
      <c r="I7067" s="209" t="s">
        <v>149</v>
      </c>
      <c r="J7067" s="209" t="s">
        <v>5389</v>
      </c>
      <c r="K7067" s="210">
        <v>4.49</v>
      </c>
      <c r="L7067" s="209" t="s">
        <v>5390</v>
      </c>
    </row>
    <row r="7068" spans="1:12" ht="13.5">
      <c r="A7068" s="209" t="s">
        <v>12745</v>
      </c>
      <c r="B7068" s="209" t="s">
        <v>12746</v>
      </c>
      <c r="C7068" s="209" t="s">
        <v>12770</v>
      </c>
      <c r="D7068" s="209" t="s">
        <v>12771</v>
      </c>
      <c r="E7068" s="210" t="s">
        <v>357</v>
      </c>
      <c r="F7068" s="209" t="s">
        <v>357</v>
      </c>
      <c r="G7068" s="209">
        <v>98521</v>
      </c>
      <c r="H7068" s="209" t="s">
        <v>12777</v>
      </c>
      <c r="I7068" s="209" t="s">
        <v>149</v>
      </c>
      <c r="J7068" s="209" t="s">
        <v>5447</v>
      </c>
      <c r="K7068" s="210">
        <v>0.32</v>
      </c>
      <c r="L7068" s="209" t="s">
        <v>5390</v>
      </c>
    </row>
    <row r="7069" spans="1:12" ht="13.5">
      <c r="A7069" s="209" t="s">
        <v>12745</v>
      </c>
      <c r="B7069" s="209" t="s">
        <v>12746</v>
      </c>
      <c r="C7069" s="209" t="s">
        <v>12770</v>
      </c>
      <c r="D7069" s="209" t="s">
        <v>12771</v>
      </c>
      <c r="E7069" s="210" t="s">
        <v>357</v>
      </c>
      <c r="F7069" s="209" t="s">
        <v>357</v>
      </c>
      <c r="G7069" s="209">
        <v>98522</v>
      </c>
      <c r="H7069" s="209" t="s">
        <v>12778</v>
      </c>
      <c r="I7069" s="209" t="s">
        <v>148</v>
      </c>
      <c r="J7069" s="209" t="s">
        <v>5447</v>
      </c>
      <c r="K7069" s="210">
        <v>175.8</v>
      </c>
      <c r="L7069" s="209" t="s">
        <v>5390</v>
      </c>
    </row>
    <row r="7070" spans="1:12" ht="13.5">
      <c r="A7070" s="209" t="s">
        <v>12745</v>
      </c>
      <c r="B7070" s="209" t="s">
        <v>12746</v>
      </c>
      <c r="C7070" s="209" t="s">
        <v>12770</v>
      </c>
      <c r="D7070" s="209" t="s">
        <v>12771</v>
      </c>
      <c r="E7070" s="210" t="s">
        <v>357</v>
      </c>
      <c r="F7070" s="209" t="s">
        <v>357</v>
      </c>
      <c r="G7070" s="209">
        <v>98524</v>
      </c>
      <c r="H7070" s="209" t="s">
        <v>12779</v>
      </c>
      <c r="I7070" s="209" t="s">
        <v>149</v>
      </c>
      <c r="J7070" s="209" t="s">
        <v>5447</v>
      </c>
      <c r="K7070" s="210">
        <v>2.6</v>
      </c>
      <c r="L7070" s="209" t="s">
        <v>5390</v>
      </c>
    </row>
    <row r="7071" spans="1:12" ht="13.5">
      <c r="A7071" s="209" t="s">
        <v>12745</v>
      </c>
      <c r="B7071" s="209" t="s">
        <v>12746</v>
      </c>
      <c r="C7071" s="209" t="s">
        <v>12780</v>
      </c>
      <c r="D7071" s="209" t="s">
        <v>12781</v>
      </c>
      <c r="E7071" s="210" t="s">
        <v>357</v>
      </c>
      <c r="F7071" s="209" t="s">
        <v>357</v>
      </c>
      <c r="G7071" s="209">
        <v>98503</v>
      </c>
      <c r="H7071" s="209" t="s">
        <v>12782</v>
      </c>
      <c r="I7071" s="209" t="s">
        <v>149</v>
      </c>
      <c r="J7071" s="209" t="s">
        <v>5447</v>
      </c>
      <c r="K7071" s="210">
        <v>20.190000000000001</v>
      </c>
      <c r="L7071" s="209" t="s">
        <v>5390</v>
      </c>
    </row>
    <row r="7072" spans="1:12" ht="13.5">
      <c r="A7072" s="209" t="s">
        <v>12745</v>
      </c>
      <c r="B7072" s="209" t="s">
        <v>12746</v>
      </c>
      <c r="C7072" s="209" t="s">
        <v>12780</v>
      </c>
      <c r="D7072" s="209" t="s">
        <v>12781</v>
      </c>
      <c r="E7072" s="210" t="s">
        <v>357</v>
      </c>
      <c r="F7072" s="209" t="s">
        <v>357</v>
      </c>
      <c r="G7072" s="209">
        <v>98504</v>
      </c>
      <c r="H7072" s="209" t="s">
        <v>12783</v>
      </c>
      <c r="I7072" s="209" t="s">
        <v>149</v>
      </c>
      <c r="J7072" s="209" t="s">
        <v>5447</v>
      </c>
      <c r="K7072" s="210">
        <v>14.16</v>
      </c>
      <c r="L7072" s="209" t="s">
        <v>5390</v>
      </c>
    </row>
    <row r="7073" spans="1:12" ht="13.5">
      <c r="A7073" s="209" t="s">
        <v>12745</v>
      </c>
      <c r="B7073" s="209" t="s">
        <v>12746</v>
      </c>
      <c r="C7073" s="209" t="s">
        <v>12780</v>
      </c>
      <c r="D7073" s="209" t="s">
        <v>12781</v>
      </c>
      <c r="E7073" s="210" t="s">
        <v>357</v>
      </c>
      <c r="F7073" s="209" t="s">
        <v>357</v>
      </c>
      <c r="G7073" s="209">
        <v>98505</v>
      </c>
      <c r="H7073" s="209" t="s">
        <v>12784</v>
      </c>
      <c r="I7073" s="209" t="s">
        <v>149</v>
      </c>
      <c r="J7073" s="209" t="s">
        <v>5447</v>
      </c>
      <c r="K7073" s="210">
        <v>104.66</v>
      </c>
      <c r="L7073" s="209" t="s">
        <v>5390</v>
      </c>
    </row>
    <row r="7074" spans="1:12" ht="13.5">
      <c r="A7074" s="209" t="s">
        <v>12745</v>
      </c>
      <c r="B7074" s="209" t="s">
        <v>12746</v>
      </c>
      <c r="C7074" s="209" t="s">
        <v>12780</v>
      </c>
      <c r="D7074" s="209" t="s">
        <v>12781</v>
      </c>
      <c r="E7074" s="210" t="s">
        <v>357</v>
      </c>
      <c r="F7074" s="209" t="s">
        <v>357</v>
      </c>
      <c r="G7074" s="209">
        <v>103946</v>
      </c>
      <c r="H7074" s="209" t="s">
        <v>12785</v>
      </c>
      <c r="I7074" s="209" t="s">
        <v>149</v>
      </c>
      <c r="J7074" s="209" t="s">
        <v>5447</v>
      </c>
      <c r="K7074" s="210">
        <v>18.45</v>
      </c>
      <c r="L7074" s="209" t="s">
        <v>5390</v>
      </c>
    </row>
    <row r="7075" spans="1:12" ht="13.5">
      <c r="A7075" s="209" t="s">
        <v>12745</v>
      </c>
      <c r="B7075" s="209" t="s">
        <v>12746</v>
      </c>
      <c r="C7075" s="209" t="s">
        <v>12786</v>
      </c>
      <c r="D7075" s="209" t="s">
        <v>12787</v>
      </c>
      <c r="E7075" s="210" t="s">
        <v>357</v>
      </c>
      <c r="F7075" s="209" t="s">
        <v>357</v>
      </c>
      <c r="G7075" s="209">
        <v>103185</v>
      </c>
      <c r="H7075" s="209" t="s">
        <v>12788</v>
      </c>
      <c r="I7075" s="209" t="s">
        <v>161</v>
      </c>
      <c r="J7075" s="209" t="s">
        <v>5389</v>
      </c>
      <c r="K7075" s="211">
        <v>6127.49</v>
      </c>
      <c r="L7075" s="209" t="s">
        <v>5390</v>
      </c>
    </row>
    <row r="7076" spans="1:12" ht="13.5">
      <c r="A7076" s="209" t="s">
        <v>12745</v>
      </c>
      <c r="B7076" s="209" t="s">
        <v>12746</v>
      </c>
      <c r="C7076" s="209" t="s">
        <v>12786</v>
      </c>
      <c r="D7076" s="209" t="s">
        <v>12787</v>
      </c>
      <c r="E7076" s="210" t="s">
        <v>357</v>
      </c>
      <c r="F7076" s="209" t="s">
        <v>357</v>
      </c>
      <c r="G7076" s="209">
        <v>103186</v>
      </c>
      <c r="H7076" s="209" t="s">
        <v>12789</v>
      </c>
      <c r="I7076" s="209" t="s">
        <v>161</v>
      </c>
      <c r="J7076" s="209" t="s">
        <v>5389</v>
      </c>
      <c r="K7076" s="211">
        <v>6476.16</v>
      </c>
      <c r="L7076" s="209" t="s">
        <v>5390</v>
      </c>
    </row>
    <row r="7077" spans="1:12" ht="13.5">
      <c r="A7077" s="209" t="s">
        <v>12745</v>
      </c>
      <c r="B7077" s="209" t="s">
        <v>12746</v>
      </c>
      <c r="C7077" s="209" t="s">
        <v>12786</v>
      </c>
      <c r="D7077" s="209" t="s">
        <v>12787</v>
      </c>
      <c r="E7077" s="210" t="s">
        <v>357</v>
      </c>
      <c r="F7077" s="209" t="s">
        <v>357</v>
      </c>
      <c r="G7077" s="209">
        <v>103187</v>
      </c>
      <c r="H7077" s="209" t="s">
        <v>12790</v>
      </c>
      <c r="I7077" s="209" t="s">
        <v>161</v>
      </c>
      <c r="J7077" s="209" t="s">
        <v>5389</v>
      </c>
      <c r="K7077" s="211">
        <v>4859.21</v>
      </c>
      <c r="L7077" s="209" t="s">
        <v>5390</v>
      </c>
    </row>
    <row r="7078" spans="1:12" ht="13.5">
      <c r="A7078" s="209" t="s">
        <v>12745</v>
      </c>
      <c r="B7078" s="209" t="s">
        <v>12746</v>
      </c>
      <c r="C7078" s="209" t="s">
        <v>12786</v>
      </c>
      <c r="D7078" s="209" t="s">
        <v>12787</v>
      </c>
      <c r="E7078" s="210" t="s">
        <v>357</v>
      </c>
      <c r="F7078" s="209" t="s">
        <v>357</v>
      </c>
      <c r="G7078" s="209">
        <v>103188</v>
      </c>
      <c r="H7078" s="209" t="s">
        <v>12791</v>
      </c>
      <c r="I7078" s="209" t="s">
        <v>161</v>
      </c>
      <c r="J7078" s="209" t="s">
        <v>5389</v>
      </c>
      <c r="K7078" s="211">
        <v>5229.26</v>
      </c>
      <c r="L7078" s="209" t="s">
        <v>5390</v>
      </c>
    </row>
    <row r="7079" spans="1:12" ht="13.5">
      <c r="A7079" s="209" t="s">
        <v>12745</v>
      </c>
      <c r="B7079" s="209" t="s">
        <v>12746</v>
      </c>
      <c r="C7079" s="209" t="s">
        <v>12786</v>
      </c>
      <c r="D7079" s="209" t="s">
        <v>12787</v>
      </c>
      <c r="E7079" s="210" t="s">
        <v>357</v>
      </c>
      <c r="F7079" s="209" t="s">
        <v>357</v>
      </c>
      <c r="G7079" s="209">
        <v>103189</v>
      </c>
      <c r="H7079" s="209" t="s">
        <v>12792</v>
      </c>
      <c r="I7079" s="209" t="s">
        <v>161</v>
      </c>
      <c r="J7079" s="209" t="s">
        <v>5389</v>
      </c>
      <c r="K7079" s="211">
        <v>2618.46</v>
      </c>
      <c r="L7079" s="209" t="s">
        <v>5390</v>
      </c>
    </row>
    <row r="7080" spans="1:12" ht="13.5">
      <c r="A7080" s="209" t="s">
        <v>12745</v>
      </c>
      <c r="B7080" s="209" t="s">
        <v>12746</v>
      </c>
      <c r="C7080" s="209" t="s">
        <v>12786</v>
      </c>
      <c r="D7080" s="209" t="s">
        <v>12787</v>
      </c>
      <c r="E7080" s="210" t="s">
        <v>357</v>
      </c>
      <c r="F7080" s="209" t="s">
        <v>357</v>
      </c>
      <c r="G7080" s="209">
        <v>103190</v>
      </c>
      <c r="H7080" s="209" t="s">
        <v>12793</v>
      </c>
      <c r="I7080" s="209" t="s">
        <v>161</v>
      </c>
      <c r="J7080" s="209" t="s">
        <v>5389</v>
      </c>
      <c r="K7080" s="211">
        <v>4074.05</v>
      </c>
      <c r="L7080" s="209" t="s">
        <v>5390</v>
      </c>
    </row>
    <row r="7081" spans="1:12" ht="13.5">
      <c r="A7081" s="209" t="s">
        <v>12745</v>
      </c>
      <c r="B7081" s="209" t="s">
        <v>12746</v>
      </c>
      <c r="C7081" s="209" t="s">
        <v>12786</v>
      </c>
      <c r="D7081" s="209" t="s">
        <v>12787</v>
      </c>
      <c r="E7081" s="210" t="s">
        <v>357</v>
      </c>
      <c r="F7081" s="209" t="s">
        <v>357</v>
      </c>
      <c r="G7081" s="209">
        <v>103191</v>
      </c>
      <c r="H7081" s="209" t="s">
        <v>12794</v>
      </c>
      <c r="I7081" s="209" t="s">
        <v>161</v>
      </c>
      <c r="J7081" s="209" t="s">
        <v>5389</v>
      </c>
      <c r="K7081" s="211">
        <v>2374.41</v>
      </c>
      <c r="L7081" s="209" t="s">
        <v>5390</v>
      </c>
    </row>
    <row r="7082" spans="1:12" ht="13.5">
      <c r="A7082" s="209" t="s">
        <v>12745</v>
      </c>
      <c r="B7082" s="209" t="s">
        <v>12746</v>
      </c>
      <c r="C7082" s="209" t="s">
        <v>12786</v>
      </c>
      <c r="D7082" s="209" t="s">
        <v>12787</v>
      </c>
      <c r="E7082" s="210" t="s">
        <v>357</v>
      </c>
      <c r="F7082" s="209" t="s">
        <v>357</v>
      </c>
      <c r="G7082" s="209">
        <v>103192</v>
      </c>
      <c r="H7082" s="209" t="s">
        <v>12795</v>
      </c>
      <c r="I7082" s="209" t="s">
        <v>161</v>
      </c>
      <c r="J7082" s="209" t="s">
        <v>5389</v>
      </c>
      <c r="K7082" s="211">
        <v>2528.0500000000002</v>
      </c>
      <c r="L7082" s="209" t="s">
        <v>5390</v>
      </c>
    </row>
    <row r="7083" spans="1:12" ht="13.5">
      <c r="A7083" s="209" t="s">
        <v>12745</v>
      </c>
      <c r="B7083" s="209" t="s">
        <v>12746</v>
      </c>
      <c r="C7083" s="209" t="s">
        <v>12786</v>
      </c>
      <c r="D7083" s="209" t="s">
        <v>12787</v>
      </c>
      <c r="E7083" s="210" t="s">
        <v>357</v>
      </c>
      <c r="F7083" s="209" t="s">
        <v>357</v>
      </c>
      <c r="G7083" s="209">
        <v>103193</v>
      </c>
      <c r="H7083" s="209" t="s">
        <v>12796</v>
      </c>
      <c r="I7083" s="209" t="s">
        <v>161</v>
      </c>
      <c r="J7083" s="209" t="s">
        <v>5389</v>
      </c>
      <c r="K7083" s="211">
        <v>1946.78</v>
      </c>
      <c r="L7083" s="209" t="s">
        <v>5390</v>
      </c>
    </row>
    <row r="7084" spans="1:12" ht="13.5">
      <c r="A7084" s="209" t="s">
        <v>12745</v>
      </c>
      <c r="B7084" s="209" t="s">
        <v>12746</v>
      </c>
      <c r="C7084" s="209" t="s">
        <v>12786</v>
      </c>
      <c r="D7084" s="209" t="s">
        <v>12787</v>
      </c>
      <c r="E7084" s="210" t="s">
        <v>357</v>
      </c>
      <c r="F7084" s="209" t="s">
        <v>357</v>
      </c>
      <c r="G7084" s="209">
        <v>103194</v>
      </c>
      <c r="H7084" s="209" t="s">
        <v>12797</v>
      </c>
      <c r="I7084" s="209" t="s">
        <v>161</v>
      </c>
      <c r="J7084" s="209" t="s">
        <v>5389</v>
      </c>
      <c r="K7084" s="211">
        <v>2804.75</v>
      </c>
      <c r="L7084" s="209" t="s">
        <v>5390</v>
      </c>
    </row>
    <row r="7085" spans="1:12" ht="13.5">
      <c r="A7085" s="209" t="s">
        <v>12745</v>
      </c>
      <c r="B7085" s="209" t="s">
        <v>12746</v>
      </c>
      <c r="C7085" s="209" t="s">
        <v>12786</v>
      </c>
      <c r="D7085" s="209" t="s">
        <v>12787</v>
      </c>
      <c r="E7085" s="210" t="s">
        <v>357</v>
      </c>
      <c r="F7085" s="209" t="s">
        <v>357</v>
      </c>
      <c r="G7085" s="209">
        <v>103195</v>
      </c>
      <c r="H7085" s="209" t="s">
        <v>12798</v>
      </c>
      <c r="I7085" s="209" t="s">
        <v>161</v>
      </c>
      <c r="J7085" s="209" t="s">
        <v>5389</v>
      </c>
      <c r="K7085" s="211">
        <v>2186.15</v>
      </c>
      <c r="L7085" s="209" t="s">
        <v>5390</v>
      </c>
    </row>
    <row r="7086" spans="1:12" ht="13.5">
      <c r="A7086" s="209" t="s">
        <v>12745</v>
      </c>
      <c r="B7086" s="209" t="s">
        <v>12746</v>
      </c>
      <c r="C7086" s="209" t="s">
        <v>12786</v>
      </c>
      <c r="D7086" s="209" t="s">
        <v>12787</v>
      </c>
      <c r="E7086" s="210" t="s">
        <v>357</v>
      </c>
      <c r="F7086" s="209" t="s">
        <v>357</v>
      </c>
      <c r="G7086" s="209">
        <v>103205</v>
      </c>
      <c r="H7086" s="209" t="s">
        <v>12799</v>
      </c>
      <c r="I7086" s="209" t="s">
        <v>161</v>
      </c>
      <c r="J7086" s="209" t="s">
        <v>5389</v>
      </c>
      <c r="K7086" s="211">
        <v>4076.82</v>
      </c>
      <c r="L7086" s="209" t="s">
        <v>5390</v>
      </c>
    </row>
    <row r="7087" spans="1:12" ht="13.5">
      <c r="A7087" s="209" t="s">
        <v>12745</v>
      </c>
      <c r="B7087" s="209" t="s">
        <v>12746</v>
      </c>
      <c r="C7087" s="209" t="s">
        <v>12786</v>
      </c>
      <c r="D7087" s="209" t="s">
        <v>12787</v>
      </c>
      <c r="E7087" s="210" t="s">
        <v>357</v>
      </c>
      <c r="F7087" s="209" t="s">
        <v>357</v>
      </c>
      <c r="G7087" s="209">
        <v>103206</v>
      </c>
      <c r="H7087" s="209" t="s">
        <v>12800</v>
      </c>
      <c r="I7087" s="209" t="s">
        <v>161</v>
      </c>
      <c r="J7087" s="209" t="s">
        <v>5389</v>
      </c>
      <c r="K7087" s="211">
        <v>2377.1799999999998</v>
      </c>
      <c r="L7087" s="209" t="s">
        <v>5390</v>
      </c>
    </row>
    <row r="7088" spans="1:12" ht="13.5">
      <c r="A7088" s="209" t="s">
        <v>12745</v>
      </c>
      <c r="B7088" s="209" t="s">
        <v>12746</v>
      </c>
      <c r="C7088" s="209" t="s">
        <v>12786</v>
      </c>
      <c r="D7088" s="209" t="s">
        <v>12787</v>
      </c>
      <c r="E7088" s="210" t="s">
        <v>357</v>
      </c>
      <c r="F7088" s="209" t="s">
        <v>357</v>
      </c>
      <c r="G7088" s="209">
        <v>103207</v>
      </c>
      <c r="H7088" s="209" t="s">
        <v>12801</v>
      </c>
      <c r="I7088" s="209" t="s">
        <v>161</v>
      </c>
      <c r="J7088" s="209" t="s">
        <v>5389</v>
      </c>
      <c r="K7088" s="211">
        <v>2530.8200000000002</v>
      </c>
      <c r="L7088" s="209" t="s">
        <v>5390</v>
      </c>
    </row>
    <row r="7089" spans="1:12" ht="13.5">
      <c r="A7089" s="209" t="s">
        <v>12745</v>
      </c>
      <c r="B7089" s="209" t="s">
        <v>12746</v>
      </c>
      <c r="C7089" s="209" t="s">
        <v>12786</v>
      </c>
      <c r="D7089" s="209" t="s">
        <v>12787</v>
      </c>
      <c r="E7089" s="210" t="s">
        <v>357</v>
      </c>
      <c r="F7089" s="209" t="s">
        <v>357</v>
      </c>
      <c r="G7089" s="209">
        <v>103208</v>
      </c>
      <c r="H7089" s="209" t="s">
        <v>12802</v>
      </c>
      <c r="I7089" s="209" t="s">
        <v>161</v>
      </c>
      <c r="J7089" s="209" t="s">
        <v>5389</v>
      </c>
      <c r="K7089" s="211">
        <v>1949.55</v>
      </c>
      <c r="L7089" s="209" t="s">
        <v>5390</v>
      </c>
    </row>
    <row r="7090" spans="1:12" ht="13.5">
      <c r="A7090" s="209" t="s">
        <v>12745</v>
      </c>
      <c r="B7090" s="209" t="s">
        <v>12746</v>
      </c>
      <c r="C7090" s="209" t="s">
        <v>12786</v>
      </c>
      <c r="D7090" s="209" t="s">
        <v>12787</v>
      </c>
      <c r="E7090" s="210" t="s">
        <v>357</v>
      </c>
      <c r="F7090" s="209" t="s">
        <v>357</v>
      </c>
      <c r="G7090" s="209">
        <v>103209</v>
      </c>
      <c r="H7090" s="209" t="s">
        <v>12803</v>
      </c>
      <c r="I7090" s="209" t="s">
        <v>161</v>
      </c>
      <c r="J7090" s="209" t="s">
        <v>5389</v>
      </c>
      <c r="K7090" s="211">
        <v>2807.52</v>
      </c>
      <c r="L7090" s="209" t="s">
        <v>5390</v>
      </c>
    </row>
    <row r="7091" spans="1:12" ht="13.5">
      <c r="A7091" s="209" t="s">
        <v>12745</v>
      </c>
      <c r="B7091" s="209" t="s">
        <v>12746</v>
      </c>
      <c r="C7091" s="209" t="s">
        <v>12786</v>
      </c>
      <c r="D7091" s="209" t="s">
        <v>12787</v>
      </c>
      <c r="E7091" s="210" t="s">
        <v>357</v>
      </c>
      <c r="F7091" s="209" t="s">
        <v>357</v>
      </c>
      <c r="G7091" s="209">
        <v>103210</v>
      </c>
      <c r="H7091" s="209" t="s">
        <v>12804</v>
      </c>
      <c r="I7091" s="209" t="s">
        <v>161</v>
      </c>
      <c r="J7091" s="209" t="s">
        <v>5389</v>
      </c>
      <c r="K7091" s="211">
        <v>2263.46</v>
      </c>
      <c r="L7091" s="209" t="s">
        <v>5390</v>
      </c>
    </row>
    <row r="7092" spans="1:12" ht="13.5">
      <c r="A7092" s="209" t="s">
        <v>12745</v>
      </c>
      <c r="B7092" s="209" t="s">
        <v>12746</v>
      </c>
      <c r="C7092" s="209" t="s">
        <v>12786</v>
      </c>
      <c r="D7092" s="209" t="s">
        <v>12787</v>
      </c>
      <c r="E7092" s="210" t="s">
        <v>357</v>
      </c>
      <c r="F7092" s="209" t="s">
        <v>357</v>
      </c>
      <c r="G7092" s="209">
        <v>103304</v>
      </c>
      <c r="H7092" s="209" t="s">
        <v>12805</v>
      </c>
      <c r="I7092" s="209" t="s">
        <v>161</v>
      </c>
      <c r="J7092" s="209" t="s">
        <v>5389</v>
      </c>
      <c r="K7092" s="211">
        <v>1240.26</v>
      </c>
      <c r="L7092" s="209" t="s">
        <v>5390</v>
      </c>
    </row>
    <row r="7093" spans="1:12" ht="13.5">
      <c r="A7093" s="209" t="s">
        <v>12745</v>
      </c>
      <c r="B7093" s="209" t="s">
        <v>12746</v>
      </c>
      <c r="C7093" s="209" t="s">
        <v>12786</v>
      </c>
      <c r="D7093" s="209" t="s">
        <v>12787</v>
      </c>
      <c r="E7093" s="210" t="s">
        <v>357</v>
      </c>
      <c r="F7093" s="209" t="s">
        <v>357</v>
      </c>
      <c r="G7093" s="209">
        <v>103307</v>
      </c>
      <c r="H7093" s="209" t="s">
        <v>12806</v>
      </c>
      <c r="I7093" s="209" t="s">
        <v>161</v>
      </c>
      <c r="J7093" s="209" t="s">
        <v>5389</v>
      </c>
      <c r="K7093" s="211">
        <v>1320.44</v>
      </c>
      <c r="L7093" s="209" t="s">
        <v>5390</v>
      </c>
    </row>
    <row r="7094" spans="1:12" ht="13.5">
      <c r="A7094" s="209" t="s">
        <v>12745</v>
      </c>
      <c r="B7094" s="209" t="s">
        <v>12746</v>
      </c>
      <c r="C7094" s="209" t="s">
        <v>12786</v>
      </c>
      <c r="D7094" s="209" t="s">
        <v>12787</v>
      </c>
      <c r="E7094" s="210" t="s">
        <v>357</v>
      </c>
      <c r="F7094" s="209" t="s">
        <v>357</v>
      </c>
      <c r="G7094" s="209">
        <v>103310</v>
      </c>
      <c r="H7094" s="209" t="s">
        <v>12807</v>
      </c>
      <c r="I7094" s="209" t="s">
        <v>161</v>
      </c>
      <c r="J7094" s="209" t="s">
        <v>5389</v>
      </c>
      <c r="K7094" s="211">
        <v>1281.08</v>
      </c>
      <c r="L7094" s="209" t="s">
        <v>5390</v>
      </c>
    </row>
    <row r="7095" spans="1:12" ht="13.5">
      <c r="A7095" s="209" t="s">
        <v>12745</v>
      </c>
      <c r="B7095" s="209" t="s">
        <v>12746</v>
      </c>
      <c r="C7095" s="209" t="s">
        <v>12786</v>
      </c>
      <c r="D7095" s="209" t="s">
        <v>12787</v>
      </c>
      <c r="E7095" s="210" t="s">
        <v>357</v>
      </c>
      <c r="F7095" s="209" t="s">
        <v>357</v>
      </c>
      <c r="G7095" s="209">
        <v>103314</v>
      </c>
      <c r="H7095" s="209" t="s">
        <v>12808</v>
      </c>
      <c r="I7095" s="209" t="s">
        <v>149</v>
      </c>
      <c r="J7095" s="209" t="s">
        <v>5447</v>
      </c>
      <c r="K7095" s="210">
        <v>234.39</v>
      </c>
      <c r="L7095" s="209" t="s">
        <v>5390</v>
      </c>
    </row>
    <row r="7096" spans="1:12" ht="13.5">
      <c r="A7096" s="209" t="s">
        <v>12745</v>
      </c>
      <c r="B7096" s="209" t="s">
        <v>12746</v>
      </c>
      <c r="C7096" s="209" t="s">
        <v>12786</v>
      </c>
      <c r="D7096" s="209" t="s">
        <v>12787</v>
      </c>
      <c r="E7096" s="210" t="s">
        <v>357</v>
      </c>
      <c r="F7096" s="209" t="s">
        <v>357</v>
      </c>
      <c r="G7096" s="209">
        <v>103315</v>
      </c>
      <c r="H7096" s="209" t="s">
        <v>12809</v>
      </c>
      <c r="I7096" s="209" t="s">
        <v>149</v>
      </c>
      <c r="J7096" s="209" t="s">
        <v>5447</v>
      </c>
      <c r="K7096" s="210">
        <v>227.75</v>
      </c>
      <c r="L7096" s="209" t="s">
        <v>5390</v>
      </c>
    </row>
    <row r="7097" spans="1:12" ht="13.5">
      <c r="A7097" s="209" t="s">
        <v>12745</v>
      </c>
      <c r="B7097" s="209" t="s">
        <v>12746</v>
      </c>
      <c r="C7097" s="209" t="s">
        <v>12786</v>
      </c>
      <c r="D7097" s="209" t="s">
        <v>12787</v>
      </c>
      <c r="E7097" s="210" t="s">
        <v>357</v>
      </c>
      <c r="F7097" s="209" t="s">
        <v>357</v>
      </c>
      <c r="G7097" s="209">
        <v>103769</v>
      </c>
      <c r="H7097" s="209" t="s">
        <v>12810</v>
      </c>
      <c r="I7097" s="209" t="s">
        <v>161</v>
      </c>
      <c r="J7097" s="209" t="s">
        <v>5447</v>
      </c>
      <c r="K7097" s="211">
        <v>4037.84</v>
      </c>
      <c r="L7097" s="209" t="s">
        <v>5390</v>
      </c>
    </row>
    <row r="7098" spans="1:12" ht="13.5">
      <c r="A7098" s="209" t="s">
        <v>12745</v>
      </c>
      <c r="B7098" s="209" t="s">
        <v>12746</v>
      </c>
      <c r="C7098" s="209" t="s">
        <v>12811</v>
      </c>
      <c r="D7098" s="209" t="s">
        <v>12812</v>
      </c>
      <c r="E7098" s="210" t="s">
        <v>357</v>
      </c>
      <c r="F7098" s="209" t="s">
        <v>357</v>
      </c>
      <c r="G7098" s="209">
        <v>98525</v>
      </c>
      <c r="H7098" s="209" t="s">
        <v>12813</v>
      </c>
      <c r="I7098" s="209" t="s">
        <v>149</v>
      </c>
      <c r="J7098" s="209" t="s">
        <v>5389</v>
      </c>
      <c r="K7098" s="210">
        <v>0.31</v>
      </c>
      <c r="L7098" s="209" t="s">
        <v>5390</v>
      </c>
    </row>
    <row r="7099" spans="1:12" ht="13.5">
      <c r="A7099" s="209" t="s">
        <v>12745</v>
      </c>
      <c r="B7099" s="209" t="s">
        <v>12746</v>
      </c>
      <c r="C7099" s="209" t="s">
        <v>12811</v>
      </c>
      <c r="D7099" s="209" t="s">
        <v>12812</v>
      </c>
      <c r="E7099" s="210" t="s">
        <v>357</v>
      </c>
      <c r="F7099" s="209" t="s">
        <v>357</v>
      </c>
      <c r="G7099" s="209">
        <v>98526</v>
      </c>
      <c r="H7099" s="209" t="s">
        <v>12814</v>
      </c>
      <c r="I7099" s="209" t="s">
        <v>161</v>
      </c>
      <c r="J7099" s="209" t="s">
        <v>5389</v>
      </c>
      <c r="K7099" s="210">
        <v>66.86</v>
      </c>
      <c r="L7099" s="209" t="s">
        <v>5390</v>
      </c>
    </row>
    <row r="7100" spans="1:12" ht="13.5">
      <c r="A7100" s="209" t="s">
        <v>12745</v>
      </c>
      <c r="B7100" s="209" t="s">
        <v>12746</v>
      </c>
      <c r="C7100" s="209" t="s">
        <v>12811</v>
      </c>
      <c r="D7100" s="209" t="s">
        <v>12812</v>
      </c>
      <c r="E7100" s="210" t="s">
        <v>357</v>
      </c>
      <c r="F7100" s="209" t="s">
        <v>357</v>
      </c>
      <c r="G7100" s="209">
        <v>98527</v>
      </c>
      <c r="H7100" s="209" t="s">
        <v>12815</v>
      </c>
      <c r="I7100" s="209" t="s">
        <v>161</v>
      </c>
      <c r="J7100" s="209" t="s">
        <v>5389</v>
      </c>
      <c r="K7100" s="210">
        <v>143.93</v>
      </c>
      <c r="L7100" s="209" t="s">
        <v>5390</v>
      </c>
    </row>
    <row r="7101" spans="1:12" ht="13.5">
      <c r="A7101" s="209" t="s">
        <v>12745</v>
      </c>
      <c r="B7101" s="209" t="s">
        <v>12746</v>
      </c>
      <c r="C7101" s="209" t="s">
        <v>12811</v>
      </c>
      <c r="D7101" s="209" t="s">
        <v>12812</v>
      </c>
      <c r="E7101" s="210" t="s">
        <v>357</v>
      </c>
      <c r="F7101" s="209" t="s">
        <v>357</v>
      </c>
      <c r="G7101" s="209">
        <v>98528</v>
      </c>
      <c r="H7101" s="209" t="s">
        <v>12816</v>
      </c>
      <c r="I7101" s="209" t="s">
        <v>161</v>
      </c>
      <c r="J7101" s="209" t="s">
        <v>5389</v>
      </c>
      <c r="K7101" s="210">
        <v>210.48</v>
      </c>
      <c r="L7101" s="209" t="s">
        <v>5390</v>
      </c>
    </row>
    <row r="7102" spans="1:12" ht="13.5">
      <c r="A7102" s="209" t="s">
        <v>12745</v>
      </c>
      <c r="B7102" s="209" t="s">
        <v>12746</v>
      </c>
      <c r="C7102" s="209" t="s">
        <v>12811</v>
      </c>
      <c r="D7102" s="209" t="s">
        <v>12812</v>
      </c>
      <c r="E7102" s="210" t="s">
        <v>357</v>
      </c>
      <c r="F7102" s="209" t="s">
        <v>357</v>
      </c>
      <c r="G7102" s="209">
        <v>98529</v>
      </c>
      <c r="H7102" s="209" t="s">
        <v>12817</v>
      </c>
      <c r="I7102" s="209" t="s">
        <v>161</v>
      </c>
      <c r="J7102" s="209" t="s">
        <v>5447</v>
      </c>
      <c r="K7102" s="210">
        <v>56.04</v>
      </c>
      <c r="L7102" s="209" t="s">
        <v>5390</v>
      </c>
    </row>
    <row r="7103" spans="1:12" ht="13.5">
      <c r="A7103" s="209" t="s">
        <v>12745</v>
      </c>
      <c r="B7103" s="209" t="s">
        <v>12746</v>
      </c>
      <c r="C7103" s="209" t="s">
        <v>12811</v>
      </c>
      <c r="D7103" s="209" t="s">
        <v>12812</v>
      </c>
      <c r="E7103" s="210" t="s">
        <v>357</v>
      </c>
      <c r="F7103" s="209" t="s">
        <v>357</v>
      </c>
      <c r="G7103" s="209">
        <v>98530</v>
      </c>
      <c r="H7103" s="209" t="s">
        <v>12818</v>
      </c>
      <c r="I7103" s="209" t="s">
        <v>161</v>
      </c>
      <c r="J7103" s="209" t="s">
        <v>5447</v>
      </c>
      <c r="K7103" s="210">
        <v>99.83</v>
      </c>
      <c r="L7103" s="209" t="s">
        <v>5390</v>
      </c>
    </row>
    <row r="7104" spans="1:12" ht="13.5">
      <c r="A7104" s="209" t="s">
        <v>12745</v>
      </c>
      <c r="B7104" s="209" t="s">
        <v>12746</v>
      </c>
      <c r="C7104" s="209" t="s">
        <v>12811</v>
      </c>
      <c r="D7104" s="209" t="s">
        <v>12812</v>
      </c>
      <c r="E7104" s="210" t="s">
        <v>357</v>
      </c>
      <c r="F7104" s="209" t="s">
        <v>357</v>
      </c>
      <c r="G7104" s="209">
        <v>98531</v>
      </c>
      <c r="H7104" s="209" t="s">
        <v>12819</v>
      </c>
      <c r="I7104" s="209" t="s">
        <v>161</v>
      </c>
      <c r="J7104" s="209" t="s">
        <v>5389</v>
      </c>
      <c r="K7104" s="210">
        <v>232.58</v>
      </c>
      <c r="L7104" s="209" t="s">
        <v>5390</v>
      </c>
    </row>
    <row r="7105" spans="1:12" ht="13.5">
      <c r="A7105" s="209" t="s">
        <v>12745</v>
      </c>
      <c r="B7105" s="209" t="s">
        <v>12746</v>
      </c>
      <c r="C7105" s="209" t="s">
        <v>12811</v>
      </c>
      <c r="D7105" s="209" t="s">
        <v>12812</v>
      </c>
      <c r="E7105" s="210" t="s">
        <v>357</v>
      </c>
      <c r="F7105" s="209" t="s">
        <v>357</v>
      </c>
      <c r="G7105" s="209">
        <v>98532</v>
      </c>
      <c r="H7105" s="209" t="s">
        <v>12820</v>
      </c>
      <c r="I7105" s="209" t="s">
        <v>161</v>
      </c>
      <c r="J7105" s="209" t="s">
        <v>5389</v>
      </c>
      <c r="K7105" s="210">
        <v>102.54</v>
      </c>
      <c r="L7105" s="209" t="s">
        <v>5390</v>
      </c>
    </row>
    <row r="7106" spans="1:12" ht="13.5">
      <c r="A7106" s="209" t="s">
        <v>12745</v>
      </c>
      <c r="B7106" s="209" t="s">
        <v>12746</v>
      </c>
      <c r="C7106" s="209" t="s">
        <v>12811</v>
      </c>
      <c r="D7106" s="209" t="s">
        <v>12812</v>
      </c>
      <c r="E7106" s="210" t="s">
        <v>357</v>
      </c>
      <c r="F7106" s="209" t="s">
        <v>357</v>
      </c>
      <c r="G7106" s="209">
        <v>98533</v>
      </c>
      <c r="H7106" s="209" t="s">
        <v>12821</v>
      </c>
      <c r="I7106" s="209" t="s">
        <v>161</v>
      </c>
      <c r="J7106" s="209" t="s">
        <v>5389</v>
      </c>
      <c r="K7106" s="210">
        <v>279.54000000000002</v>
      </c>
      <c r="L7106" s="209" t="s">
        <v>5390</v>
      </c>
    </row>
    <row r="7107" spans="1:12" ht="13.5">
      <c r="A7107" s="209" t="s">
        <v>12745</v>
      </c>
      <c r="B7107" s="209" t="s">
        <v>12746</v>
      </c>
      <c r="C7107" s="209" t="s">
        <v>12811</v>
      </c>
      <c r="D7107" s="209" t="s">
        <v>12812</v>
      </c>
      <c r="E7107" s="210" t="s">
        <v>357</v>
      </c>
      <c r="F7107" s="209" t="s">
        <v>357</v>
      </c>
      <c r="G7107" s="209">
        <v>98534</v>
      </c>
      <c r="H7107" s="209" t="s">
        <v>12822</v>
      </c>
      <c r="I7107" s="209" t="s">
        <v>161</v>
      </c>
      <c r="J7107" s="209" t="s">
        <v>5389</v>
      </c>
      <c r="K7107" s="210">
        <v>717.7</v>
      </c>
      <c r="L7107" s="209" t="s">
        <v>5390</v>
      </c>
    </row>
    <row r="7108" spans="1:12" ht="13.5">
      <c r="A7108" s="209" t="s">
        <v>12745</v>
      </c>
      <c r="B7108" s="209" t="s">
        <v>12746</v>
      </c>
      <c r="C7108" s="209" t="s">
        <v>12811</v>
      </c>
      <c r="D7108" s="209" t="s">
        <v>12812</v>
      </c>
      <c r="E7108" s="210" t="s">
        <v>357</v>
      </c>
      <c r="F7108" s="209" t="s">
        <v>357</v>
      </c>
      <c r="G7108" s="209">
        <v>98535</v>
      </c>
      <c r="H7108" s="209" t="s">
        <v>12823</v>
      </c>
      <c r="I7108" s="209" t="s">
        <v>161</v>
      </c>
      <c r="J7108" s="209" t="s">
        <v>5389</v>
      </c>
      <c r="K7108" s="211">
        <v>1133.3</v>
      </c>
      <c r="L7108" s="209" t="s">
        <v>5390</v>
      </c>
    </row>
    <row r="7109" spans="1:12" ht="13.5">
      <c r="A7109" s="209" t="s">
        <v>8833</v>
      </c>
      <c r="B7109" s="209" t="s">
        <v>12230</v>
      </c>
      <c r="C7109" s="209" t="s">
        <v>12509</v>
      </c>
      <c r="D7109" s="209" t="s">
        <v>12510</v>
      </c>
      <c r="E7109" s="210" t="s">
        <v>357</v>
      </c>
      <c r="F7109" s="209" t="s">
        <v>357</v>
      </c>
      <c r="G7109" s="209">
        <v>88238</v>
      </c>
      <c r="H7109" s="209" t="s">
        <v>12824</v>
      </c>
      <c r="I7109" s="209" t="s">
        <v>35</v>
      </c>
      <c r="J7109" s="209" t="s">
        <v>5447</v>
      </c>
      <c r="K7109" s="210">
        <v>17.420000000000002</v>
      </c>
      <c r="L7109" s="209" t="s">
        <v>12825</v>
      </c>
    </row>
    <row r="7110" spans="1:12" ht="13.5">
      <c r="A7110" s="209" t="s">
        <v>8833</v>
      </c>
      <c r="B7110" s="209" t="s">
        <v>12230</v>
      </c>
      <c r="C7110" s="209" t="s">
        <v>12509</v>
      </c>
      <c r="D7110" s="209" t="s">
        <v>12510</v>
      </c>
      <c r="E7110" s="210" t="s">
        <v>357</v>
      </c>
      <c r="F7110" s="209" t="s">
        <v>357</v>
      </c>
      <c r="G7110" s="209">
        <v>88239</v>
      </c>
      <c r="H7110" s="209" t="s">
        <v>12826</v>
      </c>
      <c r="I7110" s="209" t="s">
        <v>35</v>
      </c>
      <c r="J7110" s="209" t="s">
        <v>5447</v>
      </c>
      <c r="K7110" s="210">
        <v>18.309999999999999</v>
      </c>
      <c r="L7110" s="209" t="s">
        <v>12825</v>
      </c>
    </row>
    <row r="7111" spans="1:12" ht="13.5">
      <c r="A7111" s="209" t="s">
        <v>8833</v>
      </c>
      <c r="B7111" s="209" t="s">
        <v>12230</v>
      </c>
      <c r="C7111" s="209" t="s">
        <v>12509</v>
      </c>
      <c r="D7111" s="209" t="s">
        <v>12510</v>
      </c>
      <c r="E7111" s="210" t="s">
        <v>357</v>
      </c>
      <c r="F7111" s="209" t="s">
        <v>357</v>
      </c>
      <c r="G7111" s="209">
        <v>88240</v>
      </c>
      <c r="H7111" s="209" t="s">
        <v>12827</v>
      </c>
      <c r="I7111" s="209" t="s">
        <v>35</v>
      </c>
      <c r="J7111" s="209" t="s">
        <v>5447</v>
      </c>
      <c r="K7111" s="210">
        <v>12.79</v>
      </c>
      <c r="L7111" s="209" t="s">
        <v>12825</v>
      </c>
    </row>
    <row r="7112" spans="1:12" ht="13.5">
      <c r="A7112" s="209" t="s">
        <v>8833</v>
      </c>
      <c r="B7112" s="209" t="s">
        <v>12230</v>
      </c>
      <c r="C7112" s="209" t="s">
        <v>12509</v>
      </c>
      <c r="D7112" s="209" t="s">
        <v>12510</v>
      </c>
      <c r="E7112" s="210" t="s">
        <v>357</v>
      </c>
      <c r="F7112" s="209" t="s">
        <v>357</v>
      </c>
      <c r="G7112" s="209">
        <v>88241</v>
      </c>
      <c r="H7112" s="209" t="s">
        <v>12828</v>
      </c>
      <c r="I7112" s="209" t="s">
        <v>35</v>
      </c>
      <c r="J7112" s="209" t="s">
        <v>5447</v>
      </c>
      <c r="K7112" s="210">
        <v>17.420000000000002</v>
      </c>
      <c r="L7112" s="209" t="s">
        <v>12825</v>
      </c>
    </row>
    <row r="7113" spans="1:12" ht="13.5">
      <c r="A7113" s="209" t="s">
        <v>8833</v>
      </c>
      <c r="B7113" s="209" t="s">
        <v>12230</v>
      </c>
      <c r="C7113" s="209" t="s">
        <v>12509</v>
      </c>
      <c r="D7113" s="209" t="s">
        <v>12510</v>
      </c>
      <c r="E7113" s="210" t="s">
        <v>357</v>
      </c>
      <c r="F7113" s="209" t="s">
        <v>357</v>
      </c>
      <c r="G7113" s="209">
        <v>88242</v>
      </c>
      <c r="H7113" s="209" t="s">
        <v>12829</v>
      </c>
      <c r="I7113" s="209" t="s">
        <v>35</v>
      </c>
      <c r="J7113" s="209" t="s">
        <v>5447</v>
      </c>
      <c r="K7113" s="210">
        <v>17.46</v>
      </c>
      <c r="L7113" s="209" t="s">
        <v>12825</v>
      </c>
    </row>
    <row r="7114" spans="1:12" ht="13.5">
      <c r="A7114" s="209" t="s">
        <v>8833</v>
      </c>
      <c r="B7114" s="209" t="s">
        <v>12230</v>
      </c>
      <c r="C7114" s="209" t="s">
        <v>12509</v>
      </c>
      <c r="D7114" s="209" t="s">
        <v>12510</v>
      </c>
      <c r="E7114" s="210" t="s">
        <v>357</v>
      </c>
      <c r="F7114" s="209" t="s">
        <v>357</v>
      </c>
      <c r="G7114" s="209">
        <v>88243</v>
      </c>
      <c r="H7114" s="209" t="s">
        <v>12830</v>
      </c>
      <c r="I7114" s="209" t="s">
        <v>35</v>
      </c>
      <c r="J7114" s="209" t="s">
        <v>5447</v>
      </c>
      <c r="K7114" s="210">
        <v>18.29</v>
      </c>
      <c r="L7114" s="209" t="s">
        <v>12825</v>
      </c>
    </row>
    <row r="7115" spans="1:12" ht="13.5">
      <c r="A7115" s="209" t="s">
        <v>8833</v>
      </c>
      <c r="B7115" s="209" t="s">
        <v>12230</v>
      </c>
      <c r="C7115" s="209" t="s">
        <v>12509</v>
      </c>
      <c r="D7115" s="209" t="s">
        <v>12510</v>
      </c>
      <c r="E7115" s="210" t="s">
        <v>357</v>
      </c>
      <c r="F7115" s="209" t="s">
        <v>357</v>
      </c>
      <c r="G7115" s="209">
        <v>88245</v>
      </c>
      <c r="H7115" s="209" t="s">
        <v>12831</v>
      </c>
      <c r="I7115" s="209" t="s">
        <v>35</v>
      </c>
      <c r="J7115" s="209" t="s">
        <v>5447</v>
      </c>
      <c r="K7115" s="210">
        <v>21.66</v>
      </c>
      <c r="L7115" s="209" t="s">
        <v>12825</v>
      </c>
    </row>
    <row r="7116" spans="1:12" ht="13.5">
      <c r="A7116" s="209" t="s">
        <v>8833</v>
      </c>
      <c r="B7116" s="209" t="s">
        <v>12230</v>
      </c>
      <c r="C7116" s="209" t="s">
        <v>12509</v>
      </c>
      <c r="D7116" s="209" t="s">
        <v>12510</v>
      </c>
      <c r="E7116" s="210" t="s">
        <v>357</v>
      </c>
      <c r="F7116" s="209" t="s">
        <v>357</v>
      </c>
      <c r="G7116" s="209">
        <v>88246</v>
      </c>
      <c r="H7116" s="209" t="s">
        <v>12832</v>
      </c>
      <c r="I7116" s="209" t="s">
        <v>35</v>
      </c>
      <c r="J7116" s="209" t="s">
        <v>5447</v>
      </c>
      <c r="K7116" s="210">
        <v>18.350000000000001</v>
      </c>
      <c r="L7116" s="209" t="s">
        <v>12825</v>
      </c>
    </row>
    <row r="7117" spans="1:12" ht="13.5">
      <c r="A7117" s="209" t="s">
        <v>8833</v>
      </c>
      <c r="B7117" s="209" t="s">
        <v>12230</v>
      </c>
      <c r="C7117" s="209" t="s">
        <v>12509</v>
      </c>
      <c r="D7117" s="209" t="s">
        <v>12510</v>
      </c>
      <c r="E7117" s="210" t="s">
        <v>357</v>
      </c>
      <c r="F7117" s="209" t="s">
        <v>357</v>
      </c>
      <c r="G7117" s="209">
        <v>88247</v>
      </c>
      <c r="H7117" s="209" t="s">
        <v>162</v>
      </c>
      <c r="I7117" s="209" t="s">
        <v>35</v>
      </c>
      <c r="J7117" s="209" t="s">
        <v>5447</v>
      </c>
      <c r="K7117" s="210">
        <v>18.809999999999999</v>
      </c>
      <c r="L7117" s="209" t="s">
        <v>12825</v>
      </c>
    </row>
    <row r="7118" spans="1:12" ht="13.5">
      <c r="A7118" s="209" t="s">
        <v>8833</v>
      </c>
      <c r="B7118" s="209" t="s">
        <v>12230</v>
      </c>
      <c r="C7118" s="209" t="s">
        <v>12509</v>
      </c>
      <c r="D7118" s="209" t="s">
        <v>12510</v>
      </c>
      <c r="E7118" s="210" t="s">
        <v>357</v>
      </c>
      <c r="F7118" s="209" t="s">
        <v>357</v>
      </c>
      <c r="G7118" s="209">
        <v>88248</v>
      </c>
      <c r="H7118" s="209" t="s">
        <v>12833</v>
      </c>
      <c r="I7118" s="209" t="s">
        <v>35</v>
      </c>
      <c r="J7118" s="209" t="s">
        <v>5447</v>
      </c>
      <c r="K7118" s="210">
        <v>17.87</v>
      </c>
      <c r="L7118" s="209" t="s">
        <v>12825</v>
      </c>
    </row>
    <row r="7119" spans="1:12" ht="13.5">
      <c r="A7119" s="209" t="s">
        <v>8833</v>
      </c>
      <c r="B7119" s="209" t="s">
        <v>12230</v>
      </c>
      <c r="C7119" s="209" t="s">
        <v>12509</v>
      </c>
      <c r="D7119" s="209" t="s">
        <v>12510</v>
      </c>
      <c r="E7119" s="210" t="s">
        <v>357</v>
      </c>
      <c r="F7119" s="209" t="s">
        <v>357</v>
      </c>
      <c r="G7119" s="209">
        <v>88249</v>
      </c>
      <c r="H7119" s="209" t="s">
        <v>12834</v>
      </c>
      <c r="I7119" s="209" t="s">
        <v>35</v>
      </c>
      <c r="J7119" s="209" t="s">
        <v>5447</v>
      </c>
      <c r="K7119" s="210">
        <v>22.54</v>
      </c>
      <c r="L7119" s="209" t="s">
        <v>12825</v>
      </c>
    </row>
    <row r="7120" spans="1:12" ht="13.5">
      <c r="A7120" s="209" t="s">
        <v>8833</v>
      </c>
      <c r="B7120" s="209" t="s">
        <v>12230</v>
      </c>
      <c r="C7120" s="209" t="s">
        <v>12509</v>
      </c>
      <c r="D7120" s="209" t="s">
        <v>12510</v>
      </c>
      <c r="E7120" s="210" t="s">
        <v>357</v>
      </c>
      <c r="F7120" s="209" t="s">
        <v>357</v>
      </c>
      <c r="G7120" s="209">
        <v>88250</v>
      </c>
      <c r="H7120" s="209" t="s">
        <v>12835</v>
      </c>
      <c r="I7120" s="209" t="s">
        <v>35</v>
      </c>
      <c r="J7120" s="209" t="s">
        <v>5447</v>
      </c>
      <c r="K7120" s="210">
        <v>14.67</v>
      </c>
      <c r="L7120" s="209" t="s">
        <v>12825</v>
      </c>
    </row>
    <row r="7121" spans="1:12" ht="13.5">
      <c r="A7121" s="209" t="s">
        <v>8833</v>
      </c>
      <c r="B7121" s="209" t="s">
        <v>12230</v>
      </c>
      <c r="C7121" s="209" t="s">
        <v>12509</v>
      </c>
      <c r="D7121" s="209" t="s">
        <v>12510</v>
      </c>
      <c r="E7121" s="210" t="s">
        <v>357</v>
      </c>
      <c r="F7121" s="209" t="s">
        <v>357</v>
      </c>
      <c r="G7121" s="209">
        <v>88251</v>
      </c>
      <c r="H7121" s="209" t="s">
        <v>12836</v>
      </c>
      <c r="I7121" s="209" t="s">
        <v>35</v>
      </c>
      <c r="J7121" s="209" t="s">
        <v>5447</v>
      </c>
      <c r="K7121" s="210">
        <v>18.440000000000001</v>
      </c>
      <c r="L7121" s="209" t="s">
        <v>12825</v>
      </c>
    </row>
    <row r="7122" spans="1:12" ht="13.5">
      <c r="A7122" s="209" t="s">
        <v>8833</v>
      </c>
      <c r="B7122" s="209" t="s">
        <v>12230</v>
      </c>
      <c r="C7122" s="209" t="s">
        <v>12509</v>
      </c>
      <c r="D7122" s="209" t="s">
        <v>12510</v>
      </c>
      <c r="E7122" s="210" t="s">
        <v>357</v>
      </c>
      <c r="F7122" s="209" t="s">
        <v>357</v>
      </c>
      <c r="G7122" s="209">
        <v>88252</v>
      </c>
      <c r="H7122" s="209" t="s">
        <v>12837</v>
      </c>
      <c r="I7122" s="209" t="s">
        <v>35</v>
      </c>
      <c r="J7122" s="209" t="s">
        <v>5447</v>
      </c>
      <c r="K7122" s="210">
        <v>17.29</v>
      </c>
      <c r="L7122" s="209" t="s">
        <v>12825</v>
      </c>
    </row>
    <row r="7123" spans="1:12" ht="13.5">
      <c r="A7123" s="209" t="s">
        <v>8833</v>
      </c>
      <c r="B7123" s="209" t="s">
        <v>12230</v>
      </c>
      <c r="C7123" s="209" t="s">
        <v>12509</v>
      </c>
      <c r="D7123" s="209" t="s">
        <v>12510</v>
      </c>
      <c r="E7123" s="210" t="s">
        <v>357</v>
      </c>
      <c r="F7123" s="209" t="s">
        <v>357</v>
      </c>
      <c r="G7123" s="209">
        <v>88253</v>
      </c>
      <c r="H7123" s="209" t="s">
        <v>12838</v>
      </c>
      <c r="I7123" s="209" t="s">
        <v>35</v>
      </c>
      <c r="J7123" s="209" t="s">
        <v>5447</v>
      </c>
      <c r="K7123" s="210">
        <v>9.34</v>
      </c>
      <c r="L7123" s="209" t="s">
        <v>12825</v>
      </c>
    </row>
    <row r="7124" spans="1:12" ht="13.5">
      <c r="A7124" s="209" t="s">
        <v>8833</v>
      </c>
      <c r="B7124" s="209" t="s">
        <v>12230</v>
      </c>
      <c r="C7124" s="209" t="s">
        <v>12509</v>
      </c>
      <c r="D7124" s="209" t="s">
        <v>12510</v>
      </c>
      <c r="E7124" s="210" t="s">
        <v>357</v>
      </c>
      <c r="F7124" s="209" t="s">
        <v>357</v>
      </c>
      <c r="G7124" s="209">
        <v>88255</v>
      </c>
      <c r="H7124" s="209" t="s">
        <v>12839</v>
      </c>
      <c r="I7124" s="209" t="s">
        <v>35</v>
      </c>
      <c r="J7124" s="209" t="s">
        <v>5447</v>
      </c>
      <c r="K7124" s="210">
        <v>25.89</v>
      </c>
      <c r="L7124" s="209" t="s">
        <v>12825</v>
      </c>
    </row>
    <row r="7125" spans="1:12" ht="13.5">
      <c r="A7125" s="209" t="s">
        <v>8833</v>
      </c>
      <c r="B7125" s="209" t="s">
        <v>12230</v>
      </c>
      <c r="C7125" s="209" t="s">
        <v>12509</v>
      </c>
      <c r="D7125" s="209" t="s">
        <v>12510</v>
      </c>
      <c r="E7125" s="210" t="s">
        <v>357</v>
      </c>
      <c r="F7125" s="209" t="s">
        <v>357</v>
      </c>
      <c r="G7125" s="209">
        <v>88256</v>
      </c>
      <c r="H7125" s="209" t="s">
        <v>12840</v>
      </c>
      <c r="I7125" s="209" t="s">
        <v>35</v>
      </c>
      <c r="J7125" s="209" t="s">
        <v>5447</v>
      </c>
      <c r="K7125" s="210">
        <v>21.72</v>
      </c>
      <c r="L7125" s="209" t="s">
        <v>12825</v>
      </c>
    </row>
    <row r="7126" spans="1:12" ht="13.5">
      <c r="A7126" s="209" t="s">
        <v>8833</v>
      </c>
      <c r="B7126" s="209" t="s">
        <v>12230</v>
      </c>
      <c r="C7126" s="209" t="s">
        <v>12509</v>
      </c>
      <c r="D7126" s="209" t="s">
        <v>12510</v>
      </c>
      <c r="E7126" s="210" t="s">
        <v>357</v>
      </c>
      <c r="F7126" s="209" t="s">
        <v>357</v>
      </c>
      <c r="G7126" s="209">
        <v>88257</v>
      </c>
      <c r="H7126" s="209" t="s">
        <v>12841</v>
      </c>
      <c r="I7126" s="209" t="s">
        <v>35</v>
      </c>
      <c r="J7126" s="209" t="s">
        <v>5447</v>
      </c>
      <c r="K7126" s="210">
        <v>15.79</v>
      </c>
      <c r="L7126" s="209" t="s">
        <v>12825</v>
      </c>
    </row>
    <row r="7127" spans="1:12" ht="13.5">
      <c r="A7127" s="209" t="s">
        <v>8833</v>
      </c>
      <c r="B7127" s="209" t="s">
        <v>12230</v>
      </c>
      <c r="C7127" s="209" t="s">
        <v>12509</v>
      </c>
      <c r="D7127" s="209" t="s">
        <v>12510</v>
      </c>
      <c r="E7127" s="210" t="s">
        <v>357</v>
      </c>
      <c r="F7127" s="209" t="s">
        <v>357</v>
      </c>
      <c r="G7127" s="209">
        <v>88258</v>
      </c>
      <c r="H7127" s="209" t="s">
        <v>12842</v>
      </c>
      <c r="I7127" s="209" t="s">
        <v>35</v>
      </c>
      <c r="J7127" s="209" t="s">
        <v>5447</v>
      </c>
      <c r="K7127" s="210">
        <v>15.07</v>
      </c>
      <c r="L7127" s="209" t="s">
        <v>12825</v>
      </c>
    </row>
    <row r="7128" spans="1:12" ht="13.5">
      <c r="A7128" s="209" t="s">
        <v>8833</v>
      </c>
      <c r="B7128" s="209" t="s">
        <v>12230</v>
      </c>
      <c r="C7128" s="209" t="s">
        <v>12509</v>
      </c>
      <c r="D7128" s="209" t="s">
        <v>12510</v>
      </c>
      <c r="E7128" s="210" t="s">
        <v>357</v>
      </c>
      <c r="F7128" s="209" t="s">
        <v>357</v>
      </c>
      <c r="G7128" s="209">
        <v>88260</v>
      </c>
      <c r="H7128" s="209" t="s">
        <v>12843</v>
      </c>
      <c r="I7128" s="209" t="s">
        <v>35</v>
      </c>
      <c r="J7128" s="209" t="s">
        <v>5447</v>
      </c>
      <c r="K7128" s="210">
        <v>20.09</v>
      </c>
      <c r="L7128" s="209" t="s">
        <v>12825</v>
      </c>
    </row>
    <row r="7129" spans="1:12" ht="13.5">
      <c r="A7129" s="209" t="s">
        <v>8833</v>
      </c>
      <c r="B7129" s="209" t="s">
        <v>12230</v>
      </c>
      <c r="C7129" s="209" t="s">
        <v>12509</v>
      </c>
      <c r="D7129" s="209" t="s">
        <v>12510</v>
      </c>
      <c r="E7129" s="210" t="s">
        <v>357</v>
      </c>
      <c r="F7129" s="209" t="s">
        <v>357</v>
      </c>
      <c r="G7129" s="209">
        <v>88261</v>
      </c>
      <c r="H7129" s="209" t="s">
        <v>12844</v>
      </c>
      <c r="I7129" s="209" t="s">
        <v>35</v>
      </c>
      <c r="J7129" s="209" t="s">
        <v>5447</v>
      </c>
      <c r="K7129" s="210">
        <v>20.56</v>
      </c>
      <c r="L7129" s="209" t="s">
        <v>12825</v>
      </c>
    </row>
    <row r="7130" spans="1:12" ht="13.5">
      <c r="A7130" s="209" t="s">
        <v>8833</v>
      </c>
      <c r="B7130" s="209" t="s">
        <v>12230</v>
      </c>
      <c r="C7130" s="209" t="s">
        <v>12509</v>
      </c>
      <c r="D7130" s="209" t="s">
        <v>12510</v>
      </c>
      <c r="E7130" s="210" t="s">
        <v>357</v>
      </c>
      <c r="F7130" s="209" t="s">
        <v>357</v>
      </c>
      <c r="G7130" s="209">
        <v>88262</v>
      </c>
      <c r="H7130" s="209" t="s">
        <v>12845</v>
      </c>
      <c r="I7130" s="209" t="s">
        <v>35</v>
      </c>
      <c r="J7130" s="209" t="s">
        <v>5894</v>
      </c>
      <c r="K7130" s="210">
        <v>21.48</v>
      </c>
      <c r="L7130" s="209" t="s">
        <v>12825</v>
      </c>
    </row>
    <row r="7131" spans="1:12" ht="13.5">
      <c r="A7131" s="209" t="s">
        <v>8833</v>
      </c>
      <c r="B7131" s="209" t="s">
        <v>12230</v>
      </c>
      <c r="C7131" s="209" t="s">
        <v>12509</v>
      </c>
      <c r="D7131" s="209" t="s">
        <v>12510</v>
      </c>
      <c r="E7131" s="210" t="s">
        <v>357</v>
      </c>
      <c r="F7131" s="209" t="s">
        <v>357</v>
      </c>
      <c r="G7131" s="209">
        <v>88263</v>
      </c>
      <c r="H7131" s="209" t="s">
        <v>12846</v>
      </c>
      <c r="I7131" s="209" t="s">
        <v>35</v>
      </c>
      <c r="J7131" s="209" t="s">
        <v>5447</v>
      </c>
      <c r="K7131" s="210">
        <v>14.13</v>
      </c>
      <c r="L7131" s="209" t="s">
        <v>12825</v>
      </c>
    </row>
    <row r="7132" spans="1:12" ht="13.5">
      <c r="A7132" s="209" t="s">
        <v>8833</v>
      </c>
      <c r="B7132" s="209" t="s">
        <v>12230</v>
      </c>
      <c r="C7132" s="209" t="s">
        <v>12509</v>
      </c>
      <c r="D7132" s="209" t="s">
        <v>12510</v>
      </c>
      <c r="E7132" s="210" t="s">
        <v>357</v>
      </c>
      <c r="F7132" s="209" t="s">
        <v>357</v>
      </c>
      <c r="G7132" s="209">
        <v>88264</v>
      </c>
      <c r="H7132" s="209" t="s">
        <v>163</v>
      </c>
      <c r="I7132" s="209" t="s">
        <v>35</v>
      </c>
      <c r="J7132" s="209" t="s">
        <v>5894</v>
      </c>
      <c r="K7132" s="210">
        <v>22.67</v>
      </c>
      <c r="L7132" s="209" t="s">
        <v>12825</v>
      </c>
    </row>
    <row r="7133" spans="1:12" ht="13.5">
      <c r="A7133" s="209" t="s">
        <v>8833</v>
      </c>
      <c r="B7133" s="209" t="s">
        <v>12230</v>
      </c>
      <c r="C7133" s="209" t="s">
        <v>12509</v>
      </c>
      <c r="D7133" s="209" t="s">
        <v>12510</v>
      </c>
      <c r="E7133" s="210" t="s">
        <v>357</v>
      </c>
      <c r="F7133" s="209" t="s">
        <v>357</v>
      </c>
      <c r="G7133" s="209">
        <v>88265</v>
      </c>
      <c r="H7133" s="209" t="s">
        <v>12847</v>
      </c>
      <c r="I7133" s="209" t="s">
        <v>35</v>
      </c>
      <c r="J7133" s="209" t="s">
        <v>5447</v>
      </c>
      <c r="K7133" s="210">
        <v>22.67</v>
      </c>
      <c r="L7133" s="209" t="s">
        <v>12825</v>
      </c>
    </row>
    <row r="7134" spans="1:12" ht="13.5">
      <c r="A7134" s="209" t="s">
        <v>8833</v>
      </c>
      <c r="B7134" s="209" t="s">
        <v>12230</v>
      </c>
      <c r="C7134" s="209" t="s">
        <v>12509</v>
      </c>
      <c r="D7134" s="209" t="s">
        <v>12510</v>
      </c>
      <c r="E7134" s="210" t="s">
        <v>357</v>
      </c>
      <c r="F7134" s="209" t="s">
        <v>357</v>
      </c>
      <c r="G7134" s="209">
        <v>88266</v>
      </c>
      <c r="H7134" s="209" t="s">
        <v>12848</v>
      </c>
      <c r="I7134" s="209" t="s">
        <v>35</v>
      </c>
      <c r="J7134" s="209" t="s">
        <v>5447</v>
      </c>
      <c r="K7134" s="210">
        <v>27.73</v>
      </c>
      <c r="L7134" s="209" t="s">
        <v>12825</v>
      </c>
    </row>
    <row r="7135" spans="1:12" ht="13.5">
      <c r="A7135" s="209" t="s">
        <v>8833</v>
      </c>
      <c r="B7135" s="209" t="s">
        <v>12230</v>
      </c>
      <c r="C7135" s="209" t="s">
        <v>12509</v>
      </c>
      <c r="D7135" s="209" t="s">
        <v>12510</v>
      </c>
      <c r="E7135" s="210" t="s">
        <v>357</v>
      </c>
      <c r="F7135" s="209" t="s">
        <v>357</v>
      </c>
      <c r="G7135" s="209">
        <v>88267</v>
      </c>
      <c r="H7135" s="209" t="s">
        <v>12849</v>
      </c>
      <c r="I7135" s="209" t="s">
        <v>35</v>
      </c>
      <c r="J7135" s="209" t="s">
        <v>5894</v>
      </c>
      <c r="K7135" s="210">
        <v>21.66</v>
      </c>
      <c r="L7135" s="209" t="s">
        <v>12825</v>
      </c>
    </row>
    <row r="7136" spans="1:12" ht="13.5">
      <c r="A7136" s="209" t="s">
        <v>8833</v>
      </c>
      <c r="B7136" s="209" t="s">
        <v>12230</v>
      </c>
      <c r="C7136" s="209" t="s">
        <v>12509</v>
      </c>
      <c r="D7136" s="209" t="s">
        <v>12510</v>
      </c>
      <c r="E7136" s="210" t="s">
        <v>357</v>
      </c>
      <c r="F7136" s="209" t="s">
        <v>357</v>
      </c>
      <c r="G7136" s="209">
        <v>88269</v>
      </c>
      <c r="H7136" s="209" t="s">
        <v>12850</v>
      </c>
      <c r="I7136" s="209" t="s">
        <v>35</v>
      </c>
      <c r="J7136" s="209" t="s">
        <v>5447</v>
      </c>
      <c r="K7136" s="210">
        <v>20.93</v>
      </c>
      <c r="L7136" s="209" t="s">
        <v>12825</v>
      </c>
    </row>
    <row r="7137" spans="1:12" ht="13.5">
      <c r="A7137" s="209" t="s">
        <v>8833</v>
      </c>
      <c r="B7137" s="209" t="s">
        <v>12230</v>
      </c>
      <c r="C7137" s="209" t="s">
        <v>12509</v>
      </c>
      <c r="D7137" s="209" t="s">
        <v>12510</v>
      </c>
      <c r="E7137" s="210" t="s">
        <v>357</v>
      </c>
      <c r="F7137" s="209" t="s">
        <v>357</v>
      </c>
      <c r="G7137" s="209">
        <v>88270</v>
      </c>
      <c r="H7137" s="209" t="s">
        <v>12851</v>
      </c>
      <c r="I7137" s="209" t="s">
        <v>35</v>
      </c>
      <c r="J7137" s="209" t="s">
        <v>5447</v>
      </c>
      <c r="K7137" s="210">
        <v>19.77</v>
      </c>
      <c r="L7137" s="209" t="s">
        <v>12825</v>
      </c>
    </row>
    <row r="7138" spans="1:12" ht="13.5">
      <c r="A7138" s="209" t="s">
        <v>8833</v>
      </c>
      <c r="B7138" s="209" t="s">
        <v>12230</v>
      </c>
      <c r="C7138" s="209" t="s">
        <v>12509</v>
      </c>
      <c r="D7138" s="209" t="s">
        <v>12510</v>
      </c>
      <c r="E7138" s="210" t="s">
        <v>357</v>
      </c>
      <c r="F7138" s="209" t="s">
        <v>357</v>
      </c>
      <c r="G7138" s="209">
        <v>88272</v>
      </c>
      <c r="H7138" s="209" t="s">
        <v>12852</v>
      </c>
      <c r="I7138" s="209" t="s">
        <v>35</v>
      </c>
      <c r="J7138" s="209" t="s">
        <v>5447</v>
      </c>
      <c r="K7138" s="210">
        <v>22.18</v>
      </c>
      <c r="L7138" s="209" t="s">
        <v>12825</v>
      </c>
    </row>
    <row r="7139" spans="1:12" ht="13.5">
      <c r="A7139" s="209" t="s">
        <v>8833</v>
      </c>
      <c r="B7139" s="209" t="s">
        <v>12230</v>
      </c>
      <c r="C7139" s="209" t="s">
        <v>12509</v>
      </c>
      <c r="D7139" s="209" t="s">
        <v>12510</v>
      </c>
      <c r="E7139" s="210" t="s">
        <v>357</v>
      </c>
      <c r="F7139" s="209" t="s">
        <v>357</v>
      </c>
      <c r="G7139" s="209">
        <v>88273</v>
      </c>
      <c r="H7139" s="209" t="s">
        <v>12853</v>
      </c>
      <c r="I7139" s="209" t="s">
        <v>35</v>
      </c>
      <c r="J7139" s="209" t="s">
        <v>5447</v>
      </c>
      <c r="K7139" s="210">
        <v>20.309999999999999</v>
      </c>
      <c r="L7139" s="209" t="s">
        <v>12825</v>
      </c>
    </row>
    <row r="7140" spans="1:12" ht="13.5">
      <c r="A7140" s="209" t="s">
        <v>8833</v>
      </c>
      <c r="B7140" s="209" t="s">
        <v>12230</v>
      </c>
      <c r="C7140" s="209" t="s">
        <v>12509</v>
      </c>
      <c r="D7140" s="209" t="s">
        <v>12510</v>
      </c>
      <c r="E7140" s="210" t="s">
        <v>357</v>
      </c>
      <c r="F7140" s="209" t="s">
        <v>357</v>
      </c>
      <c r="G7140" s="209">
        <v>88274</v>
      </c>
      <c r="H7140" s="209" t="s">
        <v>12854</v>
      </c>
      <c r="I7140" s="209" t="s">
        <v>35</v>
      </c>
      <c r="J7140" s="209" t="s">
        <v>5447</v>
      </c>
      <c r="K7140" s="210">
        <v>21.72</v>
      </c>
      <c r="L7140" s="209" t="s">
        <v>12825</v>
      </c>
    </row>
    <row r="7141" spans="1:12" ht="13.5">
      <c r="A7141" s="209" t="s">
        <v>8833</v>
      </c>
      <c r="B7141" s="209" t="s">
        <v>12230</v>
      </c>
      <c r="C7141" s="209" t="s">
        <v>12509</v>
      </c>
      <c r="D7141" s="209" t="s">
        <v>12510</v>
      </c>
      <c r="E7141" s="210" t="s">
        <v>357</v>
      </c>
      <c r="F7141" s="209" t="s">
        <v>357</v>
      </c>
      <c r="G7141" s="209">
        <v>88275</v>
      </c>
      <c r="H7141" s="209" t="s">
        <v>12855</v>
      </c>
      <c r="I7141" s="209" t="s">
        <v>35</v>
      </c>
      <c r="J7141" s="209" t="s">
        <v>5447</v>
      </c>
      <c r="K7141" s="210">
        <v>22.61</v>
      </c>
      <c r="L7141" s="209" t="s">
        <v>12825</v>
      </c>
    </row>
    <row r="7142" spans="1:12" ht="13.5">
      <c r="A7142" s="209" t="s">
        <v>8833</v>
      </c>
      <c r="B7142" s="209" t="s">
        <v>12230</v>
      </c>
      <c r="C7142" s="209" t="s">
        <v>12509</v>
      </c>
      <c r="D7142" s="209" t="s">
        <v>12510</v>
      </c>
      <c r="E7142" s="210" t="s">
        <v>357</v>
      </c>
      <c r="F7142" s="209" t="s">
        <v>357</v>
      </c>
      <c r="G7142" s="209">
        <v>88277</v>
      </c>
      <c r="H7142" s="209" t="s">
        <v>12856</v>
      </c>
      <c r="I7142" s="209" t="s">
        <v>35</v>
      </c>
      <c r="J7142" s="209" t="s">
        <v>5447</v>
      </c>
      <c r="K7142" s="210">
        <v>16.690000000000001</v>
      </c>
      <c r="L7142" s="209" t="s">
        <v>12825</v>
      </c>
    </row>
    <row r="7143" spans="1:12" ht="13.5">
      <c r="A7143" s="209" t="s">
        <v>8833</v>
      </c>
      <c r="B7143" s="209" t="s">
        <v>12230</v>
      </c>
      <c r="C7143" s="209" t="s">
        <v>12509</v>
      </c>
      <c r="D7143" s="209" t="s">
        <v>12510</v>
      </c>
      <c r="E7143" s="210" t="s">
        <v>357</v>
      </c>
      <c r="F7143" s="209" t="s">
        <v>357</v>
      </c>
      <c r="G7143" s="209">
        <v>88278</v>
      </c>
      <c r="H7143" s="209" t="s">
        <v>12857</v>
      </c>
      <c r="I7143" s="209" t="s">
        <v>35</v>
      </c>
      <c r="J7143" s="209" t="s">
        <v>5447</v>
      </c>
      <c r="K7143" s="210">
        <v>15.65</v>
      </c>
      <c r="L7143" s="209" t="s">
        <v>12825</v>
      </c>
    </row>
    <row r="7144" spans="1:12" ht="13.5">
      <c r="A7144" s="209" t="s">
        <v>8833</v>
      </c>
      <c r="B7144" s="209" t="s">
        <v>12230</v>
      </c>
      <c r="C7144" s="209" t="s">
        <v>12509</v>
      </c>
      <c r="D7144" s="209" t="s">
        <v>12510</v>
      </c>
      <c r="E7144" s="210" t="s">
        <v>357</v>
      </c>
      <c r="F7144" s="209" t="s">
        <v>357</v>
      </c>
      <c r="G7144" s="209">
        <v>88279</v>
      </c>
      <c r="H7144" s="209" t="s">
        <v>12858</v>
      </c>
      <c r="I7144" s="209" t="s">
        <v>35</v>
      </c>
      <c r="J7144" s="209" t="s">
        <v>5447</v>
      </c>
      <c r="K7144" s="210">
        <v>23.86</v>
      </c>
      <c r="L7144" s="209" t="s">
        <v>12825</v>
      </c>
    </row>
    <row r="7145" spans="1:12" ht="13.5">
      <c r="A7145" s="209" t="s">
        <v>8833</v>
      </c>
      <c r="B7145" s="209" t="s">
        <v>12230</v>
      </c>
      <c r="C7145" s="209" t="s">
        <v>12509</v>
      </c>
      <c r="D7145" s="209" t="s">
        <v>12510</v>
      </c>
      <c r="E7145" s="210" t="s">
        <v>357</v>
      </c>
      <c r="F7145" s="209" t="s">
        <v>357</v>
      </c>
      <c r="G7145" s="209">
        <v>88281</v>
      </c>
      <c r="H7145" s="209" t="s">
        <v>12859</v>
      </c>
      <c r="I7145" s="209" t="s">
        <v>35</v>
      </c>
      <c r="J7145" s="209" t="s">
        <v>5447</v>
      </c>
      <c r="K7145" s="210">
        <v>21.01</v>
      </c>
      <c r="L7145" s="209" t="s">
        <v>12825</v>
      </c>
    </row>
    <row r="7146" spans="1:12" ht="13.5">
      <c r="A7146" s="209" t="s">
        <v>8833</v>
      </c>
      <c r="B7146" s="209" t="s">
        <v>12230</v>
      </c>
      <c r="C7146" s="209" t="s">
        <v>12509</v>
      </c>
      <c r="D7146" s="209" t="s">
        <v>12510</v>
      </c>
      <c r="E7146" s="210" t="s">
        <v>357</v>
      </c>
      <c r="F7146" s="209" t="s">
        <v>357</v>
      </c>
      <c r="G7146" s="209">
        <v>88282</v>
      </c>
      <c r="H7146" s="209" t="s">
        <v>12860</v>
      </c>
      <c r="I7146" s="209" t="s">
        <v>35</v>
      </c>
      <c r="J7146" s="209" t="s">
        <v>5894</v>
      </c>
      <c r="K7146" s="210">
        <v>20.37</v>
      </c>
      <c r="L7146" s="209" t="s">
        <v>12825</v>
      </c>
    </row>
    <row r="7147" spans="1:12" ht="13.5">
      <c r="A7147" s="209" t="s">
        <v>8833</v>
      </c>
      <c r="B7147" s="209" t="s">
        <v>12230</v>
      </c>
      <c r="C7147" s="209" t="s">
        <v>12509</v>
      </c>
      <c r="D7147" s="209" t="s">
        <v>12510</v>
      </c>
      <c r="E7147" s="210" t="s">
        <v>357</v>
      </c>
      <c r="F7147" s="209" t="s">
        <v>357</v>
      </c>
      <c r="G7147" s="209">
        <v>88283</v>
      </c>
      <c r="H7147" s="209" t="s">
        <v>12861</v>
      </c>
      <c r="I7147" s="209" t="s">
        <v>35</v>
      </c>
      <c r="J7147" s="209" t="s">
        <v>5447</v>
      </c>
      <c r="K7147" s="210">
        <v>24.36</v>
      </c>
      <c r="L7147" s="209" t="s">
        <v>12825</v>
      </c>
    </row>
    <row r="7148" spans="1:12" ht="13.5">
      <c r="A7148" s="209" t="s">
        <v>8833</v>
      </c>
      <c r="B7148" s="209" t="s">
        <v>12230</v>
      </c>
      <c r="C7148" s="209" t="s">
        <v>12509</v>
      </c>
      <c r="D7148" s="209" t="s">
        <v>12510</v>
      </c>
      <c r="E7148" s="210" t="s">
        <v>357</v>
      </c>
      <c r="F7148" s="209" t="s">
        <v>357</v>
      </c>
      <c r="G7148" s="209">
        <v>88284</v>
      </c>
      <c r="H7148" s="209" t="s">
        <v>12862</v>
      </c>
      <c r="I7148" s="209" t="s">
        <v>35</v>
      </c>
      <c r="J7148" s="209" t="s">
        <v>5447</v>
      </c>
      <c r="K7148" s="210">
        <v>17.63</v>
      </c>
      <c r="L7148" s="209" t="s">
        <v>12825</v>
      </c>
    </row>
    <row r="7149" spans="1:12" ht="13.5">
      <c r="A7149" s="209" t="s">
        <v>8833</v>
      </c>
      <c r="B7149" s="209" t="s">
        <v>12230</v>
      </c>
      <c r="C7149" s="209" t="s">
        <v>12509</v>
      </c>
      <c r="D7149" s="209" t="s">
        <v>12510</v>
      </c>
      <c r="E7149" s="210" t="s">
        <v>357</v>
      </c>
      <c r="F7149" s="209" t="s">
        <v>357</v>
      </c>
      <c r="G7149" s="209">
        <v>88285</v>
      </c>
      <c r="H7149" s="209" t="s">
        <v>12863</v>
      </c>
      <c r="I7149" s="209" t="s">
        <v>35</v>
      </c>
      <c r="J7149" s="209" t="s">
        <v>5447</v>
      </c>
      <c r="K7149" s="210">
        <v>19.25</v>
      </c>
      <c r="L7149" s="209" t="s">
        <v>12825</v>
      </c>
    </row>
    <row r="7150" spans="1:12" ht="13.5">
      <c r="A7150" s="209" t="s">
        <v>8833</v>
      </c>
      <c r="B7150" s="209" t="s">
        <v>12230</v>
      </c>
      <c r="C7150" s="209" t="s">
        <v>12509</v>
      </c>
      <c r="D7150" s="209" t="s">
        <v>12510</v>
      </c>
      <c r="E7150" s="210" t="s">
        <v>357</v>
      </c>
      <c r="F7150" s="209" t="s">
        <v>357</v>
      </c>
      <c r="G7150" s="209">
        <v>88286</v>
      </c>
      <c r="H7150" s="209" t="s">
        <v>12864</v>
      </c>
      <c r="I7150" s="209" t="s">
        <v>35</v>
      </c>
      <c r="J7150" s="209" t="s">
        <v>5447</v>
      </c>
      <c r="K7150" s="210">
        <v>22.64</v>
      </c>
      <c r="L7150" s="209" t="s">
        <v>12825</v>
      </c>
    </row>
    <row r="7151" spans="1:12" ht="13.5">
      <c r="A7151" s="209" t="s">
        <v>8833</v>
      </c>
      <c r="B7151" s="209" t="s">
        <v>12230</v>
      </c>
      <c r="C7151" s="209" t="s">
        <v>12509</v>
      </c>
      <c r="D7151" s="209" t="s">
        <v>12510</v>
      </c>
      <c r="E7151" s="210" t="s">
        <v>357</v>
      </c>
      <c r="F7151" s="209" t="s">
        <v>357</v>
      </c>
      <c r="G7151" s="209">
        <v>88288</v>
      </c>
      <c r="H7151" s="209" t="s">
        <v>12865</v>
      </c>
      <c r="I7151" s="209" t="s">
        <v>35</v>
      </c>
      <c r="J7151" s="209" t="s">
        <v>5447</v>
      </c>
      <c r="K7151" s="210">
        <v>11.38</v>
      </c>
      <c r="L7151" s="209" t="s">
        <v>12825</v>
      </c>
    </row>
    <row r="7152" spans="1:12" ht="13.5">
      <c r="A7152" s="209" t="s">
        <v>8833</v>
      </c>
      <c r="B7152" s="209" t="s">
        <v>12230</v>
      </c>
      <c r="C7152" s="209" t="s">
        <v>12509</v>
      </c>
      <c r="D7152" s="209" t="s">
        <v>12510</v>
      </c>
      <c r="E7152" s="210" t="s">
        <v>357</v>
      </c>
      <c r="F7152" s="209" t="s">
        <v>357</v>
      </c>
      <c r="G7152" s="209">
        <v>88291</v>
      </c>
      <c r="H7152" s="209" t="s">
        <v>12866</v>
      </c>
      <c r="I7152" s="209" t="s">
        <v>35</v>
      </c>
      <c r="J7152" s="209" t="s">
        <v>5447</v>
      </c>
      <c r="K7152" s="210">
        <v>16.170000000000002</v>
      </c>
      <c r="L7152" s="209" t="s">
        <v>12825</v>
      </c>
    </row>
    <row r="7153" spans="1:12" ht="13.5">
      <c r="A7153" s="209" t="s">
        <v>8833</v>
      </c>
      <c r="B7153" s="209" t="s">
        <v>12230</v>
      </c>
      <c r="C7153" s="209" t="s">
        <v>12509</v>
      </c>
      <c r="D7153" s="209" t="s">
        <v>12510</v>
      </c>
      <c r="E7153" s="210" t="s">
        <v>357</v>
      </c>
      <c r="F7153" s="209" t="s">
        <v>357</v>
      </c>
      <c r="G7153" s="209">
        <v>88292</v>
      </c>
      <c r="H7153" s="209" t="s">
        <v>12867</v>
      </c>
      <c r="I7153" s="209" t="s">
        <v>35</v>
      </c>
      <c r="J7153" s="209" t="s">
        <v>5447</v>
      </c>
      <c r="K7153" s="210">
        <v>16.809999999999999</v>
      </c>
      <c r="L7153" s="209" t="s">
        <v>12825</v>
      </c>
    </row>
    <row r="7154" spans="1:12" ht="13.5">
      <c r="A7154" s="209" t="s">
        <v>8833</v>
      </c>
      <c r="B7154" s="209" t="s">
        <v>12230</v>
      </c>
      <c r="C7154" s="209" t="s">
        <v>12509</v>
      </c>
      <c r="D7154" s="209" t="s">
        <v>12510</v>
      </c>
      <c r="E7154" s="210" t="s">
        <v>357</v>
      </c>
      <c r="F7154" s="209" t="s">
        <v>357</v>
      </c>
      <c r="G7154" s="209">
        <v>88293</v>
      </c>
      <c r="H7154" s="209" t="s">
        <v>12868</v>
      </c>
      <c r="I7154" s="209" t="s">
        <v>35</v>
      </c>
      <c r="J7154" s="209" t="s">
        <v>5447</v>
      </c>
      <c r="K7154" s="210">
        <v>18.98</v>
      </c>
      <c r="L7154" s="209" t="s">
        <v>12825</v>
      </c>
    </row>
    <row r="7155" spans="1:12" ht="13.5">
      <c r="A7155" s="209" t="s">
        <v>8833</v>
      </c>
      <c r="B7155" s="209" t="s">
        <v>12230</v>
      </c>
      <c r="C7155" s="209" t="s">
        <v>12509</v>
      </c>
      <c r="D7155" s="209" t="s">
        <v>12510</v>
      </c>
      <c r="E7155" s="210" t="s">
        <v>357</v>
      </c>
      <c r="F7155" s="209" t="s">
        <v>357</v>
      </c>
      <c r="G7155" s="209">
        <v>88294</v>
      </c>
      <c r="H7155" s="209" t="s">
        <v>12869</v>
      </c>
      <c r="I7155" s="209" t="s">
        <v>35</v>
      </c>
      <c r="J7155" s="209" t="s">
        <v>5894</v>
      </c>
      <c r="K7155" s="210">
        <v>20.48</v>
      </c>
      <c r="L7155" s="209" t="s">
        <v>12825</v>
      </c>
    </row>
    <row r="7156" spans="1:12" ht="13.5">
      <c r="A7156" s="209" t="s">
        <v>8833</v>
      </c>
      <c r="B7156" s="209" t="s">
        <v>12230</v>
      </c>
      <c r="C7156" s="209" t="s">
        <v>12509</v>
      </c>
      <c r="D7156" s="209" t="s">
        <v>12510</v>
      </c>
      <c r="E7156" s="210" t="s">
        <v>357</v>
      </c>
      <c r="F7156" s="209" t="s">
        <v>357</v>
      </c>
      <c r="G7156" s="209">
        <v>88295</v>
      </c>
      <c r="H7156" s="209" t="s">
        <v>12870</v>
      </c>
      <c r="I7156" s="209" t="s">
        <v>35</v>
      </c>
      <c r="J7156" s="209" t="s">
        <v>5447</v>
      </c>
      <c r="K7156" s="210">
        <v>15.9</v>
      </c>
      <c r="L7156" s="209" t="s">
        <v>12825</v>
      </c>
    </row>
    <row r="7157" spans="1:12" ht="13.5">
      <c r="A7157" s="209" t="s">
        <v>8833</v>
      </c>
      <c r="B7157" s="209" t="s">
        <v>12230</v>
      </c>
      <c r="C7157" s="209" t="s">
        <v>12509</v>
      </c>
      <c r="D7157" s="209" t="s">
        <v>12510</v>
      </c>
      <c r="E7157" s="210" t="s">
        <v>357</v>
      </c>
      <c r="F7157" s="209" t="s">
        <v>357</v>
      </c>
      <c r="G7157" s="209">
        <v>88296</v>
      </c>
      <c r="H7157" s="209" t="s">
        <v>12871</v>
      </c>
      <c r="I7157" s="209" t="s">
        <v>35</v>
      </c>
      <c r="J7157" s="209" t="s">
        <v>5447</v>
      </c>
      <c r="K7157" s="210">
        <v>15.98</v>
      </c>
      <c r="L7157" s="209" t="s">
        <v>12825</v>
      </c>
    </row>
    <row r="7158" spans="1:12" ht="13.5">
      <c r="A7158" s="209" t="s">
        <v>8833</v>
      </c>
      <c r="B7158" s="209" t="s">
        <v>12230</v>
      </c>
      <c r="C7158" s="209" t="s">
        <v>12509</v>
      </c>
      <c r="D7158" s="209" t="s">
        <v>12510</v>
      </c>
      <c r="E7158" s="210" t="s">
        <v>357</v>
      </c>
      <c r="F7158" s="209" t="s">
        <v>357</v>
      </c>
      <c r="G7158" s="209">
        <v>88297</v>
      </c>
      <c r="H7158" s="209" t="s">
        <v>12872</v>
      </c>
      <c r="I7158" s="209" t="s">
        <v>35</v>
      </c>
      <c r="J7158" s="209" t="s">
        <v>5447</v>
      </c>
      <c r="K7158" s="210">
        <v>16.559999999999999</v>
      </c>
      <c r="L7158" s="209" t="s">
        <v>12825</v>
      </c>
    </row>
    <row r="7159" spans="1:12" ht="13.5">
      <c r="A7159" s="209" t="s">
        <v>8833</v>
      </c>
      <c r="B7159" s="209" t="s">
        <v>12230</v>
      </c>
      <c r="C7159" s="209" t="s">
        <v>12509</v>
      </c>
      <c r="D7159" s="209" t="s">
        <v>12510</v>
      </c>
      <c r="E7159" s="210" t="s">
        <v>357</v>
      </c>
      <c r="F7159" s="209" t="s">
        <v>357</v>
      </c>
      <c r="G7159" s="209">
        <v>88298</v>
      </c>
      <c r="H7159" s="209" t="s">
        <v>12873</v>
      </c>
      <c r="I7159" s="209" t="s">
        <v>35</v>
      </c>
      <c r="J7159" s="209" t="s">
        <v>5447</v>
      </c>
      <c r="K7159" s="210">
        <v>13.85</v>
      </c>
      <c r="L7159" s="209" t="s">
        <v>12825</v>
      </c>
    </row>
    <row r="7160" spans="1:12" ht="13.5">
      <c r="A7160" s="209" t="s">
        <v>8833</v>
      </c>
      <c r="B7160" s="209" t="s">
        <v>12230</v>
      </c>
      <c r="C7160" s="209" t="s">
        <v>12509</v>
      </c>
      <c r="D7160" s="209" t="s">
        <v>12510</v>
      </c>
      <c r="E7160" s="210" t="s">
        <v>357</v>
      </c>
      <c r="F7160" s="209" t="s">
        <v>357</v>
      </c>
      <c r="G7160" s="209">
        <v>88299</v>
      </c>
      <c r="H7160" s="209" t="s">
        <v>12874</v>
      </c>
      <c r="I7160" s="209" t="s">
        <v>35</v>
      </c>
      <c r="J7160" s="209" t="s">
        <v>5447</v>
      </c>
      <c r="K7160" s="210">
        <v>19.239999999999998</v>
      </c>
      <c r="L7160" s="209" t="s">
        <v>12825</v>
      </c>
    </row>
    <row r="7161" spans="1:12" ht="13.5">
      <c r="A7161" s="209" t="s">
        <v>8833</v>
      </c>
      <c r="B7161" s="209" t="s">
        <v>12230</v>
      </c>
      <c r="C7161" s="209" t="s">
        <v>12509</v>
      </c>
      <c r="D7161" s="209" t="s">
        <v>12510</v>
      </c>
      <c r="E7161" s="210" t="s">
        <v>357</v>
      </c>
      <c r="F7161" s="209" t="s">
        <v>357</v>
      </c>
      <c r="G7161" s="209">
        <v>88300</v>
      </c>
      <c r="H7161" s="209" t="s">
        <v>12875</v>
      </c>
      <c r="I7161" s="209" t="s">
        <v>35</v>
      </c>
      <c r="J7161" s="209" t="s">
        <v>5447</v>
      </c>
      <c r="K7161" s="210">
        <v>22.7</v>
      </c>
      <c r="L7161" s="209" t="s">
        <v>12825</v>
      </c>
    </row>
    <row r="7162" spans="1:12" ht="13.5">
      <c r="A7162" s="209" t="s">
        <v>8833</v>
      </c>
      <c r="B7162" s="209" t="s">
        <v>12230</v>
      </c>
      <c r="C7162" s="209" t="s">
        <v>12509</v>
      </c>
      <c r="D7162" s="209" t="s">
        <v>12510</v>
      </c>
      <c r="E7162" s="210" t="s">
        <v>357</v>
      </c>
      <c r="F7162" s="209" t="s">
        <v>357</v>
      </c>
      <c r="G7162" s="209">
        <v>88301</v>
      </c>
      <c r="H7162" s="209" t="s">
        <v>12876</v>
      </c>
      <c r="I7162" s="209" t="s">
        <v>35</v>
      </c>
      <c r="J7162" s="209" t="s">
        <v>5447</v>
      </c>
      <c r="K7162" s="210">
        <v>17.649999999999999</v>
      </c>
      <c r="L7162" s="209" t="s">
        <v>12825</v>
      </c>
    </row>
    <row r="7163" spans="1:12" ht="13.5">
      <c r="A7163" s="209" t="s">
        <v>8833</v>
      </c>
      <c r="B7163" s="209" t="s">
        <v>12230</v>
      </c>
      <c r="C7163" s="209" t="s">
        <v>12509</v>
      </c>
      <c r="D7163" s="209" t="s">
        <v>12510</v>
      </c>
      <c r="E7163" s="210" t="s">
        <v>357</v>
      </c>
      <c r="F7163" s="209" t="s">
        <v>357</v>
      </c>
      <c r="G7163" s="209">
        <v>88302</v>
      </c>
      <c r="H7163" s="209" t="s">
        <v>12877</v>
      </c>
      <c r="I7163" s="209" t="s">
        <v>35</v>
      </c>
      <c r="J7163" s="209" t="s">
        <v>5447</v>
      </c>
      <c r="K7163" s="210">
        <v>19.73</v>
      </c>
      <c r="L7163" s="209" t="s">
        <v>12825</v>
      </c>
    </row>
    <row r="7164" spans="1:12" ht="13.5">
      <c r="A7164" s="209" t="s">
        <v>8833</v>
      </c>
      <c r="B7164" s="209" t="s">
        <v>12230</v>
      </c>
      <c r="C7164" s="209" t="s">
        <v>12509</v>
      </c>
      <c r="D7164" s="209" t="s">
        <v>12510</v>
      </c>
      <c r="E7164" s="210" t="s">
        <v>357</v>
      </c>
      <c r="F7164" s="209" t="s">
        <v>357</v>
      </c>
      <c r="G7164" s="209">
        <v>88303</v>
      </c>
      <c r="H7164" s="209" t="s">
        <v>12878</v>
      </c>
      <c r="I7164" s="209" t="s">
        <v>35</v>
      </c>
      <c r="J7164" s="209" t="s">
        <v>5447</v>
      </c>
      <c r="K7164" s="210">
        <v>16.510000000000002</v>
      </c>
      <c r="L7164" s="209" t="s">
        <v>12825</v>
      </c>
    </row>
    <row r="7165" spans="1:12" ht="13.5">
      <c r="A7165" s="209" t="s">
        <v>8833</v>
      </c>
      <c r="B7165" s="209" t="s">
        <v>12230</v>
      </c>
      <c r="C7165" s="209" t="s">
        <v>12509</v>
      </c>
      <c r="D7165" s="209" t="s">
        <v>12510</v>
      </c>
      <c r="E7165" s="210" t="s">
        <v>357</v>
      </c>
      <c r="F7165" s="209" t="s">
        <v>357</v>
      </c>
      <c r="G7165" s="209">
        <v>88304</v>
      </c>
      <c r="H7165" s="209" t="s">
        <v>12879</v>
      </c>
      <c r="I7165" s="209" t="s">
        <v>35</v>
      </c>
      <c r="J7165" s="209" t="s">
        <v>5447</v>
      </c>
      <c r="K7165" s="210">
        <v>17.510000000000002</v>
      </c>
      <c r="L7165" s="209" t="s">
        <v>12825</v>
      </c>
    </row>
    <row r="7166" spans="1:12" ht="13.5">
      <c r="A7166" s="209" t="s">
        <v>8833</v>
      </c>
      <c r="B7166" s="209" t="s">
        <v>12230</v>
      </c>
      <c r="C7166" s="209" t="s">
        <v>12509</v>
      </c>
      <c r="D7166" s="209" t="s">
        <v>12510</v>
      </c>
      <c r="E7166" s="210" t="s">
        <v>357</v>
      </c>
      <c r="F7166" s="209" t="s">
        <v>357</v>
      </c>
      <c r="G7166" s="209">
        <v>88306</v>
      </c>
      <c r="H7166" s="209" t="s">
        <v>12880</v>
      </c>
      <c r="I7166" s="209" t="s">
        <v>35</v>
      </c>
      <c r="J7166" s="209" t="s">
        <v>5447</v>
      </c>
      <c r="K7166" s="210">
        <v>18.739999999999998</v>
      </c>
      <c r="L7166" s="209" t="s">
        <v>12825</v>
      </c>
    </row>
    <row r="7167" spans="1:12" ht="13.5">
      <c r="A7167" s="209" t="s">
        <v>8833</v>
      </c>
      <c r="B7167" s="209" t="s">
        <v>12230</v>
      </c>
      <c r="C7167" s="209" t="s">
        <v>12509</v>
      </c>
      <c r="D7167" s="209" t="s">
        <v>12510</v>
      </c>
      <c r="E7167" s="210" t="s">
        <v>357</v>
      </c>
      <c r="F7167" s="209" t="s">
        <v>357</v>
      </c>
      <c r="G7167" s="209">
        <v>88307</v>
      </c>
      <c r="H7167" s="209" t="s">
        <v>12881</v>
      </c>
      <c r="I7167" s="209" t="s">
        <v>35</v>
      </c>
      <c r="J7167" s="209" t="s">
        <v>5447</v>
      </c>
      <c r="K7167" s="210">
        <v>18.190000000000001</v>
      </c>
      <c r="L7167" s="209" t="s">
        <v>12825</v>
      </c>
    </row>
    <row r="7168" spans="1:12" ht="13.5">
      <c r="A7168" s="209" t="s">
        <v>8833</v>
      </c>
      <c r="B7168" s="209" t="s">
        <v>12230</v>
      </c>
      <c r="C7168" s="209" t="s">
        <v>12509</v>
      </c>
      <c r="D7168" s="209" t="s">
        <v>12510</v>
      </c>
      <c r="E7168" s="210" t="s">
        <v>357</v>
      </c>
      <c r="F7168" s="209" t="s">
        <v>357</v>
      </c>
      <c r="G7168" s="209">
        <v>88308</v>
      </c>
      <c r="H7168" s="209" t="s">
        <v>12882</v>
      </c>
      <c r="I7168" s="209" t="s">
        <v>35</v>
      </c>
      <c r="J7168" s="209" t="s">
        <v>5447</v>
      </c>
      <c r="K7168" s="210">
        <v>21.72</v>
      </c>
      <c r="L7168" s="209" t="s">
        <v>12825</v>
      </c>
    </row>
    <row r="7169" spans="1:12" ht="13.5">
      <c r="A7169" s="209" t="s">
        <v>8833</v>
      </c>
      <c r="B7169" s="209" t="s">
        <v>12230</v>
      </c>
      <c r="C7169" s="209" t="s">
        <v>12509</v>
      </c>
      <c r="D7169" s="209" t="s">
        <v>12510</v>
      </c>
      <c r="E7169" s="210" t="s">
        <v>357</v>
      </c>
      <c r="F7169" s="209" t="s">
        <v>357</v>
      </c>
      <c r="G7169" s="209">
        <v>88309</v>
      </c>
      <c r="H7169" s="209" t="s">
        <v>158</v>
      </c>
      <c r="I7169" s="209" t="s">
        <v>35</v>
      </c>
      <c r="J7169" s="209" t="s">
        <v>5894</v>
      </c>
      <c r="K7169" s="210">
        <v>21.83</v>
      </c>
      <c r="L7169" s="209" t="s">
        <v>12825</v>
      </c>
    </row>
    <row r="7170" spans="1:12" ht="13.5">
      <c r="A7170" s="209" t="s">
        <v>8833</v>
      </c>
      <c r="B7170" s="209" t="s">
        <v>12230</v>
      </c>
      <c r="C7170" s="209" t="s">
        <v>12509</v>
      </c>
      <c r="D7170" s="209" t="s">
        <v>12510</v>
      </c>
      <c r="E7170" s="210" t="s">
        <v>357</v>
      </c>
      <c r="F7170" s="209" t="s">
        <v>357</v>
      </c>
      <c r="G7170" s="209">
        <v>88310</v>
      </c>
      <c r="H7170" s="209" t="s">
        <v>12883</v>
      </c>
      <c r="I7170" s="209" t="s">
        <v>35</v>
      </c>
      <c r="J7170" s="209" t="s">
        <v>5894</v>
      </c>
      <c r="K7170" s="210">
        <v>23.07</v>
      </c>
      <c r="L7170" s="209" t="s">
        <v>12825</v>
      </c>
    </row>
    <row r="7171" spans="1:12" ht="13.5">
      <c r="A7171" s="209" t="s">
        <v>8833</v>
      </c>
      <c r="B7171" s="209" t="s">
        <v>12230</v>
      </c>
      <c r="C7171" s="209" t="s">
        <v>12509</v>
      </c>
      <c r="D7171" s="209" t="s">
        <v>12510</v>
      </c>
      <c r="E7171" s="210" t="s">
        <v>357</v>
      </c>
      <c r="F7171" s="209" t="s">
        <v>357</v>
      </c>
      <c r="G7171" s="209">
        <v>88311</v>
      </c>
      <c r="H7171" s="209" t="s">
        <v>12884</v>
      </c>
      <c r="I7171" s="209" t="s">
        <v>35</v>
      </c>
      <c r="J7171" s="209" t="s">
        <v>5447</v>
      </c>
      <c r="K7171" s="210">
        <v>22.57</v>
      </c>
      <c r="L7171" s="209" t="s">
        <v>12825</v>
      </c>
    </row>
    <row r="7172" spans="1:12" ht="13.5">
      <c r="A7172" s="209" t="s">
        <v>8833</v>
      </c>
      <c r="B7172" s="209" t="s">
        <v>12230</v>
      </c>
      <c r="C7172" s="209" t="s">
        <v>12509</v>
      </c>
      <c r="D7172" s="209" t="s">
        <v>12510</v>
      </c>
      <c r="E7172" s="210" t="s">
        <v>357</v>
      </c>
      <c r="F7172" s="209" t="s">
        <v>357</v>
      </c>
      <c r="G7172" s="209">
        <v>88312</v>
      </c>
      <c r="H7172" s="209" t="s">
        <v>12885</v>
      </c>
      <c r="I7172" s="209" t="s">
        <v>35</v>
      </c>
      <c r="J7172" s="209" t="s">
        <v>5447</v>
      </c>
      <c r="K7172" s="210">
        <v>23.07</v>
      </c>
      <c r="L7172" s="209" t="s">
        <v>12825</v>
      </c>
    </row>
    <row r="7173" spans="1:12" ht="13.5">
      <c r="A7173" s="209" t="s">
        <v>8833</v>
      </c>
      <c r="B7173" s="209" t="s">
        <v>12230</v>
      </c>
      <c r="C7173" s="209" t="s">
        <v>12509</v>
      </c>
      <c r="D7173" s="209" t="s">
        <v>12510</v>
      </c>
      <c r="E7173" s="210" t="s">
        <v>357</v>
      </c>
      <c r="F7173" s="209" t="s">
        <v>357</v>
      </c>
      <c r="G7173" s="209">
        <v>88313</v>
      </c>
      <c r="H7173" s="209" t="s">
        <v>12886</v>
      </c>
      <c r="I7173" s="209" t="s">
        <v>35</v>
      </c>
      <c r="J7173" s="209" t="s">
        <v>5447</v>
      </c>
      <c r="K7173" s="210">
        <v>15.96</v>
      </c>
      <c r="L7173" s="209" t="s">
        <v>12825</v>
      </c>
    </row>
    <row r="7174" spans="1:12" ht="13.5">
      <c r="A7174" s="209" t="s">
        <v>8833</v>
      </c>
      <c r="B7174" s="209" t="s">
        <v>12230</v>
      </c>
      <c r="C7174" s="209" t="s">
        <v>12509</v>
      </c>
      <c r="D7174" s="209" t="s">
        <v>12510</v>
      </c>
      <c r="E7174" s="210" t="s">
        <v>357</v>
      </c>
      <c r="F7174" s="209" t="s">
        <v>357</v>
      </c>
      <c r="G7174" s="209">
        <v>88314</v>
      </c>
      <c r="H7174" s="209" t="s">
        <v>12887</v>
      </c>
      <c r="I7174" s="209" t="s">
        <v>35</v>
      </c>
      <c r="J7174" s="209" t="s">
        <v>5447</v>
      </c>
      <c r="K7174" s="210">
        <v>14.6</v>
      </c>
      <c r="L7174" s="209" t="s">
        <v>12825</v>
      </c>
    </row>
    <row r="7175" spans="1:12" ht="13.5">
      <c r="A7175" s="209" t="s">
        <v>8833</v>
      </c>
      <c r="B7175" s="209" t="s">
        <v>12230</v>
      </c>
      <c r="C7175" s="209" t="s">
        <v>12509</v>
      </c>
      <c r="D7175" s="209" t="s">
        <v>12510</v>
      </c>
      <c r="E7175" s="210" t="s">
        <v>357</v>
      </c>
      <c r="F7175" s="209" t="s">
        <v>357</v>
      </c>
      <c r="G7175" s="209">
        <v>88315</v>
      </c>
      <c r="H7175" s="209" t="s">
        <v>12888</v>
      </c>
      <c r="I7175" s="209" t="s">
        <v>35</v>
      </c>
      <c r="J7175" s="209" t="s">
        <v>5447</v>
      </c>
      <c r="K7175" s="210">
        <v>21.66</v>
      </c>
      <c r="L7175" s="209" t="s">
        <v>12825</v>
      </c>
    </row>
    <row r="7176" spans="1:12" ht="13.5">
      <c r="A7176" s="209" t="s">
        <v>8833</v>
      </c>
      <c r="B7176" s="209" t="s">
        <v>12230</v>
      </c>
      <c r="C7176" s="209" t="s">
        <v>12509</v>
      </c>
      <c r="D7176" s="209" t="s">
        <v>12510</v>
      </c>
      <c r="E7176" s="210" t="s">
        <v>357</v>
      </c>
      <c r="F7176" s="209" t="s">
        <v>357</v>
      </c>
      <c r="G7176" s="209">
        <v>88316</v>
      </c>
      <c r="H7176" s="209" t="s">
        <v>151</v>
      </c>
      <c r="I7176" s="209" t="s">
        <v>35</v>
      </c>
      <c r="J7176" s="209" t="s">
        <v>5894</v>
      </c>
      <c r="K7176" s="210">
        <v>17.420000000000002</v>
      </c>
      <c r="L7176" s="209" t="s">
        <v>12825</v>
      </c>
    </row>
    <row r="7177" spans="1:12" ht="13.5">
      <c r="A7177" s="209" t="s">
        <v>8833</v>
      </c>
      <c r="B7177" s="209" t="s">
        <v>12230</v>
      </c>
      <c r="C7177" s="209" t="s">
        <v>12509</v>
      </c>
      <c r="D7177" s="209" t="s">
        <v>12510</v>
      </c>
      <c r="E7177" s="210" t="s">
        <v>357</v>
      </c>
      <c r="F7177" s="209" t="s">
        <v>357</v>
      </c>
      <c r="G7177" s="209">
        <v>88317</v>
      </c>
      <c r="H7177" s="209" t="s">
        <v>12889</v>
      </c>
      <c r="I7177" s="209" t="s">
        <v>35</v>
      </c>
      <c r="J7177" s="209" t="s">
        <v>5894</v>
      </c>
      <c r="K7177" s="210">
        <v>22.5</v>
      </c>
      <c r="L7177" s="209" t="s">
        <v>12825</v>
      </c>
    </row>
    <row r="7178" spans="1:12" ht="13.5">
      <c r="A7178" s="209" t="s">
        <v>8833</v>
      </c>
      <c r="B7178" s="209" t="s">
        <v>12230</v>
      </c>
      <c r="C7178" s="209" t="s">
        <v>12509</v>
      </c>
      <c r="D7178" s="209" t="s">
        <v>12510</v>
      </c>
      <c r="E7178" s="210" t="s">
        <v>357</v>
      </c>
      <c r="F7178" s="209" t="s">
        <v>357</v>
      </c>
      <c r="G7178" s="209">
        <v>88318</v>
      </c>
      <c r="H7178" s="209" t="s">
        <v>12890</v>
      </c>
      <c r="I7178" s="209" t="s">
        <v>35</v>
      </c>
      <c r="J7178" s="209" t="s">
        <v>5447</v>
      </c>
      <c r="K7178" s="210">
        <v>25.39</v>
      </c>
      <c r="L7178" s="209" t="s">
        <v>12825</v>
      </c>
    </row>
    <row r="7179" spans="1:12" ht="13.5">
      <c r="A7179" s="209" t="s">
        <v>8833</v>
      </c>
      <c r="B7179" s="209" t="s">
        <v>12230</v>
      </c>
      <c r="C7179" s="209" t="s">
        <v>12509</v>
      </c>
      <c r="D7179" s="209" t="s">
        <v>12510</v>
      </c>
      <c r="E7179" s="210" t="s">
        <v>357</v>
      </c>
      <c r="F7179" s="209" t="s">
        <v>357</v>
      </c>
      <c r="G7179" s="209">
        <v>88320</v>
      </c>
      <c r="H7179" s="209" t="s">
        <v>12891</v>
      </c>
      <c r="I7179" s="209" t="s">
        <v>35</v>
      </c>
      <c r="J7179" s="209" t="s">
        <v>5447</v>
      </c>
      <c r="K7179" s="210">
        <v>21.48</v>
      </c>
      <c r="L7179" s="209" t="s">
        <v>12825</v>
      </c>
    </row>
    <row r="7180" spans="1:12" ht="13.5">
      <c r="A7180" s="209" t="s">
        <v>8833</v>
      </c>
      <c r="B7180" s="209" t="s">
        <v>12230</v>
      </c>
      <c r="C7180" s="209" t="s">
        <v>12509</v>
      </c>
      <c r="D7180" s="209" t="s">
        <v>12510</v>
      </c>
      <c r="E7180" s="210" t="s">
        <v>357</v>
      </c>
      <c r="F7180" s="209" t="s">
        <v>357</v>
      </c>
      <c r="G7180" s="209">
        <v>88321</v>
      </c>
      <c r="H7180" s="209" t="s">
        <v>12892</v>
      </c>
      <c r="I7180" s="209" t="s">
        <v>35</v>
      </c>
      <c r="J7180" s="209" t="s">
        <v>5447</v>
      </c>
      <c r="K7180" s="210">
        <v>24.6</v>
      </c>
      <c r="L7180" s="209" t="s">
        <v>12825</v>
      </c>
    </row>
    <row r="7181" spans="1:12" ht="13.5">
      <c r="A7181" s="209" t="s">
        <v>8833</v>
      </c>
      <c r="B7181" s="209" t="s">
        <v>12230</v>
      </c>
      <c r="C7181" s="209" t="s">
        <v>12509</v>
      </c>
      <c r="D7181" s="209" t="s">
        <v>12510</v>
      </c>
      <c r="E7181" s="210" t="s">
        <v>357</v>
      </c>
      <c r="F7181" s="209" t="s">
        <v>357</v>
      </c>
      <c r="G7181" s="209">
        <v>88322</v>
      </c>
      <c r="H7181" s="209" t="s">
        <v>12893</v>
      </c>
      <c r="I7181" s="209" t="s">
        <v>35</v>
      </c>
      <c r="J7181" s="209" t="s">
        <v>5447</v>
      </c>
      <c r="K7181" s="210">
        <v>23.89</v>
      </c>
      <c r="L7181" s="209" t="s">
        <v>12825</v>
      </c>
    </row>
    <row r="7182" spans="1:12" ht="13.5">
      <c r="A7182" s="209" t="s">
        <v>8833</v>
      </c>
      <c r="B7182" s="209" t="s">
        <v>12230</v>
      </c>
      <c r="C7182" s="209" t="s">
        <v>12509</v>
      </c>
      <c r="D7182" s="209" t="s">
        <v>12510</v>
      </c>
      <c r="E7182" s="210" t="s">
        <v>357</v>
      </c>
      <c r="F7182" s="209" t="s">
        <v>357</v>
      </c>
      <c r="G7182" s="209">
        <v>88323</v>
      </c>
      <c r="H7182" s="209" t="s">
        <v>12894</v>
      </c>
      <c r="I7182" s="209" t="s">
        <v>35</v>
      </c>
      <c r="J7182" s="209" t="s">
        <v>5447</v>
      </c>
      <c r="K7182" s="210">
        <v>21.28</v>
      </c>
      <c r="L7182" s="209" t="s">
        <v>12825</v>
      </c>
    </row>
    <row r="7183" spans="1:12" ht="13.5">
      <c r="A7183" s="209" t="s">
        <v>8833</v>
      </c>
      <c r="B7183" s="209" t="s">
        <v>12230</v>
      </c>
      <c r="C7183" s="209" t="s">
        <v>12509</v>
      </c>
      <c r="D7183" s="209" t="s">
        <v>12510</v>
      </c>
      <c r="E7183" s="210" t="s">
        <v>357</v>
      </c>
      <c r="F7183" s="209" t="s">
        <v>357</v>
      </c>
      <c r="G7183" s="209">
        <v>88324</v>
      </c>
      <c r="H7183" s="209" t="s">
        <v>12895</v>
      </c>
      <c r="I7183" s="209" t="s">
        <v>35</v>
      </c>
      <c r="J7183" s="209" t="s">
        <v>5447</v>
      </c>
      <c r="K7183" s="210">
        <v>16.649999999999999</v>
      </c>
      <c r="L7183" s="209" t="s">
        <v>12825</v>
      </c>
    </row>
    <row r="7184" spans="1:12" ht="13.5">
      <c r="A7184" s="209" t="s">
        <v>8833</v>
      </c>
      <c r="B7184" s="209" t="s">
        <v>12230</v>
      </c>
      <c r="C7184" s="209" t="s">
        <v>12509</v>
      </c>
      <c r="D7184" s="209" t="s">
        <v>12510</v>
      </c>
      <c r="E7184" s="210" t="s">
        <v>357</v>
      </c>
      <c r="F7184" s="209" t="s">
        <v>357</v>
      </c>
      <c r="G7184" s="209">
        <v>88325</v>
      </c>
      <c r="H7184" s="209" t="s">
        <v>12896</v>
      </c>
      <c r="I7184" s="209" t="s">
        <v>35</v>
      </c>
      <c r="J7184" s="209" t="s">
        <v>5447</v>
      </c>
      <c r="K7184" s="210">
        <v>19.420000000000002</v>
      </c>
      <c r="L7184" s="209" t="s">
        <v>12825</v>
      </c>
    </row>
    <row r="7185" spans="1:12" ht="13.5">
      <c r="A7185" s="209" t="s">
        <v>8833</v>
      </c>
      <c r="B7185" s="209" t="s">
        <v>12230</v>
      </c>
      <c r="C7185" s="209" t="s">
        <v>12509</v>
      </c>
      <c r="D7185" s="209" t="s">
        <v>12510</v>
      </c>
      <c r="E7185" s="210" t="s">
        <v>357</v>
      </c>
      <c r="F7185" s="209" t="s">
        <v>357</v>
      </c>
      <c r="G7185" s="209">
        <v>88326</v>
      </c>
      <c r="H7185" s="209" t="s">
        <v>12897</v>
      </c>
      <c r="I7185" s="209" t="s">
        <v>35</v>
      </c>
      <c r="J7185" s="209" t="s">
        <v>5447</v>
      </c>
      <c r="K7185" s="210">
        <v>21.74</v>
      </c>
      <c r="L7185" s="209" t="s">
        <v>12825</v>
      </c>
    </row>
    <row r="7186" spans="1:12" ht="13.5">
      <c r="A7186" s="209" t="s">
        <v>8833</v>
      </c>
      <c r="B7186" s="209" t="s">
        <v>12230</v>
      </c>
      <c r="C7186" s="209" t="s">
        <v>12509</v>
      </c>
      <c r="D7186" s="209" t="s">
        <v>12510</v>
      </c>
      <c r="E7186" s="210" t="s">
        <v>357</v>
      </c>
      <c r="F7186" s="209" t="s">
        <v>357</v>
      </c>
      <c r="G7186" s="209">
        <v>88377</v>
      </c>
      <c r="H7186" s="209" t="s">
        <v>12898</v>
      </c>
      <c r="I7186" s="209" t="s">
        <v>35</v>
      </c>
      <c r="J7186" s="209" t="s">
        <v>5447</v>
      </c>
      <c r="K7186" s="210">
        <v>15.75</v>
      </c>
      <c r="L7186" s="209" t="s">
        <v>12825</v>
      </c>
    </row>
    <row r="7187" spans="1:12" ht="13.5">
      <c r="A7187" s="209" t="s">
        <v>8833</v>
      </c>
      <c r="B7187" s="209" t="s">
        <v>12230</v>
      </c>
      <c r="C7187" s="209" t="s">
        <v>12509</v>
      </c>
      <c r="D7187" s="209" t="s">
        <v>12510</v>
      </c>
      <c r="E7187" s="210" t="s">
        <v>357</v>
      </c>
      <c r="F7187" s="209" t="s">
        <v>357</v>
      </c>
      <c r="G7187" s="209">
        <v>88441</v>
      </c>
      <c r="H7187" s="209" t="s">
        <v>12899</v>
      </c>
      <c r="I7187" s="209" t="s">
        <v>35</v>
      </c>
      <c r="J7187" s="209" t="s">
        <v>5447</v>
      </c>
      <c r="K7187" s="210">
        <v>18.87</v>
      </c>
      <c r="L7187" s="209" t="s">
        <v>12825</v>
      </c>
    </row>
    <row r="7188" spans="1:12" ht="13.5">
      <c r="A7188" s="209" t="s">
        <v>8833</v>
      </c>
      <c r="B7188" s="209" t="s">
        <v>12230</v>
      </c>
      <c r="C7188" s="209" t="s">
        <v>12509</v>
      </c>
      <c r="D7188" s="209" t="s">
        <v>12510</v>
      </c>
      <c r="E7188" s="210" t="s">
        <v>357</v>
      </c>
      <c r="F7188" s="209" t="s">
        <v>357</v>
      </c>
      <c r="G7188" s="209">
        <v>88597</v>
      </c>
      <c r="H7188" s="209" t="s">
        <v>12900</v>
      </c>
      <c r="I7188" s="209" t="s">
        <v>35</v>
      </c>
      <c r="J7188" s="209" t="s">
        <v>5447</v>
      </c>
      <c r="K7188" s="210">
        <v>17.48</v>
      </c>
      <c r="L7188" s="209" t="s">
        <v>12825</v>
      </c>
    </row>
    <row r="7189" spans="1:12" ht="13.5">
      <c r="A7189" s="209" t="s">
        <v>8833</v>
      </c>
      <c r="B7189" s="209" t="s">
        <v>12230</v>
      </c>
      <c r="C7189" s="209" t="s">
        <v>12509</v>
      </c>
      <c r="D7189" s="209" t="s">
        <v>12510</v>
      </c>
      <c r="E7189" s="210" t="s">
        <v>357</v>
      </c>
      <c r="F7189" s="209" t="s">
        <v>357</v>
      </c>
      <c r="G7189" s="209">
        <v>90766</v>
      </c>
      <c r="H7189" s="209" t="s">
        <v>12901</v>
      </c>
      <c r="I7189" s="209" t="s">
        <v>35</v>
      </c>
      <c r="J7189" s="209" t="s">
        <v>5894</v>
      </c>
      <c r="K7189" s="210">
        <v>18.39</v>
      </c>
      <c r="L7189" s="209" t="s">
        <v>12825</v>
      </c>
    </row>
    <row r="7190" spans="1:12" ht="13.5">
      <c r="A7190" s="209" t="s">
        <v>8833</v>
      </c>
      <c r="B7190" s="209" t="s">
        <v>12230</v>
      </c>
      <c r="C7190" s="209" t="s">
        <v>12509</v>
      </c>
      <c r="D7190" s="209" t="s">
        <v>12510</v>
      </c>
      <c r="E7190" s="210" t="s">
        <v>357</v>
      </c>
      <c r="F7190" s="209" t="s">
        <v>357</v>
      </c>
      <c r="G7190" s="209">
        <v>90767</v>
      </c>
      <c r="H7190" s="209" t="s">
        <v>12902</v>
      </c>
      <c r="I7190" s="209" t="s">
        <v>35</v>
      </c>
      <c r="J7190" s="209" t="s">
        <v>5447</v>
      </c>
      <c r="K7190" s="210">
        <v>19.2</v>
      </c>
      <c r="L7190" s="209" t="s">
        <v>12825</v>
      </c>
    </row>
    <row r="7191" spans="1:12" ht="13.5">
      <c r="A7191" s="209" t="s">
        <v>8833</v>
      </c>
      <c r="B7191" s="209" t="s">
        <v>12230</v>
      </c>
      <c r="C7191" s="209" t="s">
        <v>12509</v>
      </c>
      <c r="D7191" s="209" t="s">
        <v>12510</v>
      </c>
      <c r="E7191" s="210" t="s">
        <v>357</v>
      </c>
      <c r="F7191" s="209" t="s">
        <v>357</v>
      </c>
      <c r="G7191" s="209">
        <v>90768</v>
      </c>
      <c r="H7191" s="209" t="s">
        <v>12903</v>
      </c>
      <c r="I7191" s="209" t="s">
        <v>35</v>
      </c>
      <c r="J7191" s="209" t="s">
        <v>5447</v>
      </c>
      <c r="K7191" s="210">
        <v>70.33</v>
      </c>
      <c r="L7191" s="209" t="s">
        <v>12825</v>
      </c>
    </row>
    <row r="7192" spans="1:12" ht="13.5">
      <c r="A7192" s="209" t="s">
        <v>8833</v>
      </c>
      <c r="B7192" s="209" t="s">
        <v>12230</v>
      </c>
      <c r="C7192" s="209" t="s">
        <v>12509</v>
      </c>
      <c r="D7192" s="209" t="s">
        <v>12510</v>
      </c>
      <c r="E7192" s="210" t="s">
        <v>357</v>
      </c>
      <c r="F7192" s="209" t="s">
        <v>357</v>
      </c>
      <c r="G7192" s="209">
        <v>90769</v>
      </c>
      <c r="H7192" s="209" t="s">
        <v>12904</v>
      </c>
      <c r="I7192" s="209" t="s">
        <v>35</v>
      </c>
      <c r="J7192" s="209" t="s">
        <v>5447</v>
      </c>
      <c r="K7192" s="210">
        <v>99.08</v>
      </c>
      <c r="L7192" s="209" t="s">
        <v>12825</v>
      </c>
    </row>
    <row r="7193" spans="1:12" ht="13.5">
      <c r="A7193" s="209" t="s">
        <v>8833</v>
      </c>
      <c r="B7193" s="209" t="s">
        <v>12230</v>
      </c>
      <c r="C7193" s="209" t="s">
        <v>12509</v>
      </c>
      <c r="D7193" s="209" t="s">
        <v>12510</v>
      </c>
      <c r="E7193" s="210" t="s">
        <v>357</v>
      </c>
      <c r="F7193" s="209" t="s">
        <v>357</v>
      </c>
      <c r="G7193" s="209">
        <v>90770</v>
      </c>
      <c r="H7193" s="209" t="s">
        <v>12905</v>
      </c>
      <c r="I7193" s="209" t="s">
        <v>35</v>
      </c>
      <c r="J7193" s="209" t="s">
        <v>5447</v>
      </c>
      <c r="K7193" s="210">
        <v>130.38999999999999</v>
      </c>
      <c r="L7193" s="209" t="s">
        <v>12825</v>
      </c>
    </row>
    <row r="7194" spans="1:12" ht="13.5">
      <c r="A7194" s="209" t="s">
        <v>8833</v>
      </c>
      <c r="B7194" s="209" t="s">
        <v>12230</v>
      </c>
      <c r="C7194" s="209" t="s">
        <v>12509</v>
      </c>
      <c r="D7194" s="209" t="s">
        <v>12510</v>
      </c>
      <c r="E7194" s="210" t="s">
        <v>357</v>
      </c>
      <c r="F7194" s="209" t="s">
        <v>357</v>
      </c>
      <c r="G7194" s="209">
        <v>90771</v>
      </c>
      <c r="H7194" s="209" t="s">
        <v>12906</v>
      </c>
      <c r="I7194" s="209" t="s">
        <v>35</v>
      </c>
      <c r="J7194" s="209" t="s">
        <v>5447</v>
      </c>
      <c r="K7194" s="210">
        <v>12.52</v>
      </c>
      <c r="L7194" s="209" t="s">
        <v>12825</v>
      </c>
    </row>
    <row r="7195" spans="1:12" ht="13.5">
      <c r="A7195" s="209" t="s">
        <v>8833</v>
      </c>
      <c r="B7195" s="209" t="s">
        <v>12230</v>
      </c>
      <c r="C7195" s="209" t="s">
        <v>12509</v>
      </c>
      <c r="D7195" s="209" t="s">
        <v>12510</v>
      </c>
      <c r="E7195" s="210" t="s">
        <v>357</v>
      </c>
      <c r="F7195" s="209" t="s">
        <v>357</v>
      </c>
      <c r="G7195" s="209">
        <v>90772</v>
      </c>
      <c r="H7195" s="209" t="s">
        <v>12907</v>
      </c>
      <c r="I7195" s="209" t="s">
        <v>35</v>
      </c>
      <c r="J7195" s="209" t="s">
        <v>5447</v>
      </c>
      <c r="K7195" s="210">
        <v>14.74</v>
      </c>
      <c r="L7195" s="209" t="s">
        <v>12825</v>
      </c>
    </row>
    <row r="7196" spans="1:12" ht="13.5">
      <c r="A7196" s="209" t="s">
        <v>8833</v>
      </c>
      <c r="B7196" s="209" t="s">
        <v>12230</v>
      </c>
      <c r="C7196" s="209" t="s">
        <v>12509</v>
      </c>
      <c r="D7196" s="209" t="s">
        <v>12510</v>
      </c>
      <c r="E7196" s="210" t="s">
        <v>357</v>
      </c>
      <c r="F7196" s="209" t="s">
        <v>357</v>
      </c>
      <c r="G7196" s="209">
        <v>90773</v>
      </c>
      <c r="H7196" s="209" t="s">
        <v>12908</v>
      </c>
      <c r="I7196" s="209" t="s">
        <v>35</v>
      </c>
      <c r="J7196" s="209" t="s">
        <v>5447</v>
      </c>
      <c r="K7196" s="210">
        <v>9.15</v>
      </c>
      <c r="L7196" s="209" t="s">
        <v>12825</v>
      </c>
    </row>
    <row r="7197" spans="1:12" ht="13.5">
      <c r="A7197" s="209" t="s">
        <v>8833</v>
      </c>
      <c r="B7197" s="209" t="s">
        <v>12230</v>
      </c>
      <c r="C7197" s="209" t="s">
        <v>12509</v>
      </c>
      <c r="D7197" s="209" t="s">
        <v>12510</v>
      </c>
      <c r="E7197" s="210" t="s">
        <v>357</v>
      </c>
      <c r="F7197" s="209" t="s">
        <v>357</v>
      </c>
      <c r="G7197" s="209">
        <v>90775</v>
      </c>
      <c r="H7197" s="209" t="s">
        <v>12909</v>
      </c>
      <c r="I7197" s="209" t="s">
        <v>35</v>
      </c>
      <c r="J7197" s="209" t="s">
        <v>5447</v>
      </c>
      <c r="K7197" s="210">
        <v>18.72</v>
      </c>
      <c r="L7197" s="209" t="s">
        <v>12825</v>
      </c>
    </row>
    <row r="7198" spans="1:12" ht="13.5">
      <c r="A7198" s="209" t="s">
        <v>8833</v>
      </c>
      <c r="B7198" s="209" t="s">
        <v>12230</v>
      </c>
      <c r="C7198" s="209" t="s">
        <v>12509</v>
      </c>
      <c r="D7198" s="209" t="s">
        <v>12510</v>
      </c>
      <c r="E7198" s="210" t="s">
        <v>357</v>
      </c>
      <c r="F7198" s="209" t="s">
        <v>357</v>
      </c>
      <c r="G7198" s="209">
        <v>90776</v>
      </c>
      <c r="H7198" s="209" t="s">
        <v>183</v>
      </c>
      <c r="I7198" s="209" t="s">
        <v>35</v>
      </c>
      <c r="J7198" s="209" t="s">
        <v>5894</v>
      </c>
      <c r="K7198" s="210">
        <v>24.76</v>
      </c>
      <c r="L7198" s="209" t="s">
        <v>12825</v>
      </c>
    </row>
    <row r="7199" spans="1:12" ht="13.5">
      <c r="A7199" s="209" t="s">
        <v>8833</v>
      </c>
      <c r="B7199" s="209" t="s">
        <v>12230</v>
      </c>
      <c r="C7199" s="209" t="s">
        <v>12509</v>
      </c>
      <c r="D7199" s="209" t="s">
        <v>12510</v>
      </c>
      <c r="E7199" s="210" t="s">
        <v>357</v>
      </c>
      <c r="F7199" s="209" t="s">
        <v>357</v>
      </c>
      <c r="G7199" s="209">
        <v>90777</v>
      </c>
      <c r="H7199" s="209" t="s">
        <v>12910</v>
      </c>
      <c r="I7199" s="209" t="s">
        <v>35</v>
      </c>
      <c r="J7199" s="209" t="s">
        <v>5894</v>
      </c>
      <c r="K7199" s="210">
        <v>95.36</v>
      </c>
      <c r="L7199" s="209" t="s">
        <v>12825</v>
      </c>
    </row>
    <row r="7200" spans="1:12" ht="13.5">
      <c r="A7200" s="209" t="s">
        <v>8833</v>
      </c>
      <c r="B7200" s="209" t="s">
        <v>12230</v>
      </c>
      <c r="C7200" s="209" t="s">
        <v>12509</v>
      </c>
      <c r="D7200" s="209" t="s">
        <v>12510</v>
      </c>
      <c r="E7200" s="210" t="s">
        <v>357</v>
      </c>
      <c r="F7200" s="209" t="s">
        <v>357</v>
      </c>
      <c r="G7200" s="209">
        <v>90778</v>
      </c>
      <c r="H7200" s="209" t="s">
        <v>146</v>
      </c>
      <c r="I7200" s="209" t="s">
        <v>35</v>
      </c>
      <c r="J7200" s="209" t="s">
        <v>5447</v>
      </c>
      <c r="K7200" s="210">
        <v>108.26</v>
      </c>
      <c r="L7200" s="209" t="s">
        <v>12825</v>
      </c>
    </row>
    <row r="7201" spans="1:12" ht="13.5">
      <c r="A7201" s="209" t="s">
        <v>8833</v>
      </c>
      <c r="B7201" s="209" t="s">
        <v>12230</v>
      </c>
      <c r="C7201" s="209" t="s">
        <v>12509</v>
      </c>
      <c r="D7201" s="209" t="s">
        <v>12510</v>
      </c>
      <c r="E7201" s="210" t="s">
        <v>357</v>
      </c>
      <c r="F7201" s="209" t="s">
        <v>357</v>
      </c>
      <c r="G7201" s="209">
        <v>90779</v>
      </c>
      <c r="H7201" s="209" t="s">
        <v>12911</v>
      </c>
      <c r="I7201" s="209" t="s">
        <v>35</v>
      </c>
      <c r="J7201" s="209" t="s">
        <v>5447</v>
      </c>
      <c r="K7201" s="210">
        <v>147.30000000000001</v>
      </c>
      <c r="L7201" s="209" t="s">
        <v>12825</v>
      </c>
    </row>
    <row r="7202" spans="1:12" ht="13.5">
      <c r="A7202" s="209" t="s">
        <v>8833</v>
      </c>
      <c r="B7202" s="209" t="s">
        <v>12230</v>
      </c>
      <c r="C7202" s="209" t="s">
        <v>12509</v>
      </c>
      <c r="D7202" s="209" t="s">
        <v>12510</v>
      </c>
      <c r="E7202" s="210" t="s">
        <v>357</v>
      </c>
      <c r="F7202" s="209" t="s">
        <v>357</v>
      </c>
      <c r="G7202" s="209">
        <v>90780</v>
      </c>
      <c r="H7202" s="209" t="s">
        <v>12912</v>
      </c>
      <c r="I7202" s="209" t="s">
        <v>35</v>
      </c>
      <c r="J7202" s="209" t="s">
        <v>5447</v>
      </c>
      <c r="K7202" s="210">
        <v>50.56</v>
      </c>
      <c r="L7202" s="209" t="s">
        <v>12825</v>
      </c>
    </row>
    <row r="7203" spans="1:12" ht="13.5">
      <c r="A7203" s="209" t="s">
        <v>8833</v>
      </c>
      <c r="B7203" s="209" t="s">
        <v>12230</v>
      </c>
      <c r="C7203" s="209" t="s">
        <v>12509</v>
      </c>
      <c r="D7203" s="209" t="s">
        <v>12510</v>
      </c>
      <c r="E7203" s="210" t="s">
        <v>357</v>
      </c>
      <c r="F7203" s="209" t="s">
        <v>357</v>
      </c>
      <c r="G7203" s="209">
        <v>90781</v>
      </c>
      <c r="H7203" s="209" t="s">
        <v>12913</v>
      </c>
      <c r="I7203" s="209" t="s">
        <v>35</v>
      </c>
      <c r="J7203" s="209" t="s">
        <v>5894</v>
      </c>
      <c r="K7203" s="210">
        <v>18.39</v>
      </c>
      <c r="L7203" s="209" t="s">
        <v>12825</v>
      </c>
    </row>
    <row r="7204" spans="1:12" ht="13.5">
      <c r="A7204" s="209" t="s">
        <v>8833</v>
      </c>
      <c r="B7204" s="209" t="s">
        <v>12230</v>
      </c>
      <c r="C7204" s="209" t="s">
        <v>12509</v>
      </c>
      <c r="D7204" s="209" t="s">
        <v>12510</v>
      </c>
      <c r="E7204" s="210" t="s">
        <v>357</v>
      </c>
      <c r="F7204" s="209" t="s">
        <v>357</v>
      </c>
      <c r="G7204" s="209">
        <v>91677</v>
      </c>
      <c r="H7204" s="209" t="s">
        <v>12914</v>
      </c>
      <c r="I7204" s="209" t="s">
        <v>35</v>
      </c>
      <c r="J7204" s="209" t="s">
        <v>5447</v>
      </c>
      <c r="K7204" s="210">
        <v>92.81</v>
      </c>
      <c r="L7204" s="209" t="s">
        <v>12825</v>
      </c>
    </row>
    <row r="7205" spans="1:12" ht="13.5">
      <c r="A7205" s="209" t="s">
        <v>8833</v>
      </c>
      <c r="B7205" s="209" t="s">
        <v>12230</v>
      </c>
      <c r="C7205" s="209" t="s">
        <v>12509</v>
      </c>
      <c r="D7205" s="209" t="s">
        <v>12510</v>
      </c>
      <c r="E7205" s="210" t="s">
        <v>357</v>
      </c>
      <c r="F7205" s="209" t="s">
        <v>357</v>
      </c>
      <c r="G7205" s="209">
        <v>91678</v>
      </c>
      <c r="H7205" s="209" t="s">
        <v>12915</v>
      </c>
      <c r="I7205" s="209" t="s">
        <v>35</v>
      </c>
      <c r="J7205" s="209" t="s">
        <v>5447</v>
      </c>
      <c r="K7205" s="210">
        <v>89.28</v>
      </c>
      <c r="L7205" s="209" t="s">
        <v>12825</v>
      </c>
    </row>
    <row r="7206" spans="1:12" ht="13.5">
      <c r="A7206" s="209" t="s">
        <v>8833</v>
      </c>
      <c r="B7206" s="209" t="s">
        <v>12230</v>
      </c>
      <c r="C7206" s="209" t="s">
        <v>12509</v>
      </c>
      <c r="D7206" s="209" t="s">
        <v>12510</v>
      </c>
      <c r="E7206" s="210" t="s">
        <v>357</v>
      </c>
      <c r="F7206" s="209" t="s">
        <v>357</v>
      </c>
      <c r="G7206" s="209">
        <v>93558</v>
      </c>
      <c r="H7206" s="209" t="s">
        <v>12916</v>
      </c>
      <c r="I7206" s="209" t="s">
        <v>12917</v>
      </c>
      <c r="J7206" s="209" t="s">
        <v>5447</v>
      </c>
      <c r="K7206" s="211">
        <v>3636.34</v>
      </c>
      <c r="L7206" s="209" t="s">
        <v>12825</v>
      </c>
    </row>
    <row r="7207" spans="1:12" ht="13.5">
      <c r="A7207" s="209" t="s">
        <v>8833</v>
      </c>
      <c r="B7207" s="209" t="s">
        <v>12230</v>
      </c>
      <c r="C7207" s="209" t="s">
        <v>12509</v>
      </c>
      <c r="D7207" s="209" t="s">
        <v>12510</v>
      </c>
      <c r="E7207" s="210" t="s">
        <v>357</v>
      </c>
      <c r="F7207" s="209" t="s">
        <v>357</v>
      </c>
      <c r="G7207" s="209">
        <v>93559</v>
      </c>
      <c r="H7207" s="209" t="s">
        <v>12900</v>
      </c>
      <c r="I7207" s="209" t="s">
        <v>12917</v>
      </c>
      <c r="J7207" s="209" t="s">
        <v>5447</v>
      </c>
      <c r="K7207" s="211">
        <v>3104.15</v>
      </c>
      <c r="L7207" s="209" t="s">
        <v>12825</v>
      </c>
    </row>
    <row r="7208" spans="1:12" ht="13.5">
      <c r="A7208" s="209" t="s">
        <v>8833</v>
      </c>
      <c r="B7208" s="209" t="s">
        <v>12230</v>
      </c>
      <c r="C7208" s="209" t="s">
        <v>12509</v>
      </c>
      <c r="D7208" s="209" t="s">
        <v>12510</v>
      </c>
      <c r="E7208" s="210" t="s">
        <v>357</v>
      </c>
      <c r="F7208" s="209" t="s">
        <v>357</v>
      </c>
      <c r="G7208" s="209">
        <v>93560</v>
      </c>
      <c r="H7208" s="209" t="s">
        <v>12908</v>
      </c>
      <c r="I7208" s="209" t="s">
        <v>12917</v>
      </c>
      <c r="J7208" s="209" t="s">
        <v>5447</v>
      </c>
      <c r="K7208" s="211">
        <v>1640.55</v>
      </c>
      <c r="L7208" s="209" t="s">
        <v>12825</v>
      </c>
    </row>
    <row r="7209" spans="1:12" ht="13.5">
      <c r="A7209" s="209" t="s">
        <v>8833</v>
      </c>
      <c r="B7209" s="209" t="s">
        <v>12230</v>
      </c>
      <c r="C7209" s="209" t="s">
        <v>12509</v>
      </c>
      <c r="D7209" s="209" t="s">
        <v>12510</v>
      </c>
      <c r="E7209" s="210" t="s">
        <v>357</v>
      </c>
      <c r="F7209" s="209" t="s">
        <v>357</v>
      </c>
      <c r="G7209" s="209">
        <v>93561</v>
      </c>
      <c r="H7209" s="209" t="s">
        <v>12909</v>
      </c>
      <c r="I7209" s="209" t="s">
        <v>12917</v>
      </c>
      <c r="J7209" s="209" t="s">
        <v>5447</v>
      </c>
      <c r="K7209" s="211">
        <v>3324.62</v>
      </c>
      <c r="L7209" s="209" t="s">
        <v>12825</v>
      </c>
    </row>
    <row r="7210" spans="1:12" ht="13.5">
      <c r="A7210" s="209" t="s">
        <v>8833</v>
      </c>
      <c r="B7210" s="209" t="s">
        <v>12230</v>
      </c>
      <c r="C7210" s="209" t="s">
        <v>12509</v>
      </c>
      <c r="D7210" s="209" t="s">
        <v>12510</v>
      </c>
      <c r="E7210" s="210" t="s">
        <v>357</v>
      </c>
      <c r="F7210" s="209" t="s">
        <v>357</v>
      </c>
      <c r="G7210" s="209">
        <v>93562</v>
      </c>
      <c r="H7210" s="209" t="s">
        <v>12906</v>
      </c>
      <c r="I7210" s="209" t="s">
        <v>12917</v>
      </c>
      <c r="J7210" s="209" t="s">
        <v>5447</v>
      </c>
      <c r="K7210" s="211">
        <v>2233.94</v>
      </c>
      <c r="L7210" s="209" t="s">
        <v>12825</v>
      </c>
    </row>
    <row r="7211" spans="1:12" ht="13.5">
      <c r="A7211" s="209" t="s">
        <v>8833</v>
      </c>
      <c r="B7211" s="209" t="s">
        <v>12230</v>
      </c>
      <c r="C7211" s="209" t="s">
        <v>12509</v>
      </c>
      <c r="D7211" s="209" t="s">
        <v>12510</v>
      </c>
      <c r="E7211" s="210" t="s">
        <v>357</v>
      </c>
      <c r="F7211" s="209" t="s">
        <v>357</v>
      </c>
      <c r="G7211" s="209">
        <v>93563</v>
      </c>
      <c r="H7211" s="209" t="s">
        <v>12901</v>
      </c>
      <c r="I7211" s="209" t="s">
        <v>12917</v>
      </c>
      <c r="J7211" s="209" t="s">
        <v>5447</v>
      </c>
      <c r="K7211" s="211">
        <v>3262.51</v>
      </c>
      <c r="L7211" s="209" t="s">
        <v>12825</v>
      </c>
    </row>
    <row r="7212" spans="1:12" ht="13.5">
      <c r="A7212" s="209" t="s">
        <v>8833</v>
      </c>
      <c r="B7212" s="209" t="s">
        <v>12230</v>
      </c>
      <c r="C7212" s="209" t="s">
        <v>12509</v>
      </c>
      <c r="D7212" s="209" t="s">
        <v>12510</v>
      </c>
      <c r="E7212" s="210" t="s">
        <v>357</v>
      </c>
      <c r="F7212" s="209" t="s">
        <v>357</v>
      </c>
      <c r="G7212" s="209">
        <v>93564</v>
      </c>
      <c r="H7212" s="209" t="s">
        <v>12902</v>
      </c>
      <c r="I7212" s="209" t="s">
        <v>12917</v>
      </c>
      <c r="J7212" s="209" t="s">
        <v>5447</v>
      </c>
      <c r="K7212" s="211">
        <v>3394.46</v>
      </c>
      <c r="L7212" s="209" t="s">
        <v>12825</v>
      </c>
    </row>
    <row r="7213" spans="1:12" ht="13.5">
      <c r="A7213" s="209" t="s">
        <v>8833</v>
      </c>
      <c r="B7213" s="209" t="s">
        <v>12230</v>
      </c>
      <c r="C7213" s="209" t="s">
        <v>12509</v>
      </c>
      <c r="D7213" s="209" t="s">
        <v>12510</v>
      </c>
      <c r="E7213" s="210" t="s">
        <v>357</v>
      </c>
      <c r="F7213" s="209" t="s">
        <v>357</v>
      </c>
      <c r="G7213" s="209">
        <v>93565</v>
      </c>
      <c r="H7213" s="209" t="s">
        <v>12910</v>
      </c>
      <c r="I7213" s="209" t="s">
        <v>12917</v>
      </c>
      <c r="J7213" s="209" t="s">
        <v>5447</v>
      </c>
      <c r="K7213" s="211">
        <v>16769.78</v>
      </c>
      <c r="L7213" s="209" t="s">
        <v>12825</v>
      </c>
    </row>
    <row r="7214" spans="1:12" ht="13.5">
      <c r="A7214" s="209" t="s">
        <v>8833</v>
      </c>
      <c r="B7214" s="209" t="s">
        <v>12230</v>
      </c>
      <c r="C7214" s="209" t="s">
        <v>12509</v>
      </c>
      <c r="D7214" s="209" t="s">
        <v>12510</v>
      </c>
      <c r="E7214" s="210" t="s">
        <v>357</v>
      </c>
      <c r="F7214" s="209" t="s">
        <v>357</v>
      </c>
      <c r="G7214" s="209">
        <v>93566</v>
      </c>
      <c r="H7214" s="209" t="s">
        <v>12907</v>
      </c>
      <c r="I7214" s="209" t="s">
        <v>12917</v>
      </c>
      <c r="J7214" s="209" t="s">
        <v>5447</v>
      </c>
      <c r="K7214" s="211">
        <v>2622.56</v>
      </c>
      <c r="L7214" s="209" t="s">
        <v>12825</v>
      </c>
    </row>
    <row r="7215" spans="1:12" ht="13.5">
      <c r="A7215" s="209" t="s">
        <v>8833</v>
      </c>
      <c r="B7215" s="209" t="s">
        <v>12230</v>
      </c>
      <c r="C7215" s="209" t="s">
        <v>12509</v>
      </c>
      <c r="D7215" s="209" t="s">
        <v>12510</v>
      </c>
      <c r="E7215" s="210" t="s">
        <v>357</v>
      </c>
      <c r="F7215" s="209" t="s">
        <v>357</v>
      </c>
      <c r="G7215" s="209">
        <v>93567</v>
      </c>
      <c r="H7215" s="209" t="s">
        <v>146</v>
      </c>
      <c r="I7215" s="209" t="s">
        <v>12917</v>
      </c>
      <c r="J7215" s="209" t="s">
        <v>5447</v>
      </c>
      <c r="K7215" s="211">
        <v>19037.09</v>
      </c>
      <c r="L7215" s="209" t="s">
        <v>12825</v>
      </c>
    </row>
    <row r="7216" spans="1:12" ht="13.5">
      <c r="A7216" s="209" t="s">
        <v>8833</v>
      </c>
      <c r="B7216" s="209" t="s">
        <v>12230</v>
      </c>
      <c r="C7216" s="209" t="s">
        <v>12509</v>
      </c>
      <c r="D7216" s="209" t="s">
        <v>12510</v>
      </c>
      <c r="E7216" s="210" t="s">
        <v>357</v>
      </c>
      <c r="F7216" s="209" t="s">
        <v>357</v>
      </c>
      <c r="G7216" s="209">
        <v>93568</v>
      </c>
      <c r="H7216" s="209" t="s">
        <v>12911</v>
      </c>
      <c r="I7216" s="209" t="s">
        <v>12917</v>
      </c>
      <c r="J7216" s="209" t="s">
        <v>5447</v>
      </c>
      <c r="K7216" s="211">
        <v>25889.46</v>
      </c>
      <c r="L7216" s="209" t="s">
        <v>12825</v>
      </c>
    </row>
    <row r="7217" spans="1:12" ht="13.5">
      <c r="A7217" s="209" t="s">
        <v>8833</v>
      </c>
      <c r="B7217" s="209" t="s">
        <v>12230</v>
      </c>
      <c r="C7217" s="209" t="s">
        <v>12509</v>
      </c>
      <c r="D7217" s="209" t="s">
        <v>12510</v>
      </c>
      <c r="E7217" s="210" t="s">
        <v>357</v>
      </c>
      <c r="F7217" s="209" t="s">
        <v>357</v>
      </c>
      <c r="G7217" s="209">
        <v>93569</v>
      </c>
      <c r="H7217" s="209" t="s">
        <v>12918</v>
      </c>
      <c r="I7217" s="209" t="s">
        <v>12917</v>
      </c>
      <c r="J7217" s="209" t="s">
        <v>5447</v>
      </c>
      <c r="K7217" s="211">
        <v>12395.99</v>
      </c>
      <c r="L7217" s="209" t="s">
        <v>12825</v>
      </c>
    </row>
    <row r="7218" spans="1:12" ht="13.5">
      <c r="A7218" s="209" t="s">
        <v>8833</v>
      </c>
      <c r="B7218" s="209" t="s">
        <v>12230</v>
      </c>
      <c r="C7218" s="209" t="s">
        <v>12509</v>
      </c>
      <c r="D7218" s="209" t="s">
        <v>12510</v>
      </c>
      <c r="E7218" s="210" t="s">
        <v>357</v>
      </c>
      <c r="F7218" s="209" t="s">
        <v>357</v>
      </c>
      <c r="G7218" s="209">
        <v>93570</v>
      </c>
      <c r="H7218" s="209" t="s">
        <v>12919</v>
      </c>
      <c r="I7218" s="209" t="s">
        <v>12917</v>
      </c>
      <c r="J7218" s="209" t="s">
        <v>5447</v>
      </c>
      <c r="K7218" s="211">
        <v>17454.23</v>
      </c>
      <c r="L7218" s="209" t="s">
        <v>12825</v>
      </c>
    </row>
    <row r="7219" spans="1:12" ht="13.5">
      <c r="A7219" s="209" t="s">
        <v>8833</v>
      </c>
      <c r="B7219" s="209" t="s">
        <v>12230</v>
      </c>
      <c r="C7219" s="209" t="s">
        <v>12509</v>
      </c>
      <c r="D7219" s="209" t="s">
        <v>12510</v>
      </c>
      <c r="E7219" s="210" t="s">
        <v>357</v>
      </c>
      <c r="F7219" s="209" t="s">
        <v>357</v>
      </c>
      <c r="G7219" s="209">
        <v>93571</v>
      </c>
      <c r="H7219" s="209" t="s">
        <v>12920</v>
      </c>
      <c r="I7219" s="209" t="s">
        <v>12917</v>
      </c>
      <c r="J7219" s="209" t="s">
        <v>5447</v>
      </c>
      <c r="K7219" s="211">
        <v>22958.67</v>
      </c>
      <c r="L7219" s="209" t="s">
        <v>12825</v>
      </c>
    </row>
    <row r="7220" spans="1:12" ht="13.5">
      <c r="A7220" s="209" t="s">
        <v>8833</v>
      </c>
      <c r="B7220" s="209" t="s">
        <v>12230</v>
      </c>
      <c r="C7220" s="209" t="s">
        <v>12509</v>
      </c>
      <c r="D7220" s="209" t="s">
        <v>12510</v>
      </c>
      <c r="E7220" s="210" t="s">
        <v>357</v>
      </c>
      <c r="F7220" s="209" t="s">
        <v>357</v>
      </c>
      <c r="G7220" s="209">
        <v>93572</v>
      </c>
      <c r="H7220" s="209" t="s">
        <v>12921</v>
      </c>
      <c r="I7220" s="209" t="s">
        <v>12917</v>
      </c>
      <c r="J7220" s="209" t="s">
        <v>5447</v>
      </c>
      <c r="K7220" s="211">
        <v>4376.8</v>
      </c>
      <c r="L7220" s="209" t="s">
        <v>12825</v>
      </c>
    </row>
    <row r="7221" spans="1:12" ht="13.5">
      <c r="A7221" s="209" t="s">
        <v>8833</v>
      </c>
      <c r="B7221" s="209" t="s">
        <v>12230</v>
      </c>
      <c r="C7221" s="209" t="s">
        <v>12509</v>
      </c>
      <c r="D7221" s="209" t="s">
        <v>12510</v>
      </c>
      <c r="E7221" s="210" t="s">
        <v>357</v>
      </c>
      <c r="F7221" s="209" t="s">
        <v>357</v>
      </c>
      <c r="G7221" s="209">
        <v>94295</v>
      </c>
      <c r="H7221" s="209" t="s">
        <v>12912</v>
      </c>
      <c r="I7221" s="209" t="s">
        <v>12917</v>
      </c>
      <c r="J7221" s="209" t="s">
        <v>5447</v>
      </c>
      <c r="K7221" s="211">
        <v>8900.33</v>
      </c>
      <c r="L7221" s="209" t="s">
        <v>12825</v>
      </c>
    </row>
    <row r="7222" spans="1:12" ht="13.5">
      <c r="A7222" s="209" t="s">
        <v>8833</v>
      </c>
      <c r="B7222" s="209" t="s">
        <v>12230</v>
      </c>
      <c r="C7222" s="209" t="s">
        <v>12509</v>
      </c>
      <c r="D7222" s="209" t="s">
        <v>12510</v>
      </c>
      <c r="E7222" s="210" t="s">
        <v>357</v>
      </c>
      <c r="F7222" s="209" t="s">
        <v>357</v>
      </c>
      <c r="G7222" s="209">
        <v>94296</v>
      </c>
      <c r="H7222" s="209" t="s">
        <v>12913</v>
      </c>
      <c r="I7222" s="209" t="s">
        <v>12917</v>
      </c>
      <c r="J7222" s="209" t="s">
        <v>5447</v>
      </c>
      <c r="K7222" s="211">
        <v>3260.42</v>
      </c>
      <c r="L7222" s="209" t="s">
        <v>12825</v>
      </c>
    </row>
    <row r="7223" spans="1:12" ht="13.5">
      <c r="A7223" s="209" t="s">
        <v>8833</v>
      </c>
      <c r="B7223" s="209" t="s">
        <v>12230</v>
      </c>
      <c r="C7223" s="209" t="s">
        <v>12509</v>
      </c>
      <c r="D7223" s="209" t="s">
        <v>12510</v>
      </c>
      <c r="E7223" s="210" t="s">
        <v>357</v>
      </c>
      <c r="F7223" s="209" t="s">
        <v>357</v>
      </c>
      <c r="G7223" s="209">
        <v>95308</v>
      </c>
      <c r="H7223" s="209" t="s">
        <v>12922</v>
      </c>
      <c r="I7223" s="209" t="s">
        <v>35</v>
      </c>
      <c r="J7223" s="209" t="s">
        <v>5447</v>
      </c>
      <c r="K7223" s="210">
        <v>0.14000000000000001</v>
      </c>
      <c r="L7223" s="209" t="s">
        <v>12825</v>
      </c>
    </row>
    <row r="7224" spans="1:12" ht="13.5">
      <c r="A7224" s="209" t="s">
        <v>8833</v>
      </c>
      <c r="B7224" s="209" t="s">
        <v>12230</v>
      </c>
      <c r="C7224" s="209" t="s">
        <v>12509</v>
      </c>
      <c r="D7224" s="209" t="s">
        <v>12510</v>
      </c>
      <c r="E7224" s="210" t="s">
        <v>357</v>
      </c>
      <c r="F7224" s="209" t="s">
        <v>357</v>
      </c>
      <c r="G7224" s="209">
        <v>95309</v>
      </c>
      <c r="H7224" s="209" t="s">
        <v>12923</v>
      </c>
      <c r="I7224" s="209" t="s">
        <v>35</v>
      </c>
      <c r="J7224" s="209" t="s">
        <v>5447</v>
      </c>
      <c r="K7224" s="210">
        <v>0.2</v>
      </c>
      <c r="L7224" s="209" t="s">
        <v>12825</v>
      </c>
    </row>
    <row r="7225" spans="1:12" ht="13.5">
      <c r="A7225" s="209" t="s">
        <v>8833</v>
      </c>
      <c r="B7225" s="209" t="s">
        <v>12230</v>
      </c>
      <c r="C7225" s="209" t="s">
        <v>12509</v>
      </c>
      <c r="D7225" s="209" t="s">
        <v>12510</v>
      </c>
      <c r="E7225" s="210" t="s">
        <v>357</v>
      </c>
      <c r="F7225" s="209" t="s">
        <v>357</v>
      </c>
      <c r="G7225" s="209">
        <v>95310</v>
      </c>
      <c r="H7225" s="209" t="s">
        <v>12924</v>
      </c>
      <c r="I7225" s="209" t="s">
        <v>35</v>
      </c>
      <c r="J7225" s="209" t="s">
        <v>5447</v>
      </c>
      <c r="K7225" s="210">
        <v>0.1</v>
      </c>
      <c r="L7225" s="209" t="s">
        <v>12825</v>
      </c>
    </row>
    <row r="7226" spans="1:12" ht="13.5">
      <c r="A7226" s="209" t="s">
        <v>8833</v>
      </c>
      <c r="B7226" s="209" t="s">
        <v>12230</v>
      </c>
      <c r="C7226" s="209" t="s">
        <v>12509</v>
      </c>
      <c r="D7226" s="209" t="s">
        <v>12510</v>
      </c>
      <c r="E7226" s="210" t="s">
        <v>357</v>
      </c>
      <c r="F7226" s="209" t="s">
        <v>357</v>
      </c>
      <c r="G7226" s="209">
        <v>95311</v>
      </c>
      <c r="H7226" s="209" t="s">
        <v>12925</v>
      </c>
      <c r="I7226" s="209" t="s">
        <v>35</v>
      </c>
      <c r="J7226" s="209" t="s">
        <v>5447</v>
      </c>
      <c r="K7226" s="210">
        <v>0.14000000000000001</v>
      </c>
      <c r="L7226" s="209" t="s">
        <v>12825</v>
      </c>
    </row>
    <row r="7227" spans="1:12" ht="13.5">
      <c r="A7227" s="209" t="s">
        <v>8833</v>
      </c>
      <c r="B7227" s="209" t="s">
        <v>12230</v>
      </c>
      <c r="C7227" s="209" t="s">
        <v>12509</v>
      </c>
      <c r="D7227" s="209" t="s">
        <v>12510</v>
      </c>
      <c r="E7227" s="210" t="s">
        <v>357</v>
      </c>
      <c r="F7227" s="209" t="s">
        <v>357</v>
      </c>
      <c r="G7227" s="209">
        <v>95312</v>
      </c>
      <c r="H7227" s="209" t="s">
        <v>12926</v>
      </c>
      <c r="I7227" s="209" t="s">
        <v>35</v>
      </c>
      <c r="J7227" s="209" t="s">
        <v>5447</v>
      </c>
      <c r="K7227" s="210">
        <v>0.18</v>
      </c>
      <c r="L7227" s="209" t="s">
        <v>12825</v>
      </c>
    </row>
    <row r="7228" spans="1:12" ht="13.5">
      <c r="A7228" s="209" t="s">
        <v>8833</v>
      </c>
      <c r="B7228" s="209" t="s">
        <v>12230</v>
      </c>
      <c r="C7228" s="209" t="s">
        <v>12509</v>
      </c>
      <c r="D7228" s="209" t="s">
        <v>12510</v>
      </c>
      <c r="E7228" s="210" t="s">
        <v>357</v>
      </c>
      <c r="F7228" s="209" t="s">
        <v>357</v>
      </c>
      <c r="G7228" s="209">
        <v>95313</v>
      </c>
      <c r="H7228" s="209" t="s">
        <v>12927</v>
      </c>
      <c r="I7228" s="209" t="s">
        <v>35</v>
      </c>
      <c r="J7228" s="209" t="s">
        <v>5447</v>
      </c>
      <c r="K7228" s="210">
        <v>0.15</v>
      </c>
      <c r="L7228" s="209" t="s">
        <v>12825</v>
      </c>
    </row>
    <row r="7229" spans="1:12" ht="13.5">
      <c r="A7229" s="209" t="s">
        <v>8833</v>
      </c>
      <c r="B7229" s="209" t="s">
        <v>12230</v>
      </c>
      <c r="C7229" s="209" t="s">
        <v>12509</v>
      </c>
      <c r="D7229" s="209" t="s">
        <v>12510</v>
      </c>
      <c r="E7229" s="210" t="s">
        <v>357</v>
      </c>
      <c r="F7229" s="209" t="s">
        <v>357</v>
      </c>
      <c r="G7229" s="209">
        <v>95314</v>
      </c>
      <c r="H7229" s="209" t="s">
        <v>12928</v>
      </c>
      <c r="I7229" s="209" t="s">
        <v>35</v>
      </c>
      <c r="J7229" s="209" t="s">
        <v>5447</v>
      </c>
      <c r="K7229" s="210">
        <v>0.19</v>
      </c>
      <c r="L7229" s="209" t="s">
        <v>12825</v>
      </c>
    </row>
    <row r="7230" spans="1:12" ht="13.5">
      <c r="A7230" s="209" t="s">
        <v>8833</v>
      </c>
      <c r="B7230" s="209" t="s">
        <v>12230</v>
      </c>
      <c r="C7230" s="209" t="s">
        <v>12509</v>
      </c>
      <c r="D7230" s="209" t="s">
        <v>12510</v>
      </c>
      <c r="E7230" s="210" t="s">
        <v>357</v>
      </c>
      <c r="F7230" s="209" t="s">
        <v>357</v>
      </c>
      <c r="G7230" s="209">
        <v>95315</v>
      </c>
      <c r="H7230" s="209" t="s">
        <v>12929</v>
      </c>
      <c r="I7230" s="209" t="s">
        <v>35</v>
      </c>
      <c r="J7230" s="209" t="s">
        <v>5447</v>
      </c>
      <c r="K7230" s="210">
        <v>0.21</v>
      </c>
      <c r="L7230" s="209" t="s">
        <v>12825</v>
      </c>
    </row>
    <row r="7231" spans="1:12" ht="13.5">
      <c r="A7231" s="209" t="s">
        <v>8833</v>
      </c>
      <c r="B7231" s="209" t="s">
        <v>12230</v>
      </c>
      <c r="C7231" s="209" t="s">
        <v>12509</v>
      </c>
      <c r="D7231" s="209" t="s">
        <v>12510</v>
      </c>
      <c r="E7231" s="210" t="s">
        <v>357</v>
      </c>
      <c r="F7231" s="209" t="s">
        <v>357</v>
      </c>
      <c r="G7231" s="209">
        <v>95316</v>
      </c>
      <c r="H7231" s="209" t="s">
        <v>12930</v>
      </c>
      <c r="I7231" s="209" t="s">
        <v>35</v>
      </c>
      <c r="J7231" s="209" t="s">
        <v>5447</v>
      </c>
      <c r="K7231" s="210">
        <v>0.51</v>
      </c>
      <c r="L7231" s="209" t="s">
        <v>12825</v>
      </c>
    </row>
    <row r="7232" spans="1:12" ht="13.5">
      <c r="A7232" s="209" t="s">
        <v>8833</v>
      </c>
      <c r="B7232" s="209" t="s">
        <v>12230</v>
      </c>
      <c r="C7232" s="209" t="s">
        <v>12509</v>
      </c>
      <c r="D7232" s="209" t="s">
        <v>12510</v>
      </c>
      <c r="E7232" s="210" t="s">
        <v>357</v>
      </c>
      <c r="F7232" s="209" t="s">
        <v>357</v>
      </c>
      <c r="G7232" s="209">
        <v>95317</v>
      </c>
      <c r="H7232" s="209" t="s">
        <v>12931</v>
      </c>
      <c r="I7232" s="209" t="s">
        <v>35</v>
      </c>
      <c r="J7232" s="209" t="s">
        <v>5447</v>
      </c>
      <c r="K7232" s="210">
        <v>0.24</v>
      </c>
      <c r="L7232" s="209" t="s">
        <v>12825</v>
      </c>
    </row>
    <row r="7233" spans="1:12" ht="13.5">
      <c r="A7233" s="209" t="s">
        <v>8833</v>
      </c>
      <c r="B7233" s="209" t="s">
        <v>12230</v>
      </c>
      <c r="C7233" s="209" t="s">
        <v>12509</v>
      </c>
      <c r="D7233" s="209" t="s">
        <v>12510</v>
      </c>
      <c r="E7233" s="210" t="s">
        <v>357</v>
      </c>
      <c r="F7233" s="209" t="s">
        <v>357</v>
      </c>
      <c r="G7233" s="209">
        <v>95318</v>
      </c>
      <c r="H7233" s="209" t="s">
        <v>12932</v>
      </c>
      <c r="I7233" s="209" t="s">
        <v>35</v>
      </c>
      <c r="J7233" s="209" t="s">
        <v>5447</v>
      </c>
      <c r="K7233" s="210">
        <v>0.17</v>
      </c>
      <c r="L7233" s="209" t="s">
        <v>12825</v>
      </c>
    </row>
    <row r="7234" spans="1:12" ht="13.5">
      <c r="A7234" s="209" t="s">
        <v>8833</v>
      </c>
      <c r="B7234" s="209" t="s">
        <v>12230</v>
      </c>
      <c r="C7234" s="209" t="s">
        <v>12509</v>
      </c>
      <c r="D7234" s="209" t="s">
        <v>12510</v>
      </c>
      <c r="E7234" s="210" t="s">
        <v>357</v>
      </c>
      <c r="F7234" s="209" t="s">
        <v>357</v>
      </c>
      <c r="G7234" s="209">
        <v>95319</v>
      </c>
      <c r="H7234" s="209" t="s">
        <v>12933</v>
      </c>
      <c r="I7234" s="209" t="s">
        <v>35</v>
      </c>
      <c r="J7234" s="209" t="s">
        <v>5447</v>
      </c>
      <c r="K7234" s="210">
        <v>0.12</v>
      </c>
      <c r="L7234" s="209" t="s">
        <v>12825</v>
      </c>
    </row>
    <row r="7235" spans="1:12" ht="13.5">
      <c r="A7235" s="209" t="s">
        <v>8833</v>
      </c>
      <c r="B7235" s="209" t="s">
        <v>12230</v>
      </c>
      <c r="C7235" s="209" t="s">
        <v>12509</v>
      </c>
      <c r="D7235" s="209" t="s">
        <v>12510</v>
      </c>
      <c r="E7235" s="210" t="s">
        <v>357</v>
      </c>
      <c r="F7235" s="209" t="s">
        <v>357</v>
      </c>
      <c r="G7235" s="209">
        <v>95320</v>
      </c>
      <c r="H7235" s="209" t="s">
        <v>12934</v>
      </c>
      <c r="I7235" s="209" t="s">
        <v>35</v>
      </c>
      <c r="J7235" s="209" t="s">
        <v>5447</v>
      </c>
      <c r="K7235" s="210">
        <v>0.15</v>
      </c>
      <c r="L7235" s="209" t="s">
        <v>12825</v>
      </c>
    </row>
    <row r="7236" spans="1:12" ht="13.5">
      <c r="A7236" s="209" t="s">
        <v>8833</v>
      </c>
      <c r="B7236" s="209" t="s">
        <v>12230</v>
      </c>
      <c r="C7236" s="209" t="s">
        <v>12509</v>
      </c>
      <c r="D7236" s="209" t="s">
        <v>12510</v>
      </c>
      <c r="E7236" s="210" t="s">
        <v>357</v>
      </c>
      <c r="F7236" s="209" t="s">
        <v>357</v>
      </c>
      <c r="G7236" s="209">
        <v>95321</v>
      </c>
      <c r="H7236" s="209" t="s">
        <v>12935</v>
      </c>
      <c r="I7236" s="209" t="s">
        <v>35</v>
      </c>
      <c r="J7236" s="209" t="s">
        <v>5447</v>
      </c>
      <c r="K7236" s="210">
        <v>0.14000000000000001</v>
      </c>
      <c r="L7236" s="209" t="s">
        <v>12825</v>
      </c>
    </row>
    <row r="7237" spans="1:12" ht="13.5">
      <c r="A7237" s="209" t="s">
        <v>8833</v>
      </c>
      <c r="B7237" s="209" t="s">
        <v>12230</v>
      </c>
      <c r="C7237" s="209" t="s">
        <v>12509</v>
      </c>
      <c r="D7237" s="209" t="s">
        <v>12510</v>
      </c>
      <c r="E7237" s="210" t="s">
        <v>357</v>
      </c>
      <c r="F7237" s="209" t="s">
        <v>357</v>
      </c>
      <c r="G7237" s="209">
        <v>95322</v>
      </c>
      <c r="H7237" s="209" t="s">
        <v>12936</v>
      </c>
      <c r="I7237" s="209" t="s">
        <v>35</v>
      </c>
      <c r="J7237" s="209" t="s">
        <v>5447</v>
      </c>
      <c r="K7237" s="210">
        <v>0.06</v>
      </c>
      <c r="L7237" s="209" t="s">
        <v>12825</v>
      </c>
    </row>
    <row r="7238" spans="1:12" ht="13.5">
      <c r="A7238" s="209" t="s">
        <v>8833</v>
      </c>
      <c r="B7238" s="209" t="s">
        <v>12230</v>
      </c>
      <c r="C7238" s="209" t="s">
        <v>12509</v>
      </c>
      <c r="D7238" s="209" t="s">
        <v>12510</v>
      </c>
      <c r="E7238" s="210" t="s">
        <v>357</v>
      </c>
      <c r="F7238" s="209" t="s">
        <v>357</v>
      </c>
      <c r="G7238" s="209">
        <v>95323</v>
      </c>
      <c r="H7238" s="209" t="s">
        <v>12937</v>
      </c>
      <c r="I7238" s="209" t="s">
        <v>35</v>
      </c>
      <c r="J7238" s="209" t="s">
        <v>5447</v>
      </c>
      <c r="K7238" s="210">
        <v>0.2</v>
      </c>
      <c r="L7238" s="209" t="s">
        <v>12825</v>
      </c>
    </row>
    <row r="7239" spans="1:12" ht="13.5">
      <c r="A7239" s="209" t="s">
        <v>8833</v>
      </c>
      <c r="B7239" s="209" t="s">
        <v>12230</v>
      </c>
      <c r="C7239" s="209" t="s">
        <v>12509</v>
      </c>
      <c r="D7239" s="209" t="s">
        <v>12510</v>
      </c>
      <c r="E7239" s="210" t="s">
        <v>357</v>
      </c>
      <c r="F7239" s="209" t="s">
        <v>357</v>
      </c>
      <c r="G7239" s="209">
        <v>95324</v>
      </c>
      <c r="H7239" s="209" t="s">
        <v>12938</v>
      </c>
      <c r="I7239" s="209" t="s">
        <v>35</v>
      </c>
      <c r="J7239" s="209" t="s">
        <v>5447</v>
      </c>
      <c r="K7239" s="210">
        <v>0.25</v>
      </c>
      <c r="L7239" s="209" t="s">
        <v>12825</v>
      </c>
    </row>
    <row r="7240" spans="1:12" ht="13.5">
      <c r="A7240" s="209" t="s">
        <v>8833</v>
      </c>
      <c r="B7240" s="209" t="s">
        <v>12230</v>
      </c>
      <c r="C7240" s="209" t="s">
        <v>12509</v>
      </c>
      <c r="D7240" s="209" t="s">
        <v>12510</v>
      </c>
      <c r="E7240" s="210" t="s">
        <v>357</v>
      </c>
      <c r="F7240" s="209" t="s">
        <v>357</v>
      </c>
      <c r="G7240" s="209">
        <v>95325</v>
      </c>
      <c r="H7240" s="209" t="s">
        <v>12939</v>
      </c>
      <c r="I7240" s="209" t="s">
        <v>35</v>
      </c>
      <c r="J7240" s="209" t="s">
        <v>5447</v>
      </c>
      <c r="K7240" s="210">
        <v>0.21</v>
      </c>
      <c r="L7240" s="209" t="s">
        <v>12825</v>
      </c>
    </row>
    <row r="7241" spans="1:12" ht="13.5">
      <c r="A7241" s="209" t="s">
        <v>8833</v>
      </c>
      <c r="B7241" s="209" t="s">
        <v>12230</v>
      </c>
      <c r="C7241" s="209" t="s">
        <v>12509</v>
      </c>
      <c r="D7241" s="209" t="s">
        <v>12510</v>
      </c>
      <c r="E7241" s="210" t="s">
        <v>357</v>
      </c>
      <c r="F7241" s="209" t="s">
        <v>357</v>
      </c>
      <c r="G7241" s="209">
        <v>95326</v>
      </c>
      <c r="H7241" s="209" t="s">
        <v>12940</v>
      </c>
      <c r="I7241" s="209" t="s">
        <v>35</v>
      </c>
      <c r="J7241" s="209" t="s">
        <v>5447</v>
      </c>
      <c r="K7241" s="210">
        <v>0.06</v>
      </c>
      <c r="L7241" s="209" t="s">
        <v>12825</v>
      </c>
    </row>
    <row r="7242" spans="1:12" ht="13.5">
      <c r="A7242" s="209" t="s">
        <v>8833</v>
      </c>
      <c r="B7242" s="209" t="s">
        <v>12230</v>
      </c>
      <c r="C7242" s="209" t="s">
        <v>12509</v>
      </c>
      <c r="D7242" s="209" t="s">
        <v>12510</v>
      </c>
      <c r="E7242" s="210" t="s">
        <v>357</v>
      </c>
      <c r="F7242" s="209" t="s">
        <v>357</v>
      </c>
      <c r="G7242" s="209">
        <v>95328</v>
      </c>
      <c r="H7242" s="209" t="s">
        <v>12941</v>
      </c>
      <c r="I7242" s="209" t="s">
        <v>35</v>
      </c>
      <c r="J7242" s="209" t="s">
        <v>5447</v>
      </c>
      <c r="K7242" s="210">
        <v>0.17</v>
      </c>
      <c r="L7242" s="209" t="s">
        <v>12825</v>
      </c>
    </row>
    <row r="7243" spans="1:12" ht="13.5">
      <c r="A7243" s="209" t="s">
        <v>8833</v>
      </c>
      <c r="B7243" s="209" t="s">
        <v>12230</v>
      </c>
      <c r="C7243" s="209" t="s">
        <v>12509</v>
      </c>
      <c r="D7243" s="209" t="s">
        <v>12510</v>
      </c>
      <c r="E7243" s="210" t="s">
        <v>357</v>
      </c>
      <c r="F7243" s="209" t="s">
        <v>357</v>
      </c>
      <c r="G7243" s="209">
        <v>95329</v>
      </c>
      <c r="H7243" s="209" t="s">
        <v>12942</v>
      </c>
      <c r="I7243" s="209" t="s">
        <v>35</v>
      </c>
      <c r="J7243" s="209" t="s">
        <v>5447</v>
      </c>
      <c r="K7243" s="210">
        <v>0.23</v>
      </c>
      <c r="L7243" s="209" t="s">
        <v>12825</v>
      </c>
    </row>
    <row r="7244" spans="1:12" ht="13.5">
      <c r="A7244" s="209" t="s">
        <v>8833</v>
      </c>
      <c r="B7244" s="209" t="s">
        <v>12230</v>
      </c>
      <c r="C7244" s="209" t="s">
        <v>12509</v>
      </c>
      <c r="D7244" s="209" t="s">
        <v>12510</v>
      </c>
      <c r="E7244" s="210" t="s">
        <v>357</v>
      </c>
      <c r="F7244" s="209" t="s">
        <v>357</v>
      </c>
      <c r="G7244" s="209">
        <v>95330</v>
      </c>
      <c r="H7244" s="209" t="s">
        <v>12943</v>
      </c>
      <c r="I7244" s="209" t="s">
        <v>35</v>
      </c>
      <c r="J7244" s="209" t="s">
        <v>5894</v>
      </c>
      <c r="K7244" s="210">
        <v>0.19</v>
      </c>
      <c r="L7244" s="209" t="s">
        <v>12825</v>
      </c>
    </row>
    <row r="7245" spans="1:12" ht="13.5">
      <c r="A7245" s="209" t="s">
        <v>8833</v>
      </c>
      <c r="B7245" s="209" t="s">
        <v>12230</v>
      </c>
      <c r="C7245" s="209" t="s">
        <v>12509</v>
      </c>
      <c r="D7245" s="209" t="s">
        <v>12510</v>
      </c>
      <c r="E7245" s="210" t="s">
        <v>357</v>
      </c>
      <c r="F7245" s="209" t="s">
        <v>357</v>
      </c>
      <c r="G7245" s="209">
        <v>95331</v>
      </c>
      <c r="H7245" s="209" t="s">
        <v>12944</v>
      </c>
      <c r="I7245" s="209" t="s">
        <v>35</v>
      </c>
      <c r="J7245" s="209" t="s">
        <v>5447</v>
      </c>
      <c r="K7245" s="210">
        <v>0.12</v>
      </c>
      <c r="L7245" s="209" t="s">
        <v>12825</v>
      </c>
    </row>
    <row r="7246" spans="1:12" ht="13.5">
      <c r="A7246" s="209" t="s">
        <v>8833</v>
      </c>
      <c r="B7246" s="209" t="s">
        <v>12230</v>
      </c>
      <c r="C7246" s="209" t="s">
        <v>12509</v>
      </c>
      <c r="D7246" s="209" t="s">
        <v>12510</v>
      </c>
      <c r="E7246" s="210" t="s">
        <v>357</v>
      </c>
      <c r="F7246" s="209" t="s">
        <v>357</v>
      </c>
      <c r="G7246" s="209">
        <v>95332</v>
      </c>
      <c r="H7246" s="209" t="s">
        <v>12945</v>
      </c>
      <c r="I7246" s="209" t="s">
        <v>35</v>
      </c>
      <c r="J7246" s="209" t="s">
        <v>5894</v>
      </c>
      <c r="K7246" s="210">
        <v>0.65</v>
      </c>
      <c r="L7246" s="209" t="s">
        <v>12825</v>
      </c>
    </row>
    <row r="7247" spans="1:12" ht="13.5">
      <c r="A7247" s="209" t="s">
        <v>8833</v>
      </c>
      <c r="B7247" s="209" t="s">
        <v>12230</v>
      </c>
      <c r="C7247" s="209" t="s">
        <v>12509</v>
      </c>
      <c r="D7247" s="209" t="s">
        <v>12510</v>
      </c>
      <c r="E7247" s="210" t="s">
        <v>357</v>
      </c>
      <c r="F7247" s="209" t="s">
        <v>357</v>
      </c>
      <c r="G7247" s="209">
        <v>95333</v>
      </c>
      <c r="H7247" s="209" t="s">
        <v>12946</v>
      </c>
      <c r="I7247" s="209" t="s">
        <v>35</v>
      </c>
      <c r="J7247" s="209" t="s">
        <v>5447</v>
      </c>
      <c r="K7247" s="210">
        <v>0.65</v>
      </c>
      <c r="L7247" s="209" t="s">
        <v>12825</v>
      </c>
    </row>
    <row r="7248" spans="1:12" ht="13.5">
      <c r="A7248" s="209" t="s">
        <v>8833</v>
      </c>
      <c r="B7248" s="209" t="s">
        <v>12230</v>
      </c>
      <c r="C7248" s="209" t="s">
        <v>12509</v>
      </c>
      <c r="D7248" s="209" t="s">
        <v>12510</v>
      </c>
      <c r="E7248" s="210" t="s">
        <v>357</v>
      </c>
      <c r="F7248" s="209" t="s">
        <v>357</v>
      </c>
      <c r="G7248" s="209">
        <v>95334</v>
      </c>
      <c r="H7248" s="209" t="s">
        <v>12947</v>
      </c>
      <c r="I7248" s="209" t="s">
        <v>35</v>
      </c>
      <c r="J7248" s="209" t="s">
        <v>5447</v>
      </c>
      <c r="K7248" s="210">
        <v>0.7</v>
      </c>
      <c r="L7248" s="209" t="s">
        <v>12825</v>
      </c>
    </row>
    <row r="7249" spans="1:12" ht="13.5">
      <c r="A7249" s="209" t="s">
        <v>8833</v>
      </c>
      <c r="B7249" s="209" t="s">
        <v>12230</v>
      </c>
      <c r="C7249" s="209" t="s">
        <v>12509</v>
      </c>
      <c r="D7249" s="209" t="s">
        <v>12510</v>
      </c>
      <c r="E7249" s="210" t="s">
        <v>357</v>
      </c>
      <c r="F7249" s="209" t="s">
        <v>357</v>
      </c>
      <c r="G7249" s="209">
        <v>95335</v>
      </c>
      <c r="H7249" s="209" t="s">
        <v>12948</v>
      </c>
      <c r="I7249" s="209" t="s">
        <v>35</v>
      </c>
      <c r="J7249" s="209" t="s">
        <v>5894</v>
      </c>
      <c r="K7249" s="210">
        <v>0.31</v>
      </c>
      <c r="L7249" s="209" t="s">
        <v>12825</v>
      </c>
    </row>
    <row r="7250" spans="1:12" ht="13.5">
      <c r="A7250" s="209" t="s">
        <v>8833</v>
      </c>
      <c r="B7250" s="209" t="s">
        <v>12230</v>
      </c>
      <c r="C7250" s="209" t="s">
        <v>12509</v>
      </c>
      <c r="D7250" s="209" t="s">
        <v>12510</v>
      </c>
      <c r="E7250" s="210" t="s">
        <v>357</v>
      </c>
      <c r="F7250" s="209" t="s">
        <v>357</v>
      </c>
      <c r="G7250" s="209">
        <v>95337</v>
      </c>
      <c r="H7250" s="209" t="s">
        <v>12949</v>
      </c>
      <c r="I7250" s="209" t="s">
        <v>35</v>
      </c>
      <c r="J7250" s="209" t="s">
        <v>5447</v>
      </c>
      <c r="K7250" s="210">
        <v>0.18</v>
      </c>
      <c r="L7250" s="209" t="s">
        <v>12825</v>
      </c>
    </row>
    <row r="7251" spans="1:12" ht="13.5">
      <c r="A7251" s="209" t="s">
        <v>8833</v>
      </c>
      <c r="B7251" s="209" t="s">
        <v>12230</v>
      </c>
      <c r="C7251" s="209" t="s">
        <v>12509</v>
      </c>
      <c r="D7251" s="209" t="s">
        <v>12510</v>
      </c>
      <c r="E7251" s="210" t="s">
        <v>357</v>
      </c>
      <c r="F7251" s="209" t="s">
        <v>357</v>
      </c>
      <c r="G7251" s="209">
        <v>95338</v>
      </c>
      <c r="H7251" s="209" t="s">
        <v>12950</v>
      </c>
      <c r="I7251" s="209" t="s">
        <v>35</v>
      </c>
      <c r="J7251" s="209" t="s">
        <v>5447</v>
      </c>
      <c r="K7251" s="210">
        <v>0.31</v>
      </c>
      <c r="L7251" s="209" t="s">
        <v>12825</v>
      </c>
    </row>
    <row r="7252" spans="1:12" ht="13.5">
      <c r="A7252" s="209" t="s">
        <v>8833</v>
      </c>
      <c r="B7252" s="209" t="s">
        <v>12230</v>
      </c>
      <c r="C7252" s="209" t="s">
        <v>12509</v>
      </c>
      <c r="D7252" s="209" t="s">
        <v>12510</v>
      </c>
      <c r="E7252" s="210" t="s">
        <v>357</v>
      </c>
      <c r="F7252" s="209" t="s">
        <v>357</v>
      </c>
      <c r="G7252" s="209">
        <v>95339</v>
      </c>
      <c r="H7252" s="209" t="s">
        <v>12951</v>
      </c>
      <c r="I7252" s="209" t="s">
        <v>35</v>
      </c>
      <c r="J7252" s="209" t="s">
        <v>5447</v>
      </c>
      <c r="K7252" s="210">
        <v>0.28999999999999998</v>
      </c>
      <c r="L7252" s="209" t="s">
        <v>12825</v>
      </c>
    </row>
    <row r="7253" spans="1:12" ht="13.5">
      <c r="A7253" s="209" t="s">
        <v>8833</v>
      </c>
      <c r="B7253" s="209" t="s">
        <v>12230</v>
      </c>
      <c r="C7253" s="209" t="s">
        <v>12509</v>
      </c>
      <c r="D7253" s="209" t="s">
        <v>12510</v>
      </c>
      <c r="E7253" s="210" t="s">
        <v>357</v>
      </c>
      <c r="F7253" s="209" t="s">
        <v>357</v>
      </c>
      <c r="G7253" s="209">
        <v>95340</v>
      </c>
      <c r="H7253" s="209" t="s">
        <v>12952</v>
      </c>
      <c r="I7253" s="209" t="s">
        <v>35</v>
      </c>
      <c r="J7253" s="209" t="s">
        <v>5447</v>
      </c>
      <c r="K7253" s="210">
        <v>0.23</v>
      </c>
      <c r="L7253" s="209" t="s">
        <v>12825</v>
      </c>
    </row>
    <row r="7254" spans="1:12" ht="13.5">
      <c r="A7254" s="209" t="s">
        <v>8833</v>
      </c>
      <c r="B7254" s="209" t="s">
        <v>12230</v>
      </c>
      <c r="C7254" s="209" t="s">
        <v>12509</v>
      </c>
      <c r="D7254" s="209" t="s">
        <v>12510</v>
      </c>
      <c r="E7254" s="210" t="s">
        <v>357</v>
      </c>
      <c r="F7254" s="209" t="s">
        <v>357</v>
      </c>
      <c r="G7254" s="209">
        <v>95341</v>
      </c>
      <c r="H7254" s="209" t="s">
        <v>12953</v>
      </c>
      <c r="I7254" s="209" t="s">
        <v>35</v>
      </c>
      <c r="J7254" s="209" t="s">
        <v>5447</v>
      </c>
      <c r="K7254" s="210">
        <v>0.25</v>
      </c>
      <c r="L7254" s="209" t="s">
        <v>12825</v>
      </c>
    </row>
    <row r="7255" spans="1:12" ht="13.5">
      <c r="A7255" s="209" t="s">
        <v>8833</v>
      </c>
      <c r="B7255" s="209" t="s">
        <v>12230</v>
      </c>
      <c r="C7255" s="209" t="s">
        <v>12509</v>
      </c>
      <c r="D7255" s="209" t="s">
        <v>12510</v>
      </c>
      <c r="E7255" s="210" t="s">
        <v>357</v>
      </c>
      <c r="F7255" s="209" t="s">
        <v>357</v>
      </c>
      <c r="G7255" s="209">
        <v>95342</v>
      </c>
      <c r="H7255" s="209" t="s">
        <v>12954</v>
      </c>
      <c r="I7255" s="209" t="s">
        <v>35</v>
      </c>
      <c r="J7255" s="209" t="s">
        <v>5447</v>
      </c>
      <c r="K7255" s="210">
        <v>0.16</v>
      </c>
      <c r="L7255" s="209" t="s">
        <v>12825</v>
      </c>
    </row>
    <row r="7256" spans="1:12" ht="13.5">
      <c r="A7256" s="209" t="s">
        <v>8833</v>
      </c>
      <c r="B7256" s="209" t="s">
        <v>12230</v>
      </c>
      <c r="C7256" s="209" t="s">
        <v>12509</v>
      </c>
      <c r="D7256" s="209" t="s">
        <v>12510</v>
      </c>
      <c r="E7256" s="210" t="s">
        <v>357</v>
      </c>
      <c r="F7256" s="209" t="s">
        <v>357</v>
      </c>
      <c r="G7256" s="209">
        <v>95343</v>
      </c>
      <c r="H7256" s="209" t="s">
        <v>12955</v>
      </c>
      <c r="I7256" s="209" t="s">
        <v>35</v>
      </c>
      <c r="J7256" s="209" t="s">
        <v>5447</v>
      </c>
      <c r="K7256" s="210">
        <v>0.19</v>
      </c>
      <c r="L7256" s="209" t="s">
        <v>12825</v>
      </c>
    </row>
    <row r="7257" spans="1:12" ht="13.5">
      <c r="A7257" s="209" t="s">
        <v>8833</v>
      </c>
      <c r="B7257" s="209" t="s">
        <v>12230</v>
      </c>
      <c r="C7257" s="209" t="s">
        <v>12509</v>
      </c>
      <c r="D7257" s="209" t="s">
        <v>12510</v>
      </c>
      <c r="E7257" s="210" t="s">
        <v>357</v>
      </c>
      <c r="F7257" s="209" t="s">
        <v>357</v>
      </c>
      <c r="G7257" s="209">
        <v>95344</v>
      </c>
      <c r="H7257" s="209" t="s">
        <v>12956</v>
      </c>
      <c r="I7257" s="209" t="s">
        <v>35</v>
      </c>
      <c r="J7257" s="209" t="s">
        <v>5447</v>
      </c>
      <c r="K7257" s="210">
        <v>0.13</v>
      </c>
      <c r="L7257" s="209" t="s">
        <v>12825</v>
      </c>
    </row>
    <row r="7258" spans="1:12" ht="13.5">
      <c r="A7258" s="209" t="s">
        <v>8833</v>
      </c>
      <c r="B7258" s="209" t="s">
        <v>12230</v>
      </c>
      <c r="C7258" s="209" t="s">
        <v>12509</v>
      </c>
      <c r="D7258" s="209" t="s">
        <v>12510</v>
      </c>
      <c r="E7258" s="210" t="s">
        <v>357</v>
      </c>
      <c r="F7258" s="209" t="s">
        <v>357</v>
      </c>
      <c r="G7258" s="209">
        <v>95345</v>
      </c>
      <c r="H7258" s="209" t="s">
        <v>12957</v>
      </c>
      <c r="I7258" s="209" t="s">
        <v>35</v>
      </c>
      <c r="J7258" s="209" t="s">
        <v>5447</v>
      </c>
      <c r="K7258" s="210">
        <v>0.57999999999999996</v>
      </c>
      <c r="L7258" s="209" t="s">
        <v>12825</v>
      </c>
    </row>
    <row r="7259" spans="1:12" ht="13.5">
      <c r="A7259" s="209" t="s">
        <v>8833</v>
      </c>
      <c r="B7259" s="209" t="s">
        <v>12230</v>
      </c>
      <c r="C7259" s="209" t="s">
        <v>12509</v>
      </c>
      <c r="D7259" s="209" t="s">
        <v>12510</v>
      </c>
      <c r="E7259" s="210" t="s">
        <v>357</v>
      </c>
      <c r="F7259" s="209" t="s">
        <v>357</v>
      </c>
      <c r="G7259" s="209">
        <v>95346</v>
      </c>
      <c r="H7259" s="209" t="s">
        <v>12958</v>
      </c>
      <c r="I7259" s="209" t="s">
        <v>35</v>
      </c>
      <c r="J7259" s="209" t="s">
        <v>5447</v>
      </c>
      <c r="K7259" s="210">
        <v>0.09</v>
      </c>
      <c r="L7259" s="209" t="s">
        <v>12825</v>
      </c>
    </row>
    <row r="7260" spans="1:12" ht="13.5">
      <c r="A7260" s="209" t="s">
        <v>8833</v>
      </c>
      <c r="B7260" s="209" t="s">
        <v>12230</v>
      </c>
      <c r="C7260" s="209" t="s">
        <v>12509</v>
      </c>
      <c r="D7260" s="209" t="s">
        <v>12510</v>
      </c>
      <c r="E7260" s="210" t="s">
        <v>357</v>
      </c>
      <c r="F7260" s="209" t="s">
        <v>357</v>
      </c>
      <c r="G7260" s="209">
        <v>95347</v>
      </c>
      <c r="H7260" s="209" t="s">
        <v>12959</v>
      </c>
      <c r="I7260" s="209" t="s">
        <v>35</v>
      </c>
      <c r="J7260" s="209" t="s">
        <v>5894</v>
      </c>
      <c r="K7260" s="210">
        <v>0.08</v>
      </c>
      <c r="L7260" s="209" t="s">
        <v>12825</v>
      </c>
    </row>
    <row r="7261" spans="1:12" ht="13.5">
      <c r="A7261" s="209" t="s">
        <v>8833</v>
      </c>
      <c r="B7261" s="209" t="s">
        <v>12230</v>
      </c>
      <c r="C7261" s="209" t="s">
        <v>12509</v>
      </c>
      <c r="D7261" s="209" t="s">
        <v>12510</v>
      </c>
      <c r="E7261" s="210" t="s">
        <v>357</v>
      </c>
      <c r="F7261" s="209" t="s">
        <v>357</v>
      </c>
      <c r="G7261" s="209">
        <v>95348</v>
      </c>
      <c r="H7261" s="209" t="s">
        <v>12960</v>
      </c>
      <c r="I7261" s="209" t="s">
        <v>35</v>
      </c>
      <c r="J7261" s="209" t="s">
        <v>5447</v>
      </c>
      <c r="K7261" s="210">
        <v>0.1</v>
      </c>
      <c r="L7261" s="209" t="s">
        <v>12825</v>
      </c>
    </row>
    <row r="7262" spans="1:12" ht="13.5">
      <c r="A7262" s="209" t="s">
        <v>8833</v>
      </c>
      <c r="B7262" s="209" t="s">
        <v>12230</v>
      </c>
      <c r="C7262" s="209" t="s">
        <v>12509</v>
      </c>
      <c r="D7262" s="209" t="s">
        <v>12510</v>
      </c>
      <c r="E7262" s="210" t="s">
        <v>357</v>
      </c>
      <c r="F7262" s="209" t="s">
        <v>357</v>
      </c>
      <c r="G7262" s="209">
        <v>95349</v>
      </c>
      <c r="H7262" s="209" t="s">
        <v>12961</v>
      </c>
      <c r="I7262" s="209" t="s">
        <v>35</v>
      </c>
      <c r="J7262" s="209" t="s">
        <v>5447</v>
      </c>
      <c r="K7262" s="210">
        <v>7.0000000000000007E-2</v>
      </c>
      <c r="L7262" s="209" t="s">
        <v>12825</v>
      </c>
    </row>
    <row r="7263" spans="1:12" ht="13.5">
      <c r="A7263" s="209" t="s">
        <v>8833</v>
      </c>
      <c r="B7263" s="209" t="s">
        <v>12230</v>
      </c>
      <c r="C7263" s="209" t="s">
        <v>12509</v>
      </c>
      <c r="D7263" s="209" t="s">
        <v>12510</v>
      </c>
      <c r="E7263" s="210" t="s">
        <v>357</v>
      </c>
      <c r="F7263" s="209" t="s">
        <v>357</v>
      </c>
      <c r="G7263" s="209">
        <v>95350</v>
      </c>
      <c r="H7263" s="209" t="s">
        <v>12962</v>
      </c>
      <c r="I7263" s="209" t="s">
        <v>35</v>
      </c>
      <c r="J7263" s="209" t="s">
        <v>5447</v>
      </c>
      <c r="K7263" s="210">
        <v>0.08</v>
      </c>
      <c r="L7263" s="209" t="s">
        <v>12825</v>
      </c>
    </row>
    <row r="7264" spans="1:12" ht="13.5">
      <c r="A7264" s="209" t="s">
        <v>8833</v>
      </c>
      <c r="B7264" s="209" t="s">
        <v>12230</v>
      </c>
      <c r="C7264" s="209" t="s">
        <v>12509</v>
      </c>
      <c r="D7264" s="209" t="s">
        <v>12510</v>
      </c>
      <c r="E7264" s="210" t="s">
        <v>357</v>
      </c>
      <c r="F7264" s="209" t="s">
        <v>357</v>
      </c>
      <c r="G7264" s="209">
        <v>95351</v>
      </c>
      <c r="H7264" s="209" t="s">
        <v>12963</v>
      </c>
      <c r="I7264" s="209" t="s">
        <v>35</v>
      </c>
      <c r="J7264" s="209" t="s">
        <v>5447</v>
      </c>
      <c r="K7264" s="210">
        <v>0.31</v>
      </c>
      <c r="L7264" s="209" t="s">
        <v>12825</v>
      </c>
    </row>
    <row r="7265" spans="1:12" ht="13.5">
      <c r="A7265" s="209" t="s">
        <v>8833</v>
      </c>
      <c r="B7265" s="209" t="s">
        <v>12230</v>
      </c>
      <c r="C7265" s="209" t="s">
        <v>12509</v>
      </c>
      <c r="D7265" s="209" t="s">
        <v>12510</v>
      </c>
      <c r="E7265" s="210" t="s">
        <v>357</v>
      </c>
      <c r="F7265" s="209" t="s">
        <v>357</v>
      </c>
      <c r="G7265" s="209">
        <v>95352</v>
      </c>
      <c r="H7265" s="209" t="s">
        <v>12964</v>
      </c>
      <c r="I7265" s="209" t="s">
        <v>35</v>
      </c>
      <c r="J7265" s="209" t="s">
        <v>5447</v>
      </c>
      <c r="K7265" s="210">
        <v>0.08</v>
      </c>
      <c r="L7265" s="209" t="s">
        <v>12825</v>
      </c>
    </row>
    <row r="7266" spans="1:12" ht="13.5">
      <c r="A7266" s="209" t="s">
        <v>8833</v>
      </c>
      <c r="B7266" s="209" t="s">
        <v>12230</v>
      </c>
      <c r="C7266" s="209" t="s">
        <v>12509</v>
      </c>
      <c r="D7266" s="209" t="s">
        <v>12510</v>
      </c>
      <c r="E7266" s="210" t="s">
        <v>357</v>
      </c>
      <c r="F7266" s="209" t="s">
        <v>357</v>
      </c>
      <c r="G7266" s="209">
        <v>95354</v>
      </c>
      <c r="H7266" s="209" t="s">
        <v>12965</v>
      </c>
      <c r="I7266" s="209" t="s">
        <v>35</v>
      </c>
      <c r="J7266" s="209" t="s">
        <v>5447</v>
      </c>
      <c r="K7266" s="210">
        <v>0.1</v>
      </c>
      <c r="L7266" s="209" t="s">
        <v>12825</v>
      </c>
    </row>
    <row r="7267" spans="1:12" ht="13.5">
      <c r="A7267" s="209" t="s">
        <v>8833</v>
      </c>
      <c r="B7267" s="209" t="s">
        <v>12230</v>
      </c>
      <c r="C7267" s="209" t="s">
        <v>12509</v>
      </c>
      <c r="D7267" s="209" t="s">
        <v>12510</v>
      </c>
      <c r="E7267" s="210" t="s">
        <v>357</v>
      </c>
      <c r="F7267" s="209" t="s">
        <v>357</v>
      </c>
      <c r="G7267" s="209">
        <v>95355</v>
      </c>
      <c r="H7267" s="209" t="s">
        <v>12966</v>
      </c>
      <c r="I7267" s="209" t="s">
        <v>35</v>
      </c>
      <c r="J7267" s="209" t="s">
        <v>5447</v>
      </c>
      <c r="K7267" s="210">
        <v>0.11</v>
      </c>
      <c r="L7267" s="209" t="s">
        <v>12825</v>
      </c>
    </row>
    <row r="7268" spans="1:12" ht="13.5">
      <c r="A7268" s="209" t="s">
        <v>8833</v>
      </c>
      <c r="B7268" s="209" t="s">
        <v>12230</v>
      </c>
      <c r="C7268" s="209" t="s">
        <v>12509</v>
      </c>
      <c r="D7268" s="209" t="s">
        <v>12510</v>
      </c>
      <c r="E7268" s="210" t="s">
        <v>357</v>
      </c>
      <c r="F7268" s="209" t="s">
        <v>357</v>
      </c>
      <c r="G7268" s="209">
        <v>95356</v>
      </c>
      <c r="H7268" s="209" t="s">
        <v>12967</v>
      </c>
      <c r="I7268" s="209" t="s">
        <v>35</v>
      </c>
      <c r="J7268" s="209" t="s">
        <v>5447</v>
      </c>
      <c r="K7268" s="210">
        <v>0.12</v>
      </c>
      <c r="L7268" s="209" t="s">
        <v>12825</v>
      </c>
    </row>
    <row r="7269" spans="1:12" ht="13.5">
      <c r="A7269" s="209" t="s">
        <v>8833</v>
      </c>
      <c r="B7269" s="209" t="s">
        <v>12230</v>
      </c>
      <c r="C7269" s="209" t="s">
        <v>12509</v>
      </c>
      <c r="D7269" s="209" t="s">
        <v>12510</v>
      </c>
      <c r="E7269" s="210" t="s">
        <v>357</v>
      </c>
      <c r="F7269" s="209" t="s">
        <v>357</v>
      </c>
      <c r="G7269" s="209">
        <v>95357</v>
      </c>
      <c r="H7269" s="209" t="s">
        <v>12968</v>
      </c>
      <c r="I7269" s="209" t="s">
        <v>35</v>
      </c>
      <c r="J7269" s="209" t="s">
        <v>5894</v>
      </c>
      <c r="K7269" s="210">
        <v>0.19</v>
      </c>
      <c r="L7269" s="209" t="s">
        <v>12825</v>
      </c>
    </row>
    <row r="7270" spans="1:12" ht="13.5">
      <c r="A7270" s="209" t="s">
        <v>8833</v>
      </c>
      <c r="B7270" s="209" t="s">
        <v>12230</v>
      </c>
      <c r="C7270" s="209" t="s">
        <v>12509</v>
      </c>
      <c r="D7270" s="209" t="s">
        <v>12510</v>
      </c>
      <c r="E7270" s="210" t="s">
        <v>357</v>
      </c>
      <c r="F7270" s="209" t="s">
        <v>357</v>
      </c>
      <c r="G7270" s="209">
        <v>95358</v>
      </c>
      <c r="H7270" s="209" t="s">
        <v>12969</v>
      </c>
      <c r="I7270" s="209" t="s">
        <v>35</v>
      </c>
      <c r="J7270" s="209" t="s">
        <v>5447</v>
      </c>
      <c r="K7270" s="210">
        <v>0.2</v>
      </c>
      <c r="L7270" s="209" t="s">
        <v>12825</v>
      </c>
    </row>
    <row r="7271" spans="1:12" ht="13.5">
      <c r="A7271" s="209" t="s">
        <v>8833</v>
      </c>
      <c r="B7271" s="209" t="s">
        <v>12230</v>
      </c>
      <c r="C7271" s="209" t="s">
        <v>12509</v>
      </c>
      <c r="D7271" s="209" t="s">
        <v>12510</v>
      </c>
      <c r="E7271" s="210" t="s">
        <v>357</v>
      </c>
      <c r="F7271" s="209" t="s">
        <v>357</v>
      </c>
      <c r="G7271" s="209">
        <v>95359</v>
      </c>
      <c r="H7271" s="209" t="s">
        <v>12970</v>
      </c>
      <c r="I7271" s="209" t="s">
        <v>35</v>
      </c>
      <c r="J7271" s="209" t="s">
        <v>5447</v>
      </c>
      <c r="K7271" s="210">
        <v>0.2</v>
      </c>
      <c r="L7271" s="209" t="s">
        <v>12825</v>
      </c>
    </row>
    <row r="7272" spans="1:12" ht="13.5">
      <c r="A7272" s="209" t="s">
        <v>8833</v>
      </c>
      <c r="B7272" s="209" t="s">
        <v>12230</v>
      </c>
      <c r="C7272" s="209" t="s">
        <v>12509</v>
      </c>
      <c r="D7272" s="209" t="s">
        <v>12510</v>
      </c>
      <c r="E7272" s="210" t="s">
        <v>357</v>
      </c>
      <c r="F7272" s="209" t="s">
        <v>357</v>
      </c>
      <c r="G7272" s="209">
        <v>95360</v>
      </c>
      <c r="H7272" s="209" t="s">
        <v>12971</v>
      </c>
      <c r="I7272" s="209" t="s">
        <v>35</v>
      </c>
      <c r="J7272" s="209" t="s">
        <v>5447</v>
      </c>
      <c r="K7272" s="210">
        <v>0.15</v>
      </c>
      <c r="L7272" s="209" t="s">
        <v>12825</v>
      </c>
    </row>
    <row r="7273" spans="1:12" ht="13.5">
      <c r="A7273" s="209" t="s">
        <v>8833</v>
      </c>
      <c r="B7273" s="209" t="s">
        <v>12230</v>
      </c>
      <c r="C7273" s="209" t="s">
        <v>12509</v>
      </c>
      <c r="D7273" s="209" t="s">
        <v>12510</v>
      </c>
      <c r="E7273" s="210" t="s">
        <v>357</v>
      </c>
      <c r="F7273" s="209" t="s">
        <v>357</v>
      </c>
      <c r="G7273" s="209">
        <v>95361</v>
      </c>
      <c r="H7273" s="209" t="s">
        <v>12972</v>
      </c>
      <c r="I7273" s="209" t="s">
        <v>35</v>
      </c>
      <c r="J7273" s="209" t="s">
        <v>5447</v>
      </c>
      <c r="K7273" s="210">
        <v>0.08</v>
      </c>
      <c r="L7273" s="209" t="s">
        <v>12825</v>
      </c>
    </row>
    <row r="7274" spans="1:12" ht="13.5">
      <c r="A7274" s="209" t="s">
        <v>8833</v>
      </c>
      <c r="B7274" s="209" t="s">
        <v>12230</v>
      </c>
      <c r="C7274" s="209" t="s">
        <v>12509</v>
      </c>
      <c r="D7274" s="209" t="s">
        <v>12510</v>
      </c>
      <c r="E7274" s="210" t="s">
        <v>357</v>
      </c>
      <c r="F7274" s="209" t="s">
        <v>357</v>
      </c>
      <c r="G7274" s="209">
        <v>95362</v>
      </c>
      <c r="H7274" s="209" t="s">
        <v>12973</v>
      </c>
      <c r="I7274" s="209" t="s">
        <v>35</v>
      </c>
      <c r="J7274" s="209" t="s">
        <v>5447</v>
      </c>
      <c r="K7274" s="210">
        <v>0.13</v>
      </c>
      <c r="L7274" s="209" t="s">
        <v>12825</v>
      </c>
    </row>
    <row r="7275" spans="1:12" ht="13.5">
      <c r="A7275" s="209" t="s">
        <v>8833</v>
      </c>
      <c r="B7275" s="209" t="s">
        <v>12230</v>
      </c>
      <c r="C7275" s="209" t="s">
        <v>12509</v>
      </c>
      <c r="D7275" s="209" t="s">
        <v>12510</v>
      </c>
      <c r="E7275" s="210" t="s">
        <v>357</v>
      </c>
      <c r="F7275" s="209" t="s">
        <v>357</v>
      </c>
      <c r="G7275" s="209">
        <v>95363</v>
      </c>
      <c r="H7275" s="209" t="s">
        <v>12974</v>
      </c>
      <c r="I7275" s="209" t="s">
        <v>35</v>
      </c>
      <c r="J7275" s="209" t="s">
        <v>5447</v>
      </c>
      <c r="K7275" s="210">
        <v>0.16</v>
      </c>
      <c r="L7275" s="209" t="s">
        <v>12825</v>
      </c>
    </row>
    <row r="7276" spans="1:12" ht="13.5">
      <c r="A7276" s="209" t="s">
        <v>8833</v>
      </c>
      <c r="B7276" s="209" t="s">
        <v>12230</v>
      </c>
      <c r="C7276" s="209" t="s">
        <v>12509</v>
      </c>
      <c r="D7276" s="209" t="s">
        <v>12510</v>
      </c>
      <c r="E7276" s="210" t="s">
        <v>357</v>
      </c>
      <c r="F7276" s="209" t="s">
        <v>357</v>
      </c>
      <c r="G7276" s="209">
        <v>95364</v>
      </c>
      <c r="H7276" s="209" t="s">
        <v>12975</v>
      </c>
      <c r="I7276" s="209" t="s">
        <v>35</v>
      </c>
      <c r="J7276" s="209" t="s">
        <v>5447</v>
      </c>
      <c r="K7276" s="210">
        <v>0.11</v>
      </c>
      <c r="L7276" s="209" t="s">
        <v>12825</v>
      </c>
    </row>
    <row r="7277" spans="1:12" ht="13.5">
      <c r="A7277" s="209" t="s">
        <v>8833</v>
      </c>
      <c r="B7277" s="209" t="s">
        <v>12230</v>
      </c>
      <c r="C7277" s="209" t="s">
        <v>12509</v>
      </c>
      <c r="D7277" s="209" t="s">
        <v>12510</v>
      </c>
      <c r="E7277" s="210" t="s">
        <v>357</v>
      </c>
      <c r="F7277" s="209" t="s">
        <v>357</v>
      </c>
      <c r="G7277" s="209">
        <v>95365</v>
      </c>
      <c r="H7277" s="209" t="s">
        <v>12976</v>
      </c>
      <c r="I7277" s="209" t="s">
        <v>35</v>
      </c>
      <c r="J7277" s="209" t="s">
        <v>5447</v>
      </c>
      <c r="K7277" s="210">
        <v>0.13</v>
      </c>
      <c r="L7277" s="209" t="s">
        <v>12825</v>
      </c>
    </row>
    <row r="7278" spans="1:12" ht="13.5">
      <c r="A7278" s="209" t="s">
        <v>8833</v>
      </c>
      <c r="B7278" s="209" t="s">
        <v>12230</v>
      </c>
      <c r="C7278" s="209" t="s">
        <v>12509</v>
      </c>
      <c r="D7278" s="209" t="s">
        <v>12510</v>
      </c>
      <c r="E7278" s="210" t="s">
        <v>357</v>
      </c>
      <c r="F7278" s="209" t="s">
        <v>357</v>
      </c>
      <c r="G7278" s="209">
        <v>95366</v>
      </c>
      <c r="H7278" s="209" t="s">
        <v>12977</v>
      </c>
      <c r="I7278" s="209" t="s">
        <v>35</v>
      </c>
      <c r="J7278" s="209" t="s">
        <v>5447</v>
      </c>
      <c r="K7278" s="210">
        <v>0.1</v>
      </c>
      <c r="L7278" s="209" t="s">
        <v>12825</v>
      </c>
    </row>
    <row r="7279" spans="1:12" ht="13.5">
      <c r="A7279" s="209" t="s">
        <v>8833</v>
      </c>
      <c r="B7279" s="209" t="s">
        <v>12230</v>
      </c>
      <c r="C7279" s="209" t="s">
        <v>12509</v>
      </c>
      <c r="D7279" s="209" t="s">
        <v>12510</v>
      </c>
      <c r="E7279" s="210" t="s">
        <v>357</v>
      </c>
      <c r="F7279" s="209" t="s">
        <v>357</v>
      </c>
      <c r="G7279" s="209">
        <v>95367</v>
      </c>
      <c r="H7279" s="209" t="s">
        <v>12978</v>
      </c>
      <c r="I7279" s="209" t="s">
        <v>35</v>
      </c>
      <c r="J7279" s="209" t="s">
        <v>5447</v>
      </c>
      <c r="K7279" s="210">
        <v>0.11</v>
      </c>
      <c r="L7279" s="209" t="s">
        <v>12825</v>
      </c>
    </row>
    <row r="7280" spans="1:12" ht="13.5">
      <c r="A7280" s="209" t="s">
        <v>8833</v>
      </c>
      <c r="B7280" s="209" t="s">
        <v>12230</v>
      </c>
      <c r="C7280" s="209" t="s">
        <v>12509</v>
      </c>
      <c r="D7280" s="209" t="s">
        <v>12510</v>
      </c>
      <c r="E7280" s="210" t="s">
        <v>357</v>
      </c>
      <c r="F7280" s="209" t="s">
        <v>357</v>
      </c>
      <c r="G7280" s="209">
        <v>95368</v>
      </c>
      <c r="H7280" s="209" t="s">
        <v>12979</v>
      </c>
      <c r="I7280" s="209" t="s">
        <v>35</v>
      </c>
      <c r="J7280" s="209" t="s">
        <v>5447</v>
      </c>
      <c r="K7280" s="210">
        <v>0.17</v>
      </c>
      <c r="L7280" s="209" t="s">
        <v>12825</v>
      </c>
    </row>
    <row r="7281" spans="1:12" ht="13.5">
      <c r="A7281" s="209" t="s">
        <v>8833</v>
      </c>
      <c r="B7281" s="209" t="s">
        <v>12230</v>
      </c>
      <c r="C7281" s="209" t="s">
        <v>12509</v>
      </c>
      <c r="D7281" s="209" t="s">
        <v>12510</v>
      </c>
      <c r="E7281" s="210" t="s">
        <v>357</v>
      </c>
      <c r="F7281" s="209" t="s">
        <v>357</v>
      </c>
      <c r="G7281" s="209">
        <v>95369</v>
      </c>
      <c r="H7281" s="209" t="s">
        <v>12980</v>
      </c>
      <c r="I7281" s="209" t="s">
        <v>35</v>
      </c>
      <c r="J7281" s="209" t="s">
        <v>5447</v>
      </c>
      <c r="K7281" s="210">
        <v>0.12</v>
      </c>
      <c r="L7281" s="209" t="s">
        <v>12825</v>
      </c>
    </row>
    <row r="7282" spans="1:12" ht="13.5">
      <c r="A7282" s="209" t="s">
        <v>8833</v>
      </c>
      <c r="B7282" s="209" t="s">
        <v>12230</v>
      </c>
      <c r="C7282" s="209" t="s">
        <v>12509</v>
      </c>
      <c r="D7282" s="209" t="s">
        <v>12510</v>
      </c>
      <c r="E7282" s="210" t="s">
        <v>357</v>
      </c>
      <c r="F7282" s="209" t="s">
        <v>357</v>
      </c>
      <c r="G7282" s="209">
        <v>95370</v>
      </c>
      <c r="H7282" s="209" t="s">
        <v>12981</v>
      </c>
      <c r="I7282" s="209" t="s">
        <v>35</v>
      </c>
      <c r="J7282" s="209" t="s">
        <v>5447</v>
      </c>
      <c r="K7282" s="210">
        <v>0.25</v>
      </c>
      <c r="L7282" s="209" t="s">
        <v>12825</v>
      </c>
    </row>
    <row r="7283" spans="1:12" ht="13.5">
      <c r="A7283" s="209" t="s">
        <v>8833</v>
      </c>
      <c r="B7283" s="209" t="s">
        <v>12230</v>
      </c>
      <c r="C7283" s="209" t="s">
        <v>12509</v>
      </c>
      <c r="D7283" s="209" t="s">
        <v>12510</v>
      </c>
      <c r="E7283" s="210" t="s">
        <v>357</v>
      </c>
      <c r="F7283" s="209" t="s">
        <v>357</v>
      </c>
      <c r="G7283" s="209">
        <v>95371</v>
      </c>
      <c r="H7283" s="209" t="s">
        <v>12982</v>
      </c>
      <c r="I7283" s="209" t="s">
        <v>35</v>
      </c>
      <c r="J7283" s="209" t="s">
        <v>5894</v>
      </c>
      <c r="K7283" s="210">
        <v>0.36</v>
      </c>
      <c r="L7283" s="209" t="s">
        <v>12825</v>
      </c>
    </row>
    <row r="7284" spans="1:12" ht="13.5">
      <c r="A7284" s="209" t="s">
        <v>8833</v>
      </c>
      <c r="B7284" s="209" t="s">
        <v>12230</v>
      </c>
      <c r="C7284" s="209" t="s">
        <v>12509</v>
      </c>
      <c r="D7284" s="209" t="s">
        <v>12510</v>
      </c>
      <c r="E7284" s="210" t="s">
        <v>357</v>
      </c>
      <c r="F7284" s="209" t="s">
        <v>357</v>
      </c>
      <c r="G7284" s="209">
        <v>95372</v>
      </c>
      <c r="H7284" s="209" t="s">
        <v>12983</v>
      </c>
      <c r="I7284" s="209" t="s">
        <v>35</v>
      </c>
      <c r="J7284" s="209" t="s">
        <v>5894</v>
      </c>
      <c r="K7284" s="210">
        <v>0.25</v>
      </c>
      <c r="L7284" s="209" t="s">
        <v>12825</v>
      </c>
    </row>
    <row r="7285" spans="1:12" ht="13.5">
      <c r="A7285" s="209" t="s">
        <v>8833</v>
      </c>
      <c r="B7285" s="209" t="s">
        <v>12230</v>
      </c>
      <c r="C7285" s="209" t="s">
        <v>12509</v>
      </c>
      <c r="D7285" s="209" t="s">
        <v>12510</v>
      </c>
      <c r="E7285" s="210" t="s">
        <v>357</v>
      </c>
      <c r="F7285" s="209" t="s">
        <v>357</v>
      </c>
      <c r="G7285" s="209">
        <v>95373</v>
      </c>
      <c r="H7285" s="209" t="s">
        <v>12984</v>
      </c>
      <c r="I7285" s="209" t="s">
        <v>35</v>
      </c>
      <c r="J7285" s="209" t="s">
        <v>5447</v>
      </c>
      <c r="K7285" s="210">
        <v>0.24</v>
      </c>
      <c r="L7285" s="209" t="s">
        <v>12825</v>
      </c>
    </row>
    <row r="7286" spans="1:12" ht="13.5">
      <c r="A7286" s="209" t="s">
        <v>8833</v>
      </c>
      <c r="B7286" s="209" t="s">
        <v>12230</v>
      </c>
      <c r="C7286" s="209" t="s">
        <v>12509</v>
      </c>
      <c r="D7286" s="209" t="s">
        <v>12510</v>
      </c>
      <c r="E7286" s="210" t="s">
        <v>357</v>
      </c>
      <c r="F7286" s="209" t="s">
        <v>357</v>
      </c>
      <c r="G7286" s="209">
        <v>95374</v>
      </c>
      <c r="H7286" s="209" t="s">
        <v>12985</v>
      </c>
      <c r="I7286" s="209" t="s">
        <v>35</v>
      </c>
      <c r="J7286" s="209" t="s">
        <v>5447</v>
      </c>
      <c r="K7286" s="210">
        <v>0.25</v>
      </c>
      <c r="L7286" s="209" t="s">
        <v>12825</v>
      </c>
    </row>
    <row r="7287" spans="1:12" ht="13.5">
      <c r="A7287" s="209" t="s">
        <v>8833</v>
      </c>
      <c r="B7287" s="209" t="s">
        <v>12230</v>
      </c>
      <c r="C7287" s="209" t="s">
        <v>12509</v>
      </c>
      <c r="D7287" s="209" t="s">
        <v>12510</v>
      </c>
      <c r="E7287" s="210" t="s">
        <v>357</v>
      </c>
      <c r="F7287" s="209" t="s">
        <v>357</v>
      </c>
      <c r="G7287" s="209">
        <v>95375</v>
      </c>
      <c r="H7287" s="209" t="s">
        <v>12986</v>
      </c>
      <c r="I7287" s="209" t="s">
        <v>35</v>
      </c>
      <c r="J7287" s="209" t="s">
        <v>5447</v>
      </c>
      <c r="K7287" s="210">
        <v>0.26</v>
      </c>
      <c r="L7287" s="209" t="s">
        <v>12825</v>
      </c>
    </row>
    <row r="7288" spans="1:12" ht="13.5">
      <c r="A7288" s="209" t="s">
        <v>8833</v>
      </c>
      <c r="B7288" s="209" t="s">
        <v>12230</v>
      </c>
      <c r="C7288" s="209" t="s">
        <v>12509</v>
      </c>
      <c r="D7288" s="209" t="s">
        <v>12510</v>
      </c>
      <c r="E7288" s="210" t="s">
        <v>357</v>
      </c>
      <c r="F7288" s="209" t="s">
        <v>357</v>
      </c>
      <c r="G7288" s="209">
        <v>95376</v>
      </c>
      <c r="H7288" s="209" t="s">
        <v>12987</v>
      </c>
      <c r="I7288" s="209" t="s">
        <v>35</v>
      </c>
      <c r="J7288" s="209" t="s">
        <v>5447</v>
      </c>
      <c r="K7288" s="210">
        <v>0.05</v>
      </c>
      <c r="L7288" s="209" t="s">
        <v>12825</v>
      </c>
    </row>
    <row r="7289" spans="1:12" ht="13.5">
      <c r="A7289" s="209" t="s">
        <v>8833</v>
      </c>
      <c r="B7289" s="209" t="s">
        <v>12230</v>
      </c>
      <c r="C7289" s="209" t="s">
        <v>12509</v>
      </c>
      <c r="D7289" s="209" t="s">
        <v>12510</v>
      </c>
      <c r="E7289" s="210" t="s">
        <v>357</v>
      </c>
      <c r="F7289" s="209" t="s">
        <v>357</v>
      </c>
      <c r="G7289" s="209">
        <v>95377</v>
      </c>
      <c r="H7289" s="209" t="s">
        <v>12988</v>
      </c>
      <c r="I7289" s="209" t="s">
        <v>35</v>
      </c>
      <c r="J7289" s="209" t="s">
        <v>5447</v>
      </c>
      <c r="K7289" s="210">
        <v>0.19</v>
      </c>
      <c r="L7289" s="209" t="s">
        <v>12825</v>
      </c>
    </row>
    <row r="7290" spans="1:12" ht="13.5">
      <c r="A7290" s="209" t="s">
        <v>8833</v>
      </c>
      <c r="B7290" s="209" t="s">
        <v>12230</v>
      </c>
      <c r="C7290" s="209" t="s">
        <v>12509</v>
      </c>
      <c r="D7290" s="209" t="s">
        <v>12510</v>
      </c>
      <c r="E7290" s="210" t="s">
        <v>357</v>
      </c>
      <c r="F7290" s="209" t="s">
        <v>357</v>
      </c>
      <c r="G7290" s="209">
        <v>95378</v>
      </c>
      <c r="H7290" s="209" t="s">
        <v>12989</v>
      </c>
      <c r="I7290" s="209" t="s">
        <v>35</v>
      </c>
      <c r="J7290" s="209" t="s">
        <v>5894</v>
      </c>
      <c r="K7290" s="210">
        <v>0.27</v>
      </c>
      <c r="L7290" s="209" t="s">
        <v>12825</v>
      </c>
    </row>
    <row r="7291" spans="1:12" ht="13.5">
      <c r="A7291" s="209" t="s">
        <v>8833</v>
      </c>
      <c r="B7291" s="209" t="s">
        <v>12230</v>
      </c>
      <c r="C7291" s="209" t="s">
        <v>12509</v>
      </c>
      <c r="D7291" s="209" t="s">
        <v>12510</v>
      </c>
      <c r="E7291" s="210" t="s">
        <v>357</v>
      </c>
      <c r="F7291" s="209" t="s">
        <v>357</v>
      </c>
      <c r="G7291" s="209">
        <v>95379</v>
      </c>
      <c r="H7291" s="209" t="s">
        <v>12990</v>
      </c>
      <c r="I7291" s="209" t="s">
        <v>35</v>
      </c>
      <c r="J7291" s="209" t="s">
        <v>5894</v>
      </c>
      <c r="K7291" s="210">
        <v>0.19</v>
      </c>
      <c r="L7291" s="209" t="s">
        <v>12825</v>
      </c>
    </row>
    <row r="7292" spans="1:12" ht="13.5">
      <c r="A7292" s="209" t="s">
        <v>8833</v>
      </c>
      <c r="B7292" s="209" t="s">
        <v>12230</v>
      </c>
      <c r="C7292" s="209" t="s">
        <v>12509</v>
      </c>
      <c r="D7292" s="209" t="s">
        <v>12510</v>
      </c>
      <c r="E7292" s="210" t="s">
        <v>357</v>
      </c>
      <c r="F7292" s="209" t="s">
        <v>357</v>
      </c>
      <c r="G7292" s="209">
        <v>95380</v>
      </c>
      <c r="H7292" s="209" t="s">
        <v>12991</v>
      </c>
      <c r="I7292" s="209" t="s">
        <v>35</v>
      </c>
      <c r="J7292" s="209" t="s">
        <v>5447</v>
      </c>
      <c r="K7292" s="210">
        <v>0.23</v>
      </c>
      <c r="L7292" s="209" t="s">
        <v>12825</v>
      </c>
    </row>
    <row r="7293" spans="1:12" ht="13.5">
      <c r="A7293" s="209" t="s">
        <v>8833</v>
      </c>
      <c r="B7293" s="209" t="s">
        <v>12230</v>
      </c>
      <c r="C7293" s="209" t="s">
        <v>12509</v>
      </c>
      <c r="D7293" s="209" t="s">
        <v>12510</v>
      </c>
      <c r="E7293" s="210" t="s">
        <v>357</v>
      </c>
      <c r="F7293" s="209" t="s">
        <v>357</v>
      </c>
      <c r="G7293" s="209">
        <v>95382</v>
      </c>
      <c r="H7293" s="209" t="s">
        <v>12992</v>
      </c>
      <c r="I7293" s="209" t="s">
        <v>35</v>
      </c>
      <c r="J7293" s="209" t="s">
        <v>5447</v>
      </c>
      <c r="K7293" s="210">
        <v>0.19</v>
      </c>
      <c r="L7293" s="209" t="s">
        <v>12825</v>
      </c>
    </row>
    <row r="7294" spans="1:12" ht="13.5">
      <c r="A7294" s="209" t="s">
        <v>8833</v>
      </c>
      <c r="B7294" s="209" t="s">
        <v>12230</v>
      </c>
      <c r="C7294" s="209" t="s">
        <v>12509</v>
      </c>
      <c r="D7294" s="209" t="s">
        <v>12510</v>
      </c>
      <c r="E7294" s="210" t="s">
        <v>357</v>
      </c>
      <c r="F7294" s="209" t="s">
        <v>357</v>
      </c>
      <c r="G7294" s="209">
        <v>95383</v>
      </c>
      <c r="H7294" s="209" t="s">
        <v>12993</v>
      </c>
      <c r="I7294" s="209" t="s">
        <v>35</v>
      </c>
      <c r="J7294" s="209" t="s">
        <v>5447</v>
      </c>
      <c r="K7294" s="210">
        <v>0.19</v>
      </c>
      <c r="L7294" s="209" t="s">
        <v>12825</v>
      </c>
    </row>
    <row r="7295" spans="1:12" ht="13.5">
      <c r="A7295" s="209" t="s">
        <v>8833</v>
      </c>
      <c r="B7295" s="209" t="s">
        <v>12230</v>
      </c>
      <c r="C7295" s="209" t="s">
        <v>12509</v>
      </c>
      <c r="D7295" s="209" t="s">
        <v>12510</v>
      </c>
      <c r="E7295" s="210" t="s">
        <v>357</v>
      </c>
      <c r="F7295" s="209" t="s">
        <v>357</v>
      </c>
      <c r="G7295" s="209">
        <v>95384</v>
      </c>
      <c r="H7295" s="209" t="s">
        <v>12994</v>
      </c>
      <c r="I7295" s="209" t="s">
        <v>35</v>
      </c>
      <c r="J7295" s="209" t="s">
        <v>5447</v>
      </c>
      <c r="K7295" s="210">
        <v>0.26</v>
      </c>
      <c r="L7295" s="209" t="s">
        <v>12825</v>
      </c>
    </row>
    <row r="7296" spans="1:12" ht="13.5">
      <c r="A7296" s="209" t="s">
        <v>8833</v>
      </c>
      <c r="B7296" s="209" t="s">
        <v>12230</v>
      </c>
      <c r="C7296" s="209" t="s">
        <v>12509</v>
      </c>
      <c r="D7296" s="209" t="s">
        <v>12510</v>
      </c>
      <c r="E7296" s="210" t="s">
        <v>357</v>
      </c>
      <c r="F7296" s="209" t="s">
        <v>357</v>
      </c>
      <c r="G7296" s="209">
        <v>95385</v>
      </c>
      <c r="H7296" s="209" t="s">
        <v>12995</v>
      </c>
      <c r="I7296" s="209" t="s">
        <v>35</v>
      </c>
      <c r="J7296" s="209" t="s">
        <v>5447</v>
      </c>
      <c r="K7296" s="210">
        <v>0.19</v>
      </c>
      <c r="L7296" s="209" t="s">
        <v>12825</v>
      </c>
    </row>
    <row r="7297" spans="1:12" ht="13.5">
      <c r="A7297" s="209" t="s">
        <v>8833</v>
      </c>
      <c r="B7297" s="209" t="s">
        <v>12230</v>
      </c>
      <c r="C7297" s="209" t="s">
        <v>12509</v>
      </c>
      <c r="D7297" s="209" t="s">
        <v>12510</v>
      </c>
      <c r="E7297" s="210" t="s">
        <v>357</v>
      </c>
      <c r="F7297" s="209" t="s">
        <v>357</v>
      </c>
      <c r="G7297" s="209">
        <v>95386</v>
      </c>
      <c r="H7297" s="209" t="s">
        <v>12996</v>
      </c>
      <c r="I7297" s="209" t="s">
        <v>35</v>
      </c>
      <c r="J7297" s="209" t="s">
        <v>5447</v>
      </c>
      <c r="K7297" s="210">
        <v>0.15</v>
      </c>
      <c r="L7297" s="209" t="s">
        <v>12825</v>
      </c>
    </row>
    <row r="7298" spans="1:12" ht="13.5">
      <c r="A7298" s="209" t="s">
        <v>8833</v>
      </c>
      <c r="B7298" s="209" t="s">
        <v>12230</v>
      </c>
      <c r="C7298" s="209" t="s">
        <v>12509</v>
      </c>
      <c r="D7298" s="209" t="s">
        <v>12510</v>
      </c>
      <c r="E7298" s="210" t="s">
        <v>357</v>
      </c>
      <c r="F7298" s="209" t="s">
        <v>357</v>
      </c>
      <c r="G7298" s="209">
        <v>95387</v>
      </c>
      <c r="H7298" s="209" t="s">
        <v>12997</v>
      </c>
      <c r="I7298" s="209" t="s">
        <v>35</v>
      </c>
      <c r="J7298" s="209" t="s">
        <v>5447</v>
      </c>
      <c r="K7298" s="210">
        <v>0.21</v>
      </c>
      <c r="L7298" s="209" t="s">
        <v>12825</v>
      </c>
    </row>
    <row r="7299" spans="1:12" ht="13.5">
      <c r="A7299" s="209" t="s">
        <v>8833</v>
      </c>
      <c r="B7299" s="209" t="s">
        <v>12230</v>
      </c>
      <c r="C7299" s="209" t="s">
        <v>12509</v>
      </c>
      <c r="D7299" s="209" t="s">
        <v>12510</v>
      </c>
      <c r="E7299" s="210" t="s">
        <v>357</v>
      </c>
      <c r="F7299" s="209" t="s">
        <v>357</v>
      </c>
      <c r="G7299" s="209">
        <v>95388</v>
      </c>
      <c r="H7299" s="209" t="s">
        <v>12998</v>
      </c>
      <c r="I7299" s="209" t="s">
        <v>35</v>
      </c>
      <c r="J7299" s="209" t="s">
        <v>5447</v>
      </c>
      <c r="K7299" s="210">
        <v>0.08</v>
      </c>
      <c r="L7299" s="209" t="s">
        <v>12825</v>
      </c>
    </row>
    <row r="7300" spans="1:12" ht="13.5">
      <c r="A7300" s="209" t="s">
        <v>8833</v>
      </c>
      <c r="B7300" s="209" t="s">
        <v>12230</v>
      </c>
      <c r="C7300" s="209" t="s">
        <v>12509</v>
      </c>
      <c r="D7300" s="209" t="s">
        <v>12510</v>
      </c>
      <c r="E7300" s="210" t="s">
        <v>357</v>
      </c>
      <c r="F7300" s="209" t="s">
        <v>357</v>
      </c>
      <c r="G7300" s="209">
        <v>95389</v>
      </c>
      <c r="H7300" s="209" t="s">
        <v>12999</v>
      </c>
      <c r="I7300" s="209" t="s">
        <v>35</v>
      </c>
      <c r="J7300" s="209" t="s">
        <v>5447</v>
      </c>
      <c r="K7300" s="210">
        <v>0.1</v>
      </c>
      <c r="L7300" s="209" t="s">
        <v>12825</v>
      </c>
    </row>
    <row r="7301" spans="1:12" ht="13.5">
      <c r="A7301" s="209" t="s">
        <v>8833</v>
      </c>
      <c r="B7301" s="209" t="s">
        <v>12230</v>
      </c>
      <c r="C7301" s="209" t="s">
        <v>12509</v>
      </c>
      <c r="D7301" s="209" t="s">
        <v>12510</v>
      </c>
      <c r="E7301" s="210" t="s">
        <v>357</v>
      </c>
      <c r="F7301" s="209" t="s">
        <v>357</v>
      </c>
      <c r="G7301" s="209">
        <v>95390</v>
      </c>
      <c r="H7301" s="209" t="s">
        <v>13000</v>
      </c>
      <c r="I7301" s="209" t="s">
        <v>35</v>
      </c>
      <c r="J7301" s="209" t="s">
        <v>5447</v>
      </c>
      <c r="K7301" s="210">
        <v>7.0000000000000007E-2</v>
      </c>
      <c r="L7301" s="209" t="s">
        <v>12825</v>
      </c>
    </row>
    <row r="7302" spans="1:12" ht="13.5">
      <c r="A7302" s="209" t="s">
        <v>8833</v>
      </c>
      <c r="B7302" s="209" t="s">
        <v>12230</v>
      </c>
      <c r="C7302" s="209" t="s">
        <v>12509</v>
      </c>
      <c r="D7302" s="209" t="s">
        <v>12510</v>
      </c>
      <c r="E7302" s="210" t="s">
        <v>357</v>
      </c>
      <c r="F7302" s="209" t="s">
        <v>357</v>
      </c>
      <c r="G7302" s="209">
        <v>95391</v>
      </c>
      <c r="H7302" s="209" t="s">
        <v>13001</v>
      </c>
      <c r="I7302" s="209" t="s">
        <v>35</v>
      </c>
      <c r="J7302" s="209" t="s">
        <v>5447</v>
      </c>
      <c r="K7302" s="210">
        <v>0.08</v>
      </c>
      <c r="L7302" s="209" t="s">
        <v>12825</v>
      </c>
    </row>
    <row r="7303" spans="1:12" ht="13.5">
      <c r="A7303" s="209" t="s">
        <v>8833</v>
      </c>
      <c r="B7303" s="209" t="s">
        <v>12230</v>
      </c>
      <c r="C7303" s="209" t="s">
        <v>12509</v>
      </c>
      <c r="D7303" s="209" t="s">
        <v>12510</v>
      </c>
      <c r="E7303" s="210" t="s">
        <v>357</v>
      </c>
      <c r="F7303" s="209" t="s">
        <v>357</v>
      </c>
      <c r="G7303" s="209">
        <v>95392</v>
      </c>
      <c r="H7303" s="209" t="s">
        <v>13002</v>
      </c>
      <c r="I7303" s="209" t="s">
        <v>35</v>
      </c>
      <c r="J7303" s="209" t="s">
        <v>5894</v>
      </c>
      <c r="K7303" s="210">
        <v>0.08</v>
      </c>
      <c r="L7303" s="209" t="s">
        <v>12825</v>
      </c>
    </row>
    <row r="7304" spans="1:12" ht="13.5">
      <c r="A7304" s="209" t="s">
        <v>8833</v>
      </c>
      <c r="B7304" s="209" t="s">
        <v>12230</v>
      </c>
      <c r="C7304" s="209" t="s">
        <v>12509</v>
      </c>
      <c r="D7304" s="209" t="s">
        <v>12510</v>
      </c>
      <c r="E7304" s="210" t="s">
        <v>357</v>
      </c>
      <c r="F7304" s="209" t="s">
        <v>357</v>
      </c>
      <c r="G7304" s="209">
        <v>95393</v>
      </c>
      <c r="H7304" s="209" t="s">
        <v>13003</v>
      </c>
      <c r="I7304" s="209" t="s">
        <v>35</v>
      </c>
      <c r="J7304" s="209" t="s">
        <v>5447</v>
      </c>
      <c r="K7304" s="210">
        <v>0.37</v>
      </c>
      <c r="L7304" s="209" t="s">
        <v>12825</v>
      </c>
    </row>
    <row r="7305" spans="1:12" ht="13.5">
      <c r="A7305" s="209" t="s">
        <v>8833</v>
      </c>
      <c r="B7305" s="209" t="s">
        <v>12230</v>
      </c>
      <c r="C7305" s="209" t="s">
        <v>12509</v>
      </c>
      <c r="D7305" s="209" t="s">
        <v>12510</v>
      </c>
      <c r="E7305" s="210" t="s">
        <v>357</v>
      </c>
      <c r="F7305" s="209" t="s">
        <v>357</v>
      </c>
      <c r="G7305" s="209">
        <v>95394</v>
      </c>
      <c r="H7305" s="209" t="s">
        <v>13004</v>
      </c>
      <c r="I7305" s="209" t="s">
        <v>35</v>
      </c>
      <c r="J7305" s="209" t="s">
        <v>5447</v>
      </c>
      <c r="K7305" s="210">
        <v>0.59</v>
      </c>
      <c r="L7305" s="209" t="s">
        <v>12825</v>
      </c>
    </row>
    <row r="7306" spans="1:12" ht="13.5">
      <c r="A7306" s="209" t="s">
        <v>8833</v>
      </c>
      <c r="B7306" s="209" t="s">
        <v>12230</v>
      </c>
      <c r="C7306" s="209" t="s">
        <v>12509</v>
      </c>
      <c r="D7306" s="209" t="s">
        <v>12510</v>
      </c>
      <c r="E7306" s="210" t="s">
        <v>357</v>
      </c>
      <c r="F7306" s="209" t="s">
        <v>357</v>
      </c>
      <c r="G7306" s="209">
        <v>95395</v>
      </c>
      <c r="H7306" s="209" t="s">
        <v>13005</v>
      </c>
      <c r="I7306" s="209" t="s">
        <v>35</v>
      </c>
      <c r="J7306" s="209" t="s">
        <v>5447</v>
      </c>
      <c r="K7306" s="210">
        <v>0.83</v>
      </c>
      <c r="L7306" s="209" t="s">
        <v>12825</v>
      </c>
    </row>
    <row r="7307" spans="1:12" ht="13.5">
      <c r="A7307" s="209" t="s">
        <v>8833</v>
      </c>
      <c r="B7307" s="209" t="s">
        <v>12230</v>
      </c>
      <c r="C7307" s="209" t="s">
        <v>12509</v>
      </c>
      <c r="D7307" s="209" t="s">
        <v>12510</v>
      </c>
      <c r="E7307" s="210" t="s">
        <v>357</v>
      </c>
      <c r="F7307" s="209" t="s">
        <v>357</v>
      </c>
      <c r="G7307" s="209">
        <v>95396</v>
      </c>
      <c r="H7307" s="209" t="s">
        <v>13006</v>
      </c>
      <c r="I7307" s="209" t="s">
        <v>35</v>
      </c>
      <c r="J7307" s="209" t="s">
        <v>5447</v>
      </c>
      <c r="K7307" s="210">
        <v>1.1100000000000001</v>
      </c>
      <c r="L7307" s="209" t="s">
        <v>12825</v>
      </c>
    </row>
    <row r="7308" spans="1:12" ht="13.5">
      <c r="A7308" s="209" t="s">
        <v>8833</v>
      </c>
      <c r="B7308" s="209" t="s">
        <v>12230</v>
      </c>
      <c r="C7308" s="209" t="s">
        <v>12509</v>
      </c>
      <c r="D7308" s="209" t="s">
        <v>12510</v>
      </c>
      <c r="E7308" s="210" t="s">
        <v>357</v>
      </c>
      <c r="F7308" s="209" t="s">
        <v>357</v>
      </c>
      <c r="G7308" s="209">
        <v>95397</v>
      </c>
      <c r="H7308" s="209" t="s">
        <v>13007</v>
      </c>
      <c r="I7308" s="209" t="s">
        <v>35</v>
      </c>
      <c r="J7308" s="209" t="s">
        <v>5447</v>
      </c>
      <c r="K7308" s="210">
        <v>0.05</v>
      </c>
      <c r="L7308" s="209" t="s">
        <v>12825</v>
      </c>
    </row>
    <row r="7309" spans="1:12" ht="13.5">
      <c r="A7309" s="209" t="s">
        <v>8833</v>
      </c>
      <c r="B7309" s="209" t="s">
        <v>12230</v>
      </c>
      <c r="C7309" s="209" t="s">
        <v>12509</v>
      </c>
      <c r="D7309" s="209" t="s">
        <v>12510</v>
      </c>
      <c r="E7309" s="210" t="s">
        <v>357</v>
      </c>
      <c r="F7309" s="209" t="s">
        <v>357</v>
      </c>
      <c r="G7309" s="209">
        <v>95398</v>
      </c>
      <c r="H7309" s="209" t="s">
        <v>13008</v>
      </c>
      <c r="I7309" s="209" t="s">
        <v>35</v>
      </c>
      <c r="J7309" s="209" t="s">
        <v>5447</v>
      </c>
      <c r="K7309" s="210">
        <v>0.06</v>
      </c>
      <c r="L7309" s="209" t="s">
        <v>12825</v>
      </c>
    </row>
    <row r="7310" spans="1:12" ht="13.5">
      <c r="A7310" s="209" t="s">
        <v>8833</v>
      </c>
      <c r="B7310" s="209" t="s">
        <v>12230</v>
      </c>
      <c r="C7310" s="209" t="s">
        <v>12509</v>
      </c>
      <c r="D7310" s="209" t="s">
        <v>12510</v>
      </c>
      <c r="E7310" s="210" t="s">
        <v>357</v>
      </c>
      <c r="F7310" s="209" t="s">
        <v>357</v>
      </c>
      <c r="G7310" s="209">
        <v>95399</v>
      </c>
      <c r="H7310" s="209" t="s">
        <v>13009</v>
      </c>
      <c r="I7310" s="209" t="s">
        <v>35</v>
      </c>
      <c r="J7310" s="209" t="s">
        <v>5447</v>
      </c>
      <c r="K7310" s="210">
        <v>0.03</v>
      </c>
      <c r="L7310" s="209" t="s">
        <v>12825</v>
      </c>
    </row>
    <row r="7311" spans="1:12" ht="13.5">
      <c r="A7311" s="209" t="s">
        <v>8833</v>
      </c>
      <c r="B7311" s="209" t="s">
        <v>12230</v>
      </c>
      <c r="C7311" s="209" t="s">
        <v>12509</v>
      </c>
      <c r="D7311" s="209" t="s">
        <v>12510</v>
      </c>
      <c r="E7311" s="210" t="s">
        <v>357</v>
      </c>
      <c r="F7311" s="209" t="s">
        <v>357</v>
      </c>
      <c r="G7311" s="209">
        <v>95400</v>
      </c>
      <c r="H7311" s="209" t="s">
        <v>13010</v>
      </c>
      <c r="I7311" s="209" t="s">
        <v>35</v>
      </c>
      <c r="J7311" s="209" t="s">
        <v>5447</v>
      </c>
      <c r="K7311" s="210">
        <v>0.08</v>
      </c>
      <c r="L7311" s="209" t="s">
        <v>12825</v>
      </c>
    </row>
    <row r="7312" spans="1:12" ht="13.5">
      <c r="A7312" s="209" t="s">
        <v>8833</v>
      </c>
      <c r="B7312" s="209" t="s">
        <v>12230</v>
      </c>
      <c r="C7312" s="209" t="s">
        <v>12509</v>
      </c>
      <c r="D7312" s="209" t="s">
        <v>12510</v>
      </c>
      <c r="E7312" s="210" t="s">
        <v>357</v>
      </c>
      <c r="F7312" s="209" t="s">
        <v>357</v>
      </c>
      <c r="G7312" s="209">
        <v>95401</v>
      </c>
      <c r="H7312" s="209" t="s">
        <v>13011</v>
      </c>
      <c r="I7312" s="209" t="s">
        <v>35</v>
      </c>
      <c r="J7312" s="209" t="s">
        <v>5894</v>
      </c>
      <c r="K7312" s="210">
        <v>0.48</v>
      </c>
      <c r="L7312" s="209" t="s">
        <v>12825</v>
      </c>
    </row>
    <row r="7313" spans="1:12" ht="13.5">
      <c r="A7313" s="209" t="s">
        <v>8833</v>
      </c>
      <c r="B7313" s="209" t="s">
        <v>12230</v>
      </c>
      <c r="C7313" s="209" t="s">
        <v>12509</v>
      </c>
      <c r="D7313" s="209" t="s">
        <v>12510</v>
      </c>
      <c r="E7313" s="210" t="s">
        <v>357</v>
      </c>
      <c r="F7313" s="209" t="s">
        <v>357</v>
      </c>
      <c r="G7313" s="209">
        <v>95402</v>
      </c>
      <c r="H7313" s="209" t="s">
        <v>13012</v>
      </c>
      <c r="I7313" s="209" t="s">
        <v>35</v>
      </c>
      <c r="J7313" s="209" t="s">
        <v>5894</v>
      </c>
      <c r="K7313" s="210">
        <v>1.42</v>
      </c>
      <c r="L7313" s="209" t="s">
        <v>12825</v>
      </c>
    </row>
    <row r="7314" spans="1:12" ht="13.5">
      <c r="A7314" s="209" t="s">
        <v>8833</v>
      </c>
      <c r="B7314" s="209" t="s">
        <v>12230</v>
      </c>
      <c r="C7314" s="209" t="s">
        <v>12509</v>
      </c>
      <c r="D7314" s="209" t="s">
        <v>12510</v>
      </c>
      <c r="E7314" s="210" t="s">
        <v>357</v>
      </c>
      <c r="F7314" s="209" t="s">
        <v>357</v>
      </c>
      <c r="G7314" s="209">
        <v>95403</v>
      </c>
      <c r="H7314" s="209" t="s">
        <v>13013</v>
      </c>
      <c r="I7314" s="209" t="s">
        <v>35</v>
      </c>
      <c r="J7314" s="209" t="s">
        <v>5447</v>
      </c>
      <c r="K7314" s="210">
        <v>1.62</v>
      </c>
      <c r="L7314" s="209" t="s">
        <v>12825</v>
      </c>
    </row>
    <row r="7315" spans="1:12" ht="13.5">
      <c r="A7315" s="209" t="s">
        <v>8833</v>
      </c>
      <c r="B7315" s="209" t="s">
        <v>12230</v>
      </c>
      <c r="C7315" s="209" t="s">
        <v>12509</v>
      </c>
      <c r="D7315" s="209" t="s">
        <v>12510</v>
      </c>
      <c r="E7315" s="210" t="s">
        <v>357</v>
      </c>
      <c r="F7315" s="209" t="s">
        <v>357</v>
      </c>
      <c r="G7315" s="209">
        <v>95404</v>
      </c>
      <c r="H7315" s="209" t="s">
        <v>13014</v>
      </c>
      <c r="I7315" s="209" t="s">
        <v>35</v>
      </c>
      <c r="J7315" s="209" t="s">
        <v>5447</v>
      </c>
      <c r="K7315" s="210">
        <v>2.21</v>
      </c>
      <c r="L7315" s="209" t="s">
        <v>12825</v>
      </c>
    </row>
    <row r="7316" spans="1:12" ht="13.5">
      <c r="A7316" s="209" t="s">
        <v>8833</v>
      </c>
      <c r="B7316" s="209" t="s">
        <v>12230</v>
      </c>
      <c r="C7316" s="209" t="s">
        <v>12509</v>
      </c>
      <c r="D7316" s="209" t="s">
        <v>12510</v>
      </c>
      <c r="E7316" s="210" t="s">
        <v>357</v>
      </c>
      <c r="F7316" s="209" t="s">
        <v>357</v>
      </c>
      <c r="G7316" s="209">
        <v>95405</v>
      </c>
      <c r="H7316" s="209" t="s">
        <v>13015</v>
      </c>
      <c r="I7316" s="209" t="s">
        <v>35</v>
      </c>
      <c r="J7316" s="209" t="s">
        <v>5447</v>
      </c>
      <c r="K7316" s="210">
        <v>1.04</v>
      </c>
      <c r="L7316" s="209" t="s">
        <v>12825</v>
      </c>
    </row>
    <row r="7317" spans="1:12" ht="13.5">
      <c r="A7317" s="209" t="s">
        <v>8833</v>
      </c>
      <c r="B7317" s="209" t="s">
        <v>12230</v>
      </c>
      <c r="C7317" s="209" t="s">
        <v>12509</v>
      </c>
      <c r="D7317" s="209" t="s">
        <v>12510</v>
      </c>
      <c r="E7317" s="210" t="s">
        <v>357</v>
      </c>
      <c r="F7317" s="209" t="s">
        <v>357</v>
      </c>
      <c r="G7317" s="209">
        <v>95406</v>
      </c>
      <c r="H7317" s="209" t="s">
        <v>13016</v>
      </c>
      <c r="I7317" s="209" t="s">
        <v>35</v>
      </c>
      <c r="J7317" s="209" t="s">
        <v>5894</v>
      </c>
      <c r="K7317" s="210">
        <v>0.14000000000000001</v>
      </c>
      <c r="L7317" s="209" t="s">
        <v>12825</v>
      </c>
    </row>
    <row r="7318" spans="1:12" ht="13.5">
      <c r="A7318" s="209" t="s">
        <v>8833</v>
      </c>
      <c r="B7318" s="209" t="s">
        <v>12230</v>
      </c>
      <c r="C7318" s="209" t="s">
        <v>12509</v>
      </c>
      <c r="D7318" s="209" t="s">
        <v>12510</v>
      </c>
      <c r="E7318" s="210" t="s">
        <v>357</v>
      </c>
      <c r="F7318" s="209" t="s">
        <v>357</v>
      </c>
      <c r="G7318" s="209">
        <v>95407</v>
      </c>
      <c r="H7318" s="209" t="s">
        <v>13017</v>
      </c>
      <c r="I7318" s="209" t="s">
        <v>35</v>
      </c>
      <c r="J7318" s="209" t="s">
        <v>5447</v>
      </c>
      <c r="K7318" s="210">
        <v>3.13</v>
      </c>
      <c r="L7318" s="209" t="s">
        <v>12825</v>
      </c>
    </row>
    <row r="7319" spans="1:12" ht="13.5">
      <c r="A7319" s="209" t="s">
        <v>8833</v>
      </c>
      <c r="B7319" s="209" t="s">
        <v>12230</v>
      </c>
      <c r="C7319" s="209" t="s">
        <v>12509</v>
      </c>
      <c r="D7319" s="209" t="s">
        <v>12510</v>
      </c>
      <c r="E7319" s="210" t="s">
        <v>357</v>
      </c>
      <c r="F7319" s="209" t="s">
        <v>357</v>
      </c>
      <c r="G7319" s="209">
        <v>95408</v>
      </c>
      <c r="H7319" s="209" t="s">
        <v>13018</v>
      </c>
      <c r="I7319" s="209" t="s">
        <v>12917</v>
      </c>
      <c r="J7319" s="209" t="s">
        <v>5447</v>
      </c>
      <c r="K7319" s="210">
        <v>11.54</v>
      </c>
      <c r="L7319" s="209" t="s">
        <v>12825</v>
      </c>
    </row>
    <row r="7320" spans="1:12" ht="13.5">
      <c r="A7320" s="209" t="s">
        <v>8833</v>
      </c>
      <c r="B7320" s="209" t="s">
        <v>12230</v>
      </c>
      <c r="C7320" s="209" t="s">
        <v>12509</v>
      </c>
      <c r="D7320" s="209" t="s">
        <v>12510</v>
      </c>
      <c r="E7320" s="210" t="s">
        <v>357</v>
      </c>
      <c r="F7320" s="209" t="s">
        <v>357</v>
      </c>
      <c r="G7320" s="209">
        <v>95409</v>
      </c>
      <c r="H7320" s="209" t="s">
        <v>13019</v>
      </c>
      <c r="I7320" s="209" t="s">
        <v>12917</v>
      </c>
      <c r="J7320" s="209" t="s">
        <v>5447</v>
      </c>
      <c r="K7320" s="210">
        <v>10.94</v>
      </c>
      <c r="L7320" s="209" t="s">
        <v>12825</v>
      </c>
    </row>
    <row r="7321" spans="1:12" ht="13.5">
      <c r="A7321" s="209" t="s">
        <v>8833</v>
      </c>
      <c r="B7321" s="209" t="s">
        <v>12230</v>
      </c>
      <c r="C7321" s="209" t="s">
        <v>12509</v>
      </c>
      <c r="D7321" s="209" t="s">
        <v>12510</v>
      </c>
      <c r="E7321" s="210" t="s">
        <v>357</v>
      </c>
      <c r="F7321" s="209" t="s">
        <v>357</v>
      </c>
      <c r="G7321" s="209">
        <v>95410</v>
      </c>
      <c r="H7321" s="209" t="s">
        <v>13020</v>
      </c>
      <c r="I7321" s="209" t="s">
        <v>12917</v>
      </c>
      <c r="J7321" s="209" t="s">
        <v>5447</v>
      </c>
      <c r="K7321" s="210">
        <v>5.08</v>
      </c>
      <c r="L7321" s="209" t="s">
        <v>12825</v>
      </c>
    </row>
    <row r="7322" spans="1:12" ht="13.5">
      <c r="A7322" s="209" t="s">
        <v>8833</v>
      </c>
      <c r="B7322" s="209" t="s">
        <v>12230</v>
      </c>
      <c r="C7322" s="209" t="s">
        <v>12509</v>
      </c>
      <c r="D7322" s="209" t="s">
        <v>12510</v>
      </c>
      <c r="E7322" s="210" t="s">
        <v>357</v>
      </c>
      <c r="F7322" s="209" t="s">
        <v>357</v>
      </c>
      <c r="G7322" s="209">
        <v>95411</v>
      </c>
      <c r="H7322" s="209" t="s">
        <v>13021</v>
      </c>
      <c r="I7322" s="209" t="s">
        <v>12917</v>
      </c>
      <c r="J7322" s="209" t="s">
        <v>5447</v>
      </c>
      <c r="K7322" s="210">
        <v>11.82</v>
      </c>
      <c r="L7322" s="209" t="s">
        <v>12825</v>
      </c>
    </row>
    <row r="7323" spans="1:12" ht="13.5">
      <c r="A7323" s="209" t="s">
        <v>8833</v>
      </c>
      <c r="B7323" s="209" t="s">
        <v>12230</v>
      </c>
      <c r="C7323" s="209" t="s">
        <v>12509</v>
      </c>
      <c r="D7323" s="209" t="s">
        <v>12510</v>
      </c>
      <c r="E7323" s="210" t="s">
        <v>357</v>
      </c>
      <c r="F7323" s="209" t="s">
        <v>357</v>
      </c>
      <c r="G7323" s="209">
        <v>95412</v>
      </c>
      <c r="H7323" s="209" t="s">
        <v>13022</v>
      </c>
      <c r="I7323" s="209" t="s">
        <v>12917</v>
      </c>
      <c r="J7323" s="209" t="s">
        <v>5447</v>
      </c>
      <c r="K7323" s="210">
        <v>7.46</v>
      </c>
      <c r="L7323" s="209" t="s">
        <v>12825</v>
      </c>
    </row>
    <row r="7324" spans="1:12" ht="13.5">
      <c r="A7324" s="209" t="s">
        <v>8833</v>
      </c>
      <c r="B7324" s="209" t="s">
        <v>12230</v>
      </c>
      <c r="C7324" s="209" t="s">
        <v>12509</v>
      </c>
      <c r="D7324" s="209" t="s">
        <v>12510</v>
      </c>
      <c r="E7324" s="210" t="s">
        <v>357</v>
      </c>
      <c r="F7324" s="209" t="s">
        <v>357</v>
      </c>
      <c r="G7324" s="209">
        <v>95413</v>
      </c>
      <c r="H7324" s="209" t="s">
        <v>13023</v>
      </c>
      <c r="I7324" s="209" t="s">
        <v>12917</v>
      </c>
      <c r="J7324" s="209" t="s">
        <v>5447</v>
      </c>
      <c r="K7324" s="210">
        <v>11.54</v>
      </c>
      <c r="L7324" s="209" t="s">
        <v>12825</v>
      </c>
    </row>
    <row r="7325" spans="1:12" ht="13.5">
      <c r="A7325" s="209" t="s">
        <v>8833</v>
      </c>
      <c r="B7325" s="209" t="s">
        <v>12230</v>
      </c>
      <c r="C7325" s="209" t="s">
        <v>12509</v>
      </c>
      <c r="D7325" s="209" t="s">
        <v>12510</v>
      </c>
      <c r="E7325" s="210" t="s">
        <v>357</v>
      </c>
      <c r="F7325" s="209" t="s">
        <v>357</v>
      </c>
      <c r="G7325" s="209">
        <v>95414</v>
      </c>
      <c r="H7325" s="209" t="s">
        <v>13024</v>
      </c>
      <c r="I7325" s="209" t="s">
        <v>12917</v>
      </c>
      <c r="J7325" s="209" t="s">
        <v>5447</v>
      </c>
      <c r="K7325" s="210">
        <v>49.66</v>
      </c>
      <c r="L7325" s="209" t="s">
        <v>12825</v>
      </c>
    </row>
    <row r="7326" spans="1:12" ht="13.5">
      <c r="A7326" s="209" t="s">
        <v>8833</v>
      </c>
      <c r="B7326" s="209" t="s">
        <v>12230</v>
      </c>
      <c r="C7326" s="209" t="s">
        <v>12509</v>
      </c>
      <c r="D7326" s="209" t="s">
        <v>12510</v>
      </c>
      <c r="E7326" s="210" t="s">
        <v>357</v>
      </c>
      <c r="F7326" s="209" t="s">
        <v>357</v>
      </c>
      <c r="G7326" s="209">
        <v>95415</v>
      </c>
      <c r="H7326" s="209" t="s">
        <v>13025</v>
      </c>
      <c r="I7326" s="209" t="s">
        <v>12917</v>
      </c>
      <c r="J7326" s="209" t="s">
        <v>5447</v>
      </c>
      <c r="K7326" s="210">
        <v>189.08</v>
      </c>
      <c r="L7326" s="209" t="s">
        <v>12825</v>
      </c>
    </row>
    <row r="7327" spans="1:12" ht="13.5">
      <c r="A7327" s="209" t="s">
        <v>8833</v>
      </c>
      <c r="B7327" s="209" t="s">
        <v>12230</v>
      </c>
      <c r="C7327" s="209" t="s">
        <v>12509</v>
      </c>
      <c r="D7327" s="209" t="s">
        <v>12510</v>
      </c>
      <c r="E7327" s="210" t="s">
        <v>357</v>
      </c>
      <c r="F7327" s="209" t="s">
        <v>357</v>
      </c>
      <c r="G7327" s="209">
        <v>95416</v>
      </c>
      <c r="H7327" s="209" t="s">
        <v>13026</v>
      </c>
      <c r="I7327" s="209" t="s">
        <v>12917</v>
      </c>
      <c r="J7327" s="209" t="s">
        <v>5447</v>
      </c>
      <c r="K7327" s="210">
        <v>8.98</v>
      </c>
      <c r="L7327" s="209" t="s">
        <v>12825</v>
      </c>
    </row>
    <row r="7328" spans="1:12" ht="13.5">
      <c r="A7328" s="209" t="s">
        <v>8833</v>
      </c>
      <c r="B7328" s="209" t="s">
        <v>12230</v>
      </c>
      <c r="C7328" s="209" t="s">
        <v>12509</v>
      </c>
      <c r="D7328" s="209" t="s">
        <v>12510</v>
      </c>
      <c r="E7328" s="210" t="s">
        <v>357</v>
      </c>
      <c r="F7328" s="209" t="s">
        <v>357</v>
      </c>
      <c r="G7328" s="209">
        <v>95417</v>
      </c>
      <c r="H7328" s="209" t="s">
        <v>13027</v>
      </c>
      <c r="I7328" s="209" t="s">
        <v>12917</v>
      </c>
      <c r="J7328" s="209" t="s">
        <v>5447</v>
      </c>
      <c r="K7328" s="210">
        <v>215.21</v>
      </c>
      <c r="L7328" s="209" t="s">
        <v>12825</v>
      </c>
    </row>
    <row r="7329" spans="1:12" ht="13.5">
      <c r="A7329" s="209" t="s">
        <v>8833</v>
      </c>
      <c r="B7329" s="209" t="s">
        <v>12230</v>
      </c>
      <c r="C7329" s="209" t="s">
        <v>12509</v>
      </c>
      <c r="D7329" s="209" t="s">
        <v>12510</v>
      </c>
      <c r="E7329" s="210" t="s">
        <v>357</v>
      </c>
      <c r="F7329" s="209" t="s">
        <v>357</v>
      </c>
      <c r="G7329" s="209">
        <v>95418</v>
      </c>
      <c r="H7329" s="209" t="s">
        <v>13028</v>
      </c>
      <c r="I7329" s="209" t="s">
        <v>12917</v>
      </c>
      <c r="J7329" s="209" t="s">
        <v>5447</v>
      </c>
      <c r="K7329" s="210">
        <v>294.19</v>
      </c>
      <c r="L7329" s="209" t="s">
        <v>12825</v>
      </c>
    </row>
    <row r="7330" spans="1:12" ht="13.5">
      <c r="A7330" s="209" t="s">
        <v>8833</v>
      </c>
      <c r="B7330" s="209" t="s">
        <v>12230</v>
      </c>
      <c r="C7330" s="209" t="s">
        <v>12509</v>
      </c>
      <c r="D7330" s="209" t="s">
        <v>12510</v>
      </c>
      <c r="E7330" s="210" t="s">
        <v>357</v>
      </c>
      <c r="F7330" s="209" t="s">
        <v>357</v>
      </c>
      <c r="G7330" s="209">
        <v>95419</v>
      </c>
      <c r="H7330" s="209" t="s">
        <v>13029</v>
      </c>
      <c r="I7330" s="209" t="s">
        <v>12917</v>
      </c>
      <c r="J7330" s="209" t="s">
        <v>5447</v>
      </c>
      <c r="K7330" s="210">
        <v>78.53</v>
      </c>
      <c r="L7330" s="209" t="s">
        <v>12825</v>
      </c>
    </row>
    <row r="7331" spans="1:12" ht="13.5">
      <c r="A7331" s="209" t="s">
        <v>8833</v>
      </c>
      <c r="B7331" s="209" t="s">
        <v>12230</v>
      </c>
      <c r="C7331" s="209" t="s">
        <v>12509</v>
      </c>
      <c r="D7331" s="209" t="s">
        <v>12510</v>
      </c>
      <c r="E7331" s="210" t="s">
        <v>357</v>
      </c>
      <c r="F7331" s="209" t="s">
        <v>357</v>
      </c>
      <c r="G7331" s="209">
        <v>95420</v>
      </c>
      <c r="H7331" s="209" t="s">
        <v>13030</v>
      </c>
      <c r="I7331" s="209" t="s">
        <v>12917</v>
      </c>
      <c r="J7331" s="209" t="s">
        <v>5447</v>
      </c>
      <c r="K7331" s="210">
        <v>111.54</v>
      </c>
      <c r="L7331" s="209" t="s">
        <v>12825</v>
      </c>
    </row>
    <row r="7332" spans="1:12" ht="13.5">
      <c r="A7332" s="209" t="s">
        <v>8833</v>
      </c>
      <c r="B7332" s="209" t="s">
        <v>12230</v>
      </c>
      <c r="C7332" s="209" t="s">
        <v>12509</v>
      </c>
      <c r="D7332" s="209" t="s">
        <v>12510</v>
      </c>
      <c r="E7332" s="210" t="s">
        <v>357</v>
      </c>
      <c r="F7332" s="209" t="s">
        <v>357</v>
      </c>
      <c r="G7332" s="209">
        <v>95421</v>
      </c>
      <c r="H7332" s="209" t="s">
        <v>13031</v>
      </c>
      <c r="I7332" s="209" t="s">
        <v>12917</v>
      </c>
      <c r="J7332" s="209" t="s">
        <v>5447</v>
      </c>
      <c r="K7332" s="210">
        <v>147.47</v>
      </c>
      <c r="L7332" s="209" t="s">
        <v>12825</v>
      </c>
    </row>
    <row r="7333" spans="1:12" ht="13.5">
      <c r="A7333" s="209" t="s">
        <v>8833</v>
      </c>
      <c r="B7333" s="209" t="s">
        <v>12230</v>
      </c>
      <c r="C7333" s="209" t="s">
        <v>12509</v>
      </c>
      <c r="D7333" s="209" t="s">
        <v>12510</v>
      </c>
      <c r="E7333" s="210" t="s">
        <v>357</v>
      </c>
      <c r="F7333" s="209" t="s">
        <v>357</v>
      </c>
      <c r="G7333" s="209">
        <v>95422</v>
      </c>
      <c r="H7333" s="209" t="s">
        <v>13032</v>
      </c>
      <c r="I7333" s="209" t="s">
        <v>12917</v>
      </c>
      <c r="J7333" s="209" t="s">
        <v>5447</v>
      </c>
      <c r="K7333" s="210">
        <v>64.33</v>
      </c>
      <c r="L7333" s="209" t="s">
        <v>12825</v>
      </c>
    </row>
    <row r="7334" spans="1:12" ht="13.5">
      <c r="A7334" s="209" t="s">
        <v>8833</v>
      </c>
      <c r="B7334" s="209" t="s">
        <v>12230</v>
      </c>
      <c r="C7334" s="209" t="s">
        <v>12509</v>
      </c>
      <c r="D7334" s="209" t="s">
        <v>12510</v>
      </c>
      <c r="E7334" s="210" t="s">
        <v>357</v>
      </c>
      <c r="F7334" s="209" t="s">
        <v>357</v>
      </c>
      <c r="G7334" s="209">
        <v>95423</v>
      </c>
      <c r="H7334" s="209" t="s">
        <v>13033</v>
      </c>
      <c r="I7334" s="209" t="s">
        <v>12917</v>
      </c>
      <c r="J7334" s="209" t="s">
        <v>5447</v>
      </c>
      <c r="K7334" s="210">
        <v>138.85</v>
      </c>
      <c r="L7334" s="209" t="s">
        <v>12825</v>
      </c>
    </row>
    <row r="7335" spans="1:12" ht="13.5">
      <c r="A7335" s="209" t="s">
        <v>8833</v>
      </c>
      <c r="B7335" s="209" t="s">
        <v>12230</v>
      </c>
      <c r="C7335" s="209" t="s">
        <v>12509</v>
      </c>
      <c r="D7335" s="209" t="s">
        <v>12510</v>
      </c>
      <c r="E7335" s="210" t="s">
        <v>357</v>
      </c>
      <c r="F7335" s="209" t="s">
        <v>357</v>
      </c>
      <c r="G7335" s="209">
        <v>95424</v>
      </c>
      <c r="H7335" s="209" t="s">
        <v>13034</v>
      </c>
      <c r="I7335" s="209" t="s">
        <v>12917</v>
      </c>
      <c r="J7335" s="209" t="s">
        <v>5447</v>
      </c>
      <c r="K7335" s="210">
        <v>18.86</v>
      </c>
      <c r="L7335" s="209" t="s">
        <v>12825</v>
      </c>
    </row>
    <row r="7336" spans="1:12" ht="13.5">
      <c r="A7336" s="209" t="s">
        <v>8833</v>
      </c>
      <c r="B7336" s="209" t="s">
        <v>12230</v>
      </c>
      <c r="C7336" s="209" t="s">
        <v>12509</v>
      </c>
      <c r="D7336" s="209" t="s">
        <v>12510</v>
      </c>
      <c r="E7336" s="210" t="s">
        <v>357</v>
      </c>
      <c r="F7336" s="209" t="s">
        <v>357</v>
      </c>
      <c r="G7336" s="209">
        <v>100288</v>
      </c>
      <c r="H7336" s="209" t="s">
        <v>13035</v>
      </c>
      <c r="I7336" s="209" t="s">
        <v>35</v>
      </c>
      <c r="J7336" s="209" t="s">
        <v>5447</v>
      </c>
      <c r="K7336" s="210">
        <v>0.06</v>
      </c>
      <c r="L7336" s="209" t="s">
        <v>12825</v>
      </c>
    </row>
    <row r="7337" spans="1:12" ht="13.5">
      <c r="A7337" s="209" t="s">
        <v>8833</v>
      </c>
      <c r="B7337" s="209" t="s">
        <v>12230</v>
      </c>
      <c r="C7337" s="209" t="s">
        <v>12509</v>
      </c>
      <c r="D7337" s="209" t="s">
        <v>12510</v>
      </c>
      <c r="E7337" s="210" t="s">
        <v>357</v>
      </c>
      <c r="F7337" s="209" t="s">
        <v>357</v>
      </c>
      <c r="G7337" s="209">
        <v>100289</v>
      </c>
      <c r="H7337" s="209" t="s">
        <v>13036</v>
      </c>
      <c r="I7337" s="209" t="s">
        <v>35</v>
      </c>
      <c r="J7337" s="209" t="s">
        <v>5447</v>
      </c>
      <c r="K7337" s="210">
        <v>17.21</v>
      </c>
      <c r="L7337" s="209" t="s">
        <v>12825</v>
      </c>
    </row>
    <row r="7338" spans="1:12" ht="13.5">
      <c r="A7338" s="209" t="s">
        <v>8833</v>
      </c>
      <c r="B7338" s="209" t="s">
        <v>12230</v>
      </c>
      <c r="C7338" s="209" t="s">
        <v>12509</v>
      </c>
      <c r="D7338" s="209" t="s">
        <v>12510</v>
      </c>
      <c r="E7338" s="210" t="s">
        <v>357</v>
      </c>
      <c r="F7338" s="209" t="s">
        <v>357</v>
      </c>
      <c r="G7338" s="209">
        <v>100290</v>
      </c>
      <c r="H7338" s="209" t="s">
        <v>13037</v>
      </c>
      <c r="I7338" s="209" t="s">
        <v>35</v>
      </c>
      <c r="J7338" s="209" t="s">
        <v>5447</v>
      </c>
      <c r="K7338" s="210">
        <v>7.0000000000000007E-2</v>
      </c>
      <c r="L7338" s="209" t="s">
        <v>12825</v>
      </c>
    </row>
    <row r="7339" spans="1:12" ht="13.5">
      <c r="A7339" s="209" t="s">
        <v>8833</v>
      </c>
      <c r="B7339" s="209" t="s">
        <v>12230</v>
      </c>
      <c r="C7339" s="209" t="s">
        <v>12509</v>
      </c>
      <c r="D7339" s="209" t="s">
        <v>12510</v>
      </c>
      <c r="E7339" s="210" t="s">
        <v>357</v>
      </c>
      <c r="F7339" s="209" t="s">
        <v>357</v>
      </c>
      <c r="G7339" s="209">
        <v>100291</v>
      </c>
      <c r="H7339" s="209" t="s">
        <v>13038</v>
      </c>
      <c r="I7339" s="209" t="s">
        <v>35</v>
      </c>
      <c r="J7339" s="209" t="s">
        <v>5447</v>
      </c>
      <c r="K7339" s="210">
        <v>0.2</v>
      </c>
      <c r="L7339" s="209" t="s">
        <v>12825</v>
      </c>
    </row>
    <row r="7340" spans="1:12" ht="13.5">
      <c r="A7340" s="209" t="s">
        <v>8833</v>
      </c>
      <c r="B7340" s="209" t="s">
        <v>12230</v>
      </c>
      <c r="C7340" s="209" t="s">
        <v>12509</v>
      </c>
      <c r="D7340" s="209" t="s">
        <v>12510</v>
      </c>
      <c r="E7340" s="210" t="s">
        <v>357</v>
      </c>
      <c r="F7340" s="209" t="s">
        <v>357</v>
      </c>
      <c r="G7340" s="209">
        <v>100292</v>
      </c>
      <c r="H7340" s="209" t="s">
        <v>13039</v>
      </c>
      <c r="I7340" s="209" t="s">
        <v>35</v>
      </c>
      <c r="J7340" s="209" t="s">
        <v>5447</v>
      </c>
      <c r="K7340" s="210">
        <v>0.72</v>
      </c>
      <c r="L7340" s="209" t="s">
        <v>12825</v>
      </c>
    </row>
    <row r="7341" spans="1:12" ht="13.5">
      <c r="A7341" s="209" t="s">
        <v>8833</v>
      </c>
      <c r="B7341" s="209" t="s">
        <v>12230</v>
      </c>
      <c r="C7341" s="209" t="s">
        <v>12509</v>
      </c>
      <c r="D7341" s="209" t="s">
        <v>12510</v>
      </c>
      <c r="E7341" s="210" t="s">
        <v>357</v>
      </c>
      <c r="F7341" s="209" t="s">
        <v>357</v>
      </c>
      <c r="G7341" s="209">
        <v>100293</v>
      </c>
      <c r="H7341" s="209" t="s">
        <v>13040</v>
      </c>
      <c r="I7341" s="209" t="s">
        <v>35</v>
      </c>
      <c r="J7341" s="209" t="s">
        <v>5447</v>
      </c>
      <c r="K7341" s="210">
        <v>0.18</v>
      </c>
      <c r="L7341" s="209" t="s">
        <v>12825</v>
      </c>
    </row>
    <row r="7342" spans="1:12" ht="13.5">
      <c r="A7342" s="209" t="s">
        <v>8833</v>
      </c>
      <c r="B7342" s="209" t="s">
        <v>12230</v>
      </c>
      <c r="C7342" s="209" t="s">
        <v>12509</v>
      </c>
      <c r="D7342" s="209" t="s">
        <v>12510</v>
      </c>
      <c r="E7342" s="210" t="s">
        <v>357</v>
      </c>
      <c r="F7342" s="209" t="s">
        <v>357</v>
      </c>
      <c r="G7342" s="209">
        <v>100294</v>
      </c>
      <c r="H7342" s="209" t="s">
        <v>13041</v>
      </c>
      <c r="I7342" s="209" t="s">
        <v>35</v>
      </c>
      <c r="J7342" s="209" t="s">
        <v>5447</v>
      </c>
      <c r="K7342" s="210">
        <v>0.34</v>
      </c>
      <c r="L7342" s="209" t="s">
        <v>12825</v>
      </c>
    </row>
    <row r="7343" spans="1:12" ht="13.5">
      <c r="A7343" s="209" t="s">
        <v>8833</v>
      </c>
      <c r="B7343" s="209" t="s">
        <v>12230</v>
      </c>
      <c r="C7343" s="209" t="s">
        <v>12509</v>
      </c>
      <c r="D7343" s="209" t="s">
        <v>12510</v>
      </c>
      <c r="E7343" s="210" t="s">
        <v>357</v>
      </c>
      <c r="F7343" s="209" t="s">
        <v>357</v>
      </c>
      <c r="G7343" s="209">
        <v>100295</v>
      </c>
      <c r="H7343" s="209" t="s">
        <v>13042</v>
      </c>
      <c r="I7343" s="209" t="s">
        <v>35</v>
      </c>
      <c r="J7343" s="209" t="s">
        <v>5447</v>
      </c>
      <c r="K7343" s="210">
        <v>0.46</v>
      </c>
      <c r="L7343" s="209" t="s">
        <v>12825</v>
      </c>
    </row>
    <row r="7344" spans="1:12" ht="13.5">
      <c r="A7344" s="209" t="s">
        <v>8833</v>
      </c>
      <c r="B7344" s="209" t="s">
        <v>12230</v>
      </c>
      <c r="C7344" s="209" t="s">
        <v>12509</v>
      </c>
      <c r="D7344" s="209" t="s">
        <v>12510</v>
      </c>
      <c r="E7344" s="210" t="s">
        <v>357</v>
      </c>
      <c r="F7344" s="209" t="s">
        <v>357</v>
      </c>
      <c r="G7344" s="209">
        <v>100296</v>
      </c>
      <c r="H7344" s="209" t="s">
        <v>13043</v>
      </c>
      <c r="I7344" s="209" t="s">
        <v>35</v>
      </c>
      <c r="J7344" s="209" t="s">
        <v>5447</v>
      </c>
      <c r="K7344" s="210">
        <v>1.1299999999999999</v>
      </c>
      <c r="L7344" s="209" t="s">
        <v>12825</v>
      </c>
    </row>
    <row r="7345" spans="1:12" ht="13.5">
      <c r="A7345" s="209" t="s">
        <v>8833</v>
      </c>
      <c r="B7345" s="209" t="s">
        <v>12230</v>
      </c>
      <c r="C7345" s="209" t="s">
        <v>12509</v>
      </c>
      <c r="D7345" s="209" t="s">
        <v>12510</v>
      </c>
      <c r="E7345" s="210" t="s">
        <v>357</v>
      </c>
      <c r="F7345" s="209" t="s">
        <v>357</v>
      </c>
      <c r="G7345" s="209">
        <v>100297</v>
      </c>
      <c r="H7345" s="209" t="s">
        <v>13044</v>
      </c>
      <c r="I7345" s="209" t="s">
        <v>35</v>
      </c>
      <c r="J7345" s="209" t="s">
        <v>5447</v>
      </c>
      <c r="K7345" s="210">
        <v>1.27</v>
      </c>
      <c r="L7345" s="209" t="s">
        <v>12825</v>
      </c>
    </row>
    <row r="7346" spans="1:12" ht="13.5">
      <c r="A7346" s="209" t="s">
        <v>8833</v>
      </c>
      <c r="B7346" s="209" t="s">
        <v>12230</v>
      </c>
      <c r="C7346" s="209" t="s">
        <v>12509</v>
      </c>
      <c r="D7346" s="209" t="s">
        <v>12510</v>
      </c>
      <c r="E7346" s="210" t="s">
        <v>357</v>
      </c>
      <c r="F7346" s="209" t="s">
        <v>357</v>
      </c>
      <c r="G7346" s="209">
        <v>100298</v>
      </c>
      <c r="H7346" s="209" t="s">
        <v>13045</v>
      </c>
      <c r="I7346" s="209" t="s">
        <v>35</v>
      </c>
      <c r="J7346" s="209" t="s">
        <v>5447</v>
      </c>
      <c r="K7346" s="210">
        <v>0.52</v>
      </c>
      <c r="L7346" s="209" t="s">
        <v>12825</v>
      </c>
    </row>
    <row r="7347" spans="1:12" ht="13.5">
      <c r="A7347" s="209" t="s">
        <v>8833</v>
      </c>
      <c r="B7347" s="209" t="s">
        <v>12230</v>
      </c>
      <c r="C7347" s="209" t="s">
        <v>12509</v>
      </c>
      <c r="D7347" s="209" t="s">
        <v>12510</v>
      </c>
      <c r="E7347" s="210" t="s">
        <v>357</v>
      </c>
      <c r="F7347" s="209" t="s">
        <v>357</v>
      </c>
      <c r="G7347" s="209">
        <v>100299</v>
      </c>
      <c r="H7347" s="209" t="s">
        <v>13046</v>
      </c>
      <c r="I7347" s="209" t="s">
        <v>35</v>
      </c>
      <c r="J7347" s="209" t="s">
        <v>5447</v>
      </c>
      <c r="K7347" s="210">
        <v>0.41</v>
      </c>
      <c r="L7347" s="209" t="s">
        <v>12825</v>
      </c>
    </row>
    <row r="7348" spans="1:12" ht="13.5">
      <c r="A7348" s="209" t="s">
        <v>8833</v>
      </c>
      <c r="B7348" s="209" t="s">
        <v>12230</v>
      </c>
      <c r="C7348" s="209" t="s">
        <v>12509</v>
      </c>
      <c r="D7348" s="209" t="s">
        <v>12510</v>
      </c>
      <c r="E7348" s="210" t="s">
        <v>357</v>
      </c>
      <c r="F7348" s="209" t="s">
        <v>357</v>
      </c>
      <c r="G7348" s="209">
        <v>100300</v>
      </c>
      <c r="H7348" s="209" t="s">
        <v>13047</v>
      </c>
      <c r="I7348" s="209" t="s">
        <v>35</v>
      </c>
      <c r="J7348" s="209" t="s">
        <v>5447</v>
      </c>
      <c r="K7348" s="210">
        <v>15.2</v>
      </c>
      <c r="L7348" s="209" t="s">
        <v>12825</v>
      </c>
    </row>
    <row r="7349" spans="1:12" ht="13.5">
      <c r="A7349" s="209" t="s">
        <v>8833</v>
      </c>
      <c r="B7349" s="209" t="s">
        <v>12230</v>
      </c>
      <c r="C7349" s="209" t="s">
        <v>12509</v>
      </c>
      <c r="D7349" s="209" t="s">
        <v>12510</v>
      </c>
      <c r="E7349" s="210" t="s">
        <v>357</v>
      </c>
      <c r="F7349" s="209" t="s">
        <v>357</v>
      </c>
      <c r="G7349" s="209">
        <v>100301</v>
      </c>
      <c r="H7349" s="209" t="s">
        <v>13048</v>
      </c>
      <c r="I7349" s="209" t="s">
        <v>35</v>
      </c>
      <c r="J7349" s="209" t="s">
        <v>5447</v>
      </c>
      <c r="K7349" s="210">
        <v>19.84</v>
      </c>
      <c r="L7349" s="209" t="s">
        <v>12825</v>
      </c>
    </row>
    <row r="7350" spans="1:12" ht="13.5">
      <c r="A7350" s="209" t="s">
        <v>8833</v>
      </c>
      <c r="B7350" s="209" t="s">
        <v>12230</v>
      </c>
      <c r="C7350" s="209" t="s">
        <v>12509</v>
      </c>
      <c r="D7350" s="209" t="s">
        <v>12510</v>
      </c>
      <c r="E7350" s="210" t="s">
        <v>357</v>
      </c>
      <c r="F7350" s="209" t="s">
        <v>357</v>
      </c>
      <c r="G7350" s="209">
        <v>100302</v>
      </c>
      <c r="H7350" s="209" t="s">
        <v>13049</v>
      </c>
      <c r="I7350" s="209" t="s">
        <v>35</v>
      </c>
      <c r="J7350" s="209" t="s">
        <v>5447</v>
      </c>
      <c r="K7350" s="210">
        <v>137.53</v>
      </c>
      <c r="L7350" s="209" t="s">
        <v>12825</v>
      </c>
    </row>
    <row r="7351" spans="1:12" ht="13.5">
      <c r="A7351" s="209" t="s">
        <v>8833</v>
      </c>
      <c r="B7351" s="209" t="s">
        <v>12230</v>
      </c>
      <c r="C7351" s="209" t="s">
        <v>12509</v>
      </c>
      <c r="D7351" s="209" t="s">
        <v>12510</v>
      </c>
      <c r="E7351" s="210" t="s">
        <v>357</v>
      </c>
      <c r="F7351" s="209" t="s">
        <v>357</v>
      </c>
      <c r="G7351" s="209">
        <v>100303</v>
      </c>
      <c r="H7351" s="209" t="s">
        <v>13050</v>
      </c>
      <c r="I7351" s="209" t="s">
        <v>35</v>
      </c>
      <c r="J7351" s="209" t="s">
        <v>5447</v>
      </c>
      <c r="K7351" s="210">
        <v>17.46</v>
      </c>
      <c r="L7351" s="209" t="s">
        <v>12825</v>
      </c>
    </row>
    <row r="7352" spans="1:12" ht="13.5">
      <c r="A7352" s="209" t="s">
        <v>8833</v>
      </c>
      <c r="B7352" s="209" t="s">
        <v>12230</v>
      </c>
      <c r="C7352" s="209" t="s">
        <v>12509</v>
      </c>
      <c r="D7352" s="209" t="s">
        <v>12510</v>
      </c>
      <c r="E7352" s="210" t="s">
        <v>357</v>
      </c>
      <c r="F7352" s="209" t="s">
        <v>357</v>
      </c>
      <c r="G7352" s="209">
        <v>100304</v>
      </c>
      <c r="H7352" s="209" t="s">
        <v>13051</v>
      </c>
      <c r="I7352" s="209" t="s">
        <v>35</v>
      </c>
      <c r="J7352" s="209" t="s">
        <v>5447</v>
      </c>
      <c r="K7352" s="210">
        <v>66.3</v>
      </c>
      <c r="L7352" s="209" t="s">
        <v>12825</v>
      </c>
    </row>
    <row r="7353" spans="1:12" ht="13.5">
      <c r="A7353" s="209" t="s">
        <v>8833</v>
      </c>
      <c r="B7353" s="209" t="s">
        <v>12230</v>
      </c>
      <c r="C7353" s="209" t="s">
        <v>12509</v>
      </c>
      <c r="D7353" s="209" t="s">
        <v>12510</v>
      </c>
      <c r="E7353" s="210" t="s">
        <v>357</v>
      </c>
      <c r="F7353" s="209" t="s">
        <v>357</v>
      </c>
      <c r="G7353" s="209">
        <v>100305</v>
      </c>
      <c r="H7353" s="209" t="s">
        <v>13052</v>
      </c>
      <c r="I7353" s="209" t="s">
        <v>35</v>
      </c>
      <c r="J7353" s="209" t="s">
        <v>5447</v>
      </c>
      <c r="K7353" s="210">
        <v>96.4</v>
      </c>
      <c r="L7353" s="209" t="s">
        <v>12825</v>
      </c>
    </row>
    <row r="7354" spans="1:12" ht="13.5">
      <c r="A7354" s="209" t="s">
        <v>8833</v>
      </c>
      <c r="B7354" s="209" t="s">
        <v>12230</v>
      </c>
      <c r="C7354" s="209" t="s">
        <v>12509</v>
      </c>
      <c r="D7354" s="209" t="s">
        <v>12510</v>
      </c>
      <c r="E7354" s="210" t="s">
        <v>357</v>
      </c>
      <c r="F7354" s="209" t="s">
        <v>357</v>
      </c>
      <c r="G7354" s="209">
        <v>100306</v>
      </c>
      <c r="H7354" s="209" t="s">
        <v>13053</v>
      </c>
      <c r="I7354" s="209" t="s">
        <v>35</v>
      </c>
      <c r="J7354" s="209" t="s">
        <v>5447</v>
      </c>
      <c r="K7354" s="210">
        <v>108.51</v>
      </c>
      <c r="L7354" s="209" t="s">
        <v>12825</v>
      </c>
    </row>
    <row r="7355" spans="1:12" ht="13.5">
      <c r="A7355" s="209" t="s">
        <v>8833</v>
      </c>
      <c r="B7355" s="209" t="s">
        <v>12230</v>
      </c>
      <c r="C7355" s="209" t="s">
        <v>12509</v>
      </c>
      <c r="D7355" s="209" t="s">
        <v>12510</v>
      </c>
      <c r="E7355" s="210" t="s">
        <v>357</v>
      </c>
      <c r="F7355" s="209" t="s">
        <v>357</v>
      </c>
      <c r="G7355" s="209">
        <v>100307</v>
      </c>
      <c r="H7355" s="209" t="s">
        <v>13054</v>
      </c>
      <c r="I7355" s="209" t="s">
        <v>35</v>
      </c>
      <c r="J7355" s="209" t="s">
        <v>5447</v>
      </c>
      <c r="K7355" s="210">
        <v>19.899999999999999</v>
      </c>
      <c r="L7355" s="209" t="s">
        <v>12825</v>
      </c>
    </row>
    <row r="7356" spans="1:12" ht="13.5">
      <c r="A7356" s="209" t="s">
        <v>8833</v>
      </c>
      <c r="B7356" s="209" t="s">
        <v>12230</v>
      </c>
      <c r="C7356" s="209" t="s">
        <v>12509</v>
      </c>
      <c r="D7356" s="209" t="s">
        <v>12510</v>
      </c>
      <c r="E7356" s="210" t="s">
        <v>357</v>
      </c>
      <c r="F7356" s="209" t="s">
        <v>357</v>
      </c>
      <c r="G7356" s="209">
        <v>100308</v>
      </c>
      <c r="H7356" s="209" t="s">
        <v>13055</v>
      </c>
      <c r="I7356" s="209" t="s">
        <v>35</v>
      </c>
      <c r="J7356" s="209" t="s">
        <v>5447</v>
      </c>
      <c r="K7356" s="210">
        <v>23.62</v>
      </c>
      <c r="L7356" s="209" t="s">
        <v>12825</v>
      </c>
    </row>
    <row r="7357" spans="1:12" ht="13.5">
      <c r="A7357" s="209" t="s">
        <v>8833</v>
      </c>
      <c r="B7357" s="209" t="s">
        <v>12230</v>
      </c>
      <c r="C7357" s="209" t="s">
        <v>12509</v>
      </c>
      <c r="D7357" s="209" t="s">
        <v>12510</v>
      </c>
      <c r="E7357" s="210" t="s">
        <v>357</v>
      </c>
      <c r="F7357" s="209" t="s">
        <v>357</v>
      </c>
      <c r="G7357" s="209">
        <v>100309</v>
      </c>
      <c r="H7357" s="209" t="s">
        <v>13056</v>
      </c>
      <c r="I7357" s="209" t="s">
        <v>35</v>
      </c>
      <c r="J7357" s="209" t="s">
        <v>5447</v>
      </c>
      <c r="K7357" s="210">
        <v>24.6</v>
      </c>
      <c r="L7357" s="209" t="s">
        <v>12825</v>
      </c>
    </row>
    <row r="7358" spans="1:12" ht="13.5">
      <c r="A7358" s="209" t="s">
        <v>8833</v>
      </c>
      <c r="B7358" s="209" t="s">
        <v>12230</v>
      </c>
      <c r="C7358" s="209" t="s">
        <v>12509</v>
      </c>
      <c r="D7358" s="209" t="s">
        <v>12510</v>
      </c>
      <c r="E7358" s="210" t="s">
        <v>357</v>
      </c>
      <c r="F7358" s="209" t="s">
        <v>357</v>
      </c>
      <c r="G7358" s="209">
        <v>100310</v>
      </c>
      <c r="H7358" s="209" t="s">
        <v>13057</v>
      </c>
      <c r="I7358" s="209" t="s">
        <v>12917</v>
      </c>
      <c r="J7358" s="209" t="s">
        <v>5447</v>
      </c>
      <c r="K7358" s="210">
        <v>9.2899999999999991</v>
      </c>
      <c r="L7358" s="209" t="s">
        <v>12825</v>
      </c>
    </row>
    <row r="7359" spans="1:12" ht="13.5">
      <c r="A7359" s="209" t="s">
        <v>8833</v>
      </c>
      <c r="B7359" s="209" t="s">
        <v>12230</v>
      </c>
      <c r="C7359" s="209" t="s">
        <v>12509</v>
      </c>
      <c r="D7359" s="209" t="s">
        <v>12510</v>
      </c>
      <c r="E7359" s="210" t="s">
        <v>357</v>
      </c>
      <c r="F7359" s="209" t="s">
        <v>357</v>
      </c>
      <c r="G7359" s="209">
        <v>100311</v>
      </c>
      <c r="H7359" s="209" t="s">
        <v>13058</v>
      </c>
      <c r="I7359" s="209" t="s">
        <v>12917</v>
      </c>
      <c r="J7359" s="209" t="s">
        <v>5447</v>
      </c>
      <c r="K7359" s="210">
        <v>95.56</v>
      </c>
      <c r="L7359" s="209" t="s">
        <v>12825</v>
      </c>
    </row>
    <row r="7360" spans="1:12" ht="13.5">
      <c r="A7360" s="209" t="s">
        <v>8833</v>
      </c>
      <c r="B7360" s="209" t="s">
        <v>12230</v>
      </c>
      <c r="C7360" s="209" t="s">
        <v>12509</v>
      </c>
      <c r="D7360" s="209" t="s">
        <v>12510</v>
      </c>
      <c r="E7360" s="210" t="s">
        <v>357</v>
      </c>
      <c r="F7360" s="209" t="s">
        <v>357</v>
      </c>
      <c r="G7360" s="209">
        <v>100312</v>
      </c>
      <c r="H7360" s="209" t="s">
        <v>13059</v>
      </c>
      <c r="I7360" s="209" t="s">
        <v>12917</v>
      </c>
      <c r="J7360" s="209" t="s">
        <v>5447</v>
      </c>
      <c r="K7360" s="210">
        <v>117.15</v>
      </c>
      <c r="L7360" s="209" t="s">
        <v>12825</v>
      </c>
    </row>
    <row r="7361" spans="1:12" ht="13.5">
      <c r="A7361" s="209" t="s">
        <v>8833</v>
      </c>
      <c r="B7361" s="209" t="s">
        <v>12230</v>
      </c>
      <c r="C7361" s="209" t="s">
        <v>12509</v>
      </c>
      <c r="D7361" s="209" t="s">
        <v>12510</v>
      </c>
      <c r="E7361" s="210" t="s">
        <v>357</v>
      </c>
      <c r="F7361" s="209" t="s">
        <v>357</v>
      </c>
      <c r="G7361" s="209">
        <v>100313</v>
      </c>
      <c r="H7361" s="209" t="s">
        <v>13060</v>
      </c>
      <c r="I7361" s="209" t="s">
        <v>12917</v>
      </c>
      <c r="J7361" s="209" t="s">
        <v>5447</v>
      </c>
      <c r="K7361" s="210">
        <v>149.88</v>
      </c>
      <c r="L7361" s="209" t="s">
        <v>12825</v>
      </c>
    </row>
    <row r="7362" spans="1:12" ht="13.5">
      <c r="A7362" s="209" t="s">
        <v>8833</v>
      </c>
      <c r="B7362" s="209" t="s">
        <v>12230</v>
      </c>
      <c r="C7362" s="209" t="s">
        <v>12509</v>
      </c>
      <c r="D7362" s="209" t="s">
        <v>12510</v>
      </c>
      <c r="E7362" s="210" t="s">
        <v>357</v>
      </c>
      <c r="F7362" s="209" t="s">
        <v>357</v>
      </c>
      <c r="G7362" s="209">
        <v>100314</v>
      </c>
      <c r="H7362" s="209" t="s">
        <v>13061</v>
      </c>
      <c r="I7362" s="209" t="s">
        <v>12917</v>
      </c>
      <c r="J7362" s="209" t="s">
        <v>5447</v>
      </c>
      <c r="K7362" s="210">
        <v>169.1</v>
      </c>
      <c r="L7362" s="209" t="s">
        <v>12825</v>
      </c>
    </row>
    <row r="7363" spans="1:12" ht="13.5">
      <c r="A7363" s="209" t="s">
        <v>8833</v>
      </c>
      <c r="B7363" s="209" t="s">
        <v>12230</v>
      </c>
      <c r="C7363" s="209" t="s">
        <v>12509</v>
      </c>
      <c r="D7363" s="209" t="s">
        <v>12510</v>
      </c>
      <c r="E7363" s="210" t="s">
        <v>357</v>
      </c>
      <c r="F7363" s="209" t="s">
        <v>357</v>
      </c>
      <c r="G7363" s="209">
        <v>100315</v>
      </c>
      <c r="H7363" s="209" t="s">
        <v>13062</v>
      </c>
      <c r="I7363" s="209" t="s">
        <v>12917</v>
      </c>
      <c r="J7363" s="209" t="s">
        <v>5447</v>
      </c>
      <c r="K7363" s="210">
        <v>55.51</v>
      </c>
      <c r="L7363" s="209" t="s">
        <v>12825</v>
      </c>
    </row>
    <row r="7364" spans="1:12" ht="13.5">
      <c r="A7364" s="209" t="s">
        <v>8833</v>
      </c>
      <c r="B7364" s="209" t="s">
        <v>12230</v>
      </c>
      <c r="C7364" s="209" t="s">
        <v>12509</v>
      </c>
      <c r="D7364" s="209" t="s">
        <v>12510</v>
      </c>
      <c r="E7364" s="210" t="s">
        <v>357</v>
      </c>
      <c r="F7364" s="209" t="s">
        <v>357</v>
      </c>
      <c r="G7364" s="209">
        <v>100316</v>
      </c>
      <c r="H7364" s="209" t="s">
        <v>13047</v>
      </c>
      <c r="I7364" s="209" t="s">
        <v>12917</v>
      </c>
      <c r="J7364" s="209" t="s">
        <v>5447</v>
      </c>
      <c r="K7364" s="211">
        <v>2702.46</v>
      </c>
      <c r="L7364" s="209" t="s">
        <v>12825</v>
      </c>
    </row>
    <row r="7365" spans="1:12" ht="13.5">
      <c r="A7365" s="209" t="s">
        <v>8833</v>
      </c>
      <c r="B7365" s="209" t="s">
        <v>12230</v>
      </c>
      <c r="C7365" s="209" t="s">
        <v>12509</v>
      </c>
      <c r="D7365" s="209" t="s">
        <v>12510</v>
      </c>
      <c r="E7365" s="210" t="s">
        <v>357</v>
      </c>
      <c r="F7365" s="209" t="s">
        <v>357</v>
      </c>
      <c r="G7365" s="209">
        <v>100317</v>
      </c>
      <c r="H7365" s="209" t="s">
        <v>13063</v>
      </c>
      <c r="I7365" s="209" t="s">
        <v>12917</v>
      </c>
      <c r="J7365" s="209" t="s">
        <v>5447</v>
      </c>
      <c r="K7365" s="211">
        <v>24231.57</v>
      </c>
      <c r="L7365" s="209" t="s">
        <v>12825</v>
      </c>
    </row>
    <row r="7366" spans="1:12" ht="13.5">
      <c r="A7366" s="209" t="s">
        <v>8833</v>
      </c>
      <c r="B7366" s="209" t="s">
        <v>12230</v>
      </c>
      <c r="C7366" s="209" t="s">
        <v>12509</v>
      </c>
      <c r="D7366" s="209" t="s">
        <v>12510</v>
      </c>
      <c r="E7366" s="210" t="s">
        <v>357</v>
      </c>
      <c r="F7366" s="209" t="s">
        <v>357</v>
      </c>
      <c r="G7366" s="209">
        <v>100318</v>
      </c>
      <c r="H7366" s="209" t="s">
        <v>13051</v>
      </c>
      <c r="I7366" s="209" t="s">
        <v>12917</v>
      </c>
      <c r="J7366" s="209" t="s">
        <v>5447</v>
      </c>
      <c r="K7366" s="211">
        <v>11768.14</v>
      </c>
      <c r="L7366" s="209" t="s">
        <v>12825</v>
      </c>
    </row>
    <row r="7367" spans="1:12" ht="13.5">
      <c r="A7367" s="209" t="s">
        <v>8833</v>
      </c>
      <c r="B7367" s="209" t="s">
        <v>12230</v>
      </c>
      <c r="C7367" s="209" t="s">
        <v>12509</v>
      </c>
      <c r="D7367" s="209" t="s">
        <v>12510</v>
      </c>
      <c r="E7367" s="210" t="s">
        <v>357</v>
      </c>
      <c r="F7367" s="209" t="s">
        <v>357</v>
      </c>
      <c r="G7367" s="209">
        <v>100319</v>
      </c>
      <c r="H7367" s="209" t="s">
        <v>13052</v>
      </c>
      <c r="I7367" s="209" t="s">
        <v>12917</v>
      </c>
      <c r="J7367" s="209" t="s">
        <v>5447</v>
      </c>
      <c r="K7367" s="211">
        <v>16967.150000000001</v>
      </c>
      <c r="L7367" s="209" t="s">
        <v>12825</v>
      </c>
    </row>
    <row r="7368" spans="1:12" ht="13.5">
      <c r="A7368" s="209" t="s">
        <v>8833</v>
      </c>
      <c r="B7368" s="209" t="s">
        <v>12230</v>
      </c>
      <c r="C7368" s="209" t="s">
        <v>12509</v>
      </c>
      <c r="D7368" s="209" t="s">
        <v>12510</v>
      </c>
      <c r="E7368" s="210" t="s">
        <v>357</v>
      </c>
      <c r="F7368" s="209" t="s">
        <v>357</v>
      </c>
      <c r="G7368" s="209">
        <v>100320</v>
      </c>
      <c r="H7368" s="209" t="s">
        <v>13053</v>
      </c>
      <c r="I7368" s="209" t="s">
        <v>12917</v>
      </c>
      <c r="J7368" s="209" t="s">
        <v>5447</v>
      </c>
      <c r="K7368" s="211">
        <v>19095.580000000002</v>
      </c>
      <c r="L7368" s="209" t="s">
        <v>12825</v>
      </c>
    </row>
    <row r="7369" spans="1:12" ht="13.5">
      <c r="A7369" s="209" t="s">
        <v>8833</v>
      </c>
      <c r="B7369" s="209" t="s">
        <v>12230</v>
      </c>
      <c r="C7369" s="209" t="s">
        <v>12509</v>
      </c>
      <c r="D7369" s="209" t="s">
        <v>12510</v>
      </c>
      <c r="E7369" s="210" t="s">
        <v>357</v>
      </c>
      <c r="F7369" s="209" t="s">
        <v>357</v>
      </c>
      <c r="G7369" s="209">
        <v>100321</v>
      </c>
      <c r="H7369" s="209" t="s">
        <v>13056</v>
      </c>
      <c r="I7369" s="209" t="s">
        <v>12917</v>
      </c>
      <c r="J7369" s="209" t="s">
        <v>5447</v>
      </c>
      <c r="K7369" s="211">
        <v>4344.46</v>
      </c>
      <c r="L7369" s="209" t="s">
        <v>12825</v>
      </c>
    </row>
    <row r="7370" spans="1:12" ht="13.5">
      <c r="A7370" s="209" t="s">
        <v>8833</v>
      </c>
      <c r="B7370" s="209" t="s">
        <v>12230</v>
      </c>
      <c r="C7370" s="209" t="s">
        <v>12509</v>
      </c>
      <c r="D7370" s="209" t="s">
        <v>12510</v>
      </c>
      <c r="E7370" s="210" t="s">
        <v>357</v>
      </c>
      <c r="F7370" s="209" t="s">
        <v>357</v>
      </c>
      <c r="G7370" s="209">
        <v>100533</v>
      </c>
      <c r="H7370" s="209" t="s">
        <v>13064</v>
      </c>
      <c r="I7370" s="209" t="s">
        <v>35</v>
      </c>
      <c r="J7370" s="209" t="s">
        <v>5447</v>
      </c>
      <c r="K7370" s="210">
        <v>15.06</v>
      </c>
      <c r="L7370" s="209" t="s">
        <v>12825</v>
      </c>
    </row>
    <row r="7371" spans="1:12" ht="13.5">
      <c r="A7371" s="209" t="s">
        <v>8833</v>
      </c>
      <c r="B7371" s="209" t="s">
        <v>12230</v>
      </c>
      <c r="C7371" s="209" t="s">
        <v>12509</v>
      </c>
      <c r="D7371" s="209" t="s">
        <v>12510</v>
      </c>
      <c r="E7371" s="210" t="s">
        <v>357</v>
      </c>
      <c r="F7371" s="209" t="s">
        <v>357</v>
      </c>
      <c r="G7371" s="209">
        <v>100534</v>
      </c>
      <c r="H7371" s="209" t="s">
        <v>13064</v>
      </c>
      <c r="I7371" s="209" t="s">
        <v>12917</v>
      </c>
      <c r="J7371" s="209" t="s">
        <v>5447</v>
      </c>
      <c r="K7371" s="211">
        <v>2680.57</v>
      </c>
      <c r="L7371" s="209" t="s">
        <v>12825</v>
      </c>
    </row>
    <row r="7372" spans="1:12" ht="13.5">
      <c r="A7372" s="209" t="s">
        <v>8833</v>
      </c>
      <c r="B7372" s="209" t="s">
        <v>12230</v>
      </c>
      <c r="C7372" s="209" t="s">
        <v>12509</v>
      </c>
      <c r="D7372" s="209" t="s">
        <v>12510</v>
      </c>
      <c r="E7372" s="210" t="s">
        <v>357</v>
      </c>
      <c r="F7372" s="209" t="s">
        <v>357</v>
      </c>
      <c r="G7372" s="209">
        <v>100535</v>
      </c>
      <c r="H7372" s="209" t="s">
        <v>13065</v>
      </c>
      <c r="I7372" s="209" t="s">
        <v>35</v>
      </c>
      <c r="J7372" s="209" t="s">
        <v>5447</v>
      </c>
      <c r="K7372" s="210">
        <v>0.24</v>
      </c>
      <c r="L7372" s="209" t="s">
        <v>12825</v>
      </c>
    </row>
    <row r="7373" spans="1:12" ht="13.5">
      <c r="A7373" s="209" t="s">
        <v>8833</v>
      </c>
      <c r="B7373" s="209" t="s">
        <v>12230</v>
      </c>
      <c r="C7373" s="209" t="s">
        <v>12509</v>
      </c>
      <c r="D7373" s="209" t="s">
        <v>12510</v>
      </c>
      <c r="E7373" s="210" t="s">
        <v>357</v>
      </c>
      <c r="F7373" s="209" t="s">
        <v>357</v>
      </c>
      <c r="G7373" s="209">
        <v>100536</v>
      </c>
      <c r="H7373" s="209" t="s">
        <v>13066</v>
      </c>
      <c r="I7373" s="209" t="s">
        <v>12917</v>
      </c>
      <c r="J7373" s="209" t="s">
        <v>5447</v>
      </c>
      <c r="K7373" s="210">
        <v>32.21</v>
      </c>
      <c r="L7373" s="209" t="s">
        <v>12825</v>
      </c>
    </row>
    <row r="7374" spans="1:12" ht="13.5">
      <c r="A7374" s="209" t="s">
        <v>8833</v>
      </c>
      <c r="B7374" s="209" t="s">
        <v>12230</v>
      </c>
      <c r="C7374" s="209" t="s">
        <v>12509</v>
      </c>
      <c r="D7374" s="209" t="s">
        <v>12510</v>
      </c>
      <c r="E7374" s="210" t="s">
        <v>357</v>
      </c>
      <c r="F7374" s="209" t="s">
        <v>357</v>
      </c>
      <c r="G7374" s="209">
        <v>101284</v>
      </c>
      <c r="H7374" s="209" t="s">
        <v>13067</v>
      </c>
      <c r="I7374" s="209" t="s">
        <v>35</v>
      </c>
      <c r="J7374" s="209" t="s">
        <v>5447</v>
      </c>
      <c r="K7374" s="210">
        <v>1.74</v>
      </c>
      <c r="L7374" s="209" t="s">
        <v>12825</v>
      </c>
    </row>
    <row r="7375" spans="1:12" ht="13.5">
      <c r="A7375" s="209" t="s">
        <v>8833</v>
      </c>
      <c r="B7375" s="209" t="s">
        <v>12230</v>
      </c>
      <c r="C7375" s="209" t="s">
        <v>12509</v>
      </c>
      <c r="D7375" s="209" t="s">
        <v>12510</v>
      </c>
      <c r="E7375" s="210" t="s">
        <v>357</v>
      </c>
      <c r="F7375" s="209" t="s">
        <v>357</v>
      </c>
      <c r="G7375" s="209">
        <v>101285</v>
      </c>
      <c r="H7375" s="209" t="s">
        <v>13068</v>
      </c>
      <c r="I7375" s="209" t="s">
        <v>35</v>
      </c>
      <c r="J7375" s="209" t="s">
        <v>5447</v>
      </c>
      <c r="K7375" s="210">
        <v>0.46</v>
      </c>
      <c r="L7375" s="209" t="s">
        <v>12825</v>
      </c>
    </row>
    <row r="7376" spans="1:12" ht="13.5">
      <c r="A7376" s="209" t="s">
        <v>8833</v>
      </c>
      <c r="B7376" s="209" t="s">
        <v>12230</v>
      </c>
      <c r="C7376" s="209" t="s">
        <v>12509</v>
      </c>
      <c r="D7376" s="209" t="s">
        <v>12510</v>
      </c>
      <c r="E7376" s="210" t="s">
        <v>357</v>
      </c>
      <c r="F7376" s="209" t="s">
        <v>357</v>
      </c>
      <c r="G7376" s="209">
        <v>101286</v>
      </c>
      <c r="H7376" s="209" t="s">
        <v>13069</v>
      </c>
      <c r="I7376" s="209" t="s">
        <v>12917</v>
      </c>
      <c r="J7376" s="209" t="s">
        <v>5447</v>
      </c>
      <c r="K7376" s="210">
        <v>19.46</v>
      </c>
      <c r="L7376" s="209" t="s">
        <v>12825</v>
      </c>
    </row>
    <row r="7377" spans="1:12" ht="13.5">
      <c r="A7377" s="209" t="s">
        <v>8833</v>
      </c>
      <c r="B7377" s="209" t="s">
        <v>12230</v>
      </c>
      <c r="C7377" s="209" t="s">
        <v>12509</v>
      </c>
      <c r="D7377" s="209" t="s">
        <v>12510</v>
      </c>
      <c r="E7377" s="210" t="s">
        <v>357</v>
      </c>
      <c r="F7377" s="209" t="s">
        <v>357</v>
      </c>
      <c r="G7377" s="209">
        <v>101287</v>
      </c>
      <c r="H7377" s="209" t="s">
        <v>13070</v>
      </c>
      <c r="I7377" s="209" t="s">
        <v>12917</v>
      </c>
      <c r="J7377" s="209" t="s">
        <v>5447</v>
      </c>
      <c r="K7377" s="210">
        <v>68.22</v>
      </c>
      <c r="L7377" s="209" t="s">
        <v>12825</v>
      </c>
    </row>
    <row r="7378" spans="1:12" ht="13.5">
      <c r="A7378" s="209" t="s">
        <v>8833</v>
      </c>
      <c r="B7378" s="209" t="s">
        <v>12230</v>
      </c>
      <c r="C7378" s="209" t="s">
        <v>12509</v>
      </c>
      <c r="D7378" s="209" t="s">
        <v>12510</v>
      </c>
      <c r="E7378" s="210" t="s">
        <v>357</v>
      </c>
      <c r="F7378" s="209" t="s">
        <v>357</v>
      </c>
      <c r="G7378" s="209">
        <v>101288</v>
      </c>
      <c r="H7378" s="209" t="s">
        <v>13071</v>
      </c>
      <c r="I7378" s="209" t="s">
        <v>12917</v>
      </c>
      <c r="J7378" s="209" t="s">
        <v>5447</v>
      </c>
      <c r="K7378" s="210">
        <v>13.98</v>
      </c>
      <c r="L7378" s="209" t="s">
        <v>12825</v>
      </c>
    </row>
    <row r="7379" spans="1:12" ht="13.5">
      <c r="A7379" s="209" t="s">
        <v>8833</v>
      </c>
      <c r="B7379" s="209" t="s">
        <v>12230</v>
      </c>
      <c r="C7379" s="209" t="s">
        <v>12509</v>
      </c>
      <c r="D7379" s="209" t="s">
        <v>12510</v>
      </c>
      <c r="E7379" s="210" t="s">
        <v>357</v>
      </c>
      <c r="F7379" s="209" t="s">
        <v>357</v>
      </c>
      <c r="G7379" s="209">
        <v>101289</v>
      </c>
      <c r="H7379" s="209" t="s">
        <v>13072</v>
      </c>
      <c r="I7379" s="209" t="s">
        <v>12917</v>
      </c>
      <c r="J7379" s="209" t="s">
        <v>5447</v>
      </c>
      <c r="K7379" s="210">
        <v>19.46</v>
      </c>
      <c r="L7379" s="209" t="s">
        <v>12825</v>
      </c>
    </row>
    <row r="7380" spans="1:12" ht="13.5">
      <c r="A7380" s="209" t="s">
        <v>8833</v>
      </c>
      <c r="B7380" s="209" t="s">
        <v>12230</v>
      </c>
      <c r="C7380" s="209" t="s">
        <v>12509</v>
      </c>
      <c r="D7380" s="209" t="s">
        <v>12510</v>
      </c>
      <c r="E7380" s="210" t="s">
        <v>357</v>
      </c>
      <c r="F7380" s="209" t="s">
        <v>357</v>
      </c>
      <c r="G7380" s="209">
        <v>101290</v>
      </c>
      <c r="H7380" s="209" t="s">
        <v>13073</v>
      </c>
      <c r="I7380" s="209" t="s">
        <v>12917</v>
      </c>
      <c r="J7380" s="209" t="s">
        <v>5447</v>
      </c>
      <c r="K7380" s="210">
        <v>26.97</v>
      </c>
      <c r="L7380" s="209" t="s">
        <v>12825</v>
      </c>
    </row>
    <row r="7381" spans="1:12" ht="13.5">
      <c r="A7381" s="209" t="s">
        <v>8833</v>
      </c>
      <c r="B7381" s="209" t="s">
        <v>12230</v>
      </c>
      <c r="C7381" s="209" t="s">
        <v>12509</v>
      </c>
      <c r="D7381" s="209" t="s">
        <v>12510</v>
      </c>
      <c r="E7381" s="210" t="s">
        <v>357</v>
      </c>
      <c r="F7381" s="209" t="s">
        <v>357</v>
      </c>
      <c r="G7381" s="209">
        <v>101291</v>
      </c>
      <c r="H7381" s="209" t="s">
        <v>13074</v>
      </c>
      <c r="I7381" s="209" t="s">
        <v>12917</v>
      </c>
      <c r="J7381" s="209" t="s">
        <v>5447</v>
      </c>
      <c r="K7381" s="210">
        <v>21.07</v>
      </c>
      <c r="L7381" s="209" t="s">
        <v>12825</v>
      </c>
    </row>
    <row r="7382" spans="1:12" ht="13.5">
      <c r="A7382" s="209" t="s">
        <v>8833</v>
      </c>
      <c r="B7382" s="209" t="s">
        <v>12230</v>
      </c>
      <c r="C7382" s="209" t="s">
        <v>12509</v>
      </c>
      <c r="D7382" s="209" t="s">
        <v>12510</v>
      </c>
      <c r="E7382" s="210" t="s">
        <v>357</v>
      </c>
      <c r="F7382" s="209" t="s">
        <v>357</v>
      </c>
      <c r="G7382" s="209">
        <v>101292</v>
      </c>
      <c r="H7382" s="209" t="s">
        <v>13075</v>
      </c>
      <c r="I7382" s="209" t="s">
        <v>12917</v>
      </c>
      <c r="J7382" s="209" t="s">
        <v>5447</v>
      </c>
      <c r="K7382" s="210">
        <v>21.09</v>
      </c>
      <c r="L7382" s="209" t="s">
        <v>12825</v>
      </c>
    </row>
    <row r="7383" spans="1:12" ht="13.5">
      <c r="A7383" s="209" t="s">
        <v>8833</v>
      </c>
      <c r="B7383" s="209" t="s">
        <v>12230</v>
      </c>
      <c r="C7383" s="209" t="s">
        <v>12509</v>
      </c>
      <c r="D7383" s="209" t="s">
        <v>12510</v>
      </c>
      <c r="E7383" s="210" t="s">
        <v>357</v>
      </c>
      <c r="F7383" s="209" t="s">
        <v>357</v>
      </c>
      <c r="G7383" s="209">
        <v>101293</v>
      </c>
      <c r="H7383" s="209" t="s">
        <v>13076</v>
      </c>
      <c r="I7383" s="209" t="s">
        <v>12917</v>
      </c>
      <c r="J7383" s="209" t="s">
        <v>5447</v>
      </c>
      <c r="K7383" s="210">
        <v>26.15</v>
      </c>
      <c r="L7383" s="209" t="s">
        <v>12825</v>
      </c>
    </row>
    <row r="7384" spans="1:12" ht="13.5">
      <c r="A7384" s="209" t="s">
        <v>8833</v>
      </c>
      <c r="B7384" s="209" t="s">
        <v>12230</v>
      </c>
      <c r="C7384" s="209" t="s">
        <v>12509</v>
      </c>
      <c r="D7384" s="209" t="s">
        <v>12510</v>
      </c>
      <c r="E7384" s="210" t="s">
        <v>357</v>
      </c>
      <c r="F7384" s="209" t="s">
        <v>357</v>
      </c>
      <c r="G7384" s="209">
        <v>101294</v>
      </c>
      <c r="H7384" s="209" t="s">
        <v>13077</v>
      </c>
      <c r="I7384" s="209" t="s">
        <v>12917</v>
      </c>
      <c r="J7384" s="209" t="s">
        <v>5447</v>
      </c>
      <c r="K7384" s="210">
        <v>29.07</v>
      </c>
      <c r="L7384" s="209" t="s">
        <v>12825</v>
      </c>
    </row>
    <row r="7385" spans="1:12" ht="13.5">
      <c r="A7385" s="209" t="s">
        <v>8833</v>
      </c>
      <c r="B7385" s="209" t="s">
        <v>12230</v>
      </c>
      <c r="C7385" s="209" t="s">
        <v>12509</v>
      </c>
      <c r="D7385" s="209" t="s">
        <v>12510</v>
      </c>
      <c r="E7385" s="210" t="s">
        <v>357</v>
      </c>
      <c r="F7385" s="209" t="s">
        <v>357</v>
      </c>
      <c r="G7385" s="209">
        <v>101295</v>
      </c>
      <c r="H7385" s="209" t="s">
        <v>13078</v>
      </c>
      <c r="I7385" s="209" t="s">
        <v>12917</v>
      </c>
      <c r="J7385" s="209" t="s">
        <v>5447</v>
      </c>
      <c r="K7385" s="210">
        <v>24.9</v>
      </c>
      <c r="L7385" s="209" t="s">
        <v>12825</v>
      </c>
    </row>
    <row r="7386" spans="1:12" ht="13.5">
      <c r="A7386" s="209" t="s">
        <v>8833</v>
      </c>
      <c r="B7386" s="209" t="s">
        <v>12230</v>
      </c>
      <c r="C7386" s="209" t="s">
        <v>12509</v>
      </c>
      <c r="D7386" s="209" t="s">
        <v>12510</v>
      </c>
      <c r="E7386" s="210" t="s">
        <v>357</v>
      </c>
      <c r="F7386" s="209" t="s">
        <v>357</v>
      </c>
      <c r="G7386" s="209">
        <v>101296</v>
      </c>
      <c r="H7386" s="209" t="s">
        <v>13079</v>
      </c>
      <c r="I7386" s="209" t="s">
        <v>12917</v>
      </c>
      <c r="J7386" s="209" t="s">
        <v>5447</v>
      </c>
      <c r="K7386" s="210">
        <v>32.869999999999997</v>
      </c>
      <c r="L7386" s="209" t="s">
        <v>12825</v>
      </c>
    </row>
    <row r="7387" spans="1:12" ht="13.5">
      <c r="A7387" s="209" t="s">
        <v>8833</v>
      </c>
      <c r="B7387" s="209" t="s">
        <v>12230</v>
      </c>
      <c r="C7387" s="209" t="s">
        <v>12509</v>
      </c>
      <c r="D7387" s="209" t="s">
        <v>12510</v>
      </c>
      <c r="E7387" s="210" t="s">
        <v>357</v>
      </c>
      <c r="F7387" s="209" t="s">
        <v>357</v>
      </c>
      <c r="G7387" s="209">
        <v>101297</v>
      </c>
      <c r="H7387" s="209" t="s">
        <v>13080</v>
      </c>
      <c r="I7387" s="209" t="s">
        <v>12917</v>
      </c>
      <c r="J7387" s="209" t="s">
        <v>5447</v>
      </c>
      <c r="K7387" s="210">
        <v>23.57</v>
      </c>
      <c r="L7387" s="209" t="s">
        <v>12825</v>
      </c>
    </row>
    <row r="7388" spans="1:12" ht="13.5">
      <c r="A7388" s="209" t="s">
        <v>8833</v>
      </c>
      <c r="B7388" s="209" t="s">
        <v>12230</v>
      </c>
      <c r="C7388" s="209" t="s">
        <v>12509</v>
      </c>
      <c r="D7388" s="209" t="s">
        <v>12510</v>
      </c>
      <c r="E7388" s="210" t="s">
        <v>357</v>
      </c>
      <c r="F7388" s="209" t="s">
        <v>357</v>
      </c>
      <c r="G7388" s="209">
        <v>101298</v>
      </c>
      <c r="H7388" s="209" t="s">
        <v>13081</v>
      </c>
      <c r="I7388" s="209" t="s">
        <v>12917</v>
      </c>
      <c r="J7388" s="209" t="s">
        <v>5447</v>
      </c>
      <c r="K7388" s="210">
        <v>16.95</v>
      </c>
      <c r="L7388" s="209" t="s">
        <v>12825</v>
      </c>
    </row>
    <row r="7389" spans="1:12" ht="13.5">
      <c r="A7389" s="209" t="s">
        <v>8833</v>
      </c>
      <c r="B7389" s="209" t="s">
        <v>12230</v>
      </c>
      <c r="C7389" s="209" t="s">
        <v>12509</v>
      </c>
      <c r="D7389" s="209" t="s">
        <v>12510</v>
      </c>
      <c r="E7389" s="210" t="s">
        <v>357</v>
      </c>
      <c r="F7389" s="209" t="s">
        <v>357</v>
      </c>
      <c r="G7389" s="209">
        <v>101299</v>
      </c>
      <c r="H7389" s="209" t="s">
        <v>13082</v>
      </c>
      <c r="I7389" s="209" t="s">
        <v>12917</v>
      </c>
      <c r="J7389" s="209" t="s">
        <v>5447</v>
      </c>
      <c r="K7389" s="210">
        <v>24.9</v>
      </c>
      <c r="L7389" s="209" t="s">
        <v>12825</v>
      </c>
    </row>
    <row r="7390" spans="1:12" ht="13.5">
      <c r="A7390" s="209" t="s">
        <v>8833</v>
      </c>
      <c r="B7390" s="209" t="s">
        <v>12230</v>
      </c>
      <c r="C7390" s="209" t="s">
        <v>12509</v>
      </c>
      <c r="D7390" s="209" t="s">
        <v>12510</v>
      </c>
      <c r="E7390" s="210" t="s">
        <v>357</v>
      </c>
      <c r="F7390" s="209" t="s">
        <v>357</v>
      </c>
      <c r="G7390" s="209">
        <v>101300</v>
      </c>
      <c r="H7390" s="209" t="s">
        <v>13083</v>
      </c>
      <c r="I7390" s="209" t="s">
        <v>12917</v>
      </c>
      <c r="J7390" s="209" t="s">
        <v>5447</v>
      </c>
      <c r="K7390" s="210">
        <v>19.489999999999998</v>
      </c>
      <c r="L7390" s="209" t="s">
        <v>12825</v>
      </c>
    </row>
    <row r="7391" spans="1:12" ht="13.5">
      <c r="A7391" s="209" t="s">
        <v>8833</v>
      </c>
      <c r="B7391" s="209" t="s">
        <v>12230</v>
      </c>
      <c r="C7391" s="209" t="s">
        <v>12509</v>
      </c>
      <c r="D7391" s="209" t="s">
        <v>12510</v>
      </c>
      <c r="E7391" s="210" t="s">
        <v>357</v>
      </c>
      <c r="F7391" s="209" t="s">
        <v>357</v>
      </c>
      <c r="G7391" s="209">
        <v>101301</v>
      </c>
      <c r="H7391" s="209" t="s">
        <v>13084</v>
      </c>
      <c r="I7391" s="209" t="s">
        <v>12917</v>
      </c>
      <c r="J7391" s="209" t="s">
        <v>5447</v>
      </c>
      <c r="K7391" s="210">
        <v>8.48</v>
      </c>
      <c r="L7391" s="209" t="s">
        <v>12825</v>
      </c>
    </row>
    <row r="7392" spans="1:12" ht="13.5">
      <c r="A7392" s="209" t="s">
        <v>8833</v>
      </c>
      <c r="B7392" s="209" t="s">
        <v>12230</v>
      </c>
      <c r="C7392" s="209" t="s">
        <v>12509</v>
      </c>
      <c r="D7392" s="209" t="s">
        <v>12510</v>
      </c>
      <c r="E7392" s="210" t="s">
        <v>357</v>
      </c>
      <c r="F7392" s="209" t="s">
        <v>357</v>
      </c>
      <c r="G7392" s="209">
        <v>101302</v>
      </c>
      <c r="H7392" s="209" t="s">
        <v>13085</v>
      </c>
      <c r="I7392" s="209" t="s">
        <v>12917</v>
      </c>
      <c r="J7392" s="209" t="s">
        <v>5447</v>
      </c>
      <c r="K7392" s="210">
        <v>27.52</v>
      </c>
      <c r="L7392" s="209" t="s">
        <v>12825</v>
      </c>
    </row>
    <row r="7393" spans="1:12" ht="13.5">
      <c r="A7393" s="209" t="s">
        <v>8833</v>
      </c>
      <c r="B7393" s="209" t="s">
        <v>12230</v>
      </c>
      <c r="C7393" s="209" t="s">
        <v>12509</v>
      </c>
      <c r="D7393" s="209" t="s">
        <v>12510</v>
      </c>
      <c r="E7393" s="210" t="s">
        <v>357</v>
      </c>
      <c r="F7393" s="209" t="s">
        <v>357</v>
      </c>
      <c r="G7393" s="209">
        <v>101303</v>
      </c>
      <c r="H7393" s="209" t="s">
        <v>13086</v>
      </c>
      <c r="I7393" s="209" t="s">
        <v>12917</v>
      </c>
      <c r="J7393" s="209" t="s">
        <v>5447</v>
      </c>
      <c r="K7393" s="210">
        <v>61.31</v>
      </c>
      <c r="L7393" s="209" t="s">
        <v>12825</v>
      </c>
    </row>
    <row r="7394" spans="1:12" ht="13.5">
      <c r="A7394" s="209" t="s">
        <v>8833</v>
      </c>
      <c r="B7394" s="209" t="s">
        <v>12230</v>
      </c>
      <c r="C7394" s="209" t="s">
        <v>12509</v>
      </c>
      <c r="D7394" s="209" t="s">
        <v>12510</v>
      </c>
      <c r="E7394" s="210" t="s">
        <v>357</v>
      </c>
      <c r="F7394" s="209" t="s">
        <v>357</v>
      </c>
      <c r="G7394" s="209">
        <v>101304</v>
      </c>
      <c r="H7394" s="209" t="s">
        <v>13087</v>
      </c>
      <c r="I7394" s="209" t="s">
        <v>12917</v>
      </c>
      <c r="J7394" s="209" t="s">
        <v>5447</v>
      </c>
      <c r="K7394" s="210">
        <v>33.47</v>
      </c>
      <c r="L7394" s="209" t="s">
        <v>12825</v>
      </c>
    </row>
    <row r="7395" spans="1:12" ht="13.5">
      <c r="A7395" s="209" t="s">
        <v>8833</v>
      </c>
      <c r="B7395" s="209" t="s">
        <v>12230</v>
      </c>
      <c r="C7395" s="209" t="s">
        <v>12509</v>
      </c>
      <c r="D7395" s="209" t="s">
        <v>12510</v>
      </c>
      <c r="E7395" s="210" t="s">
        <v>357</v>
      </c>
      <c r="F7395" s="209" t="s">
        <v>357</v>
      </c>
      <c r="G7395" s="209">
        <v>101305</v>
      </c>
      <c r="H7395" s="209" t="s">
        <v>13088</v>
      </c>
      <c r="I7395" s="209" t="s">
        <v>12917</v>
      </c>
      <c r="J7395" s="209" t="s">
        <v>5447</v>
      </c>
      <c r="K7395" s="210">
        <v>29</v>
      </c>
      <c r="L7395" s="209" t="s">
        <v>12825</v>
      </c>
    </row>
    <row r="7396" spans="1:12" ht="13.5">
      <c r="A7396" s="209" t="s">
        <v>8833</v>
      </c>
      <c r="B7396" s="209" t="s">
        <v>12230</v>
      </c>
      <c r="C7396" s="209" t="s">
        <v>12509</v>
      </c>
      <c r="D7396" s="209" t="s">
        <v>12510</v>
      </c>
      <c r="E7396" s="210" t="s">
        <v>357</v>
      </c>
      <c r="F7396" s="209" t="s">
        <v>357</v>
      </c>
      <c r="G7396" s="209">
        <v>101307</v>
      </c>
      <c r="H7396" s="209" t="s">
        <v>13089</v>
      </c>
      <c r="I7396" s="209" t="s">
        <v>12917</v>
      </c>
      <c r="J7396" s="209" t="s">
        <v>5447</v>
      </c>
      <c r="K7396" s="210">
        <v>23.69</v>
      </c>
      <c r="L7396" s="209" t="s">
        <v>12825</v>
      </c>
    </row>
    <row r="7397" spans="1:12" ht="13.5">
      <c r="A7397" s="209" t="s">
        <v>8833</v>
      </c>
      <c r="B7397" s="209" t="s">
        <v>12230</v>
      </c>
      <c r="C7397" s="209" t="s">
        <v>12509</v>
      </c>
      <c r="D7397" s="209" t="s">
        <v>12510</v>
      </c>
      <c r="E7397" s="210" t="s">
        <v>357</v>
      </c>
      <c r="F7397" s="209" t="s">
        <v>357</v>
      </c>
      <c r="G7397" s="209">
        <v>101308</v>
      </c>
      <c r="H7397" s="209" t="s">
        <v>13090</v>
      </c>
      <c r="I7397" s="209" t="s">
        <v>12917</v>
      </c>
      <c r="J7397" s="209" t="s">
        <v>5447</v>
      </c>
      <c r="K7397" s="210">
        <v>18.53</v>
      </c>
      <c r="L7397" s="209" t="s">
        <v>12825</v>
      </c>
    </row>
    <row r="7398" spans="1:12" ht="13.5">
      <c r="A7398" s="209" t="s">
        <v>8833</v>
      </c>
      <c r="B7398" s="209" t="s">
        <v>12230</v>
      </c>
      <c r="C7398" s="209" t="s">
        <v>12509</v>
      </c>
      <c r="D7398" s="209" t="s">
        <v>12510</v>
      </c>
      <c r="E7398" s="210" t="s">
        <v>357</v>
      </c>
      <c r="F7398" s="209" t="s">
        <v>357</v>
      </c>
      <c r="G7398" s="209">
        <v>101309</v>
      </c>
      <c r="H7398" s="209" t="s">
        <v>13091</v>
      </c>
      <c r="I7398" s="209" t="s">
        <v>12917</v>
      </c>
      <c r="J7398" s="209" t="s">
        <v>5447</v>
      </c>
      <c r="K7398" s="210">
        <v>26.97</v>
      </c>
      <c r="L7398" s="209" t="s">
        <v>12825</v>
      </c>
    </row>
    <row r="7399" spans="1:12" ht="13.5">
      <c r="A7399" s="209" t="s">
        <v>8833</v>
      </c>
      <c r="B7399" s="209" t="s">
        <v>12230</v>
      </c>
      <c r="C7399" s="209" t="s">
        <v>12509</v>
      </c>
      <c r="D7399" s="209" t="s">
        <v>12510</v>
      </c>
      <c r="E7399" s="210" t="s">
        <v>357</v>
      </c>
      <c r="F7399" s="209" t="s">
        <v>357</v>
      </c>
      <c r="G7399" s="209">
        <v>101310</v>
      </c>
      <c r="H7399" s="209" t="s">
        <v>13092</v>
      </c>
      <c r="I7399" s="209" t="s">
        <v>12917</v>
      </c>
      <c r="J7399" s="209" t="s">
        <v>5447</v>
      </c>
      <c r="K7399" s="210">
        <v>31.52</v>
      </c>
      <c r="L7399" s="209" t="s">
        <v>12825</v>
      </c>
    </row>
    <row r="7400" spans="1:12" ht="13.5">
      <c r="A7400" s="209" t="s">
        <v>8833</v>
      </c>
      <c r="B7400" s="209" t="s">
        <v>12230</v>
      </c>
      <c r="C7400" s="209" t="s">
        <v>12509</v>
      </c>
      <c r="D7400" s="209" t="s">
        <v>12510</v>
      </c>
      <c r="E7400" s="210" t="s">
        <v>357</v>
      </c>
      <c r="F7400" s="209" t="s">
        <v>357</v>
      </c>
      <c r="G7400" s="209">
        <v>101311</v>
      </c>
      <c r="H7400" s="209" t="s">
        <v>13093</v>
      </c>
      <c r="I7400" s="209" t="s">
        <v>12917</v>
      </c>
      <c r="J7400" s="209" t="s">
        <v>5447</v>
      </c>
      <c r="K7400" s="210">
        <v>26.15</v>
      </c>
      <c r="L7400" s="209" t="s">
        <v>12825</v>
      </c>
    </row>
    <row r="7401" spans="1:12" ht="13.5">
      <c r="A7401" s="209" t="s">
        <v>8833</v>
      </c>
      <c r="B7401" s="209" t="s">
        <v>12230</v>
      </c>
      <c r="C7401" s="209" t="s">
        <v>12509</v>
      </c>
      <c r="D7401" s="209" t="s">
        <v>12510</v>
      </c>
      <c r="E7401" s="210" t="s">
        <v>357</v>
      </c>
      <c r="F7401" s="209" t="s">
        <v>357</v>
      </c>
      <c r="G7401" s="209">
        <v>101312</v>
      </c>
      <c r="H7401" s="209" t="s">
        <v>13094</v>
      </c>
      <c r="I7401" s="209" t="s">
        <v>12917</v>
      </c>
      <c r="J7401" s="209" t="s">
        <v>5447</v>
      </c>
      <c r="K7401" s="210">
        <v>16.09</v>
      </c>
      <c r="L7401" s="209" t="s">
        <v>12825</v>
      </c>
    </row>
    <row r="7402" spans="1:12" ht="13.5">
      <c r="A7402" s="209" t="s">
        <v>8833</v>
      </c>
      <c r="B7402" s="209" t="s">
        <v>12230</v>
      </c>
      <c r="C7402" s="209" t="s">
        <v>12509</v>
      </c>
      <c r="D7402" s="209" t="s">
        <v>12510</v>
      </c>
      <c r="E7402" s="210" t="s">
        <v>357</v>
      </c>
      <c r="F7402" s="209" t="s">
        <v>357</v>
      </c>
      <c r="G7402" s="209">
        <v>101313</v>
      </c>
      <c r="H7402" s="209" t="s">
        <v>13095</v>
      </c>
      <c r="I7402" s="209" t="s">
        <v>12917</v>
      </c>
      <c r="J7402" s="209" t="s">
        <v>5447</v>
      </c>
      <c r="K7402" s="210">
        <v>87.52</v>
      </c>
      <c r="L7402" s="209" t="s">
        <v>12825</v>
      </c>
    </row>
    <row r="7403" spans="1:12" ht="13.5">
      <c r="A7403" s="209" t="s">
        <v>8833</v>
      </c>
      <c r="B7403" s="209" t="s">
        <v>12230</v>
      </c>
      <c r="C7403" s="209" t="s">
        <v>12509</v>
      </c>
      <c r="D7403" s="209" t="s">
        <v>12510</v>
      </c>
      <c r="E7403" s="210" t="s">
        <v>357</v>
      </c>
      <c r="F7403" s="209" t="s">
        <v>357</v>
      </c>
      <c r="G7403" s="209">
        <v>101314</v>
      </c>
      <c r="H7403" s="209" t="s">
        <v>13096</v>
      </c>
      <c r="I7403" s="209" t="s">
        <v>12917</v>
      </c>
      <c r="J7403" s="209" t="s">
        <v>5447</v>
      </c>
      <c r="K7403" s="210">
        <v>87.52</v>
      </c>
      <c r="L7403" s="209" t="s">
        <v>12825</v>
      </c>
    </row>
    <row r="7404" spans="1:12" ht="13.5">
      <c r="A7404" s="209" t="s">
        <v>8833</v>
      </c>
      <c r="B7404" s="209" t="s">
        <v>12230</v>
      </c>
      <c r="C7404" s="209" t="s">
        <v>12509</v>
      </c>
      <c r="D7404" s="209" t="s">
        <v>12510</v>
      </c>
      <c r="E7404" s="210" t="s">
        <v>357</v>
      </c>
      <c r="F7404" s="209" t="s">
        <v>357</v>
      </c>
      <c r="G7404" s="209">
        <v>101315</v>
      </c>
      <c r="H7404" s="209" t="s">
        <v>13097</v>
      </c>
      <c r="I7404" s="209" t="s">
        <v>12917</v>
      </c>
      <c r="J7404" s="209" t="s">
        <v>5447</v>
      </c>
      <c r="K7404" s="210">
        <v>93.99</v>
      </c>
      <c r="L7404" s="209" t="s">
        <v>12825</v>
      </c>
    </row>
    <row r="7405" spans="1:12" ht="13.5">
      <c r="A7405" s="209" t="s">
        <v>8833</v>
      </c>
      <c r="B7405" s="209" t="s">
        <v>12230</v>
      </c>
      <c r="C7405" s="209" t="s">
        <v>12509</v>
      </c>
      <c r="D7405" s="209" t="s">
        <v>12510</v>
      </c>
      <c r="E7405" s="210" t="s">
        <v>357</v>
      </c>
      <c r="F7405" s="209" t="s">
        <v>357</v>
      </c>
      <c r="G7405" s="209">
        <v>101316</v>
      </c>
      <c r="H7405" s="209" t="s">
        <v>13098</v>
      </c>
      <c r="I7405" s="209" t="s">
        <v>12917</v>
      </c>
      <c r="J7405" s="209" t="s">
        <v>5447</v>
      </c>
      <c r="K7405" s="210">
        <v>42.17</v>
      </c>
      <c r="L7405" s="209" t="s">
        <v>12825</v>
      </c>
    </row>
    <row r="7406" spans="1:12" ht="13.5">
      <c r="A7406" s="209" t="s">
        <v>8833</v>
      </c>
      <c r="B7406" s="209" t="s">
        <v>12230</v>
      </c>
      <c r="C7406" s="209" t="s">
        <v>12509</v>
      </c>
      <c r="D7406" s="209" t="s">
        <v>12510</v>
      </c>
      <c r="E7406" s="210" t="s">
        <v>357</v>
      </c>
      <c r="F7406" s="209" t="s">
        <v>357</v>
      </c>
      <c r="G7406" s="209">
        <v>101317</v>
      </c>
      <c r="H7406" s="209" t="s">
        <v>13099</v>
      </c>
      <c r="I7406" s="209" t="s">
        <v>12917</v>
      </c>
      <c r="J7406" s="209" t="s">
        <v>5447</v>
      </c>
      <c r="K7406" s="210">
        <v>231.73</v>
      </c>
      <c r="L7406" s="209" t="s">
        <v>12825</v>
      </c>
    </row>
    <row r="7407" spans="1:12" ht="13.5">
      <c r="A7407" s="209" t="s">
        <v>8833</v>
      </c>
      <c r="B7407" s="209" t="s">
        <v>12230</v>
      </c>
      <c r="C7407" s="209" t="s">
        <v>12509</v>
      </c>
      <c r="D7407" s="209" t="s">
        <v>12510</v>
      </c>
      <c r="E7407" s="210" t="s">
        <v>357</v>
      </c>
      <c r="F7407" s="209" t="s">
        <v>357</v>
      </c>
      <c r="G7407" s="209">
        <v>101318</v>
      </c>
      <c r="H7407" s="209" t="s">
        <v>13100</v>
      </c>
      <c r="I7407" s="209" t="s">
        <v>12917</v>
      </c>
      <c r="J7407" s="209" t="s">
        <v>5447</v>
      </c>
      <c r="K7407" s="210">
        <v>416.54</v>
      </c>
      <c r="L7407" s="209" t="s">
        <v>12825</v>
      </c>
    </row>
    <row r="7408" spans="1:12" ht="13.5">
      <c r="A7408" s="209" t="s">
        <v>8833</v>
      </c>
      <c r="B7408" s="209" t="s">
        <v>12230</v>
      </c>
      <c r="C7408" s="209" t="s">
        <v>12509</v>
      </c>
      <c r="D7408" s="209" t="s">
        <v>12510</v>
      </c>
      <c r="E7408" s="210" t="s">
        <v>357</v>
      </c>
      <c r="F7408" s="209" t="s">
        <v>357</v>
      </c>
      <c r="G7408" s="209">
        <v>101319</v>
      </c>
      <c r="H7408" s="209" t="s">
        <v>13101</v>
      </c>
      <c r="I7408" s="209" t="s">
        <v>12917</v>
      </c>
      <c r="J7408" s="209" t="s">
        <v>5447</v>
      </c>
      <c r="K7408" s="210">
        <v>61.56</v>
      </c>
      <c r="L7408" s="209" t="s">
        <v>12825</v>
      </c>
    </row>
    <row r="7409" spans="1:12" ht="13.5">
      <c r="A7409" s="209" t="s">
        <v>8833</v>
      </c>
      <c r="B7409" s="209" t="s">
        <v>12230</v>
      </c>
      <c r="C7409" s="209" t="s">
        <v>12509</v>
      </c>
      <c r="D7409" s="209" t="s">
        <v>12510</v>
      </c>
      <c r="E7409" s="210" t="s">
        <v>357</v>
      </c>
      <c r="F7409" s="209" t="s">
        <v>357</v>
      </c>
      <c r="G7409" s="209">
        <v>101320</v>
      </c>
      <c r="H7409" s="209" t="s">
        <v>13102</v>
      </c>
      <c r="I7409" s="209" t="s">
        <v>12917</v>
      </c>
      <c r="J7409" s="209" t="s">
        <v>5447</v>
      </c>
      <c r="K7409" s="210">
        <v>20.97</v>
      </c>
      <c r="L7409" s="209" t="s">
        <v>12825</v>
      </c>
    </row>
    <row r="7410" spans="1:12" ht="13.5">
      <c r="A7410" s="209" t="s">
        <v>8833</v>
      </c>
      <c r="B7410" s="209" t="s">
        <v>12230</v>
      </c>
      <c r="C7410" s="209" t="s">
        <v>12509</v>
      </c>
      <c r="D7410" s="209" t="s">
        <v>12510</v>
      </c>
      <c r="E7410" s="210" t="s">
        <v>357</v>
      </c>
      <c r="F7410" s="209" t="s">
        <v>357</v>
      </c>
      <c r="G7410" s="209">
        <v>101322</v>
      </c>
      <c r="H7410" s="209" t="s">
        <v>13103</v>
      </c>
      <c r="I7410" s="209" t="s">
        <v>12917</v>
      </c>
      <c r="J7410" s="209" t="s">
        <v>5447</v>
      </c>
      <c r="K7410" s="210">
        <v>25</v>
      </c>
      <c r="L7410" s="209" t="s">
        <v>12825</v>
      </c>
    </row>
    <row r="7411" spans="1:12" ht="13.5">
      <c r="A7411" s="209" t="s">
        <v>8833</v>
      </c>
      <c r="B7411" s="209" t="s">
        <v>12230</v>
      </c>
      <c r="C7411" s="209" t="s">
        <v>12509</v>
      </c>
      <c r="D7411" s="209" t="s">
        <v>12510</v>
      </c>
      <c r="E7411" s="210" t="s">
        <v>357</v>
      </c>
      <c r="F7411" s="209" t="s">
        <v>357</v>
      </c>
      <c r="G7411" s="209">
        <v>101323</v>
      </c>
      <c r="H7411" s="209" t="s">
        <v>13104</v>
      </c>
      <c r="I7411" s="209" t="s">
        <v>12917</v>
      </c>
      <c r="J7411" s="209" t="s">
        <v>5447</v>
      </c>
      <c r="K7411" s="210">
        <v>42.22</v>
      </c>
      <c r="L7411" s="209" t="s">
        <v>12825</v>
      </c>
    </row>
    <row r="7412" spans="1:12" ht="13.5">
      <c r="A7412" s="209" t="s">
        <v>8833</v>
      </c>
      <c r="B7412" s="209" t="s">
        <v>12230</v>
      </c>
      <c r="C7412" s="209" t="s">
        <v>12509</v>
      </c>
      <c r="D7412" s="209" t="s">
        <v>12510</v>
      </c>
      <c r="E7412" s="210" t="s">
        <v>357</v>
      </c>
      <c r="F7412" s="209" t="s">
        <v>357</v>
      </c>
      <c r="G7412" s="209">
        <v>101324</v>
      </c>
      <c r="H7412" s="209" t="s">
        <v>13105</v>
      </c>
      <c r="I7412" s="209" t="s">
        <v>12917</v>
      </c>
      <c r="J7412" s="209" t="s">
        <v>5447</v>
      </c>
      <c r="K7412" s="210">
        <v>11.99</v>
      </c>
      <c r="L7412" s="209" t="s">
        <v>12825</v>
      </c>
    </row>
    <row r="7413" spans="1:12" ht="13.5">
      <c r="A7413" s="209" t="s">
        <v>8833</v>
      </c>
      <c r="B7413" s="209" t="s">
        <v>12230</v>
      </c>
      <c r="C7413" s="209" t="s">
        <v>12509</v>
      </c>
      <c r="D7413" s="209" t="s">
        <v>12510</v>
      </c>
      <c r="E7413" s="210" t="s">
        <v>357</v>
      </c>
      <c r="F7413" s="209" t="s">
        <v>357</v>
      </c>
      <c r="G7413" s="209">
        <v>101325</v>
      </c>
      <c r="H7413" s="209" t="s">
        <v>13106</v>
      </c>
      <c r="I7413" s="209" t="s">
        <v>12917</v>
      </c>
      <c r="J7413" s="209" t="s">
        <v>5447</v>
      </c>
      <c r="K7413" s="210">
        <v>25.72</v>
      </c>
      <c r="L7413" s="209" t="s">
        <v>12825</v>
      </c>
    </row>
    <row r="7414" spans="1:12" ht="13.5">
      <c r="A7414" s="209" t="s">
        <v>8833</v>
      </c>
      <c r="B7414" s="209" t="s">
        <v>12230</v>
      </c>
      <c r="C7414" s="209" t="s">
        <v>12509</v>
      </c>
      <c r="D7414" s="209" t="s">
        <v>12510</v>
      </c>
      <c r="E7414" s="210" t="s">
        <v>357</v>
      </c>
      <c r="F7414" s="209" t="s">
        <v>357</v>
      </c>
      <c r="G7414" s="209">
        <v>101326</v>
      </c>
      <c r="H7414" s="209" t="s">
        <v>13107</v>
      </c>
      <c r="I7414" s="209" t="s">
        <v>12917</v>
      </c>
      <c r="J7414" s="209" t="s">
        <v>5447</v>
      </c>
      <c r="K7414" s="210">
        <v>9.66</v>
      </c>
      <c r="L7414" s="209" t="s">
        <v>12825</v>
      </c>
    </row>
    <row r="7415" spans="1:12" ht="13.5">
      <c r="A7415" s="209" t="s">
        <v>8833</v>
      </c>
      <c r="B7415" s="209" t="s">
        <v>12230</v>
      </c>
      <c r="C7415" s="209" t="s">
        <v>12509</v>
      </c>
      <c r="D7415" s="209" t="s">
        <v>12510</v>
      </c>
      <c r="E7415" s="210" t="s">
        <v>357</v>
      </c>
      <c r="F7415" s="209" t="s">
        <v>357</v>
      </c>
      <c r="G7415" s="209">
        <v>101327</v>
      </c>
      <c r="H7415" s="209" t="s">
        <v>13108</v>
      </c>
      <c r="I7415" s="209" t="s">
        <v>12917</v>
      </c>
      <c r="J7415" s="209" t="s">
        <v>5447</v>
      </c>
      <c r="K7415" s="210">
        <v>9.1999999999999993</v>
      </c>
      <c r="L7415" s="209" t="s">
        <v>12825</v>
      </c>
    </row>
    <row r="7416" spans="1:12" ht="13.5">
      <c r="A7416" s="209" t="s">
        <v>8833</v>
      </c>
      <c r="B7416" s="209" t="s">
        <v>12230</v>
      </c>
      <c r="C7416" s="209" t="s">
        <v>12509</v>
      </c>
      <c r="D7416" s="209" t="s">
        <v>12510</v>
      </c>
      <c r="E7416" s="210" t="s">
        <v>357</v>
      </c>
      <c r="F7416" s="209" t="s">
        <v>357</v>
      </c>
      <c r="G7416" s="209">
        <v>101328</v>
      </c>
      <c r="H7416" s="209" t="s">
        <v>13109</v>
      </c>
      <c r="I7416" s="209" t="s">
        <v>12917</v>
      </c>
      <c r="J7416" s="209" t="s">
        <v>5447</v>
      </c>
      <c r="K7416" s="210">
        <v>14.35</v>
      </c>
      <c r="L7416" s="209" t="s">
        <v>12825</v>
      </c>
    </row>
    <row r="7417" spans="1:12" ht="13.5">
      <c r="A7417" s="209" t="s">
        <v>8833</v>
      </c>
      <c r="B7417" s="209" t="s">
        <v>12230</v>
      </c>
      <c r="C7417" s="209" t="s">
        <v>12509</v>
      </c>
      <c r="D7417" s="209" t="s">
        <v>12510</v>
      </c>
      <c r="E7417" s="210" t="s">
        <v>357</v>
      </c>
      <c r="F7417" s="209" t="s">
        <v>357</v>
      </c>
      <c r="G7417" s="209">
        <v>101329</v>
      </c>
      <c r="H7417" s="209" t="s">
        <v>13110</v>
      </c>
      <c r="I7417" s="209" t="s">
        <v>12917</v>
      </c>
      <c r="J7417" s="209" t="s">
        <v>5447</v>
      </c>
      <c r="K7417" s="210">
        <v>39.74</v>
      </c>
      <c r="L7417" s="209" t="s">
        <v>12825</v>
      </c>
    </row>
    <row r="7418" spans="1:12" ht="13.5">
      <c r="A7418" s="209" t="s">
        <v>8833</v>
      </c>
      <c r="B7418" s="209" t="s">
        <v>12230</v>
      </c>
      <c r="C7418" s="209" t="s">
        <v>12509</v>
      </c>
      <c r="D7418" s="209" t="s">
        <v>12510</v>
      </c>
      <c r="E7418" s="210" t="s">
        <v>357</v>
      </c>
      <c r="F7418" s="209" t="s">
        <v>357</v>
      </c>
      <c r="G7418" s="209">
        <v>101330</v>
      </c>
      <c r="H7418" s="209" t="s">
        <v>13111</v>
      </c>
      <c r="I7418" s="209" t="s">
        <v>12917</v>
      </c>
      <c r="J7418" s="209" t="s">
        <v>5447</v>
      </c>
      <c r="K7418" s="210">
        <v>31.02</v>
      </c>
      <c r="L7418" s="209" t="s">
        <v>12825</v>
      </c>
    </row>
    <row r="7419" spans="1:12" ht="13.5">
      <c r="A7419" s="209" t="s">
        <v>8833</v>
      </c>
      <c r="B7419" s="209" t="s">
        <v>12230</v>
      </c>
      <c r="C7419" s="209" t="s">
        <v>12509</v>
      </c>
      <c r="D7419" s="209" t="s">
        <v>12510</v>
      </c>
      <c r="E7419" s="210" t="s">
        <v>357</v>
      </c>
      <c r="F7419" s="209" t="s">
        <v>357</v>
      </c>
      <c r="G7419" s="209">
        <v>101331</v>
      </c>
      <c r="H7419" s="209" t="s">
        <v>13112</v>
      </c>
      <c r="I7419" s="209" t="s">
        <v>12917</v>
      </c>
      <c r="J7419" s="209" t="s">
        <v>5447</v>
      </c>
      <c r="K7419" s="210">
        <v>33.47</v>
      </c>
      <c r="L7419" s="209" t="s">
        <v>12825</v>
      </c>
    </row>
    <row r="7420" spans="1:12" ht="13.5">
      <c r="A7420" s="209" t="s">
        <v>8833</v>
      </c>
      <c r="B7420" s="209" t="s">
        <v>12230</v>
      </c>
      <c r="C7420" s="209" t="s">
        <v>12509</v>
      </c>
      <c r="D7420" s="209" t="s">
        <v>12510</v>
      </c>
      <c r="E7420" s="210" t="s">
        <v>357</v>
      </c>
      <c r="F7420" s="209" t="s">
        <v>357</v>
      </c>
      <c r="G7420" s="209">
        <v>101332</v>
      </c>
      <c r="H7420" s="209" t="s">
        <v>13113</v>
      </c>
      <c r="I7420" s="209" t="s">
        <v>12917</v>
      </c>
      <c r="J7420" s="209" t="s">
        <v>5447</v>
      </c>
      <c r="K7420" s="210">
        <v>9.61</v>
      </c>
      <c r="L7420" s="209" t="s">
        <v>12825</v>
      </c>
    </row>
    <row r="7421" spans="1:12" ht="13.5">
      <c r="A7421" s="209" t="s">
        <v>8833</v>
      </c>
      <c r="B7421" s="209" t="s">
        <v>12230</v>
      </c>
      <c r="C7421" s="209" t="s">
        <v>12509</v>
      </c>
      <c r="D7421" s="209" t="s">
        <v>12510</v>
      </c>
      <c r="E7421" s="210" t="s">
        <v>357</v>
      </c>
      <c r="F7421" s="209" t="s">
        <v>357</v>
      </c>
      <c r="G7421" s="209">
        <v>101333</v>
      </c>
      <c r="H7421" s="209" t="s">
        <v>13114</v>
      </c>
      <c r="I7421" s="209" t="s">
        <v>12917</v>
      </c>
      <c r="J7421" s="209" t="s">
        <v>5447</v>
      </c>
      <c r="K7421" s="210">
        <v>21.37</v>
      </c>
      <c r="L7421" s="209" t="s">
        <v>12825</v>
      </c>
    </row>
    <row r="7422" spans="1:12" ht="13.5">
      <c r="A7422" s="209" t="s">
        <v>8833</v>
      </c>
      <c r="B7422" s="209" t="s">
        <v>12230</v>
      </c>
      <c r="C7422" s="209" t="s">
        <v>12509</v>
      </c>
      <c r="D7422" s="209" t="s">
        <v>12510</v>
      </c>
      <c r="E7422" s="210" t="s">
        <v>357</v>
      </c>
      <c r="F7422" s="209" t="s">
        <v>357</v>
      </c>
      <c r="G7422" s="209">
        <v>101334</v>
      </c>
      <c r="H7422" s="209" t="s">
        <v>13115</v>
      </c>
      <c r="I7422" s="209" t="s">
        <v>12917</v>
      </c>
      <c r="J7422" s="209" t="s">
        <v>5447</v>
      </c>
      <c r="K7422" s="210">
        <v>69.069999999999993</v>
      </c>
      <c r="L7422" s="209" t="s">
        <v>12825</v>
      </c>
    </row>
    <row r="7423" spans="1:12" ht="13.5">
      <c r="A7423" s="209" t="s">
        <v>8833</v>
      </c>
      <c r="B7423" s="209" t="s">
        <v>12230</v>
      </c>
      <c r="C7423" s="209" t="s">
        <v>12509</v>
      </c>
      <c r="D7423" s="209" t="s">
        <v>12510</v>
      </c>
      <c r="E7423" s="210" t="s">
        <v>357</v>
      </c>
      <c r="F7423" s="209" t="s">
        <v>357</v>
      </c>
      <c r="G7423" s="209">
        <v>101335</v>
      </c>
      <c r="H7423" s="209" t="s">
        <v>13116</v>
      </c>
      <c r="I7423" s="209" t="s">
        <v>12917</v>
      </c>
      <c r="J7423" s="209" t="s">
        <v>5447</v>
      </c>
      <c r="K7423" s="210">
        <v>10.76</v>
      </c>
      <c r="L7423" s="209" t="s">
        <v>12825</v>
      </c>
    </row>
    <row r="7424" spans="1:12" ht="13.5">
      <c r="A7424" s="209" t="s">
        <v>8833</v>
      </c>
      <c r="B7424" s="209" t="s">
        <v>12230</v>
      </c>
      <c r="C7424" s="209" t="s">
        <v>12509</v>
      </c>
      <c r="D7424" s="209" t="s">
        <v>12510</v>
      </c>
      <c r="E7424" s="210" t="s">
        <v>357</v>
      </c>
      <c r="F7424" s="209" t="s">
        <v>357</v>
      </c>
      <c r="G7424" s="209">
        <v>101336</v>
      </c>
      <c r="H7424" s="209" t="s">
        <v>13117</v>
      </c>
      <c r="I7424" s="209" t="s">
        <v>12917</v>
      </c>
      <c r="J7424" s="209" t="s">
        <v>5447</v>
      </c>
      <c r="K7424" s="210">
        <v>41.79</v>
      </c>
      <c r="L7424" s="209" t="s">
        <v>12825</v>
      </c>
    </row>
    <row r="7425" spans="1:12" ht="13.5">
      <c r="A7425" s="209" t="s">
        <v>8833</v>
      </c>
      <c r="B7425" s="209" t="s">
        <v>12230</v>
      </c>
      <c r="C7425" s="209" t="s">
        <v>12509</v>
      </c>
      <c r="D7425" s="209" t="s">
        <v>12510</v>
      </c>
      <c r="E7425" s="210" t="s">
        <v>357</v>
      </c>
      <c r="F7425" s="209" t="s">
        <v>357</v>
      </c>
      <c r="G7425" s="209">
        <v>101337</v>
      </c>
      <c r="H7425" s="209" t="s">
        <v>13118</v>
      </c>
      <c r="I7425" s="209" t="s">
        <v>12917</v>
      </c>
      <c r="J7425" s="209" t="s">
        <v>5447</v>
      </c>
      <c r="K7425" s="210">
        <v>10.83</v>
      </c>
      <c r="L7425" s="209" t="s">
        <v>12825</v>
      </c>
    </row>
    <row r="7426" spans="1:12" ht="13.5">
      <c r="A7426" s="209" t="s">
        <v>8833</v>
      </c>
      <c r="B7426" s="209" t="s">
        <v>12230</v>
      </c>
      <c r="C7426" s="209" t="s">
        <v>12509</v>
      </c>
      <c r="D7426" s="209" t="s">
        <v>12510</v>
      </c>
      <c r="E7426" s="210" t="s">
        <v>357</v>
      </c>
      <c r="F7426" s="209" t="s">
        <v>357</v>
      </c>
      <c r="G7426" s="209">
        <v>101338</v>
      </c>
      <c r="H7426" s="209" t="s">
        <v>13119</v>
      </c>
      <c r="I7426" s="209" t="s">
        <v>12917</v>
      </c>
      <c r="J7426" s="209" t="s">
        <v>5447</v>
      </c>
      <c r="K7426" s="210">
        <v>16.309999999999999</v>
      </c>
      <c r="L7426" s="209" t="s">
        <v>12825</v>
      </c>
    </row>
    <row r="7427" spans="1:12" ht="13.5">
      <c r="A7427" s="209" t="s">
        <v>8833</v>
      </c>
      <c r="B7427" s="209" t="s">
        <v>12230</v>
      </c>
      <c r="C7427" s="209" t="s">
        <v>12509</v>
      </c>
      <c r="D7427" s="209" t="s">
        <v>12510</v>
      </c>
      <c r="E7427" s="210" t="s">
        <v>357</v>
      </c>
      <c r="F7427" s="209" t="s">
        <v>357</v>
      </c>
      <c r="G7427" s="209">
        <v>101339</v>
      </c>
      <c r="H7427" s="209" t="s">
        <v>13120</v>
      </c>
      <c r="I7427" s="209" t="s">
        <v>12917</v>
      </c>
      <c r="J7427" s="209" t="s">
        <v>5447</v>
      </c>
      <c r="K7427" s="210">
        <v>13.99</v>
      </c>
      <c r="L7427" s="209" t="s">
        <v>12825</v>
      </c>
    </row>
    <row r="7428" spans="1:12" ht="13.5">
      <c r="A7428" s="209" t="s">
        <v>8833</v>
      </c>
      <c r="B7428" s="209" t="s">
        <v>12230</v>
      </c>
      <c r="C7428" s="209" t="s">
        <v>12509</v>
      </c>
      <c r="D7428" s="209" t="s">
        <v>12510</v>
      </c>
      <c r="E7428" s="210" t="s">
        <v>357</v>
      </c>
      <c r="F7428" s="209" t="s">
        <v>357</v>
      </c>
      <c r="G7428" s="209">
        <v>101340</v>
      </c>
      <c r="H7428" s="209" t="s">
        <v>13121</v>
      </c>
      <c r="I7428" s="209" t="s">
        <v>12917</v>
      </c>
      <c r="J7428" s="209" t="s">
        <v>5447</v>
      </c>
      <c r="K7428" s="210">
        <v>13.5</v>
      </c>
      <c r="L7428" s="209" t="s">
        <v>12825</v>
      </c>
    </row>
    <row r="7429" spans="1:12" ht="13.5">
      <c r="A7429" s="209" t="s">
        <v>8833</v>
      </c>
      <c r="B7429" s="209" t="s">
        <v>12230</v>
      </c>
      <c r="C7429" s="209" t="s">
        <v>12509</v>
      </c>
      <c r="D7429" s="209" t="s">
        <v>12510</v>
      </c>
      <c r="E7429" s="210" t="s">
        <v>357</v>
      </c>
      <c r="F7429" s="209" t="s">
        <v>357</v>
      </c>
      <c r="G7429" s="209">
        <v>101341</v>
      </c>
      <c r="H7429" s="209" t="s">
        <v>13122</v>
      </c>
      <c r="I7429" s="209" t="s">
        <v>12917</v>
      </c>
      <c r="J7429" s="209" t="s">
        <v>5447</v>
      </c>
      <c r="K7429" s="210">
        <v>14.71</v>
      </c>
      <c r="L7429" s="209" t="s">
        <v>12825</v>
      </c>
    </row>
    <row r="7430" spans="1:12" ht="13.5">
      <c r="A7430" s="209" t="s">
        <v>8833</v>
      </c>
      <c r="B7430" s="209" t="s">
        <v>12230</v>
      </c>
      <c r="C7430" s="209" t="s">
        <v>12509</v>
      </c>
      <c r="D7430" s="209" t="s">
        <v>12510</v>
      </c>
      <c r="E7430" s="210" t="s">
        <v>357</v>
      </c>
      <c r="F7430" s="209" t="s">
        <v>357</v>
      </c>
      <c r="G7430" s="209">
        <v>101342</v>
      </c>
      <c r="H7430" s="209" t="s">
        <v>13123</v>
      </c>
      <c r="I7430" s="209" t="s">
        <v>12917</v>
      </c>
      <c r="J7430" s="209" t="s">
        <v>5447</v>
      </c>
      <c r="K7430" s="210">
        <v>17.22</v>
      </c>
      <c r="L7430" s="209" t="s">
        <v>12825</v>
      </c>
    </row>
    <row r="7431" spans="1:12" ht="13.5">
      <c r="A7431" s="209" t="s">
        <v>8833</v>
      </c>
      <c r="B7431" s="209" t="s">
        <v>12230</v>
      </c>
      <c r="C7431" s="209" t="s">
        <v>12509</v>
      </c>
      <c r="D7431" s="209" t="s">
        <v>12510</v>
      </c>
      <c r="E7431" s="210" t="s">
        <v>357</v>
      </c>
      <c r="F7431" s="209" t="s">
        <v>357</v>
      </c>
      <c r="G7431" s="209">
        <v>101343</v>
      </c>
      <c r="H7431" s="209" t="s">
        <v>13124</v>
      </c>
      <c r="I7431" s="209" t="s">
        <v>12917</v>
      </c>
      <c r="J7431" s="209" t="s">
        <v>5447</v>
      </c>
      <c r="K7431" s="210">
        <v>26.15</v>
      </c>
      <c r="L7431" s="209" t="s">
        <v>12825</v>
      </c>
    </row>
    <row r="7432" spans="1:12" ht="13.5">
      <c r="A7432" s="209" t="s">
        <v>8833</v>
      </c>
      <c r="B7432" s="209" t="s">
        <v>12230</v>
      </c>
      <c r="C7432" s="209" t="s">
        <v>12509</v>
      </c>
      <c r="D7432" s="209" t="s">
        <v>12510</v>
      </c>
      <c r="E7432" s="210" t="s">
        <v>357</v>
      </c>
      <c r="F7432" s="209" t="s">
        <v>357</v>
      </c>
      <c r="G7432" s="209">
        <v>101344</v>
      </c>
      <c r="H7432" s="209" t="s">
        <v>13125</v>
      </c>
      <c r="I7432" s="209" t="s">
        <v>12917</v>
      </c>
      <c r="J7432" s="209" t="s">
        <v>5447</v>
      </c>
      <c r="K7432" s="210">
        <v>26.7</v>
      </c>
      <c r="L7432" s="209" t="s">
        <v>12825</v>
      </c>
    </row>
    <row r="7433" spans="1:12" ht="13.5">
      <c r="A7433" s="209" t="s">
        <v>8833</v>
      </c>
      <c r="B7433" s="209" t="s">
        <v>12230</v>
      </c>
      <c r="C7433" s="209" t="s">
        <v>12509</v>
      </c>
      <c r="D7433" s="209" t="s">
        <v>12510</v>
      </c>
      <c r="E7433" s="210" t="s">
        <v>357</v>
      </c>
      <c r="F7433" s="209" t="s">
        <v>357</v>
      </c>
      <c r="G7433" s="209">
        <v>101345</v>
      </c>
      <c r="H7433" s="209" t="s">
        <v>13126</v>
      </c>
      <c r="I7433" s="209" t="s">
        <v>12917</v>
      </c>
      <c r="J7433" s="209" t="s">
        <v>5447</v>
      </c>
      <c r="K7433" s="210">
        <v>26.85</v>
      </c>
      <c r="L7433" s="209" t="s">
        <v>12825</v>
      </c>
    </row>
    <row r="7434" spans="1:12" ht="13.5">
      <c r="A7434" s="209" t="s">
        <v>8833</v>
      </c>
      <c r="B7434" s="209" t="s">
        <v>12230</v>
      </c>
      <c r="C7434" s="209" t="s">
        <v>12509</v>
      </c>
      <c r="D7434" s="209" t="s">
        <v>12510</v>
      </c>
      <c r="E7434" s="210" t="s">
        <v>357</v>
      </c>
      <c r="F7434" s="209" t="s">
        <v>357</v>
      </c>
      <c r="G7434" s="209">
        <v>101346</v>
      </c>
      <c r="H7434" s="209" t="s">
        <v>13127</v>
      </c>
      <c r="I7434" s="209" t="s">
        <v>12917</v>
      </c>
      <c r="J7434" s="209" t="s">
        <v>5447</v>
      </c>
      <c r="K7434" s="210">
        <v>23.41</v>
      </c>
      <c r="L7434" s="209" t="s">
        <v>12825</v>
      </c>
    </row>
    <row r="7435" spans="1:12" ht="13.5">
      <c r="A7435" s="209" t="s">
        <v>8833</v>
      </c>
      <c r="B7435" s="209" t="s">
        <v>12230</v>
      </c>
      <c r="C7435" s="209" t="s">
        <v>12509</v>
      </c>
      <c r="D7435" s="209" t="s">
        <v>12510</v>
      </c>
      <c r="E7435" s="210" t="s">
        <v>357</v>
      </c>
      <c r="F7435" s="209" t="s">
        <v>357</v>
      </c>
      <c r="G7435" s="209">
        <v>101347</v>
      </c>
      <c r="H7435" s="209" t="s">
        <v>13128</v>
      </c>
      <c r="I7435" s="209" t="s">
        <v>12917</v>
      </c>
      <c r="J7435" s="209" t="s">
        <v>5447</v>
      </c>
      <c r="K7435" s="210">
        <v>19.93</v>
      </c>
      <c r="L7435" s="209" t="s">
        <v>12825</v>
      </c>
    </row>
    <row r="7436" spans="1:12" ht="13.5">
      <c r="A7436" s="209" t="s">
        <v>8833</v>
      </c>
      <c r="B7436" s="209" t="s">
        <v>12230</v>
      </c>
      <c r="C7436" s="209" t="s">
        <v>12509</v>
      </c>
      <c r="D7436" s="209" t="s">
        <v>12510</v>
      </c>
      <c r="E7436" s="210" t="s">
        <v>357</v>
      </c>
      <c r="F7436" s="209" t="s">
        <v>357</v>
      </c>
      <c r="G7436" s="209">
        <v>101348</v>
      </c>
      <c r="H7436" s="209" t="s">
        <v>13129</v>
      </c>
      <c r="I7436" s="209" t="s">
        <v>12917</v>
      </c>
      <c r="J7436" s="209" t="s">
        <v>5447</v>
      </c>
      <c r="K7436" s="210">
        <v>11.33</v>
      </c>
      <c r="L7436" s="209" t="s">
        <v>12825</v>
      </c>
    </row>
    <row r="7437" spans="1:12" ht="13.5">
      <c r="A7437" s="209" t="s">
        <v>8833</v>
      </c>
      <c r="B7437" s="209" t="s">
        <v>12230</v>
      </c>
      <c r="C7437" s="209" t="s">
        <v>12509</v>
      </c>
      <c r="D7437" s="209" t="s">
        <v>12510</v>
      </c>
      <c r="E7437" s="210" t="s">
        <v>357</v>
      </c>
      <c r="F7437" s="209" t="s">
        <v>357</v>
      </c>
      <c r="G7437" s="209">
        <v>101349</v>
      </c>
      <c r="H7437" s="209" t="s">
        <v>13130</v>
      </c>
      <c r="I7437" s="209" t="s">
        <v>12917</v>
      </c>
      <c r="J7437" s="209" t="s">
        <v>5447</v>
      </c>
      <c r="K7437" s="210">
        <v>17.510000000000002</v>
      </c>
      <c r="L7437" s="209" t="s">
        <v>12825</v>
      </c>
    </row>
    <row r="7438" spans="1:12" ht="13.5">
      <c r="A7438" s="209" t="s">
        <v>8833</v>
      </c>
      <c r="B7438" s="209" t="s">
        <v>12230</v>
      </c>
      <c r="C7438" s="209" t="s">
        <v>12509</v>
      </c>
      <c r="D7438" s="209" t="s">
        <v>12510</v>
      </c>
      <c r="E7438" s="210" t="s">
        <v>357</v>
      </c>
      <c r="F7438" s="209" t="s">
        <v>357</v>
      </c>
      <c r="G7438" s="209">
        <v>101350</v>
      </c>
      <c r="H7438" s="209" t="s">
        <v>13131</v>
      </c>
      <c r="I7438" s="209" t="s">
        <v>12917</v>
      </c>
      <c r="J7438" s="209" t="s">
        <v>5447</v>
      </c>
      <c r="K7438" s="210">
        <v>21.48</v>
      </c>
      <c r="L7438" s="209" t="s">
        <v>12825</v>
      </c>
    </row>
    <row r="7439" spans="1:12" ht="13.5">
      <c r="A7439" s="209" t="s">
        <v>8833</v>
      </c>
      <c r="B7439" s="209" t="s">
        <v>12230</v>
      </c>
      <c r="C7439" s="209" t="s">
        <v>12509</v>
      </c>
      <c r="D7439" s="209" t="s">
        <v>12510</v>
      </c>
      <c r="E7439" s="210" t="s">
        <v>357</v>
      </c>
      <c r="F7439" s="209" t="s">
        <v>357</v>
      </c>
      <c r="G7439" s="209">
        <v>101351</v>
      </c>
      <c r="H7439" s="209" t="s">
        <v>13132</v>
      </c>
      <c r="I7439" s="209" t="s">
        <v>12917</v>
      </c>
      <c r="J7439" s="209" t="s">
        <v>5447</v>
      </c>
      <c r="K7439" s="210">
        <v>15.69</v>
      </c>
      <c r="L7439" s="209" t="s">
        <v>12825</v>
      </c>
    </row>
    <row r="7440" spans="1:12" ht="13.5">
      <c r="A7440" s="209" t="s">
        <v>8833</v>
      </c>
      <c r="B7440" s="209" t="s">
        <v>12230</v>
      </c>
      <c r="C7440" s="209" t="s">
        <v>12509</v>
      </c>
      <c r="D7440" s="209" t="s">
        <v>12510</v>
      </c>
      <c r="E7440" s="210" t="s">
        <v>357</v>
      </c>
      <c r="F7440" s="209" t="s">
        <v>357</v>
      </c>
      <c r="G7440" s="209">
        <v>101352</v>
      </c>
      <c r="H7440" s="209" t="s">
        <v>13133</v>
      </c>
      <c r="I7440" s="209" t="s">
        <v>12917</v>
      </c>
      <c r="J7440" s="209" t="s">
        <v>5447</v>
      </c>
      <c r="K7440" s="210">
        <v>18.079999999999998</v>
      </c>
      <c r="L7440" s="209" t="s">
        <v>12825</v>
      </c>
    </row>
    <row r="7441" spans="1:12" ht="13.5">
      <c r="A7441" s="209" t="s">
        <v>8833</v>
      </c>
      <c r="B7441" s="209" t="s">
        <v>12230</v>
      </c>
      <c r="C7441" s="209" t="s">
        <v>12509</v>
      </c>
      <c r="D7441" s="209" t="s">
        <v>12510</v>
      </c>
      <c r="E7441" s="210" t="s">
        <v>357</v>
      </c>
      <c r="F7441" s="209" t="s">
        <v>357</v>
      </c>
      <c r="G7441" s="209">
        <v>101353</v>
      </c>
      <c r="H7441" s="209" t="s">
        <v>13134</v>
      </c>
      <c r="I7441" s="209" t="s">
        <v>12917</v>
      </c>
      <c r="J7441" s="209" t="s">
        <v>5447</v>
      </c>
      <c r="K7441" s="210">
        <v>14.38</v>
      </c>
      <c r="L7441" s="209" t="s">
        <v>12825</v>
      </c>
    </row>
    <row r="7442" spans="1:12" ht="13.5">
      <c r="A7442" s="209" t="s">
        <v>8833</v>
      </c>
      <c r="B7442" s="209" t="s">
        <v>12230</v>
      </c>
      <c r="C7442" s="209" t="s">
        <v>12509</v>
      </c>
      <c r="D7442" s="209" t="s">
        <v>12510</v>
      </c>
      <c r="E7442" s="210" t="s">
        <v>357</v>
      </c>
      <c r="F7442" s="209" t="s">
        <v>357</v>
      </c>
      <c r="G7442" s="209">
        <v>101354</v>
      </c>
      <c r="H7442" s="209" t="s">
        <v>13135</v>
      </c>
      <c r="I7442" s="209" t="s">
        <v>12917</v>
      </c>
      <c r="J7442" s="209" t="s">
        <v>5447</v>
      </c>
      <c r="K7442" s="210">
        <v>20.09</v>
      </c>
      <c r="L7442" s="209" t="s">
        <v>12825</v>
      </c>
    </row>
    <row r="7443" spans="1:12" ht="13.5">
      <c r="A7443" s="209" t="s">
        <v>8833</v>
      </c>
      <c r="B7443" s="209" t="s">
        <v>12230</v>
      </c>
      <c r="C7443" s="209" t="s">
        <v>12509</v>
      </c>
      <c r="D7443" s="209" t="s">
        <v>12510</v>
      </c>
      <c r="E7443" s="210" t="s">
        <v>357</v>
      </c>
      <c r="F7443" s="209" t="s">
        <v>357</v>
      </c>
      <c r="G7443" s="209">
        <v>101355</v>
      </c>
      <c r="H7443" s="209" t="s">
        <v>13136</v>
      </c>
      <c r="I7443" s="209" t="s">
        <v>12917</v>
      </c>
      <c r="J7443" s="209" t="s">
        <v>5447</v>
      </c>
      <c r="K7443" s="210">
        <v>15.52</v>
      </c>
      <c r="L7443" s="209" t="s">
        <v>12825</v>
      </c>
    </row>
    <row r="7444" spans="1:12" ht="13.5">
      <c r="A7444" s="209" t="s">
        <v>8833</v>
      </c>
      <c r="B7444" s="209" t="s">
        <v>12230</v>
      </c>
      <c r="C7444" s="209" t="s">
        <v>12509</v>
      </c>
      <c r="D7444" s="209" t="s">
        <v>12510</v>
      </c>
      <c r="E7444" s="210" t="s">
        <v>357</v>
      </c>
      <c r="F7444" s="209" t="s">
        <v>357</v>
      </c>
      <c r="G7444" s="209">
        <v>101356</v>
      </c>
      <c r="H7444" s="209" t="s">
        <v>13137</v>
      </c>
      <c r="I7444" s="209" t="s">
        <v>12917</v>
      </c>
      <c r="J7444" s="209" t="s">
        <v>5447</v>
      </c>
      <c r="K7444" s="210">
        <v>33.47</v>
      </c>
      <c r="L7444" s="209" t="s">
        <v>12825</v>
      </c>
    </row>
    <row r="7445" spans="1:12" ht="13.5">
      <c r="A7445" s="209" t="s">
        <v>8833</v>
      </c>
      <c r="B7445" s="209" t="s">
        <v>12230</v>
      </c>
      <c r="C7445" s="209" t="s">
        <v>12509</v>
      </c>
      <c r="D7445" s="209" t="s">
        <v>12510</v>
      </c>
      <c r="E7445" s="210" t="s">
        <v>357</v>
      </c>
      <c r="F7445" s="209" t="s">
        <v>357</v>
      </c>
      <c r="G7445" s="209">
        <v>101357</v>
      </c>
      <c r="H7445" s="209" t="s">
        <v>13138</v>
      </c>
      <c r="I7445" s="209" t="s">
        <v>12917</v>
      </c>
      <c r="J7445" s="209" t="s">
        <v>5447</v>
      </c>
      <c r="K7445" s="210">
        <v>48.09</v>
      </c>
      <c r="L7445" s="209" t="s">
        <v>12825</v>
      </c>
    </row>
    <row r="7446" spans="1:12" ht="13.5">
      <c r="A7446" s="209" t="s">
        <v>8833</v>
      </c>
      <c r="B7446" s="209" t="s">
        <v>12230</v>
      </c>
      <c r="C7446" s="209" t="s">
        <v>12509</v>
      </c>
      <c r="D7446" s="209" t="s">
        <v>12510</v>
      </c>
      <c r="E7446" s="210" t="s">
        <v>357</v>
      </c>
      <c r="F7446" s="209" t="s">
        <v>357</v>
      </c>
      <c r="G7446" s="209">
        <v>101358</v>
      </c>
      <c r="H7446" s="209" t="s">
        <v>13139</v>
      </c>
      <c r="I7446" s="209" t="s">
        <v>12917</v>
      </c>
      <c r="J7446" s="209" t="s">
        <v>5447</v>
      </c>
      <c r="K7446" s="210">
        <v>33.47</v>
      </c>
      <c r="L7446" s="209" t="s">
        <v>12825</v>
      </c>
    </row>
    <row r="7447" spans="1:12" ht="13.5">
      <c r="A7447" s="209" t="s">
        <v>8833</v>
      </c>
      <c r="B7447" s="209" t="s">
        <v>12230</v>
      </c>
      <c r="C7447" s="209" t="s">
        <v>12509</v>
      </c>
      <c r="D7447" s="209" t="s">
        <v>12510</v>
      </c>
      <c r="E7447" s="210" t="s">
        <v>357</v>
      </c>
      <c r="F7447" s="209" t="s">
        <v>357</v>
      </c>
      <c r="G7447" s="209">
        <v>101359</v>
      </c>
      <c r="H7447" s="209" t="s">
        <v>13140</v>
      </c>
      <c r="I7447" s="209" t="s">
        <v>12917</v>
      </c>
      <c r="J7447" s="209" t="s">
        <v>5447</v>
      </c>
      <c r="K7447" s="210">
        <v>32.5</v>
      </c>
      <c r="L7447" s="209" t="s">
        <v>12825</v>
      </c>
    </row>
    <row r="7448" spans="1:12" ht="13.5">
      <c r="A7448" s="209" t="s">
        <v>8833</v>
      </c>
      <c r="B7448" s="209" t="s">
        <v>12230</v>
      </c>
      <c r="C7448" s="209" t="s">
        <v>12509</v>
      </c>
      <c r="D7448" s="209" t="s">
        <v>12510</v>
      </c>
      <c r="E7448" s="210" t="s">
        <v>357</v>
      </c>
      <c r="F7448" s="209" t="s">
        <v>357</v>
      </c>
      <c r="G7448" s="209">
        <v>101360</v>
      </c>
      <c r="H7448" s="209" t="s">
        <v>13141</v>
      </c>
      <c r="I7448" s="209" t="s">
        <v>12917</v>
      </c>
      <c r="J7448" s="209" t="s">
        <v>5447</v>
      </c>
      <c r="K7448" s="210">
        <v>33.47</v>
      </c>
      <c r="L7448" s="209" t="s">
        <v>12825</v>
      </c>
    </row>
    <row r="7449" spans="1:12" ht="13.5">
      <c r="A7449" s="209" t="s">
        <v>8833</v>
      </c>
      <c r="B7449" s="209" t="s">
        <v>12230</v>
      </c>
      <c r="C7449" s="209" t="s">
        <v>12509</v>
      </c>
      <c r="D7449" s="209" t="s">
        <v>12510</v>
      </c>
      <c r="E7449" s="210" t="s">
        <v>357</v>
      </c>
      <c r="F7449" s="209" t="s">
        <v>357</v>
      </c>
      <c r="G7449" s="209">
        <v>101361</v>
      </c>
      <c r="H7449" s="209" t="s">
        <v>13142</v>
      </c>
      <c r="I7449" s="209" t="s">
        <v>12917</v>
      </c>
      <c r="J7449" s="209" t="s">
        <v>5447</v>
      </c>
      <c r="K7449" s="210">
        <v>34.590000000000003</v>
      </c>
      <c r="L7449" s="209" t="s">
        <v>12825</v>
      </c>
    </row>
    <row r="7450" spans="1:12" ht="13.5">
      <c r="A7450" s="209" t="s">
        <v>8833</v>
      </c>
      <c r="B7450" s="209" t="s">
        <v>12230</v>
      </c>
      <c r="C7450" s="209" t="s">
        <v>12509</v>
      </c>
      <c r="D7450" s="209" t="s">
        <v>12510</v>
      </c>
      <c r="E7450" s="210" t="s">
        <v>357</v>
      </c>
      <c r="F7450" s="209" t="s">
        <v>357</v>
      </c>
      <c r="G7450" s="209">
        <v>101362</v>
      </c>
      <c r="H7450" s="209" t="s">
        <v>13143</v>
      </c>
      <c r="I7450" s="209" t="s">
        <v>12917</v>
      </c>
      <c r="J7450" s="209" t="s">
        <v>5447</v>
      </c>
      <c r="K7450" s="210">
        <v>7.48</v>
      </c>
      <c r="L7450" s="209" t="s">
        <v>12825</v>
      </c>
    </row>
    <row r="7451" spans="1:12" ht="13.5">
      <c r="A7451" s="209" t="s">
        <v>8833</v>
      </c>
      <c r="B7451" s="209" t="s">
        <v>12230</v>
      </c>
      <c r="C7451" s="209" t="s">
        <v>12509</v>
      </c>
      <c r="D7451" s="209" t="s">
        <v>12510</v>
      </c>
      <c r="E7451" s="210" t="s">
        <v>357</v>
      </c>
      <c r="F7451" s="209" t="s">
        <v>357</v>
      </c>
      <c r="G7451" s="209">
        <v>101363</v>
      </c>
      <c r="H7451" s="209" t="s">
        <v>13144</v>
      </c>
      <c r="I7451" s="209" t="s">
        <v>12917</v>
      </c>
      <c r="J7451" s="209" t="s">
        <v>5447</v>
      </c>
      <c r="K7451" s="210">
        <v>26.15</v>
      </c>
      <c r="L7451" s="209" t="s">
        <v>12825</v>
      </c>
    </row>
    <row r="7452" spans="1:12" ht="13.5">
      <c r="A7452" s="209" t="s">
        <v>8833</v>
      </c>
      <c r="B7452" s="209" t="s">
        <v>12230</v>
      </c>
      <c r="C7452" s="209" t="s">
        <v>12509</v>
      </c>
      <c r="D7452" s="209" t="s">
        <v>12510</v>
      </c>
      <c r="E7452" s="210" t="s">
        <v>357</v>
      </c>
      <c r="F7452" s="209" t="s">
        <v>357</v>
      </c>
      <c r="G7452" s="209">
        <v>101364</v>
      </c>
      <c r="H7452" s="209" t="s">
        <v>13145</v>
      </c>
      <c r="I7452" s="209" t="s">
        <v>12917</v>
      </c>
      <c r="J7452" s="209" t="s">
        <v>5447</v>
      </c>
      <c r="K7452" s="210">
        <v>35.840000000000003</v>
      </c>
      <c r="L7452" s="209" t="s">
        <v>12825</v>
      </c>
    </row>
    <row r="7453" spans="1:12" ht="13.5">
      <c r="A7453" s="209" t="s">
        <v>8833</v>
      </c>
      <c r="B7453" s="209" t="s">
        <v>12230</v>
      </c>
      <c r="C7453" s="209" t="s">
        <v>12509</v>
      </c>
      <c r="D7453" s="209" t="s">
        <v>12510</v>
      </c>
      <c r="E7453" s="210" t="s">
        <v>357</v>
      </c>
      <c r="F7453" s="209" t="s">
        <v>357</v>
      </c>
      <c r="G7453" s="209">
        <v>101365</v>
      </c>
      <c r="H7453" s="209" t="s">
        <v>13146</v>
      </c>
      <c r="I7453" s="209" t="s">
        <v>12917</v>
      </c>
      <c r="J7453" s="209" t="s">
        <v>5447</v>
      </c>
      <c r="K7453" s="210">
        <v>26.15</v>
      </c>
      <c r="L7453" s="209" t="s">
        <v>12825</v>
      </c>
    </row>
    <row r="7454" spans="1:12" ht="13.5">
      <c r="A7454" s="209" t="s">
        <v>8833</v>
      </c>
      <c r="B7454" s="209" t="s">
        <v>12230</v>
      </c>
      <c r="C7454" s="209" t="s">
        <v>12509</v>
      </c>
      <c r="D7454" s="209" t="s">
        <v>12510</v>
      </c>
      <c r="E7454" s="210" t="s">
        <v>357</v>
      </c>
      <c r="F7454" s="209" t="s">
        <v>357</v>
      </c>
      <c r="G7454" s="209">
        <v>101366</v>
      </c>
      <c r="H7454" s="209" t="s">
        <v>13147</v>
      </c>
      <c r="I7454" s="209" t="s">
        <v>12917</v>
      </c>
      <c r="J7454" s="209" t="s">
        <v>5447</v>
      </c>
      <c r="K7454" s="210">
        <v>30.73</v>
      </c>
      <c r="L7454" s="209" t="s">
        <v>12825</v>
      </c>
    </row>
    <row r="7455" spans="1:12" ht="13.5">
      <c r="A7455" s="209" t="s">
        <v>8833</v>
      </c>
      <c r="B7455" s="209" t="s">
        <v>12230</v>
      </c>
      <c r="C7455" s="209" t="s">
        <v>12509</v>
      </c>
      <c r="D7455" s="209" t="s">
        <v>12510</v>
      </c>
      <c r="E7455" s="210" t="s">
        <v>357</v>
      </c>
      <c r="F7455" s="209" t="s">
        <v>357</v>
      </c>
      <c r="G7455" s="209">
        <v>101367</v>
      </c>
      <c r="H7455" s="209" t="s">
        <v>13148</v>
      </c>
      <c r="I7455" s="209" t="s">
        <v>12917</v>
      </c>
      <c r="J7455" s="209" t="s">
        <v>5447</v>
      </c>
      <c r="K7455" s="210">
        <v>26.15</v>
      </c>
      <c r="L7455" s="209" t="s">
        <v>12825</v>
      </c>
    </row>
    <row r="7456" spans="1:12" ht="13.5">
      <c r="A7456" s="209" t="s">
        <v>8833</v>
      </c>
      <c r="B7456" s="209" t="s">
        <v>12230</v>
      </c>
      <c r="C7456" s="209" t="s">
        <v>12509</v>
      </c>
      <c r="D7456" s="209" t="s">
        <v>12510</v>
      </c>
      <c r="E7456" s="210" t="s">
        <v>357</v>
      </c>
      <c r="F7456" s="209" t="s">
        <v>357</v>
      </c>
      <c r="G7456" s="209">
        <v>101368</v>
      </c>
      <c r="H7456" s="209" t="s">
        <v>13149</v>
      </c>
      <c r="I7456" s="209" t="s">
        <v>12917</v>
      </c>
      <c r="J7456" s="209" t="s">
        <v>5447</v>
      </c>
      <c r="K7456" s="210">
        <v>25.93</v>
      </c>
      <c r="L7456" s="209" t="s">
        <v>12825</v>
      </c>
    </row>
    <row r="7457" spans="1:12" ht="13.5">
      <c r="A7457" s="209" t="s">
        <v>8833</v>
      </c>
      <c r="B7457" s="209" t="s">
        <v>12230</v>
      </c>
      <c r="C7457" s="209" t="s">
        <v>12509</v>
      </c>
      <c r="D7457" s="209" t="s">
        <v>12510</v>
      </c>
      <c r="E7457" s="210" t="s">
        <v>357</v>
      </c>
      <c r="F7457" s="209" t="s">
        <v>357</v>
      </c>
      <c r="G7457" s="209">
        <v>101369</v>
      </c>
      <c r="H7457" s="209" t="s">
        <v>13150</v>
      </c>
      <c r="I7457" s="209" t="s">
        <v>12917</v>
      </c>
      <c r="J7457" s="209" t="s">
        <v>5447</v>
      </c>
      <c r="K7457" s="210">
        <v>34.69</v>
      </c>
      <c r="L7457" s="209" t="s">
        <v>12825</v>
      </c>
    </row>
    <row r="7458" spans="1:12" ht="13.5">
      <c r="A7458" s="209" t="s">
        <v>8833</v>
      </c>
      <c r="B7458" s="209" t="s">
        <v>12230</v>
      </c>
      <c r="C7458" s="209" t="s">
        <v>12509</v>
      </c>
      <c r="D7458" s="209" t="s">
        <v>12510</v>
      </c>
      <c r="E7458" s="210" t="s">
        <v>357</v>
      </c>
      <c r="F7458" s="209" t="s">
        <v>357</v>
      </c>
      <c r="G7458" s="209">
        <v>101370</v>
      </c>
      <c r="H7458" s="209" t="s">
        <v>13151</v>
      </c>
      <c r="I7458" s="209" t="s">
        <v>12917</v>
      </c>
      <c r="J7458" s="209" t="s">
        <v>5447</v>
      </c>
      <c r="K7458" s="210">
        <v>25.84</v>
      </c>
      <c r="L7458" s="209" t="s">
        <v>12825</v>
      </c>
    </row>
    <row r="7459" spans="1:12" ht="13.5">
      <c r="A7459" s="209" t="s">
        <v>8833</v>
      </c>
      <c r="B7459" s="209" t="s">
        <v>12230</v>
      </c>
      <c r="C7459" s="209" t="s">
        <v>12509</v>
      </c>
      <c r="D7459" s="209" t="s">
        <v>12510</v>
      </c>
      <c r="E7459" s="210" t="s">
        <v>357</v>
      </c>
      <c r="F7459" s="209" t="s">
        <v>357</v>
      </c>
      <c r="G7459" s="209">
        <v>101371</v>
      </c>
      <c r="H7459" s="209" t="s">
        <v>13152</v>
      </c>
      <c r="I7459" s="209" t="s">
        <v>12917</v>
      </c>
      <c r="J7459" s="209" t="s">
        <v>5447</v>
      </c>
      <c r="K7459" s="210">
        <v>28.86</v>
      </c>
      <c r="L7459" s="209" t="s">
        <v>12825</v>
      </c>
    </row>
    <row r="7460" spans="1:12" ht="13.5">
      <c r="A7460" s="209" t="s">
        <v>8833</v>
      </c>
      <c r="B7460" s="209" t="s">
        <v>12230</v>
      </c>
      <c r="C7460" s="209" t="s">
        <v>12509</v>
      </c>
      <c r="D7460" s="209" t="s">
        <v>12510</v>
      </c>
      <c r="E7460" s="210" t="s">
        <v>357</v>
      </c>
      <c r="F7460" s="209" t="s">
        <v>357</v>
      </c>
      <c r="G7460" s="209">
        <v>101372</v>
      </c>
      <c r="H7460" s="209" t="s">
        <v>13153</v>
      </c>
      <c r="I7460" s="209" t="s">
        <v>12917</v>
      </c>
      <c r="J7460" s="209" t="s">
        <v>5447</v>
      </c>
      <c r="K7460" s="210">
        <v>8.6</v>
      </c>
      <c r="L7460" s="209" t="s">
        <v>12825</v>
      </c>
    </row>
    <row r="7461" spans="1:12" ht="13.5">
      <c r="A7461" s="209" t="s">
        <v>8833</v>
      </c>
      <c r="B7461" s="209" t="s">
        <v>12230</v>
      </c>
      <c r="C7461" s="209" t="s">
        <v>12509</v>
      </c>
      <c r="D7461" s="209" t="s">
        <v>12510</v>
      </c>
      <c r="E7461" s="210" t="s">
        <v>357</v>
      </c>
      <c r="F7461" s="209" t="s">
        <v>357</v>
      </c>
      <c r="G7461" s="209">
        <v>101373</v>
      </c>
      <c r="H7461" s="209" t="s">
        <v>13154</v>
      </c>
      <c r="I7461" s="209" t="s">
        <v>35</v>
      </c>
      <c r="J7461" s="209" t="s">
        <v>5447</v>
      </c>
      <c r="K7461" s="210">
        <v>148</v>
      </c>
      <c r="L7461" s="209" t="s">
        <v>12825</v>
      </c>
    </row>
    <row r="7462" spans="1:12" ht="13.5">
      <c r="A7462" s="209" t="s">
        <v>8833</v>
      </c>
      <c r="B7462" s="209" t="s">
        <v>12230</v>
      </c>
      <c r="C7462" s="209" t="s">
        <v>12509</v>
      </c>
      <c r="D7462" s="209" t="s">
        <v>12510</v>
      </c>
      <c r="E7462" s="210" t="s">
        <v>357</v>
      </c>
      <c r="F7462" s="209" t="s">
        <v>357</v>
      </c>
      <c r="G7462" s="209">
        <v>101374</v>
      </c>
      <c r="H7462" s="209" t="s">
        <v>12824</v>
      </c>
      <c r="I7462" s="209" t="s">
        <v>12917</v>
      </c>
      <c r="J7462" s="209" t="s">
        <v>5447</v>
      </c>
      <c r="K7462" s="211">
        <v>3134.46</v>
      </c>
      <c r="L7462" s="209" t="s">
        <v>12825</v>
      </c>
    </row>
    <row r="7463" spans="1:12" ht="13.5">
      <c r="A7463" s="209" t="s">
        <v>8833</v>
      </c>
      <c r="B7463" s="209" t="s">
        <v>12230</v>
      </c>
      <c r="C7463" s="209" t="s">
        <v>12509</v>
      </c>
      <c r="D7463" s="209" t="s">
        <v>12510</v>
      </c>
      <c r="E7463" s="210" t="s">
        <v>357</v>
      </c>
      <c r="F7463" s="209" t="s">
        <v>357</v>
      </c>
      <c r="G7463" s="209">
        <v>101375</v>
      </c>
      <c r="H7463" s="209" t="s">
        <v>13155</v>
      </c>
      <c r="I7463" s="209" t="s">
        <v>12917</v>
      </c>
      <c r="J7463" s="209" t="s">
        <v>5447</v>
      </c>
      <c r="K7463" s="211">
        <v>3358.44</v>
      </c>
      <c r="L7463" s="209" t="s">
        <v>12825</v>
      </c>
    </row>
    <row r="7464" spans="1:12" ht="13.5">
      <c r="A7464" s="209" t="s">
        <v>8833</v>
      </c>
      <c r="B7464" s="209" t="s">
        <v>12230</v>
      </c>
      <c r="C7464" s="209" t="s">
        <v>12509</v>
      </c>
      <c r="D7464" s="209" t="s">
        <v>12510</v>
      </c>
      <c r="E7464" s="210" t="s">
        <v>357</v>
      </c>
      <c r="F7464" s="209" t="s">
        <v>357</v>
      </c>
      <c r="G7464" s="209">
        <v>101376</v>
      </c>
      <c r="H7464" s="209" t="s">
        <v>13156</v>
      </c>
      <c r="I7464" s="209" t="s">
        <v>12917</v>
      </c>
      <c r="J7464" s="209" t="s">
        <v>5447</v>
      </c>
      <c r="K7464" s="211">
        <v>2302.14</v>
      </c>
      <c r="L7464" s="209" t="s">
        <v>12825</v>
      </c>
    </row>
    <row r="7465" spans="1:12" ht="13.5">
      <c r="A7465" s="209" t="s">
        <v>8833</v>
      </c>
      <c r="B7465" s="209" t="s">
        <v>12230</v>
      </c>
      <c r="C7465" s="209" t="s">
        <v>12509</v>
      </c>
      <c r="D7465" s="209" t="s">
        <v>12510</v>
      </c>
      <c r="E7465" s="210" t="s">
        <v>357</v>
      </c>
      <c r="F7465" s="209" t="s">
        <v>357</v>
      </c>
      <c r="G7465" s="209">
        <v>101377</v>
      </c>
      <c r="H7465" s="209" t="s">
        <v>12828</v>
      </c>
      <c r="I7465" s="209" t="s">
        <v>12917</v>
      </c>
      <c r="J7465" s="209" t="s">
        <v>5447</v>
      </c>
      <c r="K7465" s="211">
        <v>3134.46</v>
      </c>
      <c r="L7465" s="209" t="s">
        <v>12825</v>
      </c>
    </row>
    <row r="7466" spans="1:12" ht="13.5">
      <c r="A7466" s="209" t="s">
        <v>8833</v>
      </c>
      <c r="B7466" s="209" t="s">
        <v>12230</v>
      </c>
      <c r="C7466" s="209" t="s">
        <v>12509</v>
      </c>
      <c r="D7466" s="209" t="s">
        <v>12510</v>
      </c>
      <c r="E7466" s="210" t="s">
        <v>357</v>
      </c>
      <c r="F7466" s="209" t="s">
        <v>357</v>
      </c>
      <c r="G7466" s="209">
        <v>101378</v>
      </c>
      <c r="H7466" s="209" t="s">
        <v>13048</v>
      </c>
      <c r="I7466" s="209" t="s">
        <v>12917</v>
      </c>
      <c r="J7466" s="209" t="s">
        <v>5447</v>
      </c>
      <c r="K7466" s="211">
        <v>3571.56</v>
      </c>
      <c r="L7466" s="209" t="s">
        <v>12825</v>
      </c>
    </row>
    <row r="7467" spans="1:12" ht="13.5">
      <c r="A7467" s="209" t="s">
        <v>8833</v>
      </c>
      <c r="B7467" s="209" t="s">
        <v>12230</v>
      </c>
      <c r="C7467" s="209" t="s">
        <v>12509</v>
      </c>
      <c r="D7467" s="209" t="s">
        <v>12510</v>
      </c>
      <c r="E7467" s="210" t="s">
        <v>357</v>
      </c>
      <c r="F7467" s="209" t="s">
        <v>357</v>
      </c>
      <c r="G7467" s="209">
        <v>101379</v>
      </c>
      <c r="H7467" s="209" t="s">
        <v>13157</v>
      </c>
      <c r="I7467" s="209" t="s">
        <v>12917</v>
      </c>
      <c r="J7467" s="209" t="s">
        <v>5447</v>
      </c>
      <c r="K7467" s="211">
        <v>3313.16</v>
      </c>
      <c r="L7467" s="209" t="s">
        <v>12825</v>
      </c>
    </row>
    <row r="7468" spans="1:12" ht="13.5">
      <c r="A7468" s="209" t="s">
        <v>8833</v>
      </c>
      <c r="B7468" s="209" t="s">
        <v>12230</v>
      </c>
      <c r="C7468" s="209" t="s">
        <v>12509</v>
      </c>
      <c r="D7468" s="209" t="s">
        <v>12510</v>
      </c>
      <c r="E7468" s="210" t="s">
        <v>357</v>
      </c>
      <c r="F7468" s="209" t="s">
        <v>357</v>
      </c>
      <c r="G7468" s="209">
        <v>101380</v>
      </c>
      <c r="H7468" s="209" t="s">
        <v>12830</v>
      </c>
      <c r="I7468" s="209" t="s">
        <v>12917</v>
      </c>
      <c r="J7468" s="209" t="s">
        <v>5447</v>
      </c>
      <c r="K7468" s="211">
        <v>3281.51</v>
      </c>
      <c r="L7468" s="209" t="s">
        <v>12825</v>
      </c>
    </row>
    <row r="7469" spans="1:12" ht="13.5">
      <c r="A7469" s="209" t="s">
        <v>8833</v>
      </c>
      <c r="B7469" s="209" t="s">
        <v>12230</v>
      </c>
      <c r="C7469" s="209" t="s">
        <v>12509</v>
      </c>
      <c r="D7469" s="209" t="s">
        <v>12510</v>
      </c>
      <c r="E7469" s="210" t="s">
        <v>357</v>
      </c>
      <c r="F7469" s="209" t="s">
        <v>357</v>
      </c>
      <c r="G7469" s="209">
        <v>101381</v>
      </c>
      <c r="H7469" s="209" t="s">
        <v>12831</v>
      </c>
      <c r="I7469" s="209" t="s">
        <v>12917</v>
      </c>
      <c r="J7469" s="209" t="s">
        <v>5447</v>
      </c>
      <c r="K7469" s="211">
        <v>3876.04</v>
      </c>
      <c r="L7469" s="209" t="s">
        <v>12825</v>
      </c>
    </row>
    <row r="7470" spans="1:12" ht="13.5">
      <c r="A7470" s="209" t="s">
        <v>8833</v>
      </c>
      <c r="B7470" s="209" t="s">
        <v>12230</v>
      </c>
      <c r="C7470" s="209" t="s">
        <v>12509</v>
      </c>
      <c r="D7470" s="209" t="s">
        <v>12510</v>
      </c>
      <c r="E7470" s="210" t="s">
        <v>357</v>
      </c>
      <c r="F7470" s="209" t="s">
        <v>357</v>
      </c>
      <c r="G7470" s="209">
        <v>101382</v>
      </c>
      <c r="H7470" s="209" t="s">
        <v>13158</v>
      </c>
      <c r="I7470" s="209" t="s">
        <v>12917</v>
      </c>
      <c r="J7470" s="209" t="s">
        <v>5447</v>
      </c>
      <c r="K7470" s="211">
        <v>3276.34</v>
      </c>
      <c r="L7470" s="209" t="s">
        <v>12825</v>
      </c>
    </row>
    <row r="7471" spans="1:12" ht="13.5">
      <c r="A7471" s="209" t="s">
        <v>8833</v>
      </c>
      <c r="B7471" s="209" t="s">
        <v>12230</v>
      </c>
      <c r="C7471" s="209" t="s">
        <v>12509</v>
      </c>
      <c r="D7471" s="209" t="s">
        <v>12510</v>
      </c>
      <c r="E7471" s="210" t="s">
        <v>357</v>
      </c>
      <c r="F7471" s="209" t="s">
        <v>357</v>
      </c>
      <c r="G7471" s="209">
        <v>101383</v>
      </c>
      <c r="H7471" s="209" t="s">
        <v>13050</v>
      </c>
      <c r="I7471" s="209" t="s">
        <v>12917</v>
      </c>
      <c r="J7471" s="209" t="s">
        <v>5447</v>
      </c>
      <c r="K7471" s="211">
        <v>3139.9</v>
      </c>
      <c r="L7471" s="209" t="s">
        <v>12825</v>
      </c>
    </row>
    <row r="7472" spans="1:12" ht="13.5">
      <c r="A7472" s="209" t="s">
        <v>8833</v>
      </c>
      <c r="B7472" s="209" t="s">
        <v>12230</v>
      </c>
      <c r="C7472" s="209" t="s">
        <v>12509</v>
      </c>
      <c r="D7472" s="209" t="s">
        <v>12510</v>
      </c>
      <c r="E7472" s="210" t="s">
        <v>357</v>
      </c>
      <c r="F7472" s="209" t="s">
        <v>357</v>
      </c>
      <c r="G7472" s="209">
        <v>101384</v>
      </c>
      <c r="H7472" s="209" t="s">
        <v>12833</v>
      </c>
      <c r="I7472" s="209" t="s">
        <v>12917</v>
      </c>
      <c r="J7472" s="209" t="s">
        <v>5447</v>
      </c>
      <c r="K7472" s="211">
        <v>3197.18</v>
      </c>
      <c r="L7472" s="209" t="s">
        <v>12825</v>
      </c>
    </row>
    <row r="7473" spans="1:12" ht="13.5">
      <c r="A7473" s="209" t="s">
        <v>8833</v>
      </c>
      <c r="B7473" s="209" t="s">
        <v>12230</v>
      </c>
      <c r="C7473" s="209" t="s">
        <v>12509</v>
      </c>
      <c r="D7473" s="209" t="s">
        <v>12510</v>
      </c>
      <c r="E7473" s="210" t="s">
        <v>357</v>
      </c>
      <c r="F7473" s="209" t="s">
        <v>357</v>
      </c>
      <c r="G7473" s="209">
        <v>101385</v>
      </c>
      <c r="H7473" s="209" t="s">
        <v>13159</v>
      </c>
      <c r="I7473" s="209" t="s">
        <v>12917</v>
      </c>
      <c r="J7473" s="209" t="s">
        <v>5447</v>
      </c>
      <c r="K7473" s="211">
        <v>3992.35</v>
      </c>
      <c r="L7473" s="209" t="s">
        <v>12825</v>
      </c>
    </row>
    <row r="7474" spans="1:12" ht="13.5">
      <c r="A7474" s="209" t="s">
        <v>8833</v>
      </c>
      <c r="B7474" s="209" t="s">
        <v>12230</v>
      </c>
      <c r="C7474" s="209" t="s">
        <v>12509</v>
      </c>
      <c r="D7474" s="209" t="s">
        <v>12510</v>
      </c>
      <c r="E7474" s="210" t="s">
        <v>357</v>
      </c>
      <c r="F7474" s="209" t="s">
        <v>357</v>
      </c>
      <c r="G7474" s="209">
        <v>101386</v>
      </c>
      <c r="H7474" s="209" t="s">
        <v>12835</v>
      </c>
      <c r="I7474" s="209" t="s">
        <v>12917</v>
      </c>
      <c r="J7474" s="209" t="s">
        <v>5447</v>
      </c>
      <c r="K7474" s="211">
        <v>2632.05</v>
      </c>
      <c r="L7474" s="209" t="s">
        <v>12825</v>
      </c>
    </row>
    <row r="7475" spans="1:12" ht="13.5">
      <c r="A7475" s="209" t="s">
        <v>8833</v>
      </c>
      <c r="B7475" s="209" t="s">
        <v>12230</v>
      </c>
      <c r="C7475" s="209" t="s">
        <v>12509</v>
      </c>
      <c r="D7475" s="209" t="s">
        <v>12510</v>
      </c>
      <c r="E7475" s="210" t="s">
        <v>357</v>
      </c>
      <c r="F7475" s="209" t="s">
        <v>357</v>
      </c>
      <c r="G7475" s="209">
        <v>101387</v>
      </c>
      <c r="H7475" s="209" t="s">
        <v>13160</v>
      </c>
      <c r="I7475" s="209" t="s">
        <v>12917</v>
      </c>
      <c r="J7475" s="209" t="s">
        <v>5447</v>
      </c>
      <c r="K7475" s="211">
        <v>3139.9</v>
      </c>
      <c r="L7475" s="209" t="s">
        <v>12825</v>
      </c>
    </row>
    <row r="7476" spans="1:12" ht="13.5">
      <c r="A7476" s="209" t="s">
        <v>8833</v>
      </c>
      <c r="B7476" s="209" t="s">
        <v>12230</v>
      </c>
      <c r="C7476" s="209" t="s">
        <v>12509</v>
      </c>
      <c r="D7476" s="209" t="s">
        <v>12510</v>
      </c>
      <c r="E7476" s="210" t="s">
        <v>357</v>
      </c>
      <c r="F7476" s="209" t="s">
        <v>357</v>
      </c>
      <c r="G7476" s="209">
        <v>101388</v>
      </c>
      <c r="H7476" s="209" t="s">
        <v>12837</v>
      </c>
      <c r="I7476" s="209" t="s">
        <v>12917</v>
      </c>
      <c r="J7476" s="209" t="s">
        <v>5447</v>
      </c>
      <c r="K7476" s="211">
        <v>3104.57</v>
      </c>
      <c r="L7476" s="209" t="s">
        <v>12825</v>
      </c>
    </row>
    <row r="7477" spans="1:12" ht="13.5">
      <c r="A7477" s="209" t="s">
        <v>8833</v>
      </c>
      <c r="B7477" s="209" t="s">
        <v>12230</v>
      </c>
      <c r="C7477" s="209" t="s">
        <v>12509</v>
      </c>
      <c r="D7477" s="209" t="s">
        <v>12510</v>
      </c>
      <c r="E7477" s="210" t="s">
        <v>357</v>
      </c>
      <c r="F7477" s="209" t="s">
        <v>357</v>
      </c>
      <c r="G7477" s="209">
        <v>101389</v>
      </c>
      <c r="H7477" s="209" t="s">
        <v>12838</v>
      </c>
      <c r="I7477" s="209" t="s">
        <v>12917</v>
      </c>
      <c r="J7477" s="209" t="s">
        <v>5447</v>
      </c>
      <c r="K7477" s="211">
        <v>1670.95</v>
      </c>
      <c r="L7477" s="209" t="s">
        <v>12825</v>
      </c>
    </row>
    <row r="7478" spans="1:12" ht="13.5">
      <c r="A7478" s="209" t="s">
        <v>8833</v>
      </c>
      <c r="B7478" s="209" t="s">
        <v>12230</v>
      </c>
      <c r="C7478" s="209" t="s">
        <v>12509</v>
      </c>
      <c r="D7478" s="209" t="s">
        <v>12510</v>
      </c>
      <c r="E7478" s="210" t="s">
        <v>357</v>
      </c>
      <c r="F7478" s="209" t="s">
        <v>357</v>
      </c>
      <c r="G7478" s="209">
        <v>101390</v>
      </c>
      <c r="H7478" s="209" t="s">
        <v>13161</v>
      </c>
      <c r="I7478" s="209" t="s">
        <v>12917</v>
      </c>
      <c r="J7478" s="209" t="s">
        <v>5447</v>
      </c>
      <c r="K7478" s="211">
        <v>4581.42</v>
      </c>
      <c r="L7478" s="209" t="s">
        <v>12825</v>
      </c>
    </row>
    <row r="7479" spans="1:12" ht="13.5">
      <c r="A7479" s="209" t="s">
        <v>8833</v>
      </c>
      <c r="B7479" s="209" t="s">
        <v>12230</v>
      </c>
      <c r="C7479" s="209" t="s">
        <v>12509</v>
      </c>
      <c r="D7479" s="209" t="s">
        <v>12510</v>
      </c>
      <c r="E7479" s="210" t="s">
        <v>357</v>
      </c>
      <c r="F7479" s="209" t="s">
        <v>357</v>
      </c>
      <c r="G7479" s="209">
        <v>101391</v>
      </c>
      <c r="H7479" s="209" t="s">
        <v>13162</v>
      </c>
      <c r="I7479" s="209" t="s">
        <v>12917</v>
      </c>
      <c r="J7479" s="209" t="s">
        <v>5447</v>
      </c>
      <c r="K7479" s="211">
        <v>3883.36</v>
      </c>
      <c r="L7479" s="209" t="s">
        <v>12825</v>
      </c>
    </row>
    <row r="7480" spans="1:12" ht="13.5">
      <c r="A7480" s="209" t="s">
        <v>8833</v>
      </c>
      <c r="B7480" s="209" t="s">
        <v>12230</v>
      </c>
      <c r="C7480" s="209" t="s">
        <v>12509</v>
      </c>
      <c r="D7480" s="209" t="s">
        <v>12510</v>
      </c>
      <c r="E7480" s="210" t="s">
        <v>357</v>
      </c>
      <c r="F7480" s="209" t="s">
        <v>357</v>
      </c>
      <c r="G7480" s="209">
        <v>101392</v>
      </c>
      <c r="H7480" s="209" t="s">
        <v>13163</v>
      </c>
      <c r="I7480" s="209" t="s">
        <v>12917</v>
      </c>
      <c r="J7480" s="209" t="s">
        <v>5447</v>
      </c>
      <c r="K7480" s="211">
        <v>2824.93</v>
      </c>
      <c r="L7480" s="209" t="s">
        <v>12825</v>
      </c>
    </row>
    <row r="7481" spans="1:12" ht="13.5">
      <c r="A7481" s="209" t="s">
        <v>8833</v>
      </c>
      <c r="B7481" s="209" t="s">
        <v>12230</v>
      </c>
      <c r="C7481" s="209" t="s">
        <v>12509</v>
      </c>
      <c r="D7481" s="209" t="s">
        <v>12510</v>
      </c>
      <c r="E7481" s="210" t="s">
        <v>357</v>
      </c>
      <c r="F7481" s="209" t="s">
        <v>357</v>
      </c>
      <c r="G7481" s="209">
        <v>101394</v>
      </c>
      <c r="H7481" s="209" t="s">
        <v>12843</v>
      </c>
      <c r="I7481" s="209" t="s">
        <v>12917</v>
      </c>
      <c r="J7481" s="209" t="s">
        <v>5447</v>
      </c>
      <c r="K7481" s="211">
        <v>3602.93</v>
      </c>
      <c r="L7481" s="209" t="s">
        <v>12825</v>
      </c>
    </row>
    <row r="7482" spans="1:12" ht="13.5">
      <c r="A7482" s="209" t="s">
        <v>8833</v>
      </c>
      <c r="B7482" s="209" t="s">
        <v>12230</v>
      </c>
      <c r="C7482" s="209" t="s">
        <v>12509</v>
      </c>
      <c r="D7482" s="209" t="s">
        <v>12510</v>
      </c>
      <c r="E7482" s="210" t="s">
        <v>357</v>
      </c>
      <c r="F7482" s="209" t="s">
        <v>357</v>
      </c>
      <c r="G7482" s="209">
        <v>101395</v>
      </c>
      <c r="H7482" s="209" t="s">
        <v>13164</v>
      </c>
      <c r="I7482" s="209" t="s">
        <v>12917</v>
      </c>
      <c r="J7482" s="209" t="s">
        <v>5447</v>
      </c>
      <c r="K7482" s="211">
        <v>3285.79</v>
      </c>
      <c r="L7482" s="209" t="s">
        <v>12825</v>
      </c>
    </row>
    <row r="7483" spans="1:12" ht="13.5">
      <c r="A7483" s="209" t="s">
        <v>8833</v>
      </c>
      <c r="B7483" s="209" t="s">
        <v>12230</v>
      </c>
      <c r="C7483" s="209" t="s">
        <v>12509</v>
      </c>
      <c r="D7483" s="209" t="s">
        <v>12510</v>
      </c>
      <c r="E7483" s="210" t="s">
        <v>357</v>
      </c>
      <c r="F7483" s="209" t="s">
        <v>357</v>
      </c>
      <c r="G7483" s="209">
        <v>101396</v>
      </c>
      <c r="H7483" s="209" t="s">
        <v>13165</v>
      </c>
      <c r="I7483" s="209" t="s">
        <v>12917</v>
      </c>
      <c r="J7483" s="209" t="s">
        <v>5447</v>
      </c>
      <c r="K7483" s="211">
        <v>3680.6</v>
      </c>
      <c r="L7483" s="209" t="s">
        <v>12825</v>
      </c>
    </row>
    <row r="7484" spans="1:12" ht="13.5">
      <c r="A7484" s="209" t="s">
        <v>8833</v>
      </c>
      <c r="B7484" s="209" t="s">
        <v>12230</v>
      </c>
      <c r="C7484" s="209" t="s">
        <v>12509</v>
      </c>
      <c r="D7484" s="209" t="s">
        <v>12510</v>
      </c>
      <c r="E7484" s="210" t="s">
        <v>357</v>
      </c>
      <c r="F7484" s="209" t="s">
        <v>357</v>
      </c>
      <c r="G7484" s="209">
        <v>101397</v>
      </c>
      <c r="H7484" s="209" t="s">
        <v>12845</v>
      </c>
      <c r="I7484" s="209" t="s">
        <v>12917</v>
      </c>
      <c r="J7484" s="209" t="s">
        <v>5447</v>
      </c>
      <c r="K7484" s="211">
        <v>3842.77</v>
      </c>
      <c r="L7484" s="209" t="s">
        <v>12825</v>
      </c>
    </row>
    <row r="7485" spans="1:12" ht="13.5">
      <c r="A7485" s="209" t="s">
        <v>8833</v>
      </c>
      <c r="B7485" s="209" t="s">
        <v>12230</v>
      </c>
      <c r="C7485" s="209" t="s">
        <v>12509</v>
      </c>
      <c r="D7485" s="209" t="s">
        <v>12510</v>
      </c>
      <c r="E7485" s="210" t="s">
        <v>357</v>
      </c>
      <c r="F7485" s="209" t="s">
        <v>357</v>
      </c>
      <c r="G7485" s="209">
        <v>101398</v>
      </c>
      <c r="H7485" s="209" t="s">
        <v>13166</v>
      </c>
      <c r="I7485" s="209" t="s">
        <v>12917</v>
      </c>
      <c r="J7485" s="209" t="s">
        <v>5447</v>
      </c>
      <c r="K7485" s="211">
        <v>2536.7199999999998</v>
      </c>
      <c r="L7485" s="209" t="s">
        <v>12825</v>
      </c>
    </row>
    <row r="7486" spans="1:12" ht="13.5">
      <c r="A7486" s="209" t="s">
        <v>8833</v>
      </c>
      <c r="B7486" s="209" t="s">
        <v>12230</v>
      </c>
      <c r="C7486" s="209" t="s">
        <v>12509</v>
      </c>
      <c r="D7486" s="209" t="s">
        <v>12510</v>
      </c>
      <c r="E7486" s="210" t="s">
        <v>357</v>
      </c>
      <c r="F7486" s="209" t="s">
        <v>357</v>
      </c>
      <c r="G7486" s="209">
        <v>101399</v>
      </c>
      <c r="H7486" s="209" t="s">
        <v>163</v>
      </c>
      <c r="I7486" s="209" t="s">
        <v>12917</v>
      </c>
      <c r="J7486" s="209" t="s">
        <v>5447</v>
      </c>
      <c r="K7486" s="211">
        <v>4032.54</v>
      </c>
      <c r="L7486" s="209" t="s">
        <v>12825</v>
      </c>
    </row>
    <row r="7487" spans="1:12" ht="13.5">
      <c r="A7487" s="209" t="s">
        <v>8833</v>
      </c>
      <c r="B7487" s="209" t="s">
        <v>12230</v>
      </c>
      <c r="C7487" s="209" t="s">
        <v>12509</v>
      </c>
      <c r="D7487" s="209" t="s">
        <v>12510</v>
      </c>
      <c r="E7487" s="210" t="s">
        <v>357</v>
      </c>
      <c r="F7487" s="209" t="s">
        <v>357</v>
      </c>
      <c r="G7487" s="209">
        <v>101400</v>
      </c>
      <c r="H7487" s="209" t="s">
        <v>13167</v>
      </c>
      <c r="I7487" s="209" t="s">
        <v>12917</v>
      </c>
      <c r="J7487" s="209" t="s">
        <v>5447</v>
      </c>
      <c r="K7487" s="211">
        <v>4032.54</v>
      </c>
      <c r="L7487" s="209" t="s">
        <v>12825</v>
      </c>
    </row>
    <row r="7488" spans="1:12" ht="13.5">
      <c r="A7488" s="209" t="s">
        <v>8833</v>
      </c>
      <c r="B7488" s="209" t="s">
        <v>12230</v>
      </c>
      <c r="C7488" s="209" t="s">
        <v>12509</v>
      </c>
      <c r="D7488" s="209" t="s">
        <v>12510</v>
      </c>
      <c r="E7488" s="210" t="s">
        <v>357</v>
      </c>
      <c r="F7488" s="209" t="s">
        <v>357</v>
      </c>
      <c r="G7488" s="209">
        <v>101401</v>
      </c>
      <c r="H7488" s="209" t="s">
        <v>12848</v>
      </c>
      <c r="I7488" s="209" t="s">
        <v>12917</v>
      </c>
      <c r="J7488" s="209" t="s">
        <v>5447</v>
      </c>
      <c r="K7488" s="211">
        <v>4924.5600000000004</v>
      </c>
      <c r="L7488" s="209" t="s">
        <v>12825</v>
      </c>
    </row>
    <row r="7489" spans="1:12" ht="13.5">
      <c r="A7489" s="209" t="s">
        <v>8833</v>
      </c>
      <c r="B7489" s="209" t="s">
        <v>12230</v>
      </c>
      <c r="C7489" s="209" t="s">
        <v>12509</v>
      </c>
      <c r="D7489" s="209" t="s">
        <v>12510</v>
      </c>
      <c r="E7489" s="210" t="s">
        <v>357</v>
      </c>
      <c r="F7489" s="209" t="s">
        <v>357</v>
      </c>
      <c r="G7489" s="209">
        <v>101402</v>
      </c>
      <c r="H7489" s="209" t="s">
        <v>12849</v>
      </c>
      <c r="I7489" s="209" t="s">
        <v>12917</v>
      </c>
      <c r="J7489" s="209" t="s">
        <v>5447</v>
      </c>
      <c r="K7489" s="211">
        <v>3861.28</v>
      </c>
      <c r="L7489" s="209" t="s">
        <v>12825</v>
      </c>
    </row>
    <row r="7490" spans="1:12" ht="13.5">
      <c r="A7490" s="209" t="s">
        <v>8833</v>
      </c>
      <c r="B7490" s="209" t="s">
        <v>12230</v>
      </c>
      <c r="C7490" s="209" t="s">
        <v>12509</v>
      </c>
      <c r="D7490" s="209" t="s">
        <v>12510</v>
      </c>
      <c r="E7490" s="210" t="s">
        <v>357</v>
      </c>
      <c r="F7490" s="209" t="s">
        <v>357</v>
      </c>
      <c r="G7490" s="209">
        <v>101403</v>
      </c>
      <c r="H7490" s="209" t="s">
        <v>13154</v>
      </c>
      <c r="I7490" s="209" t="s">
        <v>12917</v>
      </c>
      <c r="J7490" s="209" t="s">
        <v>5447</v>
      </c>
      <c r="K7490" s="211">
        <v>26033.68</v>
      </c>
      <c r="L7490" s="209" t="s">
        <v>12825</v>
      </c>
    </row>
    <row r="7491" spans="1:12" ht="13.5">
      <c r="A7491" s="209" t="s">
        <v>8833</v>
      </c>
      <c r="B7491" s="209" t="s">
        <v>12230</v>
      </c>
      <c r="C7491" s="209" t="s">
        <v>12509</v>
      </c>
      <c r="D7491" s="209" t="s">
        <v>12510</v>
      </c>
      <c r="E7491" s="210" t="s">
        <v>357</v>
      </c>
      <c r="F7491" s="209" t="s">
        <v>357</v>
      </c>
      <c r="G7491" s="209">
        <v>101404</v>
      </c>
      <c r="H7491" s="209" t="s">
        <v>12914</v>
      </c>
      <c r="I7491" s="209" t="s">
        <v>12917</v>
      </c>
      <c r="J7491" s="209" t="s">
        <v>5447</v>
      </c>
      <c r="K7491" s="211">
        <v>16248.66</v>
      </c>
      <c r="L7491" s="209" t="s">
        <v>12825</v>
      </c>
    </row>
    <row r="7492" spans="1:12" ht="13.5">
      <c r="A7492" s="209" t="s">
        <v>8833</v>
      </c>
      <c r="B7492" s="209" t="s">
        <v>12230</v>
      </c>
      <c r="C7492" s="209" t="s">
        <v>12509</v>
      </c>
      <c r="D7492" s="209" t="s">
        <v>12510</v>
      </c>
      <c r="E7492" s="210" t="s">
        <v>357</v>
      </c>
      <c r="F7492" s="209" t="s">
        <v>357</v>
      </c>
      <c r="G7492" s="209">
        <v>101405</v>
      </c>
      <c r="H7492" s="209" t="s">
        <v>12915</v>
      </c>
      <c r="I7492" s="209" t="s">
        <v>12917</v>
      </c>
      <c r="J7492" s="209" t="s">
        <v>5447</v>
      </c>
      <c r="K7492" s="211">
        <v>15741.35</v>
      </c>
      <c r="L7492" s="209" t="s">
        <v>12825</v>
      </c>
    </row>
    <row r="7493" spans="1:12" ht="13.5">
      <c r="A7493" s="209" t="s">
        <v>8833</v>
      </c>
      <c r="B7493" s="209" t="s">
        <v>12230</v>
      </c>
      <c r="C7493" s="209" t="s">
        <v>12509</v>
      </c>
      <c r="D7493" s="209" t="s">
        <v>12510</v>
      </c>
      <c r="E7493" s="210" t="s">
        <v>357</v>
      </c>
      <c r="F7493" s="209" t="s">
        <v>357</v>
      </c>
      <c r="G7493" s="209">
        <v>101407</v>
      </c>
      <c r="H7493" s="209" t="s">
        <v>12850</v>
      </c>
      <c r="I7493" s="209" t="s">
        <v>12917</v>
      </c>
      <c r="J7493" s="209" t="s">
        <v>5447</v>
      </c>
      <c r="K7493" s="211">
        <v>3748.09</v>
      </c>
      <c r="L7493" s="209" t="s">
        <v>12825</v>
      </c>
    </row>
    <row r="7494" spans="1:12" ht="13.5">
      <c r="A7494" s="209" t="s">
        <v>8833</v>
      </c>
      <c r="B7494" s="209" t="s">
        <v>12230</v>
      </c>
      <c r="C7494" s="209" t="s">
        <v>12509</v>
      </c>
      <c r="D7494" s="209" t="s">
        <v>12510</v>
      </c>
      <c r="E7494" s="210" t="s">
        <v>357</v>
      </c>
      <c r="F7494" s="209" t="s">
        <v>357</v>
      </c>
      <c r="G7494" s="209">
        <v>101408</v>
      </c>
      <c r="H7494" s="209" t="s">
        <v>12851</v>
      </c>
      <c r="I7494" s="209" t="s">
        <v>12917</v>
      </c>
      <c r="J7494" s="209" t="s">
        <v>5447</v>
      </c>
      <c r="K7494" s="211">
        <v>3541.94</v>
      </c>
      <c r="L7494" s="209" t="s">
        <v>12825</v>
      </c>
    </row>
    <row r="7495" spans="1:12" ht="13.5">
      <c r="A7495" s="209" t="s">
        <v>8833</v>
      </c>
      <c r="B7495" s="209" t="s">
        <v>12230</v>
      </c>
      <c r="C7495" s="209" t="s">
        <v>12509</v>
      </c>
      <c r="D7495" s="209" t="s">
        <v>12510</v>
      </c>
      <c r="E7495" s="210" t="s">
        <v>357</v>
      </c>
      <c r="F7495" s="209" t="s">
        <v>357</v>
      </c>
      <c r="G7495" s="209">
        <v>101409</v>
      </c>
      <c r="H7495" s="209" t="s">
        <v>13168</v>
      </c>
      <c r="I7495" s="209" t="s">
        <v>12917</v>
      </c>
      <c r="J7495" s="209" t="s">
        <v>5447</v>
      </c>
      <c r="K7495" s="211">
        <v>2985.26</v>
      </c>
      <c r="L7495" s="209" t="s">
        <v>12825</v>
      </c>
    </row>
    <row r="7496" spans="1:12" ht="13.5">
      <c r="A7496" s="209" t="s">
        <v>8833</v>
      </c>
      <c r="B7496" s="209" t="s">
        <v>12230</v>
      </c>
      <c r="C7496" s="209" t="s">
        <v>12509</v>
      </c>
      <c r="D7496" s="209" t="s">
        <v>12510</v>
      </c>
      <c r="E7496" s="210" t="s">
        <v>357</v>
      </c>
      <c r="F7496" s="209" t="s">
        <v>357</v>
      </c>
      <c r="G7496" s="209">
        <v>101410</v>
      </c>
      <c r="H7496" s="209" t="s">
        <v>12899</v>
      </c>
      <c r="I7496" s="209" t="s">
        <v>12917</v>
      </c>
      <c r="J7496" s="209" t="s">
        <v>5447</v>
      </c>
      <c r="K7496" s="211">
        <v>3391.53</v>
      </c>
      <c r="L7496" s="209" t="s">
        <v>12825</v>
      </c>
    </row>
    <row r="7497" spans="1:12" ht="13.5">
      <c r="A7497" s="209" t="s">
        <v>8833</v>
      </c>
      <c r="B7497" s="209" t="s">
        <v>12230</v>
      </c>
      <c r="C7497" s="209" t="s">
        <v>12509</v>
      </c>
      <c r="D7497" s="209" t="s">
        <v>12510</v>
      </c>
      <c r="E7497" s="210" t="s">
        <v>357</v>
      </c>
      <c r="F7497" s="209" t="s">
        <v>357</v>
      </c>
      <c r="G7497" s="209">
        <v>101411</v>
      </c>
      <c r="H7497" s="209" t="s">
        <v>13169</v>
      </c>
      <c r="I7497" s="209" t="s">
        <v>12917</v>
      </c>
      <c r="J7497" s="209" t="s">
        <v>5447</v>
      </c>
      <c r="K7497" s="211">
        <v>2678.62</v>
      </c>
      <c r="L7497" s="209" t="s">
        <v>12825</v>
      </c>
    </row>
    <row r="7498" spans="1:12" ht="13.5">
      <c r="A7498" s="209" t="s">
        <v>8833</v>
      </c>
      <c r="B7498" s="209" t="s">
        <v>12230</v>
      </c>
      <c r="C7498" s="209" t="s">
        <v>12509</v>
      </c>
      <c r="D7498" s="209" t="s">
        <v>12510</v>
      </c>
      <c r="E7498" s="210" t="s">
        <v>357</v>
      </c>
      <c r="F7498" s="209" t="s">
        <v>357</v>
      </c>
      <c r="G7498" s="209">
        <v>101412</v>
      </c>
      <c r="H7498" s="209" t="s">
        <v>13170</v>
      </c>
      <c r="I7498" s="209" t="s">
        <v>12917</v>
      </c>
      <c r="J7498" s="209" t="s">
        <v>5447</v>
      </c>
      <c r="K7498" s="211">
        <v>3976.17</v>
      </c>
      <c r="L7498" s="209" t="s">
        <v>12825</v>
      </c>
    </row>
    <row r="7499" spans="1:12" ht="13.5">
      <c r="A7499" s="209" t="s">
        <v>8833</v>
      </c>
      <c r="B7499" s="209" t="s">
        <v>12230</v>
      </c>
      <c r="C7499" s="209" t="s">
        <v>12509</v>
      </c>
      <c r="D7499" s="209" t="s">
        <v>12510</v>
      </c>
      <c r="E7499" s="210" t="s">
        <v>357</v>
      </c>
      <c r="F7499" s="209" t="s">
        <v>357</v>
      </c>
      <c r="G7499" s="209">
        <v>101413</v>
      </c>
      <c r="H7499" s="209" t="s">
        <v>12853</v>
      </c>
      <c r="I7499" s="209" t="s">
        <v>12917</v>
      </c>
      <c r="J7499" s="209" t="s">
        <v>5447</v>
      </c>
      <c r="K7499" s="211">
        <v>3637.42</v>
      </c>
      <c r="L7499" s="209" t="s">
        <v>12825</v>
      </c>
    </row>
    <row r="7500" spans="1:12" ht="13.5">
      <c r="A7500" s="209" t="s">
        <v>8833</v>
      </c>
      <c r="B7500" s="209" t="s">
        <v>12230</v>
      </c>
      <c r="C7500" s="209" t="s">
        <v>12509</v>
      </c>
      <c r="D7500" s="209" t="s">
        <v>12510</v>
      </c>
      <c r="E7500" s="210" t="s">
        <v>357</v>
      </c>
      <c r="F7500" s="209" t="s">
        <v>357</v>
      </c>
      <c r="G7500" s="209">
        <v>101414</v>
      </c>
      <c r="H7500" s="209" t="s">
        <v>13171</v>
      </c>
      <c r="I7500" s="209" t="s">
        <v>12917</v>
      </c>
      <c r="J7500" s="209" t="s">
        <v>5447</v>
      </c>
      <c r="K7500" s="211">
        <v>3883.36</v>
      </c>
      <c r="L7500" s="209" t="s">
        <v>12825</v>
      </c>
    </row>
    <row r="7501" spans="1:12" ht="13.5">
      <c r="A7501" s="209" t="s">
        <v>8833</v>
      </c>
      <c r="B7501" s="209" t="s">
        <v>12230</v>
      </c>
      <c r="C7501" s="209" t="s">
        <v>12509</v>
      </c>
      <c r="D7501" s="209" t="s">
        <v>12510</v>
      </c>
      <c r="E7501" s="210" t="s">
        <v>357</v>
      </c>
      <c r="F7501" s="209" t="s">
        <v>357</v>
      </c>
      <c r="G7501" s="209">
        <v>101415</v>
      </c>
      <c r="H7501" s="209" t="s">
        <v>13172</v>
      </c>
      <c r="I7501" s="209" t="s">
        <v>12917</v>
      </c>
      <c r="J7501" s="209" t="s">
        <v>5447</v>
      </c>
      <c r="K7501" s="211">
        <v>4028.9</v>
      </c>
      <c r="L7501" s="209" t="s">
        <v>12825</v>
      </c>
    </row>
    <row r="7502" spans="1:12" ht="13.5">
      <c r="A7502" s="209" t="s">
        <v>8833</v>
      </c>
      <c r="B7502" s="209" t="s">
        <v>12230</v>
      </c>
      <c r="C7502" s="209" t="s">
        <v>12509</v>
      </c>
      <c r="D7502" s="209" t="s">
        <v>12510</v>
      </c>
      <c r="E7502" s="210" t="s">
        <v>357</v>
      </c>
      <c r="F7502" s="209" t="s">
        <v>357</v>
      </c>
      <c r="G7502" s="209">
        <v>101416</v>
      </c>
      <c r="H7502" s="209" t="s">
        <v>13055</v>
      </c>
      <c r="I7502" s="209" t="s">
        <v>12917</v>
      </c>
      <c r="J7502" s="209" t="s">
        <v>5447</v>
      </c>
      <c r="K7502" s="211">
        <v>4207.08</v>
      </c>
      <c r="L7502" s="209" t="s">
        <v>12825</v>
      </c>
    </row>
    <row r="7503" spans="1:12" ht="13.5">
      <c r="A7503" s="209" t="s">
        <v>8833</v>
      </c>
      <c r="B7503" s="209" t="s">
        <v>12230</v>
      </c>
      <c r="C7503" s="209" t="s">
        <v>12509</v>
      </c>
      <c r="D7503" s="209" t="s">
        <v>12510</v>
      </c>
      <c r="E7503" s="210" t="s">
        <v>357</v>
      </c>
      <c r="F7503" s="209" t="s">
        <v>357</v>
      </c>
      <c r="G7503" s="209">
        <v>101417</v>
      </c>
      <c r="H7503" s="209" t="s">
        <v>13173</v>
      </c>
      <c r="I7503" s="209" t="s">
        <v>12917</v>
      </c>
      <c r="J7503" s="209" t="s">
        <v>5447</v>
      </c>
      <c r="K7503" s="211">
        <v>3551.65</v>
      </c>
      <c r="L7503" s="209" t="s">
        <v>12825</v>
      </c>
    </row>
    <row r="7504" spans="1:12" ht="13.5">
      <c r="A7504" s="209" t="s">
        <v>8833</v>
      </c>
      <c r="B7504" s="209" t="s">
        <v>12230</v>
      </c>
      <c r="C7504" s="209" t="s">
        <v>12509</v>
      </c>
      <c r="D7504" s="209" t="s">
        <v>12510</v>
      </c>
      <c r="E7504" s="210" t="s">
        <v>357</v>
      </c>
      <c r="F7504" s="209" t="s">
        <v>357</v>
      </c>
      <c r="G7504" s="209">
        <v>101418</v>
      </c>
      <c r="H7504" s="209" t="s">
        <v>13174</v>
      </c>
      <c r="I7504" s="209" t="s">
        <v>12917</v>
      </c>
      <c r="J7504" s="209" t="s">
        <v>5447</v>
      </c>
      <c r="K7504" s="211">
        <v>2806.59</v>
      </c>
      <c r="L7504" s="209" t="s">
        <v>12825</v>
      </c>
    </row>
    <row r="7505" spans="1:12" ht="13.5">
      <c r="A7505" s="209" t="s">
        <v>8833</v>
      </c>
      <c r="B7505" s="209" t="s">
        <v>12230</v>
      </c>
      <c r="C7505" s="209" t="s">
        <v>12509</v>
      </c>
      <c r="D7505" s="209" t="s">
        <v>12510</v>
      </c>
      <c r="E7505" s="210" t="s">
        <v>357</v>
      </c>
      <c r="F7505" s="209" t="s">
        <v>357</v>
      </c>
      <c r="G7505" s="209">
        <v>101419</v>
      </c>
      <c r="H7505" s="209" t="s">
        <v>13175</v>
      </c>
      <c r="I7505" s="209" t="s">
        <v>12917</v>
      </c>
      <c r="J7505" s="209" t="s">
        <v>5447</v>
      </c>
      <c r="K7505" s="211">
        <v>4188.74</v>
      </c>
      <c r="L7505" s="209" t="s">
        <v>12825</v>
      </c>
    </row>
    <row r="7506" spans="1:12" ht="13.5">
      <c r="A7506" s="209" t="s">
        <v>8833</v>
      </c>
      <c r="B7506" s="209" t="s">
        <v>12230</v>
      </c>
      <c r="C7506" s="209" t="s">
        <v>12509</v>
      </c>
      <c r="D7506" s="209" t="s">
        <v>12510</v>
      </c>
      <c r="E7506" s="210" t="s">
        <v>357</v>
      </c>
      <c r="F7506" s="209" t="s">
        <v>357</v>
      </c>
      <c r="G7506" s="209">
        <v>101420</v>
      </c>
      <c r="H7506" s="209" t="s">
        <v>13176</v>
      </c>
      <c r="I7506" s="209" t="s">
        <v>12917</v>
      </c>
      <c r="J7506" s="209" t="s">
        <v>5447</v>
      </c>
      <c r="K7506" s="211">
        <v>3749.35</v>
      </c>
      <c r="L7506" s="209" t="s">
        <v>12825</v>
      </c>
    </row>
    <row r="7507" spans="1:12" ht="13.5">
      <c r="A7507" s="209" t="s">
        <v>8833</v>
      </c>
      <c r="B7507" s="209" t="s">
        <v>12230</v>
      </c>
      <c r="C7507" s="209" t="s">
        <v>12509</v>
      </c>
      <c r="D7507" s="209" t="s">
        <v>12510</v>
      </c>
      <c r="E7507" s="210" t="s">
        <v>357</v>
      </c>
      <c r="F7507" s="209" t="s">
        <v>357</v>
      </c>
      <c r="G7507" s="209">
        <v>101421</v>
      </c>
      <c r="H7507" s="209" t="s">
        <v>13177</v>
      </c>
      <c r="I7507" s="209" t="s">
        <v>12917</v>
      </c>
      <c r="J7507" s="209" t="s">
        <v>5447</v>
      </c>
      <c r="K7507" s="211">
        <v>4339.22</v>
      </c>
      <c r="L7507" s="209" t="s">
        <v>12825</v>
      </c>
    </row>
    <row r="7508" spans="1:12" ht="13.5">
      <c r="A7508" s="209" t="s">
        <v>8833</v>
      </c>
      <c r="B7508" s="209" t="s">
        <v>12230</v>
      </c>
      <c r="C7508" s="209" t="s">
        <v>12509</v>
      </c>
      <c r="D7508" s="209" t="s">
        <v>12510</v>
      </c>
      <c r="E7508" s="210" t="s">
        <v>357</v>
      </c>
      <c r="F7508" s="209" t="s">
        <v>357</v>
      </c>
      <c r="G7508" s="209">
        <v>101422</v>
      </c>
      <c r="H7508" s="209" t="s">
        <v>13178</v>
      </c>
      <c r="I7508" s="209" t="s">
        <v>12917</v>
      </c>
      <c r="J7508" s="209" t="s">
        <v>5447</v>
      </c>
      <c r="K7508" s="211">
        <v>3154.83</v>
      </c>
      <c r="L7508" s="209" t="s">
        <v>12825</v>
      </c>
    </row>
    <row r="7509" spans="1:12" ht="13.5">
      <c r="A7509" s="209" t="s">
        <v>8833</v>
      </c>
      <c r="B7509" s="209" t="s">
        <v>12230</v>
      </c>
      <c r="C7509" s="209" t="s">
        <v>12509</v>
      </c>
      <c r="D7509" s="209" t="s">
        <v>12510</v>
      </c>
      <c r="E7509" s="210" t="s">
        <v>357</v>
      </c>
      <c r="F7509" s="209" t="s">
        <v>357</v>
      </c>
      <c r="G7509" s="209">
        <v>101423</v>
      </c>
      <c r="H7509" s="209" t="s">
        <v>13179</v>
      </c>
      <c r="I7509" s="209" t="s">
        <v>12917</v>
      </c>
      <c r="J7509" s="209" t="s">
        <v>5447</v>
      </c>
      <c r="K7509" s="211">
        <v>3441.19</v>
      </c>
      <c r="L7509" s="209" t="s">
        <v>12825</v>
      </c>
    </row>
    <row r="7510" spans="1:12" ht="13.5">
      <c r="A7510" s="209" t="s">
        <v>8833</v>
      </c>
      <c r="B7510" s="209" t="s">
        <v>12230</v>
      </c>
      <c r="C7510" s="209" t="s">
        <v>12509</v>
      </c>
      <c r="D7510" s="209" t="s">
        <v>12510</v>
      </c>
      <c r="E7510" s="210" t="s">
        <v>357</v>
      </c>
      <c r="F7510" s="209" t="s">
        <v>357</v>
      </c>
      <c r="G7510" s="209">
        <v>101424</v>
      </c>
      <c r="H7510" s="209" t="s">
        <v>13180</v>
      </c>
      <c r="I7510" s="209" t="s">
        <v>12917</v>
      </c>
      <c r="J7510" s="209" t="s">
        <v>5447</v>
      </c>
      <c r="K7510" s="211">
        <v>4028.04</v>
      </c>
      <c r="L7510" s="209" t="s">
        <v>12825</v>
      </c>
    </row>
    <row r="7511" spans="1:12" ht="13.5">
      <c r="A7511" s="209" t="s">
        <v>8833</v>
      </c>
      <c r="B7511" s="209" t="s">
        <v>12230</v>
      </c>
      <c r="C7511" s="209" t="s">
        <v>12509</v>
      </c>
      <c r="D7511" s="209" t="s">
        <v>12510</v>
      </c>
      <c r="E7511" s="210" t="s">
        <v>357</v>
      </c>
      <c r="F7511" s="209" t="s">
        <v>357</v>
      </c>
      <c r="G7511" s="209">
        <v>101425</v>
      </c>
      <c r="H7511" s="209" t="s">
        <v>13181</v>
      </c>
      <c r="I7511" s="209" t="s">
        <v>12917</v>
      </c>
      <c r="J7511" s="209" t="s">
        <v>5447</v>
      </c>
      <c r="K7511" s="211">
        <v>2029.81</v>
      </c>
      <c r="L7511" s="209" t="s">
        <v>12825</v>
      </c>
    </row>
    <row r="7512" spans="1:12" ht="13.5">
      <c r="A7512" s="209" t="s">
        <v>8833</v>
      </c>
      <c r="B7512" s="209" t="s">
        <v>12230</v>
      </c>
      <c r="C7512" s="209" t="s">
        <v>12509</v>
      </c>
      <c r="D7512" s="209" t="s">
        <v>12510</v>
      </c>
      <c r="E7512" s="210" t="s">
        <v>357</v>
      </c>
      <c r="F7512" s="209" t="s">
        <v>357</v>
      </c>
      <c r="G7512" s="209">
        <v>101426</v>
      </c>
      <c r="H7512" s="209" t="s">
        <v>13182</v>
      </c>
      <c r="I7512" s="209" t="s">
        <v>12917</v>
      </c>
      <c r="J7512" s="209" t="s">
        <v>5447</v>
      </c>
      <c r="K7512" s="211">
        <v>3253.03</v>
      </c>
      <c r="L7512" s="209" t="s">
        <v>12825</v>
      </c>
    </row>
    <row r="7513" spans="1:12" ht="13.5">
      <c r="A7513" s="209" t="s">
        <v>8833</v>
      </c>
      <c r="B7513" s="209" t="s">
        <v>12230</v>
      </c>
      <c r="C7513" s="209" t="s">
        <v>12509</v>
      </c>
      <c r="D7513" s="209" t="s">
        <v>12510</v>
      </c>
      <c r="E7513" s="210" t="s">
        <v>357</v>
      </c>
      <c r="F7513" s="209" t="s">
        <v>357</v>
      </c>
      <c r="G7513" s="209">
        <v>101427</v>
      </c>
      <c r="H7513" s="209" t="s">
        <v>12866</v>
      </c>
      <c r="I7513" s="209" t="s">
        <v>12917</v>
      </c>
      <c r="J7513" s="209" t="s">
        <v>5447</v>
      </c>
      <c r="K7513" s="211">
        <v>2897.15</v>
      </c>
      <c r="L7513" s="209" t="s">
        <v>12825</v>
      </c>
    </row>
    <row r="7514" spans="1:12" ht="13.5">
      <c r="A7514" s="209" t="s">
        <v>8833</v>
      </c>
      <c r="B7514" s="209" t="s">
        <v>12230</v>
      </c>
      <c r="C7514" s="209" t="s">
        <v>12509</v>
      </c>
      <c r="D7514" s="209" t="s">
        <v>12510</v>
      </c>
      <c r="E7514" s="210" t="s">
        <v>357</v>
      </c>
      <c r="F7514" s="209" t="s">
        <v>357</v>
      </c>
      <c r="G7514" s="209">
        <v>101428</v>
      </c>
      <c r="H7514" s="209" t="s">
        <v>13183</v>
      </c>
      <c r="I7514" s="209" t="s">
        <v>12917</v>
      </c>
      <c r="J7514" s="209" t="s">
        <v>5447</v>
      </c>
      <c r="K7514" s="211">
        <v>2822.19</v>
      </c>
      <c r="L7514" s="209" t="s">
        <v>12825</v>
      </c>
    </row>
    <row r="7515" spans="1:12" ht="13.5">
      <c r="A7515" s="209" t="s">
        <v>8833</v>
      </c>
      <c r="B7515" s="209" t="s">
        <v>12230</v>
      </c>
      <c r="C7515" s="209" t="s">
        <v>12509</v>
      </c>
      <c r="D7515" s="209" t="s">
        <v>12510</v>
      </c>
      <c r="E7515" s="210" t="s">
        <v>357</v>
      </c>
      <c r="F7515" s="209" t="s">
        <v>357</v>
      </c>
      <c r="G7515" s="209">
        <v>101429</v>
      </c>
      <c r="H7515" s="209" t="s">
        <v>13184</v>
      </c>
      <c r="I7515" s="209" t="s">
        <v>12917</v>
      </c>
      <c r="J7515" s="209" t="s">
        <v>5447</v>
      </c>
      <c r="K7515" s="211">
        <v>3008.09</v>
      </c>
      <c r="L7515" s="209" t="s">
        <v>12825</v>
      </c>
    </row>
    <row r="7516" spans="1:12" ht="13.5">
      <c r="A7516" s="209" t="s">
        <v>8833</v>
      </c>
      <c r="B7516" s="209" t="s">
        <v>12230</v>
      </c>
      <c r="C7516" s="209" t="s">
        <v>12509</v>
      </c>
      <c r="D7516" s="209" t="s">
        <v>12510</v>
      </c>
      <c r="E7516" s="210" t="s">
        <v>357</v>
      </c>
      <c r="F7516" s="209" t="s">
        <v>357</v>
      </c>
      <c r="G7516" s="209">
        <v>101430</v>
      </c>
      <c r="H7516" s="209" t="s">
        <v>13185</v>
      </c>
      <c r="I7516" s="209" t="s">
        <v>12917</v>
      </c>
      <c r="J7516" s="209" t="s">
        <v>5447</v>
      </c>
      <c r="K7516" s="211">
        <v>3391.82</v>
      </c>
      <c r="L7516" s="209" t="s">
        <v>12825</v>
      </c>
    </row>
    <row r="7517" spans="1:12" ht="13.5">
      <c r="A7517" s="209" t="s">
        <v>8833</v>
      </c>
      <c r="B7517" s="209" t="s">
        <v>12230</v>
      </c>
      <c r="C7517" s="209" t="s">
        <v>12509</v>
      </c>
      <c r="D7517" s="209" t="s">
        <v>12510</v>
      </c>
      <c r="E7517" s="210" t="s">
        <v>357</v>
      </c>
      <c r="F7517" s="209" t="s">
        <v>357</v>
      </c>
      <c r="G7517" s="209">
        <v>101431</v>
      </c>
      <c r="H7517" s="209" t="s">
        <v>12869</v>
      </c>
      <c r="I7517" s="209" t="s">
        <v>12917</v>
      </c>
      <c r="J7517" s="209" t="s">
        <v>5447</v>
      </c>
      <c r="K7517" s="211">
        <v>3650.95</v>
      </c>
      <c r="L7517" s="209" t="s">
        <v>12825</v>
      </c>
    </row>
    <row r="7518" spans="1:12" ht="13.5">
      <c r="A7518" s="209" t="s">
        <v>8833</v>
      </c>
      <c r="B7518" s="209" t="s">
        <v>12230</v>
      </c>
      <c r="C7518" s="209" t="s">
        <v>12509</v>
      </c>
      <c r="D7518" s="209" t="s">
        <v>12510</v>
      </c>
      <c r="E7518" s="210" t="s">
        <v>357</v>
      </c>
      <c r="F7518" s="209" t="s">
        <v>357</v>
      </c>
      <c r="G7518" s="209">
        <v>101432</v>
      </c>
      <c r="H7518" s="209" t="s">
        <v>13186</v>
      </c>
      <c r="I7518" s="209" t="s">
        <v>12917</v>
      </c>
      <c r="J7518" s="209" t="s">
        <v>5447</v>
      </c>
      <c r="K7518" s="211">
        <v>2845.57</v>
      </c>
      <c r="L7518" s="209" t="s">
        <v>12825</v>
      </c>
    </row>
    <row r="7519" spans="1:12" ht="13.5">
      <c r="A7519" s="209" t="s">
        <v>8833</v>
      </c>
      <c r="B7519" s="209" t="s">
        <v>12230</v>
      </c>
      <c r="C7519" s="209" t="s">
        <v>12509</v>
      </c>
      <c r="D7519" s="209" t="s">
        <v>12510</v>
      </c>
      <c r="E7519" s="210" t="s">
        <v>357</v>
      </c>
      <c r="F7519" s="209" t="s">
        <v>357</v>
      </c>
      <c r="G7519" s="209">
        <v>101433</v>
      </c>
      <c r="H7519" s="209" t="s">
        <v>12871</v>
      </c>
      <c r="I7519" s="209" t="s">
        <v>12917</v>
      </c>
      <c r="J7519" s="209" t="s">
        <v>5447</v>
      </c>
      <c r="K7519" s="211">
        <v>2857.05</v>
      </c>
      <c r="L7519" s="209" t="s">
        <v>12825</v>
      </c>
    </row>
    <row r="7520" spans="1:12" ht="13.5">
      <c r="A7520" s="209" t="s">
        <v>8833</v>
      </c>
      <c r="B7520" s="209" t="s">
        <v>12230</v>
      </c>
      <c r="C7520" s="209" t="s">
        <v>12509</v>
      </c>
      <c r="D7520" s="209" t="s">
        <v>12510</v>
      </c>
      <c r="E7520" s="210" t="s">
        <v>357</v>
      </c>
      <c r="F7520" s="209" t="s">
        <v>357</v>
      </c>
      <c r="G7520" s="209">
        <v>101434</v>
      </c>
      <c r="H7520" s="209" t="s">
        <v>13187</v>
      </c>
      <c r="I7520" s="209" t="s">
        <v>12917</v>
      </c>
      <c r="J7520" s="209" t="s">
        <v>5447</v>
      </c>
      <c r="K7520" s="211">
        <v>3347.38</v>
      </c>
      <c r="L7520" s="209" t="s">
        <v>12825</v>
      </c>
    </row>
    <row r="7521" spans="1:12" ht="13.5">
      <c r="A7521" s="209" t="s">
        <v>8833</v>
      </c>
      <c r="B7521" s="209" t="s">
        <v>12230</v>
      </c>
      <c r="C7521" s="209" t="s">
        <v>12509</v>
      </c>
      <c r="D7521" s="209" t="s">
        <v>12510</v>
      </c>
      <c r="E7521" s="210" t="s">
        <v>357</v>
      </c>
      <c r="F7521" s="209" t="s">
        <v>357</v>
      </c>
      <c r="G7521" s="209">
        <v>101435</v>
      </c>
      <c r="H7521" s="209" t="s">
        <v>13188</v>
      </c>
      <c r="I7521" s="209" t="s">
        <v>12917</v>
      </c>
      <c r="J7521" s="209" t="s">
        <v>5447</v>
      </c>
      <c r="K7521" s="211">
        <v>2962.24</v>
      </c>
      <c r="L7521" s="209" t="s">
        <v>12825</v>
      </c>
    </row>
    <row r="7522" spans="1:12" ht="13.5">
      <c r="A7522" s="209" t="s">
        <v>8833</v>
      </c>
      <c r="B7522" s="209" t="s">
        <v>12230</v>
      </c>
      <c r="C7522" s="209" t="s">
        <v>12509</v>
      </c>
      <c r="D7522" s="209" t="s">
        <v>12510</v>
      </c>
      <c r="E7522" s="210" t="s">
        <v>357</v>
      </c>
      <c r="F7522" s="209" t="s">
        <v>357</v>
      </c>
      <c r="G7522" s="209">
        <v>101436</v>
      </c>
      <c r="H7522" s="209" t="s">
        <v>12873</v>
      </c>
      <c r="I7522" s="209" t="s">
        <v>12917</v>
      </c>
      <c r="J7522" s="209" t="s">
        <v>5447</v>
      </c>
      <c r="K7522" s="211">
        <v>2490.38</v>
      </c>
      <c r="L7522" s="209" t="s">
        <v>12825</v>
      </c>
    </row>
    <row r="7523" spans="1:12" ht="13.5">
      <c r="A7523" s="209" t="s">
        <v>8833</v>
      </c>
      <c r="B7523" s="209" t="s">
        <v>12230</v>
      </c>
      <c r="C7523" s="209" t="s">
        <v>12509</v>
      </c>
      <c r="D7523" s="209" t="s">
        <v>12510</v>
      </c>
      <c r="E7523" s="210" t="s">
        <v>357</v>
      </c>
      <c r="F7523" s="209" t="s">
        <v>357</v>
      </c>
      <c r="G7523" s="209">
        <v>101437</v>
      </c>
      <c r="H7523" s="209" t="s">
        <v>13189</v>
      </c>
      <c r="I7523" s="209" t="s">
        <v>12917</v>
      </c>
      <c r="J7523" s="209" t="s">
        <v>5447</v>
      </c>
      <c r="K7523" s="211">
        <v>3436.79</v>
      </c>
      <c r="L7523" s="209" t="s">
        <v>12825</v>
      </c>
    </row>
    <row r="7524" spans="1:12" ht="13.5">
      <c r="A7524" s="209" t="s">
        <v>8833</v>
      </c>
      <c r="B7524" s="209" t="s">
        <v>12230</v>
      </c>
      <c r="C7524" s="209" t="s">
        <v>12509</v>
      </c>
      <c r="D7524" s="209" t="s">
        <v>12510</v>
      </c>
      <c r="E7524" s="210" t="s">
        <v>357</v>
      </c>
      <c r="F7524" s="209" t="s">
        <v>357</v>
      </c>
      <c r="G7524" s="209">
        <v>101438</v>
      </c>
      <c r="H7524" s="209" t="s">
        <v>12875</v>
      </c>
      <c r="I7524" s="209" t="s">
        <v>12917</v>
      </c>
      <c r="J7524" s="209" t="s">
        <v>5447</v>
      </c>
      <c r="K7524" s="211">
        <v>4045.38</v>
      </c>
      <c r="L7524" s="209" t="s">
        <v>12825</v>
      </c>
    </row>
    <row r="7525" spans="1:12" ht="13.5">
      <c r="A7525" s="209" t="s">
        <v>8833</v>
      </c>
      <c r="B7525" s="209" t="s">
        <v>12230</v>
      </c>
      <c r="C7525" s="209" t="s">
        <v>12509</v>
      </c>
      <c r="D7525" s="209" t="s">
        <v>12510</v>
      </c>
      <c r="E7525" s="210" t="s">
        <v>357</v>
      </c>
      <c r="F7525" s="209" t="s">
        <v>357</v>
      </c>
      <c r="G7525" s="209">
        <v>101439</v>
      </c>
      <c r="H7525" s="209" t="s">
        <v>12876</v>
      </c>
      <c r="I7525" s="209" t="s">
        <v>12917</v>
      </c>
      <c r="J7525" s="209" t="s">
        <v>5447</v>
      </c>
      <c r="K7525" s="211">
        <v>3157.45</v>
      </c>
      <c r="L7525" s="209" t="s">
        <v>12825</v>
      </c>
    </row>
    <row r="7526" spans="1:12" ht="13.5">
      <c r="A7526" s="209" t="s">
        <v>8833</v>
      </c>
      <c r="B7526" s="209" t="s">
        <v>12230</v>
      </c>
      <c r="C7526" s="209" t="s">
        <v>12509</v>
      </c>
      <c r="D7526" s="209" t="s">
        <v>12510</v>
      </c>
      <c r="E7526" s="210" t="s">
        <v>357</v>
      </c>
      <c r="F7526" s="209" t="s">
        <v>357</v>
      </c>
      <c r="G7526" s="209">
        <v>101440</v>
      </c>
      <c r="H7526" s="209" t="s">
        <v>13190</v>
      </c>
      <c r="I7526" s="209" t="s">
        <v>12917</v>
      </c>
      <c r="J7526" s="209" t="s">
        <v>5447</v>
      </c>
      <c r="K7526" s="211">
        <v>3523.73</v>
      </c>
      <c r="L7526" s="209" t="s">
        <v>12825</v>
      </c>
    </row>
    <row r="7527" spans="1:12" ht="13.5">
      <c r="A7527" s="209" t="s">
        <v>8833</v>
      </c>
      <c r="B7527" s="209" t="s">
        <v>12230</v>
      </c>
      <c r="C7527" s="209" t="s">
        <v>12509</v>
      </c>
      <c r="D7527" s="209" t="s">
        <v>12510</v>
      </c>
      <c r="E7527" s="210" t="s">
        <v>357</v>
      </c>
      <c r="F7527" s="209" t="s">
        <v>357</v>
      </c>
      <c r="G7527" s="209">
        <v>101441</v>
      </c>
      <c r="H7527" s="209" t="s">
        <v>12878</v>
      </c>
      <c r="I7527" s="209" t="s">
        <v>12917</v>
      </c>
      <c r="J7527" s="209" t="s">
        <v>5447</v>
      </c>
      <c r="K7527" s="211">
        <v>2956.69</v>
      </c>
      <c r="L7527" s="209" t="s">
        <v>12825</v>
      </c>
    </row>
    <row r="7528" spans="1:12" ht="13.5">
      <c r="A7528" s="209" t="s">
        <v>8833</v>
      </c>
      <c r="B7528" s="209" t="s">
        <v>12230</v>
      </c>
      <c r="C7528" s="209" t="s">
        <v>12509</v>
      </c>
      <c r="D7528" s="209" t="s">
        <v>12510</v>
      </c>
      <c r="E7528" s="210" t="s">
        <v>357</v>
      </c>
      <c r="F7528" s="209" t="s">
        <v>357</v>
      </c>
      <c r="G7528" s="209">
        <v>101442</v>
      </c>
      <c r="H7528" s="209" t="s">
        <v>13191</v>
      </c>
      <c r="I7528" s="209" t="s">
        <v>12917</v>
      </c>
      <c r="J7528" s="209" t="s">
        <v>5447</v>
      </c>
      <c r="K7528" s="211">
        <v>2979.63</v>
      </c>
      <c r="L7528" s="209" t="s">
        <v>12825</v>
      </c>
    </row>
    <row r="7529" spans="1:12" ht="13.5">
      <c r="A7529" s="209" t="s">
        <v>8833</v>
      </c>
      <c r="B7529" s="209" t="s">
        <v>12230</v>
      </c>
      <c r="C7529" s="209" t="s">
        <v>12509</v>
      </c>
      <c r="D7529" s="209" t="s">
        <v>12510</v>
      </c>
      <c r="E7529" s="210" t="s">
        <v>357</v>
      </c>
      <c r="F7529" s="209" t="s">
        <v>357</v>
      </c>
      <c r="G7529" s="209">
        <v>101443</v>
      </c>
      <c r="H7529" s="209" t="s">
        <v>12879</v>
      </c>
      <c r="I7529" s="209" t="s">
        <v>12917</v>
      </c>
      <c r="J7529" s="209" t="s">
        <v>5447</v>
      </c>
      <c r="K7529" s="211">
        <v>3132.48</v>
      </c>
      <c r="L7529" s="209" t="s">
        <v>12825</v>
      </c>
    </row>
    <row r="7530" spans="1:12" ht="13.5">
      <c r="A7530" s="209" t="s">
        <v>8833</v>
      </c>
      <c r="B7530" s="209" t="s">
        <v>12230</v>
      </c>
      <c r="C7530" s="209" t="s">
        <v>12509</v>
      </c>
      <c r="D7530" s="209" t="s">
        <v>12510</v>
      </c>
      <c r="E7530" s="210" t="s">
        <v>357</v>
      </c>
      <c r="F7530" s="209" t="s">
        <v>357</v>
      </c>
      <c r="G7530" s="209">
        <v>101444</v>
      </c>
      <c r="H7530" s="209" t="s">
        <v>12882</v>
      </c>
      <c r="I7530" s="209" t="s">
        <v>12917</v>
      </c>
      <c r="J7530" s="209" t="s">
        <v>5447</v>
      </c>
      <c r="K7530" s="211">
        <v>3883.36</v>
      </c>
      <c r="L7530" s="209" t="s">
        <v>12825</v>
      </c>
    </row>
    <row r="7531" spans="1:12" ht="13.5">
      <c r="A7531" s="209" t="s">
        <v>8833</v>
      </c>
      <c r="B7531" s="209" t="s">
        <v>12230</v>
      </c>
      <c r="C7531" s="209" t="s">
        <v>12509</v>
      </c>
      <c r="D7531" s="209" t="s">
        <v>12510</v>
      </c>
      <c r="E7531" s="210" t="s">
        <v>357</v>
      </c>
      <c r="F7531" s="209" t="s">
        <v>357</v>
      </c>
      <c r="G7531" s="209">
        <v>101445</v>
      </c>
      <c r="H7531" s="209" t="s">
        <v>158</v>
      </c>
      <c r="I7531" s="209" t="s">
        <v>12917</v>
      </c>
      <c r="J7531" s="209" t="s">
        <v>5447</v>
      </c>
      <c r="K7531" s="211">
        <v>3897.98</v>
      </c>
      <c r="L7531" s="209" t="s">
        <v>12825</v>
      </c>
    </row>
    <row r="7532" spans="1:12" ht="13.5">
      <c r="A7532" s="209" t="s">
        <v>8833</v>
      </c>
      <c r="B7532" s="209" t="s">
        <v>12230</v>
      </c>
      <c r="C7532" s="209" t="s">
        <v>12509</v>
      </c>
      <c r="D7532" s="209" t="s">
        <v>12510</v>
      </c>
      <c r="E7532" s="210" t="s">
        <v>357</v>
      </c>
      <c r="F7532" s="209" t="s">
        <v>357</v>
      </c>
      <c r="G7532" s="209">
        <v>101446</v>
      </c>
      <c r="H7532" s="209" t="s">
        <v>12883</v>
      </c>
      <c r="I7532" s="209" t="s">
        <v>12917</v>
      </c>
      <c r="J7532" s="209" t="s">
        <v>5447</v>
      </c>
      <c r="K7532" s="211">
        <v>4135.8599999999997</v>
      </c>
      <c r="L7532" s="209" t="s">
        <v>12825</v>
      </c>
    </row>
    <row r="7533" spans="1:12" ht="13.5">
      <c r="A7533" s="209" t="s">
        <v>8833</v>
      </c>
      <c r="B7533" s="209" t="s">
        <v>12230</v>
      </c>
      <c r="C7533" s="209" t="s">
        <v>12509</v>
      </c>
      <c r="D7533" s="209" t="s">
        <v>12510</v>
      </c>
      <c r="E7533" s="210" t="s">
        <v>357</v>
      </c>
      <c r="F7533" s="209" t="s">
        <v>357</v>
      </c>
      <c r="G7533" s="209">
        <v>101447</v>
      </c>
      <c r="H7533" s="209" t="s">
        <v>12884</v>
      </c>
      <c r="I7533" s="209" t="s">
        <v>12917</v>
      </c>
      <c r="J7533" s="209" t="s">
        <v>5447</v>
      </c>
      <c r="K7533" s="211">
        <v>4051.81</v>
      </c>
      <c r="L7533" s="209" t="s">
        <v>12825</v>
      </c>
    </row>
    <row r="7534" spans="1:12" ht="13.5">
      <c r="A7534" s="209" t="s">
        <v>8833</v>
      </c>
      <c r="B7534" s="209" t="s">
        <v>12230</v>
      </c>
      <c r="C7534" s="209" t="s">
        <v>12509</v>
      </c>
      <c r="D7534" s="209" t="s">
        <v>12510</v>
      </c>
      <c r="E7534" s="210" t="s">
        <v>357</v>
      </c>
      <c r="F7534" s="209" t="s">
        <v>357</v>
      </c>
      <c r="G7534" s="209">
        <v>101448</v>
      </c>
      <c r="H7534" s="209" t="s">
        <v>12885</v>
      </c>
      <c r="I7534" s="209" t="s">
        <v>12917</v>
      </c>
      <c r="J7534" s="209" t="s">
        <v>5447</v>
      </c>
      <c r="K7534" s="211">
        <v>4135.8599999999997</v>
      </c>
      <c r="L7534" s="209" t="s">
        <v>12825</v>
      </c>
    </row>
    <row r="7535" spans="1:12" ht="13.5">
      <c r="A7535" s="209" t="s">
        <v>8833</v>
      </c>
      <c r="B7535" s="209" t="s">
        <v>12230</v>
      </c>
      <c r="C7535" s="209" t="s">
        <v>12509</v>
      </c>
      <c r="D7535" s="209" t="s">
        <v>12510</v>
      </c>
      <c r="E7535" s="210" t="s">
        <v>357</v>
      </c>
      <c r="F7535" s="209" t="s">
        <v>357</v>
      </c>
      <c r="G7535" s="209">
        <v>101449</v>
      </c>
      <c r="H7535" s="209" t="s">
        <v>13192</v>
      </c>
      <c r="I7535" s="209" t="s">
        <v>12917</v>
      </c>
      <c r="J7535" s="209" t="s">
        <v>5447</v>
      </c>
      <c r="K7535" s="211">
        <v>2853.46</v>
      </c>
      <c r="L7535" s="209" t="s">
        <v>12825</v>
      </c>
    </row>
    <row r="7536" spans="1:12" ht="13.5">
      <c r="A7536" s="209" t="s">
        <v>8833</v>
      </c>
      <c r="B7536" s="209" t="s">
        <v>12230</v>
      </c>
      <c r="C7536" s="209" t="s">
        <v>12509</v>
      </c>
      <c r="D7536" s="209" t="s">
        <v>12510</v>
      </c>
      <c r="E7536" s="210" t="s">
        <v>357</v>
      </c>
      <c r="F7536" s="209" t="s">
        <v>357</v>
      </c>
      <c r="G7536" s="209">
        <v>101450</v>
      </c>
      <c r="H7536" s="209" t="s">
        <v>12887</v>
      </c>
      <c r="I7536" s="209" t="s">
        <v>12917</v>
      </c>
      <c r="J7536" s="209" t="s">
        <v>5447</v>
      </c>
      <c r="K7536" s="211">
        <v>2622.58</v>
      </c>
      <c r="L7536" s="209" t="s">
        <v>12825</v>
      </c>
    </row>
    <row r="7537" spans="1:12" ht="13.5">
      <c r="A7537" s="209" t="s">
        <v>8833</v>
      </c>
      <c r="B7537" s="209" t="s">
        <v>12230</v>
      </c>
      <c r="C7537" s="209" t="s">
        <v>12509</v>
      </c>
      <c r="D7537" s="209" t="s">
        <v>12510</v>
      </c>
      <c r="E7537" s="210" t="s">
        <v>357</v>
      </c>
      <c r="F7537" s="209" t="s">
        <v>357</v>
      </c>
      <c r="G7537" s="209">
        <v>101451</v>
      </c>
      <c r="H7537" s="209" t="s">
        <v>12888</v>
      </c>
      <c r="I7537" s="209" t="s">
        <v>12917</v>
      </c>
      <c r="J7537" s="209" t="s">
        <v>5447</v>
      </c>
      <c r="K7537" s="211">
        <v>3876.04</v>
      </c>
      <c r="L7537" s="209" t="s">
        <v>12825</v>
      </c>
    </row>
    <row r="7538" spans="1:12" ht="13.5">
      <c r="A7538" s="209" t="s">
        <v>8833</v>
      </c>
      <c r="B7538" s="209" t="s">
        <v>12230</v>
      </c>
      <c r="C7538" s="209" t="s">
        <v>12509</v>
      </c>
      <c r="D7538" s="209" t="s">
        <v>12510</v>
      </c>
      <c r="E7538" s="210" t="s">
        <v>357</v>
      </c>
      <c r="F7538" s="209" t="s">
        <v>357</v>
      </c>
      <c r="G7538" s="209">
        <v>101452</v>
      </c>
      <c r="H7538" s="209" t="s">
        <v>13193</v>
      </c>
      <c r="I7538" s="209" t="s">
        <v>12917</v>
      </c>
      <c r="J7538" s="209" t="s">
        <v>5447</v>
      </c>
      <c r="K7538" s="211">
        <v>3120.92</v>
      </c>
      <c r="L7538" s="209" t="s">
        <v>12825</v>
      </c>
    </row>
    <row r="7539" spans="1:12" ht="13.5">
      <c r="A7539" s="209" t="s">
        <v>8833</v>
      </c>
      <c r="B7539" s="209" t="s">
        <v>12230</v>
      </c>
      <c r="C7539" s="209" t="s">
        <v>12509</v>
      </c>
      <c r="D7539" s="209" t="s">
        <v>12510</v>
      </c>
      <c r="E7539" s="210" t="s">
        <v>357</v>
      </c>
      <c r="F7539" s="209" t="s">
        <v>357</v>
      </c>
      <c r="G7539" s="209">
        <v>101453</v>
      </c>
      <c r="H7539" s="209" t="s">
        <v>12889</v>
      </c>
      <c r="I7539" s="209" t="s">
        <v>12917</v>
      </c>
      <c r="J7539" s="209" t="s">
        <v>5447</v>
      </c>
      <c r="K7539" s="211">
        <v>4034.83</v>
      </c>
      <c r="L7539" s="209" t="s">
        <v>12825</v>
      </c>
    </row>
    <row r="7540" spans="1:12" ht="13.5">
      <c r="A7540" s="209" t="s">
        <v>8833</v>
      </c>
      <c r="B7540" s="209" t="s">
        <v>12230</v>
      </c>
      <c r="C7540" s="209" t="s">
        <v>12509</v>
      </c>
      <c r="D7540" s="209" t="s">
        <v>12510</v>
      </c>
      <c r="E7540" s="210" t="s">
        <v>357</v>
      </c>
      <c r="F7540" s="209" t="s">
        <v>357</v>
      </c>
      <c r="G7540" s="209">
        <v>101454</v>
      </c>
      <c r="H7540" s="209" t="s">
        <v>13194</v>
      </c>
      <c r="I7540" s="209" t="s">
        <v>12917</v>
      </c>
      <c r="J7540" s="209" t="s">
        <v>5447</v>
      </c>
      <c r="K7540" s="211">
        <v>4542.2299999999996</v>
      </c>
      <c r="L7540" s="209" t="s">
        <v>12825</v>
      </c>
    </row>
    <row r="7541" spans="1:12" ht="13.5">
      <c r="A7541" s="209" t="s">
        <v>8833</v>
      </c>
      <c r="B7541" s="209" t="s">
        <v>12230</v>
      </c>
      <c r="C7541" s="209" t="s">
        <v>12509</v>
      </c>
      <c r="D7541" s="209" t="s">
        <v>12510</v>
      </c>
      <c r="E7541" s="210" t="s">
        <v>357</v>
      </c>
      <c r="F7541" s="209" t="s">
        <v>357</v>
      </c>
      <c r="G7541" s="209">
        <v>101455</v>
      </c>
      <c r="H7541" s="209" t="s">
        <v>12891</v>
      </c>
      <c r="I7541" s="209" t="s">
        <v>12917</v>
      </c>
      <c r="J7541" s="209" t="s">
        <v>5447</v>
      </c>
      <c r="K7541" s="211">
        <v>3842.77</v>
      </c>
      <c r="L7541" s="209" t="s">
        <v>12825</v>
      </c>
    </row>
    <row r="7542" spans="1:12" ht="13.5">
      <c r="A7542" s="209" t="s">
        <v>8833</v>
      </c>
      <c r="B7542" s="209" t="s">
        <v>12230</v>
      </c>
      <c r="C7542" s="209" t="s">
        <v>12509</v>
      </c>
      <c r="D7542" s="209" t="s">
        <v>12510</v>
      </c>
      <c r="E7542" s="210" t="s">
        <v>357</v>
      </c>
      <c r="F7542" s="209" t="s">
        <v>357</v>
      </c>
      <c r="G7542" s="209">
        <v>101456</v>
      </c>
      <c r="H7542" s="209" t="s">
        <v>13195</v>
      </c>
      <c r="I7542" s="209" t="s">
        <v>12917</v>
      </c>
      <c r="J7542" s="209" t="s">
        <v>5447</v>
      </c>
      <c r="K7542" s="211">
        <v>4353.6000000000004</v>
      </c>
      <c r="L7542" s="209" t="s">
        <v>12825</v>
      </c>
    </row>
    <row r="7543" spans="1:12" ht="13.5">
      <c r="A7543" s="209" t="s">
        <v>8833</v>
      </c>
      <c r="B7543" s="209" t="s">
        <v>12230</v>
      </c>
      <c r="C7543" s="209" t="s">
        <v>12509</v>
      </c>
      <c r="D7543" s="209" t="s">
        <v>12510</v>
      </c>
      <c r="E7543" s="210" t="s">
        <v>357</v>
      </c>
      <c r="F7543" s="209" t="s">
        <v>357</v>
      </c>
      <c r="G7543" s="209">
        <v>101457</v>
      </c>
      <c r="H7543" s="209" t="s">
        <v>13196</v>
      </c>
      <c r="I7543" s="209" t="s">
        <v>12917</v>
      </c>
      <c r="J7543" s="209" t="s">
        <v>5447</v>
      </c>
      <c r="K7543" s="211">
        <v>4596.3</v>
      </c>
      <c r="L7543" s="209" t="s">
        <v>12825</v>
      </c>
    </row>
    <row r="7544" spans="1:12" ht="13.5">
      <c r="A7544" s="209" t="s">
        <v>8833</v>
      </c>
      <c r="B7544" s="209" t="s">
        <v>12230</v>
      </c>
      <c r="C7544" s="209" t="s">
        <v>12509</v>
      </c>
      <c r="D7544" s="209" t="s">
        <v>12510</v>
      </c>
      <c r="E7544" s="210" t="s">
        <v>357</v>
      </c>
      <c r="F7544" s="209" t="s">
        <v>357</v>
      </c>
      <c r="G7544" s="209">
        <v>101458</v>
      </c>
      <c r="H7544" s="209" t="s">
        <v>13197</v>
      </c>
      <c r="I7544" s="209" t="s">
        <v>12917</v>
      </c>
      <c r="J7544" s="209" t="s">
        <v>5447</v>
      </c>
      <c r="K7544" s="211">
        <v>3808.32</v>
      </c>
      <c r="L7544" s="209" t="s">
        <v>12825</v>
      </c>
    </row>
    <row r="7545" spans="1:12" ht="13.5">
      <c r="A7545" s="209" t="s">
        <v>8833</v>
      </c>
      <c r="B7545" s="209" t="s">
        <v>12230</v>
      </c>
      <c r="C7545" s="209" t="s">
        <v>12509</v>
      </c>
      <c r="D7545" s="209" t="s">
        <v>12510</v>
      </c>
      <c r="E7545" s="210" t="s">
        <v>357</v>
      </c>
      <c r="F7545" s="209" t="s">
        <v>357</v>
      </c>
      <c r="G7545" s="209">
        <v>101459</v>
      </c>
      <c r="H7545" s="209" t="s">
        <v>12896</v>
      </c>
      <c r="I7545" s="209" t="s">
        <v>12917</v>
      </c>
      <c r="J7545" s="209" t="s">
        <v>5447</v>
      </c>
      <c r="K7545" s="211">
        <v>3483.31</v>
      </c>
      <c r="L7545" s="209" t="s">
        <v>12825</v>
      </c>
    </row>
    <row r="7546" spans="1:12" ht="13.5">
      <c r="A7546" s="209" t="s">
        <v>8833</v>
      </c>
      <c r="B7546" s="209" t="s">
        <v>12230</v>
      </c>
      <c r="C7546" s="209" t="s">
        <v>12509</v>
      </c>
      <c r="D7546" s="209" t="s">
        <v>12510</v>
      </c>
      <c r="E7546" s="210" t="s">
        <v>357</v>
      </c>
      <c r="F7546" s="209" t="s">
        <v>357</v>
      </c>
      <c r="G7546" s="209">
        <v>101460</v>
      </c>
      <c r="H7546" s="209" t="s">
        <v>13036</v>
      </c>
      <c r="I7546" s="209" t="s">
        <v>12917</v>
      </c>
      <c r="J7546" s="209" t="s">
        <v>5447</v>
      </c>
      <c r="K7546" s="211">
        <v>3093.68</v>
      </c>
      <c r="L7546" s="209" t="s">
        <v>12825</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2F20A-63C5-45A0-8224-482F8E06CF27}">
  <dimension ref="A1:E4951"/>
  <sheetViews>
    <sheetView workbookViewId="0">
      <selection activeCell="E8" sqref="E8:E4949"/>
    </sheetView>
  </sheetViews>
  <sheetFormatPr defaultRowHeight="12.75"/>
  <cols>
    <col min="1" max="1" width="10.5703125" style="206" customWidth="1"/>
    <col min="2" max="2" width="78.140625" style="206" customWidth="1"/>
    <col min="3" max="3" width="21.140625" style="206" customWidth="1"/>
    <col min="4" max="4" width="18.7109375" style="206" customWidth="1"/>
    <col min="5" max="5" width="22.28515625" style="206" customWidth="1"/>
    <col min="6" max="256" width="9.140625" style="206"/>
    <col min="257" max="257" width="10.5703125" style="206" customWidth="1"/>
    <col min="258" max="258" width="78.140625" style="206" customWidth="1"/>
    <col min="259" max="259" width="21.140625" style="206" customWidth="1"/>
    <col min="260" max="260" width="18.7109375" style="206" customWidth="1"/>
    <col min="261" max="261" width="22.28515625" style="206" customWidth="1"/>
    <col min="262" max="512" width="9.140625" style="206"/>
    <col min="513" max="513" width="10.5703125" style="206" customWidth="1"/>
    <col min="514" max="514" width="78.140625" style="206" customWidth="1"/>
    <col min="515" max="515" width="21.140625" style="206" customWidth="1"/>
    <col min="516" max="516" width="18.7109375" style="206" customWidth="1"/>
    <col min="517" max="517" width="22.28515625" style="206" customWidth="1"/>
    <col min="518" max="768" width="9.140625" style="206"/>
    <col min="769" max="769" width="10.5703125" style="206" customWidth="1"/>
    <col min="770" max="770" width="78.140625" style="206" customWidth="1"/>
    <col min="771" max="771" width="21.140625" style="206" customWidth="1"/>
    <col min="772" max="772" width="18.7109375" style="206" customWidth="1"/>
    <col min="773" max="773" width="22.28515625" style="206" customWidth="1"/>
    <col min="774" max="1024" width="9.140625" style="206"/>
    <col min="1025" max="1025" width="10.5703125" style="206" customWidth="1"/>
    <col min="1026" max="1026" width="78.140625" style="206" customWidth="1"/>
    <col min="1027" max="1027" width="21.140625" style="206" customWidth="1"/>
    <col min="1028" max="1028" width="18.7109375" style="206" customWidth="1"/>
    <col min="1029" max="1029" width="22.28515625" style="206" customWidth="1"/>
    <col min="1030" max="1280" width="9.140625" style="206"/>
    <col min="1281" max="1281" width="10.5703125" style="206" customWidth="1"/>
    <col min="1282" max="1282" width="78.140625" style="206" customWidth="1"/>
    <col min="1283" max="1283" width="21.140625" style="206" customWidth="1"/>
    <col min="1284" max="1284" width="18.7109375" style="206" customWidth="1"/>
    <col min="1285" max="1285" width="22.28515625" style="206" customWidth="1"/>
    <col min="1286" max="1536" width="9.140625" style="206"/>
    <col min="1537" max="1537" width="10.5703125" style="206" customWidth="1"/>
    <col min="1538" max="1538" width="78.140625" style="206" customWidth="1"/>
    <col min="1539" max="1539" width="21.140625" style="206" customWidth="1"/>
    <col min="1540" max="1540" width="18.7109375" style="206" customWidth="1"/>
    <col min="1541" max="1541" width="22.28515625" style="206" customWidth="1"/>
    <col min="1542" max="1792" width="9.140625" style="206"/>
    <col min="1793" max="1793" width="10.5703125" style="206" customWidth="1"/>
    <col min="1794" max="1794" width="78.140625" style="206" customWidth="1"/>
    <col min="1795" max="1795" width="21.140625" style="206" customWidth="1"/>
    <col min="1796" max="1796" width="18.7109375" style="206" customWidth="1"/>
    <col min="1797" max="1797" width="22.28515625" style="206" customWidth="1"/>
    <col min="1798" max="2048" width="9.140625" style="206"/>
    <col min="2049" max="2049" width="10.5703125" style="206" customWidth="1"/>
    <col min="2050" max="2050" width="78.140625" style="206" customWidth="1"/>
    <col min="2051" max="2051" width="21.140625" style="206" customWidth="1"/>
    <col min="2052" max="2052" width="18.7109375" style="206" customWidth="1"/>
    <col min="2053" max="2053" width="22.28515625" style="206" customWidth="1"/>
    <col min="2054" max="2304" width="9.140625" style="206"/>
    <col min="2305" max="2305" width="10.5703125" style="206" customWidth="1"/>
    <col min="2306" max="2306" width="78.140625" style="206" customWidth="1"/>
    <col min="2307" max="2307" width="21.140625" style="206" customWidth="1"/>
    <col min="2308" max="2308" width="18.7109375" style="206" customWidth="1"/>
    <col min="2309" max="2309" width="22.28515625" style="206" customWidth="1"/>
    <col min="2310" max="2560" width="9.140625" style="206"/>
    <col min="2561" max="2561" width="10.5703125" style="206" customWidth="1"/>
    <col min="2562" max="2562" width="78.140625" style="206" customWidth="1"/>
    <col min="2563" max="2563" width="21.140625" style="206" customWidth="1"/>
    <col min="2564" max="2564" width="18.7109375" style="206" customWidth="1"/>
    <col min="2565" max="2565" width="22.28515625" style="206" customWidth="1"/>
    <col min="2566" max="2816" width="9.140625" style="206"/>
    <col min="2817" max="2817" width="10.5703125" style="206" customWidth="1"/>
    <col min="2818" max="2818" width="78.140625" style="206" customWidth="1"/>
    <col min="2819" max="2819" width="21.140625" style="206" customWidth="1"/>
    <col min="2820" max="2820" width="18.7109375" style="206" customWidth="1"/>
    <col min="2821" max="2821" width="22.28515625" style="206" customWidth="1"/>
    <col min="2822" max="3072" width="9.140625" style="206"/>
    <col min="3073" max="3073" width="10.5703125" style="206" customWidth="1"/>
    <col min="3074" max="3074" width="78.140625" style="206" customWidth="1"/>
    <col min="3075" max="3075" width="21.140625" style="206" customWidth="1"/>
    <col min="3076" max="3076" width="18.7109375" style="206" customWidth="1"/>
    <col min="3077" max="3077" width="22.28515625" style="206" customWidth="1"/>
    <col min="3078" max="3328" width="9.140625" style="206"/>
    <col min="3329" max="3329" width="10.5703125" style="206" customWidth="1"/>
    <col min="3330" max="3330" width="78.140625" style="206" customWidth="1"/>
    <col min="3331" max="3331" width="21.140625" style="206" customWidth="1"/>
    <col min="3332" max="3332" width="18.7109375" style="206" customWidth="1"/>
    <col min="3333" max="3333" width="22.28515625" style="206" customWidth="1"/>
    <col min="3334" max="3584" width="9.140625" style="206"/>
    <col min="3585" max="3585" width="10.5703125" style="206" customWidth="1"/>
    <col min="3586" max="3586" width="78.140625" style="206" customWidth="1"/>
    <col min="3587" max="3587" width="21.140625" style="206" customWidth="1"/>
    <col min="3588" max="3588" width="18.7109375" style="206" customWidth="1"/>
    <col min="3589" max="3589" width="22.28515625" style="206" customWidth="1"/>
    <col min="3590" max="3840" width="9.140625" style="206"/>
    <col min="3841" max="3841" width="10.5703125" style="206" customWidth="1"/>
    <col min="3842" max="3842" width="78.140625" style="206" customWidth="1"/>
    <col min="3843" max="3843" width="21.140625" style="206" customWidth="1"/>
    <col min="3844" max="3844" width="18.7109375" style="206" customWidth="1"/>
    <col min="3845" max="3845" width="22.28515625" style="206" customWidth="1"/>
    <col min="3846" max="4096" width="9.140625" style="206"/>
    <col min="4097" max="4097" width="10.5703125" style="206" customWidth="1"/>
    <col min="4098" max="4098" width="78.140625" style="206" customWidth="1"/>
    <col min="4099" max="4099" width="21.140625" style="206" customWidth="1"/>
    <col min="4100" max="4100" width="18.7109375" style="206" customWidth="1"/>
    <col min="4101" max="4101" width="22.28515625" style="206" customWidth="1"/>
    <col min="4102" max="4352" width="9.140625" style="206"/>
    <col min="4353" max="4353" width="10.5703125" style="206" customWidth="1"/>
    <col min="4354" max="4354" width="78.140625" style="206" customWidth="1"/>
    <col min="4355" max="4355" width="21.140625" style="206" customWidth="1"/>
    <col min="4356" max="4356" width="18.7109375" style="206" customWidth="1"/>
    <col min="4357" max="4357" width="22.28515625" style="206" customWidth="1"/>
    <col min="4358" max="4608" width="9.140625" style="206"/>
    <col min="4609" max="4609" width="10.5703125" style="206" customWidth="1"/>
    <col min="4610" max="4610" width="78.140625" style="206" customWidth="1"/>
    <col min="4611" max="4611" width="21.140625" style="206" customWidth="1"/>
    <col min="4612" max="4612" width="18.7109375" style="206" customWidth="1"/>
    <col min="4613" max="4613" width="22.28515625" style="206" customWidth="1"/>
    <col min="4614" max="4864" width="9.140625" style="206"/>
    <col min="4865" max="4865" width="10.5703125" style="206" customWidth="1"/>
    <col min="4866" max="4866" width="78.140625" style="206" customWidth="1"/>
    <col min="4867" max="4867" width="21.140625" style="206" customWidth="1"/>
    <col min="4868" max="4868" width="18.7109375" style="206" customWidth="1"/>
    <col min="4869" max="4869" width="22.28515625" style="206" customWidth="1"/>
    <col min="4870" max="5120" width="9.140625" style="206"/>
    <col min="5121" max="5121" width="10.5703125" style="206" customWidth="1"/>
    <col min="5122" max="5122" width="78.140625" style="206" customWidth="1"/>
    <col min="5123" max="5123" width="21.140625" style="206" customWidth="1"/>
    <col min="5124" max="5124" width="18.7109375" style="206" customWidth="1"/>
    <col min="5125" max="5125" width="22.28515625" style="206" customWidth="1"/>
    <col min="5126" max="5376" width="9.140625" style="206"/>
    <col min="5377" max="5377" width="10.5703125" style="206" customWidth="1"/>
    <col min="5378" max="5378" width="78.140625" style="206" customWidth="1"/>
    <col min="5379" max="5379" width="21.140625" style="206" customWidth="1"/>
    <col min="5380" max="5380" width="18.7109375" style="206" customWidth="1"/>
    <col min="5381" max="5381" width="22.28515625" style="206" customWidth="1"/>
    <col min="5382" max="5632" width="9.140625" style="206"/>
    <col min="5633" max="5633" width="10.5703125" style="206" customWidth="1"/>
    <col min="5634" max="5634" width="78.140625" style="206" customWidth="1"/>
    <col min="5635" max="5635" width="21.140625" style="206" customWidth="1"/>
    <col min="5636" max="5636" width="18.7109375" style="206" customWidth="1"/>
    <col min="5637" max="5637" width="22.28515625" style="206" customWidth="1"/>
    <col min="5638" max="5888" width="9.140625" style="206"/>
    <col min="5889" max="5889" width="10.5703125" style="206" customWidth="1"/>
    <col min="5890" max="5890" width="78.140625" style="206" customWidth="1"/>
    <col min="5891" max="5891" width="21.140625" style="206" customWidth="1"/>
    <col min="5892" max="5892" width="18.7109375" style="206" customWidth="1"/>
    <col min="5893" max="5893" width="22.28515625" style="206" customWidth="1"/>
    <col min="5894" max="6144" width="9.140625" style="206"/>
    <col min="6145" max="6145" width="10.5703125" style="206" customWidth="1"/>
    <col min="6146" max="6146" width="78.140625" style="206" customWidth="1"/>
    <col min="6147" max="6147" width="21.140625" style="206" customWidth="1"/>
    <col min="6148" max="6148" width="18.7109375" style="206" customWidth="1"/>
    <col min="6149" max="6149" width="22.28515625" style="206" customWidth="1"/>
    <col min="6150" max="6400" width="9.140625" style="206"/>
    <col min="6401" max="6401" width="10.5703125" style="206" customWidth="1"/>
    <col min="6402" max="6402" width="78.140625" style="206" customWidth="1"/>
    <col min="6403" max="6403" width="21.140625" style="206" customWidth="1"/>
    <col min="6404" max="6404" width="18.7109375" style="206" customWidth="1"/>
    <col min="6405" max="6405" width="22.28515625" style="206" customWidth="1"/>
    <col min="6406" max="6656" width="9.140625" style="206"/>
    <col min="6657" max="6657" width="10.5703125" style="206" customWidth="1"/>
    <col min="6658" max="6658" width="78.140625" style="206" customWidth="1"/>
    <col min="6659" max="6659" width="21.140625" style="206" customWidth="1"/>
    <col min="6660" max="6660" width="18.7109375" style="206" customWidth="1"/>
    <col min="6661" max="6661" width="22.28515625" style="206" customWidth="1"/>
    <col min="6662" max="6912" width="9.140625" style="206"/>
    <col min="6913" max="6913" width="10.5703125" style="206" customWidth="1"/>
    <col min="6914" max="6914" width="78.140625" style="206" customWidth="1"/>
    <col min="6915" max="6915" width="21.140625" style="206" customWidth="1"/>
    <col min="6916" max="6916" width="18.7109375" style="206" customWidth="1"/>
    <col min="6917" max="6917" width="22.28515625" style="206" customWidth="1"/>
    <col min="6918" max="7168" width="9.140625" style="206"/>
    <col min="7169" max="7169" width="10.5703125" style="206" customWidth="1"/>
    <col min="7170" max="7170" width="78.140625" style="206" customWidth="1"/>
    <col min="7171" max="7171" width="21.140625" style="206" customWidth="1"/>
    <col min="7172" max="7172" width="18.7109375" style="206" customWidth="1"/>
    <col min="7173" max="7173" width="22.28515625" style="206" customWidth="1"/>
    <col min="7174" max="7424" width="9.140625" style="206"/>
    <col min="7425" max="7425" width="10.5703125" style="206" customWidth="1"/>
    <col min="7426" max="7426" width="78.140625" style="206" customWidth="1"/>
    <col min="7427" max="7427" width="21.140625" style="206" customWidth="1"/>
    <col min="7428" max="7428" width="18.7109375" style="206" customWidth="1"/>
    <col min="7429" max="7429" width="22.28515625" style="206" customWidth="1"/>
    <col min="7430" max="7680" width="9.140625" style="206"/>
    <col min="7681" max="7681" width="10.5703125" style="206" customWidth="1"/>
    <col min="7682" max="7682" width="78.140625" style="206" customWidth="1"/>
    <col min="7683" max="7683" width="21.140625" style="206" customWidth="1"/>
    <col min="7684" max="7684" width="18.7109375" style="206" customWidth="1"/>
    <col min="7685" max="7685" width="22.28515625" style="206" customWidth="1"/>
    <col min="7686" max="7936" width="9.140625" style="206"/>
    <col min="7937" max="7937" width="10.5703125" style="206" customWidth="1"/>
    <col min="7938" max="7938" width="78.140625" style="206" customWidth="1"/>
    <col min="7939" max="7939" width="21.140625" style="206" customWidth="1"/>
    <col min="7940" max="7940" width="18.7109375" style="206" customWidth="1"/>
    <col min="7941" max="7941" width="22.28515625" style="206" customWidth="1"/>
    <col min="7942" max="8192" width="9.140625" style="206"/>
    <col min="8193" max="8193" width="10.5703125" style="206" customWidth="1"/>
    <col min="8194" max="8194" width="78.140625" style="206" customWidth="1"/>
    <col min="8195" max="8195" width="21.140625" style="206" customWidth="1"/>
    <col min="8196" max="8196" width="18.7109375" style="206" customWidth="1"/>
    <col min="8197" max="8197" width="22.28515625" style="206" customWidth="1"/>
    <col min="8198" max="8448" width="9.140625" style="206"/>
    <col min="8449" max="8449" width="10.5703125" style="206" customWidth="1"/>
    <col min="8450" max="8450" width="78.140625" style="206" customWidth="1"/>
    <col min="8451" max="8451" width="21.140625" style="206" customWidth="1"/>
    <col min="8452" max="8452" width="18.7109375" style="206" customWidth="1"/>
    <col min="8453" max="8453" width="22.28515625" style="206" customWidth="1"/>
    <col min="8454" max="8704" width="9.140625" style="206"/>
    <col min="8705" max="8705" width="10.5703125" style="206" customWidth="1"/>
    <col min="8706" max="8706" width="78.140625" style="206" customWidth="1"/>
    <col min="8707" max="8707" width="21.140625" style="206" customWidth="1"/>
    <col min="8708" max="8708" width="18.7109375" style="206" customWidth="1"/>
    <col min="8709" max="8709" width="22.28515625" style="206" customWidth="1"/>
    <col min="8710" max="8960" width="9.140625" style="206"/>
    <col min="8961" max="8961" width="10.5703125" style="206" customWidth="1"/>
    <col min="8962" max="8962" width="78.140625" style="206" customWidth="1"/>
    <col min="8963" max="8963" width="21.140625" style="206" customWidth="1"/>
    <col min="8964" max="8964" width="18.7109375" style="206" customWidth="1"/>
    <col min="8965" max="8965" width="22.28515625" style="206" customWidth="1"/>
    <col min="8966" max="9216" width="9.140625" style="206"/>
    <col min="9217" max="9217" width="10.5703125" style="206" customWidth="1"/>
    <col min="9218" max="9218" width="78.140625" style="206" customWidth="1"/>
    <col min="9219" max="9219" width="21.140625" style="206" customWidth="1"/>
    <col min="9220" max="9220" width="18.7109375" style="206" customWidth="1"/>
    <col min="9221" max="9221" width="22.28515625" style="206" customWidth="1"/>
    <col min="9222" max="9472" width="9.140625" style="206"/>
    <col min="9473" max="9473" width="10.5703125" style="206" customWidth="1"/>
    <col min="9474" max="9474" width="78.140625" style="206" customWidth="1"/>
    <col min="9475" max="9475" width="21.140625" style="206" customWidth="1"/>
    <col min="9476" max="9476" width="18.7109375" style="206" customWidth="1"/>
    <col min="9477" max="9477" width="22.28515625" style="206" customWidth="1"/>
    <col min="9478" max="9728" width="9.140625" style="206"/>
    <col min="9729" max="9729" width="10.5703125" style="206" customWidth="1"/>
    <col min="9730" max="9730" width="78.140625" style="206" customWidth="1"/>
    <col min="9731" max="9731" width="21.140625" style="206" customWidth="1"/>
    <col min="9732" max="9732" width="18.7109375" style="206" customWidth="1"/>
    <col min="9733" max="9733" width="22.28515625" style="206" customWidth="1"/>
    <col min="9734" max="9984" width="9.140625" style="206"/>
    <col min="9985" max="9985" width="10.5703125" style="206" customWidth="1"/>
    <col min="9986" max="9986" width="78.140625" style="206" customWidth="1"/>
    <col min="9987" max="9987" width="21.140625" style="206" customWidth="1"/>
    <col min="9988" max="9988" width="18.7109375" style="206" customWidth="1"/>
    <col min="9989" max="9989" width="22.28515625" style="206" customWidth="1"/>
    <col min="9990" max="10240" width="9.140625" style="206"/>
    <col min="10241" max="10241" width="10.5703125" style="206" customWidth="1"/>
    <col min="10242" max="10242" width="78.140625" style="206" customWidth="1"/>
    <col min="10243" max="10243" width="21.140625" style="206" customWidth="1"/>
    <col min="10244" max="10244" width="18.7109375" style="206" customWidth="1"/>
    <col min="10245" max="10245" width="22.28515625" style="206" customWidth="1"/>
    <col min="10246" max="10496" width="9.140625" style="206"/>
    <col min="10497" max="10497" width="10.5703125" style="206" customWidth="1"/>
    <col min="10498" max="10498" width="78.140625" style="206" customWidth="1"/>
    <col min="10499" max="10499" width="21.140625" style="206" customWidth="1"/>
    <col min="10500" max="10500" width="18.7109375" style="206" customWidth="1"/>
    <col min="10501" max="10501" width="22.28515625" style="206" customWidth="1"/>
    <col min="10502" max="10752" width="9.140625" style="206"/>
    <col min="10753" max="10753" width="10.5703125" style="206" customWidth="1"/>
    <col min="10754" max="10754" width="78.140625" style="206" customWidth="1"/>
    <col min="10755" max="10755" width="21.140625" style="206" customWidth="1"/>
    <col min="10756" max="10756" width="18.7109375" style="206" customWidth="1"/>
    <col min="10757" max="10757" width="22.28515625" style="206" customWidth="1"/>
    <col min="10758" max="11008" width="9.140625" style="206"/>
    <col min="11009" max="11009" width="10.5703125" style="206" customWidth="1"/>
    <col min="11010" max="11010" width="78.140625" style="206" customWidth="1"/>
    <col min="11011" max="11011" width="21.140625" style="206" customWidth="1"/>
    <col min="11012" max="11012" width="18.7109375" style="206" customWidth="1"/>
    <col min="11013" max="11013" width="22.28515625" style="206" customWidth="1"/>
    <col min="11014" max="11264" width="9.140625" style="206"/>
    <col min="11265" max="11265" width="10.5703125" style="206" customWidth="1"/>
    <col min="11266" max="11266" width="78.140625" style="206" customWidth="1"/>
    <col min="11267" max="11267" width="21.140625" style="206" customWidth="1"/>
    <col min="11268" max="11268" width="18.7109375" style="206" customWidth="1"/>
    <col min="11269" max="11269" width="22.28515625" style="206" customWidth="1"/>
    <col min="11270" max="11520" width="9.140625" style="206"/>
    <col min="11521" max="11521" width="10.5703125" style="206" customWidth="1"/>
    <col min="11522" max="11522" width="78.140625" style="206" customWidth="1"/>
    <col min="11523" max="11523" width="21.140625" style="206" customWidth="1"/>
    <col min="11524" max="11524" width="18.7109375" style="206" customWidth="1"/>
    <col min="11525" max="11525" width="22.28515625" style="206" customWidth="1"/>
    <col min="11526" max="11776" width="9.140625" style="206"/>
    <col min="11777" max="11777" width="10.5703125" style="206" customWidth="1"/>
    <col min="11778" max="11778" width="78.140625" style="206" customWidth="1"/>
    <col min="11779" max="11779" width="21.140625" style="206" customWidth="1"/>
    <col min="11780" max="11780" width="18.7109375" style="206" customWidth="1"/>
    <col min="11781" max="11781" width="22.28515625" style="206" customWidth="1"/>
    <col min="11782" max="12032" width="9.140625" style="206"/>
    <col min="12033" max="12033" width="10.5703125" style="206" customWidth="1"/>
    <col min="12034" max="12034" width="78.140625" style="206" customWidth="1"/>
    <col min="12035" max="12035" width="21.140625" style="206" customWidth="1"/>
    <col min="12036" max="12036" width="18.7109375" style="206" customWidth="1"/>
    <col min="12037" max="12037" width="22.28515625" style="206" customWidth="1"/>
    <col min="12038" max="12288" width="9.140625" style="206"/>
    <col min="12289" max="12289" width="10.5703125" style="206" customWidth="1"/>
    <col min="12290" max="12290" width="78.140625" style="206" customWidth="1"/>
    <col min="12291" max="12291" width="21.140625" style="206" customWidth="1"/>
    <col min="12292" max="12292" width="18.7109375" style="206" customWidth="1"/>
    <col min="12293" max="12293" width="22.28515625" style="206" customWidth="1"/>
    <col min="12294" max="12544" width="9.140625" style="206"/>
    <col min="12545" max="12545" width="10.5703125" style="206" customWidth="1"/>
    <col min="12546" max="12546" width="78.140625" style="206" customWidth="1"/>
    <col min="12547" max="12547" width="21.140625" style="206" customWidth="1"/>
    <col min="12548" max="12548" width="18.7109375" style="206" customWidth="1"/>
    <col min="12549" max="12549" width="22.28515625" style="206" customWidth="1"/>
    <col min="12550" max="12800" width="9.140625" style="206"/>
    <col min="12801" max="12801" width="10.5703125" style="206" customWidth="1"/>
    <col min="12802" max="12802" width="78.140625" style="206" customWidth="1"/>
    <col min="12803" max="12803" width="21.140625" style="206" customWidth="1"/>
    <col min="12804" max="12804" width="18.7109375" style="206" customWidth="1"/>
    <col min="12805" max="12805" width="22.28515625" style="206" customWidth="1"/>
    <col min="12806" max="13056" width="9.140625" style="206"/>
    <col min="13057" max="13057" width="10.5703125" style="206" customWidth="1"/>
    <col min="13058" max="13058" width="78.140625" style="206" customWidth="1"/>
    <col min="13059" max="13059" width="21.140625" style="206" customWidth="1"/>
    <col min="13060" max="13060" width="18.7109375" style="206" customWidth="1"/>
    <col min="13061" max="13061" width="22.28515625" style="206" customWidth="1"/>
    <col min="13062" max="13312" width="9.140625" style="206"/>
    <col min="13313" max="13313" width="10.5703125" style="206" customWidth="1"/>
    <col min="13314" max="13314" width="78.140625" style="206" customWidth="1"/>
    <col min="13315" max="13315" width="21.140625" style="206" customWidth="1"/>
    <col min="13316" max="13316" width="18.7109375" style="206" customWidth="1"/>
    <col min="13317" max="13317" width="22.28515625" style="206" customWidth="1"/>
    <col min="13318" max="13568" width="9.140625" style="206"/>
    <col min="13569" max="13569" width="10.5703125" style="206" customWidth="1"/>
    <col min="13570" max="13570" width="78.140625" style="206" customWidth="1"/>
    <col min="13571" max="13571" width="21.140625" style="206" customWidth="1"/>
    <col min="13572" max="13572" width="18.7109375" style="206" customWidth="1"/>
    <col min="13573" max="13573" width="22.28515625" style="206" customWidth="1"/>
    <col min="13574" max="13824" width="9.140625" style="206"/>
    <col min="13825" max="13825" width="10.5703125" style="206" customWidth="1"/>
    <col min="13826" max="13826" width="78.140625" style="206" customWidth="1"/>
    <col min="13827" max="13827" width="21.140625" style="206" customWidth="1"/>
    <col min="13828" max="13828" width="18.7109375" style="206" customWidth="1"/>
    <col min="13829" max="13829" width="22.28515625" style="206" customWidth="1"/>
    <col min="13830" max="14080" width="9.140625" style="206"/>
    <col min="14081" max="14081" width="10.5703125" style="206" customWidth="1"/>
    <col min="14082" max="14082" width="78.140625" style="206" customWidth="1"/>
    <col min="14083" max="14083" width="21.140625" style="206" customWidth="1"/>
    <col min="14084" max="14084" width="18.7109375" style="206" customWidth="1"/>
    <col min="14085" max="14085" width="22.28515625" style="206" customWidth="1"/>
    <col min="14086" max="14336" width="9.140625" style="206"/>
    <col min="14337" max="14337" width="10.5703125" style="206" customWidth="1"/>
    <col min="14338" max="14338" width="78.140625" style="206" customWidth="1"/>
    <col min="14339" max="14339" width="21.140625" style="206" customWidth="1"/>
    <col min="14340" max="14340" width="18.7109375" style="206" customWidth="1"/>
    <col min="14341" max="14341" width="22.28515625" style="206" customWidth="1"/>
    <col min="14342" max="14592" width="9.140625" style="206"/>
    <col min="14593" max="14593" width="10.5703125" style="206" customWidth="1"/>
    <col min="14594" max="14594" width="78.140625" style="206" customWidth="1"/>
    <col min="14595" max="14595" width="21.140625" style="206" customWidth="1"/>
    <col min="14596" max="14596" width="18.7109375" style="206" customWidth="1"/>
    <col min="14597" max="14597" width="22.28515625" style="206" customWidth="1"/>
    <col min="14598" max="14848" width="9.140625" style="206"/>
    <col min="14849" max="14849" width="10.5703125" style="206" customWidth="1"/>
    <col min="14850" max="14850" width="78.140625" style="206" customWidth="1"/>
    <col min="14851" max="14851" width="21.140625" style="206" customWidth="1"/>
    <col min="14852" max="14852" width="18.7109375" style="206" customWidth="1"/>
    <col min="14853" max="14853" width="22.28515625" style="206" customWidth="1"/>
    <col min="14854" max="15104" width="9.140625" style="206"/>
    <col min="15105" max="15105" width="10.5703125" style="206" customWidth="1"/>
    <col min="15106" max="15106" width="78.140625" style="206" customWidth="1"/>
    <col min="15107" max="15107" width="21.140625" style="206" customWidth="1"/>
    <col min="15108" max="15108" width="18.7109375" style="206" customWidth="1"/>
    <col min="15109" max="15109" width="22.28515625" style="206" customWidth="1"/>
    <col min="15110" max="15360" width="9.140625" style="206"/>
    <col min="15361" max="15361" width="10.5703125" style="206" customWidth="1"/>
    <col min="15362" max="15362" width="78.140625" style="206" customWidth="1"/>
    <col min="15363" max="15363" width="21.140625" style="206" customWidth="1"/>
    <col min="15364" max="15364" width="18.7109375" style="206" customWidth="1"/>
    <col min="15365" max="15365" width="22.28515625" style="206" customWidth="1"/>
    <col min="15366" max="15616" width="9.140625" style="206"/>
    <col min="15617" max="15617" width="10.5703125" style="206" customWidth="1"/>
    <col min="15618" max="15618" width="78.140625" style="206" customWidth="1"/>
    <col min="15619" max="15619" width="21.140625" style="206" customWidth="1"/>
    <col min="15620" max="15620" width="18.7109375" style="206" customWidth="1"/>
    <col min="15621" max="15621" width="22.28515625" style="206" customWidth="1"/>
    <col min="15622" max="15872" width="9.140625" style="206"/>
    <col min="15873" max="15873" width="10.5703125" style="206" customWidth="1"/>
    <col min="15874" max="15874" width="78.140625" style="206" customWidth="1"/>
    <col min="15875" max="15875" width="21.140625" style="206" customWidth="1"/>
    <col min="15876" max="15876" width="18.7109375" style="206" customWidth="1"/>
    <col min="15877" max="15877" width="22.28515625" style="206" customWidth="1"/>
    <col min="15878" max="16128" width="9.140625" style="206"/>
    <col min="16129" max="16129" width="10.5703125" style="206" customWidth="1"/>
    <col min="16130" max="16130" width="78.140625" style="206" customWidth="1"/>
    <col min="16131" max="16131" width="21.140625" style="206" customWidth="1"/>
    <col min="16132" max="16132" width="18.7109375" style="206" customWidth="1"/>
    <col min="16133" max="16133" width="22.28515625" style="206" customWidth="1"/>
    <col min="16134" max="16384" width="9.140625" style="206"/>
  </cols>
  <sheetData>
    <row r="1" spans="1:5">
      <c r="A1" s="206" t="s">
        <v>400</v>
      </c>
    </row>
    <row r="2" spans="1:5">
      <c r="A2" s="206" t="s">
        <v>357</v>
      </c>
    </row>
    <row r="3" spans="1:5">
      <c r="A3" s="206" t="s">
        <v>401</v>
      </c>
    </row>
    <row r="4" spans="1:5">
      <c r="A4" s="206" t="s">
        <v>402</v>
      </c>
    </row>
    <row r="5" spans="1:5">
      <c r="A5" s="206" t="s">
        <v>403</v>
      </c>
    </row>
    <row r="6" spans="1:5">
      <c r="A6" s="206" t="s">
        <v>357</v>
      </c>
    </row>
    <row r="7" spans="1:5">
      <c r="A7" s="206" t="s">
        <v>404</v>
      </c>
      <c r="B7" s="206" t="s">
        <v>405</v>
      </c>
      <c r="C7" s="206" t="s">
        <v>6</v>
      </c>
      <c r="D7" s="206" t="s">
        <v>406</v>
      </c>
      <c r="E7" s="206" t="s">
        <v>407</v>
      </c>
    </row>
    <row r="8" spans="1:5">
      <c r="A8" s="206">
        <v>38605</v>
      </c>
      <c r="B8" s="206" t="s">
        <v>408</v>
      </c>
      <c r="C8" s="206" t="s">
        <v>409</v>
      </c>
      <c r="D8" s="206" t="s">
        <v>410</v>
      </c>
      <c r="E8" s="207">
        <v>142.15</v>
      </c>
    </row>
    <row r="9" spans="1:5">
      <c r="A9" s="206">
        <v>11270</v>
      </c>
      <c r="B9" s="206" t="s">
        <v>411</v>
      </c>
      <c r="C9" s="206" t="s">
        <v>409</v>
      </c>
      <c r="D9" s="206" t="s">
        <v>412</v>
      </c>
      <c r="E9" s="207">
        <v>2.98</v>
      </c>
    </row>
    <row r="10" spans="1:5">
      <c r="A10" s="206">
        <v>412</v>
      </c>
      <c r="B10" s="206" t="s">
        <v>413</v>
      </c>
      <c r="C10" s="206" t="s">
        <v>409</v>
      </c>
      <c r="D10" s="206" t="s">
        <v>410</v>
      </c>
      <c r="E10" s="207">
        <v>1.38</v>
      </c>
    </row>
    <row r="11" spans="1:5">
      <c r="A11" s="206">
        <v>414</v>
      </c>
      <c r="B11" s="206" t="s">
        <v>414</v>
      </c>
      <c r="C11" s="206" t="s">
        <v>409</v>
      </c>
      <c r="D11" s="206" t="s">
        <v>410</v>
      </c>
      <c r="E11" s="207">
        <v>0.08</v>
      </c>
    </row>
    <row r="12" spans="1:5">
      <c r="A12" s="206">
        <v>410</v>
      </c>
      <c r="B12" s="206" t="s">
        <v>415</v>
      </c>
      <c r="C12" s="206" t="s">
        <v>409</v>
      </c>
      <c r="D12" s="206" t="s">
        <v>410</v>
      </c>
      <c r="E12" s="207">
        <v>0.21</v>
      </c>
    </row>
    <row r="13" spans="1:5">
      <c r="A13" s="206">
        <v>411</v>
      </c>
      <c r="B13" s="206" t="s">
        <v>416</v>
      </c>
      <c r="C13" s="206" t="s">
        <v>409</v>
      </c>
      <c r="D13" s="206" t="s">
        <v>417</v>
      </c>
      <c r="E13" s="207">
        <v>0.27</v>
      </c>
    </row>
    <row r="14" spans="1:5">
      <c r="A14" s="206">
        <v>408</v>
      </c>
      <c r="B14" s="206" t="s">
        <v>418</v>
      </c>
      <c r="C14" s="206" t="s">
        <v>409</v>
      </c>
      <c r="D14" s="206" t="s">
        <v>410</v>
      </c>
      <c r="E14" s="207">
        <v>1.34</v>
      </c>
    </row>
    <row r="15" spans="1:5">
      <c r="A15" s="206">
        <v>39131</v>
      </c>
      <c r="B15" s="206" t="s">
        <v>419</v>
      </c>
      <c r="C15" s="206" t="s">
        <v>409</v>
      </c>
      <c r="D15" s="206" t="s">
        <v>410</v>
      </c>
      <c r="E15" s="207">
        <v>4.4400000000000004</v>
      </c>
    </row>
    <row r="16" spans="1:5">
      <c r="A16" s="206">
        <v>394</v>
      </c>
      <c r="B16" s="206" t="s">
        <v>420</v>
      </c>
      <c r="C16" s="206" t="s">
        <v>409</v>
      </c>
      <c r="D16" s="206" t="s">
        <v>410</v>
      </c>
      <c r="E16" s="207">
        <v>4.49</v>
      </c>
    </row>
    <row r="17" spans="1:5">
      <c r="A17" s="206">
        <v>39130</v>
      </c>
      <c r="B17" s="206" t="s">
        <v>421</v>
      </c>
      <c r="C17" s="206" t="s">
        <v>409</v>
      </c>
      <c r="D17" s="206" t="s">
        <v>410</v>
      </c>
      <c r="E17" s="207">
        <v>4.05</v>
      </c>
    </row>
    <row r="18" spans="1:5">
      <c r="A18" s="206">
        <v>395</v>
      </c>
      <c r="B18" s="206" t="s">
        <v>422</v>
      </c>
      <c r="C18" s="206" t="s">
        <v>409</v>
      </c>
      <c r="D18" s="206" t="s">
        <v>410</v>
      </c>
      <c r="E18" s="207">
        <v>4.33</v>
      </c>
    </row>
    <row r="19" spans="1:5">
      <c r="A19" s="206">
        <v>39127</v>
      </c>
      <c r="B19" s="206" t="s">
        <v>423</v>
      </c>
      <c r="C19" s="206" t="s">
        <v>409</v>
      </c>
      <c r="D19" s="206" t="s">
        <v>410</v>
      </c>
      <c r="E19" s="207">
        <v>2.13</v>
      </c>
    </row>
    <row r="20" spans="1:5">
      <c r="A20" s="206">
        <v>392</v>
      </c>
      <c r="B20" s="206" t="s">
        <v>424</v>
      </c>
      <c r="C20" s="206" t="s">
        <v>409</v>
      </c>
      <c r="D20" s="206" t="s">
        <v>410</v>
      </c>
      <c r="E20" s="207">
        <v>2.19</v>
      </c>
    </row>
    <row r="21" spans="1:5">
      <c r="A21" s="206">
        <v>39129</v>
      </c>
      <c r="B21" s="206" t="s">
        <v>425</v>
      </c>
      <c r="C21" s="206" t="s">
        <v>409</v>
      </c>
      <c r="D21" s="206" t="s">
        <v>410</v>
      </c>
      <c r="E21" s="207">
        <v>2.4900000000000002</v>
      </c>
    </row>
    <row r="22" spans="1:5">
      <c r="A22" s="206">
        <v>393</v>
      </c>
      <c r="B22" s="206" t="s">
        <v>426</v>
      </c>
      <c r="C22" s="206" t="s">
        <v>409</v>
      </c>
      <c r="D22" s="206" t="s">
        <v>417</v>
      </c>
      <c r="E22" s="207">
        <v>2.61</v>
      </c>
    </row>
    <row r="23" spans="1:5">
      <c r="A23" s="206">
        <v>39133</v>
      </c>
      <c r="B23" s="206" t="s">
        <v>427</v>
      </c>
      <c r="C23" s="206" t="s">
        <v>409</v>
      </c>
      <c r="D23" s="206" t="s">
        <v>410</v>
      </c>
      <c r="E23" s="207">
        <v>5.83</v>
      </c>
    </row>
    <row r="24" spans="1:5">
      <c r="A24" s="206">
        <v>397</v>
      </c>
      <c r="B24" s="206" t="s">
        <v>428</v>
      </c>
      <c r="C24" s="206" t="s">
        <v>409</v>
      </c>
      <c r="D24" s="206" t="s">
        <v>410</v>
      </c>
      <c r="E24" s="207">
        <v>6.44</v>
      </c>
    </row>
    <row r="25" spans="1:5">
      <c r="A25" s="206">
        <v>39132</v>
      </c>
      <c r="B25" s="206" t="s">
        <v>429</v>
      </c>
      <c r="C25" s="206" t="s">
        <v>409</v>
      </c>
      <c r="D25" s="206" t="s">
        <v>410</v>
      </c>
      <c r="E25" s="207">
        <v>4.66</v>
      </c>
    </row>
    <row r="26" spans="1:5">
      <c r="A26" s="206">
        <v>396</v>
      </c>
      <c r="B26" s="206" t="s">
        <v>430</v>
      </c>
      <c r="C26" s="206" t="s">
        <v>409</v>
      </c>
      <c r="D26" s="206" t="s">
        <v>410</v>
      </c>
      <c r="E26" s="207">
        <v>4.99</v>
      </c>
    </row>
    <row r="27" spans="1:5">
      <c r="A27" s="206">
        <v>39135</v>
      </c>
      <c r="B27" s="206" t="s">
        <v>431</v>
      </c>
      <c r="C27" s="206" t="s">
        <v>409</v>
      </c>
      <c r="D27" s="206" t="s">
        <v>410</v>
      </c>
      <c r="E27" s="207">
        <v>9.32</v>
      </c>
    </row>
    <row r="28" spans="1:5">
      <c r="A28" s="206">
        <v>39128</v>
      </c>
      <c r="B28" s="206" t="s">
        <v>432</v>
      </c>
      <c r="C28" s="206" t="s">
        <v>409</v>
      </c>
      <c r="D28" s="206" t="s">
        <v>410</v>
      </c>
      <c r="E28" s="207">
        <v>2.33</v>
      </c>
    </row>
    <row r="29" spans="1:5">
      <c r="A29" s="206">
        <v>400</v>
      </c>
      <c r="B29" s="206" t="s">
        <v>433</v>
      </c>
      <c r="C29" s="206" t="s">
        <v>409</v>
      </c>
      <c r="D29" s="206" t="s">
        <v>410</v>
      </c>
      <c r="E29" s="207">
        <v>2.27</v>
      </c>
    </row>
    <row r="30" spans="1:5">
      <c r="A30" s="206">
        <v>39125</v>
      </c>
      <c r="B30" s="206" t="s">
        <v>434</v>
      </c>
      <c r="C30" s="206" t="s">
        <v>409</v>
      </c>
      <c r="D30" s="206" t="s">
        <v>410</v>
      </c>
      <c r="E30" s="207">
        <v>2.33</v>
      </c>
    </row>
    <row r="31" spans="1:5">
      <c r="A31" s="206">
        <v>39134</v>
      </c>
      <c r="B31" s="206" t="s">
        <v>435</v>
      </c>
      <c r="C31" s="206" t="s">
        <v>409</v>
      </c>
      <c r="D31" s="206" t="s">
        <v>410</v>
      </c>
      <c r="E31" s="207">
        <v>7.77</v>
      </c>
    </row>
    <row r="32" spans="1:5">
      <c r="A32" s="206">
        <v>398</v>
      </c>
      <c r="B32" s="206" t="s">
        <v>436</v>
      </c>
      <c r="C32" s="206" t="s">
        <v>409</v>
      </c>
      <c r="D32" s="206" t="s">
        <v>410</v>
      </c>
      <c r="E32" s="207">
        <v>7.16</v>
      </c>
    </row>
    <row r="33" spans="1:5">
      <c r="A33" s="206">
        <v>39126</v>
      </c>
      <c r="B33" s="206" t="s">
        <v>437</v>
      </c>
      <c r="C33" s="206" t="s">
        <v>409</v>
      </c>
      <c r="D33" s="206" t="s">
        <v>410</v>
      </c>
      <c r="E33" s="207">
        <v>10.49</v>
      </c>
    </row>
    <row r="34" spans="1:5">
      <c r="A34" s="206">
        <v>399</v>
      </c>
      <c r="B34" s="206" t="s">
        <v>438</v>
      </c>
      <c r="C34" s="206" t="s">
        <v>409</v>
      </c>
      <c r="D34" s="206" t="s">
        <v>410</v>
      </c>
      <c r="E34" s="207">
        <v>9.24</v>
      </c>
    </row>
    <row r="35" spans="1:5">
      <c r="A35" s="206">
        <v>39158</v>
      </c>
      <c r="B35" s="206" t="s">
        <v>439</v>
      </c>
      <c r="C35" s="206" t="s">
        <v>409</v>
      </c>
      <c r="D35" s="206" t="s">
        <v>410</v>
      </c>
      <c r="E35" s="207">
        <v>24.82</v>
      </c>
    </row>
    <row r="36" spans="1:5">
      <c r="A36" s="206">
        <v>39141</v>
      </c>
      <c r="B36" s="206" t="s">
        <v>440</v>
      </c>
      <c r="C36" s="206" t="s">
        <v>409</v>
      </c>
      <c r="D36" s="206" t="s">
        <v>410</v>
      </c>
      <c r="E36" s="207">
        <v>1.8</v>
      </c>
    </row>
    <row r="37" spans="1:5">
      <c r="A37" s="206">
        <v>39140</v>
      </c>
      <c r="B37" s="206" t="s">
        <v>441</v>
      </c>
      <c r="C37" s="206" t="s">
        <v>409</v>
      </c>
      <c r="D37" s="206" t="s">
        <v>410</v>
      </c>
      <c r="E37" s="207">
        <v>1.63</v>
      </c>
    </row>
    <row r="38" spans="1:5">
      <c r="A38" s="206">
        <v>39137</v>
      </c>
      <c r="B38" s="206" t="s">
        <v>442</v>
      </c>
      <c r="C38" s="206" t="s">
        <v>409</v>
      </c>
      <c r="D38" s="206" t="s">
        <v>410</v>
      </c>
      <c r="E38" s="207">
        <v>0.94</v>
      </c>
    </row>
    <row r="39" spans="1:5">
      <c r="A39" s="206">
        <v>39139</v>
      </c>
      <c r="B39" s="206" t="s">
        <v>443</v>
      </c>
      <c r="C39" s="206" t="s">
        <v>409</v>
      </c>
      <c r="D39" s="206" t="s">
        <v>410</v>
      </c>
      <c r="E39" s="207">
        <v>1.36</v>
      </c>
    </row>
    <row r="40" spans="1:5">
      <c r="A40" s="206">
        <v>39143</v>
      </c>
      <c r="B40" s="206" t="s">
        <v>444</v>
      </c>
      <c r="C40" s="206" t="s">
        <v>409</v>
      </c>
      <c r="D40" s="206" t="s">
        <v>410</v>
      </c>
      <c r="E40" s="207">
        <v>3.72</v>
      </c>
    </row>
    <row r="41" spans="1:5">
      <c r="A41" s="206">
        <v>39142</v>
      </c>
      <c r="B41" s="206" t="s">
        <v>445</v>
      </c>
      <c r="C41" s="206" t="s">
        <v>409</v>
      </c>
      <c r="D41" s="206" t="s">
        <v>410</v>
      </c>
      <c r="E41" s="207">
        <v>2.66</v>
      </c>
    </row>
    <row r="42" spans="1:5">
      <c r="A42" s="206">
        <v>39138</v>
      </c>
      <c r="B42" s="206" t="s">
        <v>446</v>
      </c>
      <c r="C42" s="206" t="s">
        <v>409</v>
      </c>
      <c r="D42" s="206" t="s">
        <v>410</v>
      </c>
      <c r="E42" s="207">
        <v>0.99</v>
      </c>
    </row>
    <row r="43" spans="1:5">
      <c r="A43" s="206">
        <v>39136</v>
      </c>
      <c r="B43" s="206" t="s">
        <v>447</v>
      </c>
      <c r="C43" s="206" t="s">
        <v>409</v>
      </c>
      <c r="D43" s="206" t="s">
        <v>410</v>
      </c>
      <c r="E43" s="207">
        <v>0.66</v>
      </c>
    </row>
    <row r="44" spans="1:5">
      <c r="A44" s="206">
        <v>39144</v>
      </c>
      <c r="B44" s="206" t="s">
        <v>448</v>
      </c>
      <c r="C44" s="206" t="s">
        <v>409</v>
      </c>
      <c r="D44" s="206" t="s">
        <v>410</v>
      </c>
      <c r="E44" s="207">
        <v>4.33</v>
      </c>
    </row>
    <row r="45" spans="1:5">
      <c r="A45" s="206">
        <v>39145</v>
      </c>
      <c r="B45" s="206" t="s">
        <v>449</v>
      </c>
      <c r="C45" s="206" t="s">
        <v>409</v>
      </c>
      <c r="D45" s="206" t="s">
        <v>410</v>
      </c>
      <c r="E45" s="207">
        <v>7.13</v>
      </c>
    </row>
    <row r="46" spans="1:5">
      <c r="A46" s="206">
        <v>12615</v>
      </c>
      <c r="B46" s="206" t="s">
        <v>450</v>
      </c>
      <c r="C46" s="206" t="s">
        <v>409</v>
      </c>
      <c r="D46" s="206" t="s">
        <v>410</v>
      </c>
      <c r="E46" s="207">
        <v>13.98</v>
      </c>
    </row>
    <row r="47" spans="1:5">
      <c r="A47" s="206">
        <v>11927</v>
      </c>
      <c r="B47" s="206" t="s">
        <v>451</v>
      </c>
      <c r="C47" s="206" t="s">
        <v>409</v>
      </c>
      <c r="D47" s="206" t="s">
        <v>412</v>
      </c>
      <c r="E47" s="207">
        <v>8.92</v>
      </c>
    </row>
    <row r="48" spans="1:5">
      <c r="A48" s="206">
        <v>11928</v>
      </c>
      <c r="B48" s="206" t="s">
        <v>452</v>
      </c>
      <c r="C48" s="206" t="s">
        <v>409</v>
      </c>
      <c r="D48" s="206" t="s">
        <v>412</v>
      </c>
      <c r="E48" s="207">
        <v>10.210000000000001</v>
      </c>
    </row>
    <row r="49" spans="1:5">
      <c r="A49" s="206">
        <v>11929</v>
      </c>
      <c r="B49" s="206" t="s">
        <v>453</v>
      </c>
      <c r="C49" s="206" t="s">
        <v>409</v>
      </c>
      <c r="D49" s="206" t="s">
        <v>412</v>
      </c>
      <c r="E49" s="207">
        <v>15.8</v>
      </c>
    </row>
    <row r="50" spans="1:5">
      <c r="A50" s="206">
        <v>36801</v>
      </c>
      <c r="B50" s="206" t="s">
        <v>454</v>
      </c>
      <c r="C50" s="206" t="s">
        <v>409</v>
      </c>
      <c r="D50" s="206" t="s">
        <v>410</v>
      </c>
      <c r="E50" s="207">
        <v>38.92</v>
      </c>
    </row>
    <row r="51" spans="1:5">
      <c r="A51" s="206">
        <v>36246</v>
      </c>
      <c r="B51" s="206" t="s">
        <v>455</v>
      </c>
      <c r="C51" s="206" t="s">
        <v>456</v>
      </c>
      <c r="D51" s="206" t="s">
        <v>410</v>
      </c>
      <c r="E51" s="207">
        <v>4.42</v>
      </c>
    </row>
    <row r="52" spans="1:5">
      <c r="A52" s="206">
        <v>37600</v>
      </c>
      <c r="B52" s="206" t="s">
        <v>457</v>
      </c>
      <c r="C52" s="206" t="s">
        <v>409</v>
      </c>
      <c r="D52" s="206" t="s">
        <v>412</v>
      </c>
      <c r="E52" s="207">
        <v>110.28</v>
      </c>
    </row>
    <row r="53" spans="1:5">
      <c r="A53" s="206">
        <v>37599</v>
      </c>
      <c r="B53" s="206" t="s">
        <v>458</v>
      </c>
      <c r="C53" s="206" t="s">
        <v>409</v>
      </c>
      <c r="D53" s="206" t="s">
        <v>412</v>
      </c>
      <c r="E53" s="207">
        <v>102.64</v>
      </c>
    </row>
    <row r="54" spans="1:5">
      <c r="A54" s="206">
        <v>1</v>
      </c>
      <c r="B54" s="206" t="s">
        <v>459</v>
      </c>
      <c r="C54" s="206" t="s">
        <v>460</v>
      </c>
      <c r="D54" s="206" t="s">
        <v>417</v>
      </c>
      <c r="E54" s="207">
        <v>107.44</v>
      </c>
    </row>
    <row r="55" spans="1:5">
      <c r="A55" s="206">
        <v>3</v>
      </c>
      <c r="B55" s="206" t="s">
        <v>461</v>
      </c>
      <c r="C55" s="206" t="s">
        <v>462</v>
      </c>
      <c r="D55" s="206" t="s">
        <v>410</v>
      </c>
      <c r="E55" s="207">
        <v>14.58</v>
      </c>
    </row>
    <row r="56" spans="1:5">
      <c r="A56" s="206">
        <v>43054</v>
      </c>
      <c r="B56" s="206" t="s">
        <v>463</v>
      </c>
      <c r="C56" s="206" t="s">
        <v>460</v>
      </c>
      <c r="D56" s="206" t="s">
        <v>410</v>
      </c>
      <c r="E56" s="207">
        <v>11.13</v>
      </c>
    </row>
    <row r="57" spans="1:5">
      <c r="A57" s="206">
        <v>42402</v>
      </c>
      <c r="B57" s="206" t="s">
        <v>464</v>
      </c>
      <c r="C57" s="206" t="s">
        <v>460</v>
      </c>
      <c r="D57" s="206" t="s">
        <v>410</v>
      </c>
      <c r="E57" s="207">
        <v>10.63</v>
      </c>
    </row>
    <row r="58" spans="1:5">
      <c r="A58" s="206">
        <v>42403</v>
      </c>
      <c r="B58" s="206" t="s">
        <v>465</v>
      </c>
      <c r="C58" s="206" t="s">
        <v>460</v>
      </c>
      <c r="D58" s="206" t="s">
        <v>410</v>
      </c>
      <c r="E58" s="207">
        <v>13.64</v>
      </c>
    </row>
    <row r="59" spans="1:5">
      <c r="A59" s="206">
        <v>42404</v>
      </c>
      <c r="B59" s="206" t="s">
        <v>466</v>
      </c>
      <c r="C59" s="206" t="s">
        <v>460</v>
      </c>
      <c r="D59" s="206" t="s">
        <v>410</v>
      </c>
      <c r="E59" s="207">
        <v>13.56</v>
      </c>
    </row>
    <row r="60" spans="1:5">
      <c r="A60" s="206">
        <v>42405</v>
      </c>
      <c r="B60" s="206" t="s">
        <v>467</v>
      </c>
      <c r="C60" s="206" t="s">
        <v>460</v>
      </c>
      <c r="D60" s="206" t="s">
        <v>410</v>
      </c>
      <c r="E60" s="207">
        <v>14.45</v>
      </c>
    </row>
    <row r="61" spans="1:5">
      <c r="A61" s="206">
        <v>34341</v>
      </c>
      <c r="B61" s="206" t="s">
        <v>468</v>
      </c>
      <c r="C61" s="206" t="s">
        <v>460</v>
      </c>
      <c r="D61" s="206" t="s">
        <v>410</v>
      </c>
      <c r="E61" s="207">
        <v>12.54</v>
      </c>
    </row>
    <row r="62" spans="1:5">
      <c r="A62" s="206">
        <v>43053</v>
      </c>
      <c r="B62" s="206" t="s">
        <v>469</v>
      </c>
      <c r="C62" s="206" t="s">
        <v>460</v>
      </c>
      <c r="D62" s="206" t="s">
        <v>410</v>
      </c>
      <c r="E62" s="207">
        <v>9.94</v>
      </c>
    </row>
    <row r="63" spans="1:5">
      <c r="A63" s="206">
        <v>43058</v>
      </c>
      <c r="B63" s="206" t="s">
        <v>470</v>
      </c>
      <c r="C63" s="206" t="s">
        <v>460</v>
      </c>
      <c r="D63" s="206" t="s">
        <v>410</v>
      </c>
      <c r="E63" s="207">
        <v>10.3</v>
      </c>
    </row>
    <row r="64" spans="1:5">
      <c r="A64" s="206">
        <v>34</v>
      </c>
      <c r="B64" s="206" t="s">
        <v>471</v>
      </c>
      <c r="C64" s="206" t="s">
        <v>460</v>
      </c>
      <c r="D64" s="206" t="s">
        <v>410</v>
      </c>
      <c r="E64" s="207">
        <v>10.35</v>
      </c>
    </row>
    <row r="65" spans="1:5">
      <c r="A65" s="206">
        <v>43055</v>
      </c>
      <c r="B65" s="206" t="s">
        <v>472</v>
      </c>
      <c r="C65" s="206" t="s">
        <v>460</v>
      </c>
      <c r="D65" s="206" t="s">
        <v>417</v>
      </c>
      <c r="E65" s="207">
        <v>8.9700000000000006</v>
      </c>
    </row>
    <row r="66" spans="1:5">
      <c r="A66" s="206">
        <v>43056</v>
      </c>
      <c r="B66" s="206" t="s">
        <v>473</v>
      </c>
      <c r="C66" s="206" t="s">
        <v>460</v>
      </c>
      <c r="D66" s="206" t="s">
        <v>410</v>
      </c>
      <c r="E66" s="207">
        <v>10.34</v>
      </c>
    </row>
    <row r="67" spans="1:5">
      <c r="A67" s="206">
        <v>43057</v>
      </c>
      <c r="B67" s="206" t="s">
        <v>474</v>
      </c>
      <c r="C67" s="206" t="s">
        <v>460</v>
      </c>
      <c r="D67" s="206" t="s">
        <v>410</v>
      </c>
      <c r="E67" s="207">
        <v>11.37</v>
      </c>
    </row>
    <row r="68" spans="1:5">
      <c r="A68" s="206">
        <v>34449</v>
      </c>
      <c r="B68" s="206" t="s">
        <v>475</v>
      </c>
      <c r="C68" s="206" t="s">
        <v>460</v>
      </c>
      <c r="D68" s="206" t="s">
        <v>410</v>
      </c>
      <c r="E68" s="207">
        <v>12.15</v>
      </c>
    </row>
    <row r="69" spans="1:5">
      <c r="A69" s="206">
        <v>32</v>
      </c>
      <c r="B69" s="206" t="s">
        <v>476</v>
      </c>
      <c r="C69" s="206" t="s">
        <v>460</v>
      </c>
      <c r="D69" s="206" t="s">
        <v>410</v>
      </c>
      <c r="E69" s="207">
        <v>10.92</v>
      </c>
    </row>
    <row r="70" spans="1:5">
      <c r="A70" s="206">
        <v>33</v>
      </c>
      <c r="B70" s="206" t="s">
        <v>477</v>
      </c>
      <c r="C70" s="206" t="s">
        <v>460</v>
      </c>
      <c r="D70" s="206" t="s">
        <v>410</v>
      </c>
      <c r="E70" s="207">
        <v>10.99</v>
      </c>
    </row>
    <row r="71" spans="1:5">
      <c r="A71" s="206">
        <v>43061</v>
      </c>
      <c r="B71" s="206" t="s">
        <v>478</v>
      </c>
      <c r="C71" s="206" t="s">
        <v>460</v>
      </c>
      <c r="D71" s="206" t="s">
        <v>410</v>
      </c>
      <c r="E71" s="207">
        <v>10.27</v>
      </c>
    </row>
    <row r="72" spans="1:5">
      <c r="A72" s="206">
        <v>43059</v>
      </c>
      <c r="B72" s="206" t="s">
        <v>479</v>
      </c>
      <c r="C72" s="206" t="s">
        <v>460</v>
      </c>
      <c r="D72" s="206" t="s">
        <v>410</v>
      </c>
      <c r="E72" s="207">
        <v>9.8000000000000007</v>
      </c>
    </row>
    <row r="73" spans="1:5">
      <c r="A73" s="206">
        <v>43062</v>
      </c>
      <c r="B73" s="206" t="s">
        <v>480</v>
      </c>
      <c r="C73" s="206" t="s">
        <v>460</v>
      </c>
      <c r="D73" s="206" t="s">
        <v>410</v>
      </c>
      <c r="E73" s="207">
        <v>10.86</v>
      </c>
    </row>
    <row r="74" spans="1:5">
      <c r="A74" s="206">
        <v>43060</v>
      </c>
      <c r="B74" s="206" t="s">
        <v>481</v>
      </c>
      <c r="C74" s="206" t="s">
        <v>460</v>
      </c>
      <c r="D74" s="206" t="s">
        <v>410</v>
      </c>
      <c r="E74" s="207">
        <v>8.5399999999999991</v>
      </c>
    </row>
    <row r="75" spans="1:5">
      <c r="A75" s="206">
        <v>40410</v>
      </c>
      <c r="B75" s="206" t="s">
        <v>482</v>
      </c>
      <c r="C75" s="206" t="s">
        <v>409</v>
      </c>
      <c r="D75" s="206" t="s">
        <v>412</v>
      </c>
      <c r="E75" s="207">
        <v>23.71</v>
      </c>
    </row>
    <row r="76" spans="1:5">
      <c r="A76" s="206">
        <v>40411</v>
      </c>
      <c r="B76" s="206" t="s">
        <v>483</v>
      </c>
      <c r="C76" s="206" t="s">
        <v>409</v>
      </c>
      <c r="D76" s="206" t="s">
        <v>412</v>
      </c>
      <c r="E76" s="207">
        <v>25.73</v>
      </c>
    </row>
    <row r="77" spans="1:5">
      <c r="A77" s="206">
        <v>40412</v>
      </c>
      <c r="B77" s="206" t="s">
        <v>484</v>
      </c>
      <c r="C77" s="206" t="s">
        <v>409</v>
      </c>
      <c r="D77" s="206" t="s">
        <v>412</v>
      </c>
      <c r="E77" s="207">
        <v>28.88</v>
      </c>
    </row>
    <row r="78" spans="1:5">
      <c r="A78" s="206">
        <v>44254</v>
      </c>
      <c r="B78" s="206" t="s">
        <v>485</v>
      </c>
      <c r="C78" s="206" t="s">
        <v>409</v>
      </c>
      <c r="D78" s="206" t="s">
        <v>410</v>
      </c>
      <c r="E78" s="207">
        <v>27.31</v>
      </c>
    </row>
    <row r="79" spans="1:5">
      <c r="A79" s="206">
        <v>44255</v>
      </c>
      <c r="B79" s="206" t="s">
        <v>486</v>
      </c>
      <c r="C79" s="206" t="s">
        <v>409</v>
      </c>
      <c r="D79" s="206" t="s">
        <v>410</v>
      </c>
      <c r="E79" s="207">
        <v>30.27</v>
      </c>
    </row>
    <row r="80" spans="1:5">
      <c r="A80" s="206">
        <v>44256</v>
      </c>
      <c r="B80" s="206" t="s">
        <v>487</v>
      </c>
      <c r="C80" s="206" t="s">
        <v>409</v>
      </c>
      <c r="D80" s="206" t="s">
        <v>410</v>
      </c>
      <c r="E80" s="207">
        <v>34.19</v>
      </c>
    </row>
    <row r="81" spans="1:5">
      <c r="A81" s="206">
        <v>44257</v>
      </c>
      <c r="B81" s="206" t="s">
        <v>488</v>
      </c>
      <c r="C81" s="206" t="s">
        <v>409</v>
      </c>
      <c r="D81" s="206" t="s">
        <v>410</v>
      </c>
      <c r="E81" s="207">
        <v>54.08</v>
      </c>
    </row>
    <row r="82" spans="1:5">
      <c r="A82" s="206">
        <v>44258</v>
      </c>
      <c r="B82" s="206" t="s">
        <v>489</v>
      </c>
      <c r="C82" s="206" t="s">
        <v>409</v>
      </c>
      <c r="D82" s="206" t="s">
        <v>410</v>
      </c>
      <c r="E82" s="207">
        <v>61.81</v>
      </c>
    </row>
    <row r="83" spans="1:5">
      <c r="A83" s="206">
        <v>44259</v>
      </c>
      <c r="B83" s="206" t="s">
        <v>490</v>
      </c>
      <c r="C83" s="206" t="s">
        <v>409</v>
      </c>
      <c r="D83" s="206" t="s">
        <v>410</v>
      </c>
      <c r="E83" s="207">
        <v>84.84</v>
      </c>
    </row>
    <row r="84" spans="1:5">
      <c r="A84" s="206">
        <v>37997</v>
      </c>
      <c r="B84" s="206" t="s">
        <v>491</v>
      </c>
      <c r="C84" s="206" t="s">
        <v>409</v>
      </c>
      <c r="D84" s="206" t="s">
        <v>410</v>
      </c>
      <c r="E84" s="207">
        <v>16.27</v>
      </c>
    </row>
    <row r="85" spans="1:5">
      <c r="A85" s="206">
        <v>37998</v>
      </c>
      <c r="B85" s="206" t="s">
        <v>492</v>
      </c>
      <c r="C85" s="206" t="s">
        <v>409</v>
      </c>
      <c r="D85" s="206" t="s">
        <v>410</v>
      </c>
      <c r="E85" s="207">
        <v>21.78</v>
      </c>
    </row>
    <row r="86" spans="1:5">
      <c r="A86" s="206">
        <v>55</v>
      </c>
      <c r="B86" s="206" t="s">
        <v>493</v>
      </c>
      <c r="C86" s="206" t="s">
        <v>409</v>
      </c>
      <c r="D86" s="206" t="s">
        <v>412</v>
      </c>
      <c r="E86" s="207">
        <v>3.88</v>
      </c>
    </row>
    <row r="87" spans="1:5">
      <c r="A87" s="206">
        <v>61</v>
      </c>
      <c r="B87" s="206" t="s">
        <v>494</v>
      </c>
      <c r="C87" s="206" t="s">
        <v>409</v>
      </c>
      <c r="D87" s="206" t="s">
        <v>412</v>
      </c>
      <c r="E87" s="207">
        <v>3.67</v>
      </c>
    </row>
    <row r="88" spans="1:5">
      <c r="A88" s="206">
        <v>62</v>
      </c>
      <c r="B88" s="206" t="s">
        <v>495</v>
      </c>
      <c r="C88" s="206" t="s">
        <v>409</v>
      </c>
      <c r="D88" s="206" t="s">
        <v>412</v>
      </c>
      <c r="E88" s="207">
        <v>7.6</v>
      </c>
    </row>
    <row r="89" spans="1:5">
      <c r="A89" s="206">
        <v>10899</v>
      </c>
      <c r="B89" s="206" t="s">
        <v>496</v>
      </c>
      <c r="C89" s="206" t="s">
        <v>409</v>
      </c>
      <c r="D89" s="206" t="s">
        <v>410</v>
      </c>
      <c r="E89" s="207">
        <v>83.23</v>
      </c>
    </row>
    <row r="90" spans="1:5">
      <c r="A90" s="206">
        <v>10900</v>
      </c>
      <c r="B90" s="206" t="s">
        <v>497</v>
      </c>
      <c r="C90" s="206" t="s">
        <v>409</v>
      </c>
      <c r="D90" s="206" t="s">
        <v>410</v>
      </c>
      <c r="E90" s="207">
        <v>65.14</v>
      </c>
    </row>
    <row r="91" spans="1:5">
      <c r="A91" s="206">
        <v>103</v>
      </c>
      <c r="B91" s="206" t="s">
        <v>498</v>
      </c>
      <c r="C91" s="206" t="s">
        <v>409</v>
      </c>
      <c r="D91" s="206" t="s">
        <v>410</v>
      </c>
      <c r="E91" s="207">
        <v>54.47</v>
      </c>
    </row>
    <row r="92" spans="1:5">
      <c r="A92" s="206">
        <v>107</v>
      </c>
      <c r="B92" s="206" t="s">
        <v>499</v>
      </c>
      <c r="C92" s="206" t="s">
        <v>409</v>
      </c>
      <c r="D92" s="206" t="s">
        <v>410</v>
      </c>
      <c r="E92" s="207">
        <v>1.02</v>
      </c>
    </row>
    <row r="93" spans="1:5">
      <c r="A93" s="206">
        <v>65</v>
      </c>
      <c r="B93" s="206" t="s">
        <v>500</v>
      </c>
      <c r="C93" s="206" t="s">
        <v>409</v>
      </c>
      <c r="D93" s="206" t="s">
        <v>410</v>
      </c>
      <c r="E93" s="207">
        <v>1.1200000000000001</v>
      </c>
    </row>
    <row r="94" spans="1:5">
      <c r="A94" s="206">
        <v>108</v>
      </c>
      <c r="B94" s="206" t="s">
        <v>501</v>
      </c>
      <c r="C94" s="206" t="s">
        <v>409</v>
      </c>
      <c r="D94" s="206" t="s">
        <v>410</v>
      </c>
      <c r="E94" s="207">
        <v>2.2599999999999998</v>
      </c>
    </row>
    <row r="95" spans="1:5">
      <c r="A95" s="206">
        <v>110</v>
      </c>
      <c r="B95" s="206" t="s">
        <v>502</v>
      </c>
      <c r="C95" s="206" t="s">
        <v>409</v>
      </c>
      <c r="D95" s="206" t="s">
        <v>410</v>
      </c>
      <c r="E95" s="207">
        <v>7.84</v>
      </c>
    </row>
    <row r="96" spans="1:5">
      <c r="A96" s="206">
        <v>109</v>
      </c>
      <c r="B96" s="206" t="s">
        <v>503</v>
      </c>
      <c r="C96" s="206" t="s">
        <v>409</v>
      </c>
      <c r="D96" s="206" t="s">
        <v>410</v>
      </c>
      <c r="E96" s="207">
        <v>4.67</v>
      </c>
    </row>
    <row r="97" spans="1:5">
      <c r="A97" s="206">
        <v>111</v>
      </c>
      <c r="B97" s="206" t="s">
        <v>504</v>
      </c>
      <c r="C97" s="206" t="s">
        <v>409</v>
      </c>
      <c r="D97" s="206" t="s">
        <v>410</v>
      </c>
      <c r="E97" s="207">
        <v>10.6</v>
      </c>
    </row>
    <row r="98" spans="1:5">
      <c r="A98" s="206">
        <v>112</v>
      </c>
      <c r="B98" s="206" t="s">
        <v>505</v>
      </c>
      <c r="C98" s="206" t="s">
        <v>409</v>
      </c>
      <c r="D98" s="206" t="s">
        <v>410</v>
      </c>
      <c r="E98" s="207">
        <v>5.62</v>
      </c>
    </row>
    <row r="99" spans="1:5">
      <c r="A99" s="206">
        <v>113</v>
      </c>
      <c r="B99" s="206" t="s">
        <v>506</v>
      </c>
      <c r="C99" s="206" t="s">
        <v>409</v>
      </c>
      <c r="D99" s="206" t="s">
        <v>410</v>
      </c>
      <c r="E99" s="207">
        <v>14.07</v>
      </c>
    </row>
    <row r="100" spans="1:5">
      <c r="A100" s="206">
        <v>104</v>
      </c>
      <c r="B100" s="206" t="s">
        <v>507</v>
      </c>
      <c r="C100" s="206" t="s">
        <v>409</v>
      </c>
      <c r="D100" s="206" t="s">
        <v>410</v>
      </c>
      <c r="E100" s="207">
        <v>24.48</v>
      </c>
    </row>
    <row r="101" spans="1:5">
      <c r="A101" s="206">
        <v>102</v>
      </c>
      <c r="B101" s="206" t="s">
        <v>508</v>
      </c>
      <c r="C101" s="206" t="s">
        <v>409</v>
      </c>
      <c r="D101" s="206" t="s">
        <v>410</v>
      </c>
      <c r="E101" s="207">
        <v>33.75</v>
      </c>
    </row>
    <row r="102" spans="1:5">
      <c r="A102" s="206">
        <v>95</v>
      </c>
      <c r="B102" s="206" t="s">
        <v>509</v>
      </c>
      <c r="C102" s="206" t="s">
        <v>409</v>
      </c>
      <c r="D102" s="206" t="s">
        <v>410</v>
      </c>
      <c r="E102" s="207">
        <v>14.26</v>
      </c>
    </row>
    <row r="103" spans="1:5">
      <c r="A103" s="206">
        <v>96</v>
      </c>
      <c r="B103" s="206" t="s">
        <v>510</v>
      </c>
      <c r="C103" s="206" t="s">
        <v>409</v>
      </c>
      <c r="D103" s="206" t="s">
        <v>410</v>
      </c>
      <c r="E103" s="207">
        <v>15.52</v>
      </c>
    </row>
    <row r="104" spans="1:5">
      <c r="A104" s="206">
        <v>97</v>
      </c>
      <c r="B104" s="206" t="s">
        <v>511</v>
      </c>
      <c r="C104" s="206" t="s">
        <v>409</v>
      </c>
      <c r="D104" s="206" t="s">
        <v>410</v>
      </c>
      <c r="E104" s="207">
        <v>23.34</v>
      </c>
    </row>
    <row r="105" spans="1:5">
      <c r="A105" s="206">
        <v>98</v>
      </c>
      <c r="B105" s="206" t="s">
        <v>512</v>
      </c>
      <c r="C105" s="206" t="s">
        <v>409</v>
      </c>
      <c r="D105" s="206" t="s">
        <v>410</v>
      </c>
      <c r="E105" s="207">
        <v>34.94</v>
      </c>
    </row>
    <row r="106" spans="1:5">
      <c r="A106" s="206">
        <v>99</v>
      </c>
      <c r="B106" s="206" t="s">
        <v>513</v>
      </c>
      <c r="C106" s="206" t="s">
        <v>409</v>
      </c>
      <c r="D106" s="206" t="s">
        <v>410</v>
      </c>
      <c r="E106" s="207">
        <v>33.020000000000003</v>
      </c>
    </row>
    <row r="107" spans="1:5">
      <c r="A107" s="206">
        <v>100</v>
      </c>
      <c r="B107" s="206" t="s">
        <v>514</v>
      </c>
      <c r="C107" s="206" t="s">
        <v>409</v>
      </c>
      <c r="D107" s="206" t="s">
        <v>410</v>
      </c>
      <c r="E107" s="207">
        <v>57.7</v>
      </c>
    </row>
    <row r="108" spans="1:5">
      <c r="A108" s="206">
        <v>75</v>
      </c>
      <c r="B108" s="206" t="s">
        <v>515</v>
      </c>
      <c r="C108" s="206" t="s">
        <v>409</v>
      </c>
      <c r="D108" s="206" t="s">
        <v>410</v>
      </c>
      <c r="E108" s="207">
        <v>336.4</v>
      </c>
    </row>
    <row r="109" spans="1:5">
      <c r="A109" s="206">
        <v>83</v>
      </c>
      <c r="B109" s="206" t="s">
        <v>516</v>
      </c>
      <c r="C109" s="206" t="s">
        <v>409</v>
      </c>
      <c r="D109" s="206" t="s">
        <v>410</v>
      </c>
      <c r="E109" s="207">
        <v>268.94</v>
      </c>
    </row>
    <row r="110" spans="1:5">
      <c r="A110" s="206">
        <v>74</v>
      </c>
      <c r="B110" s="206" t="s">
        <v>517</v>
      </c>
      <c r="C110" s="206" t="s">
        <v>409</v>
      </c>
      <c r="D110" s="206" t="s">
        <v>410</v>
      </c>
      <c r="E110" s="207">
        <v>384.51</v>
      </c>
    </row>
    <row r="111" spans="1:5">
      <c r="A111" s="206">
        <v>106</v>
      </c>
      <c r="B111" s="206" t="s">
        <v>518</v>
      </c>
      <c r="C111" s="206" t="s">
        <v>409</v>
      </c>
      <c r="D111" s="206" t="s">
        <v>410</v>
      </c>
      <c r="E111" s="207">
        <v>486.22</v>
      </c>
    </row>
    <row r="112" spans="1:5">
      <c r="A112" s="206">
        <v>88</v>
      </c>
      <c r="B112" s="206" t="s">
        <v>519</v>
      </c>
      <c r="C112" s="206" t="s">
        <v>409</v>
      </c>
      <c r="D112" s="206" t="s">
        <v>410</v>
      </c>
      <c r="E112" s="207">
        <v>13.66</v>
      </c>
    </row>
    <row r="113" spans="1:5">
      <c r="A113" s="206">
        <v>82</v>
      </c>
      <c r="B113" s="206" t="s">
        <v>520</v>
      </c>
      <c r="C113" s="206" t="s">
        <v>409</v>
      </c>
      <c r="D113" s="206" t="s">
        <v>410</v>
      </c>
      <c r="E113" s="207">
        <v>255.87</v>
      </c>
    </row>
    <row r="114" spans="1:5">
      <c r="A114" s="206">
        <v>105</v>
      </c>
      <c r="B114" s="206" t="s">
        <v>521</v>
      </c>
      <c r="C114" s="206" t="s">
        <v>409</v>
      </c>
      <c r="D114" s="206" t="s">
        <v>410</v>
      </c>
      <c r="E114" s="207">
        <v>362.57</v>
      </c>
    </row>
    <row r="115" spans="1:5">
      <c r="A115" s="206">
        <v>60</v>
      </c>
      <c r="B115" s="206" t="s">
        <v>522</v>
      </c>
      <c r="C115" s="206" t="s">
        <v>409</v>
      </c>
      <c r="D115" s="206" t="s">
        <v>412</v>
      </c>
      <c r="E115" s="207">
        <v>5.03</v>
      </c>
    </row>
    <row r="116" spans="1:5">
      <c r="A116" s="206">
        <v>72</v>
      </c>
      <c r="B116" s="206" t="s">
        <v>523</v>
      </c>
      <c r="C116" s="206" t="s">
        <v>409</v>
      </c>
      <c r="D116" s="206" t="s">
        <v>410</v>
      </c>
      <c r="E116" s="207">
        <v>63.34</v>
      </c>
    </row>
    <row r="117" spans="1:5">
      <c r="A117" s="206">
        <v>67</v>
      </c>
      <c r="B117" s="206" t="s">
        <v>524</v>
      </c>
      <c r="C117" s="206" t="s">
        <v>409</v>
      </c>
      <c r="D117" s="206" t="s">
        <v>410</v>
      </c>
      <c r="E117" s="207">
        <v>20.48</v>
      </c>
    </row>
    <row r="118" spans="1:5">
      <c r="A118" s="206">
        <v>71</v>
      </c>
      <c r="B118" s="206" t="s">
        <v>525</v>
      </c>
      <c r="C118" s="206" t="s">
        <v>409</v>
      </c>
      <c r="D118" s="206" t="s">
        <v>410</v>
      </c>
      <c r="E118" s="207">
        <v>39.119999999999997</v>
      </c>
    </row>
    <row r="119" spans="1:5">
      <c r="A119" s="206">
        <v>73</v>
      </c>
      <c r="B119" s="206" t="s">
        <v>526</v>
      </c>
      <c r="C119" s="206" t="s">
        <v>409</v>
      </c>
      <c r="D119" s="206" t="s">
        <v>410</v>
      </c>
      <c r="E119" s="207">
        <v>19.600000000000001</v>
      </c>
    </row>
    <row r="120" spans="1:5">
      <c r="A120" s="206">
        <v>46</v>
      </c>
      <c r="B120" s="206" t="s">
        <v>527</v>
      </c>
      <c r="C120" s="206" t="s">
        <v>409</v>
      </c>
      <c r="D120" s="206" t="s">
        <v>412</v>
      </c>
      <c r="E120" s="207">
        <v>42.91</v>
      </c>
    </row>
    <row r="121" spans="1:5">
      <c r="A121" s="206">
        <v>47</v>
      </c>
      <c r="B121" s="206" t="s">
        <v>528</v>
      </c>
      <c r="C121" s="206" t="s">
        <v>409</v>
      </c>
      <c r="D121" s="206" t="s">
        <v>412</v>
      </c>
      <c r="E121" s="207">
        <v>73.38</v>
      </c>
    </row>
    <row r="122" spans="1:5">
      <c r="A122" s="206">
        <v>48</v>
      </c>
      <c r="B122" s="206" t="s">
        <v>529</v>
      </c>
      <c r="C122" s="206" t="s">
        <v>409</v>
      </c>
      <c r="D122" s="206" t="s">
        <v>412</v>
      </c>
      <c r="E122" s="207">
        <v>19.14</v>
      </c>
    </row>
    <row r="123" spans="1:5">
      <c r="A123" s="206">
        <v>52</v>
      </c>
      <c r="B123" s="206" t="s">
        <v>530</v>
      </c>
      <c r="C123" s="206" t="s">
        <v>409</v>
      </c>
      <c r="D123" s="206" t="s">
        <v>412</v>
      </c>
      <c r="E123" s="207">
        <v>14.54</v>
      </c>
    </row>
    <row r="124" spans="1:5">
      <c r="A124" s="206">
        <v>43</v>
      </c>
      <c r="B124" s="206" t="s">
        <v>531</v>
      </c>
      <c r="C124" s="206" t="s">
        <v>409</v>
      </c>
      <c r="D124" s="206" t="s">
        <v>412</v>
      </c>
      <c r="E124" s="207">
        <v>49.07</v>
      </c>
    </row>
    <row r="125" spans="1:5">
      <c r="A125" s="206">
        <v>39719</v>
      </c>
      <c r="B125" s="206" t="s">
        <v>532</v>
      </c>
      <c r="C125" s="206" t="s">
        <v>462</v>
      </c>
      <c r="D125" s="206" t="s">
        <v>410</v>
      </c>
      <c r="E125" s="207">
        <v>198.15</v>
      </c>
    </row>
    <row r="126" spans="1:5">
      <c r="A126" s="206">
        <v>3410</v>
      </c>
      <c r="B126" s="206" t="s">
        <v>533</v>
      </c>
      <c r="C126" s="206" t="s">
        <v>460</v>
      </c>
      <c r="D126" s="206" t="s">
        <v>410</v>
      </c>
      <c r="E126" s="207">
        <v>44.57</v>
      </c>
    </row>
    <row r="127" spans="1:5">
      <c r="A127" s="206">
        <v>4791</v>
      </c>
      <c r="B127" s="206" t="s">
        <v>534</v>
      </c>
      <c r="C127" s="206" t="s">
        <v>460</v>
      </c>
      <c r="D127" s="206" t="s">
        <v>410</v>
      </c>
      <c r="E127" s="207">
        <v>23.82</v>
      </c>
    </row>
    <row r="128" spans="1:5">
      <c r="A128" s="206">
        <v>157</v>
      </c>
      <c r="B128" s="206" t="s">
        <v>535</v>
      </c>
      <c r="C128" s="206" t="s">
        <v>460</v>
      </c>
      <c r="D128" s="206" t="s">
        <v>410</v>
      </c>
      <c r="E128" s="207">
        <v>168.81</v>
      </c>
    </row>
    <row r="129" spans="1:5">
      <c r="A129" s="206">
        <v>156</v>
      </c>
      <c r="B129" s="206" t="s">
        <v>536</v>
      </c>
      <c r="C129" s="206" t="s">
        <v>460</v>
      </c>
      <c r="D129" s="206" t="s">
        <v>410</v>
      </c>
      <c r="E129" s="207">
        <v>60.11</v>
      </c>
    </row>
    <row r="130" spans="1:5">
      <c r="A130" s="206">
        <v>131</v>
      </c>
      <c r="B130" s="206" t="s">
        <v>537</v>
      </c>
      <c r="C130" s="206" t="s">
        <v>460</v>
      </c>
      <c r="D130" s="206" t="s">
        <v>410</v>
      </c>
      <c r="E130" s="207">
        <v>51.4</v>
      </c>
    </row>
    <row r="131" spans="1:5">
      <c r="A131" s="206">
        <v>21114</v>
      </c>
      <c r="B131" s="206" t="s">
        <v>538</v>
      </c>
      <c r="C131" s="206" t="s">
        <v>409</v>
      </c>
      <c r="D131" s="206" t="s">
        <v>410</v>
      </c>
      <c r="E131" s="207">
        <v>39.06</v>
      </c>
    </row>
    <row r="132" spans="1:5">
      <c r="A132" s="206">
        <v>119</v>
      </c>
      <c r="B132" s="206" t="s">
        <v>539</v>
      </c>
      <c r="C132" s="206" t="s">
        <v>409</v>
      </c>
      <c r="D132" s="206" t="s">
        <v>417</v>
      </c>
      <c r="E132" s="207">
        <v>9.9</v>
      </c>
    </row>
    <row r="133" spans="1:5">
      <c r="A133" s="206">
        <v>122</v>
      </c>
      <c r="B133" s="206" t="s">
        <v>540</v>
      </c>
      <c r="C133" s="206" t="s">
        <v>409</v>
      </c>
      <c r="D133" s="206" t="s">
        <v>410</v>
      </c>
      <c r="E133" s="207">
        <v>76.17</v>
      </c>
    </row>
    <row r="134" spans="1:5">
      <c r="A134" s="206">
        <v>20080</v>
      </c>
      <c r="B134" s="206" t="s">
        <v>541</v>
      </c>
      <c r="C134" s="206" t="s">
        <v>409</v>
      </c>
      <c r="D134" s="206" t="s">
        <v>410</v>
      </c>
      <c r="E134" s="207">
        <v>24.86</v>
      </c>
    </row>
    <row r="135" spans="1:5">
      <c r="A135" s="206">
        <v>124</v>
      </c>
      <c r="B135" s="206" t="s">
        <v>542</v>
      </c>
      <c r="C135" s="206" t="s">
        <v>462</v>
      </c>
      <c r="D135" s="206" t="s">
        <v>410</v>
      </c>
      <c r="E135" s="207">
        <v>19.82</v>
      </c>
    </row>
    <row r="136" spans="1:5">
      <c r="A136" s="206">
        <v>7334</v>
      </c>
      <c r="B136" s="206" t="s">
        <v>543</v>
      </c>
      <c r="C136" s="206" t="s">
        <v>462</v>
      </c>
      <c r="D136" s="206" t="s">
        <v>410</v>
      </c>
      <c r="E136" s="207">
        <v>29.43</v>
      </c>
    </row>
    <row r="137" spans="1:5">
      <c r="A137" s="206">
        <v>123</v>
      </c>
      <c r="B137" s="206" t="s">
        <v>544</v>
      </c>
      <c r="C137" s="206" t="s">
        <v>462</v>
      </c>
      <c r="D137" s="206" t="s">
        <v>417</v>
      </c>
      <c r="E137" s="207">
        <v>8.11</v>
      </c>
    </row>
    <row r="138" spans="1:5">
      <c r="A138" s="206">
        <v>127</v>
      </c>
      <c r="B138" s="206" t="s">
        <v>545</v>
      </c>
      <c r="C138" s="206" t="s">
        <v>462</v>
      </c>
      <c r="D138" s="206" t="s">
        <v>410</v>
      </c>
      <c r="E138" s="207">
        <v>19.36</v>
      </c>
    </row>
    <row r="139" spans="1:5">
      <c r="A139" s="206">
        <v>41373</v>
      </c>
      <c r="B139" s="206" t="s">
        <v>546</v>
      </c>
      <c r="C139" s="206" t="s">
        <v>462</v>
      </c>
      <c r="D139" s="206" t="s">
        <v>410</v>
      </c>
      <c r="E139" s="207">
        <v>26.97</v>
      </c>
    </row>
    <row r="140" spans="1:5">
      <c r="A140" s="206">
        <v>133</v>
      </c>
      <c r="B140" s="206" t="s">
        <v>547</v>
      </c>
      <c r="C140" s="206" t="s">
        <v>462</v>
      </c>
      <c r="D140" s="206" t="s">
        <v>410</v>
      </c>
      <c r="E140" s="207">
        <v>8.0399999999999991</v>
      </c>
    </row>
    <row r="141" spans="1:5">
      <c r="A141" s="206">
        <v>43617</v>
      </c>
      <c r="B141" s="206" t="s">
        <v>548</v>
      </c>
      <c r="C141" s="206" t="s">
        <v>462</v>
      </c>
      <c r="D141" s="206" t="s">
        <v>410</v>
      </c>
      <c r="E141" s="207">
        <v>8.98</v>
      </c>
    </row>
    <row r="142" spans="1:5">
      <c r="A142" s="206">
        <v>132</v>
      </c>
      <c r="B142" s="206" t="s">
        <v>549</v>
      </c>
      <c r="C142" s="206" t="s">
        <v>462</v>
      </c>
      <c r="D142" s="206" t="s">
        <v>410</v>
      </c>
      <c r="E142" s="207">
        <v>8.33</v>
      </c>
    </row>
    <row r="143" spans="1:5">
      <c r="A143" s="206">
        <v>43618</v>
      </c>
      <c r="B143" s="206" t="s">
        <v>550</v>
      </c>
      <c r="C143" s="206" t="s">
        <v>460</v>
      </c>
      <c r="D143" s="206" t="s">
        <v>410</v>
      </c>
      <c r="E143" s="207">
        <v>20.99</v>
      </c>
    </row>
    <row r="144" spans="1:5">
      <c r="A144" s="206">
        <v>37476</v>
      </c>
      <c r="B144" s="206" t="s">
        <v>551</v>
      </c>
      <c r="C144" s="206" t="s">
        <v>409</v>
      </c>
      <c r="D144" s="206" t="s">
        <v>410</v>
      </c>
      <c r="E144" s="208">
        <v>3826.89</v>
      </c>
    </row>
    <row r="145" spans="1:5">
      <c r="A145" s="206">
        <v>37478</v>
      </c>
      <c r="B145" s="206" t="s">
        <v>552</v>
      </c>
      <c r="C145" s="206" t="s">
        <v>409</v>
      </c>
      <c r="D145" s="206" t="s">
        <v>410</v>
      </c>
      <c r="E145" s="208">
        <v>4793.2700000000004</v>
      </c>
    </row>
    <row r="146" spans="1:5">
      <c r="A146" s="206">
        <v>37477</v>
      </c>
      <c r="B146" s="206" t="s">
        <v>553</v>
      </c>
      <c r="C146" s="206" t="s">
        <v>409</v>
      </c>
      <c r="D146" s="206" t="s">
        <v>410</v>
      </c>
      <c r="E146" s="208">
        <v>6494.11</v>
      </c>
    </row>
    <row r="147" spans="1:5">
      <c r="A147" s="206">
        <v>37479</v>
      </c>
      <c r="B147" s="206" t="s">
        <v>554</v>
      </c>
      <c r="C147" s="206" t="s">
        <v>409</v>
      </c>
      <c r="D147" s="206" t="s">
        <v>410</v>
      </c>
      <c r="E147" s="208">
        <v>7702.1</v>
      </c>
    </row>
    <row r="148" spans="1:5">
      <c r="A148" s="206">
        <v>4319</v>
      </c>
      <c r="B148" s="206" t="s">
        <v>555</v>
      </c>
      <c r="C148" s="206" t="s">
        <v>409</v>
      </c>
      <c r="D148" s="206" t="s">
        <v>410</v>
      </c>
      <c r="E148" s="207">
        <v>1.54</v>
      </c>
    </row>
    <row r="149" spans="1:5">
      <c r="A149" s="206">
        <v>42409</v>
      </c>
      <c r="B149" s="206" t="s">
        <v>556</v>
      </c>
      <c r="C149" s="206" t="s">
        <v>460</v>
      </c>
      <c r="D149" s="206" t="s">
        <v>410</v>
      </c>
      <c r="E149" s="207">
        <v>13.21</v>
      </c>
    </row>
    <row r="150" spans="1:5">
      <c r="A150" s="206">
        <v>40553</v>
      </c>
      <c r="B150" s="206" t="s">
        <v>557</v>
      </c>
      <c r="C150" s="206" t="s">
        <v>558</v>
      </c>
      <c r="D150" s="206" t="s">
        <v>412</v>
      </c>
      <c r="E150" s="207">
        <v>48.5</v>
      </c>
    </row>
    <row r="151" spans="1:5">
      <c r="A151" s="206">
        <v>6114</v>
      </c>
      <c r="B151" s="206" t="s">
        <v>559</v>
      </c>
      <c r="C151" s="206" t="s">
        <v>560</v>
      </c>
      <c r="D151" s="206" t="s">
        <v>410</v>
      </c>
      <c r="E151" s="207">
        <v>12.1</v>
      </c>
    </row>
    <row r="152" spans="1:5">
      <c r="A152" s="206">
        <v>40912</v>
      </c>
      <c r="B152" s="206" t="s">
        <v>561</v>
      </c>
      <c r="C152" s="206" t="s">
        <v>562</v>
      </c>
      <c r="D152" s="206" t="s">
        <v>410</v>
      </c>
      <c r="E152" s="208">
        <v>2136.34</v>
      </c>
    </row>
    <row r="153" spans="1:5">
      <c r="A153" s="206">
        <v>247</v>
      </c>
      <c r="B153" s="206" t="s">
        <v>563</v>
      </c>
      <c r="C153" s="206" t="s">
        <v>560</v>
      </c>
      <c r="D153" s="206" t="s">
        <v>410</v>
      </c>
      <c r="E153" s="207">
        <v>13.13</v>
      </c>
    </row>
    <row r="154" spans="1:5">
      <c r="A154" s="206">
        <v>40919</v>
      </c>
      <c r="B154" s="206" t="s">
        <v>564</v>
      </c>
      <c r="C154" s="206" t="s">
        <v>562</v>
      </c>
      <c r="D154" s="206" t="s">
        <v>410</v>
      </c>
      <c r="E154" s="208">
        <v>2315</v>
      </c>
    </row>
    <row r="155" spans="1:5">
      <c r="A155" s="206">
        <v>40984</v>
      </c>
      <c r="B155" s="206" t="s">
        <v>565</v>
      </c>
      <c r="C155" s="206" t="s">
        <v>562</v>
      </c>
      <c r="D155" s="206" t="s">
        <v>410</v>
      </c>
      <c r="E155" s="208">
        <v>1534.59</v>
      </c>
    </row>
    <row r="156" spans="1:5">
      <c r="A156" s="206">
        <v>44499</v>
      </c>
      <c r="B156" s="206" t="s">
        <v>566</v>
      </c>
      <c r="C156" s="206" t="s">
        <v>560</v>
      </c>
      <c r="D156" s="206" t="s">
        <v>410</v>
      </c>
      <c r="E156" s="207">
        <v>8.69</v>
      </c>
    </row>
    <row r="157" spans="1:5">
      <c r="A157" s="206">
        <v>248</v>
      </c>
      <c r="B157" s="206" t="s">
        <v>567</v>
      </c>
      <c r="C157" s="206" t="s">
        <v>560</v>
      </c>
      <c r="D157" s="206" t="s">
        <v>410</v>
      </c>
      <c r="E157" s="207">
        <v>12.1</v>
      </c>
    </row>
    <row r="158" spans="1:5">
      <c r="A158" s="206">
        <v>41086</v>
      </c>
      <c r="B158" s="206" t="s">
        <v>568</v>
      </c>
      <c r="C158" s="206" t="s">
        <v>562</v>
      </c>
      <c r="D158" s="206" t="s">
        <v>410</v>
      </c>
      <c r="E158" s="208">
        <v>2136.34</v>
      </c>
    </row>
    <row r="159" spans="1:5">
      <c r="A159" s="206">
        <v>34466</v>
      </c>
      <c r="B159" s="206" t="s">
        <v>569</v>
      </c>
      <c r="C159" s="206" t="s">
        <v>560</v>
      </c>
      <c r="D159" s="206" t="s">
        <v>410</v>
      </c>
      <c r="E159" s="207">
        <v>13.11</v>
      </c>
    </row>
    <row r="160" spans="1:5">
      <c r="A160" s="206">
        <v>41083</v>
      </c>
      <c r="B160" s="206" t="s">
        <v>570</v>
      </c>
      <c r="C160" s="206" t="s">
        <v>562</v>
      </c>
      <c r="D160" s="206" t="s">
        <v>410</v>
      </c>
      <c r="E160" s="208">
        <v>2313.4299999999998</v>
      </c>
    </row>
    <row r="161" spans="1:5">
      <c r="A161" s="206">
        <v>252</v>
      </c>
      <c r="B161" s="206" t="s">
        <v>571</v>
      </c>
      <c r="C161" s="206" t="s">
        <v>560</v>
      </c>
      <c r="D161" s="206" t="s">
        <v>410</v>
      </c>
      <c r="E161" s="207">
        <v>13.11</v>
      </c>
    </row>
    <row r="162" spans="1:5">
      <c r="A162" s="206">
        <v>40909</v>
      </c>
      <c r="B162" s="206" t="s">
        <v>572</v>
      </c>
      <c r="C162" s="206" t="s">
        <v>562</v>
      </c>
      <c r="D162" s="206" t="s">
        <v>410</v>
      </c>
      <c r="E162" s="208">
        <v>2313.4299999999998</v>
      </c>
    </row>
    <row r="163" spans="1:5">
      <c r="A163" s="206">
        <v>242</v>
      </c>
      <c r="B163" s="206" t="s">
        <v>573</v>
      </c>
      <c r="C163" s="206" t="s">
        <v>560</v>
      </c>
      <c r="D163" s="206" t="s">
        <v>410</v>
      </c>
      <c r="E163" s="207">
        <v>13.13</v>
      </c>
    </row>
    <row r="164" spans="1:5">
      <c r="A164" s="206">
        <v>41085</v>
      </c>
      <c r="B164" s="206" t="s">
        <v>574</v>
      </c>
      <c r="C164" s="206" t="s">
        <v>562</v>
      </c>
      <c r="D164" s="206" t="s">
        <v>410</v>
      </c>
      <c r="E164" s="208">
        <v>2315.25</v>
      </c>
    </row>
    <row r="165" spans="1:5">
      <c r="A165" s="206">
        <v>427</v>
      </c>
      <c r="B165" s="206" t="s">
        <v>575</v>
      </c>
      <c r="C165" s="206" t="s">
        <v>409</v>
      </c>
      <c r="D165" s="206" t="s">
        <v>410</v>
      </c>
      <c r="E165" s="207">
        <v>12.9</v>
      </c>
    </row>
    <row r="166" spans="1:5">
      <c r="A166" s="206">
        <v>417</v>
      </c>
      <c r="B166" s="206" t="s">
        <v>576</v>
      </c>
      <c r="C166" s="206" t="s">
        <v>409</v>
      </c>
      <c r="D166" s="206" t="s">
        <v>410</v>
      </c>
      <c r="E166" s="207">
        <v>6.08</v>
      </c>
    </row>
    <row r="167" spans="1:5">
      <c r="A167" s="206">
        <v>11273</v>
      </c>
      <c r="B167" s="206" t="s">
        <v>577</v>
      </c>
      <c r="C167" s="206" t="s">
        <v>409</v>
      </c>
      <c r="D167" s="206" t="s">
        <v>410</v>
      </c>
      <c r="E167" s="207">
        <v>18.87</v>
      </c>
    </row>
    <row r="168" spans="1:5">
      <c r="A168" s="206">
        <v>11272</v>
      </c>
      <c r="B168" s="206" t="s">
        <v>578</v>
      </c>
      <c r="C168" s="206" t="s">
        <v>409</v>
      </c>
      <c r="D168" s="206" t="s">
        <v>410</v>
      </c>
      <c r="E168" s="207">
        <v>11.39</v>
      </c>
    </row>
    <row r="169" spans="1:5">
      <c r="A169" s="206">
        <v>11275</v>
      </c>
      <c r="B169" s="206" t="s">
        <v>579</v>
      </c>
      <c r="C169" s="206" t="s">
        <v>409</v>
      </c>
      <c r="D169" s="206" t="s">
        <v>410</v>
      </c>
      <c r="E169" s="207">
        <v>4.57</v>
      </c>
    </row>
    <row r="170" spans="1:5">
      <c r="A170" s="206">
        <v>11274</v>
      </c>
      <c r="B170" s="206" t="s">
        <v>580</v>
      </c>
      <c r="C170" s="206" t="s">
        <v>409</v>
      </c>
      <c r="D170" s="206" t="s">
        <v>410</v>
      </c>
      <c r="E170" s="207">
        <v>3.48</v>
      </c>
    </row>
    <row r="171" spans="1:5">
      <c r="A171" s="206">
        <v>38470</v>
      </c>
      <c r="B171" s="206" t="s">
        <v>581</v>
      </c>
      <c r="C171" s="206" t="s">
        <v>409</v>
      </c>
      <c r="D171" s="206" t="s">
        <v>417</v>
      </c>
      <c r="E171" s="207">
        <v>43.34</v>
      </c>
    </row>
    <row r="172" spans="1:5">
      <c r="A172" s="206">
        <v>38547</v>
      </c>
      <c r="B172" s="206" t="s">
        <v>582</v>
      </c>
      <c r="C172" s="206" t="s">
        <v>409</v>
      </c>
      <c r="D172" s="206" t="s">
        <v>410</v>
      </c>
      <c r="E172" s="207">
        <v>118.27</v>
      </c>
    </row>
    <row r="173" spans="1:5">
      <c r="A173" s="206">
        <v>38469</v>
      </c>
      <c r="B173" s="206" t="s">
        <v>583</v>
      </c>
      <c r="C173" s="206" t="s">
        <v>409</v>
      </c>
      <c r="D173" s="206" t="s">
        <v>410</v>
      </c>
      <c r="E173" s="207">
        <v>127.17</v>
      </c>
    </row>
    <row r="174" spans="1:5">
      <c r="A174" s="206">
        <v>38467</v>
      </c>
      <c r="B174" s="206" t="s">
        <v>584</v>
      </c>
      <c r="C174" s="206" t="s">
        <v>409</v>
      </c>
      <c r="D174" s="206" t="s">
        <v>410</v>
      </c>
      <c r="E174" s="207">
        <v>71.55</v>
      </c>
    </row>
    <row r="175" spans="1:5">
      <c r="A175" s="206">
        <v>38468</v>
      </c>
      <c r="B175" s="206" t="s">
        <v>585</v>
      </c>
      <c r="C175" s="206" t="s">
        <v>409</v>
      </c>
      <c r="D175" s="206" t="s">
        <v>410</v>
      </c>
      <c r="E175" s="207">
        <v>78.739999999999995</v>
      </c>
    </row>
    <row r="176" spans="1:5">
      <c r="A176" s="206">
        <v>38471</v>
      </c>
      <c r="B176" s="206" t="s">
        <v>586</v>
      </c>
      <c r="C176" s="206" t="s">
        <v>409</v>
      </c>
      <c r="D176" s="206" t="s">
        <v>410</v>
      </c>
      <c r="E176" s="207">
        <v>102.25</v>
      </c>
    </row>
    <row r="177" spans="1:5">
      <c r="A177" s="206">
        <v>37370</v>
      </c>
      <c r="B177" s="206" t="s">
        <v>587</v>
      </c>
      <c r="C177" s="206" t="s">
        <v>560</v>
      </c>
      <c r="D177" s="206" t="s">
        <v>417</v>
      </c>
      <c r="E177" s="207">
        <v>1.0900000000000001</v>
      </c>
    </row>
    <row r="178" spans="1:5">
      <c r="A178" s="206">
        <v>40862</v>
      </c>
      <c r="B178" s="206" t="s">
        <v>588</v>
      </c>
      <c r="C178" s="206" t="s">
        <v>562</v>
      </c>
      <c r="D178" s="206" t="s">
        <v>417</v>
      </c>
      <c r="E178" s="207">
        <v>205.81</v>
      </c>
    </row>
    <row r="179" spans="1:5">
      <c r="A179" s="206">
        <v>10658</v>
      </c>
      <c r="B179" s="206" t="s">
        <v>589</v>
      </c>
      <c r="C179" s="206" t="s">
        <v>409</v>
      </c>
      <c r="D179" s="206" t="s">
        <v>412</v>
      </c>
      <c r="E179" s="208">
        <v>8189.5</v>
      </c>
    </row>
    <row r="180" spans="1:5">
      <c r="A180" s="206">
        <v>253</v>
      </c>
      <c r="B180" s="206" t="s">
        <v>590</v>
      </c>
      <c r="C180" s="206" t="s">
        <v>560</v>
      </c>
      <c r="D180" s="206" t="s">
        <v>417</v>
      </c>
      <c r="E180" s="207">
        <v>16.29</v>
      </c>
    </row>
    <row r="181" spans="1:5">
      <c r="A181" s="206">
        <v>40809</v>
      </c>
      <c r="B181" s="206" t="s">
        <v>591</v>
      </c>
      <c r="C181" s="206" t="s">
        <v>562</v>
      </c>
      <c r="D181" s="206" t="s">
        <v>410</v>
      </c>
      <c r="E181" s="208">
        <v>2871.23</v>
      </c>
    </row>
    <row r="182" spans="1:5">
      <c r="A182" s="206">
        <v>42428</v>
      </c>
      <c r="B182" s="206" t="s">
        <v>592</v>
      </c>
      <c r="C182" s="206" t="s">
        <v>409</v>
      </c>
      <c r="D182" s="206" t="s">
        <v>412</v>
      </c>
      <c r="E182" s="208">
        <v>2271</v>
      </c>
    </row>
    <row r="183" spans="1:5">
      <c r="A183" s="206">
        <v>583</v>
      </c>
      <c r="B183" s="206" t="s">
        <v>593</v>
      </c>
      <c r="C183" s="206" t="s">
        <v>460</v>
      </c>
      <c r="D183" s="206" t="s">
        <v>412</v>
      </c>
      <c r="E183" s="207">
        <v>38.58</v>
      </c>
    </row>
    <row r="184" spans="1:5">
      <c r="A184" s="206">
        <v>301</v>
      </c>
      <c r="B184" s="206" t="s">
        <v>594</v>
      </c>
      <c r="C184" s="206" t="s">
        <v>409</v>
      </c>
      <c r="D184" s="206" t="s">
        <v>417</v>
      </c>
      <c r="E184" s="207">
        <v>3.25</v>
      </c>
    </row>
    <row r="185" spans="1:5">
      <c r="A185" s="206">
        <v>296</v>
      </c>
      <c r="B185" s="206" t="s">
        <v>595</v>
      </c>
      <c r="C185" s="206" t="s">
        <v>409</v>
      </c>
      <c r="D185" s="206" t="s">
        <v>410</v>
      </c>
      <c r="E185" s="207">
        <v>1.83</v>
      </c>
    </row>
    <row r="186" spans="1:5">
      <c r="A186" s="206">
        <v>297</v>
      </c>
      <c r="B186" s="206" t="s">
        <v>596</v>
      </c>
      <c r="C186" s="206" t="s">
        <v>409</v>
      </c>
      <c r="D186" s="206" t="s">
        <v>410</v>
      </c>
      <c r="E186" s="207">
        <v>2.7</v>
      </c>
    </row>
    <row r="187" spans="1:5">
      <c r="A187" s="206">
        <v>299</v>
      </c>
      <c r="B187" s="206" t="s">
        <v>597</v>
      </c>
      <c r="C187" s="206" t="s">
        <v>409</v>
      </c>
      <c r="D187" s="206" t="s">
        <v>410</v>
      </c>
      <c r="E187" s="207">
        <v>3.81</v>
      </c>
    </row>
    <row r="188" spans="1:5">
      <c r="A188" s="206">
        <v>300</v>
      </c>
      <c r="B188" s="206" t="s">
        <v>598</v>
      </c>
      <c r="C188" s="206" t="s">
        <v>409</v>
      </c>
      <c r="D188" s="206" t="s">
        <v>410</v>
      </c>
      <c r="E188" s="207">
        <v>13.19</v>
      </c>
    </row>
    <row r="189" spans="1:5">
      <c r="A189" s="206">
        <v>20085</v>
      </c>
      <c r="B189" s="206" t="s">
        <v>599</v>
      </c>
      <c r="C189" s="206" t="s">
        <v>409</v>
      </c>
      <c r="D189" s="206" t="s">
        <v>410</v>
      </c>
      <c r="E189" s="207">
        <v>2.41</v>
      </c>
    </row>
    <row r="190" spans="1:5">
      <c r="A190" s="206">
        <v>298</v>
      </c>
      <c r="B190" s="206" t="s">
        <v>600</v>
      </c>
      <c r="C190" s="206" t="s">
        <v>409</v>
      </c>
      <c r="D190" s="206" t="s">
        <v>410</v>
      </c>
      <c r="E190" s="207">
        <v>2.93</v>
      </c>
    </row>
    <row r="191" spans="1:5">
      <c r="A191" s="206">
        <v>311</v>
      </c>
      <c r="B191" s="206" t="s">
        <v>601</v>
      </c>
      <c r="C191" s="206" t="s">
        <v>409</v>
      </c>
      <c r="D191" s="206" t="s">
        <v>410</v>
      </c>
      <c r="E191" s="207">
        <v>10.88</v>
      </c>
    </row>
    <row r="192" spans="1:5">
      <c r="A192" s="206">
        <v>318</v>
      </c>
      <c r="B192" s="206" t="s">
        <v>602</v>
      </c>
      <c r="C192" s="206" t="s">
        <v>409</v>
      </c>
      <c r="D192" s="206" t="s">
        <v>410</v>
      </c>
      <c r="E192" s="207">
        <v>21.91</v>
      </c>
    </row>
    <row r="193" spans="1:5">
      <c r="A193" s="206">
        <v>319</v>
      </c>
      <c r="B193" s="206" t="s">
        <v>603</v>
      </c>
      <c r="C193" s="206" t="s">
        <v>409</v>
      </c>
      <c r="D193" s="206" t="s">
        <v>410</v>
      </c>
      <c r="E193" s="207">
        <v>34.35</v>
      </c>
    </row>
    <row r="194" spans="1:5">
      <c r="A194" s="206">
        <v>303</v>
      </c>
      <c r="B194" s="206" t="s">
        <v>604</v>
      </c>
      <c r="C194" s="206" t="s">
        <v>409</v>
      </c>
      <c r="D194" s="206" t="s">
        <v>410</v>
      </c>
      <c r="E194" s="207">
        <v>3.6</v>
      </c>
    </row>
    <row r="195" spans="1:5">
      <c r="A195" s="206">
        <v>305</v>
      </c>
      <c r="B195" s="206" t="s">
        <v>605</v>
      </c>
      <c r="C195" s="206" t="s">
        <v>409</v>
      </c>
      <c r="D195" s="206" t="s">
        <v>410</v>
      </c>
      <c r="E195" s="207">
        <v>11.32</v>
      </c>
    </row>
    <row r="196" spans="1:5">
      <c r="A196" s="206">
        <v>306</v>
      </c>
      <c r="B196" s="206" t="s">
        <v>606</v>
      </c>
      <c r="C196" s="206" t="s">
        <v>409</v>
      </c>
      <c r="D196" s="206" t="s">
        <v>410</v>
      </c>
      <c r="E196" s="207">
        <v>17.170000000000002</v>
      </c>
    </row>
    <row r="197" spans="1:5">
      <c r="A197" s="206">
        <v>307</v>
      </c>
      <c r="B197" s="206" t="s">
        <v>607</v>
      </c>
      <c r="C197" s="206" t="s">
        <v>409</v>
      </c>
      <c r="D197" s="206" t="s">
        <v>410</v>
      </c>
      <c r="E197" s="207">
        <v>43.4</v>
      </c>
    </row>
    <row r="198" spans="1:5">
      <c r="A198" s="206">
        <v>309</v>
      </c>
      <c r="B198" s="206" t="s">
        <v>608</v>
      </c>
      <c r="C198" s="206" t="s">
        <v>409</v>
      </c>
      <c r="D198" s="206" t="s">
        <v>410</v>
      </c>
      <c r="E198" s="207">
        <v>71.09</v>
      </c>
    </row>
    <row r="199" spans="1:5">
      <c r="A199" s="206">
        <v>310</v>
      </c>
      <c r="B199" s="206" t="s">
        <v>609</v>
      </c>
      <c r="C199" s="206" t="s">
        <v>409</v>
      </c>
      <c r="D199" s="206" t="s">
        <v>410</v>
      </c>
      <c r="E199" s="207">
        <v>98.53</v>
      </c>
    </row>
    <row r="200" spans="1:5">
      <c r="A200" s="206">
        <v>328</v>
      </c>
      <c r="B200" s="206" t="s">
        <v>610</v>
      </c>
      <c r="C200" s="206" t="s">
        <v>409</v>
      </c>
      <c r="D200" s="206" t="s">
        <v>410</v>
      </c>
      <c r="E200" s="207">
        <v>8.61</v>
      </c>
    </row>
    <row r="201" spans="1:5">
      <c r="A201" s="206">
        <v>325</v>
      </c>
      <c r="B201" s="206" t="s">
        <v>611</v>
      </c>
      <c r="C201" s="206" t="s">
        <v>409</v>
      </c>
      <c r="D201" s="206" t="s">
        <v>410</v>
      </c>
      <c r="E201" s="207">
        <v>2.54</v>
      </c>
    </row>
    <row r="202" spans="1:5">
      <c r="A202" s="206">
        <v>20326</v>
      </c>
      <c r="B202" s="206" t="s">
        <v>612</v>
      </c>
      <c r="C202" s="206" t="s">
        <v>409</v>
      </c>
      <c r="D202" s="206" t="s">
        <v>410</v>
      </c>
      <c r="E202" s="207">
        <v>4.6500000000000004</v>
      </c>
    </row>
    <row r="203" spans="1:5">
      <c r="A203" s="206">
        <v>329</v>
      </c>
      <c r="B203" s="206" t="s">
        <v>613</v>
      </c>
      <c r="C203" s="206" t="s">
        <v>409</v>
      </c>
      <c r="D203" s="206" t="s">
        <v>410</v>
      </c>
      <c r="E203" s="207">
        <v>7.2</v>
      </c>
    </row>
    <row r="204" spans="1:5">
      <c r="A204" s="206">
        <v>308</v>
      </c>
      <c r="B204" s="206" t="s">
        <v>614</v>
      </c>
      <c r="C204" s="206" t="s">
        <v>409</v>
      </c>
      <c r="D204" s="206" t="s">
        <v>410</v>
      </c>
      <c r="E204" s="207">
        <v>96.85</v>
      </c>
    </row>
    <row r="205" spans="1:5">
      <c r="A205" s="206">
        <v>39642</v>
      </c>
      <c r="B205" s="206" t="s">
        <v>615</v>
      </c>
      <c r="C205" s="206" t="s">
        <v>409</v>
      </c>
      <c r="D205" s="206" t="s">
        <v>410</v>
      </c>
      <c r="E205" s="207">
        <v>3.19</v>
      </c>
    </row>
    <row r="206" spans="1:5">
      <c r="A206" s="206">
        <v>39641</v>
      </c>
      <c r="B206" s="206" t="s">
        <v>616</v>
      </c>
      <c r="C206" s="206" t="s">
        <v>409</v>
      </c>
      <c r="D206" s="206" t="s">
        <v>410</v>
      </c>
      <c r="E206" s="207">
        <v>2.8</v>
      </c>
    </row>
    <row r="207" spans="1:5">
      <c r="A207" s="206">
        <v>39643</v>
      </c>
      <c r="B207" s="206" t="s">
        <v>617</v>
      </c>
      <c r="C207" s="206" t="s">
        <v>409</v>
      </c>
      <c r="D207" s="206" t="s">
        <v>410</v>
      </c>
      <c r="E207" s="207">
        <v>3.75</v>
      </c>
    </row>
    <row r="208" spans="1:5">
      <c r="A208" s="206">
        <v>39644</v>
      </c>
      <c r="B208" s="206" t="s">
        <v>618</v>
      </c>
      <c r="C208" s="206" t="s">
        <v>409</v>
      </c>
      <c r="D208" s="206" t="s">
        <v>410</v>
      </c>
      <c r="E208" s="207">
        <v>5.81</v>
      </c>
    </row>
    <row r="209" spans="1:5">
      <c r="A209" s="206">
        <v>39645</v>
      </c>
      <c r="B209" s="206" t="s">
        <v>619</v>
      </c>
      <c r="C209" s="206" t="s">
        <v>409</v>
      </c>
      <c r="D209" s="206" t="s">
        <v>410</v>
      </c>
      <c r="E209" s="207">
        <v>6.37</v>
      </c>
    </row>
    <row r="210" spans="1:5">
      <c r="A210" s="206">
        <v>41610</v>
      </c>
      <c r="B210" s="206" t="s">
        <v>620</v>
      </c>
      <c r="C210" s="206" t="s">
        <v>409</v>
      </c>
      <c r="D210" s="206" t="s">
        <v>410</v>
      </c>
      <c r="E210" s="207">
        <v>709.98</v>
      </c>
    </row>
    <row r="211" spans="1:5">
      <c r="A211" s="206">
        <v>41611</v>
      </c>
      <c r="B211" s="206" t="s">
        <v>621</v>
      </c>
      <c r="C211" s="206" t="s">
        <v>409</v>
      </c>
      <c r="D211" s="206" t="s">
        <v>410</v>
      </c>
      <c r="E211" s="208">
        <v>1119.07</v>
      </c>
    </row>
    <row r="212" spans="1:5">
      <c r="A212" s="206">
        <v>41612</v>
      </c>
      <c r="B212" s="206" t="s">
        <v>622</v>
      </c>
      <c r="C212" s="206" t="s">
        <v>409</v>
      </c>
      <c r="D212" s="206" t="s">
        <v>410</v>
      </c>
      <c r="E212" s="208">
        <v>1571.34</v>
      </c>
    </row>
    <row r="213" spans="1:5">
      <c r="A213" s="206">
        <v>41637</v>
      </c>
      <c r="B213" s="206" t="s">
        <v>623</v>
      </c>
      <c r="C213" s="206" t="s">
        <v>409</v>
      </c>
      <c r="D213" s="206" t="s">
        <v>410</v>
      </c>
      <c r="E213" s="207">
        <v>146.88999999999999</v>
      </c>
    </row>
    <row r="214" spans="1:5">
      <c r="A214" s="206">
        <v>41638</v>
      </c>
      <c r="B214" s="206" t="s">
        <v>624</v>
      </c>
      <c r="C214" s="206" t="s">
        <v>409</v>
      </c>
      <c r="D214" s="206" t="s">
        <v>410</v>
      </c>
      <c r="E214" s="207">
        <v>191.34</v>
      </c>
    </row>
    <row r="215" spans="1:5">
      <c r="A215" s="206">
        <v>41639</v>
      </c>
      <c r="B215" s="206" t="s">
        <v>625</v>
      </c>
      <c r="C215" s="206" t="s">
        <v>409</v>
      </c>
      <c r="D215" s="206" t="s">
        <v>410</v>
      </c>
      <c r="E215" s="207">
        <v>462.89</v>
      </c>
    </row>
    <row r="216" spans="1:5">
      <c r="A216" s="206">
        <v>11789</v>
      </c>
      <c r="B216" s="206" t="s">
        <v>626</v>
      </c>
      <c r="C216" s="206" t="s">
        <v>409</v>
      </c>
      <c r="D216" s="206" t="s">
        <v>410</v>
      </c>
      <c r="E216" s="207">
        <v>1.72</v>
      </c>
    </row>
    <row r="217" spans="1:5">
      <c r="A217" s="206">
        <v>20975</v>
      </c>
      <c r="B217" s="206" t="s">
        <v>627</v>
      </c>
      <c r="C217" s="206" t="s">
        <v>409</v>
      </c>
      <c r="D217" s="206" t="s">
        <v>410</v>
      </c>
      <c r="E217" s="207">
        <v>13.05</v>
      </c>
    </row>
    <row r="218" spans="1:5">
      <c r="A218" s="206">
        <v>20976</v>
      </c>
      <c r="B218" s="206" t="s">
        <v>628</v>
      </c>
      <c r="C218" s="206" t="s">
        <v>409</v>
      </c>
      <c r="D218" s="206" t="s">
        <v>410</v>
      </c>
      <c r="E218" s="207">
        <v>19.72</v>
      </c>
    </row>
    <row r="219" spans="1:5">
      <c r="A219" s="206">
        <v>40340</v>
      </c>
      <c r="B219" s="206" t="s">
        <v>629</v>
      </c>
      <c r="C219" s="206" t="s">
        <v>409</v>
      </c>
      <c r="D219" s="206" t="s">
        <v>410</v>
      </c>
      <c r="E219" s="207">
        <v>23.91</v>
      </c>
    </row>
    <row r="220" spans="1:5">
      <c r="A220" s="206">
        <v>40341</v>
      </c>
      <c r="B220" s="206" t="s">
        <v>630</v>
      </c>
      <c r="C220" s="206" t="s">
        <v>409</v>
      </c>
      <c r="D220" s="206" t="s">
        <v>410</v>
      </c>
      <c r="E220" s="207">
        <v>28.53</v>
      </c>
    </row>
    <row r="221" spans="1:5">
      <c r="A221" s="206">
        <v>40342</v>
      </c>
      <c r="B221" s="206" t="s">
        <v>631</v>
      </c>
      <c r="C221" s="206" t="s">
        <v>409</v>
      </c>
      <c r="D221" s="206" t="s">
        <v>410</v>
      </c>
      <c r="E221" s="207">
        <v>34.03</v>
      </c>
    </row>
    <row r="222" spans="1:5">
      <c r="A222" s="206">
        <v>40343</v>
      </c>
      <c r="B222" s="206" t="s">
        <v>632</v>
      </c>
      <c r="C222" s="206" t="s">
        <v>409</v>
      </c>
      <c r="D222" s="206" t="s">
        <v>410</v>
      </c>
      <c r="E222" s="207">
        <v>40.36</v>
      </c>
    </row>
    <row r="223" spans="1:5">
      <c r="A223" s="206">
        <v>40344</v>
      </c>
      <c r="B223" s="206" t="s">
        <v>633</v>
      </c>
      <c r="C223" s="206" t="s">
        <v>409</v>
      </c>
      <c r="D223" s="206" t="s">
        <v>410</v>
      </c>
      <c r="E223" s="207">
        <v>55.02</v>
      </c>
    </row>
    <row r="224" spans="1:5">
      <c r="A224" s="206">
        <v>40345</v>
      </c>
      <c r="B224" s="206" t="s">
        <v>634</v>
      </c>
      <c r="C224" s="206" t="s">
        <v>409</v>
      </c>
      <c r="D224" s="206" t="s">
        <v>410</v>
      </c>
      <c r="E224" s="207">
        <v>67.8</v>
      </c>
    </row>
    <row r="225" spans="1:5">
      <c r="A225" s="206">
        <v>40346</v>
      </c>
      <c r="B225" s="206" t="s">
        <v>635</v>
      </c>
      <c r="C225" s="206" t="s">
        <v>409</v>
      </c>
      <c r="D225" s="206" t="s">
        <v>410</v>
      </c>
      <c r="E225" s="207">
        <v>78.650000000000006</v>
      </c>
    </row>
    <row r="226" spans="1:5">
      <c r="A226" s="206">
        <v>40347</v>
      </c>
      <c r="B226" s="206" t="s">
        <v>636</v>
      </c>
      <c r="C226" s="206" t="s">
        <v>409</v>
      </c>
      <c r="D226" s="206" t="s">
        <v>410</v>
      </c>
      <c r="E226" s="207">
        <v>98.81</v>
      </c>
    </row>
    <row r="227" spans="1:5">
      <c r="A227" s="206">
        <v>6138</v>
      </c>
      <c r="B227" s="206" t="s">
        <v>637</v>
      </c>
      <c r="C227" s="206" t="s">
        <v>409</v>
      </c>
      <c r="D227" s="206" t="s">
        <v>410</v>
      </c>
      <c r="E227" s="207">
        <v>10.79</v>
      </c>
    </row>
    <row r="228" spans="1:5">
      <c r="A228" s="206">
        <v>43424</v>
      </c>
      <c r="B228" s="206" t="s">
        <v>638</v>
      </c>
      <c r="C228" s="206" t="s">
        <v>409</v>
      </c>
      <c r="D228" s="206" t="s">
        <v>410</v>
      </c>
      <c r="E228" s="207">
        <v>594.84</v>
      </c>
    </row>
    <row r="229" spans="1:5">
      <c r="A229" s="206">
        <v>43426</v>
      </c>
      <c r="B229" s="206" t="s">
        <v>639</v>
      </c>
      <c r="C229" s="206" t="s">
        <v>409</v>
      </c>
      <c r="D229" s="206" t="s">
        <v>410</v>
      </c>
      <c r="E229" s="208">
        <v>2051.63</v>
      </c>
    </row>
    <row r="230" spans="1:5">
      <c r="A230" s="206">
        <v>12565</v>
      </c>
      <c r="B230" s="206" t="s">
        <v>640</v>
      </c>
      <c r="C230" s="206" t="s">
        <v>409</v>
      </c>
      <c r="D230" s="206" t="s">
        <v>410</v>
      </c>
      <c r="E230" s="207">
        <v>719.48</v>
      </c>
    </row>
    <row r="231" spans="1:5">
      <c r="A231" s="206">
        <v>12567</v>
      </c>
      <c r="B231" s="206" t="s">
        <v>641</v>
      </c>
      <c r="C231" s="206" t="s">
        <v>409</v>
      </c>
      <c r="D231" s="206" t="s">
        <v>410</v>
      </c>
      <c r="E231" s="207">
        <v>966.38</v>
      </c>
    </row>
    <row r="232" spans="1:5">
      <c r="A232" s="206">
        <v>12568</v>
      </c>
      <c r="B232" s="206" t="s">
        <v>642</v>
      </c>
      <c r="C232" s="206" t="s">
        <v>409</v>
      </c>
      <c r="D232" s="206" t="s">
        <v>410</v>
      </c>
      <c r="E232" s="208">
        <v>1352.94</v>
      </c>
    </row>
    <row r="233" spans="1:5">
      <c r="A233" s="206">
        <v>43441</v>
      </c>
      <c r="B233" s="206" t="s">
        <v>643</v>
      </c>
      <c r="C233" s="206" t="s">
        <v>409</v>
      </c>
      <c r="D233" s="206" t="s">
        <v>410</v>
      </c>
      <c r="E233" s="207">
        <v>173.94</v>
      </c>
    </row>
    <row r="234" spans="1:5">
      <c r="A234" s="206">
        <v>43423</v>
      </c>
      <c r="B234" s="206" t="s">
        <v>644</v>
      </c>
      <c r="C234" s="206" t="s">
        <v>409</v>
      </c>
      <c r="D234" s="206" t="s">
        <v>410</v>
      </c>
      <c r="E234" s="207">
        <v>81.17</v>
      </c>
    </row>
    <row r="235" spans="1:5">
      <c r="A235" s="206">
        <v>12532</v>
      </c>
      <c r="B235" s="206" t="s">
        <v>645</v>
      </c>
      <c r="C235" s="206" t="s">
        <v>409</v>
      </c>
      <c r="D235" s="206" t="s">
        <v>410</v>
      </c>
      <c r="E235" s="207">
        <v>125.19</v>
      </c>
    </row>
    <row r="236" spans="1:5">
      <c r="A236" s="206">
        <v>43444</v>
      </c>
      <c r="B236" s="206" t="s">
        <v>646</v>
      </c>
      <c r="C236" s="206" t="s">
        <v>409</v>
      </c>
      <c r="D236" s="206" t="s">
        <v>410</v>
      </c>
      <c r="E236" s="207">
        <v>420.37</v>
      </c>
    </row>
    <row r="237" spans="1:5">
      <c r="A237" s="206">
        <v>12551</v>
      </c>
      <c r="B237" s="206" t="s">
        <v>647</v>
      </c>
      <c r="C237" s="206" t="s">
        <v>409</v>
      </c>
      <c r="D237" s="206" t="s">
        <v>410</v>
      </c>
      <c r="E237" s="207">
        <v>299.92</v>
      </c>
    </row>
    <row r="238" spans="1:5">
      <c r="A238" s="206">
        <v>43442</v>
      </c>
      <c r="B238" s="206" t="s">
        <v>648</v>
      </c>
      <c r="C238" s="206" t="s">
        <v>409</v>
      </c>
      <c r="D238" s="206" t="s">
        <v>410</v>
      </c>
      <c r="E238" s="207">
        <v>231.93</v>
      </c>
    </row>
    <row r="239" spans="1:5">
      <c r="A239" s="206">
        <v>43443</v>
      </c>
      <c r="B239" s="206" t="s">
        <v>649</v>
      </c>
      <c r="C239" s="206" t="s">
        <v>409</v>
      </c>
      <c r="D239" s="206" t="s">
        <v>410</v>
      </c>
      <c r="E239" s="207">
        <v>304.41000000000003</v>
      </c>
    </row>
    <row r="240" spans="1:5">
      <c r="A240" s="206">
        <v>12544</v>
      </c>
      <c r="B240" s="206" t="s">
        <v>650</v>
      </c>
      <c r="C240" s="206" t="s">
        <v>409</v>
      </c>
      <c r="D240" s="206" t="s">
        <v>410</v>
      </c>
      <c r="E240" s="207">
        <v>164.28</v>
      </c>
    </row>
    <row r="241" spans="1:5">
      <c r="A241" s="206">
        <v>12547</v>
      </c>
      <c r="B241" s="206" t="s">
        <v>651</v>
      </c>
      <c r="C241" s="206" t="s">
        <v>409</v>
      </c>
      <c r="D241" s="206" t="s">
        <v>410</v>
      </c>
      <c r="E241" s="207">
        <v>220.95</v>
      </c>
    </row>
    <row r="242" spans="1:5">
      <c r="A242" s="206">
        <v>43445</v>
      </c>
      <c r="B242" s="206" t="s">
        <v>652</v>
      </c>
      <c r="C242" s="206" t="s">
        <v>409</v>
      </c>
      <c r="D242" s="206" t="s">
        <v>410</v>
      </c>
      <c r="E242" s="207">
        <v>579.83000000000004</v>
      </c>
    </row>
    <row r="243" spans="1:5">
      <c r="A243" s="206">
        <v>12563</v>
      </c>
      <c r="B243" s="206" t="s">
        <v>653</v>
      </c>
      <c r="C243" s="206" t="s">
        <v>409</v>
      </c>
      <c r="D243" s="206" t="s">
        <v>410</v>
      </c>
      <c r="E243" s="207">
        <v>414.85</v>
      </c>
    </row>
    <row r="244" spans="1:5">
      <c r="A244" s="206">
        <v>43425</v>
      </c>
      <c r="B244" s="206" t="s">
        <v>654</v>
      </c>
      <c r="C244" s="206" t="s">
        <v>409</v>
      </c>
      <c r="D244" s="206" t="s">
        <v>410</v>
      </c>
      <c r="E244" s="207">
        <v>260.92</v>
      </c>
    </row>
    <row r="245" spans="1:5">
      <c r="A245" s="206">
        <v>43446</v>
      </c>
      <c r="B245" s="206" t="s">
        <v>655</v>
      </c>
      <c r="C245" s="206" t="s">
        <v>409</v>
      </c>
      <c r="D245" s="206" t="s">
        <v>410</v>
      </c>
      <c r="E245" s="207">
        <v>550.84</v>
      </c>
    </row>
    <row r="246" spans="1:5">
      <c r="A246" s="206">
        <v>43447</v>
      </c>
      <c r="B246" s="206" t="s">
        <v>656</v>
      </c>
      <c r="C246" s="206" t="s">
        <v>409</v>
      </c>
      <c r="D246" s="206" t="s">
        <v>410</v>
      </c>
      <c r="E246" s="207">
        <v>676.47</v>
      </c>
    </row>
    <row r="247" spans="1:5">
      <c r="A247" s="206">
        <v>43448</v>
      </c>
      <c r="B247" s="206" t="s">
        <v>657</v>
      </c>
      <c r="C247" s="206" t="s">
        <v>409</v>
      </c>
      <c r="D247" s="206" t="s">
        <v>410</v>
      </c>
      <c r="E247" s="207">
        <v>947.05</v>
      </c>
    </row>
    <row r="248" spans="1:5">
      <c r="A248" s="206">
        <v>13761</v>
      </c>
      <c r="B248" s="206" t="s">
        <v>658</v>
      </c>
      <c r="C248" s="206" t="s">
        <v>409</v>
      </c>
      <c r="D248" s="206" t="s">
        <v>410</v>
      </c>
      <c r="E248" s="208">
        <v>4142.37</v>
      </c>
    </row>
    <row r="249" spans="1:5">
      <c r="A249" s="206">
        <v>4814</v>
      </c>
      <c r="B249" s="206" t="s">
        <v>659</v>
      </c>
      <c r="C249" s="206" t="s">
        <v>409</v>
      </c>
      <c r="D249" s="206" t="s">
        <v>410</v>
      </c>
      <c r="E249" s="207">
        <v>66.22</v>
      </c>
    </row>
    <row r="250" spans="1:5">
      <c r="A250" s="206">
        <v>44473</v>
      </c>
      <c r="B250" s="206" t="s">
        <v>660</v>
      </c>
      <c r="C250" s="206" t="s">
        <v>409</v>
      </c>
      <c r="D250" s="206" t="s">
        <v>412</v>
      </c>
      <c r="E250" s="208">
        <v>2643.01</v>
      </c>
    </row>
    <row r="251" spans="1:5">
      <c r="A251" s="206">
        <v>6122</v>
      </c>
      <c r="B251" s="206" t="s">
        <v>661</v>
      </c>
      <c r="C251" s="206" t="s">
        <v>560</v>
      </c>
      <c r="D251" s="206" t="s">
        <v>410</v>
      </c>
      <c r="E251" s="207">
        <v>16.809999999999999</v>
      </c>
    </row>
    <row r="252" spans="1:5">
      <c r="A252" s="206">
        <v>40810</v>
      </c>
      <c r="B252" s="206" t="s">
        <v>662</v>
      </c>
      <c r="C252" s="206" t="s">
        <v>562</v>
      </c>
      <c r="D252" s="206" t="s">
        <v>410</v>
      </c>
      <c r="E252" s="208">
        <v>2965.06</v>
      </c>
    </row>
    <row r="253" spans="1:5">
      <c r="A253" s="206">
        <v>21100</v>
      </c>
      <c r="B253" s="206" t="s">
        <v>663</v>
      </c>
      <c r="C253" s="206" t="s">
        <v>409</v>
      </c>
      <c r="D253" s="206" t="s">
        <v>412</v>
      </c>
      <c r="E253" s="208">
        <v>3563.75</v>
      </c>
    </row>
    <row r="254" spans="1:5">
      <c r="A254" s="206">
        <v>11816</v>
      </c>
      <c r="B254" s="206" t="s">
        <v>664</v>
      </c>
      <c r="C254" s="206" t="s">
        <v>409</v>
      </c>
      <c r="D254" s="206" t="s">
        <v>412</v>
      </c>
      <c r="E254" s="208">
        <v>3800</v>
      </c>
    </row>
    <row r="255" spans="1:5">
      <c r="A255" s="206">
        <v>11814</v>
      </c>
      <c r="B255" s="206" t="s">
        <v>665</v>
      </c>
      <c r="C255" s="206" t="s">
        <v>409</v>
      </c>
      <c r="D255" s="206" t="s">
        <v>412</v>
      </c>
      <c r="E255" s="208">
        <v>8271.64</v>
      </c>
    </row>
    <row r="256" spans="1:5">
      <c r="A256" s="206">
        <v>14186</v>
      </c>
      <c r="B256" s="206" t="s">
        <v>666</v>
      </c>
      <c r="C256" s="206" t="s">
        <v>409</v>
      </c>
      <c r="D256" s="206" t="s">
        <v>412</v>
      </c>
      <c r="E256" s="208">
        <v>10386.17</v>
      </c>
    </row>
    <row r="257" spans="1:5">
      <c r="A257" s="206">
        <v>14185</v>
      </c>
      <c r="B257" s="206" t="s">
        <v>667</v>
      </c>
      <c r="C257" s="206" t="s">
        <v>409</v>
      </c>
      <c r="D257" s="206" t="s">
        <v>412</v>
      </c>
      <c r="E257" s="208">
        <v>13454.13</v>
      </c>
    </row>
    <row r="258" spans="1:5">
      <c r="A258" s="206">
        <v>11811</v>
      </c>
      <c r="B258" s="206" t="s">
        <v>668</v>
      </c>
      <c r="C258" s="206" t="s">
        <v>409</v>
      </c>
      <c r="D258" s="206" t="s">
        <v>412</v>
      </c>
      <c r="E258" s="208">
        <v>5144.3500000000004</v>
      </c>
    </row>
    <row r="259" spans="1:5">
      <c r="A259" s="206">
        <v>44498</v>
      </c>
      <c r="B259" s="206" t="s">
        <v>669</v>
      </c>
      <c r="C259" s="206" t="s">
        <v>409</v>
      </c>
      <c r="D259" s="206" t="s">
        <v>412</v>
      </c>
      <c r="E259" s="208">
        <v>318204.48</v>
      </c>
    </row>
    <row r="260" spans="1:5">
      <c r="A260" s="206">
        <v>34469</v>
      </c>
      <c r="B260" s="206" t="s">
        <v>670</v>
      </c>
      <c r="C260" s="206" t="s">
        <v>409</v>
      </c>
      <c r="D260" s="206" t="s">
        <v>412</v>
      </c>
      <c r="E260" s="208">
        <v>10372.16</v>
      </c>
    </row>
    <row r="261" spans="1:5">
      <c r="A261" s="206">
        <v>34476</v>
      </c>
      <c r="B261" s="206" t="s">
        <v>671</v>
      </c>
      <c r="C261" s="206" t="s">
        <v>409</v>
      </c>
      <c r="D261" s="206" t="s">
        <v>412</v>
      </c>
      <c r="E261" s="208">
        <v>5409.52</v>
      </c>
    </row>
    <row r="262" spans="1:5">
      <c r="A262" s="206">
        <v>34477</v>
      </c>
      <c r="B262" s="206" t="s">
        <v>672</v>
      </c>
      <c r="C262" s="206" t="s">
        <v>409</v>
      </c>
      <c r="D262" s="206" t="s">
        <v>412</v>
      </c>
      <c r="E262" s="208">
        <v>7179.48</v>
      </c>
    </row>
    <row r="263" spans="1:5">
      <c r="A263" s="206">
        <v>34482</v>
      </c>
      <c r="B263" s="206" t="s">
        <v>673</v>
      </c>
      <c r="C263" s="206" t="s">
        <v>409</v>
      </c>
      <c r="D263" s="206" t="s">
        <v>412</v>
      </c>
      <c r="E263" s="208">
        <v>6705.24</v>
      </c>
    </row>
    <row r="264" spans="1:5">
      <c r="A264" s="206">
        <v>34472</v>
      </c>
      <c r="B264" s="206" t="s">
        <v>674</v>
      </c>
      <c r="C264" s="206" t="s">
        <v>409</v>
      </c>
      <c r="D264" s="206" t="s">
        <v>412</v>
      </c>
      <c r="E264" s="208">
        <v>3191.19</v>
      </c>
    </row>
    <row r="265" spans="1:5">
      <c r="A265" s="206">
        <v>42425</v>
      </c>
      <c r="B265" s="206" t="s">
        <v>675</v>
      </c>
      <c r="C265" s="206" t="s">
        <v>409</v>
      </c>
      <c r="D265" s="206" t="s">
        <v>410</v>
      </c>
      <c r="E265" s="208">
        <v>2323.96</v>
      </c>
    </row>
    <row r="266" spans="1:5">
      <c r="A266" s="206">
        <v>42422</v>
      </c>
      <c r="B266" s="206" t="s">
        <v>676</v>
      </c>
      <c r="C266" s="206" t="s">
        <v>409</v>
      </c>
      <c r="D266" s="206" t="s">
        <v>417</v>
      </c>
      <c r="E266" s="208">
        <v>3450</v>
      </c>
    </row>
    <row r="267" spans="1:5">
      <c r="A267" s="206">
        <v>43184</v>
      </c>
      <c r="B267" s="206" t="s">
        <v>677</v>
      </c>
      <c r="C267" s="206" t="s">
        <v>409</v>
      </c>
      <c r="D267" s="206" t="s">
        <v>410</v>
      </c>
      <c r="E267" s="208">
        <v>4768.2299999999996</v>
      </c>
    </row>
    <row r="268" spans="1:5">
      <c r="A268" s="206">
        <v>42424</v>
      </c>
      <c r="B268" s="206" t="s">
        <v>678</v>
      </c>
      <c r="C268" s="206" t="s">
        <v>409</v>
      </c>
      <c r="D268" s="206" t="s">
        <v>410</v>
      </c>
      <c r="E268" s="208">
        <v>2075.5</v>
      </c>
    </row>
    <row r="269" spans="1:5">
      <c r="A269" s="206">
        <v>42421</v>
      </c>
      <c r="B269" s="206" t="s">
        <v>679</v>
      </c>
      <c r="C269" s="206" t="s">
        <v>409</v>
      </c>
      <c r="D269" s="206" t="s">
        <v>410</v>
      </c>
      <c r="E269" s="208">
        <v>18897.21</v>
      </c>
    </row>
    <row r="270" spans="1:5">
      <c r="A270" s="206">
        <v>42416</v>
      </c>
      <c r="B270" s="206" t="s">
        <v>680</v>
      </c>
      <c r="C270" s="206" t="s">
        <v>409</v>
      </c>
      <c r="D270" s="206" t="s">
        <v>410</v>
      </c>
      <c r="E270" s="208">
        <v>8947.24</v>
      </c>
    </row>
    <row r="271" spans="1:5">
      <c r="A271" s="206">
        <v>42417</v>
      </c>
      <c r="B271" s="206" t="s">
        <v>681</v>
      </c>
      <c r="C271" s="206" t="s">
        <v>409</v>
      </c>
      <c r="D271" s="206" t="s">
        <v>410</v>
      </c>
      <c r="E271" s="208">
        <v>10030.59</v>
      </c>
    </row>
    <row r="272" spans="1:5">
      <c r="A272" s="206">
        <v>42419</v>
      </c>
      <c r="B272" s="206" t="s">
        <v>682</v>
      </c>
      <c r="C272" s="206" t="s">
        <v>409</v>
      </c>
      <c r="D272" s="206" t="s">
        <v>410</v>
      </c>
      <c r="E272" s="208">
        <v>11332.44</v>
      </c>
    </row>
    <row r="273" spans="1:5">
      <c r="A273" s="206">
        <v>42420</v>
      </c>
      <c r="B273" s="206" t="s">
        <v>683</v>
      </c>
      <c r="C273" s="206" t="s">
        <v>409</v>
      </c>
      <c r="D273" s="206" t="s">
        <v>410</v>
      </c>
      <c r="E273" s="208">
        <v>15575.6</v>
      </c>
    </row>
    <row r="274" spans="1:5">
      <c r="A274" s="206">
        <v>43195</v>
      </c>
      <c r="B274" s="206" t="s">
        <v>684</v>
      </c>
      <c r="C274" s="206" t="s">
        <v>409</v>
      </c>
      <c r="D274" s="206" t="s">
        <v>410</v>
      </c>
      <c r="E274" s="208">
        <v>5484.39</v>
      </c>
    </row>
    <row r="275" spans="1:5">
      <c r="A275" s="206">
        <v>43196</v>
      </c>
      <c r="B275" s="206" t="s">
        <v>685</v>
      </c>
      <c r="C275" s="206" t="s">
        <v>409</v>
      </c>
      <c r="D275" s="206" t="s">
        <v>410</v>
      </c>
      <c r="E275" s="208">
        <v>6797.11</v>
      </c>
    </row>
    <row r="276" spans="1:5">
      <c r="A276" s="206">
        <v>43198</v>
      </c>
      <c r="B276" s="206" t="s">
        <v>686</v>
      </c>
      <c r="C276" s="206" t="s">
        <v>409</v>
      </c>
      <c r="D276" s="206" t="s">
        <v>410</v>
      </c>
      <c r="E276" s="208">
        <v>10100.35</v>
      </c>
    </row>
    <row r="277" spans="1:5">
      <c r="A277" s="206">
        <v>43199</v>
      </c>
      <c r="B277" s="206" t="s">
        <v>687</v>
      </c>
      <c r="C277" s="206" t="s">
        <v>409</v>
      </c>
      <c r="D277" s="206" t="s">
        <v>410</v>
      </c>
      <c r="E277" s="208">
        <v>10470.459999999999</v>
      </c>
    </row>
    <row r="278" spans="1:5">
      <c r="A278" s="206">
        <v>43200</v>
      </c>
      <c r="B278" s="206" t="s">
        <v>688</v>
      </c>
      <c r="C278" s="206" t="s">
        <v>409</v>
      </c>
      <c r="D278" s="206" t="s">
        <v>410</v>
      </c>
      <c r="E278" s="208">
        <v>12015.62</v>
      </c>
    </row>
    <row r="279" spans="1:5">
      <c r="A279" s="206">
        <v>39556</v>
      </c>
      <c r="B279" s="206" t="s">
        <v>689</v>
      </c>
      <c r="C279" s="206" t="s">
        <v>409</v>
      </c>
      <c r="D279" s="206" t="s">
        <v>410</v>
      </c>
      <c r="E279" s="208">
        <v>6562.58</v>
      </c>
    </row>
    <row r="280" spans="1:5">
      <c r="A280" s="206">
        <v>39557</v>
      </c>
      <c r="B280" s="206" t="s">
        <v>690</v>
      </c>
      <c r="C280" s="206" t="s">
        <v>409</v>
      </c>
      <c r="D280" s="206" t="s">
        <v>410</v>
      </c>
      <c r="E280" s="208">
        <v>7066.46</v>
      </c>
    </row>
    <row r="281" spans="1:5">
      <c r="A281" s="206">
        <v>39559</v>
      </c>
      <c r="B281" s="206" t="s">
        <v>691</v>
      </c>
      <c r="C281" s="206" t="s">
        <v>409</v>
      </c>
      <c r="D281" s="206" t="s">
        <v>410</v>
      </c>
      <c r="E281" s="208">
        <v>10442.870000000001</v>
      </c>
    </row>
    <row r="282" spans="1:5">
      <c r="A282" s="206">
        <v>39560</v>
      </c>
      <c r="B282" s="206" t="s">
        <v>692</v>
      </c>
      <c r="C282" s="206" t="s">
        <v>409</v>
      </c>
      <c r="D282" s="206" t="s">
        <v>410</v>
      </c>
      <c r="E282" s="208">
        <v>12081.38</v>
      </c>
    </row>
    <row r="283" spans="1:5">
      <c r="A283" s="206">
        <v>39561</v>
      </c>
      <c r="B283" s="206" t="s">
        <v>693</v>
      </c>
      <c r="C283" s="206" t="s">
        <v>409</v>
      </c>
      <c r="D283" s="206" t="s">
        <v>410</v>
      </c>
      <c r="E283" s="208">
        <v>12638.67</v>
      </c>
    </row>
    <row r="284" spans="1:5">
      <c r="A284" s="206">
        <v>43190</v>
      </c>
      <c r="B284" s="206" t="s">
        <v>694</v>
      </c>
      <c r="C284" s="206" t="s">
        <v>409</v>
      </c>
      <c r="D284" s="206" t="s">
        <v>410</v>
      </c>
      <c r="E284" s="208">
        <v>1865.13</v>
      </c>
    </row>
    <row r="285" spans="1:5">
      <c r="A285" s="206">
        <v>39555</v>
      </c>
      <c r="B285" s="206" t="s">
        <v>695</v>
      </c>
      <c r="C285" s="206" t="s">
        <v>409</v>
      </c>
      <c r="D285" s="206" t="s">
        <v>410</v>
      </c>
      <c r="E285" s="208">
        <v>2017.59</v>
      </c>
    </row>
    <row r="286" spans="1:5">
      <c r="A286" s="206">
        <v>43191</v>
      </c>
      <c r="B286" s="206" t="s">
        <v>696</v>
      </c>
      <c r="C286" s="206" t="s">
        <v>409</v>
      </c>
      <c r="D286" s="206" t="s">
        <v>410</v>
      </c>
      <c r="E286" s="208">
        <v>2683.67</v>
      </c>
    </row>
    <row r="287" spans="1:5">
      <c r="A287" s="206">
        <v>39548</v>
      </c>
      <c r="B287" s="206" t="s">
        <v>697</v>
      </c>
      <c r="C287" s="206" t="s">
        <v>409</v>
      </c>
      <c r="D287" s="206" t="s">
        <v>410</v>
      </c>
      <c r="E287" s="208">
        <v>2992.71</v>
      </c>
    </row>
    <row r="288" spans="1:5">
      <c r="A288" s="206">
        <v>43192</v>
      </c>
      <c r="B288" s="206" t="s">
        <v>698</v>
      </c>
      <c r="C288" s="206" t="s">
        <v>409</v>
      </c>
      <c r="D288" s="206" t="s">
        <v>410</v>
      </c>
      <c r="E288" s="208">
        <v>3515.37</v>
      </c>
    </row>
    <row r="289" spans="1:5">
      <c r="A289" s="206">
        <v>39554</v>
      </c>
      <c r="B289" s="206" t="s">
        <v>699</v>
      </c>
      <c r="C289" s="206" t="s">
        <v>409</v>
      </c>
      <c r="D289" s="206" t="s">
        <v>410</v>
      </c>
      <c r="E289" s="208">
        <v>3957.41</v>
      </c>
    </row>
    <row r="290" spans="1:5">
      <c r="A290" s="206">
        <v>43194</v>
      </c>
      <c r="B290" s="206" t="s">
        <v>700</v>
      </c>
      <c r="C290" s="206" t="s">
        <v>409</v>
      </c>
      <c r="D290" s="206" t="s">
        <v>410</v>
      </c>
      <c r="E290" s="208">
        <v>1597.8</v>
      </c>
    </row>
    <row r="291" spans="1:5">
      <c r="A291" s="206">
        <v>39551</v>
      </c>
      <c r="B291" s="206" t="s">
        <v>701</v>
      </c>
      <c r="C291" s="206" t="s">
        <v>409</v>
      </c>
      <c r="D291" s="206" t="s">
        <v>410</v>
      </c>
      <c r="E291" s="208">
        <v>1759.35</v>
      </c>
    </row>
    <row r="292" spans="1:5">
      <c r="A292" s="206">
        <v>43185</v>
      </c>
      <c r="B292" s="206" t="s">
        <v>702</v>
      </c>
      <c r="C292" s="206" t="s">
        <v>409</v>
      </c>
      <c r="D292" s="206" t="s">
        <v>410</v>
      </c>
      <c r="E292" s="208">
        <v>4999.76</v>
      </c>
    </row>
    <row r="293" spans="1:5">
      <c r="A293" s="206">
        <v>43186</v>
      </c>
      <c r="B293" s="206" t="s">
        <v>703</v>
      </c>
      <c r="C293" s="206" t="s">
        <v>409</v>
      </c>
      <c r="D293" s="206" t="s">
        <v>410</v>
      </c>
      <c r="E293" s="208">
        <v>5273.74</v>
      </c>
    </row>
    <row r="294" spans="1:5">
      <c r="A294" s="206">
        <v>43187</v>
      </c>
      <c r="B294" s="206" t="s">
        <v>704</v>
      </c>
      <c r="C294" s="206" t="s">
        <v>409</v>
      </c>
      <c r="D294" s="206" t="s">
        <v>410</v>
      </c>
      <c r="E294" s="208">
        <v>6998.31</v>
      </c>
    </row>
    <row r="295" spans="1:5">
      <c r="A295" s="206">
        <v>43188</v>
      </c>
      <c r="B295" s="206" t="s">
        <v>705</v>
      </c>
      <c r="C295" s="206" t="s">
        <v>409</v>
      </c>
      <c r="D295" s="206" t="s">
        <v>410</v>
      </c>
      <c r="E295" s="208">
        <v>8479.3799999999992</v>
      </c>
    </row>
    <row r="296" spans="1:5">
      <c r="A296" s="206">
        <v>43189</v>
      </c>
      <c r="B296" s="206" t="s">
        <v>706</v>
      </c>
      <c r="C296" s="206" t="s">
        <v>409</v>
      </c>
      <c r="D296" s="206" t="s">
        <v>410</v>
      </c>
      <c r="E296" s="208">
        <v>9537.89</v>
      </c>
    </row>
    <row r="297" spans="1:5">
      <c r="A297" s="206">
        <v>39580</v>
      </c>
      <c r="B297" s="206" t="s">
        <v>707</v>
      </c>
      <c r="C297" s="206" t="s">
        <v>409</v>
      </c>
      <c r="D297" s="206" t="s">
        <v>410</v>
      </c>
      <c r="E297" s="208">
        <v>75162.45</v>
      </c>
    </row>
    <row r="298" spans="1:5">
      <c r="A298" s="206">
        <v>39577</v>
      </c>
      <c r="B298" s="206" t="s">
        <v>708</v>
      </c>
      <c r="C298" s="206" t="s">
        <v>409</v>
      </c>
      <c r="D298" s="206" t="s">
        <v>410</v>
      </c>
      <c r="E298" s="208">
        <v>23525.69</v>
      </c>
    </row>
    <row r="299" spans="1:5">
      <c r="A299" s="206">
        <v>39578</v>
      </c>
      <c r="B299" s="206" t="s">
        <v>709</v>
      </c>
      <c r="C299" s="206" t="s">
        <v>409</v>
      </c>
      <c r="D299" s="206" t="s">
        <v>410</v>
      </c>
      <c r="E299" s="208">
        <v>30360.36</v>
      </c>
    </row>
    <row r="300" spans="1:5">
      <c r="A300" s="206">
        <v>39579</v>
      </c>
      <c r="B300" s="206" t="s">
        <v>710</v>
      </c>
      <c r="C300" s="206" t="s">
        <v>409</v>
      </c>
      <c r="D300" s="206" t="s">
        <v>410</v>
      </c>
      <c r="E300" s="208">
        <v>44171.96</v>
      </c>
    </row>
    <row r="301" spans="1:5">
      <c r="A301" s="206">
        <v>39826</v>
      </c>
      <c r="B301" s="206" t="s">
        <v>711</v>
      </c>
      <c r="C301" s="206" t="s">
        <v>409</v>
      </c>
      <c r="D301" s="206" t="s">
        <v>410</v>
      </c>
      <c r="E301" s="208">
        <v>5425.12</v>
      </c>
    </row>
    <row r="302" spans="1:5">
      <c r="A302" s="206">
        <v>10700</v>
      </c>
      <c r="B302" s="206" t="s">
        <v>712</v>
      </c>
      <c r="C302" s="206" t="s">
        <v>409</v>
      </c>
      <c r="D302" s="206" t="s">
        <v>412</v>
      </c>
      <c r="E302" s="208">
        <v>25092.38</v>
      </c>
    </row>
    <row r="303" spans="1:5">
      <c r="A303" s="206">
        <v>346</v>
      </c>
      <c r="B303" s="206" t="s">
        <v>713</v>
      </c>
      <c r="C303" s="206" t="s">
        <v>460</v>
      </c>
      <c r="D303" s="206" t="s">
        <v>410</v>
      </c>
      <c r="E303" s="207">
        <v>29.91</v>
      </c>
    </row>
    <row r="304" spans="1:5">
      <c r="A304" s="206">
        <v>3312</v>
      </c>
      <c r="B304" s="206" t="s">
        <v>714</v>
      </c>
      <c r="C304" s="206" t="s">
        <v>460</v>
      </c>
      <c r="D304" s="206" t="s">
        <v>410</v>
      </c>
      <c r="E304" s="207">
        <v>26.49</v>
      </c>
    </row>
    <row r="305" spans="1:5">
      <c r="A305" s="206">
        <v>339</v>
      </c>
      <c r="B305" s="206" t="s">
        <v>715</v>
      </c>
      <c r="C305" s="206" t="s">
        <v>456</v>
      </c>
      <c r="D305" s="206" t="s">
        <v>410</v>
      </c>
      <c r="E305" s="207">
        <v>1.54</v>
      </c>
    </row>
    <row r="306" spans="1:5">
      <c r="A306" s="206">
        <v>340</v>
      </c>
      <c r="B306" s="206" t="s">
        <v>716</v>
      </c>
      <c r="C306" s="206" t="s">
        <v>456</v>
      </c>
      <c r="D306" s="206" t="s">
        <v>410</v>
      </c>
      <c r="E306" s="207">
        <v>1.39</v>
      </c>
    </row>
    <row r="307" spans="1:5">
      <c r="A307" s="206">
        <v>43130</v>
      </c>
      <c r="B307" s="206" t="s">
        <v>717</v>
      </c>
      <c r="C307" s="206" t="s">
        <v>460</v>
      </c>
      <c r="D307" s="206" t="s">
        <v>417</v>
      </c>
      <c r="E307" s="207">
        <v>25.25</v>
      </c>
    </row>
    <row r="308" spans="1:5">
      <c r="A308" s="206">
        <v>344</v>
      </c>
      <c r="B308" s="206" t="s">
        <v>718</v>
      </c>
      <c r="C308" s="206" t="s">
        <v>460</v>
      </c>
      <c r="D308" s="206" t="s">
        <v>410</v>
      </c>
      <c r="E308" s="207">
        <v>33.19</v>
      </c>
    </row>
    <row r="309" spans="1:5">
      <c r="A309" s="206">
        <v>345</v>
      </c>
      <c r="B309" s="206" t="s">
        <v>719</v>
      </c>
      <c r="C309" s="206" t="s">
        <v>460</v>
      </c>
      <c r="D309" s="206" t="s">
        <v>410</v>
      </c>
      <c r="E309" s="207">
        <v>36.01</v>
      </c>
    </row>
    <row r="310" spans="1:5">
      <c r="A310" s="206">
        <v>43131</v>
      </c>
      <c r="B310" s="206" t="s">
        <v>720</v>
      </c>
      <c r="C310" s="206" t="s">
        <v>460</v>
      </c>
      <c r="D310" s="206" t="s">
        <v>410</v>
      </c>
      <c r="E310" s="207">
        <v>29.33</v>
      </c>
    </row>
    <row r="311" spans="1:5">
      <c r="A311" s="206">
        <v>3313</v>
      </c>
      <c r="B311" s="206" t="s">
        <v>721</v>
      </c>
      <c r="C311" s="206" t="s">
        <v>460</v>
      </c>
      <c r="D311" s="206" t="s">
        <v>410</v>
      </c>
      <c r="E311" s="207">
        <v>34.090000000000003</v>
      </c>
    </row>
    <row r="312" spans="1:5">
      <c r="A312" s="206">
        <v>43132</v>
      </c>
      <c r="B312" s="206" t="s">
        <v>722</v>
      </c>
      <c r="C312" s="206" t="s">
        <v>460</v>
      </c>
      <c r="D312" s="206" t="s">
        <v>410</v>
      </c>
      <c r="E312" s="207">
        <v>25.25</v>
      </c>
    </row>
    <row r="313" spans="1:5">
      <c r="A313" s="206">
        <v>366</v>
      </c>
      <c r="B313" s="206" t="s">
        <v>723</v>
      </c>
      <c r="C313" s="206" t="s">
        <v>558</v>
      </c>
      <c r="D313" s="206" t="s">
        <v>417</v>
      </c>
      <c r="E313" s="207">
        <v>126</v>
      </c>
    </row>
    <row r="314" spans="1:5">
      <c r="A314" s="206">
        <v>367</v>
      </c>
      <c r="B314" s="206" t="s">
        <v>724</v>
      </c>
      <c r="C314" s="206" t="s">
        <v>558</v>
      </c>
      <c r="D314" s="206" t="s">
        <v>410</v>
      </c>
      <c r="E314" s="207">
        <v>127.64</v>
      </c>
    </row>
    <row r="315" spans="1:5">
      <c r="A315" s="206">
        <v>370</v>
      </c>
      <c r="B315" s="206" t="s">
        <v>725</v>
      </c>
      <c r="C315" s="206" t="s">
        <v>558</v>
      </c>
      <c r="D315" s="206" t="s">
        <v>410</v>
      </c>
      <c r="E315" s="207">
        <v>126</v>
      </c>
    </row>
    <row r="316" spans="1:5">
      <c r="A316" s="206">
        <v>368</v>
      </c>
      <c r="B316" s="206" t="s">
        <v>726</v>
      </c>
      <c r="C316" s="206" t="s">
        <v>558</v>
      </c>
      <c r="D316" s="206" t="s">
        <v>410</v>
      </c>
      <c r="E316" s="207">
        <v>63</v>
      </c>
    </row>
    <row r="317" spans="1:5">
      <c r="A317" s="206">
        <v>11075</v>
      </c>
      <c r="B317" s="206" t="s">
        <v>727</v>
      </c>
      <c r="C317" s="206" t="s">
        <v>558</v>
      </c>
      <c r="D317" s="206" t="s">
        <v>410</v>
      </c>
      <c r="E317" s="208">
        <v>1446.09</v>
      </c>
    </row>
    <row r="318" spans="1:5">
      <c r="A318" s="206">
        <v>1381</v>
      </c>
      <c r="B318" s="206" t="s">
        <v>728</v>
      </c>
      <c r="C318" s="206" t="s">
        <v>460</v>
      </c>
      <c r="D318" s="206" t="s">
        <v>417</v>
      </c>
      <c r="E318" s="207">
        <v>1.1000000000000001</v>
      </c>
    </row>
    <row r="319" spans="1:5">
      <c r="A319" s="206">
        <v>34353</v>
      </c>
      <c r="B319" s="206" t="s">
        <v>729</v>
      </c>
      <c r="C319" s="206" t="s">
        <v>460</v>
      </c>
      <c r="D319" s="206" t="s">
        <v>410</v>
      </c>
      <c r="E319" s="207">
        <v>2.04</v>
      </c>
    </row>
    <row r="320" spans="1:5">
      <c r="A320" s="206">
        <v>37595</v>
      </c>
      <c r="B320" s="206" t="s">
        <v>730</v>
      </c>
      <c r="C320" s="206" t="s">
        <v>460</v>
      </c>
      <c r="D320" s="206" t="s">
        <v>410</v>
      </c>
      <c r="E320" s="207">
        <v>3.38</v>
      </c>
    </row>
    <row r="321" spans="1:5">
      <c r="A321" s="206">
        <v>37596</v>
      </c>
      <c r="B321" s="206" t="s">
        <v>731</v>
      </c>
      <c r="C321" s="206" t="s">
        <v>460</v>
      </c>
      <c r="D321" s="206" t="s">
        <v>410</v>
      </c>
      <c r="E321" s="207">
        <v>3.88</v>
      </c>
    </row>
    <row r="322" spans="1:5">
      <c r="A322" s="206">
        <v>371</v>
      </c>
      <c r="B322" s="206" t="s">
        <v>732</v>
      </c>
      <c r="C322" s="206" t="s">
        <v>460</v>
      </c>
      <c r="D322" s="206" t="s">
        <v>410</v>
      </c>
      <c r="E322" s="207">
        <v>1.2</v>
      </c>
    </row>
    <row r="323" spans="1:5">
      <c r="A323" s="206">
        <v>37553</v>
      </c>
      <c r="B323" s="206" t="s">
        <v>733</v>
      </c>
      <c r="C323" s="206" t="s">
        <v>460</v>
      </c>
      <c r="D323" s="206" t="s">
        <v>410</v>
      </c>
      <c r="E323" s="207">
        <v>2.2400000000000002</v>
      </c>
    </row>
    <row r="324" spans="1:5">
      <c r="A324" s="206">
        <v>37552</v>
      </c>
      <c r="B324" s="206" t="s">
        <v>734</v>
      </c>
      <c r="C324" s="206" t="s">
        <v>460</v>
      </c>
      <c r="D324" s="206" t="s">
        <v>410</v>
      </c>
      <c r="E324" s="207">
        <v>3.61</v>
      </c>
    </row>
    <row r="325" spans="1:5">
      <c r="A325" s="206">
        <v>36880</v>
      </c>
      <c r="B325" s="206" t="s">
        <v>735</v>
      </c>
      <c r="C325" s="206" t="s">
        <v>460</v>
      </c>
      <c r="D325" s="206" t="s">
        <v>410</v>
      </c>
      <c r="E325" s="207">
        <v>3.67</v>
      </c>
    </row>
    <row r="326" spans="1:5">
      <c r="A326" s="206">
        <v>34355</v>
      </c>
      <c r="B326" s="206" t="s">
        <v>736</v>
      </c>
      <c r="C326" s="206" t="s">
        <v>460</v>
      </c>
      <c r="D326" s="206" t="s">
        <v>410</v>
      </c>
      <c r="E326" s="207">
        <v>3.16</v>
      </c>
    </row>
    <row r="327" spans="1:5">
      <c r="A327" s="206">
        <v>130</v>
      </c>
      <c r="B327" s="206" t="s">
        <v>737</v>
      </c>
      <c r="C327" s="206" t="s">
        <v>460</v>
      </c>
      <c r="D327" s="206" t="s">
        <v>410</v>
      </c>
      <c r="E327" s="207">
        <v>4.62</v>
      </c>
    </row>
    <row r="328" spans="1:5">
      <c r="A328" s="206">
        <v>135</v>
      </c>
      <c r="B328" s="206" t="s">
        <v>738</v>
      </c>
      <c r="C328" s="206" t="s">
        <v>460</v>
      </c>
      <c r="D328" s="206" t="s">
        <v>410</v>
      </c>
      <c r="E328" s="207">
        <v>3.72</v>
      </c>
    </row>
    <row r="329" spans="1:5">
      <c r="A329" s="206">
        <v>36886</v>
      </c>
      <c r="B329" s="206" t="s">
        <v>739</v>
      </c>
      <c r="C329" s="206" t="s">
        <v>460</v>
      </c>
      <c r="D329" s="206" t="s">
        <v>410</v>
      </c>
      <c r="E329" s="207">
        <v>1.1399999999999999</v>
      </c>
    </row>
    <row r="330" spans="1:5">
      <c r="A330" s="206">
        <v>38546</v>
      </c>
      <c r="B330" s="206" t="s">
        <v>740</v>
      </c>
      <c r="C330" s="206" t="s">
        <v>558</v>
      </c>
      <c r="D330" s="206" t="s">
        <v>410</v>
      </c>
      <c r="E330" s="207">
        <v>711.43</v>
      </c>
    </row>
    <row r="331" spans="1:5">
      <c r="A331" s="206">
        <v>34549</v>
      </c>
      <c r="B331" s="206" t="s">
        <v>741</v>
      </c>
      <c r="C331" s="206" t="s">
        <v>558</v>
      </c>
      <c r="D331" s="206" t="s">
        <v>412</v>
      </c>
      <c r="E331" s="207">
        <v>730.33</v>
      </c>
    </row>
    <row r="332" spans="1:5">
      <c r="A332" s="206">
        <v>6081</v>
      </c>
      <c r="B332" s="206" t="s">
        <v>742</v>
      </c>
      <c r="C332" s="206" t="s">
        <v>558</v>
      </c>
      <c r="D332" s="206" t="s">
        <v>412</v>
      </c>
      <c r="E332" s="207">
        <v>51.12</v>
      </c>
    </row>
    <row r="333" spans="1:5">
      <c r="A333" s="206">
        <v>6077</v>
      </c>
      <c r="B333" s="206" t="s">
        <v>743</v>
      </c>
      <c r="C333" s="206" t="s">
        <v>558</v>
      </c>
      <c r="D333" s="206" t="s">
        <v>412</v>
      </c>
      <c r="E333" s="207">
        <v>36.51</v>
      </c>
    </row>
    <row r="334" spans="1:5">
      <c r="A334" s="206">
        <v>6079</v>
      </c>
      <c r="B334" s="206" t="s">
        <v>744</v>
      </c>
      <c r="C334" s="206" t="s">
        <v>558</v>
      </c>
      <c r="D334" s="206" t="s">
        <v>412</v>
      </c>
      <c r="E334" s="207">
        <v>36.51</v>
      </c>
    </row>
    <row r="335" spans="1:5">
      <c r="A335" s="206">
        <v>1091</v>
      </c>
      <c r="B335" s="206" t="s">
        <v>745</v>
      </c>
      <c r="C335" s="206" t="s">
        <v>409</v>
      </c>
      <c r="D335" s="206" t="s">
        <v>410</v>
      </c>
      <c r="E335" s="207">
        <v>51.39</v>
      </c>
    </row>
    <row r="336" spans="1:5">
      <c r="A336" s="206">
        <v>1094</v>
      </c>
      <c r="B336" s="206" t="s">
        <v>746</v>
      </c>
      <c r="C336" s="206" t="s">
        <v>409</v>
      </c>
      <c r="D336" s="206" t="s">
        <v>410</v>
      </c>
      <c r="E336" s="207">
        <v>35.950000000000003</v>
      </c>
    </row>
    <row r="337" spans="1:5">
      <c r="A337" s="206">
        <v>1095</v>
      </c>
      <c r="B337" s="206" t="s">
        <v>747</v>
      </c>
      <c r="C337" s="206" t="s">
        <v>409</v>
      </c>
      <c r="D337" s="206" t="s">
        <v>410</v>
      </c>
      <c r="E337" s="207">
        <v>76.39</v>
      </c>
    </row>
    <row r="338" spans="1:5">
      <c r="A338" s="206">
        <v>1092</v>
      </c>
      <c r="B338" s="206" t="s">
        <v>748</v>
      </c>
      <c r="C338" s="206" t="s">
        <v>409</v>
      </c>
      <c r="D338" s="206" t="s">
        <v>417</v>
      </c>
      <c r="E338" s="207">
        <v>59.11</v>
      </c>
    </row>
    <row r="339" spans="1:5">
      <c r="A339" s="206">
        <v>1093</v>
      </c>
      <c r="B339" s="206" t="s">
        <v>749</v>
      </c>
      <c r="C339" s="206" t="s">
        <v>409</v>
      </c>
      <c r="D339" s="206" t="s">
        <v>410</v>
      </c>
      <c r="E339" s="207">
        <v>138.04</v>
      </c>
    </row>
    <row r="340" spans="1:5">
      <c r="A340" s="206">
        <v>1090</v>
      </c>
      <c r="B340" s="206" t="s">
        <v>750</v>
      </c>
      <c r="C340" s="206" t="s">
        <v>409</v>
      </c>
      <c r="D340" s="206" t="s">
        <v>410</v>
      </c>
      <c r="E340" s="207">
        <v>98.83</v>
      </c>
    </row>
    <row r="341" spans="1:5">
      <c r="A341" s="206">
        <v>1096</v>
      </c>
      <c r="B341" s="206" t="s">
        <v>751</v>
      </c>
      <c r="C341" s="206" t="s">
        <v>409</v>
      </c>
      <c r="D341" s="206" t="s">
        <v>410</v>
      </c>
      <c r="E341" s="207">
        <v>177.87</v>
      </c>
    </row>
    <row r="342" spans="1:5">
      <c r="A342" s="206">
        <v>1097</v>
      </c>
      <c r="B342" s="206" t="s">
        <v>752</v>
      </c>
      <c r="C342" s="206" t="s">
        <v>409</v>
      </c>
      <c r="D342" s="206" t="s">
        <v>410</v>
      </c>
      <c r="E342" s="207">
        <v>150.99</v>
      </c>
    </row>
    <row r="343" spans="1:5">
      <c r="A343" s="206">
        <v>378</v>
      </c>
      <c r="B343" s="206" t="s">
        <v>753</v>
      </c>
      <c r="C343" s="206" t="s">
        <v>560</v>
      </c>
      <c r="D343" s="206" t="s">
        <v>410</v>
      </c>
      <c r="E343" s="207">
        <v>16.29</v>
      </c>
    </row>
    <row r="344" spans="1:5">
      <c r="A344" s="206">
        <v>40911</v>
      </c>
      <c r="B344" s="206" t="s">
        <v>754</v>
      </c>
      <c r="C344" s="206" t="s">
        <v>562</v>
      </c>
      <c r="D344" s="206" t="s">
        <v>410</v>
      </c>
      <c r="E344" s="208">
        <v>2871.23</v>
      </c>
    </row>
    <row r="345" spans="1:5">
      <c r="A345" s="206">
        <v>33939</v>
      </c>
      <c r="B345" s="206" t="s">
        <v>755</v>
      </c>
      <c r="C345" s="206" t="s">
        <v>560</v>
      </c>
      <c r="D345" s="206" t="s">
        <v>410</v>
      </c>
      <c r="E345" s="207">
        <v>67.81</v>
      </c>
    </row>
    <row r="346" spans="1:5">
      <c r="A346" s="206">
        <v>40815</v>
      </c>
      <c r="B346" s="206" t="s">
        <v>756</v>
      </c>
      <c r="C346" s="206" t="s">
        <v>562</v>
      </c>
      <c r="D346" s="206" t="s">
        <v>410</v>
      </c>
      <c r="E346" s="208">
        <v>11953.02</v>
      </c>
    </row>
    <row r="347" spans="1:5">
      <c r="A347" s="206">
        <v>34760</v>
      </c>
      <c r="B347" s="206" t="s">
        <v>757</v>
      </c>
      <c r="C347" s="206" t="s">
        <v>560</v>
      </c>
      <c r="D347" s="206" t="s">
        <v>410</v>
      </c>
      <c r="E347" s="207">
        <v>64.03</v>
      </c>
    </row>
    <row r="348" spans="1:5">
      <c r="A348" s="206">
        <v>40935</v>
      </c>
      <c r="B348" s="206" t="s">
        <v>758</v>
      </c>
      <c r="C348" s="206" t="s">
        <v>562</v>
      </c>
      <c r="D348" s="206" t="s">
        <v>410</v>
      </c>
      <c r="E348" s="208">
        <v>11286.55</v>
      </c>
    </row>
    <row r="349" spans="1:5">
      <c r="A349" s="206">
        <v>33952</v>
      </c>
      <c r="B349" s="206" t="s">
        <v>759</v>
      </c>
      <c r="C349" s="206" t="s">
        <v>560</v>
      </c>
      <c r="D349" s="206" t="s">
        <v>410</v>
      </c>
      <c r="E349" s="207">
        <v>96.32</v>
      </c>
    </row>
    <row r="350" spans="1:5">
      <c r="A350" s="206">
        <v>40816</v>
      </c>
      <c r="B350" s="206" t="s">
        <v>760</v>
      </c>
      <c r="C350" s="206" t="s">
        <v>562</v>
      </c>
      <c r="D350" s="206" t="s">
        <v>410</v>
      </c>
      <c r="E350" s="208">
        <v>16978.25</v>
      </c>
    </row>
    <row r="351" spans="1:5">
      <c r="A351" s="206">
        <v>33953</v>
      </c>
      <c r="B351" s="206" t="s">
        <v>761</v>
      </c>
      <c r="C351" s="206" t="s">
        <v>560</v>
      </c>
      <c r="D351" s="206" t="s">
        <v>410</v>
      </c>
      <c r="E351" s="207">
        <v>127.35</v>
      </c>
    </row>
    <row r="352" spans="1:5">
      <c r="A352" s="206">
        <v>40817</v>
      </c>
      <c r="B352" s="206" t="s">
        <v>762</v>
      </c>
      <c r="C352" s="206" t="s">
        <v>562</v>
      </c>
      <c r="D352" s="206" t="s">
        <v>410</v>
      </c>
      <c r="E352" s="208">
        <v>22446.76</v>
      </c>
    </row>
    <row r="353" spans="1:5">
      <c r="A353" s="206">
        <v>13348</v>
      </c>
      <c r="B353" s="206" t="s">
        <v>763</v>
      </c>
      <c r="C353" s="206" t="s">
        <v>409</v>
      </c>
      <c r="D353" s="206" t="s">
        <v>412</v>
      </c>
      <c r="E353" s="207">
        <v>1.79</v>
      </c>
    </row>
    <row r="354" spans="1:5">
      <c r="A354" s="206">
        <v>39211</v>
      </c>
      <c r="B354" s="206" t="s">
        <v>764</v>
      </c>
      <c r="C354" s="206" t="s">
        <v>409</v>
      </c>
      <c r="D354" s="206" t="s">
        <v>410</v>
      </c>
      <c r="E354" s="207">
        <v>1.6</v>
      </c>
    </row>
    <row r="355" spans="1:5">
      <c r="A355" s="206">
        <v>39212</v>
      </c>
      <c r="B355" s="206" t="s">
        <v>765</v>
      </c>
      <c r="C355" s="206" t="s">
        <v>409</v>
      </c>
      <c r="D355" s="206" t="s">
        <v>410</v>
      </c>
      <c r="E355" s="207">
        <v>1.79</v>
      </c>
    </row>
    <row r="356" spans="1:5">
      <c r="A356" s="206">
        <v>39208</v>
      </c>
      <c r="B356" s="206" t="s">
        <v>766</v>
      </c>
      <c r="C356" s="206" t="s">
        <v>409</v>
      </c>
      <c r="D356" s="206" t="s">
        <v>410</v>
      </c>
      <c r="E356" s="207">
        <v>0.49</v>
      </c>
    </row>
    <row r="357" spans="1:5">
      <c r="A357" s="206">
        <v>39210</v>
      </c>
      <c r="B357" s="206" t="s">
        <v>767</v>
      </c>
      <c r="C357" s="206" t="s">
        <v>409</v>
      </c>
      <c r="D357" s="206" t="s">
        <v>410</v>
      </c>
      <c r="E357" s="207">
        <v>0.9</v>
      </c>
    </row>
    <row r="358" spans="1:5">
      <c r="A358" s="206">
        <v>39214</v>
      </c>
      <c r="B358" s="206" t="s">
        <v>768</v>
      </c>
      <c r="C358" s="206" t="s">
        <v>409</v>
      </c>
      <c r="D358" s="206" t="s">
        <v>410</v>
      </c>
      <c r="E358" s="207">
        <v>3.31</v>
      </c>
    </row>
    <row r="359" spans="1:5">
      <c r="A359" s="206">
        <v>39213</v>
      </c>
      <c r="B359" s="206" t="s">
        <v>769</v>
      </c>
      <c r="C359" s="206" t="s">
        <v>409</v>
      </c>
      <c r="D359" s="206" t="s">
        <v>410</v>
      </c>
      <c r="E359" s="207">
        <v>2.34</v>
      </c>
    </row>
    <row r="360" spans="1:5">
      <c r="A360" s="206">
        <v>39209</v>
      </c>
      <c r="B360" s="206" t="s">
        <v>770</v>
      </c>
      <c r="C360" s="206" t="s">
        <v>409</v>
      </c>
      <c r="D360" s="206" t="s">
        <v>410</v>
      </c>
      <c r="E360" s="207">
        <v>0.57999999999999996</v>
      </c>
    </row>
    <row r="361" spans="1:5">
      <c r="A361" s="206">
        <v>39207</v>
      </c>
      <c r="B361" s="206" t="s">
        <v>771</v>
      </c>
      <c r="C361" s="206" t="s">
        <v>409</v>
      </c>
      <c r="D361" s="206" t="s">
        <v>410</v>
      </c>
      <c r="E361" s="207">
        <v>0.9</v>
      </c>
    </row>
    <row r="362" spans="1:5">
      <c r="A362" s="206">
        <v>39215</v>
      </c>
      <c r="B362" s="206" t="s">
        <v>772</v>
      </c>
      <c r="C362" s="206" t="s">
        <v>409</v>
      </c>
      <c r="D362" s="206" t="s">
        <v>410</v>
      </c>
      <c r="E362" s="207">
        <v>6.04</v>
      </c>
    </row>
    <row r="363" spans="1:5">
      <c r="A363" s="206">
        <v>39216</v>
      </c>
      <c r="B363" s="206" t="s">
        <v>773</v>
      </c>
      <c r="C363" s="206" t="s">
        <v>409</v>
      </c>
      <c r="D363" s="206" t="s">
        <v>410</v>
      </c>
      <c r="E363" s="207">
        <v>8.43</v>
      </c>
    </row>
    <row r="364" spans="1:5">
      <c r="A364" s="206">
        <v>11267</v>
      </c>
      <c r="B364" s="206" t="s">
        <v>774</v>
      </c>
      <c r="C364" s="206" t="s">
        <v>409</v>
      </c>
      <c r="D364" s="206" t="s">
        <v>412</v>
      </c>
      <c r="E364" s="207">
        <v>1.56</v>
      </c>
    </row>
    <row r="365" spans="1:5">
      <c r="A365" s="206">
        <v>379</v>
      </c>
      <c r="B365" s="206" t="s">
        <v>775</v>
      </c>
      <c r="C365" s="206" t="s">
        <v>409</v>
      </c>
      <c r="D365" s="206" t="s">
        <v>412</v>
      </c>
      <c r="E365" s="207">
        <v>1.57</v>
      </c>
    </row>
    <row r="366" spans="1:5">
      <c r="A366" s="206">
        <v>510</v>
      </c>
      <c r="B366" s="206" t="s">
        <v>776</v>
      </c>
      <c r="C366" s="206" t="s">
        <v>460</v>
      </c>
      <c r="D366" s="206" t="s">
        <v>410</v>
      </c>
      <c r="E366" s="207">
        <v>21.85</v>
      </c>
    </row>
    <row r="367" spans="1:5">
      <c r="A367" s="206">
        <v>516</v>
      </c>
      <c r="B367" s="206" t="s">
        <v>777</v>
      </c>
      <c r="C367" s="206" t="s">
        <v>460</v>
      </c>
      <c r="D367" s="206" t="s">
        <v>410</v>
      </c>
      <c r="E367" s="207">
        <v>25.89</v>
      </c>
    </row>
    <row r="368" spans="1:5">
      <c r="A368" s="206">
        <v>509</v>
      </c>
      <c r="B368" s="206" t="s">
        <v>778</v>
      </c>
      <c r="C368" s="206" t="s">
        <v>460</v>
      </c>
      <c r="D368" s="206" t="s">
        <v>410</v>
      </c>
      <c r="E368" s="207">
        <v>29.05</v>
      </c>
    </row>
    <row r="369" spans="1:5">
      <c r="A369" s="206">
        <v>40331</v>
      </c>
      <c r="B369" s="206" t="s">
        <v>779</v>
      </c>
      <c r="C369" s="206" t="s">
        <v>560</v>
      </c>
      <c r="D369" s="206" t="s">
        <v>410</v>
      </c>
      <c r="E369" s="207">
        <v>14.14</v>
      </c>
    </row>
    <row r="370" spans="1:5">
      <c r="A370" s="206">
        <v>40930</v>
      </c>
      <c r="B370" s="206" t="s">
        <v>780</v>
      </c>
      <c r="C370" s="206" t="s">
        <v>562</v>
      </c>
      <c r="D370" s="206" t="s">
        <v>410</v>
      </c>
      <c r="E370" s="208">
        <v>2493.6999999999998</v>
      </c>
    </row>
    <row r="371" spans="1:5">
      <c r="A371" s="206">
        <v>11761</v>
      </c>
      <c r="B371" s="206" t="s">
        <v>781</v>
      </c>
      <c r="C371" s="206" t="s">
        <v>409</v>
      </c>
      <c r="D371" s="206" t="s">
        <v>410</v>
      </c>
      <c r="E371" s="207">
        <v>84.91</v>
      </c>
    </row>
    <row r="372" spans="1:5">
      <c r="A372" s="206">
        <v>377</v>
      </c>
      <c r="B372" s="206" t="s">
        <v>782</v>
      </c>
      <c r="C372" s="206" t="s">
        <v>409</v>
      </c>
      <c r="D372" s="206" t="s">
        <v>417</v>
      </c>
      <c r="E372" s="207">
        <v>39.9</v>
      </c>
    </row>
    <row r="373" spans="1:5">
      <c r="A373" s="206">
        <v>7588</v>
      </c>
      <c r="B373" s="206" t="s">
        <v>783</v>
      </c>
      <c r="C373" s="206" t="s">
        <v>409</v>
      </c>
      <c r="D373" s="206" t="s">
        <v>417</v>
      </c>
      <c r="E373" s="207">
        <v>56.93</v>
      </c>
    </row>
    <row r="374" spans="1:5">
      <c r="A374" s="206">
        <v>34392</v>
      </c>
      <c r="B374" s="206" t="s">
        <v>784</v>
      </c>
      <c r="C374" s="206" t="s">
        <v>560</v>
      </c>
      <c r="D374" s="206" t="s">
        <v>410</v>
      </c>
      <c r="E374" s="207">
        <v>13.11</v>
      </c>
    </row>
    <row r="375" spans="1:5">
      <c r="A375" s="206">
        <v>40908</v>
      </c>
      <c r="B375" s="206" t="s">
        <v>785</v>
      </c>
      <c r="C375" s="206" t="s">
        <v>562</v>
      </c>
      <c r="D375" s="206" t="s">
        <v>410</v>
      </c>
      <c r="E375" s="208">
        <v>2313.4299999999998</v>
      </c>
    </row>
    <row r="376" spans="1:5">
      <c r="A376" s="206">
        <v>34551</v>
      </c>
      <c r="B376" s="206" t="s">
        <v>786</v>
      </c>
      <c r="C376" s="206" t="s">
        <v>560</v>
      </c>
      <c r="D376" s="206" t="s">
        <v>410</v>
      </c>
      <c r="E376" s="207">
        <v>12.1</v>
      </c>
    </row>
    <row r="377" spans="1:5">
      <c r="A377" s="206">
        <v>41078</v>
      </c>
      <c r="B377" s="206" t="s">
        <v>787</v>
      </c>
      <c r="C377" s="206" t="s">
        <v>562</v>
      </c>
      <c r="D377" s="206" t="s">
        <v>410</v>
      </c>
      <c r="E377" s="208">
        <v>2136.34</v>
      </c>
    </row>
    <row r="378" spans="1:5">
      <c r="A378" s="206">
        <v>246</v>
      </c>
      <c r="B378" s="206" t="s">
        <v>788</v>
      </c>
      <c r="C378" s="206" t="s">
        <v>560</v>
      </c>
      <c r="D378" s="206" t="s">
        <v>410</v>
      </c>
      <c r="E378" s="207">
        <v>13.13</v>
      </c>
    </row>
    <row r="379" spans="1:5">
      <c r="A379" s="206">
        <v>40927</v>
      </c>
      <c r="B379" s="206" t="s">
        <v>789</v>
      </c>
      <c r="C379" s="206" t="s">
        <v>562</v>
      </c>
      <c r="D379" s="206" t="s">
        <v>410</v>
      </c>
      <c r="E379" s="208">
        <v>2315</v>
      </c>
    </row>
    <row r="380" spans="1:5">
      <c r="A380" s="206">
        <v>2350</v>
      </c>
      <c r="B380" s="206" t="s">
        <v>790</v>
      </c>
      <c r="C380" s="206" t="s">
        <v>560</v>
      </c>
      <c r="D380" s="206" t="s">
        <v>410</v>
      </c>
      <c r="E380" s="207">
        <v>12.66</v>
      </c>
    </row>
    <row r="381" spans="1:5">
      <c r="A381" s="206">
        <v>40812</v>
      </c>
      <c r="B381" s="206" t="s">
        <v>791</v>
      </c>
      <c r="C381" s="206" t="s">
        <v>562</v>
      </c>
      <c r="D381" s="206" t="s">
        <v>410</v>
      </c>
      <c r="E381" s="208">
        <v>2233.84</v>
      </c>
    </row>
    <row r="382" spans="1:5">
      <c r="A382" s="206">
        <v>245</v>
      </c>
      <c r="B382" s="206" t="s">
        <v>792</v>
      </c>
      <c r="C382" s="206" t="s">
        <v>560</v>
      </c>
      <c r="D382" s="206" t="s">
        <v>410</v>
      </c>
      <c r="E382" s="207">
        <v>20.350000000000001</v>
      </c>
    </row>
    <row r="383" spans="1:5">
      <c r="A383" s="206">
        <v>41090</v>
      </c>
      <c r="B383" s="206" t="s">
        <v>793</v>
      </c>
      <c r="C383" s="206" t="s">
        <v>562</v>
      </c>
      <c r="D383" s="206" t="s">
        <v>410</v>
      </c>
      <c r="E383" s="208">
        <v>3589.04</v>
      </c>
    </row>
    <row r="384" spans="1:5">
      <c r="A384" s="206">
        <v>251</v>
      </c>
      <c r="B384" s="206" t="s">
        <v>794</v>
      </c>
      <c r="C384" s="206" t="s">
        <v>560</v>
      </c>
      <c r="D384" s="206" t="s">
        <v>410</v>
      </c>
      <c r="E384" s="207">
        <v>10.55</v>
      </c>
    </row>
    <row r="385" spans="1:5">
      <c r="A385" s="206">
        <v>40975</v>
      </c>
      <c r="B385" s="206" t="s">
        <v>795</v>
      </c>
      <c r="C385" s="206" t="s">
        <v>562</v>
      </c>
      <c r="D385" s="206" t="s">
        <v>410</v>
      </c>
      <c r="E385" s="208">
        <v>1861.53</v>
      </c>
    </row>
    <row r="386" spans="1:5">
      <c r="A386" s="206">
        <v>6127</v>
      </c>
      <c r="B386" s="206" t="s">
        <v>796</v>
      </c>
      <c r="C386" s="206" t="s">
        <v>560</v>
      </c>
      <c r="D386" s="206" t="s">
        <v>410</v>
      </c>
      <c r="E386" s="207">
        <v>12.1</v>
      </c>
    </row>
    <row r="387" spans="1:5">
      <c r="A387" s="206">
        <v>41072</v>
      </c>
      <c r="B387" s="206" t="s">
        <v>797</v>
      </c>
      <c r="C387" s="206" t="s">
        <v>562</v>
      </c>
      <c r="D387" s="206" t="s">
        <v>410</v>
      </c>
      <c r="E387" s="208">
        <v>2136.34</v>
      </c>
    </row>
    <row r="388" spans="1:5">
      <c r="A388" s="206">
        <v>6121</v>
      </c>
      <c r="B388" s="206" t="s">
        <v>798</v>
      </c>
      <c r="C388" s="206" t="s">
        <v>560</v>
      </c>
      <c r="D388" s="206" t="s">
        <v>410</v>
      </c>
      <c r="E388" s="207">
        <v>12.14</v>
      </c>
    </row>
    <row r="389" spans="1:5">
      <c r="A389" s="206">
        <v>41071</v>
      </c>
      <c r="B389" s="206" t="s">
        <v>799</v>
      </c>
      <c r="C389" s="206" t="s">
        <v>562</v>
      </c>
      <c r="D389" s="206" t="s">
        <v>410</v>
      </c>
      <c r="E389" s="208">
        <v>2139.91</v>
      </c>
    </row>
    <row r="390" spans="1:5">
      <c r="A390" s="206">
        <v>244</v>
      </c>
      <c r="B390" s="206" t="s">
        <v>800</v>
      </c>
      <c r="C390" s="206" t="s">
        <v>560</v>
      </c>
      <c r="D390" s="206" t="s">
        <v>410</v>
      </c>
      <c r="E390" s="207">
        <v>7.32</v>
      </c>
    </row>
    <row r="391" spans="1:5">
      <c r="A391" s="206">
        <v>41093</v>
      </c>
      <c r="B391" s="206" t="s">
        <v>801</v>
      </c>
      <c r="C391" s="206" t="s">
        <v>562</v>
      </c>
      <c r="D391" s="206" t="s">
        <v>410</v>
      </c>
      <c r="E391" s="208">
        <v>1292.1400000000001</v>
      </c>
    </row>
    <row r="392" spans="1:5">
      <c r="A392" s="206">
        <v>532</v>
      </c>
      <c r="B392" s="206" t="s">
        <v>802</v>
      </c>
      <c r="C392" s="206" t="s">
        <v>560</v>
      </c>
      <c r="D392" s="206" t="s">
        <v>410</v>
      </c>
      <c r="E392" s="207">
        <v>23.76</v>
      </c>
    </row>
    <row r="393" spans="1:5">
      <c r="A393" s="206">
        <v>40931</v>
      </c>
      <c r="B393" s="206" t="s">
        <v>803</v>
      </c>
      <c r="C393" s="206" t="s">
        <v>562</v>
      </c>
      <c r="D393" s="206" t="s">
        <v>410</v>
      </c>
      <c r="E393" s="208">
        <v>4189.46</v>
      </c>
    </row>
    <row r="394" spans="1:5">
      <c r="A394" s="206">
        <v>36150</v>
      </c>
      <c r="B394" s="206" t="s">
        <v>804</v>
      </c>
      <c r="C394" s="206" t="s">
        <v>409</v>
      </c>
      <c r="D394" s="206" t="s">
        <v>410</v>
      </c>
      <c r="E394" s="207">
        <v>47.22</v>
      </c>
    </row>
    <row r="395" spans="1:5">
      <c r="A395" s="206">
        <v>4760</v>
      </c>
      <c r="B395" s="206" t="s">
        <v>805</v>
      </c>
      <c r="C395" s="206" t="s">
        <v>560</v>
      </c>
      <c r="D395" s="206" t="s">
        <v>410</v>
      </c>
      <c r="E395" s="207">
        <v>16.29</v>
      </c>
    </row>
    <row r="396" spans="1:5">
      <c r="A396" s="206">
        <v>41069</v>
      </c>
      <c r="B396" s="206" t="s">
        <v>806</v>
      </c>
      <c r="C396" s="206" t="s">
        <v>562</v>
      </c>
      <c r="D396" s="206" t="s">
        <v>410</v>
      </c>
      <c r="E396" s="208">
        <v>2871.23</v>
      </c>
    </row>
    <row r="397" spans="1:5">
      <c r="A397" s="206">
        <v>10422</v>
      </c>
      <c r="B397" s="206" t="s">
        <v>807</v>
      </c>
      <c r="C397" s="206" t="s">
        <v>409</v>
      </c>
      <c r="D397" s="206" t="s">
        <v>410</v>
      </c>
      <c r="E397" s="207">
        <v>383.18</v>
      </c>
    </row>
    <row r="398" spans="1:5">
      <c r="A398" s="206">
        <v>44019</v>
      </c>
      <c r="B398" s="206" t="s">
        <v>808</v>
      </c>
      <c r="C398" s="206" t="s">
        <v>409</v>
      </c>
      <c r="D398" s="206" t="s">
        <v>410</v>
      </c>
      <c r="E398" s="207">
        <v>530.41999999999996</v>
      </c>
    </row>
    <row r="399" spans="1:5">
      <c r="A399" s="206">
        <v>36520</v>
      </c>
      <c r="B399" s="206" t="s">
        <v>809</v>
      </c>
      <c r="C399" s="206" t="s">
        <v>409</v>
      </c>
      <c r="D399" s="206" t="s">
        <v>410</v>
      </c>
      <c r="E399" s="207">
        <v>644.92999999999995</v>
      </c>
    </row>
    <row r="400" spans="1:5">
      <c r="A400" s="206">
        <v>42319</v>
      </c>
      <c r="B400" s="206" t="s">
        <v>810</v>
      </c>
      <c r="C400" s="206" t="s">
        <v>409</v>
      </c>
      <c r="D400" s="206" t="s">
        <v>410</v>
      </c>
      <c r="E400" s="207">
        <v>577.9</v>
      </c>
    </row>
    <row r="401" spans="1:5">
      <c r="A401" s="206">
        <v>10420</v>
      </c>
      <c r="B401" s="206" t="s">
        <v>811</v>
      </c>
      <c r="C401" s="206" t="s">
        <v>409</v>
      </c>
      <c r="D401" s="206" t="s">
        <v>417</v>
      </c>
      <c r="E401" s="207">
        <v>205</v>
      </c>
    </row>
    <row r="402" spans="1:5">
      <c r="A402" s="206">
        <v>10421</v>
      </c>
      <c r="B402" s="206" t="s">
        <v>812</v>
      </c>
      <c r="C402" s="206" t="s">
        <v>409</v>
      </c>
      <c r="D402" s="206" t="s">
        <v>410</v>
      </c>
      <c r="E402" s="207">
        <v>225.27</v>
      </c>
    </row>
    <row r="403" spans="1:5">
      <c r="A403" s="206">
        <v>11786</v>
      </c>
      <c r="B403" s="206" t="s">
        <v>813</v>
      </c>
      <c r="C403" s="206" t="s">
        <v>409</v>
      </c>
      <c r="D403" s="206" t="s">
        <v>410</v>
      </c>
      <c r="E403" s="207">
        <v>454.23</v>
      </c>
    </row>
    <row r="404" spans="1:5">
      <c r="A404" s="206">
        <v>10</v>
      </c>
      <c r="B404" s="206" t="s">
        <v>814</v>
      </c>
      <c r="C404" s="206" t="s">
        <v>409</v>
      </c>
      <c r="D404" s="206" t="s">
        <v>410</v>
      </c>
      <c r="E404" s="207">
        <v>21.39</v>
      </c>
    </row>
    <row r="405" spans="1:5">
      <c r="A405" s="206">
        <v>4815</v>
      </c>
      <c r="B405" s="206" t="s">
        <v>815</v>
      </c>
      <c r="C405" s="206" t="s">
        <v>409</v>
      </c>
      <c r="D405" s="206" t="s">
        <v>410</v>
      </c>
      <c r="E405" s="207">
        <v>6.67</v>
      </c>
    </row>
    <row r="406" spans="1:5">
      <c r="A406" s="206">
        <v>541</v>
      </c>
      <c r="B406" s="206" t="s">
        <v>816</v>
      </c>
      <c r="C406" s="206" t="s">
        <v>409</v>
      </c>
      <c r="D406" s="206" t="s">
        <v>417</v>
      </c>
      <c r="E406" s="207">
        <v>205.95</v>
      </c>
    </row>
    <row r="407" spans="1:5">
      <c r="A407" s="206">
        <v>542</v>
      </c>
      <c r="B407" s="206" t="s">
        <v>817</v>
      </c>
      <c r="C407" s="206" t="s">
        <v>409</v>
      </c>
      <c r="D407" s="206" t="s">
        <v>410</v>
      </c>
      <c r="E407" s="207">
        <v>258.16000000000003</v>
      </c>
    </row>
    <row r="408" spans="1:5">
      <c r="A408" s="206">
        <v>540</v>
      </c>
      <c r="B408" s="206" t="s">
        <v>818</v>
      </c>
      <c r="C408" s="206" t="s">
        <v>409</v>
      </c>
      <c r="D408" s="206" t="s">
        <v>410</v>
      </c>
      <c r="E408" s="207">
        <v>581.76</v>
      </c>
    </row>
    <row r="409" spans="1:5">
      <c r="A409" s="206">
        <v>38364</v>
      </c>
      <c r="B409" s="206" t="s">
        <v>819</v>
      </c>
      <c r="C409" s="206" t="s">
        <v>409</v>
      </c>
      <c r="D409" s="206" t="s">
        <v>410</v>
      </c>
      <c r="E409" s="207">
        <v>876.31</v>
      </c>
    </row>
    <row r="410" spans="1:5">
      <c r="A410" s="206">
        <v>11692</v>
      </c>
      <c r="B410" s="206" t="s">
        <v>820</v>
      </c>
      <c r="C410" s="206" t="s">
        <v>821</v>
      </c>
      <c r="D410" s="206" t="s">
        <v>410</v>
      </c>
      <c r="E410" s="207">
        <v>481.13</v>
      </c>
    </row>
    <row r="411" spans="1:5">
      <c r="A411" s="206">
        <v>1746</v>
      </c>
      <c r="B411" s="206" t="s">
        <v>822</v>
      </c>
      <c r="C411" s="206" t="s">
        <v>409</v>
      </c>
      <c r="D411" s="206" t="s">
        <v>417</v>
      </c>
      <c r="E411" s="207">
        <v>299</v>
      </c>
    </row>
    <row r="412" spans="1:5">
      <c r="A412" s="206">
        <v>1748</v>
      </c>
      <c r="B412" s="206" t="s">
        <v>823</v>
      </c>
      <c r="C412" s="206" t="s">
        <v>409</v>
      </c>
      <c r="D412" s="206" t="s">
        <v>410</v>
      </c>
      <c r="E412" s="207">
        <v>397.6</v>
      </c>
    </row>
    <row r="413" spans="1:5">
      <c r="A413" s="206">
        <v>1749</v>
      </c>
      <c r="B413" s="206" t="s">
        <v>824</v>
      </c>
      <c r="C413" s="206" t="s">
        <v>409</v>
      </c>
      <c r="D413" s="206" t="s">
        <v>410</v>
      </c>
      <c r="E413" s="207">
        <v>576.04999999999995</v>
      </c>
    </row>
    <row r="414" spans="1:5">
      <c r="A414" s="206">
        <v>37412</v>
      </c>
      <c r="B414" s="206" t="s">
        <v>825</v>
      </c>
      <c r="C414" s="206" t="s">
        <v>409</v>
      </c>
      <c r="D414" s="206" t="s">
        <v>410</v>
      </c>
      <c r="E414" s="207">
        <v>292.27</v>
      </c>
    </row>
    <row r="415" spans="1:5">
      <c r="A415" s="206">
        <v>1745</v>
      </c>
      <c r="B415" s="206" t="s">
        <v>826</v>
      </c>
      <c r="C415" s="206" t="s">
        <v>409</v>
      </c>
      <c r="D415" s="206" t="s">
        <v>410</v>
      </c>
      <c r="E415" s="207">
        <v>347.55</v>
      </c>
    </row>
    <row r="416" spans="1:5">
      <c r="A416" s="206">
        <v>1750</v>
      </c>
      <c r="B416" s="206" t="s">
        <v>827</v>
      </c>
      <c r="C416" s="206" t="s">
        <v>409</v>
      </c>
      <c r="D416" s="206" t="s">
        <v>410</v>
      </c>
      <c r="E416" s="207">
        <v>812.17</v>
      </c>
    </row>
    <row r="417" spans="1:5">
      <c r="A417" s="206">
        <v>11687</v>
      </c>
      <c r="B417" s="206" t="s">
        <v>828</v>
      </c>
      <c r="C417" s="206" t="s">
        <v>456</v>
      </c>
      <c r="D417" s="206" t="s">
        <v>410</v>
      </c>
      <c r="E417" s="208">
        <v>1294.04</v>
      </c>
    </row>
    <row r="418" spans="1:5">
      <c r="A418" s="206">
        <v>11689</v>
      </c>
      <c r="B418" s="206" t="s">
        <v>829</v>
      </c>
      <c r="C418" s="206" t="s">
        <v>456</v>
      </c>
      <c r="D418" s="206" t="s">
        <v>410</v>
      </c>
      <c r="E418" s="208">
        <v>1621.35</v>
      </c>
    </row>
    <row r="419" spans="1:5">
      <c r="A419" s="206">
        <v>11693</v>
      </c>
      <c r="B419" s="206" t="s">
        <v>830</v>
      </c>
      <c r="C419" s="206" t="s">
        <v>821</v>
      </c>
      <c r="D419" s="206" t="s">
        <v>410</v>
      </c>
      <c r="E419" s="207">
        <v>228.35</v>
      </c>
    </row>
    <row r="420" spans="1:5">
      <c r="A420" s="206">
        <v>36215</v>
      </c>
      <c r="B420" s="206" t="s">
        <v>831</v>
      </c>
      <c r="C420" s="206" t="s">
        <v>409</v>
      </c>
      <c r="D420" s="206" t="s">
        <v>412</v>
      </c>
      <c r="E420" s="207">
        <v>964.69</v>
      </c>
    </row>
    <row r="421" spans="1:5">
      <c r="A421" s="206">
        <v>42439</v>
      </c>
      <c r="B421" s="206" t="s">
        <v>832</v>
      </c>
      <c r="C421" s="206" t="s">
        <v>409</v>
      </c>
      <c r="D421" s="206" t="s">
        <v>412</v>
      </c>
      <c r="E421" s="208">
        <v>1207.8399999999999</v>
      </c>
    </row>
    <row r="422" spans="1:5">
      <c r="A422" s="206">
        <v>38381</v>
      </c>
      <c r="B422" s="206" t="s">
        <v>833</v>
      </c>
      <c r="C422" s="206" t="s">
        <v>409</v>
      </c>
      <c r="D422" s="206" t="s">
        <v>410</v>
      </c>
      <c r="E422" s="207">
        <v>13.19</v>
      </c>
    </row>
    <row r="423" spans="1:5">
      <c r="A423" s="206">
        <v>39621</v>
      </c>
      <c r="B423" s="206" t="s">
        <v>834</v>
      </c>
      <c r="C423" s="206" t="s">
        <v>835</v>
      </c>
      <c r="D423" s="206" t="s">
        <v>410</v>
      </c>
      <c r="E423" s="208">
        <v>1379.13</v>
      </c>
    </row>
    <row r="424" spans="1:5">
      <c r="A424" s="206">
        <v>39624</v>
      </c>
      <c r="B424" s="206" t="s">
        <v>836</v>
      </c>
      <c r="C424" s="206" t="s">
        <v>835</v>
      </c>
      <c r="D424" s="206" t="s">
        <v>410</v>
      </c>
      <c r="E424" s="208">
        <v>1521.33</v>
      </c>
    </row>
    <row r="425" spans="1:5">
      <c r="A425" s="206">
        <v>39615</v>
      </c>
      <c r="B425" s="206" t="s">
        <v>837</v>
      </c>
      <c r="C425" s="206" t="s">
        <v>409</v>
      </c>
      <c r="D425" s="206" t="s">
        <v>410</v>
      </c>
      <c r="E425" s="207">
        <v>614.76</v>
      </c>
    </row>
    <row r="426" spans="1:5">
      <c r="A426" s="206">
        <v>39620</v>
      </c>
      <c r="B426" s="206" t="s">
        <v>838</v>
      </c>
      <c r="C426" s="206" t="s">
        <v>409</v>
      </c>
      <c r="D426" s="206" t="s">
        <v>410</v>
      </c>
      <c r="E426" s="207">
        <v>938.9</v>
      </c>
    </row>
    <row r="427" spans="1:5">
      <c r="A427" s="206">
        <v>39623</v>
      </c>
      <c r="B427" s="206" t="s">
        <v>839</v>
      </c>
      <c r="C427" s="206" t="s">
        <v>409</v>
      </c>
      <c r="D427" s="206" t="s">
        <v>410</v>
      </c>
      <c r="E427" s="208">
        <v>1005.64</v>
      </c>
    </row>
    <row r="428" spans="1:5">
      <c r="A428" s="206">
        <v>546</v>
      </c>
      <c r="B428" s="206" t="s">
        <v>840</v>
      </c>
      <c r="C428" s="206" t="s">
        <v>460</v>
      </c>
      <c r="D428" s="206" t="s">
        <v>417</v>
      </c>
      <c r="E428" s="207">
        <v>9.5299999999999994</v>
      </c>
    </row>
    <row r="429" spans="1:5">
      <c r="A429" s="206">
        <v>566</v>
      </c>
      <c r="B429" s="206" t="s">
        <v>841</v>
      </c>
      <c r="C429" s="206" t="s">
        <v>456</v>
      </c>
      <c r="D429" s="206" t="s">
        <v>410</v>
      </c>
      <c r="E429" s="207">
        <v>4.5199999999999996</v>
      </c>
    </row>
    <row r="430" spans="1:5">
      <c r="A430" s="206">
        <v>565</v>
      </c>
      <c r="B430" s="206" t="s">
        <v>842</v>
      </c>
      <c r="C430" s="206" t="s">
        <v>456</v>
      </c>
      <c r="D430" s="206" t="s">
        <v>410</v>
      </c>
      <c r="E430" s="207">
        <v>16.48</v>
      </c>
    </row>
    <row r="431" spans="1:5">
      <c r="A431" s="206">
        <v>555</v>
      </c>
      <c r="B431" s="206" t="s">
        <v>843</v>
      </c>
      <c r="C431" s="206" t="s">
        <v>456</v>
      </c>
      <c r="D431" s="206" t="s">
        <v>410</v>
      </c>
      <c r="E431" s="207">
        <v>11.68</v>
      </c>
    </row>
    <row r="432" spans="1:5">
      <c r="A432" s="206">
        <v>557</v>
      </c>
      <c r="B432" s="206" t="s">
        <v>844</v>
      </c>
      <c r="C432" s="206" t="s">
        <v>456</v>
      </c>
      <c r="D432" s="206" t="s">
        <v>410</v>
      </c>
      <c r="E432" s="207">
        <v>36.67</v>
      </c>
    </row>
    <row r="433" spans="1:5">
      <c r="A433" s="206">
        <v>552</v>
      </c>
      <c r="B433" s="206" t="s">
        <v>845</v>
      </c>
      <c r="C433" s="206" t="s">
        <v>456</v>
      </c>
      <c r="D433" s="206" t="s">
        <v>410</v>
      </c>
      <c r="E433" s="207">
        <v>18.190000000000001</v>
      </c>
    </row>
    <row r="434" spans="1:5">
      <c r="A434" s="206">
        <v>563</v>
      </c>
      <c r="B434" s="206" t="s">
        <v>846</v>
      </c>
      <c r="C434" s="206" t="s">
        <v>456</v>
      </c>
      <c r="D434" s="206" t="s">
        <v>410</v>
      </c>
      <c r="E434" s="207">
        <v>27.34</v>
      </c>
    </row>
    <row r="435" spans="1:5">
      <c r="A435" s="206">
        <v>549</v>
      </c>
      <c r="B435" s="206" t="s">
        <v>847</v>
      </c>
      <c r="C435" s="206" t="s">
        <v>456</v>
      </c>
      <c r="D435" s="206" t="s">
        <v>410</v>
      </c>
      <c r="E435" s="207">
        <v>49.2</v>
      </c>
    </row>
    <row r="436" spans="1:5">
      <c r="A436" s="206">
        <v>551</v>
      </c>
      <c r="B436" s="206" t="s">
        <v>848</v>
      </c>
      <c r="C436" s="206" t="s">
        <v>456</v>
      </c>
      <c r="D436" s="206" t="s">
        <v>410</v>
      </c>
      <c r="E436" s="207">
        <v>97.42</v>
      </c>
    </row>
    <row r="437" spans="1:5">
      <c r="A437" s="206">
        <v>559</v>
      </c>
      <c r="B437" s="206" t="s">
        <v>849</v>
      </c>
      <c r="C437" s="206" t="s">
        <v>456</v>
      </c>
      <c r="D437" s="206" t="s">
        <v>410</v>
      </c>
      <c r="E437" s="207">
        <v>24.35</v>
      </c>
    </row>
    <row r="438" spans="1:5">
      <c r="A438" s="206">
        <v>560</v>
      </c>
      <c r="B438" s="206" t="s">
        <v>850</v>
      </c>
      <c r="C438" s="206" t="s">
        <v>456</v>
      </c>
      <c r="D438" s="206" t="s">
        <v>410</v>
      </c>
      <c r="E438" s="207">
        <v>30.47</v>
      </c>
    </row>
    <row r="439" spans="1:5">
      <c r="A439" s="206">
        <v>547</v>
      </c>
      <c r="B439" s="206" t="s">
        <v>851</v>
      </c>
      <c r="C439" s="206" t="s">
        <v>456</v>
      </c>
      <c r="D439" s="206" t="s">
        <v>410</v>
      </c>
      <c r="E439" s="207">
        <v>36.479999999999997</v>
      </c>
    </row>
    <row r="440" spans="1:5">
      <c r="A440" s="206">
        <v>36207</v>
      </c>
      <c r="B440" s="206" t="s">
        <v>852</v>
      </c>
      <c r="C440" s="206" t="s">
        <v>409</v>
      </c>
      <c r="D440" s="206" t="s">
        <v>412</v>
      </c>
      <c r="E440" s="207">
        <v>427.29</v>
      </c>
    </row>
    <row r="441" spans="1:5">
      <c r="A441" s="206">
        <v>36209</v>
      </c>
      <c r="B441" s="206" t="s">
        <v>853</v>
      </c>
      <c r="C441" s="206" t="s">
        <v>409</v>
      </c>
      <c r="D441" s="206" t="s">
        <v>412</v>
      </c>
      <c r="E441" s="207">
        <v>490.38</v>
      </c>
    </row>
    <row r="442" spans="1:5">
      <c r="A442" s="206">
        <v>36210</v>
      </c>
      <c r="B442" s="206" t="s">
        <v>854</v>
      </c>
      <c r="C442" s="206" t="s">
        <v>409</v>
      </c>
      <c r="D442" s="206" t="s">
        <v>412</v>
      </c>
      <c r="E442" s="207">
        <v>530.58000000000004</v>
      </c>
    </row>
    <row r="443" spans="1:5">
      <c r="A443" s="206">
        <v>36204</v>
      </c>
      <c r="B443" s="206" t="s">
        <v>855</v>
      </c>
      <c r="C443" s="206" t="s">
        <v>409</v>
      </c>
      <c r="D443" s="206" t="s">
        <v>412</v>
      </c>
      <c r="E443" s="207">
        <v>188.12</v>
      </c>
    </row>
    <row r="444" spans="1:5">
      <c r="A444" s="206">
        <v>36205</v>
      </c>
      <c r="B444" s="206" t="s">
        <v>856</v>
      </c>
      <c r="C444" s="206" t="s">
        <v>409</v>
      </c>
      <c r="D444" s="206" t="s">
        <v>412</v>
      </c>
      <c r="E444" s="207">
        <v>208.93</v>
      </c>
    </row>
    <row r="445" spans="1:5">
      <c r="A445" s="206">
        <v>36081</v>
      </c>
      <c r="B445" s="206" t="s">
        <v>857</v>
      </c>
      <c r="C445" s="206" t="s">
        <v>409</v>
      </c>
      <c r="D445" s="206" t="s">
        <v>412</v>
      </c>
      <c r="E445" s="207">
        <v>222.77</v>
      </c>
    </row>
    <row r="446" spans="1:5">
      <c r="A446" s="206">
        <v>36206</v>
      </c>
      <c r="B446" s="206" t="s">
        <v>858</v>
      </c>
      <c r="C446" s="206" t="s">
        <v>409</v>
      </c>
      <c r="D446" s="206" t="s">
        <v>412</v>
      </c>
      <c r="E446" s="207">
        <v>233.39</v>
      </c>
    </row>
    <row r="447" spans="1:5">
      <c r="A447" s="206">
        <v>36218</v>
      </c>
      <c r="B447" s="206" t="s">
        <v>859</v>
      </c>
      <c r="C447" s="206" t="s">
        <v>409</v>
      </c>
      <c r="D447" s="206" t="s">
        <v>412</v>
      </c>
      <c r="E447" s="207">
        <v>136.26</v>
      </c>
    </row>
    <row r="448" spans="1:5">
      <c r="A448" s="206">
        <v>36220</v>
      </c>
      <c r="B448" s="206" t="s">
        <v>860</v>
      </c>
      <c r="C448" s="206" t="s">
        <v>409</v>
      </c>
      <c r="D448" s="206" t="s">
        <v>412</v>
      </c>
      <c r="E448" s="207">
        <v>156.24</v>
      </c>
    </row>
    <row r="449" spans="1:5">
      <c r="A449" s="206">
        <v>36080</v>
      </c>
      <c r="B449" s="206" t="s">
        <v>861</v>
      </c>
      <c r="C449" s="206" t="s">
        <v>409</v>
      </c>
      <c r="D449" s="206" t="s">
        <v>412</v>
      </c>
      <c r="E449" s="207">
        <v>169</v>
      </c>
    </row>
    <row r="450" spans="1:5">
      <c r="A450" s="206">
        <v>36223</v>
      </c>
      <c r="B450" s="206" t="s">
        <v>862</v>
      </c>
      <c r="C450" s="206" t="s">
        <v>409</v>
      </c>
      <c r="D450" s="206" t="s">
        <v>412</v>
      </c>
      <c r="E450" s="207">
        <v>176.97</v>
      </c>
    </row>
    <row r="451" spans="1:5">
      <c r="A451" s="206">
        <v>38127</v>
      </c>
      <c r="B451" s="206" t="s">
        <v>863</v>
      </c>
      <c r="C451" s="206" t="s">
        <v>409</v>
      </c>
      <c r="D451" s="206" t="s">
        <v>410</v>
      </c>
      <c r="E451" s="207">
        <v>495.46</v>
      </c>
    </row>
    <row r="452" spans="1:5">
      <c r="A452" s="206">
        <v>38060</v>
      </c>
      <c r="B452" s="206" t="s">
        <v>864</v>
      </c>
      <c r="C452" s="206" t="s">
        <v>409</v>
      </c>
      <c r="D452" s="206" t="s">
        <v>410</v>
      </c>
      <c r="E452" s="207">
        <v>59.53</v>
      </c>
    </row>
    <row r="453" spans="1:5">
      <c r="A453" s="206">
        <v>10956</v>
      </c>
      <c r="B453" s="206" t="s">
        <v>865</v>
      </c>
      <c r="C453" s="206" t="s">
        <v>409</v>
      </c>
      <c r="D453" s="206" t="s">
        <v>410</v>
      </c>
      <c r="E453" s="207">
        <v>65.28</v>
      </c>
    </row>
    <row r="454" spans="1:5">
      <c r="A454" s="206">
        <v>39380</v>
      </c>
      <c r="B454" s="206" t="s">
        <v>866</v>
      </c>
      <c r="C454" s="206" t="s">
        <v>409</v>
      </c>
      <c r="D454" s="206" t="s">
        <v>412</v>
      </c>
      <c r="E454" s="207">
        <v>21.36</v>
      </c>
    </row>
    <row r="455" spans="1:5">
      <c r="A455" s="206">
        <v>44172</v>
      </c>
      <c r="B455" s="206" t="s">
        <v>867</v>
      </c>
      <c r="C455" s="206" t="s">
        <v>409</v>
      </c>
      <c r="D455" s="206" t="s">
        <v>410</v>
      </c>
      <c r="E455" s="207">
        <v>6.24</v>
      </c>
    </row>
    <row r="456" spans="1:5">
      <c r="A456" s="206">
        <v>37597</v>
      </c>
      <c r="B456" s="206" t="s">
        <v>868</v>
      </c>
      <c r="C456" s="206" t="s">
        <v>409</v>
      </c>
      <c r="D456" s="206" t="s">
        <v>412</v>
      </c>
      <c r="E456" s="208">
        <v>617156.25</v>
      </c>
    </row>
    <row r="457" spans="1:5">
      <c r="A457" s="206">
        <v>183</v>
      </c>
      <c r="B457" s="206" t="s">
        <v>869</v>
      </c>
      <c r="C457" s="206" t="s">
        <v>870</v>
      </c>
      <c r="D457" s="206" t="s">
        <v>417</v>
      </c>
      <c r="E457" s="207">
        <v>220.91</v>
      </c>
    </row>
    <row r="458" spans="1:5">
      <c r="A458" s="206">
        <v>184</v>
      </c>
      <c r="B458" s="206" t="s">
        <v>871</v>
      </c>
      <c r="C458" s="206" t="s">
        <v>870</v>
      </c>
      <c r="D458" s="206" t="s">
        <v>410</v>
      </c>
      <c r="E458" s="207">
        <v>136.82</v>
      </c>
    </row>
    <row r="459" spans="1:5">
      <c r="A459" s="206">
        <v>181</v>
      </c>
      <c r="B459" s="206" t="s">
        <v>872</v>
      </c>
      <c r="C459" s="206" t="s">
        <v>870</v>
      </c>
      <c r="D459" s="206" t="s">
        <v>410</v>
      </c>
      <c r="E459" s="207">
        <v>295.02</v>
      </c>
    </row>
    <row r="460" spans="1:5">
      <c r="A460" s="206">
        <v>20001</v>
      </c>
      <c r="B460" s="206" t="s">
        <v>873</v>
      </c>
      <c r="C460" s="206" t="s">
        <v>870</v>
      </c>
      <c r="D460" s="206" t="s">
        <v>410</v>
      </c>
      <c r="E460" s="207">
        <v>171.02</v>
      </c>
    </row>
    <row r="461" spans="1:5">
      <c r="A461" s="206">
        <v>39837</v>
      </c>
      <c r="B461" s="206" t="s">
        <v>874</v>
      </c>
      <c r="C461" s="206" t="s">
        <v>870</v>
      </c>
      <c r="D461" s="206" t="s">
        <v>410</v>
      </c>
      <c r="E461" s="207">
        <v>538.88</v>
      </c>
    </row>
    <row r="462" spans="1:5">
      <c r="A462" s="206">
        <v>43366</v>
      </c>
      <c r="B462" s="206" t="s">
        <v>875</v>
      </c>
      <c r="C462" s="206" t="s">
        <v>460</v>
      </c>
      <c r="D462" s="206" t="s">
        <v>412</v>
      </c>
      <c r="E462" s="207">
        <v>1.54</v>
      </c>
    </row>
    <row r="463" spans="1:5">
      <c r="A463" s="206">
        <v>10535</v>
      </c>
      <c r="B463" s="206" t="s">
        <v>876</v>
      </c>
      <c r="C463" s="206" t="s">
        <v>409</v>
      </c>
      <c r="D463" s="206" t="s">
        <v>417</v>
      </c>
      <c r="E463" s="208">
        <v>6212.6</v>
      </c>
    </row>
    <row r="464" spans="1:5">
      <c r="A464" s="206">
        <v>10537</v>
      </c>
      <c r="B464" s="206" t="s">
        <v>877</v>
      </c>
      <c r="C464" s="206" t="s">
        <v>409</v>
      </c>
      <c r="D464" s="206" t="s">
        <v>410</v>
      </c>
      <c r="E464" s="208">
        <v>8472.2999999999993</v>
      </c>
    </row>
    <row r="465" spans="1:5">
      <c r="A465" s="206">
        <v>13891</v>
      </c>
      <c r="B465" s="206" t="s">
        <v>878</v>
      </c>
      <c r="C465" s="206" t="s">
        <v>409</v>
      </c>
      <c r="D465" s="206" t="s">
        <v>410</v>
      </c>
      <c r="E465" s="208">
        <v>7771.01</v>
      </c>
    </row>
    <row r="466" spans="1:5">
      <c r="A466" s="206">
        <v>44492</v>
      </c>
      <c r="B466" s="206" t="s">
        <v>879</v>
      </c>
      <c r="C466" s="206" t="s">
        <v>409</v>
      </c>
      <c r="D466" s="206" t="s">
        <v>410</v>
      </c>
      <c r="E466" s="208">
        <v>33800.75</v>
      </c>
    </row>
    <row r="467" spans="1:5">
      <c r="A467" s="206">
        <v>36396</v>
      </c>
      <c r="B467" s="206" t="s">
        <v>880</v>
      </c>
      <c r="C467" s="206" t="s">
        <v>409</v>
      </c>
      <c r="D467" s="206" t="s">
        <v>410</v>
      </c>
      <c r="E467" s="208">
        <v>7107.63</v>
      </c>
    </row>
    <row r="468" spans="1:5">
      <c r="A468" s="206">
        <v>36397</v>
      </c>
      <c r="B468" s="206" t="s">
        <v>881</v>
      </c>
      <c r="C468" s="206" t="s">
        <v>409</v>
      </c>
      <c r="D468" s="206" t="s">
        <v>410</v>
      </c>
      <c r="E468" s="208">
        <v>25271.59</v>
      </c>
    </row>
    <row r="469" spans="1:5">
      <c r="A469" s="206">
        <v>36398</v>
      </c>
      <c r="B469" s="206" t="s">
        <v>882</v>
      </c>
      <c r="C469" s="206" t="s">
        <v>409</v>
      </c>
      <c r="D469" s="206" t="s">
        <v>410</v>
      </c>
      <c r="E469" s="208">
        <v>30715.51</v>
      </c>
    </row>
    <row r="470" spans="1:5">
      <c r="A470" s="206">
        <v>647</v>
      </c>
      <c r="B470" s="206" t="s">
        <v>883</v>
      </c>
      <c r="C470" s="206" t="s">
        <v>560</v>
      </c>
      <c r="D470" s="206" t="s">
        <v>410</v>
      </c>
      <c r="E470" s="207">
        <v>11.58</v>
      </c>
    </row>
    <row r="471" spans="1:5">
      <c r="A471" s="206">
        <v>40920</v>
      </c>
      <c r="B471" s="206" t="s">
        <v>884</v>
      </c>
      <c r="C471" s="206" t="s">
        <v>562</v>
      </c>
      <c r="D471" s="206" t="s">
        <v>410</v>
      </c>
      <c r="E471" s="208">
        <v>2042.36</v>
      </c>
    </row>
    <row r="472" spans="1:5">
      <c r="A472" s="206">
        <v>715</v>
      </c>
      <c r="B472" s="206" t="s">
        <v>885</v>
      </c>
      <c r="C472" s="206" t="s">
        <v>409</v>
      </c>
      <c r="D472" s="206" t="s">
        <v>417</v>
      </c>
      <c r="E472" s="207">
        <v>25.7</v>
      </c>
    </row>
    <row r="473" spans="1:5">
      <c r="A473" s="206">
        <v>716</v>
      </c>
      <c r="B473" s="206" t="s">
        <v>886</v>
      </c>
      <c r="C473" s="206" t="s">
        <v>409</v>
      </c>
      <c r="D473" s="206" t="s">
        <v>410</v>
      </c>
      <c r="E473" s="207">
        <v>29.06</v>
      </c>
    </row>
    <row r="474" spans="1:5">
      <c r="A474" s="206">
        <v>38783</v>
      </c>
      <c r="B474" s="206" t="s">
        <v>887</v>
      </c>
      <c r="C474" s="206" t="s">
        <v>409</v>
      </c>
      <c r="D474" s="206" t="s">
        <v>410</v>
      </c>
      <c r="E474" s="207">
        <v>1.23</v>
      </c>
    </row>
    <row r="475" spans="1:5">
      <c r="A475" s="206">
        <v>37593</v>
      </c>
      <c r="B475" s="206" t="s">
        <v>888</v>
      </c>
      <c r="C475" s="206" t="s">
        <v>409</v>
      </c>
      <c r="D475" s="206" t="s">
        <v>410</v>
      </c>
      <c r="E475" s="207">
        <v>3.02</v>
      </c>
    </row>
    <row r="476" spans="1:5">
      <c r="A476" s="206">
        <v>37594</v>
      </c>
      <c r="B476" s="206" t="s">
        <v>889</v>
      </c>
      <c r="C476" s="206" t="s">
        <v>409</v>
      </c>
      <c r="D476" s="206" t="s">
        <v>410</v>
      </c>
      <c r="E476" s="207">
        <v>3.76</v>
      </c>
    </row>
    <row r="477" spans="1:5">
      <c r="A477" s="206">
        <v>37592</v>
      </c>
      <c r="B477" s="206" t="s">
        <v>890</v>
      </c>
      <c r="C477" s="206" t="s">
        <v>409</v>
      </c>
      <c r="D477" s="206" t="s">
        <v>410</v>
      </c>
      <c r="E477" s="207">
        <v>2.38</v>
      </c>
    </row>
    <row r="478" spans="1:5">
      <c r="A478" s="206">
        <v>7270</v>
      </c>
      <c r="B478" s="206" t="s">
        <v>891</v>
      </c>
      <c r="C478" s="206" t="s">
        <v>409</v>
      </c>
      <c r="D478" s="206" t="s">
        <v>410</v>
      </c>
      <c r="E478" s="207">
        <v>1.06</v>
      </c>
    </row>
    <row r="479" spans="1:5">
      <c r="A479" s="206">
        <v>7267</v>
      </c>
      <c r="B479" s="206" t="s">
        <v>892</v>
      </c>
      <c r="C479" s="206" t="s">
        <v>409</v>
      </c>
      <c r="D479" s="206" t="s">
        <v>410</v>
      </c>
      <c r="E479" s="207">
        <v>0.83</v>
      </c>
    </row>
    <row r="480" spans="1:5">
      <c r="A480" s="206">
        <v>7271</v>
      </c>
      <c r="B480" s="206" t="s">
        <v>893</v>
      </c>
      <c r="C480" s="206" t="s">
        <v>409</v>
      </c>
      <c r="D480" s="206" t="s">
        <v>417</v>
      </c>
      <c r="E480" s="207">
        <v>0.92</v>
      </c>
    </row>
    <row r="481" spans="1:5">
      <c r="A481" s="206">
        <v>7268</v>
      </c>
      <c r="B481" s="206" t="s">
        <v>894</v>
      </c>
      <c r="C481" s="206" t="s">
        <v>409</v>
      </c>
      <c r="D481" s="206" t="s">
        <v>410</v>
      </c>
      <c r="E481" s="207">
        <v>1.27</v>
      </c>
    </row>
    <row r="482" spans="1:5">
      <c r="A482" s="206">
        <v>41372</v>
      </c>
      <c r="B482" s="206" t="s">
        <v>895</v>
      </c>
      <c r="C482" s="206" t="s">
        <v>821</v>
      </c>
      <c r="D482" s="206" t="s">
        <v>412</v>
      </c>
      <c r="E482" s="207">
        <v>124.81</v>
      </c>
    </row>
    <row r="483" spans="1:5">
      <c r="A483" s="206">
        <v>41371</v>
      </c>
      <c r="B483" s="206" t="s">
        <v>896</v>
      </c>
      <c r="C483" s="206" t="s">
        <v>821</v>
      </c>
      <c r="D483" s="206" t="s">
        <v>412</v>
      </c>
      <c r="E483" s="207">
        <v>73.77</v>
      </c>
    </row>
    <row r="484" spans="1:5">
      <c r="A484" s="206">
        <v>34556</v>
      </c>
      <c r="B484" s="206" t="s">
        <v>897</v>
      </c>
      <c r="C484" s="206" t="s">
        <v>409</v>
      </c>
      <c r="D484" s="206" t="s">
        <v>410</v>
      </c>
      <c r="E484" s="207">
        <v>4.91</v>
      </c>
    </row>
    <row r="485" spans="1:5">
      <c r="A485" s="206">
        <v>37873</v>
      </c>
      <c r="B485" s="206" t="s">
        <v>898</v>
      </c>
      <c r="C485" s="206" t="s">
        <v>409</v>
      </c>
      <c r="D485" s="206" t="s">
        <v>410</v>
      </c>
      <c r="E485" s="207">
        <v>5</v>
      </c>
    </row>
    <row r="486" spans="1:5">
      <c r="A486" s="206">
        <v>34564</v>
      </c>
      <c r="B486" s="206" t="s">
        <v>899</v>
      </c>
      <c r="C486" s="206" t="s">
        <v>409</v>
      </c>
      <c r="D486" s="206" t="s">
        <v>410</v>
      </c>
      <c r="E486" s="207">
        <v>5.24</v>
      </c>
    </row>
    <row r="487" spans="1:5">
      <c r="A487" s="206">
        <v>34565</v>
      </c>
      <c r="B487" s="206" t="s">
        <v>900</v>
      </c>
      <c r="C487" s="206" t="s">
        <v>409</v>
      </c>
      <c r="D487" s="206" t="s">
        <v>410</v>
      </c>
      <c r="E487" s="207">
        <v>5.54</v>
      </c>
    </row>
    <row r="488" spans="1:5">
      <c r="A488" s="206">
        <v>38590</v>
      </c>
      <c r="B488" s="206" t="s">
        <v>901</v>
      </c>
      <c r="C488" s="206" t="s">
        <v>409</v>
      </c>
      <c r="D488" s="206" t="s">
        <v>410</v>
      </c>
      <c r="E488" s="207">
        <v>4.09</v>
      </c>
    </row>
    <row r="489" spans="1:5">
      <c r="A489" s="206">
        <v>34566</v>
      </c>
      <c r="B489" s="206" t="s">
        <v>902</v>
      </c>
      <c r="C489" s="206" t="s">
        <v>409</v>
      </c>
      <c r="D489" s="206" t="s">
        <v>410</v>
      </c>
      <c r="E489" s="207">
        <v>4.3</v>
      </c>
    </row>
    <row r="490" spans="1:5">
      <c r="A490" s="206">
        <v>34567</v>
      </c>
      <c r="B490" s="206" t="s">
        <v>903</v>
      </c>
      <c r="C490" s="206" t="s">
        <v>409</v>
      </c>
      <c r="D490" s="206" t="s">
        <v>410</v>
      </c>
      <c r="E490" s="207">
        <v>4.5599999999999996</v>
      </c>
    </row>
    <row r="491" spans="1:5">
      <c r="A491" s="206">
        <v>38591</v>
      </c>
      <c r="B491" s="206" t="s">
        <v>904</v>
      </c>
      <c r="C491" s="206" t="s">
        <v>409</v>
      </c>
      <c r="D491" s="206" t="s">
        <v>410</v>
      </c>
      <c r="E491" s="207">
        <v>4.1399999999999997</v>
      </c>
    </row>
    <row r="492" spans="1:5">
      <c r="A492" s="206">
        <v>34568</v>
      </c>
      <c r="B492" s="206" t="s">
        <v>905</v>
      </c>
      <c r="C492" s="206" t="s">
        <v>409</v>
      </c>
      <c r="D492" s="206" t="s">
        <v>410</v>
      </c>
      <c r="E492" s="207">
        <v>5.39</v>
      </c>
    </row>
    <row r="493" spans="1:5">
      <c r="A493" s="206">
        <v>34569</v>
      </c>
      <c r="B493" s="206" t="s">
        <v>906</v>
      </c>
      <c r="C493" s="206" t="s">
        <v>409</v>
      </c>
      <c r="D493" s="206" t="s">
        <v>410</v>
      </c>
      <c r="E493" s="207">
        <v>5.54</v>
      </c>
    </row>
    <row r="494" spans="1:5">
      <c r="A494" s="206">
        <v>34570</v>
      </c>
      <c r="B494" s="206" t="s">
        <v>907</v>
      </c>
      <c r="C494" s="206" t="s">
        <v>409</v>
      </c>
      <c r="D494" s="206" t="s">
        <v>410</v>
      </c>
      <c r="E494" s="207">
        <v>6.01</v>
      </c>
    </row>
    <row r="495" spans="1:5">
      <c r="A495" s="206">
        <v>25070</v>
      </c>
      <c r="B495" s="206" t="s">
        <v>908</v>
      </c>
      <c r="C495" s="206" t="s">
        <v>409</v>
      </c>
      <c r="D495" s="206" t="s">
        <v>410</v>
      </c>
      <c r="E495" s="207">
        <v>4.5199999999999996</v>
      </c>
    </row>
    <row r="496" spans="1:5">
      <c r="A496" s="206">
        <v>34571</v>
      </c>
      <c r="B496" s="206" t="s">
        <v>909</v>
      </c>
      <c r="C496" s="206" t="s">
        <v>409</v>
      </c>
      <c r="D496" s="206" t="s">
        <v>410</v>
      </c>
      <c r="E496" s="207">
        <v>4.57</v>
      </c>
    </row>
    <row r="497" spans="1:5">
      <c r="A497" s="206">
        <v>34573</v>
      </c>
      <c r="B497" s="206" t="s">
        <v>910</v>
      </c>
      <c r="C497" s="206" t="s">
        <v>409</v>
      </c>
      <c r="D497" s="206" t="s">
        <v>410</v>
      </c>
      <c r="E497" s="207">
        <v>4.8</v>
      </c>
    </row>
    <row r="498" spans="1:5">
      <c r="A498" s="206">
        <v>37107</v>
      </c>
      <c r="B498" s="206" t="s">
        <v>911</v>
      </c>
      <c r="C498" s="206" t="s">
        <v>409</v>
      </c>
      <c r="D498" s="206" t="s">
        <v>410</v>
      </c>
      <c r="E498" s="207">
        <v>6.35</v>
      </c>
    </row>
    <row r="499" spans="1:5">
      <c r="A499" s="206">
        <v>34576</v>
      </c>
      <c r="B499" s="206" t="s">
        <v>912</v>
      </c>
      <c r="C499" s="206" t="s">
        <v>409</v>
      </c>
      <c r="D499" s="206" t="s">
        <v>410</v>
      </c>
      <c r="E499" s="207">
        <v>7</v>
      </c>
    </row>
    <row r="500" spans="1:5">
      <c r="A500" s="206">
        <v>34577</v>
      </c>
      <c r="B500" s="206" t="s">
        <v>913</v>
      </c>
      <c r="C500" s="206" t="s">
        <v>409</v>
      </c>
      <c r="D500" s="206" t="s">
        <v>410</v>
      </c>
      <c r="E500" s="207">
        <v>7.31</v>
      </c>
    </row>
    <row r="501" spans="1:5">
      <c r="A501" s="206">
        <v>34578</v>
      </c>
      <c r="B501" s="206" t="s">
        <v>914</v>
      </c>
      <c r="C501" s="206" t="s">
        <v>409</v>
      </c>
      <c r="D501" s="206" t="s">
        <v>410</v>
      </c>
      <c r="E501" s="207">
        <v>7.92</v>
      </c>
    </row>
    <row r="502" spans="1:5">
      <c r="A502" s="206">
        <v>34579</v>
      </c>
      <c r="B502" s="206" t="s">
        <v>915</v>
      </c>
      <c r="C502" s="206" t="s">
        <v>409</v>
      </c>
      <c r="D502" s="206" t="s">
        <v>410</v>
      </c>
      <c r="E502" s="207">
        <v>8.4499999999999993</v>
      </c>
    </row>
    <row r="503" spans="1:5">
      <c r="A503" s="206">
        <v>25067</v>
      </c>
      <c r="B503" s="206" t="s">
        <v>916</v>
      </c>
      <c r="C503" s="206" t="s">
        <v>409</v>
      </c>
      <c r="D503" s="206" t="s">
        <v>410</v>
      </c>
      <c r="E503" s="207">
        <v>5.66</v>
      </c>
    </row>
    <row r="504" spans="1:5">
      <c r="A504" s="206">
        <v>34580</v>
      </c>
      <c r="B504" s="206" t="s">
        <v>917</v>
      </c>
      <c r="C504" s="206" t="s">
        <v>409</v>
      </c>
      <c r="D504" s="206" t="s">
        <v>410</v>
      </c>
      <c r="E504" s="207">
        <v>6.31</v>
      </c>
    </row>
    <row r="505" spans="1:5">
      <c r="A505" s="206">
        <v>25071</v>
      </c>
      <c r="B505" s="206" t="s">
        <v>918</v>
      </c>
      <c r="C505" s="206" t="s">
        <v>409</v>
      </c>
      <c r="D505" s="206" t="s">
        <v>410</v>
      </c>
      <c r="E505" s="207">
        <v>3.14</v>
      </c>
    </row>
    <row r="506" spans="1:5">
      <c r="A506" s="206">
        <v>44171</v>
      </c>
      <c r="B506" s="206" t="s">
        <v>919</v>
      </c>
      <c r="C506" s="206" t="s">
        <v>409</v>
      </c>
      <c r="D506" s="206" t="s">
        <v>410</v>
      </c>
      <c r="E506" s="207">
        <v>17.8</v>
      </c>
    </row>
    <row r="507" spans="1:5">
      <c r="A507" s="206">
        <v>38395</v>
      </c>
      <c r="B507" s="206" t="s">
        <v>920</v>
      </c>
      <c r="C507" s="206" t="s">
        <v>409</v>
      </c>
      <c r="D507" s="206" t="s">
        <v>410</v>
      </c>
      <c r="E507" s="207">
        <v>11.01</v>
      </c>
    </row>
    <row r="508" spans="1:5">
      <c r="A508" s="206">
        <v>34583</v>
      </c>
      <c r="B508" s="206" t="s">
        <v>921</v>
      </c>
      <c r="C508" s="206" t="s">
        <v>821</v>
      </c>
      <c r="D508" s="206" t="s">
        <v>410</v>
      </c>
      <c r="E508" s="207">
        <v>68.37</v>
      </c>
    </row>
    <row r="509" spans="1:5">
      <c r="A509" s="206">
        <v>34584</v>
      </c>
      <c r="B509" s="206" t="s">
        <v>922</v>
      </c>
      <c r="C509" s="206" t="s">
        <v>821</v>
      </c>
      <c r="D509" s="206" t="s">
        <v>410</v>
      </c>
      <c r="E509" s="207">
        <v>50.13</v>
      </c>
    </row>
    <row r="510" spans="1:5">
      <c r="A510" s="206">
        <v>709</v>
      </c>
      <c r="B510" s="206" t="s">
        <v>923</v>
      </c>
      <c r="C510" s="206" t="s">
        <v>821</v>
      </c>
      <c r="D510" s="206" t="s">
        <v>412</v>
      </c>
      <c r="E510" s="207">
        <v>776.35</v>
      </c>
    </row>
    <row r="511" spans="1:5">
      <c r="A511" s="206">
        <v>34599</v>
      </c>
      <c r="B511" s="206" t="s">
        <v>924</v>
      </c>
      <c r="C511" s="206" t="s">
        <v>409</v>
      </c>
      <c r="D511" s="206" t="s">
        <v>410</v>
      </c>
      <c r="E511" s="207">
        <v>3.23</v>
      </c>
    </row>
    <row r="512" spans="1:5">
      <c r="A512" s="206">
        <v>34592</v>
      </c>
      <c r="B512" s="206" t="s">
        <v>925</v>
      </c>
      <c r="C512" s="206" t="s">
        <v>409</v>
      </c>
      <c r="D512" s="206" t="s">
        <v>410</v>
      </c>
      <c r="E512" s="207">
        <v>3.6</v>
      </c>
    </row>
    <row r="513" spans="1:5">
      <c r="A513" s="206">
        <v>37103</v>
      </c>
      <c r="B513" s="206" t="s">
        <v>926</v>
      </c>
      <c r="C513" s="206" t="s">
        <v>409</v>
      </c>
      <c r="D513" s="206" t="s">
        <v>410</v>
      </c>
      <c r="E513" s="207">
        <v>4.1100000000000003</v>
      </c>
    </row>
    <row r="514" spans="1:5">
      <c r="A514" s="206">
        <v>34555</v>
      </c>
      <c r="B514" s="206" t="s">
        <v>927</v>
      </c>
      <c r="C514" s="206" t="s">
        <v>409</v>
      </c>
      <c r="D514" s="206" t="s">
        <v>410</v>
      </c>
      <c r="E514" s="207">
        <v>5.22</v>
      </c>
    </row>
    <row r="515" spans="1:5">
      <c r="A515" s="206">
        <v>674</v>
      </c>
      <c r="B515" s="206" t="s">
        <v>928</v>
      </c>
      <c r="C515" s="206" t="s">
        <v>821</v>
      </c>
      <c r="D515" s="206" t="s">
        <v>412</v>
      </c>
      <c r="E515" s="207">
        <v>88.93</v>
      </c>
    </row>
    <row r="516" spans="1:5">
      <c r="A516" s="206">
        <v>34600</v>
      </c>
      <c r="B516" s="206" t="s">
        <v>929</v>
      </c>
      <c r="C516" s="206" t="s">
        <v>821</v>
      </c>
      <c r="D516" s="206" t="s">
        <v>412</v>
      </c>
      <c r="E516" s="207">
        <v>130.63</v>
      </c>
    </row>
    <row r="517" spans="1:5">
      <c r="A517" s="206">
        <v>652</v>
      </c>
      <c r="B517" s="206" t="s">
        <v>930</v>
      </c>
      <c r="C517" s="206" t="s">
        <v>821</v>
      </c>
      <c r="D517" s="206" t="s">
        <v>412</v>
      </c>
      <c r="E517" s="207">
        <v>200.11</v>
      </c>
    </row>
    <row r="518" spans="1:5">
      <c r="A518" s="206">
        <v>651</v>
      </c>
      <c r="B518" s="206" t="s">
        <v>931</v>
      </c>
      <c r="C518" s="206" t="s">
        <v>409</v>
      </c>
      <c r="D518" s="206" t="s">
        <v>410</v>
      </c>
      <c r="E518" s="207">
        <v>3.96</v>
      </c>
    </row>
    <row r="519" spans="1:5">
      <c r="A519" s="206">
        <v>654</v>
      </c>
      <c r="B519" s="206" t="s">
        <v>932</v>
      </c>
      <c r="C519" s="206" t="s">
        <v>409</v>
      </c>
      <c r="D519" s="206" t="s">
        <v>410</v>
      </c>
      <c r="E519" s="207">
        <v>4.91</v>
      </c>
    </row>
    <row r="520" spans="1:5">
      <c r="A520" s="206">
        <v>650</v>
      </c>
      <c r="B520" s="206" t="s">
        <v>933</v>
      </c>
      <c r="C520" s="206" t="s">
        <v>409</v>
      </c>
      <c r="D520" s="206" t="s">
        <v>417</v>
      </c>
      <c r="E520" s="207">
        <v>3.17</v>
      </c>
    </row>
    <row r="521" spans="1:5">
      <c r="A521" s="206">
        <v>718</v>
      </c>
      <c r="B521" s="206" t="s">
        <v>934</v>
      </c>
      <c r="C521" s="206" t="s">
        <v>409</v>
      </c>
      <c r="D521" s="206" t="s">
        <v>410</v>
      </c>
      <c r="E521" s="207">
        <v>25.39</v>
      </c>
    </row>
    <row r="522" spans="1:5">
      <c r="A522" s="206">
        <v>11981</v>
      </c>
      <c r="B522" s="206" t="s">
        <v>935</v>
      </c>
      <c r="C522" s="206" t="s">
        <v>409</v>
      </c>
      <c r="D522" s="206" t="s">
        <v>410</v>
      </c>
      <c r="E522" s="207">
        <v>24.67</v>
      </c>
    </row>
    <row r="523" spans="1:5">
      <c r="A523" s="206">
        <v>34586</v>
      </c>
      <c r="B523" s="206" t="s">
        <v>936</v>
      </c>
      <c r="C523" s="206" t="s">
        <v>409</v>
      </c>
      <c r="D523" s="206" t="s">
        <v>410</v>
      </c>
      <c r="E523" s="207">
        <v>2.58</v>
      </c>
    </row>
    <row r="524" spans="1:5">
      <c r="A524" s="206">
        <v>38603</v>
      </c>
      <c r="B524" s="206" t="s">
        <v>937</v>
      </c>
      <c r="C524" s="206" t="s">
        <v>409</v>
      </c>
      <c r="D524" s="206" t="s">
        <v>410</v>
      </c>
      <c r="E524" s="207">
        <v>3.12</v>
      </c>
    </row>
    <row r="525" spans="1:5">
      <c r="A525" s="206">
        <v>34588</v>
      </c>
      <c r="B525" s="206" t="s">
        <v>938</v>
      </c>
      <c r="C525" s="206" t="s">
        <v>409</v>
      </c>
      <c r="D525" s="206" t="s">
        <v>410</v>
      </c>
      <c r="E525" s="207">
        <v>3.37</v>
      </c>
    </row>
    <row r="526" spans="1:5">
      <c r="A526" s="206">
        <v>34590</v>
      </c>
      <c r="B526" s="206" t="s">
        <v>939</v>
      </c>
      <c r="C526" s="206" t="s">
        <v>409</v>
      </c>
      <c r="D526" s="206" t="s">
        <v>410</v>
      </c>
      <c r="E526" s="207">
        <v>3.08</v>
      </c>
    </row>
    <row r="527" spans="1:5">
      <c r="A527" s="206">
        <v>34591</v>
      </c>
      <c r="B527" s="206" t="s">
        <v>940</v>
      </c>
      <c r="C527" s="206" t="s">
        <v>409</v>
      </c>
      <c r="D527" s="206" t="s">
        <v>410</v>
      </c>
      <c r="E527" s="207">
        <v>4.17</v>
      </c>
    </row>
    <row r="528" spans="1:5">
      <c r="A528" s="206">
        <v>40517</v>
      </c>
      <c r="B528" s="206" t="s">
        <v>941</v>
      </c>
      <c r="C528" s="206" t="s">
        <v>821</v>
      </c>
      <c r="D528" s="206" t="s">
        <v>410</v>
      </c>
      <c r="E528" s="207">
        <v>71.260000000000005</v>
      </c>
    </row>
    <row r="529" spans="1:5">
      <c r="A529" s="206">
        <v>40515</v>
      </c>
      <c r="B529" s="206" t="s">
        <v>942</v>
      </c>
      <c r="C529" s="206" t="s">
        <v>821</v>
      </c>
      <c r="D529" s="206" t="s">
        <v>410</v>
      </c>
      <c r="E529" s="207">
        <v>160.35</v>
      </c>
    </row>
    <row r="530" spans="1:5">
      <c r="A530" s="206">
        <v>40529</v>
      </c>
      <c r="B530" s="206" t="s">
        <v>943</v>
      </c>
      <c r="C530" s="206" t="s">
        <v>821</v>
      </c>
      <c r="D530" s="206" t="s">
        <v>410</v>
      </c>
      <c r="E530" s="207">
        <v>102.44</v>
      </c>
    </row>
    <row r="531" spans="1:5">
      <c r="A531" s="206">
        <v>36170</v>
      </c>
      <c r="B531" s="206" t="s">
        <v>944</v>
      </c>
      <c r="C531" s="206" t="s">
        <v>821</v>
      </c>
      <c r="D531" s="206" t="s">
        <v>417</v>
      </c>
      <c r="E531" s="207">
        <v>85</v>
      </c>
    </row>
    <row r="532" spans="1:5">
      <c r="A532" s="206">
        <v>40524</v>
      </c>
      <c r="B532" s="206" t="s">
        <v>945</v>
      </c>
      <c r="C532" s="206" t="s">
        <v>821</v>
      </c>
      <c r="D532" s="206" t="s">
        <v>410</v>
      </c>
      <c r="E532" s="207">
        <v>100.22</v>
      </c>
    </row>
    <row r="533" spans="1:5">
      <c r="A533" s="206">
        <v>36156</v>
      </c>
      <c r="B533" s="206" t="s">
        <v>946</v>
      </c>
      <c r="C533" s="206" t="s">
        <v>821</v>
      </c>
      <c r="D533" s="206" t="s">
        <v>410</v>
      </c>
      <c r="E533" s="207">
        <v>77.95</v>
      </c>
    </row>
    <row r="534" spans="1:5">
      <c r="A534" s="206">
        <v>36155</v>
      </c>
      <c r="B534" s="206" t="s">
        <v>947</v>
      </c>
      <c r="C534" s="206" t="s">
        <v>821</v>
      </c>
      <c r="D534" s="206" t="s">
        <v>410</v>
      </c>
      <c r="E534" s="207">
        <v>67.290000000000006</v>
      </c>
    </row>
    <row r="535" spans="1:5">
      <c r="A535" s="206">
        <v>36154</v>
      </c>
      <c r="B535" s="206" t="s">
        <v>948</v>
      </c>
      <c r="C535" s="206" t="s">
        <v>821</v>
      </c>
      <c r="D535" s="206" t="s">
        <v>410</v>
      </c>
      <c r="E535" s="207">
        <v>93.54</v>
      </c>
    </row>
    <row r="536" spans="1:5">
      <c r="A536" s="206">
        <v>695</v>
      </c>
      <c r="B536" s="206" t="s">
        <v>949</v>
      </c>
      <c r="C536" s="206" t="s">
        <v>821</v>
      </c>
      <c r="D536" s="206" t="s">
        <v>410</v>
      </c>
      <c r="E536" s="207">
        <v>68.7</v>
      </c>
    </row>
    <row r="537" spans="1:5">
      <c r="A537" s="206">
        <v>679</v>
      </c>
      <c r="B537" s="206" t="s">
        <v>950</v>
      </c>
      <c r="C537" s="206" t="s">
        <v>821</v>
      </c>
      <c r="D537" s="206" t="s">
        <v>410</v>
      </c>
      <c r="E537" s="207">
        <v>102.44</v>
      </c>
    </row>
    <row r="538" spans="1:5">
      <c r="A538" s="206">
        <v>711</v>
      </c>
      <c r="B538" s="206" t="s">
        <v>951</v>
      </c>
      <c r="C538" s="206" t="s">
        <v>821</v>
      </c>
      <c r="D538" s="206" t="s">
        <v>410</v>
      </c>
      <c r="E538" s="207">
        <v>67.77</v>
      </c>
    </row>
    <row r="539" spans="1:5">
      <c r="A539" s="206">
        <v>712</v>
      </c>
      <c r="B539" s="206" t="s">
        <v>952</v>
      </c>
      <c r="C539" s="206" t="s">
        <v>821</v>
      </c>
      <c r="D539" s="206" t="s">
        <v>410</v>
      </c>
      <c r="E539" s="207">
        <v>85.36</v>
      </c>
    </row>
    <row r="540" spans="1:5">
      <c r="A540" s="206">
        <v>12614</v>
      </c>
      <c r="B540" s="206" t="s">
        <v>953</v>
      </c>
      <c r="C540" s="206" t="s">
        <v>409</v>
      </c>
      <c r="D540" s="206" t="s">
        <v>410</v>
      </c>
      <c r="E540" s="207">
        <v>60.28</v>
      </c>
    </row>
    <row r="541" spans="1:5">
      <c r="A541" s="206">
        <v>6140</v>
      </c>
      <c r="B541" s="206" t="s">
        <v>954</v>
      </c>
      <c r="C541" s="206" t="s">
        <v>409</v>
      </c>
      <c r="D541" s="206" t="s">
        <v>410</v>
      </c>
      <c r="E541" s="207">
        <v>4.22</v>
      </c>
    </row>
    <row r="542" spans="1:5">
      <c r="A542" s="206">
        <v>38399</v>
      </c>
      <c r="B542" s="206" t="s">
        <v>955</v>
      </c>
      <c r="C542" s="206" t="s">
        <v>409</v>
      </c>
      <c r="D542" s="206" t="s">
        <v>410</v>
      </c>
      <c r="E542" s="207">
        <v>296.57</v>
      </c>
    </row>
    <row r="543" spans="1:5">
      <c r="A543" s="206">
        <v>735</v>
      </c>
      <c r="B543" s="206" t="s">
        <v>956</v>
      </c>
      <c r="C543" s="206" t="s">
        <v>409</v>
      </c>
      <c r="D543" s="206" t="s">
        <v>410</v>
      </c>
      <c r="E543" s="208">
        <v>2905.35</v>
      </c>
    </row>
    <row r="544" spans="1:5">
      <c r="A544" s="206">
        <v>736</v>
      </c>
      <c r="B544" s="206" t="s">
        <v>957</v>
      </c>
      <c r="C544" s="206" t="s">
        <v>409</v>
      </c>
      <c r="D544" s="206" t="s">
        <v>410</v>
      </c>
      <c r="E544" s="208">
        <v>2442.88</v>
      </c>
    </row>
    <row r="545" spans="1:5">
      <c r="A545" s="206">
        <v>729</v>
      </c>
      <c r="B545" s="206" t="s">
        <v>958</v>
      </c>
      <c r="C545" s="206" t="s">
        <v>409</v>
      </c>
      <c r="D545" s="206" t="s">
        <v>417</v>
      </c>
      <c r="E545" s="207">
        <v>995.5</v>
      </c>
    </row>
    <row r="546" spans="1:5">
      <c r="A546" s="206">
        <v>39925</v>
      </c>
      <c r="B546" s="206" t="s">
        <v>959</v>
      </c>
      <c r="C546" s="206" t="s">
        <v>409</v>
      </c>
      <c r="D546" s="206" t="s">
        <v>410</v>
      </c>
      <c r="E546" s="208">
        <v>14384.88</v>
      </c>
    </row>
    <row r="547" spans="1:5">
      <c r="A547" s="206">
        <v>731</v>
      </c>
      <c r="B547" s="206" t="s">
        <v>960</v>
      </c>
      <c r="C547" s="206" t="s">
        <v>409</v>
      </c>
      <c r="D547" s="206" t="s">
        <v>410</v>
      </c>
      <c r="E547" s="207">
        <v>968.87</v>
      </c>
    </row>
    <row r="548" spans="1:5">
      <c r="A548" s="206">
        <v>10575</v>
      </c>
      <c r="B548" s="206" t="s">
        <v>961</v>
      </c>
      <c r="C548" s="206" t="s">
        <v>409</v>
      </c>
      <c r="D548" s="206" t="s">
        <v>410</v>
      </c>
      <c r="E548" s="208">
        <v>1511.99</v>
      </c>
    </row>
    <row r="549" spans="1:5">
      <c r="A549" s="206">
        <v>733</v>
      </c>
      <c r="B549" s="206" t="s">
        <v>962</v>
      </c>
      <c r="C549" s="206" t="s">
        <v>409</v>
      </c>
      <c r="D549" s="206" t="s">
        <v>410</v>
      </c>
      <c r="E549" s="208">
        <v>1655.44</v>
      </c>
    </row>
    <row r="550" spans="1:5">
      <c r="A550" s="206">
        <v>732</v>
      </c>
      <c r="B550" s="206" t="s">
        <v>963</v>
      </c>
      <c r="C550" s="206" t="s">
        <v>409</v>
      </c>
      <c r="D550" s="206" t="s">
        <v>410</v>
      </c>
      <c r="E550" s="208">
        <v>1633.19</v>
      </c>
    </row>
    <row r="551" spans="1:5">
      <c r="A551" s="206">
        <v>737</v>
      </c>
      <c r="B551" s="206" t="s">
        <v>964</v>
      </c>
      <c r="C551" s="206" t="s">
        <v>409</v>
      </c>
      <c r="D551" s="206" t="s">
        <v>410</v>
      </c>
      <c r="E551" s="208">
        <v>9158.44</v>
      </c>
    </row>
    <row r="552" spans="1:5">
      <c r="A552" s="206">
        <v>738</v>
      </c>
      <c r="B552" s="206" t="s">
        <v>965</v>
      </c>
      <c r="C552" s="206" t="s">
        <v>409</v>
      </c>
      <c r="D552" s="206" t="s">
        <v>410</v>
      </c>
      <c r="E552" s="208">
        <v>4246.7</v>
      </c>
    </row>
    <row r="553" spans="1:5">
      <c r="A553" s="206">
        <v>740</v>
      </c>
      <c r="B553" s="206" t="s">
        <v>966</v>
      </c>
      <c r="C553" s="206" t="s">
        <v>409</v>
      </c>
      <c r="D553" s="206" t="s">
        <v>410</v>
      </c>
      <c r="E553" s="208">
        <v>8615.68</v>
      </c>
    </row>
    <row r="554" spans="1:5">
      <c r="A554" s="206">
        <v>734</v>
      </c>
      <c r="B554" s="206" t="s">
        <v>967</v>
      </c>
      <c r="C554" s="206" t="s">
        <v>409</v>
      </c>
      <c r="D554" s="206" t="s">
        <v>410</v>
      </c>
      <c r="E554" s="208">
        <v>1750.77</v>
      </c>
    </row>
    <row r="555" spans="1:5">
      <c r="A555" s="206">
        <v>39008</v>
      </c>
      <c r="B555" s="206" t="s">
        <v>968</v>
      </c>
      <c r="C555" s="206" t="s">
        <v>409</v>
      </c>
      <c r="D555" s="206" t="s">
        <v>410</v>
      </c>
      <c r="E555" s="208">
        <v>75733.490000000005</v>
      </c>
    </row>
    <row r="556" spans="1:5">
      <c r="A556" s="206">
        <v>39009</v>
      </c>
      <c r="B556" s="206" t="s">
        <v>969</v>
      </c>
      <c r="C556" s="206" t="s">
        <v>409</v>
      </c>
      <c r="D556" s="206" t="s">
        <v>410</v>
      </c>
      <c r="E556" s="208">
        <v>81139.05</v>
      </c>
    </row>
    <row r="557" spans="1:5">
      <c r="A557" s="206">
        <v>10587</v>
      </c>
      <c r="B557" s="206" t="s">
        <v>970</v>
      </c>
      <c r="C557" s="206" t="s">
        <v>409</v>
      </c>
      <c r="D557" s="206" t="s">
        <v>410</v>
      </c>
      <c r="E557" s="208">
        <v>3269.75</v>
      </c>
    </row>
    <row r="558" spans="1:5">
      <c r="A558" s="206">
        <v>759</v>
      </c>
      <c r="B558" s="206" t="s">
        <v>971</v>
      </c>
      <c r="C558" s="206" t="s">
        <v>409</v>
      </c>
      <c r="D558" s="206" t="s">
        <v>410</v>
      </c>
      <c r="E558" s="208">
        <v>4701.25</v>
      </c>
    </row>
    <row r="559" spans="1:5">
      <c r="A559" s="206">
        <v>761</v>
      </c>
      <c r="B559" s="206" t="s">
        <v>972</v>
      </c>
      <c r="C559" s="206" t="s">
        <v>409</v>
      </c>
      <c r="D559" s="206" t="s">
        <v>410</v>
      </c>
      <c r="E559" s="208">
        <v>7969.01</v>
      </c>
    </row>
    <row r="560" spans="1:5">
      <c r="A560" s="206">
        <v>750</v>
      </c>
      <c r="B560" s="206" t="s">
        <v>973</v>
      </c>
      <c r="C560" s="206" t="s">
        <v>409</v>
      </c>
      <c r="D560" s="206" t="s">
        <v>410</v>
      </c>
      <c r="E560" s="208">
        <v>7565.94</v>
      </c>
    </row>
    <row r="561" spans="1:5">
      <c r="A561" s="206">
        <v>755</v>
      </c>
      <c r="B561" s="206" t="s">
        <v>974</v>
      </c>
      <c r="C561" s="206" t="s">
        <v>409</v>
      </c>
      <c r="D561" s="206" t="s">
        <v>410</v>
      </c>
      <c r="E561" s="208">
        <v>31046.959999999999</v>
      </c>
    </row>
    <row r="562" spans="1:5">
      <c r="A562" s="206">
        <v>749</v>
      </c>
      <c r="B562" s="206" t="s">
        <v>975</v>
      </c>
      <c r="C562" s="206" t="s">
        <v>409</v>
      </c>
      <c r="D562" s="206" t="s">
        <v>410</v>
      </c>
      <c r="E562" s="208">
        <v>11418.5</v>
      </c>
    </row>
    <row r="563" spans="1:5">
      <c r="A563" s="206">
        <v>756</v>
      </c>
      <c r="B563" s="206" t="s">
        <v>976</v>
      </c>
      <c r="C563" s="206" t="s">
        <v>409</v>
      </c>
      <c r="D563" s="206" t="s">
        <v>410</v>
      </c>
      <c r="E563" s="208">
        <v>33860.870000000003</v>
      </c>
    </row>
    <row r="564" spans="1:5">
      <c r="A564" s="206">
        <v>757</v>
      </c>
      <c r="B564" s="206" t="s">
        <v>977</v>
      </c>
      <c r="C564" s="206" t="s">
        <v>409</v>
      </c>
      <c r="D564" s="206" t="s">
        <v>410</v>
      </c>
      <c r="E564" s="208">
        <v>15375</v>
      </c>
    </row>
    <row r="565" spans="1:5">
      <c r="A565" s="206">
        <v>10588</v>
      </c>
      <c r="B565" s="206" t="s">
        <v>978</v>
      </c>
      <c r="C565" s="206" t="s">
        <v>409</v>
      </c>
      <c r="D565" s="206" t="s">
        <v>410</v>
      </c>
      <c r="E565" s="208">
        <v>3394.41</v>
      </c>
    </row>
    <row r="566" spans="1:5">
      <c r="A566" s="206">
        <v>10592</v>
      </c>
      <c r="B566" s="206" t="s">
        <v>979</v>
      </c>
      <c r="C566" s="206" t="s">
        <v>409</v>
      </c>
      <c r="D566" s="206" t="s">
        <v>417</v>
      </c>
      <c r="E566" s="208">
        <v>4100</v>
      </c>
    </row>
    <row r="567" spans="1:5">
      <c r="A567" s="206">
        <v>10589</v>
      </c>
      <c r="B567" s="206" t="s">
        <v>980</v>
      </c>
      <c r="C567" s="206" t="s">
        <v>409</v>
      </c>
      <c r="D567" s="206" t="s">
        <v>410</v>
      </c>
      <c r="E567" s="208">
        <v>5508.09</v>
      </c>
    </row>
    <row r="568" spans="1:5">
      <c r="A568" s="206">
        <v>760</v>
      </c>
      <c r="B568" s="206" t="s">
        <v>981</v>
      </c>
      <c r="C568" s="206" t="s">
        <v>409</v>
      </c>
      <c r="D568" s="206" t="s">
        <v>410</v>
      </c>
      <c r="E568" s="208">
        <v>30750</v>
      </c>
    </row>
    <row r="569" spans="1:5">
      <c r="A569" s="206">
        <v>751</v>
      </c>
      <c r="B569" s="206" t="s">
        <v>982</v>
      </c>
      <c r="C569" s="206" t="s">
        <v>409</v>
      </c>
      <c r="D569" s="206" t="s">
        <v>410</v>
      </c>
      <c r="E569" s="208">
        <v>4843.12</v>
      </c>
    </row>
    <row r="570" spans="1:5">
      <c r="A570" s="206">
        <v>754</v>
      </c>
      <c r="B570" s="206" t="s">
        <v>983</v>
      </c>
      <c r="C570" s="206" t="s">
        <v>409</v>
      </c>
      <c r="D570" s="206" t="s">
        <v>410</v>
      </c>
      <c r="E570" s="208">
        <v>7687.5</v>
      </c>
    </row>
    <row r="571" spans="1:5">
      <c r="A571" s="206">
        <v>44489</v>
      </c>
      <c r="B571" s="206" t="s">
        <v>984</v>
      </c>
      <c r="C571" s="206" t="s">
        <v>409</v>
      </c>
      <c r="D571" s="206" t="s">
        <v>410</v>
      </c>
      <c r="E571" s="208">
        <v>247480.85</v>
      </c>
    </row>
    <row r="572" spans="1:5">
      <c r="A572" s="206">
        <v>39917</v>
      </c>
      <c r="B572" s="206" t="s">
        <v>985</v>
      </c>
      <c r="C572" s="206" t="s">
        <v>409</v>
      </c>
      <c r="D572" s="206" t="s">
        <v>410</v>
      </c>
      <c r="E572" s="208">
        <v>116332.1</v>
      </c>
    </row>
    <row r="573" spans="1:5">
      <c r="A573" s="206">
        <v>38167</v>
      </c>
      <c r="B573" s="206" t="s">
        <v>986</v>
      </c>
      <c r="C573" s="206" t="s">
        <v>835</v>
      </c>
      <c r="D573" s="206" t="s">
        <v>410</v>
      </c>
      <c r="E573" s="207">
        <v>30.11</v>
      </c>
    </row>
    <row r="574" spans="1:5">
      <c r="A574" s="206">
        <v>36145</v>
      </c>
      <c r="B574" s="206" t="s">
        <v>987</v>
      </c>
      <c r="C574" s="206" t="s">
        <v>835</v>
      </c>
      <c r="D574" s="206" t="s">
        <v>410</v>
      </c>
      <c r="E574" s="207">
        <v>45.79</v>
      </c>
    </row>
    <row r="575" spans="1:5">
      <c r="A575" s="206">
        <v>12893</v>
      </c>
      <c r="B575" s="206" t="s">
        <v>988</v>
      </c>
      <c r="C575" s="206" t="s">
        <v>835</v>
      </c>
      <c r="D575" s="206" t="s">
        <v>410</v>
      </c>
      <c r="E575" s="207">
        <v>76.319999999999993</v>
      </c>
    </row>
    <row r="576" spans="1:5">
      <c r="A576" s="206">
        <v>11685</v>
      </c>
      <c r="B576" s="206" t="s">
        <v>989</v>
      </c>
      <c r="C576" s="206" t="s">
        <v>409</v>
      </c>
      <c r="D576" s="206" t="s">
        <v>410</v>
      </c>
      <c r="E576" s="207">
        <v>32.380000000000003</v>
      </c>
    </row>
    <row r="577" spans="1:5">
      <c r="A577" s="206">
        <v>11680</v>
      </c>
      <c r="B577" s="206" t="s">
        <v>990</v>
      </c>
      <c r="C577" s="206" t="s">
        <v>409</v>
      </c>
      <c r="D577" s="206" t="s">
        <v>410</v>
      </c>
      <c r="E577" s="207">
        <v>16.52</v>
      </c>
    </row>
    <row r="578" spans="1:5">
      <c r="A578" s="206">
        <v>11679</v>
      </c>
      <c r="B578" s="206" t="s">
        <v>991</v>
      </c>
      <c r="C578" s="206" t="s">
        <v>409</v>
      </c>
      <c r="D578" s="206" t="s">
        <v>410</v>
      </c>
      <c r="E578" s="207">
        <v>22.39</v>
      </c>
    </row>
    <row r="579" spans="1:5">
      <c r="A579" s="206">
        <v>2512</v>
      </c>
      <c r="B579" s="206" t="s">
        <v>992</v>
      </c>
      <c r="C579" s="206" t="s">
        <v>409</v>
      </c>
      <c r="D579" s="206" t="s">
        <v>412</v>
      </c>
      <c r="E579" s="207">
        <v>41.05</v>
      </c>
    </row>
    <row r="580" spans="1:5">
      <c r="A580" s="206">
        <v>4374</v>
      </c>
      <c r="B580" s="206" t="s">
        <v>993</v>
      </c>
      <c r="C580" s="206" t="s">
        <v>409</v>
      </c>
      <c r="D580" s="206" t="s">
        <v>410</v>
      </c>
      <c r="E580" s="207">
        <v>0.37</v>
      </c>
    </row>
    <row r="581" spans="1:5">
      <c r="A581" s="206">
        <v>7568</v>
      </c>
      <c r="B581" s="206" t="s">
        <v>994</v>
      </c>
      <c r="C581" s="206" t="s">
        <v>409</v>
      </c>
      <c r="D581" s="206" t="s">
        <v>410</v>
      </c>
      <c r="E581" s="207">
        <v>0.61</v>
      </c>
    </row>
    <row r="582" spans="1:5">
      <c r="A582" s="206">
        <v>7584</v>
      </c>
      <c r="B582" s="206" t="s">
        <v>995</v>
      </c>
      <c r="C582" s="206" t="s">
        <v>409</v>
      </c>
      <c r="D582" s="206" t="s">
        <v>410</v>
      </c>
      <c r="E582" s="207">
        <v>0.93</v>
      </c>
    </row>
    <row r="583" spans="1:5">
      <c r="A583" s="206">
        <v>11945</v>
      </c>
      <c r="B583" s="206" t="s">
        <v>996</v>
      </c>
      <c r="C583" s="206" t="s">
        <v>409</v>
      </c>
      <c r="D583" s="206" t="s">
        <v>410</v>
      </c>
      <c r="E583" s="207">
        <v>0.06</v>
      </c>
    </row>
    <row r="584" spans="1:5">
      <c r="A584" s="206">
        <v>11946</v>
      </c>
      <c r="B584" s="206" t="s">
        <v>997</v>
      </c>
      <c r="C584" s="206" t="s">
        <v>409</v>
      </c>
      <c r="D584" s="206" t="s">
        <v>410</v>
      </c>
      <c r="E584" s="207">
        <v>0.06</v>
      </c>
    </row>
    <row r="585" spans="1:5">
      <c r="A585" s="206">
        <v>4375</v>
      </c>
      <c r="B585" s="206" t="s">
        <v>998</v>
      </c>
      <c r="C585" s="206" t="s">
        <v>409</v>
      </c>
      <c r="D585" s="206" t="s">
        <v>417</v>
      </c>
      <c r="E585" s="207">
        <v>0.1</v>
      </c>
    </row>
    <row r="586" spans="1:5">
      <c r="A586" s="206">
        <v>11950</v>
      </c>
      <c r="B586" s="206" t="s">
        <v>999</v>
      </c>
      <c r="C586" s="206" t="s">
        <v>409</v>
      </c>
      <c r="D586" s="206" t="s">
        <v>410</v>
      </c>
      <c r="E586" s="207">
        <v>0.2</v>
      </c>
    </row>
    <row r="587" spans="1:5">
      <c r="A587" s="206">
        <v>4376</v>
      </c>
      <c r="B587" s="206" t="s">
        <v>1000</v>
      </c>
      <c r="C587" s="206" t="s">
        <v>409</v>
      </c>
      <c r="D587" s="206" t="s">
        <v>410</v>
      </c>
      <c r="E587" s="207">
        <v>0.19</v>
      </c>
    </row>
    <row r="588" spans="1:5">
      <c r="A588" s="206">
        <v>7583</v>
      </c>
      <c r="B588" s="206" t="s">
        <v>1001</v>
      </c>
      <c r="C588" s="206" t="s">
        <v>409</v>
      </c>
      <c r="D588" s="206" t="s">
        <v>410</v>
      </c>
      <c r="E588" s="207">
        <v>0.41</v>
      </c>
    </row>
    <row r="589" spans="1:5">
      <c r="A589" s="206">
        <v>4350</v>
      </c>
      <c r="B589" s="206" t="s">
        <v>1002</v>
      </c>
      <c r="C589" s="206" t="s">
        <v>409</v>
      </c>
      <c r="D589" s="206" t="s">
        <v>412</v>
      </c>
      <c r="E589" s="207">
        <v>0.73</v>
      </c>
    </row>
    <row r="590" spans="1:5">
      <c r="A590" s="206">
        <v>44400</v>
      </c>
      <c r="B590" s="206" t="s">
        <v>1003</v>
      </c>
      <c r="C590" s="206" t="s">
        <v>409</v>
      </c>
      <c r="D590" s="206" t="s">
        <v>410</v>
      </c>
      <c r="E590" s="207">
        <v>30.16</v>
      </c>
    </row>
    <row r="591" spans="1:5">
      <c r="A591" s="206">
        <v>39886</v>
      </c>
      <c r="B591" s="206" t="s">
        <v>1004</v>
      </c>
      <c r="C591" s="206" t="s">
        <v>409</v>
      </c>
      <c r="D591" s="206" t="s">
        <v>412</v>
      </c>
      <c r="E591" s="207">
        <v>5.82</v>
      </c>
    </row>
    <row r="592" spans="1:5">
      <c r="A592" s="206">
        <v>39887</v>
      </c>
      <c r="B592" s="206" t="s">
        <v>1005</v>
      </c>
      <c r="C592" s="206" t="s">
        <v>409</v>
      </c>
      <c r="D592" s="206" t="s">
        <v>412</v>
      </c>
      <c r="E592" s="207">
        <v>8.73</v>
      </c>
    </row>
    <row r="593" spans="1:5">
      <c r="A593" s="206">
        <v>39888</v>
      </c>
      <c r="B593" s="206" t="s">
        <v>1006</v>
      </c>
      <c r="C593" s="206" t="s">
        <v>409</v>
      </c>
      <c r="D593" s="206" t="s">
        <v>412</v>
      </c>
      <c r="E593" s="207">
        <v>19.97</v>
      </c>
    </row>
    <row r="594" spans="1:5">
      <c r="A594" s="206">
        <v>39890</v>
      </c>
      <c r="B594" s="206" t="s">
        <v>1007</v>
      </c>
      <c r="C594" s="206" t="s">
        <v>409</v>
      </c>
      <c r="D594" s="206" t="s">
        <v>412</v>
      </c>
      <c r="E594" s="207">
        <v>34.08</v>
      </c>
    </row>
    <row r="595" spans="1:5">
      <c r="A595" s="206">
        <v>39891</v>
      </c>
      <c r="B595" s="206" t="s">
        <v>1008</v>
      </c>
      <c r="C595" s="206" t="s">
        <v>409</v>
      </c>
      <c r="D595" s="206" t="s">
        <v>412</v>
      </c>
      <c r="E595" s="207">
        <v>48.06</v>
      </c>
    </row>
    <row r="596" spans="1:5">
      <c r="A596" s="206">
        <v>39892</v>
      </c>
      <c r="B596" s="206" t="s">
        <v>1009</v>
      </c>
      <c r="C596" s="206" t="s">
        <v>409</v>
      </c>
      <c r="D596" s="206" t="s">
        <v>412</v>
      </c>
      <c r="E596" s="207">
        <v>149.81</v>
      </c>
    </row>
    <row r="597" spans="1:5">
      <c r="A597" s="206">
        <v>790</v>
      </c>
      <c r="B597" s="206" t="s">
        <v>1010</v>
      </c>
      <c r="C597" s="206" t="s">
        <v>409</v>
      </c>
      <c r="D597" s="206" t="s">
        <v>412</v>
      </c>
      <c r="E597" s="207">
        <v>23.11</v>
      </c>
    </row>
    <row r="598" spans="1:5">
      <c r="A598" s="206">
        <v>766</v>
      </c>
      <c r="B598" s="206" t="s">
        <v>1011</v>
      </c>
      <c r="C598" s="206" t="s">
        <v>409</v>
      </c>
      <c r="D598" s="206" t="s">
        <v>412</v>
      </c>
      <c r="E598" s="207">
        <v>23.11</v>
      </c>
    </row>
    <row r="599" spans="1:5">
      <c r="A599" s="206">
        <v>791</v>
      </c>
      <c r="B599" s="206" t="s">
        <v>1012</v>
      </c>
      <c r="C599" s="206" t="s">
        <v>409</v>
      </c>
      <c r="D599" s="206" t="s">
        <v>412</v>
      </c>
      <c r="E599" s="207">
        <v>23.11</v>
      </c>
    </row>
    <row r="600" spans="1:5">
      <c r="A600" s="206">
        <v>767</v>
      </c>
      <c r="B600" s="206" t="s">
        <v>1013</v>
      </c>
      <c r="C600" s="206" t="s">
        <v>409</v>
      </c>
      <c r="D600" s="206" t="s">
        <v>412</v>
      </c>
      <c r="E600" s="207">
        <v>23.11</v>
      </c>
    </row>
    <row r="601" spans="1:5">
      <c r="A601" s="206">
        <v>768</v>
      </c>
      <c r="B601" s="206" t="s">
        <v>1014</v>
      </c>
      <c r="C601" s="206" t="s">
        <v>409</v>
      </c>
      <c r="D601" s="206" t="s">
        <v>412</v>
      </c>
      <c r="E601" s="207">
        <v>18.149999999999999</v>
      </c>
    </row>
    <row r="602" spans="1:5">
      <c r="A602" s="206">
        <v>789</v>
      </c>
      <c r="B602" s="206" t="s">
        <v>1015</v>
      </c>
      <c r="C602" s="206" t="s">
        <v>409</v>
      </c>
      <c r="D602" s="206" t="s">
        <v>412</v>
      </c>
      <c r="E602" s="207">
        <v>17.760000000000002</v>
      </c>
    </row>
    <row r="603" spans="1:5">
      <c r="A603" s="206">
        <v>769</v>
      </c>
      <c r="B603" s="206" t="s">
        <v>1016</v>
      </c>
      <c r="C603" s="206" t="s">
        <v>409</v>
      </c>
      <c r="D603" s="206" t="s">
        <v>412</v>
      </c>
      <c r="E603" s="207">
        <v>18.149999999999999</v>
      </c>
    </row>
    <row r="604" spans="1:5">
      <c r="A604" s="206">
        <v>770</v>
      </c>
      <c r="B604" s="206" t="s">
        <v>1017</v>
      </c>
      <c r="C604" s="206" t="s">
        <v>409</v>
      </c>
      <c r="D604" s="206" t="s">
        <v>412</v>
      </c>
      <c r="E604" s="207">
        <v>6.4</v>
      </c>
    </row>
    <row r="605" spans="1:5">
      <c r="A605" s="206">
        <v>12394</v>
      </c>
      <c r="B605" s="206" t="s">
        <v>1018</v>
      </c>
      <c r="C605" s="206" t="s">
        <v>409</v>
      </c>
      <c r="D605" s="206" t="s">
        <v>412</v>
      </c>
      <c r="E605" s="207">
        <v>6.4</v>
      </c>
    </row>
    <row r="606" spans="1:5">
      <c r="A606" s="206">
        <v>764</v>
      </c>
      <c r="B606" s="206" t="s">
        <v>1019</v>
      </c>
      <c r="C606" s="206" t="s">
        <v>409</v>
      </c>
      <c r="D606" s="206" t="s">
        <v>412</v>
      </c>
      <c r="E606" s="207">
        <v>11.17</v>
      </c>
    </row>
    <row r="607" spans="1:5">
      <c r="A607" s="206">
        <v>765</v>
      </c>
      <c r="B607" s="206" t="s">
        <v>1020</v>
      </c>
      <c r="C607" s="206" t="s">
        <v>409</v>
      </c>
      <c r="D607" s="206" t="s">
        <v>412</v>
      </c>
      <c r="E607" s="207">
        <v>11.17</v>
      </c>
    </row>
    <row r="608" spans="1:5">
      <c r="A608" s="206">
        <v>787</v>
      </c>
      <c r="B608" s="206" t="s">
        <v>1021</v>
      </c>
      <c r="C608" s="206" t="s">
        <v>409</v>
      </c>
      <c r="D608" s="206" t="s">
        <v>412</v>
      </c>
      <c r="E608" s="207">
        <v>49.89</v>
      </c>
    </row>
    <row r="609" spans="1:5">
      <c r="A609" s="206">
        <v>774</v>
      </c>
      <c r="B609" s="206" t="s">
        <v>1022</v>
      </c>
      <c r="C609" s="206" t="s">
        <v>409</v>
      </c>
      <c r="D609" s="206" t="s">
        <v>412</v>
      </c>
      <c r="E609" s="207">
        <v>49.89</v>
      </c>
    </row>
    <row r="610" spans="1:5">
      <c r="A610" s="206">
        <v>773</v>
      </c>
      <c r="B610" s="206" t="s">
        <v>1023</v>
      </c>
      <c r="C610" s="206" t="s">
        <v>409</v>
      </c>
      <c r="D610" s="206" t="s">
        <v>412</v>
      </c>
      <c r="E610" s="207">
        <v>49.89</v>
      </c>
    </row>
    <row r="611" spans="1:5">
      <c r="A611" s="206">
        <v>775</v>
      </c>
      <c r="B611" s="206" t="s">
        <v>1024</v>
      </c>
      <c r="C611" s="206" t="s">
        <v>409</v>
      </c>
      <c r="D611" s="206" t="s">
        <v>412</v>
      </c>
      <c r="E611" s="207">
        <v>49.89</v>
      </c>
    </row>
    <row r="612" spans="1:5">
      <c r="A612" s="206">
        <v>788</v>
      </c>
      <c r="B612" s="206" t="s">
        <v>1025</v>
      </c>
      <c r="C612" s="206" t="s">
        <v>409</v>
      </c>
      <c r="D612" s="206" t="s">
        <v>412</v>
      </c>
      <c r="E612" s="207">
        <v>31.01</v>
      </c>
    </row>
    <row r="613" spans="1:5">
      <c r="A613" s="206">
        <v>772</v>
      </c>
      <c r="B613" s="206" t="s">
        <v>1026</v>
      </c>
      <c r="C613" s="206" t="s">
        <v>409</v>
      </c>
      <c r="D613" s="206" t="s">
        <v>412</v>
      </c>
      <c r="E613" s="207">
        <v>31.01</v>
      </c>
    </row>
    <row r="614" spans="1:5">
      <c r="A614" s="206">
        <v>771</v>
      </c>
      <c r="B614" s="206" t="s">
        <v>1027</v>
      </c>
      <c r="C614" s="206" t="s">
        <v>409</v>
      </c>
      <c r="D614" s="206" t="s">
        <v>412</v>
      </c>
      <c r="E614" s="207">
        <v>31.01</v>
      </c>
    </row>
    <row r="615" spans="1:5">
      <c r="A615" s="206">
        <v>779</v>
      </c>
      <c r="B615" s="206" t="s">
        <v>1028</v>
      </c>
      <c r="C615" s="206" t="s">
        <v>409</v>
      </c>
      <c r="D615" s="206" t="s">
        <v>412</v>
      </c>
      <c r="E615" s="207">
        <v>7.71</v>
      </c>
    </row>
    <row r="616" spans="1:5">
      <c r="A616" s="206">
        <v>776</v>
      </c>
      <c r="B616" s="206" t="s">
        <v>1029</v>
      </c>
      <c r="C616" s="206" t="s">
        <v>409</v>
      </c>
      <c r="D616" s="206" t="s">
        <v>412</v>
      </c>
      <c r="E616" s="207">
        <v>73.55</v>
      </c>
    </row>
    <row r="617" spans="1:5">
      <c r="A617" s="206">
        <v>777</v>
      </c>
      <c r="B617" s="206" t="s">
        <v>1030</v>
      </c>
      <c r="C617" s="206" t="s">
        <v>409</v>
      </c>
      <c r="D617" s="206" t="s">
        <v>412</v>
      </c>
      <c r="E617" s="207">
        <v>71.5</v>
      </c>
    </row>
    <row r="618" spans="1:5">
      <c r="A618" s="206">
        <v>780</v>
      </c>
      <c r="B618" s="206" t="s">
        <v>1031</v>
      </c>
      <c r="C618" s="206" t="s">
        <v>409</v>
      </c>
      <c r="D618" s="206" t="s">
        <v>412</v>
      </c>
      <c r="E618" s="207">
        <v>71.86</v>
      </c>
    </row>
    <row r="619" spans="1:5">
      <c r="A619" s="206">
        <v>778</v>
      </c>
      <c r="B619" s="206" t="s">
        <v>1032</v>
      </c>
      <c r="C619" s="206" t="s">
        <v>409</v>
      </c>
      <c r="D619" s="206" t="s">
        <v>412</v>
      </c>
      <c r="E619" s="207">
        <v>73.55</v>
      </c>
    </row>
    <row r="620" spans="1:5">
      <c r="A620" s="206">
        <v>781</v>
      </c>
      <c r="B620" s="206" t="s">
        <v>1033</v>
      </c>
      <c r="C620" s="206" t="s">
        <v>409</v>
      </c>
      <c r="D620" s="206" t="s">
        <v>412</v>
      </c>
      <c r="E620" s="207">
        <v>135.9</v>
      </c>
    </row>
    <row r="621" spans="1:5">
      <c r="A621" s="206">
        <v>786</v>
      </c>
      <c r="B621" s="206" t="s">
        <v>1034</v>
      </c>
      <c r="C621" s="206" t="s">
        <v>409</v>
      </c>
      <c r="D621" s="206" t="s">
        <v>412</v>
      </c>
      <c r="E621" s="207">
        <v>135.9</v>
      </c>
    </row>
    <row r="622" spans="1:5">
      <c r="A622" s="206">
        <v>782</v>
      </c>
      <c r="B622" s="206" t="s">
        <v>1035</v>
      </c>
      <c r="C622" s="206" t="s">
        <v>409</v>
      </c>
      <c r="D622" s="206" t="s">
        <v>412</v>
      </c>
      <c r="E622" s="207">
        <v>135.9</v>
      </c>
    </row>
    <row r="623" spans="1:5">
      <c r="A623" s="206">
        <v>783</v>
      </c>
      <c r="B623" s="206" t="s">
        <v>1036</v>
      </c>
      <c r="C623" s="206" t="s">
        <v>409</v>
      </c>
      <c r="D623" s="206" t="s">
        <v>412</v>
      </c>
      <c r="E623" s="207">
        <v>371.95</v>
      </c>
    </row>
    <row r="624" spans="1:5">
      <c r="A624" s="206">
        <v>785</v>
      </c>
      <c r="B624" s="206" t="s">
        <v>1037</v>
      </c>
      <c r="C624" s="206" t="s">
        <v>409</v>
      </c>
      <c r="D624" s="206" t="s">
        <v>412</v>
      </c>
      <c r="E624" s="207">
        <v>393</v>
      </c>
    </row>
    <row r="625" spans="1:5">
      <c r="A625" s="206">
        <v>784</v>
      </c>
      <c r="B625" s="206" t="s">
        <v>1038</v>
      </c>
      <c r="C625" s="206" t="s">
        <v>409</v>
      </c>
      <c r="D625" s="206" t="s">
        <v>412</v>
      </c>
      <c r="E625" s="207">
        <v>421.59</v>
      </c>
    </row>
    <row r="626" spans="1:5">
      <c r="A626" s="206">
        <v>828</v>
      </c>
      <c r="B626" s="206" t="s">
        <v>1039</v>
      </c>
      <c r="C626" s="206" t="s">
        <v>409</v>
      </c>
      <c r="D626" s="206" t="s">
        <v>410</v>
      </c>
      <c r="E626" s="207">
        <v>0.75</v>
      </c>
    </row>
    <row r="627" spans="1:5">
      <c r="A627" s="206">
        <v>829</v>
      </c>
      <c r="B627" s="206" t="s">
        <v>1040</v>
      </c>
      <c r="C627" s="206" t="s">
        <v>409</v>
      </c>
      <c r="D627" s="206" t="s">
        <v>410</v>
      </c>
      <c r="E627" s="207">
        <v>1.2</v>
      </c>
    </row>
    <row r="628" spans="1:5">
      <c r="A628" s="206">
        <v>812</v>
      </c>
      <c r="B628" s="206" t="s">
        <v>1041</v>
      </c>
      <c r="C628" s="206" t="s">
        <v>409</v>
      </c>
      <c r="D628" s="206" t="s">
        <v>410</v>
      </c>
      <c r="E628" s="207">
        <v>2.65</v>
      </c>
    </row>
    <row r="629" spans="1:5">
      <c r="A629" s="206">
        <v>819</v>
      </c>
      <c r="B629" s="206" t="s">
        <v>1042</v>
      </c>
      <c r="C629" s="206" t="s">
        <v>409</v>
      </c>
      <c r="D629" s="206" t="s">
        <v>410</v>
      </c>
      <c r="E629" s="207">
        <v>4.5999999999999996</v>
      </c>
    </row>
    <row r="630" spans="1:5">
      <c r="A630" s="206">
        <v>818</v>
      </c>
      <c r="B630" s="206" t="s">
        <v>1043</v>
      </c>
      <c r="C630" s="206" t="s">
        <v>409</v>
      </c>
      <c r="D630" s="206" t="s">
        <v>410</v>
      </c>
      <c r="E630" s="207">
        <v>8.59</v>
      </c>
    </row>
    <row r="631" spans="1:5">
      <c r="A631" s="206">
        <v>832</v>
      </c>
      <c r="B631" s="206" t="s">
        <v>1044</v>
      </c>
      <c r="C631" s="206" t="s">
        <v>409</v>
      </c>
      <c r="D631" s="206" t="s">
        <v>410</v>
      </c>
      <c r="E631" s="207">
        <v>3.54</v>
      </c>
    </row>
    <row r="632" spans="1:5">
      <c r="A632" s="206">
        <v>834</v>
      </c>
      <c r="B632" s="206" t="s">
        <v>1045</v>
      </c>
      <c r="C632" s="206" t="s">
        <v>409</v>
      </c>
      <c r="D632" s="206" t="s">
        <v>410</v>
      </c>
      <c r="E632" s="207">
        <v>4.59</v>
      </c>
    </row>
    <row r="633" spans="1:5">
      <c r="A633" s="206">
        <v>813</v>
      </c>
      <c r="B633" s="206" t="s">
        <v>1046</v>
      </c>
      <c r="C633" s="206" t="s">
        <v>409</v>
      </c>
      <c r="D633" s="206" t="s">
        <v>410</v>
      </c>
      <c r="E633" s="207">
        <v>5.34</v>
      </c>
    </row>
    <row r="634" spans="1:5">
      <c r="A634" s="206">
        <v>820</v>
      </c>
      <c r="B634" s="206" t="s">
        <v>1047</v>
      </c>
      <c r="C634" s="206" t="s">
        <v>409</v>
      </c>
      <c r="D634" s="206" t="s">
        <v>410</v>
      </c>
      <c r="E634" s="207">
        <v>7.19</v>
      </c>
    </row>
    <row r="635" spans="1:5">
      <c r="A635" s="206">
        <v>816</v>
      </c>
      <c r="B635" s="206" t="s">
        <v>1048</v>
      </c>
      <c r="C635" s="206" t="s">
        <v>409</v>
      </c>
      <c r="D635" s="206" t="s">
        <v>410</v>
      </c>
      <c r="E635" s="207">
        <v>12.82</v>
      </c>
    </row>
    <row r="636" spans="1:5">
      <c r="A636" s="206">
        <v>814</v>
      </c>
      <c r="B636" s="206" t="s">
        <v>1049</v>
      </c>
      <c r="C636" s="206" t="s">
        <v>409</v>
      </c>
      <c r="D636" s="206" t="s">
        <v>410</v>
      </c>
      <c r="E636" s="207">
        <v>15.92</v>
      </c>
    </row>
    <row r="637" spans="1:5">
      <c r="A637" s="206">
        <v>822</v>
      </c>
      <c r="B637" s="206" t="s">
        <v>1050</v>
      </c>
      <c r="C637" s="206" t="s">
        <v>409</v>
      </c>
      <c r="D637" s="206" t="s">
        <v>410</v>
      </c>
      <c r="E637" s="207">
        <v>20.78</v>
      </c>
    </row>
    <row r="638" spans="1:5">
      <c r="A638" s="206">
        <v>821</v>
      </c>
      <c r="B638" s="206" t="s">
        <v>1051</v>
      </c>
      <c r="C638" s="206" t="s">
        <v>409</v>
      </c>
      <c r="D638" s="206" t="s">
        <v>410</v>
      </c>
      <c r="E638" s="207">
        <v>23.77</v>
      </c>
    </row>
    <row r="639" spans="1:5">
      <c r="A639" s="206">
        <v>20086</v>
      </c>
      <c r="B639" s="206" t="s">
        <v>1052</v>
      </c>
      <c r="C639" s="206" t="s">
        <v>409</v>
      </c>
      <c r="D639" s="206" t="s">
        <v>410</v>
      </c>
      <c r="E639" s="207">
        <v>3.45</v>
      </c>
    </row>
    <row r="640" spans="1:5">
      <c r="A640" s="206">
        <v>39191</v>
      </c>
      <c r="B640" s="206" t="s">
        <v>1053</v>
      </c>
      <c r="C640" s="206" t="s">
        <v>409</v>
      </c>
      <c r="D640" s="206" t="s">
        <v>410</v>
      </c>
      <c r="E640" s="207">
        <v>18.829999999999998</v>
      </c>
    </row>
    <row r="641" spans="1:5">
      <c r="A641" s="206">
        <v>39190</v>
      </c>
      <c r="B641" s="206" t="s">
        <v>1054</v>
      </c>
      <c r="C641" s="206" t="s">
        <v>409</v>
      </c>
      <c r="D641" s="206" t="s">
        <v>410</v>
      </c>
      <c r="E641" s="207">
        <v>19.670000000000002</v>
      </c>
    </row>
    <row r="642" spans="1:5">
      <c r="A642" s="206">
        <v>39189</v>
      </c>
      <c r="B642" s="206" t="s">
        <v>1055</v>
      </c>
      <c r="C642" s="206" t="s">
        <v>409</v>
      </c>
      <c r="D642" s="206" t="s">
        <v>410</v>
      </c>
      <c r="E642" s="207">
        <v>20.81</v>
      </c>
    </row>
    <row r="643" spans="1:5">
      <c r="A643" s="206">
        <v>39186</v>
      </c>
      <c r="B643" s="206" t="s">
        <v>1056</v>
      </c>
      <c r="C643" s="206" t="s">
        <v>409</v>
      </c>
      <c r="D643" s="206" t="s">
        <v>410</v>
      </c>
      <c r="E643" s="207">
        <v>18.62</v>
      </c>
    </row>
    <row r="644" spans="1:5">
      <c r="A644" s="206">
        <v>39188</v>
      </c>
      <c r="B644" s="206" t="s">
        <v>1057</v>
      </c>
      <c r="C644" s="206" t="s">
        <v>409</v>
      </c>
      <c r="D644" s="206" t="s">
        <v>410</v>
      </c>
      <c r="E644" s="207">
        <v>15.32</v>
      </c>
    </row>
    <row r="645" spans="1:5">
      <c r="A645" s="206">
        <v>39187</v>
      </c>
      <c r="B645" s="206" t="s">
        <v>1058</v>
      </c>
      <c r="C645" s="206" t="s">
        <v>409</v>
      </c>
      <c r="D645" s="206" t="s">
        <v>410</v>
      </c>
      <c r="E645" s="207">
        <v>16.059999999999999</v>
      </c>
    </row>
    <row r="646" spans="1:5">
      <c r="A646" s="206">
        <v>39184</v>
      </c>
      <c r="B646" s="206" t="s">
        <v>1059</v>
      </c>
      <c r="C646" s="206" t="s">
        <v>409</v>
      </c>
      <c r="D646" s="206" t="s">
        <v>410</v>
      </c>
      <c r="E646" s="207">
        <v>6.04</v>
      </c>
    </row>
    <row r="647" spans="1:5">
      <c r="A647" s="206">
        <v>39185</v>
      </c>
      <c r="B647" s="206" t="s">
        <v>1060</v>
      </c>
      <c r="C647" s="206" t="s">
        <v>409</v>
      </c>
      <c r="D647" s="206" t="s">
        <v>410</v>
      </c>
      <c r="E647" s="207">
        <v>5.51</v>
      </c>
    </row>
    <row r="648" spans="1:5">
      <c r="A648" s="206">
        <v>39198</v>
      </c>
      <c r="B648" s="206" t="s">
        <v>1061</v>
      </c>
      <c r="C648" s="206" t="s">
        <v>409</v>
      </c>
      <c r="D648" s="206" t="s">
        <v>410</v>
      </c>
      <c r="E648" s="207">
        <v>61.76</v>
      </c>
    </row>
    <row r="649" spans="1:5">
      <c r="A649" s="206">
        <v>39197</v>
      </c>
      <c r="B649" s="206" t="s">
        <v>1062</v>
      </c>
      <c r="C649" s="206" t="s">
        <v>409</v>
      </c>
      <c r="D649" s="206" t="s">
        <v>410</v>
      </c>
      <c r="E649" s="207">
        <v>64.52</v>
      </c>
    </row>
    <row r="650" spans="1:5">
      <c r="A650" s="206">
        <v>39196</v>
      </c>
      <c r="B650" s="206" t="s">
        <v>1063</v>
      </c>
      <c r="C650" s="206" t="s">
        <v>409</v>
      </c>
      <c r="D650" s="206" t="s">
        <v>410</v>
      </c>
      <c r="E650" s="207">
        <v>66.540000000000006</v>
      </c>
    </row>
    <row r="651" spans="1:5">
      <c r="A651" s="206">
        <v>39199</v>
      </c>
      <c r="B651" s="206" t="s">
        <v>1064</v>
      </c>
      <c r="C651" s="206" t="s">
        <v>409</v>
      </c>
      <c r="D651" s="206" t="s">
        <v>410</v>
      </c>
      <c r="E651" s="207">
        <v>59.44</v>
      </c>
    </row>
    <row r="652" spans="1:5">
      <c r="A652" s="206">
        <v>39195</v>
      </c>
      <c r="B652" s="206" t="s">
        <v>1065</v>
      </c>
      <c r="C652" s="206" t="s">
        <v>409</v>
      </c>
      <c r="D652" s="206" t="s">
        <v>410</v>
      </c>
      <c r="E652" s="207">
        <v>34.31</v>
      </c>
    </row>
    <row r="653" spans="1:5">
      <c r="A653" s="206">
        <v>39194</v>
      </c>
      <c r="B653" s="206" t="s">
        <v>1066</v>
      </c>
      <c r="C653" s="206" t="s">
        <v>409</v>
      </c>
      <c r="D653" s="206" t="s">
        <v>410</v>
      </c>
      <c r="E653" s="207">
        <v>36.71</v>
      </c>
    </row>
    <row r="654" spans="1:5">
      <c r="A654" s="206">
        <v>39193</v>
      </c>
      <c r="B654" s="206" t="s">
        <v>1067</v>
      </c>
      <c r="C654" s="206" t="s">
        <v>409</v>
      </c>
      <c r="D654" s="206" t="s">
        <v>410</v>
      </c>
      <c r="E654" s="207">
        <v>40.24</v>
      </c>
    </row>
    <row r="655" spans="1:5">
      <c r="A655" s="206">
        <v>39192</v>
      </c>
      <c r="B655" s="206" t="s">
        <v>1068</v>
      </c>
      <c r="C655" s="206" t="s">
        <v>409</v>
      </c>
      <c r="D655" s="206" t="s">
        <v>410</v>
      </c>
      <c r="E655" s="207">
        <v>41.86</v>
      </c>
    </row>
    <row r="656" spans="1:5">
      <c r="A656" s="206">
        <v>39920</v>
      </c>
      <c r="B656" s="206" t="s">
        <v>1069</v>
      </c>
      <c r="C656" s="206" t="s">
        <v>409</v>
      </c>
      <c r="D656" s="206" t="s">
        <v>410</v>
      </c>
      <c r="E656" s="207">
        <v>5.07</v>
      </c>
    </row>
    <row r="657" spans="1:5">
      <c r="A657" s="206">
        <v>39201</v>
      </c>
      <c r="B657" s="206" t="s">
        <v>1070</v>
      </c>
      <c r="C657" s="206" t="s">
        <v>409</v>
      </c>
      <c r="D657" s="206" t="s">
        <v>410</v>
      </c>
      <c r="E657" s="207">
        <v>73.84</v>
      </c>
    </row>
    <row r="658" spans="1:5">
      <c r="A658" s="206">
        <v>39200</v>
      </c>
      <c r="B658" s="206" t="s">
        <v>1071</v>
      </c>
      <c r="C658" s="206" t="s">
        <v>409</v>
      </c>
      <c r="D658" s="206" t="s">
        <v>410</v>
      </c>
      <c r="E658" s="207">
        <v>74.430000000000007</v>
      </c>
    </row>
    <row r="659" spans="1:5">
      <c r="A659" s="206">
        <v>39203</v>
      </c>
      <c r="B659" s="206" t="s">
        <v>1072</v>
      </c>
      <c r="C659" s="206" t="s">
        <v>409</v>
      </c>
      <c r="D659" s="206" t="s">
        <v>410</v>
      </c>
      <c r="E659" s="207">
        <v>60.1</v>
      </c>
    </row>
    <row r="660" spans="1:5">
      <c r="A660" s="206">
        <v>39202</v>
      </c>
      <c r="B660" s="206" t="s">
        <v>1073</v>
      </c>
      <c r="C660" s="206" t="s">
        <v>409</v>
      </c>
      <c r="D660" s="206" t="s">
        <v>410</v>
      </c>
      <c r="E660" s="207">
        <v>70.599999999999994</v>
      </c>
    </row>
    <row r="661" spans="1:5">
      <c r="A661" s="206">
        <v>39205</v>
      </c>
      <c r="B661" s="206" t="s">
        <v>1074</v>
      </c>
      <c r="C661" s="206" t="s">
        <v>409</v>
      </c>
      <c r="D661" s="206" t="s">
        <v>410</v>
      </c>
      <c r="E661" s="207">
        <v>117.79</v>
      </c>
    </row>
    <row r="662" spans="1:5">
      <c r="A662" s="206">
        <v>39204</v>
      </c>
      <c r="B662" s="206" t="s">
        <v>1075</v>
      </c>
      <c r="C662" s="206" t="s">
        <v>409</v>
      </c>
      <c r="D662" s="206" t="s">
        <v>410</v>
      </c>
      <c r="E662" s="207">
        <v>120.64</v>
      </c>
    </row>
    <row r="663" spans="1:5">
      <c r="A663" s="206">
        <v>39206</v>
      </c>
      <c r="B663" s="206" t="s">
        <v>1076</v>
      </c>
      <c r="C663" s="206" t="s">
        <v>409</v>
      </c>
      <c r="D663" s="206" t="s">
        <v>410</v>
      </c>
      <c r="E663" s="207">
        <v>114.45</v>
      </c>
    </row>
    <row r="664" spans="1:5">
      <c r="A664" s="206">
        <v>798</v>
      </c>
      <c r="B664" s="206" t="s">
        <v>1077</v>
      </c>
      <c r="C664" s="206" t="s">
        <v>409</v>
      </c>
      <c r="D664" s="206" t="s">
        <v>410</v>
      </c>
      <c r="E664" s="207">
        <v>1.48</v>
      </c>
    </row>
    <row r="665" spans="1:5">
      <c r="A665" s="206">
        <v>797</v>
      </c>
      <c r="B665" s="206" t="s">
        <v>1078</v>
      </c>
      <c r="C665" s="206" t="s">
        <v>409</v>
      </c>
      <c r="D665" s="206" t="s">
        <v>410</v>
      </c>
      <c r="E665" s="207">
        <v>10.76</v>
      </c>
    </row>
    <row r="666" spans="1:5">
      <c r="A666" s="206">
        <v>796</v>
      </c>
      <c r="B666" s="206" t="s">
        <v>1079</v>
      </c>
      <c r="C666" s="206" t="s">
        <v>409</v>
      </c>
      <c r="D666" s="206" t="s">
        <v>410</v>
      </c>
      <c r="E666" s="207">
        <v>9.14</v>
      </c>
    </row>
    <row r="667" spans="1:5">
      <c r="A667" s="206">
        <v>799</v>
      </c>
      <c r="B667" s="206" t="s">
        <v>1080</v>
      </c>
      <c r="C667" s="206" t="s">
        <v>409</v>
      </c>
      <c r="D667" s="206" t="s">
        <v>410</v>
      </c>
      <c r="E667" s="207">
        <v>4.42</v>
      </c>
    </row>
    <row r="668" spans="1:5">
      <c r="A668" s="206">
        <v>792</v>
      </c>
      <c r="B668" s="206" t="s">
        <v>1081</v>
      </c>
      <c r="C668" s="206" t="s">
        <v>409</v>
      </c>
      <c r="D668" s="206" t="s">
        <v>410</v>
      </c>
      <c r="E668" s="207">
        <v>4.28</v>
      </c>
    </row>
    <row r="669" spans="1:5">
      <c r="A669" s="206">
        <v>38001</v>
      </c>
      <c r="B669" s="206" t="s">
        <v>1082</v>
      </c>
      <c r="C669" s="206" t="s">
        <v>409</v>
      </c>
      <c r="D669" s="206" t="s">
        <v>410</v>
      </c>
      <c r="E669" s="207">
        <v>1.1200000000000001</v>
      </c>
    </row>
    <row r="670" spans="1:5">
      <c r="A670" s="206">
        <v>38002</v>
      </c>
      <c r="B670" s="206" t="s">
        <v>1083</v>
      </c>
      <c r="C670" s="206" t="s">
        <v>409</v>
      </c>
      <c r="D670" s="206" t="s">
        <v>410</v>
      </c>
      <c r="E670" s="207">
        <v>3.89</v>
      </c>
    </row>
    <row r="671" spans="1:5">
      <c r="A671" s="206">
        <v>38003</v>
      </c>
      <c r="B671" s="206" t="s">
        <v>1084</v>
      </c>
      <c r="C671" s="206" t="s">
        <v>409</v>
      </c>
      <c r="D671" s="206" t="s">
        <v>410</v>
      </c>
      <c r="E671" s="207">
        <v>26.59</v>
      </c>
    </row>
    <row r="672" spans="1:5">
      <c r="A672" s="206">
        <v>38004</v>
      </c>
      <c r="B672" s="206" t="s">
        <v>1085</v>
      </c>
      <c r="C672" s="206" t="s">
        <v>409</v>
      </c>
      <c r="D672" s="206" t="s">
        <v>410</v>
      </c>
      <c r="E672" s="207">
        <v>30.58</v>
      </c>
    </row>
    <row r="673" spans="1:5">
      <c r="A673" s="206">
        <v>44263</v>
      </c>
      <c r="B673" s="206" t="s">
        <v>1086</v>
      </c>
      <c r="C673" s="206" t="s">
        <v>409</v>
      </c>
      <c r="D673" s="206" t="s">
        <v>410</v>
      </c>
      <c r="E673" s="207">
        <v>54.9</v>
      </c>
    </row>
    <row r="674" spans="1:5">
      <c r="A674" s="206">
        <v>36327</v>
      </c>
      <c r="B674" s="206" t="s">
        <v>1087</v>
      </c>
      <c r="C674" s="206" t="s">
        <v>409</v>
      </c>
      <c r="D674" s="206" t="s">
        <v>412</v>
      </c>
      <c r="E674" s="207">
        <v>3.75</v>
      </c>
    </row>
    <row r="675" spans="1:5">
      <c r="A675" s="206">
        <v>38992</v>
      </c>
      <c r="B675" s="206" t="s">
        <v>1088</v>
      </c>
      <c r="C675" s="206" t="s">
        <v>409</v>
      </c>
      <c r="D675" s="206" t="s">
        <v>412</v>
      </c>
      <c r="E675" s="207">
        <v>4.5599999999999996</v>
      </c>
    </row>
    <row r="676" spans="1:5">
      <c r="A676" s="206">
        <v>38993</v>
      </c>
      <c r="B676" s="206" t="s">
        <v>1089</v>
      </c>
      <c r="C676" s="206" t="s">
        <v>409</v>
      </c>
      <c r="D676" s="206" t="s">
        <v>412</v>
      </c>
      <c r="E676" s="207">
        <v>11.85</v>
      </c>
    </row>
    <row r="677" spans="1:5">
      <c r="A677" s="206">
        <v>44175</v>
      </c>
      <c r="B677" s="206" t="s">
        <v>1090</v>
      </c>
      <c r="C677" s="206" t="s">
        <v>409</v>
      </c>
      <c r="D677" s="206" t="s">
        <v>412</v>
      </c>
      <c r="E677" s="207">
        <v>20.68</v>
      </c>
    </row>
    <row r="678" spans="1:5">
      <c r="A678" s="206">
        <v>44177</v>
      </c>
      <c r="B678" s="206" t="s">
        <v>1091</v>
      </c>
      <c r="C678" s="206" t="s">
        <v>409</v>
      </c>
      <c r="D678" s="206" t="s">
        <v>412</v>
      </c>
      <c r="E678" s="207">
        <v>15.45</v>
      </c>
    </row>
    <row r="679" spans="1:5">
      <c r="A679" s="206">
        <v>38418</v>
      </c>
      <c r="B679" s="206" t="s">
        <v>1092</v>
      </c>
      <c r="C679" s="206" t="s">
        <v>409</v>
      </c>
      <c r="D679" s="206" t="s">
        <v>410</v>
      </c>
      <c r="E679" s="207">
        <v>5.92</v>
      </c>
    </row>
    <row r="680" spans="1:5">
      <c r="A680" s="206">
        <v>39178</v>
      </c>
      <c r="B680" s="206" t="s">
        <v>1093</v>
      </c>
      <c r="C680" s="206" t="s">
        <v>409</v>
      </c>
      <c r="D680" s="206" t="s">
        <v>410</v>
      </c>
      <c r="E680" s="207">
        <v>2.0299999999999998</v>
      </c>
    </row>
    <row r="681" spans="1:5">
      <c r="A681" s="206">
        <v>39177</v>
      </c>
      <c r="B681" s="206" t="s">
        <v>1094</v>
      </c>
      <c r="C681" s="206" t="s">
        <v>409</v>
      </c>
      <c r="D681" s="206" t="s">
        <v>410</v>
      </c>
      <c r="E681" s="207">
        <v>1.84</v>
      </c>
    </row>
    <row r="682" spans="1:5">
      <c r="A682" s="206">
        <v>39174</v>
      </c>
      <c r="B682" s="206" t="s">
        <v>1095</v>
      </c>
      <c r="C682" s="206" t="s">
        <v>409</v>
      </c>
      <c r="D682" s="206" t="s">
        <v>410</v>
      </c>
      <c r="E682" s="207">
        <v>0.92</v>
      </c>
    </row>
    <row r="683" spans="1:5">
      <c r="A683" s="206">
        <v>39176</v>
      </c>
      <c r="B683" s="206" t="s">
        <v>1096</v>
      </c>
      <c r="C683" s="206" t="s">
        <v>409</v>
      </c>
      <c r="D683" s="206" t="s">
        <v>410</v>
      </c>
      <c r="E683" s="207">
        <v>1.2</v>
      </c>
    </row>
    <row r="684" spans="1:5">
      <c r="A684" s="206">
        <v>39180</v>
      </c>
      <c r="B684" s="206" t="s">
        <v>1097</v>
      </c>
      <c r="C684" s="206" t="s">
        <v>409</v>
      </c>
      <c r="D684" s="206" t="s">
        <v>410</v>
      </c>
      <c r="E684" s="207">
        <v>5.53</v>
      </c>
    </row>
    <row r="685" spans="1:5">
      <c r="A685" s="206">
        <v>39179</v>
      </c>
      <c r="B685" s="206" t="s">
        <v>1098</v>
      </c>
      <c r="C685" s="206" t="s">
        <v>409</v>
      </c>
      <c r="D685" s="206" t="s">
        <v>410</v>
      </c>
      <c r="E685" s="207">
        <v>4.8899999999999997</v>
      </c>
    </row>
    <row r="686" spans="1:5">
      <c r="A686" s="206">
        <v>39175</v>
      </c>
      <c r="B686" s="206" t="s">
        <v>1099</v>
      </c>
      <c r="C686" s="206" t="s">
        <v>409</v>
      </c>
      <c r="D686" s="206" t="s">
        <v>410</v>
      </c>
      <c r="E686" s="207">
        <v>1.1200000000000001</v>
      </c>
    </row>
    <row r="687" spans="1:5">
      <c r="A687" s="206">
        <v>39217</v>
      </c>
      <c r="B687" s="206" t="s">
        <v>1100</v>
      </c>
      <c r="C687" s="206" t="s">
        <v>409</v>
      </c>
      <c r="D687" s="206" t="s">
        <v>410</v>
      </c>
      <c r="E687" s="207">
        <v>0.87</v>
      </c>
    </row>
    <row r="688" spans="1:5">
      <c r="A688" s="206">
        <v>39181</v>
      </c>
      <c r="B688" s="206" t="s">
        <v>1101</v>
      </c>
      <c r="C688" s="206" t="s">
        <v>409</v>
      </c>
      <c r="D688" s="206" t="s">
        <v>410</v>
      </c>
      <c r="E688" s="207">
        <v>7.41</v>
      </c>
    </row>
    <row r="689" spans="1:5">
      <c r="A689" s="206">
        <v>39182</v>
      </c>
      <c r="B689" s="206" t="s">
        <v>1102</v>
      </c>
      <c r="C689" s="206" t="s">
        <v>409</v>
      </c>
      <c r="D689" s="206" t="s">
        <v>410</v>
      </c>
      <c r="E689" s="207">
        <v>10.42</v>
      </c>
    </row>
    <row r="690" spans="1:5">
      <c r="A690" s="206">
        <v>12616</v>
      </c>
      <c r="B690" s="206" t="s">
        <v>1103</v>
      </c>
      <c r="C690" s="206" t="s">
        <v>409</v>
      </c>
      <c r="D690" s="206" t="s">
        <v>410</v>
      </c>
      <c r="E690" s="207">
        <v>18.28</v>
      </c>
    </row>
    <row r="691" spans="1:5">
      <c r="A691" s="206">
        <v>1049</v>
      </c>
      <c r="B691" s="206" t="s">
        <v>1104</v>
      </c>
      <c r="C691" s="206" t="s">
        <v>409</v>
      </c>
      <c r="D691" s="206" t="s">
        <v>410</v>
      </c>
      <c r="E691" s="207">
        <v>8.7200000000000006</v>
      </c>
    </row>
    <row r="692" spans="1:5">
      <c r="A692" s="206">
        <v>1099</v>
      </c>
      <c r="B692" s="206" t="s">
        <v>1105</v>
      </c>
      <c r="C692" s="206" t="s">
        <v>409</v>
      </c>
      <c r="D692" s="206" t="s">
        <v>410</v>
      </c>
      <c r="E692" s="207">
        <v>6.67</v>
      </c>
    </row>
    <row r="693" spans="1:5">
      <c r="A693" s="206">
        <v>39678</v>
      </c>
      <c r="B693" s="206" t="s">
        <v>1106</v>
      </c>
      <c r="C693" s="206" t="s">
        <v>409</v>
      </c>
      <c r="D693" s="206" t="s">
        <v>410</v>
      </c>
      <c r="E693" s="207">
        <v>2.69</v>
      </c>
    </row>
    <row r="694" spans="1:5">
      <c r="A694" s="206">
        <v>1050</v>
      </c>
      <c r="B694" s="206" t="s">
        <v>1107</v>
      </c>
      <c r="C694" s="206" t="s">
        <v>409</v>
      </c>
      <c r="D694" s="206" t="s">
        <v>410</v>
      </c>
      <c r="E694" s="207">
        <v>4.5599999999999996</v>
      </c>
    </row>
    <row r="695" spans="1:5">
      <c r="A695" s="206">
        <v>1101</v>
      </c>
      <c r="B695" s="206" t="s">
        <v>1108</v>
      </c>
      <c r="C695" s="206" t="s">
        <v>409</v>
      </c>
      <c r="D695" s="206" t="s">
        <v>410</v>
      </c>
      <c r="E695" s="207">
        <v>28.78</v>
      </c>
    </row>
    <row r="696" spans="1:5">
      <c r="A696" s="206">
        <v>1100</v>
      </c>
      <c r="B696" s="206" t="s">
        <v>1109</v>
      </c>
      <c r="C696" s="206" t="s">
        <v>409</v>
      </c>
      <c r="D696" s="206" t="s">
        <v>410</v>
      </c>
      <c r="E696" s="207">
        <v>14.85</v>
      </c>
    </row>
    <row r="697" spans="1:5">
      <c r="A697" s="206">
        <v>39679</v>
      </c>
      <c r="B697" s="206" t="s">
        <v>1110</v>
      </c>
      <c r="C697" s="206" t="s">
        <v>409</v>
      </c>
      <c r="D697" s="206" t="s">
        <v>410</v>
      </c>
      <c r="E697" s="207">
        <v>57.37</v>
      </c>
    </row>
    <row r="698" spans="1:5">
      <c r="A698" s="206">
        <v>1098</v>
      </c>
      <c r="B698" s="206" t="s">
        <v>1111</v>
      </c>
      <c r="C698" s="206" t="s">
        <v>409</v>
      </c>
      <c r="D698" s="206" t="s">
        <v>410</v>
      </c>
      <c r="E698" s="207">
        <v>3.56</v>
      </c>
    </row>
    <row r="699" spans="1:5">
      <c r="A699" s="206">
        <v>1102</v>
      </c>
      <c r="B699" s="206" t="s">
        <v>1112</v>
      </c>
      <c r="C699" s="206" t="s">
        <v>409</v>
      </c>
      <c r="D699" s="206" t="s">
        <v>410</v>
      </c>
      <c r="E699" s="207">
        <v>42.92</v>
      </c>
    </row>
    <row r="700" spans="1:5">
      <c r="A700" s="206">
        <v>1051</v>
      </c>
      <c r="B700" s="206" t="s">
        <v>1113</v>
      </c>
      <c r="C700" s="206" t="s">
        <v>409</v>
      </c>
      <c r="D700" s="206" t="s">
        <v>410</v>
      </c>
      <c r="E700" s="207">
        <v>62.39</v>
      </c>
    </row>
    <row r="701" spans="1:5">
      <c r="A701" s="206">
        <v>37399</v>
      </c>
      <c r="B701" s="206" t="s">
        <v>1114</v>
      </c>
      <c r="C701" s="206" t="s">
        <v>409</v>
      </c>
      <c r="D701" s="206" t="s">
        <v>410</v>
      </c>
      <c r="E701" s="207">
        <v>20.89</v>
      </c>
    </row>
    <row r="702" spans="1:5">
      <c r="A702" s="206">
        <v>43834</v>
      </c>
      <c r="B702" s="206" t="s">
        <v>1115</v>
      </c>
      <c r="C702" s="206" t="s">
        <v>456</v>
      </c>
      <c r="D702" s="206" t="s">
        <v>410</v>
      </c>
      <c r="E702" s="207">
        <v>16.39</v>
      </c>
    </row>
    <row r="703" spans="1:5">
      <c r="A703" s="206">
        <v>43835</v>
      </c>
      <c r="B703" s="206" t="s">
        <v>1116</v>
      </c>
      <c r="C703" s="206" t="s">
        <v>456</v>
      </c>
      <c r="D703" s="206" t="s">
        <v>410</v>
      </c>
      <c r="E703" s="207">
        <v>1.47</v>
      </c>
    </row>
    <row r="704" spans="1:5">
      <c r="A704" s="206">
        <v>43833</v>
      </c>
      <c r="B704" s="206" t="s">
        <v>1117</v>
      </c>
      <c r="C704" s="206" t="s">
        <v>456</v>
      </c>
      <c r="D704" s="206" t="s">
        <v>410</v>
      </c>
      <c r="E704" s="207">
        <v>1.52</v>
      </c>
    </row>
    <row r="705" spans="1:5">
      <c r="A705" s="206">
        <v>41955</v>
      </c>
      <c r="B705" s="206" t="s">
        <v>1118</v>
      </c>
      <c r="C705" s="206" t="s">
        <v>460</v>
      </c>
      <c r="D705" s="206" t="s">
        <v>410</v>
      </c>
      <c r="E705" s="207">
        <v>84.51</v>
      </c>
    </row>
    <row r="706" spans="1:5">
      <c r="A706" s="206">
        <v>41953</v>
      </c>
      <c r="B706" s="206" t="s">
        <v>1119</v>
      </c>
      <c r="C706" s="206" t="s">
        <v>460</v>
      </c>
      <c r="D706" s="206" t="s">
        <v>410</v>
      </c>
      <c r="E706" s="207">
        <v>80.650000000000006</v>
      </c>
    </row>
    <row r="707" spans="1:5">
      <c r="A707" s="206">
        <v>41954</v>
      </c>
      <c r="B707" s="206" t="s">
        <v>1120</v>
      </c>
      <c r="C707" s="206" t="s">
        <v>460</v>
      </c>
      <c r="D707" s="206" t="s">
        <v>410</v>
      </c>
      <c r="E707" s="207">
        <v>79.88</v>
      </c>
    </row>
    <row r="708" spans="1:5">
      <c r="A708" s="206">
        <v>25004</v>
      </c>
      <c r="B708" s="206" t="s">
        <v>1121</v>
      </c>
      <c r="C708" s="206" t="s">
        <v>460</v>
      </c>
      <c r="D708" s="206" t="s">
        <v>410</v>
      </c>
      <c r="E708" s="207">
        <v>45.82</v>
      </c>
    </row>
    <row r="709" spans="1:5">
      <c r="A709" s="206">
        <v>25002</v>
      </c>
      <c r="B709" s="206" t="s">
        <v>1122</v>
      </c>
      <c r="C709" s="206" t="s">
        <v>460</v>
      </c>
      <c r="D709" s="206" t="s">
        <v>410</v>
      </c>
      <c r="E709" s="207">
        <v>45.82</v>
      </c>
    </row>
    <row r="710" spans="1:5">
      <c r="A710" s="206">
        <v>37409</v>
      </c>
      <c r="B710" s="206" t="s">
        <v>1123</v>
      </c>
      <c r="C710" s="206" t="s">
        <v>460</v>
      </c>
      <c r="D710" s="206" t="s">
        <v>410</v>
      </c>
      <c r="E710" s="207">
        <v>45.82</v>
      </c>
    </row>
    <row r="711" spans="1:5">
      <c r="A711" s="206">
        <v>841</v>
      </c>
      <c r="B711" s="206" t="s">
        <v>1124</v>
      </c>
      <c r="C711" s="206" t="s">
        <v>460</v>
      </c>
      <c r="D711" s="206" t="s">
        <v>410</v>
      </c>
      <c r="E711" s="207">
        <v>46.38</v>
      </c>
    </row>
    <row r="712" spans="1:5">
      <c r="A712" s="206">
        <v>25005</v>
      </c>
      <c r="B712" s="206" t="s">
        <v>1125</v>
      </c>
      <c r="C712" s="206" t="s">
        <v>460</v>
      </c>
      <c r="D712" s="206" t="s">
        <v>410</v>
      </c>
      <c r="E712" s="207">
        <v>50.28</v>
      </c>
    </row>
    <row r="713" spans="1:5">
      <c r="A713" s="206">
        <v>25003</v>
      </c>
      <c r="B713" s="206" t="s">
        <v>1126</v>
      </c>
      <c r="C713" s="206" t="s">
        <v>460</v>
      </c>
      <c r="D713" s="206" t="s">
        <v>410</v>
      </c>
      <c r="E713" s="207">
        <v>51.04</v>
      </c>
    </row>
    <row r="714" spans="1:5">
      <c r="A714" s="206">
        <v>37410</v>
      </c>
      <c r="B714" s="206" t="s">
        <v>1127</v>
      </c>
      <c r="C714" s="206" t="s">
        <v>460</v>
      </c>
      <c r="D714" s="206" t="s">
        <v>410</v>
      </c>
      <c r="E714" s="207">
        <v>50.28</v>
      </c>
    </row>
    <row r="715" spans="1:5">
      <c r="A715" s="206">
        <v>842</v>
      </c>
      <c r="B715" s="206" t="s">
        <v>1128</v>
      </c>
      <c r="C715" s="206" t="s">
        <v>460</v>
      </c>
      <c r="D715" s="206" t="s">
        <v>410</v>
      </c>
      <c r="E715" s="207">
        <v>51</v>
      </c>
    </row>
    <row r="716" spans="1:5">
      <c r="A716" s="206">
        <v>44391</v>
      </c>
      <c r="B716" s="206" t="s">
        <v>1129</v>
      </c>
      <c r="C716" s="206" t="s">
        <v>456</v>
      </c>
      <c r="D716" s="206" t="s">
        <v>410</v>
      </c>
      <c r="E716" s="207">
        <v>108.67</v>
      </c>
    </row>
    <row r="717" spans="1:5">
      <c r="A717" s="206">
        <v>44388</v>
      </c>
      <c r="B717" s="206" t="s">
        <v>1130</v>
      </c>
      <c r="C717" s="206" t="s">
        <v>456</v>
      </c>
      <c r="D717" s="206" t="s">
        <v>410</v>
      </c>
      <c r="E717" s="207">
        <v>2.35</v>
      </c>
    </row>
    <row r="718" spans="1:5">
      <c r="A718" s="206">
        <v>44392</v>
      </c>
      <c r="B718" s="206" t="s">
        <v>1131</v>
      </c>
      <c r="C718" s="206" t="s">
        <v>456</v>
      </c>
      <c r="D718" s="206" t="s">
        <v>410</v>
      </c>
      <c r="E718" s="207">
        <v>216.37</v>
      </c>
    </row>
    <row r="719" spans="1:5">
      <c r="A719" s="206">
        <v>44390</v>
      </c>
      <c r="B719" s="206" t="s">
        <v>1132</v>
      </c>
      <c r="C719" s="206" t="s">
        <v>456</v>
      </c>
      <c r="D719" s="206" t="s">
        <v>410</v>
      </c>
      <c r="E719" s="207">
        <v>45.84</v>
      </c>
    </row>
    <row r="720" spans="1:5">
      <c r="A720" s="206">
        <v>44389</v>
      </c>
      <c r="B720" s="206" t="s">
        <v>1133</v>
      </c>
      <c r="C720" s="206" t="s">
        <v>456</v>
      </c>
      <c r="D720" s="206" t="s">
        <v>410</v>
      </c>
      <c r="E720" s="207">
        <v>5.41</v>
      </c>
    </row>
    <row r="721" spans="1:5">
      <c r="A721" s="206">
        <v>862</v>
      </c>
      <c r="B721" s="206" t="s">
        <v>1134</v>
      </c>
      <c r="C721" s="206" t="s">
        <v>456</v>
      </c>
      <c r="D721" s="206" t="s">
        <v>410</v>
      </c>
      <c r="E721" s="207">
        <v>9.91</v>
      </c>
    </row>
    <row r="722" spans="1:5">
      <c r="A722" s="206">
        <v>866</v>
      </c>
      <c r="B722" s="206" t="s">
        <v>1135</v>
      </c>
      <c r="C722" s="206" t="s">
        <v>456</v>
      </c>
      <c r="D722" s="206" t="s">
        <v>410</v>
      </c>
      <c r="E722" s="207">
        <v>125.99</v>
      </c>
    </row>
    <row r="723" spans="1:5">
      <c r="A723" s="206">
        <v>892</v>
      </c>
      <c r="B723" s="206" t="s">
        <v>1136</v>
      </c>
      <c r="C723" s="206" t="s">
        <v>456</v>
      </c>
      <c r="D723" s="206" t="s">
        <v>410</v>
      </c>
      <c r="E723" s="207">
        <v>152.51</v>
      </c>
    </row>
    <row r="724" spans="1:5">
      <c r="A724" s="206">
        <v>857</v>
      </c>
      <c r="B724" s="206" t="s">
        <v>1137</v>
      </c>
      <c r="C724" s="206" t="s">
        <v>456</v>
      </c>
      <c r="D724" s="206" t="s">
        <v>410</v>
      </c>
      <c r="E724" s="207">
        <v>16.579999999999998</v>
      </c>
    </row>
    <row r="725" spans="1:5">
      <c r="A725" s="206">
        <v>37404</v>
      </c>
      <c r="B725" s="206" t="s">
        <v>1138</v>
      </c>
      <c r="C725" s="206" t="s">
        <v>456</v>
      </c>
      <c r="D725" s="206" t="s">
        <v>410</v>
      </c>
      <c r="E725" s="207">
        <v>176.45</v>
      </c>
    </row>
    <row r="726" spans="1:5">
      <c r="A726" s="206">
        <v>868</v>
      </c>
      <c r="B726" s="206" t="s">
        <v>1139</v>
      </c>
      <c r="C726" s="206" t="s">
        <v>456</v>
      </c>
      <c r="D726" s="206" t="s">
        <v>410</v>
      </c>
      <c r="E726" s="207">
        <v>23.64</v>
      </c>
    </row>
    <row r="727" spans="1:5">
      <c r="A727" s="206">
        <v>863</v>
      </c>
      <c r="B727" s="206" t="s">
        <v>302</v>
      </c>
      <c r="C727" s="206" t="s">
        <v>456</v>
      </c>
      <c r="D727" s="206" t="s">
        <v>410</v>
      </c>
      <c r="E727" s="207">
        <v>34.81</v>
      </c>
    </row>
    <row r="728" spans="1:5">
      <c r="A728" s="206">
        <v>867</v>
      </c>
      <c r="B728" s="206" t="s">
        <v>1140</v>
      </c>
      <c r="C728" s="206" t="s">
        <v>456</v>
      </c>
      <c r="D728" s="206" t="s">
        <v>410</v>
      </c>
      <c r="E728" s="207">
        <v>49.59</v>
      </c>
    </row>
    <row r="729" spans="1:5">
      <c r="A729" s="206">
        <v>864</v>
      </c>
      <c r="B729" s="206" t="s">
        <v>1141</v>
      </c>
      <c r="C729" s="206" t="s">
        <v>456</v>
      </c>
      <c r="D729" s="206" t="s">
        <v>410</v>
      </c>
      <c r="E729" s="207">
        <v>65.510000000000005</v>
      </c>
    </row>
    <row r="730" spans="1:5">
      <c r="A730" s="206">
        <v>865</v>
      </c>
      <c r="B730" s="206" t="s">
        <v>1142</v>
      </c>
      <c r="C730" s="206" t="s">
        <v>456</v>
      </c>
      <c r="D730" s="206" t="s">
        <v>410</v>
      </c>
      <c r="E730" s="207">
        <v>94.23</v>
      </c>
    </row>
    <row r="731" spans="1:5">
      <c r="A731" s="206">
        <v>993</v>
      </c>
      <c r="B731" s="206" t="s">
        <v>1143</v>
      </c>
      <c r="C731" s="206" t="s">
        <v>456</v>
      </c>
      <c r="D731" s="206" t="s">
        <v>410</v>
      </c>
      <c r="E731" s="207">
        <v>1.79</v>
      </c>
    </row>
    <row r="732" spans="1:5">
      <c r="A732" s="206">
        <v>1020</v>
      </c>
      <c r="B732" s="206" t="s">
        <v>1144</v>
      </c>
      <c r="C732" s="206" t="s">
        <v>456</v>
      </c>
      <c r="D732" s="206" t="s">
        <v>410</v>
      </c>
      <c r="E732" s="207">
        <v>9.14</v>
      </c>
    </row>
    <row r="733" spans="1:5">
      <c r="A733" s="206">
        <v>1017</v>
      </c>
      <c r="B733" s="206" t="s">
        <v>1145</v>
      </c>
      <c r="C733" s="206" t="s">
        <v>456</v>
      </c>
      <c r="D733" s="206" t="s">
        <v>410</v>
      </c>
      <c r="E733" s="207">
        <v>112.04</v>
      </c>
    </row>
    <row r="734" spans="1:5">
      <c r="A734" s="206">
        <v>999</v>
      </c>
      <c r="B734" s="206" t="s">
        <v>1146</v>
      </c>
      <c r="C734" s="206" t="s">
        <v>456</v>
      </c>
      <c r="D734" s="206" t="s">
        <v>410</v>
      </c>
      <c r="E734" s="207">
        <v>135.74</v>
      </c>
    </row>
    <row r="735" spans="1:5">
      <c r="A735" s="206">
        <v>995</v>
      </c>
      <c r="B735" s="206" t="s">
        <v>1147</v>
      </c>
      <c r="C735" s="206" t="s">
        <v>456</v>
      </c>
      <c r="D735" s="206" t="s">
        <v>410</v>
      </c>
      <c r="E735" s="207">
        <v>14.56</v>
      </c>
    </row>
    <row r="736" spans="1:5">
      <c r="A736" s="206">
        <v>1000</v>
      </c>
      <c r="B736" s="206" t="s">
        <v>1148</v>
      </c>
      <c r="C736" s="206" t="s">
        <v>456</v>
      </c>
      <c r="D736" s="206" t="s">
        <v>410</v>
      </c>
      <c r="E736" s="207">
        <v>166.73</v>
      </c>
    </row>
    <row r="737" spans="1:5">
      <c r="A737" s="206">
        <v>1022</v>
      </c>
      <c r="B737" s="206" t="s">
        <v>1149</v>
      </c>
      <c r="C737" s="206" t="s">
        <v>456</v>
      </c>
      <c r="D737" s="206" t="s">
        <v>410</v>
      </c>
      <c r="E737" s="207">
        <v>2.5</v>
      </c>
    </row>
    <row r="738" spans="1:5">
      <c r="A738" s="206">
        <v>1015</v>
      </c>
      <c r="B738" s="206" t="s">
        <v>1150</v>
      </c>
      <c r="C738" s="206" t="s">
        <v>456</v>
      </c>
      <c r="D738" s="206" t="s">
        <v>410</v>
      </c>
      <c r="E738" s="207">
        <v>221.56</v>
      </c>
    </row>
    <row r="739" spans="1:5">
      <c r="A739" s="206">
        <v>996</v>
      </c>
      <c r="B739" s="206" t="s">
        <v>1151</v>
      </c>
      <c r="C739" s="206" t="s">
        <v>456</v>
      </c>
      <c r="D739" s="206" t="s">
        <v>410</v>
      </c>
      <c r="E739" s="207">
        <v>22.57</v>
      </c>
    </row>
    <row r="740" spans="1:5">
      <c r="A740" s="206">
        <v>1001</v>
      </c>
      <c r="B740" s="206" t="s">
        <v>1152</v>
      </c>
      <c r="C740" s="206" t="s">
        <v>456</v>
      </c>
      <c r="D740" s="206" t="s">
        <v>410</v>
      </c>
      <c r="E740" s="207">
        <v>287.47000000000003</v>
      </c>
    </row>
    <row r="741" spans="1:5">
      <c r="A741" s="206">
        <v>1019</v>
      </c>
      <c r="B741" s="206" t="s">
        <v>1153</v>
      </c>
      <c r="C741" s="206" t="s">
        <v>456</v>
      </c>
      <c r="D741" s="206" t="s">
        <v>410</v>
      </c>
      <c r="E741" s="207">
        <v>31.9</v>
      </c>
    </row>
    <row r="742" spans="1:5">
      <c r="A742" s="206">
        <v>1021</v>
      </c>
      <c r="B742" s="206" t="s">
        <v>1154</v>
      </c>
      <c r="C742" s="206" t="s">
        <v>456</v>
      </c>
      <c r="D742" s="206" t="s">
        <v>410</v>
      </c>
      <c r="E742" s="207">
        <v>3.83</v>
      </c>
    </row>
    <row r="743" spans="1:5">
      <c r="A743" s="206">
        <v>39249</v>
      </c>
      <c r="B743" s="206" t="s">
        <v>1155</v>
      </c>
      <c r="C743" s="206" t="s">
        <v>456</v>
      </c>
      <c r="D743" s="206" t="s">
        <v>410</v>
      </c>
      <c r="E743" s="207">
        <v>386.52</v>
      </c>
    </row>
    <row r="744" spans="1:5">
      <c r="A744" s="206">
        <v>1018</v>
      </c>
      <c r="B744" s="206" t="s">
        <v>1156</v>
      </c>
      <c r="C744" s="206" t="s">
        <v>456</v>
      </c>
      <c r="D744" s="206" t="s">
        <v>410</v>
      </c>
      <c r="E744" s="207">
        <v>47.17</v>
      </c>
    </row>
    <row r="745" spans="1:5">
      <c r="A745" s="206">
        <v>39250</v>
      </c>
      <c r="B745" s="206" t="s">
        <v>1157</v>
      </c>
      <c r="C745" s="206" t="s">
        <v>456</v>
      </c>
      <c r="D745" s="206" t="s">
        <v>410</v>
      </c>
      <c r="E745" s="207">
        <v>462.36</v>
      </c>
    </row>
    <row r="746" spans="1:5">
      <c r="A746" s="206">
        <v>994</v>
      </c>
      <c r="B746" s="206" t="s">
        <v>1158</v>
      </c>
      <c r="C746" s="206" t="s">
        <v>456</v>
      </c>
      <c r="D746" s="206" t="s">
        <v>410</v>
      </c>
      <c r="E746" s="207">
        <v>5.58</v>
      </c>
    </row>
    <row r="747" spans="1:5">
      <c r="A747" s="206">
        <v>977</v>
      </c>
      <c r="B747" s="206" t="s">
        <v>1159</v>
      </c>
      <c r="C747" s="206" t="s">
        <v>456</v>
      </c>
      <c r="D747" s="206" t="s">
        <v>410</v>
      </c>
      <c r="E747" s="207">
        <v>65.989999999999995</v>
      </c>
    </row>
    <row r="748" spans="1:5">
      <c r="A748" s="206">
        <v>998</v>
      </c>
      <c r="B748" s="206" t="s">
        <v>1160</v>
      </c>
      <c r="C748" s="206" t="s">
        <v>456</v>
      </c>
      <c r="D748" s="206" t="s">
        <v>410</v>
      </c>
      <c r="E748" s="207">
        <v>85.68</v>
      </c>
    </row>
    <row r="749" spans="1:5">
      <c r="A749" s="206">
        <v>39251</v>
      </c>
      <c r="B749" s="206" t="s">
        <v>1161</v>
      </c>
      <c r="C749" s="206" t="s">
        <v>456</v>
      </c>
      <c r="D749" s="206" t="s">
        <v>410</v>
      </c>
      <c r="E749" s="207">
        <v>0.62</v>
      </c>
    </row>
    <row r="750" spans="1:5">
      <c r="A750" s="206">
        <v>1011</v>
      </c>
      <c r="B750" s="206" t="s">
        <v>1162</v>
      </c>
      <c r="C750" s="206" t="s">
        <v>456</v>
      </c>
      <c r="D750" s="206" t="s">
        <v>410</v>
      </c>
      <c r="E750" s="207">
        <v>0.84</v>
      </c>
    </row>
    <row r="751" spans="1:5">
      <c r="A751" s="206">
        <v>39252</v>
      </c>
      <c r="B751" s="206" t="s">
        <v>1163</v>
      </c>
      <c r="C751" s="206" t="s">
        <v>456</v>
      </c>
      <c r="D751" s="206" t="s">
        <v>410</v>
      </c>
      <c r="E751" s="207">
        <v>1.1100000000000001</v>
      </c>
    </row>
    <row r="752" spans="1:5">
      <c r="A752" s="206">
        <v>1013</v>
      </c>
      <c r="B752" s="206" t="s">
        <v>1164</v>
      </c>
      <c r="C752" s="206" t="s">
        <v>456</v>
      </c>
      <c r="D752" s="206" t="s">
        <v>410</v>
      </c>
      <c r="E752" s="207">
        <v>1.33</v>
      </c>
    </row>
    <row r="753" spans="1:5">
      <c r="A753" s="206">
        <v>980</v>
      </c>
      <c r="B753" s="206" t="s">
        <v>1165</v>
      </c>
      <c r="C753" s="206" t="s">
        <v>456</v>
      </c>
      <c r="D753" s="206" t="s">
        <v>410</v>
      </c>
      <c r="E753" s="207">
        <v>9.59</v>
      </c>
    </row>
    <row r="754" spans="1:5">
      <c r="A754" s="206">
        <v>39237</v>
      </c>
      <c r="B754" s="206" t="s">
        <v>1166</v>
      </c>
      <c r="C754" s="206" t="s">
        <v>456</v>
      </c>
      <c r="D754" s="206" t="s">
        <v>410</v>
      </c>
      <c r="E754" s="207">
        <v>102</v>
      </c>
    </row>
    <row r="755" spans="1:5">
      <c r="A755" s="206">
        <v>39238</v>
      </c>
      <c r="B755" s="206" t="s">
        <v>1167</v>
      </c>
      <c r="C755" s="206" t="s">
        <v>456</v>
      </c>
      <c r="D755" s="206" t="s">
        <v>410</v>
      </c>
      <c r="E755" s="207">
        <v>128.63999999999999</v>
      </c>
    </row>
    <row r="756" spans="1:5">
      <c r="A756" s="206">
        <v>979</v>
      </c>
      <c r="B756" s="206" t="s">
        <v>1168</v>
      </c>
      <c r="C756" s="206" t="s">
        <v>456</v>
      </c>
      <c r="D756" s="206" t="s">
        <v>410</v>
      </c>
      <c r="E756" s="207">
        <v>13.7</v>
      </c>
    </row>
    <row r="757" spans="1:5">
      <c r="A757" s="206">
        <v>39239</v>
      </c>
      <c r="B757" s="206" t="s">
        <v>1169</v>
      </c>
      <c r="C757" s="206" t="s">
        <v>456</v>
      </c>
      <c r="D757" s="206" t="s">
        <v>410</v>
      </c>
      <c r="E757" s="207">
        <v>155.41</v>
      </c>
    </row>
    <row r="758" spans="1:5">
      <c r="A758" s="206">
        <v>1014</v>
      </c>
      <c r="B758" s="206" t="s">
        <v>1170</v>
      </c>
      <c r="C758" s="206" t="s">
        <v>456</v>
      </c>
      <c r="D758" s="206" t="s">
        <v>410</v>
      </c>
      <c r="E758" s="207">
        <v>2.1</v>
      </c>
    </row>
    <row r="759" spans="1:5">
      <c r="A759" s="206">
        <v>39240</v>
      </c>
      <c r="B759" s="206" t="s">
        <v>1171</v>
      </c>
      <c r="C759" s="206" t="s">
        <v>456</v>
      </c>
      <c r="D759" s="206" t="s">
        <v>410</v>
      </c>
      <c r="E759" s="207">
        <v>204.41</v>
      </c>
    </row>
    <row r="760" spans="1:5">
      <c r="A760" s="206">
        <v>39232</v>
      </c>
      <c r="B760" s="206" t="s">
        <v>1172</v>
      </c>
      <c r="C760" s="206" t="s">
        <v>456</v>
      </c>
      <c r="D760" s="206" t="s">
        <v>410</v>
      </c>
      <c r="E760" s="207">
        <v>21.45</v>
      </c>
    </row>
    <row r="761" spans="1:5">
      <c r="A761" s="206">
        <v>39233</v>
      </c>
      <c r="B761" s="206" t="s">
        <v>1173</v>
      </c>
      <c r="C761" s="206" t="s">
        <v>456</v>
      </c>
      <c r="D761" s="206" t="s">
        <v>410</v>
      </c>
      <c r="E761" s="207">
        <v>31.27</v>
      </c>
    </row>
    <row r="762" spans="1:5">
      <c r="A762" s="206">
        <v>981</v>
      </c>
      <c r="B762" s="206" t="s">
        <v>1174</v>
      </c>
      <c r="C762" s="206" t="s">
        <v>456</v>
      </c>
      <c r="D762" s="206" t="s">
        <v>417</v>
      </c>
      <c r="E762" s="207">
        <v>3.49</v>
      </c>
    </row>
    <row r="763" spans="1:5">
      <c r="A763" s="206">
        <v>39234</v>
      </c>
      <c r="B763" s="206" t="s">
        <v>1175</v>
      </c>
      <c r="C763" s="206" t="s">
        <v>456</v>
      </c>
      <c r="D763" s="206" t="s">
        <v>410</v>
      </c>
      <c r="E763" s="207">
        <v>43.52</v>
      </c>
    </row>
    <row r="764" spans="1:5">
      <c r="A764" s="206">
        <v>982</v>
      </c>
      <c r="B764" s="206" t="s">
        <v>1176</v>
      </c>
      <c r="C764" s="206" t="s">
        <v>456</v>
      </c>
      <c r="D764" s="206" t="s">
        <v>410</v>
      </c>
      <c r="E764" s="207">
        <v>5.0199999999999996</v>
      </c>
    </row>
    <row r="765" spans="1:5">
      <c r="A765" s="206">
        <v>39235</v>
      </c>
      <c r="B765" s="206" t="s">
        <v>1177</v>
      </c>
      <c r="C765" s="206" t="s">
        <v>456</v>
      </c>
      <c r="D765" s="206" t="s">
        <v>410</v>
      </c>
      <c r="E765" s="207">
        <v>64.19</v>
      </c>
    </row>
    <row r="766" spans="1:5">
      <c r="A766" s="206">
        <v>39236</v>
      </c>
      <c r="B766" s="206" t="s">
        <v>1178</v>
      </c>
      <c r="C766" s="206" t="s">
        <v>456</v>
      </c>
      <c r="D766" s="206" t="s">
        <v>410</v>
      </c>
      <c r="E766" s="207">
        <v>85.07</v>
      </c>
    </row>
    <row r="767" spans="1:5">
      <c r="A767" s="206">
        <v>990</v>
      </c>
      <c r="B767" s="206" t="s">
        <v>1179</v>
      </c>
      <c r="C767" s="206" t="s">
        <v>456</v>
      </c>
      <c r="D767" s="206" t="s">
        <v>410</v>
      </c>
      <c r="E767" s="207">
        <v>150.94999999999999</v>
      </c>
    </row>
    <row r="768" spans="1:5">
      <c r="A768" s="206">
        <v>39241</v>
      </c>
      <c r="B768" s="206" t="s">
        <v>1180</v>
      </c>
      <c r="C768" s="206" t="s">
        <v>456</v>
      </c>
      <c r="D768" s="206" t="s">
        <v>410</v>
      </c>
      <c r="E768" s="207">
        <v>14.86</v>
      </c>
    </row>
    <row r="769" spans="1:5">
      <c r="A769" s="206">
        <v>1005</v>
      </c>
      <c r="B769" s="206" t="s">
        <v>1181</v>
      </c>
      <c r="C769" s="206" t="s">
        <v>456</v>
      </c>
      <c r="D769" s="206" t="s">
        <v>410</v>
      </c>
      <c r="E769" s="207">
        <v>187.95</v>
      </c>
    </row>
    <row r="770" spans="1:5">
      <c r="A770" s="206">
        <v>991</v>
      </c>
      <c r="B770" s="206" t="s">
        <v>1182</v>
      </c>
      <c r="C770" s="206" t="s">
        <v>456</v>
      </c>
      <c r="D770" s="206" t="s">
        <v>410</v>
      </c>
      <c r="E770" s="207">
        <v>246.17</v>
      </c>
    </row>
    <row r="771" spans="1:5">
      <c r="A771" s="206">
        <v>986</v>
      </c>
      <c r="B771" s="206" t="s">
        <v>1183</v>
      </c>
      <c r="C771" s="206" t="s">
        <v>456</v>
      </c>
      <c r="D771" s="206" t="s">
        <v>410</v>
      </c>
      <c r="E771" s="207">
        <v>23.48</v>
      </c>
    </row>
    <row r="772" spans="1:5">
      <c r="A772" s="206">
        <v>987</v>
      </c>
      <c r="B772" s="206" t="s">
        <v>1184</v>
      </c>
      <c r="C772" s="206" t="s">
        <v>456</v>
      </c>
      <c r="D772" s="206" t="s">
        <v>410</v>
      </c>
      <c r="E772" s="207">
        <v>32.14</v>
      </c>
    </row>
    <row r="773" spans="1:5">
      <c r="A773" s="206">
        <v>1007</v>
      </c>
      <c r="B773" s="206" t="s">
        <v>1185</v>
      </c>
      <c r="C773" s="206" t="s">
        <v>456</v>
      </c>
      <c r="D773" s="206" t="s">
        <v>410</v>
      </c>
      <c r="E773" s="207">
        <v>44.49</v>
      </c>
    </row>
    <row r="774" spans="1:5">
      <c r="A774" s="206">
        <v>1008</v>
      </c>
      <c r="B774" s="206" t="s">
        <v>1186</v>
      </c>
      <c r="C774" s="206" t="s">
        <v>456</v>
      </c>
      <c r="D774" s="206" t="s">
        <v>410</v>
      </c>
      <c r="E774" s="207">
        <v>5.65</v>
      </c>
    </row>
    <row r="775" spans="1:5">
      <c r="A775" s="206">
        <v>988</v>
      </c>
      <c r="B775" s="206" t="s">
        <v>1187</v>
      </c>
      <c r="C775" s="206" t="s">
        <v>456</v>
      </c>
      <c r="D775" s="206" t="s">
        <v>410</v>
      </c>
      <c r="E775" s="207">
        <v>61.35</v>
      </c>
    </row>
    <row r="776" spans="1:5">
      <c r="A776" s="206">
        <v>989</v>
      </c>
      <c r="B776" s="206" t="s">
        <v>1188</v>
      </c>
      <c r="C776" s="206" t="s">
        <v>456</v>
      </c>
      <c r="D776" s="206" t="s">
        <v>410</v>
      </c>
      <c r="E776" s="207">
        <v>84.68</v>
      </c>
    </row>
    <row r="777" spans="1:5">
      <c r="A777" s="206">
        <v>1006</v>
      </c>
      <c r="B777" s="206" t="s">
        <v>1189</v>
      </c>
      <c r="C777" s="206" t="s">
        <v>456</v>
      </c>
      <c r="D777" s="206" t="s">
        <v>410</v>
      </c>
      <c r="E777" s="207">
        <v>113.53</v>
      </c>
    </row>
    <row r="778" spans="1:5">
      <c r="A778" s="206">
        <v>43972</v>
      </c>
      <c r="B778" s="206" t="s">
        <v>1190</v>
      </c>
      <c r="C778" s="206" t="s">
        <v>456</v>
      </c>
      <c r="D778" s="206" t="s">
        <v>410</v>
      </c>
      <c r="E778" s="207">
        <v>3.13</v>
      </c>
    </row>
    <row r="779" spans="1:5">
      <c r="A779" s="206">
        <v>43971</v>
      </c>
      <c r="B779" s="206" t="s">
        <v>1191</v>
      </c>
      <c r="C779" s="206" t="s">
        <v>456</v>
      </c>
      <c r="D779" s="206" t="s">
        <v>417</v>
      </c>
      <c r="E779" s="207">
        <v>2.39</v>
      </c>
    </row>
    <row r="780" spans="1:5">
      <c r="A780" s="206">
        <v>39598</v>
      </c>
      <c r="B780" s="206" t="s">
        <v>1192</v>
      </c>
      <c r="C780" s="206" t="s">
        <v>456</v>
      </c>
      <c r="D780" s="206" t="s">
        <v>410</v>
      </c>
      <c r="E780" s="207">
        <v>4.43</v>
      </c>
    </row>
    <row r="781" spans="1:5">
      <c r="A781" s="206">
        <v>43973</v>
      </c>
      <c r="B781" s="206" t="s">
        <v>1193</v>
      </c>
      <c r="C781" s="206" t="s">
        <v>456</v>
      </c>
      <c r="D781" s="206" t="s">
        <v>410</v>
      </c>
      <c r="E781" s="207">
        <v>3.27</v>
      </c>
    </row>
    <row r="782" spans="1:5">
      <c r="A782" s="206">
        <v>39599</v>
      </c>
      <c r="B782" s="206" t="s">
        <v>1194</v>
      </c>
      <c r="C782" s="206" t="s">
        <v>456</v>
      </c>
      <c r="D782" s="206" t="s">
        <v>410</v>
      </c>
      <c r="E782" s="207">
        <v>6.37</v>
      </c>
    </row>
    <row r="783" spans="1:5">
      <c r="A783" s="206">
        <v>43832</v>
      </c>
      <c r="B783" s="206" t="s">
        <v>1195</v>
      </c>
      <c r="C783" s="206" t="s">
        <v>456</v>
      </c>
      <c r="D783" s="206" t="s">
        <v>410</v>
      </c>
      <c r="E783" s="207">
        <v>16.79</v>
      </c>
    </row>
    <row r="784" spans="1:5">
      <c r="A784" s="206">
        <v>34602</v>
      </c>
      <c r="B784" s="206" t="s">
        <v>1196</v>
      </c>
      <c r="C784" s="206" t="s">
        <v>456</v>
      </c>
      <c r="D784" s="206" t="s">
        <v>410</v>
      </c>
      <c r="E784" s="207">
        <v>3.88</v>
      </c>
    </row>
    <row r="785" spans="1:5">
      <c r="A785" s="206">
        <v>34607</v>
      </c>
      <c r="B785" s="206" t="s">
        <v>1197</v>
      </c>
      <c r="C785" s="206" t="s">
        <v>456</v>
      </c>
      <c r="D785" s="206" t="s">
        <v>410</v>
      </c>
      <c r="E785" s="207">
        <v>9.52</v>
      </c>
    </row>
    <row r="786" spans="1:5">
      <c r="A786" s="206">
        <v>34609</v>
      </c>
      <c r="B786" s="206" t="s">
        <v>1198</v>
      </c>
      <c r="C786" s="206" t="s">
        <v>456</v>
      </c>
      <c r="D786" s="206" t="s">
        <v>410</v>
      </c>
      <c r="E786" s="207">
        <v>13.85</v>
      </c>
    </row>
    <row r="787" spans="1:5">
      <c r="A787" s="206">
        <v>34618</v>
      </c>
      <c r="B787" s="206" t="s">
        <v>1199</v>
      </c>
      <c r="C787" s="206" t="s">
        <v>456</v>
      </c>
      <c r="D787" s="206" t="s">
        <v>410</v>
      </c>
      <c r="E787" s="207">
        <v>5.29</v>
      </c>
    </row>
    <row r="788" spans="1:5">
      <c r="A788" s="206">
        <v>34621</v>
      </c>
      <c r="B788" s="206" t="s">
        <v>1200</v>
      </c>
      <c r="C788" s="206" t="s">
        <v>456</v>
      </c>
      <c r="D788" s="206" t="s">
        <v>410</v>
      </c>
      <c r="E788" s="207">
        <v>13.12</v>
      </c>
    </row>
    <row r="789" spans="1:5">
      <c r="A789" s="206">
        <v>34622</v>
      </c>
      <c r="B789" s="206" t="s">
        <v>1201</v>
      </c>
      <c r="C789" s="206" t="s">
        <v>456</v>
      </c>
      <c r="D789" s="206" t="s">
        <v>410</v>
      </c>
      <c r="E789" s="207">
        <v>19.489999999999998</v>
      </c>
    </row>
    <row r="790" spans="1:5">
      <c r="A790" s="206">
        <v>34624</v>
      </c>
      <c r="B790" s="206" t="s">
        <v>1202</v>
      </c>
      <c r="C790" s="206" t="s">
        <v>456</v>
      </c>
      <c r="D790" s="206" t="s">
        <v>410</v>
      </c>
      <c r="E790" s="207">
        <v>7.07</v>
      </c>
    </row>
    <row r="791" spans="1:5">
      <c r="A791" s="206">
        <v>34627</v>
      </c>
      <c r="B791" s="206" t="s">
        <v>1203</v>
      </c>
      <c r="C791" s="206" t="s">
        <v>456</v>
      </c>
      <c r="D791" s="206" t="s">
        <v>410</v>
      </c>
      <c r="E791" s="207">
        <v>17.05</v>
      </c>
    </row>
    <row r="792" spans="1:5">
      <c r="A792" s="206">
        <v>34629</v>
      </c>
      <c r="B792" s="206" t="s">
        <v>1204</v>
      </c>
      <c r="C792" s="206" t="s">
        <v>456</v>
      </c>
      <c r="D792" s="206" t="s">
        <v>410</v>
      </c>
      <c r="E792" s="207">
        <v>26.05</v>
      </c>
    </row>
    <row r="793" spans="1:5">
      <c r="A793" s="206">
        <v>39257</v>
      </c>
      <c r="B793" s="206" t="s">
        <v>1205</v>
      </c>
      <c r="C793" s="206" t="s">
        <v>456</v>
      </c>
      <c r="D793" s="206" t="s">
        <v>410</v>
      </c>
      <c r="E793" s="207">
        <v>5.3</v>
      </c>
    </row>
    <row r="794" spans="1:5">
      <c r="A794" s="206">
        <v>39261</v>
      </c>
      <c r="B794" s="206" t="s">
        <v>1206</v>
      </c>
      <c r="C794" s="206" t="s">
        <v>456</v>
      </c>
      <c r="D794" s="206" t="s">
        <v>410</v>
      </c>
      <c r="E794" s="207">
        <v>30.35</v>
      </c>
    </row>
    <row r="795" spans="1:5">
      <c r="A795" s="206">
        <v>39268</v>
      </c>
      <c r="B795" s="206" t="s">
        <v>1207</v>
      </c>
      <c r="C795" s="206" t="s">
        <v>456</v>
      </c>
      <c r="D795" s="206" t="s">
        <v>410</v>
      </c>
      <c r="E795" s="207">
        <v>474.36</v>
      </c>
    </row>
    <row r="796" spans="1:5">
      <c r="A796" s="206">
        <v>39262</v>
      </c>
      <c r="B796" s="206" t="s">
        <v>1208</v>
      </c>
      <c r="C796" s="206" t="s">
        <v>456</v>
      </c>
      <c r="D796" s="206" t="s">
        <v>410</v>
      </c>
      <c r="E796" s="207">
        <v>48.33</v>
      </c>
    </row>
    <row r="797" spans="1:5">
      <c r="A797" s="206">
        <v>39258</v>
      </c>
      <c r="B797" s="206" t="s">
        <v>1209</v>
      </c>
      <c r="C797" s="206" t="s">
        <v>456</v>
      </c>
      <c r="D797" s="206" t="s">
        <v>410</v>
      </c>
      <c r="E797" s="207">
        <v>7.99</v>
      </c>
    </row>
    <row r="798" spans="1:5">
      <c r="A798" s="206">
        <v>39263</v>
      </c>
      <c r="B798" s="206" t="s">
        <v>1210</v>
      </c>
      <c r="C798" s="206" t="s">
        <v>456</v>
      </c>
      <c r="D798" s="206" t="s">
        <v>410</v>
      </c>
      <c r="E798" s="207">
        <v>83.57</v>
      </c>
    </row>
    <row r="799" spans="1:5">
      <c r="A799" s="206">
        <v>39264</v>
      </c>
      <c r="B799" s="206" t="s">
        <v>1211</v>
      </c>
      <c r="C799" s="206" t="s">
        <v>456</v>
      </c>
      <c r="D799" s="206" t="s">
        <v>410</v>
      </c>
      <c r="E799" s="207">
        <v>115.76</v>
      </c>
    </row>
    <row r="800" spans="1:5">
      <c r="A800" s="206">
        <v>39259</v>
      </c>
      <c r="B800" s="206" t="s">
        <v>1212</v>
      </c>
      <c r="C800" s="206" t="s">
        <v>456</v>
      </c>
      <c r="D800" s="206" t="s">
        <v>410</v>
      </c>
      <c r="E800" s="207">
        <v>12.3</v>
      </c>
    </row>
    <row r="801" spans="1:5">
      <c r="A801" s="206">
        <v>39265</v>
      </c>
      <c r="B801" s="206" t="s">
        <v>1213</v>
      </c>
      <c r="C801" s="206" t="s">
        <v>456</v>
      </c>
      <c r="D801" s="206" t="s">
        <v>410</v>
      </c>
      <c r="E801" s="207">
        <v>157.16999999999999</v>
      </c>
    </row>
    <row r="802" spans="1:5">
      <c r="A802" s="206">
        <v>39260</v>
      </c>
      <c r="B802" s="206" t="s">
        <v>1214</v>
      </c>
      <c r="C802" s="206" t="s">
        <v>456</v>
      </c>
      <c r="D802" s="206" t="s">
        <v>410</v>
      </c>
      <c r="E802" s="207">
        <v>18.84</v>
      </c>
    </row>
    <row r="803" spans="1:5">
      <c r="A803" s="206">
        <v>39266</v>
      </c>
      <c r="B803" s="206" t="s">
        <v>1215</v>
      </c>
      <c r="C803" s="206" t="s">
        <v>456</v>
      </c>
      <c r="D803" s="206" t="s">
        <v>410</v>
      </c>
      <c r="E803" s="207">
        <v>237.16</v>
      </c>
    </row>
    <row r="804" spans="1:5">
      <c r="A804" s="206">
        <v>39267</v>
      </c>
      <c r="B804" s="206" t="s">
        <v>1216</v>
      </c>
      <c r="C804" s="206" t="s">
        <v>456</v>
      </c>
      <c r="D804" s="206" t="s">
        <v>410</v>
      </c>
      <c r="E804" s="207">
        <v>296.51</v>
      </c>
    </row>
    <row r="805" spans="1:5">
      <c r="A805" s="206">
        <v>11901</v>
      </c>
      <c r="B805" s="206" t="s">
        <v>1217</v>
      </c>
      <c r="C805" s="206" t="s">
        <v>456</v>
      </c>
      <c r="D805" s="206" t="s">
        <v>410</v>
      </c>
      <c r="E805" s="207">
        <v>0.56999999999999995</v>
      </c>
    </row>
    <row r="806" spans="1:5">
      <c r="A806" s="206">
        <v>11902</v>
      </c>
      <c r="B806" s="206" t="s">
        <v>1218</v>
      </c>
      <c r="C806" s="206" t="s">
        <v>456</v>
      </c>
      <c r="D806" s="206" t="s">
        <v>410</v>
      </c>
      <c r="E806" s="207">
        <v>1.1000000000000001</v>
      </c>
    </row>
    <row r="807" spans="1:5">
      <c r="A807" s="206">
        <v>11903</v>
      </c>
      <c r="B807" s="206" t="s">
        <v>1219</v>
      </c>
      <c r="C807" s="206" t="s">
        <v>456</v>
      </c>
      <c r="D807" s="206" t="s">
        <v>410</v>
      </c>
      <c r="E807" s="207">
        <v>1.1599999999999999</v>
      </c>
    </row>
    <row r="808" spans="1:5">
      <c r="A808" s="206">
        <v>11904</v>
      </c>
      <c r="B808" s="206" t="s">
        <v>1220</v>
      </c>
      <c r="C808" s="206" t="s">
        <v>456</v>
      </c>
      <c r="D808" s="206" t="s">
        <v>410</v>
      </c>
      <c r="E808" s="207">
        <v>1.76</v>
      </c>
    </row>
    <row r="809" spans="1:5">
      <c r="A809" s="206">
        <v>11905</v>
      </c>
      <c r="B809" s="206" t="s">
        <v>1221</v>
      </c>
      <c r="C809" s="206" t="s">
        <v>456</v>
      </c>
      <c r="D809" s="206" t="s">
        <v>410</v>
      </c>
      <c r="E809" s="207">
        <v>2.15</v>
      </c>
    </row>
    <row r="810" spans="1:5">
      <c r="A810" s="206">
        <v>11906</v>
      </c>
      <c r="B810" s="206" t="s">
        <v>1222</v>
      </c>
      <c r="C810" s="206" t="s">
        <v>456</v>
      </c>
      <c r="D810" s="206" t="s">
        <v>410</v>
      </c>
      <c r="E810" s="207">
        <v>2.73</v>
      </c>
    </row>
    <row r="811" spans="1:5">
      <c r="A811" s="206">
        <v>11919</v>
      </c>
      <c r="B811" s="206" t="s">
        <v>1223</v>
      </c>
      <c r="C811" s="206" t="s">
        <v>456</v>
      </c>
      <c r="D811" s="206" t="s">
        <v>410</v>
      </c>
      <c r="E811" s="207">
        <v>5.01</v>
      </c>
    </row>
    <row r="812" spans="1:5">
      <c r="A812" s="206">
        <v>11920</v>
      </c>
      <c r="B812" s="206" t="s">
        <v>1224</v>
      </c>
      <c r="C812" s="206" t="s">
        <v>456</v>
      </c>
      <c r="D812" s="206" t="s">
        <v>410</v>
      </c>
      <c r="E812" s="207">
        <v>9.52</v>
      </c>
    </row>
    <row r="813" spans="1:5">
      <c r="A813" s="206">
        <v>11924</v>
      </c>
      <c r="B813" s="206" t="s">
        <v>1225</v>
      </c>
      <c r="C813" s="206" t="s">
        <v>456</v>
      </c>
      <c r="D813" s="206" t="s">
        <v>410</v>
      </c>
      <c r="E813" s="207">
        <v>79.959999999999994</v>
      </c>
    </row>
    <row r="814" spans="1:5">
      <c r="A814" s="206">
        <v>11921</v>
      </c>
      <c r="B814" s="206" t="s">
        <v>1226</v>
      </c>
      <c r="C814" s="206" t="s">
        <v>456</v>
      </c>
      <c r="D814" s="206" t="s">
        <v>410</v>
      </c>
      <c r="E814" s="207">
        <v>13.93</v>
      </c>
    </row>
    <row r="815" spans="1:5">
      <c r="A815" s="206">
        <v>11922</v>
      </c>
      <c r="B815" s="206" t="s">
        <v>1227</v>
      </c>
      <c r="C815" s="206" t="s">
        <v>456</v>
      </c>
      <c r="D815" s="206" t="s">
        <v>410</v>
      </c>
      <c r="E815" s="207">
        <v>22.53</v>
      </c>
    </row>
    <row r="816" spans="1:5">
      <c r="A816" s="206">
        <v>11923</v>
      </c>
      <c r="B816" s="206" t="s">
        <v>1228</v>
      </c>
      <c r="C816" s="206" t="s">
        <v>456</v>
      </c>
      <c r="D816" s="206" t="s">
        <v>410</v>
      </c>
      <c r="E816" s="207">
        <v>32.99</v>
      </c>
    </row>
    <row r="817" spans="1:5">
      <c r="A817" s="206">
        <v>11916</v>
      </c>
      <c r="B817" s="206" t="s">
        <v>1229</v>
      </c>
      <c r="C817" s="206" t="s">
        <v>456</v>
      </c>
      <c r="D817" s="206" t="s">
        <v>410</v>
      </c>
      <c r="E817" s="207">
        <v>6.86</v>
      </c>
    </row>
    <row r="818" spans="1:5">
      <c r="A818" s="206">
        <v>11914</v>
      </c>
      <c r="B818" s="206" t="s">
        <v>1230</v>
      </c>
      <c r="C818" s="206" t="s">
        <v>456</v>
      </c>
      <c r="D818" s="206" t="s">
        <v>410</v>
      </c>
      <c r="E818" s="207">
        <v>49.42</v>
      </c>
    </row>
    <row r="819" spans="1:5">
      <c r="A819" s="206">
        <v>11917</v>
      </c>
      <c r="B819" s="206" t="s">
        <v>1231</v>
      </c>
      <c r="C819" s="206" t="s">
        <v>456</v>
      </c>
      <c r="D819" s="206" t="s">
        <v>410</v>
      </c>
      <c r="E819" s="207">
        <v>12.08</v>
      </c>
    </row>
    <row r="820" spans="1:5">
      <c r="A820" s="206">
        <v>11918</v>
      </c>
      <c r="B820" s="206" t="s">
        <v>1232</v>
      </c>
      <c r="C820" s="206" t="s">
        <v>456</v>
      </c>
      <c r="D820" s="206" t="s">
        <v>410</v>
      </c>
      <c r="E820" s="207">
        <v>14.33</v>
      </c>
    </row>
    <row r="821" spans="1:5">
      <c r="A821" s="206">
        <v>37734</v>
      </c>
      <c r="B821" s="206" t="s">
        <v>1233</v>
      </c>
      <c r="C821" s="206" t="s">
        <v>409</v>
      </c>
      <c r="D821" s="206" t="s">
        <v>412</v>
      </c>
      <c r="E821" s="208">
        <v>75443.33</v>
      </c>
    </row>
    <row r="822" spans="1:5">
      <c r="A822" s="206">
        <v>42251</v>
      </c>
      <c r="B822" s="206" t="s">
        <v>1234</v>
      </c>
      <c r="C822" s="206" t="s">
        <v>409</v>
      </c>
      <c r="D822" s="206" t="s">
        <v>412</v>
      </c>
      <c r="E822" s="208">
        <v>85670.51</v>
      </c>
    </row>
    <row r="823" spans="1:5">
      <c r="A823" s="206">
        <v>37733</v>
      </c>
      <c r="B823" s="206" t="s">
        <v>1235</v>
      </c>
      <c r="C823" s="206" t="s">
        <v>409</v>
      </c>
      <c r="D823" s="206" t="s">
        <v>412</v>
      </c>
      <c r="E823" s="208">
        <v>56567.13</v>
      </c>
    </row>
    <row r="824" spans="1:5">
      <c r="A824" s="206">
        <v>37735</v>
      </c>
      <c r="B824" s="206" t="s">
        <v>1236</v>
      </c>
      <c r="C824" s="206" t="s">
        <v>409</v>
      </c>
      <c r="D824" s="206" t="s">
        <v>412</v>
      </c>
      <c r="E824" s="208">
        <v>68163.39</v>
      </c>
    </row>
    <row r="825" spans="1:5">
      <c r="A825" s="206">
        <v>5090</v>
      </c>
      <c r="B825" s="206" t="s">
        <v>1237</v>
      </c>
      <c r="C825" s="206" t="s">
        <v>409</v>
      </c>
      <c r="D825" s="206" t="s">
        <v>417</v>
      </c>
      <c r="E825" s="207">
        <v>22.1</v>
      </c>
    </row>
    <row r="826" spans="1:5">
      <c r="A826" s="206">
        <v>5085</v>
      </c>
      <c r="B826" s="206" t="s">
        <v>1238</v>
      </c>
      <c r="C826" s="206" t="s">
        <v>409</v>
      </c>
      <c r="D826" s="206" t="s">
        <v>410</v>
      </c>
      <c r="E826" s="207">
        <v>32.9</v>
      </c>
    </row>
    <row r="827" spans="1:5">
      <c r="A827" s="206">
        <v>43603</v>
      </c>
      <c r="B827" s="206" t="s">
        <v>1239</v>
      </c>
      <c r="C827" s="206" t="s">
        <v>409</v>
      </c>
      <c r="D827" s="206" t="s">
        <v>410</v>
      </c>
      <c r="E827" s="207">
        <v>47</v>
      </c>
    </row>
    <row r="828" spans="1:5">
      <c r="A828" s="206">
        <v>38374</v>
      </c>
      <c r="B828" s="206" t="s">
        <v>1240</v>
      </c>
      <c r="C828" s="206" t="s">
        <v>409</v>
      </c>
      <c r="D828" s="206" t="s">
        <v>410</v>
      </c>
      <c r="E828" s="208">
        <v>1147.9000000000001</v>
      </c>
    </row>
    <row r="829" spans="1:5">
      <c r="A829" s="206">
        <v>20209</v>
      </c>
      <c r="B829" s="206" t="s">
        <v>1241</v>
      </c>
      <c r="C829" s="206" t="s">
        <v>456</v>
      </c>
      <c r="D829" s="206" t="s">
        <v>410</v>
      </c>
      <c r="E829" s="207">
        <v>24.08</v>
      </c>
    </row>
    <row r="830" spans="1:5">
      <c r="A830" s="206">
        <v>20212</v>
      </c>
      <c r="B830" s="206" t="s">
        <v>1242</v>
      </c>
      <c r="C830" s="206" t="s">
        <v>456</v>
      </c>
      <c r="D830" s="206" t="s">
        <v>410</v>
      </c>
      <c r="E830" s="207">
        <v>20.16</v>
      </c>
    </row>
    <row r="831" spans="1:5">
      <c r="A831" s="206">
        <v>4430</v>
      </c>
      <c r="B831" s="206" t="s">
        <v>1243</v>
      </c>
      <c r="C831" s="206" t="s">
        <v>456</v>
      </c>
      <c r="D831" s="206" t="s">
        <v>417</v>
      </c>
      <c r="E831" s="207">
        <v>11.8</v>
      </c>
    </row>
    <row r="832" spans="1:5">
      <c r="A832" s="206">
        <v>4433</v>
      </c>
      <c r="B832" s="206" t="s">
        <v>1244</v>
      </c>
      <c r="C832" s="206" t="s">
        <v>456</v>
      </c>
      <c r="D832" s="206" t="s">
        <v>410</v>
      </c>
      <c r="E832" s="207">
        <v>23.07</v>
      </c>
    </row>
    <row r="833" spans="1:5">
      <c r="A833" s="206">
        <v>4400</v>
      </c>
      <c r="B833" s="206" t="s">
        <v>1245</v>
      </c>
      <c r="C833" s="206" t="s">
        <v>456</v>
      </c>
      <c r="D833" s="206" t="s">
        <v>410</v>
      </c>
      <c r="E833" s="207">
        <v>18.78</v>
      </c>
    </row>
    <row r="834" spans="1:5">
      <c r="A834" s="206">
        <v>2729</v>
      </c>
      <c r="B834" s="206" t="s">
        <v>1246</v>
      </c>
      <c r="C834" s="206" t="s">
        <v>409</v>
      </c>
      <c r="D834" s="206" t="s">
        <v>410</v>
      </c>
      <c r="E834" s="207">
        <v>36.03</v>
      </c>
    </row>
    <row r="835" spans="1:5">
      <c r="A835" s="206">
        <v>4513</v>
      </c>
      <c r="B835" s="206" t="s">
        <v>1247</v>
      </c>
      <c r="C835" s="206" t="s">
        <v>456</v>
      </c>
      <c r="D835" s="206" t="s">
        <v>410</v>
      </c>
      <c r="E835" s="207">
        <v>7.87</v>
      </c>
    </row>
    <row r="836" spans="1:5">
      <c r="A836" s="206">
        <v>37106</v>
      </c>
      <c r="B836" s="206" t="s">
        <v>1248</v>
      </c>
      <c r="C836" s="206" t="s">
        <v>409</v>
      </c>
      <c r="D836" s="206" t="s">
        <v>410</v>
      </c>
      <c r="E836" s="208">
        <v>4761.08</v>
      </c>
    </row>
    <row r="837" spans="1:5">
      <c r="A837" s="206">
        <v>11869</v>
      </c>
      <c r="B837" s="206" t="s">
        <v>1249</v>
      </c>
      <c r="C837" s="206" t="s">
        <v>409</v>
      </c>
      <c r="D837" s="206" t="s">
        <v>410</v>
      </c>
      <c r="E837" s="207">
        <v>952.21</v>
      </c>
    </row>
    <row r="838" spans="1:5">
      <c r="A838" s="206">
        <v>43981</v>
      </c>
      <c r="B838" s="206" t="s">
        <v>1250</v>
      </c>
      <c r="C838" s="206" t="s">
        <v>409</v>
      </c>
      <c r="D838" s="206" t="s">
        <v>410</v>
      </c>
      <c r="E838" s="208">
        <v>7174.91</v>
      </c>
    </row>
    <row r="839" spans="1:5">
      <c r="A839" s="206">
        <v>37104</v>
      </c>
      <c r="B839" s="206" t="s">
        <v>1251</v>
      </c>
      <c r="C839" s="206" t="s">
        <v>409</v>
      </c>
      <c r="D839" s="206" t="s">
        <v>410</v>
      </c>
      <c r="E839" s="208">
        <v>1195.05</v>
      </c>
    </row>
    <row r="840" spans="1:5">
      <c r="A840" s="206">
        <v>43982</v>
      </c>
      <c r="B840" s="206" t="s">
        <v>1252</v>
      </c>
      <c r="C840" s="206" t="s">
        <v>409</v>
      </c>
      <c r="D840" s="206" t="s">
        <v>410</v>
      </c>
      <c r="E840" s="208">
        <v>11334.55</v>
      </c>
    </row>
    <row r="841" spans="1:5">
      <c r="A841" s="206">
        <v>43978</v>
      </c>
      <c r="B841" s="206" t="s">
        <v>1253</v>
      </c>
      <c r="C841" s="206" t="s">
        <v>409</v>
      </c>
      <c r="D841" s="206" t="s">
        <v>410</v>
      </c>
      <c r="E841" s="208">
        <v>1771.04</v>
      </c>
    </row>
    <row r="842" spans="1:5">
      <c r="A842" s="206">
        <v>11871</v>
      </c>
      <c r="B842" s="206" t="s">
        <v>1254</v>
      </c>
      <c r="C842" s="206" t="s">
        <v>409</v>
      </c>
      <c r="D842" s="206" t="s">
        <v>410</v>
      </c>
      <c r="E842" s="207">
        <v>443.87</v>
      </c>
    </row>
    <row r="843" spans="1:5">
      <c r="A843" s="206">
        <v>37105</v>
      </c>
      <c r="B843" s="206" t="s">
        <v>1255</v>
      </c>
      <c r="C843" s="206" t="s">
        <v>409</v>
      </c>
      <c r="D843" s="206" t="s">
        <v>410</v>
      </c>
      <c r="E843" s="208">
        <v>2731.15</v>
      </c>
    </row>
    <row r="844" spans="1:5">
      <c r="A844" s="206">
        <v>43980</v>
      </c>
      <c r="B844" s="206" t="s">
        <v>1256</v>
      </c>
      <c r="C844" s="206" t="s">
        <v>409</v>
      </c>
      <c r="D844" s="206" t="s">
        <v>410</v>
      </c>
      <c r="E844" s="208">
        <v>3401.36</v>
      </c>
    </row>
    <row r="845" spans="1:5">
      <c r="A845" s="206">
        <v>43979</v>
      </c>
      <c r="B845" s="206" t="s">
        <v>1257</v>
      </c>
      <c r="C845" s="206" t="s">
        <v>409</v>
      </c>
      <c r="D845" s="206" t="s">
        <v>410</v>
      </c>
      <c r="E845" s="207">
        <v>639.08000000000004</v>
      </c>
    </row>
    <row r="846" spans="1:5">
      <c r="A846" s="206">
        <v>11868</v>
      </c>
      <c r="B846" s="206" t="s">
        <v>1258</v>
      </c>
      <c r="C846" s="206" t="s">
        <v>409</v>
      </c>
      <c r="D846" s="206" t="s">
        <v>410</v>
      </c>
      <c r="E846" s="207">
        <v>618.04999999999995</v>
      </c>
    </row>
    <row r="847" spans="1:5">
      <c r="A847" s="206">
        <v>34636</v>
      </c>
      <c r="B847" s="206" t="s">
        <v>1259</v>
      </c>
      <c r="C847" s="206" t="s">
        <v>409</v>
      </c>
      <c r="D847" s="206" t="s">
        <v>417</v>
      </c>
      <c r="E847" s="207">
        <v>438.9</v>
      </c>
    </row>
    <row r="848" spans="1:5">
      <c r="A848" s="206">
        <v>34639</v>
      </c>
      <c r="B848" s="206" t="s">
        <v>1260</v>
      </c>
      <c r="C848" s="206" t="s">
        <v>409</v>
      </c>
      <c r="D848" s="206" t="s">
        <v>410</v>
      </c>
      <c r="E848" s="208">
        <v>1013.06</v>
      </c>
    </row>
    <row r="849" spans="1:5">
      <c r="A849" s="206">
        <v>34640</v>
      </c>
      <c r="B849" s="206" t="s">
        <v>1261</v>
      </c>
      <c r="C849" s="206" t="s">
        <v>409</v>
      </c>
      <c r="D849" s="206" t="s">
        <v>410</v>
      </c>
      <c r="E849" s="208">
        <v>1149.1600000000001</v>
      </c>
    </row>
    <row r="850" spans="1:5">
      <c r="A850" s="206">
        <v>43977</v>
      </c>
      <c r="B850" s="206" t="s">
        <v>1262</v>
      </c>
      <c r="C850" s="206" t="s">
        <v>409</v>
      </c>
      <c r="D850" s="206" t="s">
        <v>410</v>
      </c>
      <c r="E850" s="208">
        <v>1981.07</v>
      </c>
    </row>
    <row r="851" spans="1:5">
      <c r="A851" s="206">
        <v>34637</v>
      </c>
      <c r="B851" s="206" t="s">
        <v>1263</v>
      </c>
      <c r="C851" s="206" t="s">
        <v>409</v>
      </c>
      <c r="D851" s="206" t="s">
        <v>410</v>
      </c>
      <c r="E851" s="207">
        <v>265.42</v>
      </c>
    </row>
    <row r="852" spans="1:5">
      <c r="A852" s="206">
        <v>34638</v>
      </c>
      <c r="B852" s="206" t="s">
        <v>1264</v>
      </c>
      <c r="C852" s="206" t="s">
        <v>409</v>
      </c>
      <c r="D852" s="206" t="s">
        <v>410</v>
      </c>
      <c r="E852" s="207">
        <v>410.56</v>
      </c>
    </row>
    <row r="853" spans="1:5">
      <c r="A853" s="206">
        <v>34641</v>
      </c>
      <c r="B853" s="206" t="s">
        <v>1265</v>
      </c>
      <c r="C853" s="206" t="s">
        <v>409</v>
      </c>
      <c r="D853" s="206" t="s">
        <v>410</v>
      </c>
      <c r="E853" s="207">
        <v>107.25</v>
      </c>
    </row>
    <row r="854" spans="1:5">
      <c r="A854" s="206">
        <v>43434</v>
      </c>
      <c r="B854" s="206" t="s">
        <v>1266</v>
      </c>
      <c r="C854" s="206" t="s">
        <v>409</v>
      </c>
      <c r="D854" s="206" t="s">
        <v>410</v>
      </c>
      <c r="E854" s="207">
        <v>115.96</v>
      </c>
    </row>
    <row r="855" spans="1:5">
      <c r="A855" s="206">
        <v>43435</v>
      </c>
      <c r="B855" s="206" t="s">
        <v>1267</v>
      </c>
      <c r="C855" s="206" t="s">
        <v>409</v>
      </c>
      <c r="D855" s="206" t="s">
        <v>410</v>
      </c>
      <c r="E855" s="207">
        <v>212.6</v>
      </c>
    </row>
    <row r="856" spans="1:5">
      <c r="A856" s="206">
        <v>43436</v>
      </c>
      <c r="B856" s="206" t="s">
        <v>1268</v>
      </c>
      <c r="C856" s="206" t="s">
        <v>409</v>
      </c>
      <c r="D856" s="206" t="s">
        <v>410</v>
      </c>
      <c r="E856" s="207">
        <v>372.05</v>
      </c>
    </row>
    <row r="857" spans="1:5">
      <c r="A857" s="206">
        <v>43437</v>
      </c>
      <c r="B857" s="206" t="s">
        <v>1269</v>
      </c>
      <c r="C857" s="206" t="s">
        <v>409</v>
      </c>
      <c r="D857" s="206" t="s">
        <v>410</v>
      </c>
      <c r="E857" s="207">
        <v>674.53</v>
      </c>
    </row>
    <row r="858" spans="1:5">
      <c r="A858" s="206">
        <v>43438</v>
      </c>
      <c r="B858" s="206" t="s">
        <v>1270</v>
      </c>
      <c r="C858" s="206" t="s">
        <v>409</v>
      </c>
      <c r="D858" s="206" t="s">
        <v>410</v>
      </c>
      <c r="E858" s="208">
        <v>1207.98</v>
      </c>
    </row>
    <row r="859" spans="1:5">
      <c r="A859" s="206">
        <v>41627</v>
      </c>
      <c r="B859" s="206" t="s">
        <v>1271</v>
      </c>
      <c r="C859" s="206" t="s">
        <v>409</v>
      </c>
      <c r="D859" s="206" t="s">
        <v>410</v>
      </c>
      <c r="E859" s="207">
        <v>178.78</v>
      </c>
    </row>
    <row r="860" spans="1:5">
      <c r="A860" s="206">
        <v>41628</v>
      </c>
      <c r="B860" s="206" t="s">
        <v>1272</v>
      </c>
      <c r="C860" s="206" t="s">
        <v>409</v>
      </c>
      <c r="D860" s="206" t="s">
        <v>410</v>
      </c>
      <c r="E860" s="207">
        <v>328.57</v>
      </c>
    </row>
    <row r="861" spans="1:5">
      <c r="A861" s="206">
        <v>41629</v>
      </c>
      <c r="B861" s="206" t="s">
        <v>1273</v>
      </c>
      <c r="C861" s="206" t="s">
        <v>409</v>
      </c>
      <c r="D861" s="206" t="s">
        <v>410</v>
      </c>
      <c r="E861" s="207">
        <v>417.47</v>
      </c>
    </row>
    <row r="862" spans="1:5">
      <c r="A862" s="206">
        <v>43429</v>
      </c>
      <c r="B862" s="206" t="s">
        <v>1274</v>
      </c>
      <c r="C862" s="206" t="s">
        <v>409</v>
      </c>
      <c r="D862" s="206" t="s">
        <v>410</v>
      </c>
      <c r="E862" s="207">
        <v>92.5</v>
      </c>
    </row>
    <row r="863" spans="1:5">
      <c r="A863" s="206">
        <v>43430</v>
      </c>
      <c r="B863" s="206" t="s">
        <v>1275</v>
      </c>
      <c r="C863" s="206" t="s">
        <v>409</v>
      </c>
      <c r="D863" s="206" t="s">
        <v>410</v>
      </c>
      <c r="E863" s="207">
        <v>153.65</v>
      </c>
    </row>
    <row r="864" spans="1:5">
      <c r="A864" s="206">
        <v>43431</v>
      </c>
      <c r="B864" s="206" t="s">
        <v>1276</v>
      </c>
      <c r="C864" s="206" t="s">
        <v>409</v>
      </c>
      <c r="D864" s="206" t="s">
        <v>410</v>
      </c>
      <c r="E864" s="207">
        <v>297.64</v>
      </c>
    </row>
    <row r="865" spans="1:5">
      <c r="A865" s="206">
        <v>43432</v>
      </c>
      <c r="B865" s="206" t="s">
        <v>1277</v>
      </c>
      <c r="C865" s="206" t="s">
        <v>409</v>
      </c>
      <c r="D865" s="206" t="s">
        <v>410</v>
      </c>
      <c r="E865" s="207">
        <v>618.48</v>
      </c>
    </row>
    <row r="866" spans="1:5">
      <c r="A866" s="206">
        <v>43433</v>
      </c>
      <c r="B866" s="206" t="s">
        <v>1278</v>
      </c>
      <c r="C866" s="206" t="s">
        <v>409</v>
      </c>
      <c r="D866" s="206" t="s">
        <v>410</v>
      </c>
      <c r="E866" s="207">
        <v>975.08</v>
      </c>
    </row>
    <row r="867" spans="1:5">
      <c r="A867" s="206">
        <v>43094</v>
      </c>
      <c r="B867" s="206" t="s">
        <v>1279</v>
      </c>
      <c r="C867" s="206" t="s">
        <v>409</v>
      </c>
      <c r="D867" s="206" t="s">
        <v>410</v>
      </c>
      <c r="E867" s="207">
        <v>294.95</v>
      </c>
    </row>
    <row r="868" spans="1:5">
      <c r="A868" s="206">
        <v>43093</v>
      </c>
      <c r="B868" s="206" t="s">
        <v>1280</v>
      </c>
      <c r="C868" s="206" t="s">
        <v>409</v>
      </c>
      <c r="D868" s="206" t="s">
        <v>410</v>
      </c>
      <c r="E868" s="207">
        <v>313.44</v>
      </c>
    </row>
    <row r="869" spans="1:5">
      <c r="A869" s="206">
        <v>1030</v>
      </c>
      <c r="B869" s="206" t="s">
        <v>1281</v>
      </c>
      <c r="C869" s="206" t="s">
        <v>409</v>
      </c>
      <c r="D869" s="206" t="s">
        <v>417</v>
      </c>
      <c r="E869" s="207">
        <v>48.48</v>
      </c>
    </row>
    <row r="870" spans="1:5">
      <c r="A870" s="206">
        <v>11694</v>
      </c>
      <c r="B870" s="206" t="s">
        <v>1282</v>
      </c>
      <c r="C870" s="206" t="s">
        <v>409</v>
      </c>
      <c r="D870" s="206" t="s">
        <v>410</v>
      </c>
      <c r="E870" s="208">
        <v>1071.6600000000001</v>
      </c>
    </row>
    <row r="871" spans="1:5">
      <c r="A871" s="206">
        <v>11881</v>
      </c>
      <c r="B871" s="206" t="s">
        <v>1283</v>
      </c>
      <c r="C871" s="206" t="s">
        <v>409</v>
      </c>
      <c r="D871" s="206" t="s">
        <v>410</v>
      </c>
      <c r="E871" s="207">
        <v>164.28</v>
      </c>
    </row>
    <row r="872" spans="1:5">
      <c r="A872" s="206">
        <v>35277</v>
      </c>
      <c r="B872" s="206" t="s">
        <v>1284</v>
      </c>
      <c r="C872" s="206" t="s">
        <v>409</v>
      </c>
      <c r="D872" s="206" t="s">
        <v>410</v>
      </c>
      <c r="E872" s="207">
        <v>354.24</v>
      </c>
    </row>
    <row r="873" spans="1:5">
      <c r="A873" s="206">
        <v>10521</v>
      </c>
      <c r="B873" s="206" t="s">
        <v>1285</v>
      </c>
      <c r="C873" s="206" t="s">
        <v>409</v>
      </c>
      <c r="D873" s="206" t="s">
        <v>410</v>
      </c>
      <c r="E873" s="207">
        <v>333.13</v>
      </c>
    </row>
    <row r="874" spans="1:5">
      <c r="A874" s="206">
        <v>10885</v>
      </c>
      <c r="B874" s="206" t="s">
        <v>1286</v>
      </c>
      <c r="C874" s="206" t="s">
        <v>409</v>
      </c>
      <c r="D874" s="206" t="s">
        <v>410</v>
      </c>
      <c r="E874" s="207">
        <v>421.37</v>
      </c>
    </row>
    <row r="875" spans="1:5">
      <c r="A875" s="206">
        <v>20962</v>
      </c>
      <c r="B875" s="206" t="s">
        <v>1287</v>
      </c>
      <c r="C875" s="206" t="s">
        <v>409</v>
      </c>
      <c r="D875" s="206" t="s">
        <v>417</v>
      </c>
      <c r="E875" s="207">
        <v>349</v>
      </c>
    </row>
    <row r="876" spans="1:5">
      <c r="A876" s="206">
        <v>20963</v>
      </c>
      <c r="B876" s="206" t="s">
        <v>1288</v>
      </c>
      <c r="C876" s="206" t="s">
        <v>409</v>
      </c>
      <c r="D876" s="206" t="s">
        <v>410</v>
      </c>
      <c r="E876" s="207">
        <v>426.33</v>
      </c>
    </row>
    <row r="877" spans="1:5">
      <c r="A877" s="206">
        <v>34643</v>
      </c>
      <c r="B877" s="206" t="s">
        <v>1289</v>
      </c>
      <c r="C877" s="206" t="s">
        <v>409</v>
      </c>
      <c r="D877" s="206" t="s">
        <v>410</v>
      </c>
      <c r="E877" s="207">
        <v>40.79</v>
      </c>
    </row>
    <row r="878" spans="1:5">
      <c r="A878" s="206">
        <v>41480</v>
      </c>
      <c r="B878" s="206" t="s">
        <v>1290</v>
      </c>
      <c r="C878" s="206" t="s">
        <v>409</v>
      </c>
      <c r="D878" s="206" t="s">
        <v>410</v>
      </c>
      <c r="E878" s="207">
        <v>47.3</v>
      </c>
    </row>
    <row r="879" spans="1:5">
      <c r="A879" s="206">
        <v>41474</v>
      </c>
      <c r="B879" s="206" t="s">
        <v>1291</v>
      </c>
      <c r="C879" s="206" t="s">
        <v>409</v>
      </c>
      <c r="D879" s="206" t="s">
        <v>410</v>
      </c>
      <c r="E879" s="207">
        <v>75.56</v>
      </c>
    </row>
    <row r="880" spans="1:5">
      <c r="A880" s="206">
        <v>41475</v>
      </c>
      <c r="B880" s="206" t="s">
        <v>1292</v>
      </c>
      <c r="C880" s="206" t="s">
        <v>409</v>
      </c>
      <c r="D880" s="206" t="s">
        <v>410</v>
      </c>
      <c r="E880" s="207">
        <v>64.47</v>
      </c>
    </row>
    <row r="881" spans="1:5">
      <c r="A881" s="206">
        <v>41476</v>
      </c>
      <c r="B881" s="206" t="s">
        <v>1293</v>
      </c>
      <c r="C881" s="206" t="s">
        <v>409</v>
      </c>
      <c r="D881" s="206" t="s">
        <v>410</v>
      </c>
      <c r="E881" s="207">
        <v>141.16999999999999</v>
      </c>
    </row>
    <row r="882" spans="1:5">
      <c r="A882" s="206">
        <v>2555</v>
      </c>
      <c r="B882" s="206" t="s">
        <v>1294</v>
      </c>
      <c r="C882" s="206" t="s">
        <v>409</v>
      </c>
      <c r="D882" s="206" t="s">
        <v>410</v>
      </c>
      <c r="E882" s="207">
        <v>1.83</v>
      </c>
    </row>
    <row r="883" spans="1:5">
      <c r="A883" s="206">
        <v>2556</v>
      </c>
      <c r="B883" s="206" t="s">
        <v>1295</v>
      </c>
      <c r="C883" s="206" t="s">
        <v>409</v>
      </c>
      <c r="D883" s="206" t="s">
        <v>410</v>
      </c>
      <c r="E883" s="207">
        <v>1.89</v>
      </c>
    </row>
    <row r="884" spans="1:5">
      <c r="A884" s="206">
        <v>2557</v>
      </c>
      <c r="B884" s="206" t="s">
        <v>1296</v>
      </c>
      <c r="C884" s="206" t="s">
        <v>409</v>
      </c>
      <c r="D884" s="206" t="s">
        <v>410</v>
      </c>
      <c r="E884" s="207">
        <v>3.99</v>
      </c>
    </row>
    <row r="885" spans="1:5">
      <c r="A885" s="206">
        <v>10569</v>
      </c>
      <c r="B885" s="206" t="s">
        <v>1297</v>
      </c>
      <c r="C885" s="206" t="s">
        <v>409</v>
      </c>
      <c r="D885" s="206" t="s">
        <v>410</v>
      </c>
      <c r="E885" s="207">
        <v>3.99</v>
      </c>
    </row>
    <row r="886" spans="1:5">
      <c r="A886" s="206">
        <v>39810</v>
      </c>
      <c r="B886" s="206" t="s">
        <v>1298</v>
      </c>
      <c r="C886" s="206" t="s">
        <v>409</v>
      </c>
      <c r="D886" s="206" t="s">
        <v>410</v>
      </c>
      <c r="E886" s="207">
        <v>39.799999999999997</v>
      </c>
    </row>
    <row r="887" spans="1:5">
      <c r="A887" s="206">
        <v>39811</v>
      </c>
      <c r="B887" s="206" t="s">
        <v>1299</v>
      </c>
      <c r="C887" s="206" t="s">
        <v>409</v>
      </c>
      <c r="D887" s="206" t="s">
        <v>410</v>
      </c>
      <c r="E887" s="207">
        <v>48.69</v>
      </c>
    </row>
    <row r="888" spans="1:5">
      <c r="A888" s="206">
        <v>39812</v>
      </c>
      <c r="B888" s="206" t="s">
        <v>1300</v>
      </c>
      <c r="C888" s="206" t="s">
        <v>409</v>
      </c>
      <c r="D888" s="206" t="s">
        <v>410</v>
      </c>
      <c r="E888" s="207">
        <v>80.05</v>
      </c>
    </row>
    <row r="889" spans="1:5">
      <c r="A889" s="206">
        <v>43096</v>
      </c>
      <c r="B889" s="206" t="s">
        <v>1301</v>
      </c>
      <c r="C889" s="206" t="s">
        <v>409</v>
      </c>
      <c r="D889" s="206" t="s">
        <v>410</v>
      </c>
      <c r="E889" s="207">
        <v>265.36</v>
      </c>
    </row>
    <row r="890" spans="1:5">
      <c r="A890" s="206">
        <v>43102</v>
      </c>
      <c r="B890" s="206" t="s">
        <v>1302</v>
      </c>
      <c r="C890" s="206" t="s">
        <v>409</v>
      </c>
      <c r="D890" s="206" t="s">
        <v>410</v>
      </c>
      <c r="E890" s="207">
        <v>161.35</v>
      </c>
    </row>
    <row r="891" spans="1:5">
      <c r="A891" s="206">
        <v>43103</v>
      </c>
      <c r="B891" s="206" t="s">
        <v>1303</v>
      </c>
      <c r="C891" s="206" t="s">
        <v>409</v>
      </c>
      <c r="D891" s="206" t="s">
        <v>410</v>
      </c>
      <c r="E891" s="207">
        <v>237.59</v>
      </c>
    </row>
    <row r="892" spans="1:5">
      <c r="A892" s="206">
        <v>43098</v>
      </c>
      <c r="B892" s="206" t="s">
        <v>1304</v>
      </c>
      <c r="C892" s="206" t="s">
        <v>409</v>
      </c>
      <c r="D892" s="206" t="s">
        <v>410</v>
      </c>
      <c r="E892" s="207">
        <v>89.88</v>
      </c>
    </row>
    <row r="893" spans="1:5">
      <c r="A893" s="206">
        <v>43097</v>
      </c>
      <c r="B893" s="206" t="s">
        <v>1305</v>
      </c>
      <c r="C893" s="206" t="s">
        <v>409</v>
      </c>
      <c r="D893" s="206" t="s">
        <v>410</v>
      </c>
      <c r="E893" s="207">
        <v>53.25</v>
      </c>
    </row>
    <row r="894" spans="1:5">
      <c r="A894" s="206">
        <v>43104</v>
      </c>
      <c r="B894" s="206" t="s">
        <v>1306</v>
      </c>
      <c r="C894" s="206" t="s">
        <v>409</v>
      </c>
      <c r="D894" s="206" t="s">
        <v>410</v>
      </c>
      <c r="E894" s="207">
        <v>629.92999999999995</v>
      </c>
    </row>
    <row r="895" spans="1:5">
      <c r="A895" s="206">
        <v>39771</v>
      </c>
      <c r="B895" s="206" t="s">
        <v>1307</v>
      </c>
      <c r="C895" s="206" t="s">
        <v>409</v>
      </c>
      <c r="D895" s="206" t="s">
        <v>410</v>
      </c>
      <c r="E895" s="207">
        <v>38.380000000000003</v>
      </c>
    </row>
    <row r="896" spans="1:5">
      <c r="A896" s="206">
        <v>39772</v>
      </c>
      <c r="B896" s="206" t="s">
        <v>1308</v>
      </c>
      <c r="C896" s="206" t="s">
        <v>409</v>
      </c>
      <c r="D896" s="206" t="s">
        <v>410</v>
      </c>
      <c r="E896" s="207">
        <v>75.430000000000007</v>
      </c>
    </row>
    <row r="897" spans="1:5">
      <c r="A897" s="206">
        <v>39773</v>
      </c>
      <c r="B897" s="206" t="s">
        <v>1309</v>
      </c>
      <c r="C897" s="206" t="s">
        <v>409</v>
      </c>
      <c r="D897" s="206" t="s">
        <v>410</v>
      </c>
      <c r="E897" s="207">
        <v>121.24</v>
      </c>
    </row>
    <row r="898" spans="1:5">
      <c r="A898" s="206">
        <v>39774</v>
      </c>
      <c r="B898" s="206" t="s">
        <v>1310</v>
      </c>
      <c r="C898" s="206" t="s">
        <v>409</v>
      </c>
      <c r="D898" s="206" t="s">
        <v>410</v>
      </c>
      <c r="E898" s="207">
        <v>181.35</v>
      </c>
    </row>
    <row r="899" spans="1:5">
      <c r="A899" s="206">
        <v>39775</v>
      </c>
      <c r="B899" s="206" t="s">
        <v>1311</v>
      </c>
      <c r="C899" s="206" t="s">
        <v>409</v>
      </c>
      <c r="D899" s="206" t="s">
        <v>410</v>
      </c>
      <c r="E899" s="207">
        <v>242.04</v>
      </c>
    </row>
    <row r="900" spans="1:5">
      <c r="A900" s="206">
        <v>39776</v>
      </c>
      <c r="B900" s="206" t="s">
        <v>1312</v>
      </c>
      <c r="C900" s="206" t="s">
        <v>409</v>
      </c>
      <c r="D900" s="206" t="s">
        <v>410</v>
      </c>
      <c r="E900" s="207">
        <v>292.51</v>
      </c>
    </row>
    <row r="901" spans="1:5">
      <c r="A901" s="206">
        <v>39777</v>
      </c>
      <c r="B901" s="206" t="s">
        <v>1313</v>
      </c>
      <c r="C901" s="206" t="s">
        <v>409</v>
      </c>
      <c r="D901" s="206" t="s">
        <v>410</v>
      </c>
      <c r="E901" s="207">
        <v>370.75</v>
      </c>
    </row>
    <row r="902" spans="1:5">
      <c r="A902" s="206">
        <v>20254</v>
      </c>
      <c r="B902" s="206" t="s">
        <v>1314</v>
      </c>
      <c r="C902" s="206" t="s">
        <v>409</v>
      </c>
      <c r="D902" s="206" t="s">
        <v>410</v>
      </c>
      <c r="E902" s="207">
        <v>26.91</v>
      </c>
    </row>
    <row r="903" spans="1:5">
      <c r="A903" s="206">
        <v>20253</v>
      </c>
      <c r="B903" s="206" t="s">
        <v>1315</v>
      </c>
      <c r="C903" s="206" t="s">
        <v>409</v>
      </c>
      <c r="D903" s="206" t="s">
        <v>410</v>
      </c>
      <c r="E903" s="207">
        <v>88.36</v>
      </c>
    </row>
    <row r="904" spans="1:5">
      <c r="A904" s="206">
        <v>11247</v>
      </c>
      <c r="B904" s="206" t="s">
        <v>1316</v>
      </c>
      <c r="C904" s="206" t="s">
        <v>409</v>
      </c>
      <c r="D904" s="206" t="s">
        <v>410</v>
      </c>
      <c r="E904" s="208">
        <v>1699.14</v>
      </c>
    </row>
    <row r="905" spans="1:5">
      <c r="A905" s="206">
        <v>11250</v>
      </c>
      <c r="B905" s="206" t="s">
        <v>1317</v>
      </c>
      <c r="C905" s="206" t="s">
        <v>409</v>
      </c>
      <c r="D905" s="206" t="s">
        <v>410</v>
      </c>
      <c r="E905" s="207">
        <v>73.150000000000006</v>
      </c>
    </row>
    <row r="906" spans="1:5">
      <c r="A906" s="206">
        <v>11249</v>
      </c>
      <c r="B906" s="206" t="s">
        <v>1318</v>
      </c>
      <c r="C906" s="206" t="s">
        <v>409</v>
      </c>
      <c r="D906" s="206" t="s">
        <v>410</v>
      </c>
      <c r="E906" s="208">
        <v>3319.02</v>
      </c>
    </row>
    <row r="907" spans="1:5">
      <c r="A907" s="206">
        <v>11251</v>
      </c>
      <c r="B907" s="206" t="s">
        <v>1319</v>
      </c>
      <c r="C907" s="206" t="s">
        <v>409</v>
      </c>
      <c r="D907" s="206" t="s">
        <v>410</v>
      </c>
      <c r="E907" s="207">
        <v>162.03</v>
      </c>
    </row>
    <row r="908" spans="1:5">
      <c r="A908" s="206">
        <v>11253</v>
      </c>
      <c r="B908" s="206" t="s">
        <v>1320</v>
      </c>
      <c r="C908" s="206" t="s">
        <v>409</v>
      </c>
      <c r="D908" s="206" t="s">
        <v>410</v>
      </c>
      <c r="E908" s="207">
        <v>268.5</v>
      </c>
    </row>
    <row r="909" spans="1:5">
      <c r="A909" s="206">
        <v>11255</v>
      </c>
      <c r="B909" s="206" t="s">
        <v>1321</v>
      </c>
      <c r="C909" s="206" t="s">
        <v>409</v>
      </c>
      <c r="D909" s="206" t="s">
        <v>410</v>
      </c>
      <c r="E909" s="207">
        <v>401.41</v>
      </c>
    </row>
    <row r="910" spans="1:5">
      <c r="A910" s="206">
        <v>14055</v>
      </c>
      <c r="B910" s="206" t="s">
        <v>1322</v>
      </c>
      <c r="C910" s="206" t="s">
        <v>409</v>
      </c>
      <c r="D910" s="206" t="s">
        <v>410</v>
      </c>
      <c r="E910" s="207">
        <v>807.49</v>
      </c>
    </row>
    <row r="911" spans="1:5">
      <c r="A911" s="206">
        <v>11256</v>
      </c>
      <c r="B911" s="206" t="s">
        <v>1323</v>
      </c>
      <c r="C911" s="206" t="s">
        <v>409</v>
      </c>
      <c r="D911" s="206" t="s">
        <v>410</v>
      </c>
      <c r="E911" s="207">
        <v>502.8</v>
      </c>
    </row>
    <row r="912" spans="1:5">
      <c r="A912" s="206">
        <v>1872</v>
      </c>
      <c r="B912" s="206" t="s">
        <v>1324</v>
      </c>
      <c r="C912" s="206" t="s">
        <v>409</v>
      </c>
      <c r="D912" s="206" t="s">
        <v>410</v>
      </c>
      <c r="E912" s="207">
        <v>2.62</v>
      </c>
    </row>
    <row r="913" spans="1:5">
      <c r="A913" s="206">
        <v>1873</v>
      </c>
      <c r="B913" s="206" t="s">
        <v>1325</v>
      </c>
      <c r="C913" s="206" t="s">
        <v>409</v>
      </c>
      <c r="D913" s="206" t="s">
        <v>410</v>
      </c>
      <c r="E913" s="207">
        <v>5.21</v>
      </c>
    </row>
    <row r="914" spans="1:5">
      <c r="A914" s="206">
        <v>39693</v>
      </c>
      <c r="B914" s="206" t="s">
        <v>1326</v>
      </c>
      <c r="C914" s="206" t="s">
        <v>409</v>
      </c>
      <c r="D914" s="206" t="s">
        <v>410</v>
      </c>
      <c r="E914" s="208">
        <v>3157.85</v>
      </c>
    </row>
    <row r="915" spans="1:5">
      <c r="A915" s="206">
        <v>39692</v>
      </c>
      <c r="B915" s="206" t="s">
        <v>1327</v>
      </c>
      <c r="C915" s="206" t="s">
        <v>409</v>
      </c>
      <c r="D915" s="206" t="s">
        <v>410</v>
      </c>
      <c r="E915" s="208">
        <v>1010.44</v>
      </c>
    </row>
    <row r="916" spans="1:5">
      <c r="A916" s="206">
        <v>1062</v>
      </c>
      <c r="B916" s="206" t="s">
        <v>1328</v>
      </c>
      <c r="C916" s="206" t="s">
        <v>409</v>
      </c>
      <c r="D916" s="206" t="s">
        <v>410</v>
      </c>
      <c r="E916" s="207">
        <v>320.23</v>
      </c>
    </row>
    <row r="917" spans="1:5">
      <c r="A917" s="206">
        <v>39686</v>
      </c>
      <c r="B917" s="206" t="s">
        <v>1329</v>
      </c>
      <c r="C917" s="206" t="s">
        <v>409</v>
      </c>
      <c r="D917" s="206" t="s">
        <v>410</v>
      </c>
      <c r="E917" s="207">
        <v>518.51</v>
      </c>
    </row>
    <row r="918" spans="1:5">
      <c r="A918" s="206">
        <v>43095</v>
      </c>
      <c r="B918" s="206" t="s">
        <v>1330</v>
      </c>
      <c r="C918" s="206" t="s">
        <v>409</v>
      </c>
      <c r="D918" s="206" t="s">
        <v>410</v>
      </c>
      <c r="E918" s="207">
        <v>174.86</v>
      </c>
    </row>
    <row r="919" spans="1:5">
      <c r="A919" s="206">
        <v>1871</v>
      </c>
      <c r="B919" s="206" t="s">
        <v>1331</v>
      </c>
      <c r="C919" s="206" t="s">
        <v>409</v>
      </c>
      <c r="D919" s="206" t="s">
        <v>410</v>
      </c>
      <c r="E919" s="207">
        <v>4.6900000000000004</v>
      </c>
    </row>
    <row r="920" spans="1:5">
      <c r="A920" s="206">
        <v>12001</v>
      </c>
      <c r="B920" s="206" t="s">
        <v>1332</v>
      </c>
      <c r="C920" s="206" t="s">
        <v>409</v>
      </c>
      <c r="D920" s="206" t="s">
        <v>410</v>
      </c>
      <c r="E920" s="207">
        <v>6.78</v>
      </c>
    </row>
    <row r="921" spans="1:5">
      <c r="A921" s="206">
        <v>11882</v>
      </c>
      <c r="B921" s="206" t="s">
        <v>1333</v>
      </c>
      <c r="C921" s="206" t="s">
        <v>409</v>
      </c>
      <c r="D921" s="206" t="s">
        <v>410</v>
      </c>
      <c r="E921" s="207">
        <v>117.89</v>
      </c>
    </row>
    <row r="922" spans="1:5">
      <c r="A922" s="206">
        <v>1068</v>
      </c>
      <c r="B922" s="206" t="s">
        <v>1334</v>
      </c>
      <c r="C922" s="206" t="s">
        <v>409</v>
      </c>
      <c r="D922" s="206" t="s">
        <v>410</v>
      </c>
      <c r="E922" s="208">
        <v>2112.2199999999998</v>
      </c>
    </row>
    <row r="923" spans="1:5">
      <c r="A923" s="206">
        <v>39690</v>
      </c>
      <c r="B923" s="206" t="s">
        <v>1335</v>
      </c>
      <c r="C923" s="206" t="s">
        <v>409</v>
      </c>
      <c r="D923" s="206" t="s">
        <v>410</v>
      </c>
      <c r="E923" s="208">
        <v>3543.61</v>
      </c>
    </row>
    <row r="924" spans="1:5">
      <c r="A924" s="206">
        <v>39691</v>
      </c>
      <c r="B924" s="206" t="s">
        <v>1336</v>
      </c>
      <c r="C924" s="206" t="s">
        <v>409</v>
      </c>
      <c r="D924" s="206" t="s">
        <v>410</v>
      </c>
      <c r="E924" s="208">
        <v>4456.87</v>
      </c>
    </row>
    <row r="925" spans="1:5">
      <c r="A925" s="206">
        <v>39808</v>
      </c>
      <c r="B925" s="206" t="s">
        <v>1337</v>
      </c>
      <c r="C925" s="206" t="s">
        <v>409</v>
      </c>
      <c r="D925" s="206" t="s">
        <v>410</v>
      </c>
      <c r="E925" s="207">
        <v>91.29</v>
      </c>
    </row>
    <row r="926" spans="1:5">
      <c r="A926" s="206">
        <v>39809</v>
      </c>
      <c r="B926" s="206" t="s">
        <v>1338</v>
      </c>
      <c r="C926" s="206" t="s">
        <v>409</v>
      </c>
      <c r="D926" s="206" t="s">
        <v>410</v>
      </c>
      <c r="E926" s="207">
        <v>216.53</v>
      </c>
    </row>
    <row r="927" spans="1:5">
      <c r="A927" s="206">
        <v>43439</v>
      </c>
      <c r="B927" s="206" t="s">
        <v>1339</v>
      </c>
      <c r="C927" s="206" t="s">
        <v>409</v>
      </c>
      <c r="D927" s="206" t="s">
        <v>410</v>
      </c>
      <c r="E927" s="207">
        <v>541.16999999999996</v>
      </c>
    </row>
    <row r="928" spans="1:5">
      <c r="A928" s="206">
        <v>5103</v>
      </c>
      <c r="B928" s="206" t="s">
        <v>1340</v>
      </c>
      <c r="C928" s="206" t="s">
        <v>409</v>
      </c>
      <c r="D928" s="206" t="s">
        <v>410</v>
      </c>
      <c r="E928" s="207">
        <v>22.42</v>
      </c>
    </row>
    <row r="929" spans="1:5">
      <c r="A929" s="206">
        <v>11880</v>
      </c>
      <c r="B929" s="206" t="s">
        <v>1341</v>
      </c>
      <c r="C929" s="206" t="s">
        <v>409</v>
      </c>
      <c r="D929" s="206" t="s">
        <v>410</v>
      </c>
      <c r="E929" s="207">
        <v>94.32</v>
      </c>
    </row>
    <row r="930" spans="1:5">
      <c r="A930" s="206">
        <v>11714</v>
      </c>
      <c r="B930" s="206" t="s">
        <v>1342</v>
      </c>
      <c r="C930" s="206" t="s">
        <v>409</v>
      </c>
      <c r="D930" s="206" t="s">
        <v>410</v>
      </c>
      <c r="E930" s="207">
        <v>64.260000000000005</v>
      </c>
    </row>
    <row r="931" spans="1:5">
      <c r="A931" s="206">
        <v>11712</v>
      </c>
      <c r="B931" s="206" t="s">
        <v>1343</v>
      </c>
      <c r="C931" s="206" t="s">
        <v>409</v>
      </c>
      <c r="D931" s="206" t="s">
        <v>417</v>
      </c>
      <c r="E931" s="207">
        <v>41.96</v>
      </c>
    </row>
    <row r="932" spans="1:5">
      <c r="A932" s="206">
        <v>11717</v>
      </c>
      <c r="B932" s="206" t="s">
        <v>1344</v>
      </c>
      <c r="C932" s="206" t="s">
        <v>409</v>
      </c>
      <c r="D932" s="206" t="s">
        <v>410</v>
      </c>
      <c r="E932" s="207">
        <v>50.58</v>
      </c>
    </row>
    <row r="933" spans="1:5">
      <c r="A933" s="206">
        <v>1106</v>
      </c>
      <c r="B933" s="206" t="s">
        <v>1345</v>
      </c>
      <c r="C933" s="206" t="s">
        <v>460</v>
      </c>
      <c r="D933" s="206" t="s">
        <v>417</v>
      </c>
      <c r="E933" s="207">
        <v>1</v>
      </c>
    </row>
    <row r="934" spans="1:5">
      <c r="A934" s="206">
        <v>11161</v>
      </c>
      <c r="B934" s="206" t="s">
        <v>1346</v>
      </c>
      <c r="C934" s="206" t="s">
        <v>460</v>
      </c>
      <c r="D934" s="206" t="s">
        <v>410</v>
      </c>
      <c r="E934" s="207">
        <v>1.67</v>
      </c>
    </row>
    <row r="935" spans="1:5">
      <c r="A935" s="206">
        <v>1107</v>
      </c>
      <c r="B935" s="206" t="s">
        <v>1347</v>
      </c>
      <c r="C935" s="206" t="s">
        <v>460</v>
      </c>
      <c r="D935" s="206" t="s">
        <v>410</v>
      </c>
      <c r="E935" s="207">
        <v>0.85</v>
      </c>
    </row>
    <row r="936" spans="1:5">
      <c r="A936" s="206">
        <v>44479</v>
      </c>
      <c r="B936" s="206" t="s">
        <v>1348</v>
      </c>
      <c r="C936" s="206" t="s">
        <v>460</v>
      </c>
      <c r="D936" s="206" t="s">
        <v>410</v>
      </c>
      <c r="E936" s="207">
        <v>0.2</v>
      </c>
    </row>
    <row r="937" spans="1:5">
      <c r="A937" s="206">
        <v>41068</v>
      </c>
      <c r="B937" s="206" t="s">
        <v>1349</v>
      </c>
      <c r="C937" s="206" t="s">
        <v>562</v>
      </c>
      <c r="D937" s="206" t="s">
        <v>410</v>
      </c>
      <c r="E937" s="208">
        <v>2600.58</v>
      </c>
    </row>
    <row r="938" spans="1:5">
      <c r="A938" s="206">
        <v>4759</v>
      </c>
      <c r="B938" s="206" t="s">
        <v>1350</v>
      </c>
      <c r="C938" s="206" t="s">
        <v>560</v>
      </c>
      <c r="D938" s="206" t="s">
        <v>410</v>
      </c>
      <c r="E938" s="207">
        <v>14.74</v>
      </c>
    </row>
    <row r="939" spans="1:5">
      <c r="A939" s="206">
        <v>12618</v>
      </c>
      <c r="B939" s="206" t="s">
        <v>1351</v>
      </c>
      <c r="C939" s="206" t="s">
        <v>409</v>
      </c>
      <c r="D939" s="206" t="s">
        <v>410</v>
      </c>
      <c r="E939" s="207">
        <v>186.54</v>
      </c>
    </row>
    <row r="940" spans="1:5">
      <c r="A940" s="206">
        <v>1108</v>
      </c>
      <c r="B940" s="206" t="s">
        <v>1352</v>
      </c>
      <c r="C940" s="206" t="s">
        <v>456</v>
      </c>
      <c r="D940" s="206" t="s">
        <v>410</v>
      </c>
      <c r="E940" s="207">
        <v>34.44</v>
      </c>
    </row>
    <row r="941" spans="1:5">
      <c r="A941" s="206">
        <v>1117</v>
      </c>
      <c r="B941" s="206" t="s">
        <v>1353</v>
      </c>
      <c r="C941" s="206" t="s">
        <v>456</v>
      </c>
      <c r="D941" s="206" t="s">
        <v>410</v>
      </c>
      <c r="E941" s="207">
        <v>34.72</v>
      </c>
    </row>
    <row r="942" spans="1:5">
      <c r="A942" s="206">
        <v>1118</v>
      </c>
      <c r="B942" s="206" t="s">
        <v>1354</v>
      </c>
      <c r="C942" s="206" t="s">
        <v>456</v>
      </c>
      <c r="D942" s="206" t="s">
        <v>410</v>
      </c>
      <c r="E942" s="207">
        <v>41.03</v>
      </c>
    </row>
    <row r="943" spans="1:5">
      <c r="A943" s="206">
        <v>1110</v>
      </c>
      <c r="B943" s="206" t="s">
        <v>1355</v>
      </c>
      <c r="C943" s="206" t="s">
        <v>456</v>
      </c>
      <c r="D943" s="206" t="s">
        <v>410</v>
      </c>
      <c r="E943" s="207">
        <v>41.03</v>
      </c>
    </row>
    <row r="944" spans="1:5">
      <c r="A944" s="206">
        <v>40784</v>
      </c>
      <c r="B944" s="206" t="s">
        <v>1356</v>
      </c>
      <c r="C944" s="206" t="s">
        <v>456</v>
      </c>
      <c r="D944" s="206" t="s">
        <v>410</v>
      </c>
      <c r="E944" s="207">
        <v>113.17</v>
      </c>
    </row>
    <row r="945" spans="1:5">
      <c r="A945" s="206">
        <v>40782</v>
      </c>
      <c r="B945" s="206" t="s">
        <v>1357</v>
      </c>
      <c r="C945" s="206" t="s">
        <v>456</v>
      </c>
      <c r="D945" s="206" t="s">
        <v>410</v>
      </c>
      <c r="E945" s="207">
        <v>44.41</v>
      </c>
    </row>
    <row r="946" spans="1:5">
      <c r="A946" s="206">
        <v>40783</v>
      </c>
      <c r="B946" s="206" t="s">
        <v>1358</v>
      </c>
      <c r="C946" s="206" t="s">
        <v>456</v>
      </c>
      <c r="D946" s="206" t="s">
        <v>410</v>
      </c>
      <c r="E946" s="207">
        <v>57.85</v>
      </c>
    </row>
    <row r="947" spans="1:5">
      <c r="A947" s="206">
        <v>1109</v>
      </c>
      <c r="B947" s="206" t="s">
        <v>1359</v>
      </c>
      <c r="C947" s="206" t="s">
        <v>456</v>
      </c>
      <c r="D947" s="206" t="s">
        <v>410</v>
      </c>
      <c r="E947" s="207">
        <v>34.44</v>
      </c>
    </row>
    <row r="948" spans="1:5">
      <c r="A948" s="206">
        <v>1119</v>
      </c>
      <c r="B948" s="206" t="s">
        <v>1360</v>
      </c>
      <c r="C948" s="206" t="s">
        <v>456</v>
      </c>
      <c r="D948" s="206" t="s">
        <v>410</v>
      </c>
      <c r="E948" s="207">
        <v>22.2</v>
      </c>
    </row>
    <row r="949" spans="1:5">
      <c r="A949" s="206">
        <v>13115</v>
      </c>
      <c r="B949" s="206" t="s">
        <v>1361</v>
      </c>
      <c r="C949" s="206" t="s">
        <v>456</v>
      </c>
      <c r="D949" s="206" t="s">
        <v>412</v>
      </c>
      <c r="E949" s="207">
        <v>24.32</v>
      </c>
    </row>
    <row r="950" spans="1:5">
      <c r="A950" s="206">
        <v>10541</v>
      </c>
      <c r="B950" s="206" t="s">
        <v>1362</v>
      </c>
      <c r="C950" s="206" t="s">
        <v>456</v>
      </c>
      <c r="D950" s="206" t="s">
        <v>412</v>
      </c>
      <c r="E950" s="207">
        <v>29.72</v>
      </c>
    </row>
    <row r="951" spans="1:5">
      <c r="A951" s="206">
        <v>10542</v>
      </c>
      <c r="B951" s="206" t="s">
        <v>1363</v>
      </c>
      <c r="C951" s="206" t="s">
        <v>456</v>
      </c>
      <c r="D951" s="206" t="s">
        <v>412</v>
      </c>
      <c r="E951" s="207">
        <v>38.869999999999997</v>
      </c>
    </row>
    <row r="952" spans="1:5">
      <c r="A952" s="206">
        <v>10543</v>
      </c>
      <c r="B952" s="206" t="s">
        <v>1364</v>
      </c>
      <c r="C952" s="206" t="s">
        <v>456</v>
      </c>
      <c r="D952" s="206" t="s">
        <v>412</v>
      </c>
      <c r="E952" s="207">
        <v>63.06</v>
      </c>
    </row>
    <row r="953" spans="1:5">
      <c r="A953" s="206">
        <v>10544</v>
      </c>
      <c r="B953" s="206" t="s">
        <v>1365</v>
      </c>
      <c r="C953" s="206" t="s">
        <v>456</v>
      </c>
      <c r="D953" s="206" t="s">
        <v>412</v>
      </c>
      <c r="E953" s="207">
        <v>81.56</v>
      </c>
    </row>
    <row r="954" spans="1:5">
      <c r="A954" s="206">
        <v>10545</v>
      </c>
      <c r="B954" s="206" t="s">
        <v>1366</v>
      </c>
      <c r="C954" s="206" t="s">
        <v>456</v>
      </c>
      <c r="D954" s="206" t="s">
        <v>412</v>
      </c>
      <c r="E954" s="207">
        <v>152.43</v>
      </c>
    </row>
    <row r="955" spans="1:5">
      <c r="A955" s="206">
        <v>38365</v>
      </c>
      <c r="B955" s="206" t="s">
        <v>1367</v>
      </c>
      <c r="C955" s="206" t="s">
        <v>821</v>
      </c>
      <c r="D955" s="206" t="s">
        <v>412</v>
      </c>
      <c r="E955" s="207">
        <v>2.37</v>
      </c>
    </row>
    <row r="956" spans="1:5">
      <c r="A956" s="206">
        <v>44056</v>
      </c>
      <c r="B956" s="206" t="s">
        <v>1368</v>
      </c>
      <c r="C956" s="206" t="s">
        <v>409</v>
      </c>
      <c r="D956" s="206" t="s">
        <v>412</v>
      </c>
      <c r="E956" s="208">
        <v>485871.11</v>
      </c>
    </row>
    <row r="957" spans="1:5">
      <c r="A957" s="206">
        <v>44057</v>
      </c>
      <c r="B957" s="206" t="s">
        <v>1369</v>
      </c>
      <c r="C957" s="206" t="s">
        <v>409</v>
      </c>
      <c r="D957" s="206" t="s">
        <v>412</v>
      </c>
      <c r="E957" s="208">
        <v>518574</v>
      </c>
    </row>
    <row r="958" spans="1:5">
      <c r="A958" s="206">
        <v>37754</v>
      </c>
      <c r="B958" s="206" t="s">
        <v>1370</v>
      </c>
      <c r="C958" s="206" t="s">
        <v>409</v>
      </c>
      <c r="D958" s="206" t="s">
        <v>412</v>
      </c>
      <c r="E958" s="208">
        <v>536140.12</v>
      </c>
    </row>
    <row r="959" spans="1:5">
      <c r="A959" s="206">
        <v>37757</v>
      </c>
      <c r="B959" s="206" t="s">
        <v>1371</v>
      </c>
      <c r="C959" s="206" t="s">
        <v>409</v>
      </c>
      <c r="D959" s="206" t="s">
        <v>412</v>
      </c>
      <c r="E959" s="208">
        <v>597995.26</v>
      </c>
    </row>
    <row r="960" spans="1:5">
      <c r="A960" s="206">
        <v>44058</v>
      </c>
      <c r="B960" s="206" t="s">
        <v>1372</v>
      </c>
      <c r="C960" s="206" t="s">
        <v>409</v>
      </c>
      <c r="D960" s="206" t="s">
        <v>412</v>
      </c>
      <c r="E960" s="208">
        <v>565292.38</v>
      </c>
    </row>
    <row r="961" spans="1:5">
      <c r="A961" s="206">
        <v>37752</v>
      </c>
      <c r="B961" s="206" t="s">
        <v>1373</v>
      </c>
      <c r="C961" s="206" t="s">
        <v>409</v>
      </c>
      <c r="D961" s="206" t="s">
        <v>412</v>
      </c>
      <c r="E961" s="208">
        <v>588651.54</v>
      </c>
    </row>
    <row r="962" spans="1:5">
      <c r="A962" s="206">
        <v>44059</v>
      </c>
      <c r="B962" s="206" t="s">
        <v>1374</v>
      </c>
      <c r="C962" s="206" t="s">
        <v>409</v>
      </c>
      <c r="D962" s="206" t="s">
        <v>412</v>
      </c>
      <c r="E962" s="208">
        <v>465315.05</v>
      </c>
    </row>
    <row r="963" spans="1:5">
      <c r="A963" s="206">
        <v>37750</v>
      </c>
      <c r="B963" s="206" t="s">
        <v>1375</v>
      </c>
      <c r="C963" s="206" t="s">
        <v>409</v>
      </c>
      <c r="D963" s="206" t="s">
        <v>412</v>
      </c>
      <c r="E963" s="208">
        <v>466249.41</v>
      </c>
    </row>
    <row r="964" spans="1:5">
      <c r="A964" s="206">
        <v>37758</v>
      </c>
      <c r="B964" s="206" t="s">
        <v>1376</v>
      </c>
      <c r="C964" s="206" t="s">
        <v>409</v>
      </c>
      <c r="D964" s="206" t="s">
        <v>412</v>
      </c>
      <c r="E964" s="208">
        <v>741887.83</v>
      </c>
    </row>
    <row r="965" spans="1:5">
      <c r="A965" s="206">
        <v>44060</v>
      </c>
      <c r="B965" s="206" t="s">
        <v>1377</v>
      </c>
      <c r="C965" s="206" t="s">
        <v>409</v>
      </c>
      <c r="D965" s="206" t="s">
        <v>412</v>
      </c>
      <c r="E965" s="208">
        <v>717594.3</v>
      </c>
    </row>
    <row r="966" spans="1:5">
      <c r="A966" s="206">
        <v>37749</v>
      </c>
      <c r="B966" s="206" t="s">
        <v>1378</v>
      </c>
      <c r="C966" s="206" t="s">
        <v>409</v>
      </c>
      <c r="D966" s="206" t="s">
        <v>412</v>
      </c>
      <c r="E966" s="208">
        <v>766181.41</v>
      </c>
    </row>
    <row r="967" spans="1:5">
      <c r="A967" s="206">
        <v>44061</v>
      </c>
      <c r="B967" s="206" t="s">
        <v>1379</v>
      </c>
      <c r="C967" s="206" t="s">
        <v>409</v>
      </c>
      <c r="D967" s="206" t="s">
        <v>412</v>
      </c>
      <c r="E967" s="208">
        <v>703578.8</v>
      </c>
    </row>
    <row r="968" spans="1:5">
      <c r="A968" s="206">
        <v>1159</v>
      </c>
      <c r="B968" s="206" t="s">
        <v>1380</v>
      </c>
      <c r="C968" s="206" t="s">
        <v>409</v>
      </c>
      <c r="D968" s="206" t="s">
        <v>417</v>
      </c>
      <c r="E968" s="208">
        <v>272965.67</v>
      </c>
    </row>
    <row r="969" spans="1:5">
      <c r="A969" s="206">
        <v>12114</v>
      </c>
      <c r="B969" s="206" t="s">
        <v>1381</v>
      </c>
      <c r="C969" s="206" t="s">
        <v>409</v>
      </c>
      <c r="D969" s="206" t="s">
        <v>410</v>
      </c>
      <c r="E969" s="207">
        <v>126.67</v>
      </c>
    </row>
    <row r="970" spans="1:5">
      <c r="A970" s="206">
        <v>38106</v>
      </c>
      <c r="B970" s="206" t="s">
        <v>1382</v>
      </c>
      <c r="C970" s="206" t="s">
        <v>409</v>
      </c>
      <c r="D970" s="206" t="s">
        <v>410</v>
      </c>
      <c r="E970" s="207">
        <v>17.21</v>
      </c>
    </row>
    <row r="971" spans="1:5">
      <c r="A971" s="206">
        <v>38085</v>
      </c>
      <c r="B971" s="206" t="s">
        <v>1383</v>
      </c>
      <c r="C971" s="206" t="s">
        <v>409</v>
      </c>
      <c r="D971" s="206" t="s">
        <v>410</v>
      </c>
      <c r="E971" s="207">
        <v>20.329999999999998</v>
      </c>
    </row>
    <row r="972" spans="1:5">
      <c r="A972" s="206">
        <v>38599</v>
      </c>
      <c r="B972" s="206" t="s">
        <v>1384</v>
      </c>
      <c r="C972" s="206" t="s">
        <v>409</v>
      </c>
      <c r="D972" s="206" t="s">
        <v>410</v>
      </c>
      <c r="E972" s="207">
        <v>6.1</v>
      </c>
    </row>
    <row r="973" spans="1:5">
      <c r="A973" s="206">
        <v>38596</v>
      </c>
      <c r="B973" s="206" t="s">
        <v>1385</v>
      </c>
      <c r="C973" s="206" t="s">
        <v>409</v>
      </c>
      <c r="D973" s="206" t="s">
        <v>410</v>
      </c>
      <c r="E973" s="207">
        <v>5.0599999999999996</v>
      </c>
    </row>
    <row r="974" spans="1:5">
      <c r="A974" s="206">
        <v>38600</v>
      </c>
      <c r="B974" s="206" t="s">
        <v>1386</v>
      </c>
      <c r="C974" s="206" t="s">
        <v>409</v>
      </c>
      <c r="D974" s="206" t="s">
        <v>410</v>
      </c>
      <c r="E974" s="207">
        <v>6.46</v>
      </c>
    </row>
    <row r="975" spans="1:5">
      <c r="A975" s="206">
        <v>38597</v>
      </c>
      <c r="B975" s="206" t="s">
        <v>1387</v>
      </c>
      <c r="C975" s="206" t="s">
        <v>409</v>
      </c>
      <c r="D975" s="206" t="s">
        <v>410</v>
      </c>
      <c r="E975" s="207">
        <v>5.0999999999999996</v>
      </c>
    </row>
    <row r="976" spans="1:5">
      <c r="A976" s="206">
        <v>659</v>
      </c>
      <c r="B976" s="206" t="s">
        <v>1388</v>
      </c>
      <c r="C976" s="206" t="s">
        <v>409</v>
      </c>
      <c r="D976" s="206" t="s">
        <v>410</v>
      </c>
      <c r="E976" s="207">
        <v>2.93</v>
      </c>
    </row>
    <row r="977" spans="1:5">
      <c r="A977" s="206">
        <v>660</v>
      </c>
      <c r="B977" s="206" t="s">
        <v>1389</v>
      </c>
      <c r="C977" s="206" t="s">
        <v>409</v>
      </c>
      <c r="D977" s="206" t="s">
        <v>410</v>
      </c>
      <c r="E977" s="207">
        <v>3.51</v>
      </c>
    </row>
    <row r="978" spans="1:5">
      <c r="A978" s="206">
        <v>658</v>
      </c>
      <c r="B978" s="206" t="s">
        <v>1390</v>
      </c>
      <c r="C978" s="206" t="s">
        <v>409</v>
      </c>
      <c r="D978" s="206" t="s">
        <v>410</v>
      </c>
      <c r="E978" s="207">
        <v>1.98</v>
      </c>
    </row>
    <row r="979" spans="1:5">
      <c r="A979" s="206">
        <v>38548</v>
      </c>
      <c r="B979" s="206" t="s">
        <v>1391</v>
      </c>
      <c r="C979" s="206" t="s">
        <v>409</v>
      </c>
      <c r="D979" s="206" t="s">
        <v>410</v>
      </c>
      <c r="E979" s="207">
        <v>2.2400000000000002</v>
      </c>
    </row>
    <row r="980" spans="1:5">
      <c r="A980" s="206">
        <v>34649</v>
      </c>
      <c r="B980" s="206" t="s">
        <v>1392</v>
      </c>
      <c r="C980" s="206" t="s">
        <v>409</v>
      </c>
      <c r="D980" s="206" t="s">
        <v>410</v>
      </c>
      <c r="E980" s="207">
        <v>3.03</v>
      </c>
    </row>
    <row r="981" spans="1:5">
      <c r="A981" s="206">
        <v>34655</v>
      </c>
      <c r="B981" s="206" t="s">
        <v>1393</v>
      </c>
      <c r="C981" s="206" t="s">
        <v>409</v>
      </c>
      <c r="D981" s="206" t="s">
        <v>410</v>
      </c>
      <c r="E981" s="207">
        <v>4.0199999999999996</v>
      </c>
    </row>
    <row r="982" spans="1:5">
      <c r="A982" s="206">
        <v>40607</v>
      </c>
      <c r="B982" s="206" t="s">
        <v>1394</v>
      </c>
      <c r="C982" s="206" t="s">
        <v>409</v>
      </c>
      <c r="D982" s="206" t="s">
        <v>412</v>
      </c>
      <c r="E982" s="207">
        <v>4.29</v>
      </c>
    </row>
    <row r="983" spans="1:5">
      <c r="A983" s="206">
        <v>567</v>
      </c>
      <c r="B983" s="206" t="s">
        <v>1395</v>
      </c>
      <c r="C983" s="206" t="s">
        <v>456</v>
      </c>
      <c r="D983" s="206" t="s">
        <v>410</v>
      </c>
      <c r="E983" s="207">
        <v>12.09</v>
      </c>
    </row>
    <row r="984" spans="1:5">
      <c r="A984" s="206">
        <v>574</v>
      </c>
      <c r="B984" s="206" t="s">
        <v>1396</v>
      </c>
      <c r="C984" s="206" t="s">
        <v>456</v>
      </c>
      <c r="D984" s="206" t="s">
        <v>410</v>
      </c>
      <c r="E984" s="207">
        <v>31.77</v>
      </c>
    </row>
    <row r="985" spans="1:5">
      <c r="A985" s="206">
        <v>568</v>
      </c>
      <c r="B985" s="206" t="s">
        <v>1397</v>
      </c>
      <c r="C985" s="206" t="s">
        <v>456</v>
      </c>
      <c r="D985" s="206" t="s">
        <v>410</v>
      </c>
      <c r="E985" s="207">
        <v>66.95</v>
      </c>
    </row>
    <row r="986" spans="1:5">
      <c r="A986" s="206">
        <v>585</v>
      </c>
      <c r="B986" s="206" t="s">
        <v>1398</v>
      </c>
      <c r="C986" s="206" t="s">
        <v>460</v>
      </c>
      <c r="D986" s="206" t="s">
        <v>412</v>
      </c>
      <c r="E986" s="207">
        <v>31.31</v>
      </c>
    </row>
    <row r="987" spans="1:5">
      <c r="A987" s="206">
        <v>4777</v>
      </c>
      <c r="B987" s="206" t="s">
        <v>1399</v>
      </c>
      <c r="C987" s="206" t="s">
        <v>460</v>
      </c>
      <c r="D987" s="206" t="s">
        <v>412</v>
      </c>
      <c r="E987" s="207">
        <v>10.43</v>
      </c>
    </row>
    <row r="988" spans="1:5">
      <c r="A988" s="206">
        <v>587</v>
      </c>
      <c r="B988" s="206" t="s">
        <v>1400</v>
      </c>
      <c r="C988" s="206" t="s">
        <v>460</v>
      </c>
      <c r="D988" s="206" t="s">
        <v>412</v>
      </c>
      <c r="E988" s="207">
        <v>33.549999999999997</v>
      </c>
    </row>
    <row r="989" spans="1:5">
      <c r="A989" s="206">
        <v>590</v>
      </c>
      <c r="B989" s="206" t="s">
        <v>1401</v>
      </c>
      <c r="C989" s="206" t="s">
        <v>460</v>
      </c>
      <c r="D989" s="206" t="s">
        <v>412</v>
      </c>
      <c r="E989" s="207">
        <v>32.43</v>
      </c>
    </row>
    <row r="990" spans="1:5">
      <c r="A990" s="206">
        <v>592</v>
      </c>
      <c r="B990" s="206" t="s">
        <v>1402</v>
      </c>
      <c r="C990" s="206" t="s">
        <v>460</v>
      </c>
      <c r="D990" s="206" t="s">
        <v>412</v>
      </c>
      <c r="E990" s="207">
        <v>33.549999999999997</v>
      </c>
    </row>
    <row r="991" spans="1:5">
      <c r="A991" s="206">
        <v>586</v>
      </c>
      <c r="B991" s="206" t="s">
        <v>1403</v>
      </c>
      <c r="C991" s="206" t="s">
        <v>456</v>
      </c>
      <c r="D991" s="206" t="s">
        <v>412</v>
      </c>
      <c r="E991" s="207">
        <v>19.72</v>
      </c>
    </row>
    <row r="992" spans="1:5">
      <c r="A992" s="206">
        <v>591</v>
      </c>
      <c r="B992" s="206" t="s">
        <v>1404</v>
      </c>
      <c r="C992" s="206" t="s">
        <v>460</v>
      </c>
      <c r="D992" s="206" t="s">
        <v>412</v>
      </c>
      <c r="E992" s="207">
        <v>31.31</v>
      </c>
    </row>
    <row r="993" spans="1:5">
      <c r="A993" s="206">
        <v>588</v>
      </c>
      <c r="B993" s="206" t="s">
        <v>1405</v>
      </c>
      <c r="C993" s="206" t="s">
        <v>456</v>
      </c>
      <c r="D993" s="206" t="s">
        <v>412</v>
      </c>
      <c r="E993" s="207">
        <v>31.2</v>
      </c>
    </row>
    <row r="994" spans="1:5">
      <c r="A994" s="206">
        <v>589</v>
      </c>
      <c r="B994" s="206" t="s">
        <v>1406</v>
      </c>
      <c r="C994" s="206" t="s">
        <v>456</v>
      </c>
      <c r="D994" s="206" t="s">
        <v>412</v>
      </c>
      <c r="E994" s="207">
        <v>52.74</v>
      </c>
    </row>
    <row r="995" spans="1:5">
      <c r="A995" s="206">
        <v>584</v>
      </c>
      <c r="B995" s="206" t="s">
        <v>1407</v>
      </c>
      <c r="C995" s="206" t="s">
        <v>456</v>
      </c>
      <c r="D995" s="206" t="s">
        <v>412</v>
      </c>
      <c r="E995" s="207">
        <v>33.32</v>
      </c>
    </row>
    <row r="996" spans="1:5">
      <c r="A996" s="206">
        <v>1165</v>
      </c>
      <c r="B996" s="206" t="s">
        <v>1408</v>
      </c>
      <c r="C996" s="206" t="s">
        <v>409</v>
      </c>
      <c r="D996" s="206" t="s">
        <v>412</v>
      </c>
      <c r="E996" s="207">
        <v>21.42</v>
      </c>
    </row>
    <row r="997" spans="1:5">
      <c r="A997" s="206">
        <v>1164</v>
      </c>
      <c r="B997" s="206" t="s">
        <v>1409</v>
      </c>
      <c r="C997" s="206" t="s">
        <v>409</v>
      </c>
      <c r="D997" s="206" t="s">
        <v>412</v>
      </c>
      <c r="E997" s="207">
        <v>17.350000000000001</v>
      </c>
    </row>
    <row r="998" spans="1:5">
      <c r="A998" s="206">
        <v>1162</v>
      </c>
      <c r="B998" s="206" t="s">
        <v>1410</v>
      </c>
      <c r="C998" s="206" t="s">
        <v>409</v>
      </c>
      <c r="D998" s="206" t="s">
        <v>412</v>
      </c>
      <c r="E998" s="207">
        <v>6.03</v>
      </c>
    </row>
    <row r="999" spans="1:5">
      <c r="A999" s="206">
        <v>12395</v>
      </c>
      <c r="B999" s="206" t="s">
        <v>1411</v>
      </c>
      <c r="C999" s="206" t="s">
        <v>409</v>
      </c>
      <c r="D999" s="206" t="s">
        <v>412</v>
      </c>
      <c r="E999" s="207">
        <v>5.86</v>
      </c>
    </row>
    <row r="1000" spans="1:5">
      <c r="A1000" s="206">
        <v>1170</v>
      </c>
      <c r="B1000" s="206" t="s">
        <v>1412</v>
      </c>
      <c r="C1000" s="206" t="s">
        <v>409</v>
      </c>
      <c r="D1000" s="206" t="s">
        <v>412</v>
      </c>
      <c r="E1000" s="207">
        <v>11.37</v>
      </c>
    </row>
    <row r="1001" spans="1:5">
      <c r="A1001" s="206">
        <v>1169</v>
      </c>
      <c r="B1001" s="206" t="s">
        <v>1413</v>
      </c>
      <c r="C1001" s="206" t="s">
        <v>409</v>
      </c>
      <c r="D1001" s="206" t="s">
        <v>412</v>
      </c>
      <c r="E1001" s="207">
        <v>55.8</v>
      </c>
    </row>
    <row r="1002" spans="1:5">
      <c r="A1002" s="206">
        <v>1166</v>
      </c>
      <c r="B1002" s="206" t="s">
        <v>1414</v>
      </c>
      <c r="C1002" s="206" t="s">
        <v>409</v>
      </c>
      <c r="D1002" s="206" t="s">
        <v>412</v>
      </c>
      <c r="E1002" s="207">
        <v>30.94</v>
      </c>
    </row>
    <row r="1003" spans="1:5">
      <c r="A1003" s="206">
        <v>1163</v>
      </c>
      <c r="B1003" s="206" t="s">
        <v>1415</v>
      </c>
      <c r="C1003" s="206" t="s">
        <v>409</v>
      </c>
      <c r="D1003" s="206" t="s">
        <v>412</v>
      </c>
      <c r="E1003" s="207">
        <v>7.8</v>
      </c>
    </row>
    <row r="1004" spans="1:5">
      <c r="A1004" s="206">
        <v>12396</v>
      </c>
      <c r="B1004" s="206" t="s">
        <v>1416</v>
      </c>
      <c r="C1004" s="206" t="s">
        <v>409</v>
      </c>
      <c r="D1004" s="206" t="s">
        <v>412</v>
      </c>
      <c r="E1004" s="207">
        <v>5.86</v>
      </c>
    </row>
    <row r="1005" spans="1:5">
      <c r="A1005" s="206">
        <v>1168</v>
      </c>
      <c r="B1005" s="206" t="s">
        <v>1417</v>
      </c>
      <c r="C1005" s="206" t="s">
        <v>409</v>
      </c>
      <c r="D1005" s="206" t="s">
        <v>412</v>
      </c>
      <c r="E1005" s="207">
        <v>79.55</v>
      </c>
    </row>
    <row r="1006" spans="1:5">
      <c r="A1006" s="206">
        <v>1167</v>
      </c>
      <c r="B1006" s="206" t="s">
        <v>1418</v>
      </c>
      <c r="C1006" s="206" t="s">
        <v>409</v>
      </c>
      <c r="D1006" s="206" t="s">
        <v>412</v>
      </c>
      <c r="E1006" s="207">
        <v>133.06</v>
      </c>
    </row>
    <row r="1007" spans="1:5">
      <c r="A1007" s="206">
        <v>36331</v>
      </c>
      <c r="B1007" s="206" t="s">
        <v>1419</v>
      </c>
      <c r="C1007" s="206" t="s">
        <v>409</v>
      </c>
      <c r="D1007" s="206" t="s">
        <v>412</v>
      </c>
      <c r="E1007" s="207">
        <v>2.21</v>
      </c>
    </row>
    <row r="1008" spans="1:5">
      <c r="A1008" s="206">
        <v>36346</v>
      </c>
      <c r="B1008" s="206" t="s">
        <v>1420</v>
      </c>
      <c r="C1008" s="206" t="s">
        <v>409</v>
      </c>
      <c r="D1008" s="206" t="s">
        <v>412</v>
      </c>
      <c r="E1008" s="207">
        <v>3.32</v>
      </c>
    </row>
    <row r="1009" spans="1:5">
      <c r="A1009" s="206">
        <v>1197</v>
      </c>
      <c r="B1009" s="206" t="s">
        <v>1421</v>
      </c>
      <c r="C1009" s="206" t="s">
        <v>409</v>
      </c>
      <c r="D1009" s="206" t="s">
        <v>410</v>
      </c>
      <c r="E1009" s="207">
        <v>2.21</v>
      </c>
    </row>
    <row r="1010" spans="1:5">
      <c r="A1010" s="206">
        <v>1202</v>
      </c>
      <c r="B1010" s="206" t="s">
        <v>1422</v>
      </c>
      <c r="C1010" s="206" t="s">
        <v>409</v>
      </c>
      <c r="D1010" s="206" t="s">
        <v>410</v>
      </c>
      <c r="E1010" s="207">
        <v>6.26</v>
      </c>
    </row>
    <row r="1011" spans="1:5">
      <c r="A1011" s="206">
        <v>1198</v>
      </c>
      <c r="B1011" s="206" t="s">
        <v>1423</v>
      </c>
      <c r="C1011" s="206" t="s">
        <v>409</v>
      </c>
      <c r="D1011" s="206" t="s">
        <v>410</v>
      </c>
      <c r="E1011" s="207">
        <v>2.89</v>
      </c>
    </row>
    <row r="1012" spans="1:5">
      <c r="A1012" s="206">
        <v>20088</v>
      </c>
      <c r="B1012" s="206" t="s">
        <v>1424</v>
      </c>
      <c r="C1012" s="206" t="s">
        <v>409</v>
      </c>
      <c r="D1012" s="206" t="s">
        <v>410</v>
      </c>
      <c r="E1012" s="207">
        <v>14.35</v>
      </c>
    </row>
    <row r="1013" spans="1:5">
      <c r="A1013" s="206">
        <v>20089</v>
      </c>
      <c r="B1013" s="206" t="s">
        <v>1425</v>
      </c>
      <c r="C1013" s="206" t="s">
        <v>409</v>
      </c>
      <c r="D1013" s="206" t="s">
        <v>410</v>
      </c>
      <c r="E1013" s="207">
        <v>70.36</v>
      </c>
    </row>
    <row r="1014" spans="1:5">
      <c r="A1014" s="206">
        <v>20087</v>
      </c>
      <c r="B1014" s="206" t="s">
        <v>1426</v>
      </c>
      <c r="C1014" s="206" t="s">
        <v>409</v>
      </c>
      <c r="D1014" s="206" t="s">
        <v>410</v>
      </c>
      <c r="E1014" s="207">
        <v>11.87</v>
      </c>
    </row>
    <row r="1015" spans="1:5">
      <c r="A1015" s="206">
        <v>1200</v>
      </c>
      <c r="B1015" s="206" t="s">
        <v>1427</v>
      </c>
      <c r="C1015" s="206" t="s">
        <v>409</v>
      </c>
      <c r="D1015" s="206" t="s">
        <v>410</v>
      </c>
      <c r="E1015" s="207">
        <v>10.79</v>
      </c>
    </row>
    <row r="1016" spans="1:5">
      <c r="A1016" s="206">
        <v>12909</v>
      </c>
      <c r="B1016" s="206" t="s">
        <v>1428</v>
      </c>
      <c r="C1016" s="206" t="s">
        <v>409</v>
      </c>
      <c r="D1016" s="206" t="s">
        <v>410</v>
      </c>
      <c r="E1016" s="207">
        <v>5</v>
      </c>
    </row>
    <row r="1017" spans="1:5">
      <c r="A1017" s="206">
        <v>12910</v>
      </c>
      <c r="B1017" s="206" t="s">
        <v>1429</v>
      </c>
      <c r="C1017" s="206" t="s">
        <v>409</v>
      </c>
      <c r="D1017" s="206" t="s">
        <v>410</v>
      </c>
      <c r="E1017" s="207">
        <v>8.99</v>
      </c>
    </row>
    <row r="1018" spans="1:5">
      <c r="A1018" s="206">
        <v>1191</v>
      </c>
      <c r="B1018" s="206" t="s">
        <v>1430</v>
      </c>
      <c r="C1018" s="206" t="s">
        <v>409</v>
      </c>
      <c r="D1018" s="206" t="s">
        <v>410</v>
      </c>
      <c r="E1018" s="207">
        <v>1.57</v>
      </c>
    </row>
    <row r="1019" spans="1:5">
      <c r="A1019" s="206">
        <v>1185</v>
      </c>
      <c r="B1019" s="206" t="s">
        <v>1431</v>
      </c>
      <c r="C1019" s="206" t="s">
        <v>409</v>
      </c>
      <c r="D1019" s="206" t="s">
        <v>410</v>
      </c>
      <c r="E1019" s="207">
        <v>1.57</v>
      </c>
    </row>
    <row r="1020" spans="1:5">
      <c r="A1020" s="206">
        <v>1189</v>
      </c>
      <c r="B1020" s="206" t="s">
        <v>1432</v>
      </c>
      <c r="C1020" s="206" t="s">
        <v>409</v>
      </c>
      <c r="D1020" s="206" t="s">
        <v>410</v>
      </c>
      <c r="E1020" s="207">
        <v>2.57</v>
      </c>
    </row>
    <row r="1021" spans="1:5">
      <c r="A1021" s="206">
        <v>1193</v>
      </c>
      <c r="B1021" s="206" t="s">
        <v>1433</v>
      </c>
      <c r="C1021" s="206" t="s">
        <v>409</v>
      </c>
      <c r="D1021" s="206" t="s">
        <v>410</v>
      </c>
      <c r="E1021" s="207">
        <v>4.95</v>
      </c>
    </row>
    <row r="1022" spans="1:5">
      <c r="A1022" s="206">
        <v>1194</v>
      </c>
      <c r="B1022" s="206" t="s">
        <v>1434</v>
      </c>
      <c r="C1022" s="206" t="s">
        <v>409</v>
      </c>
      <c r="D1022" s="206" t="s">
        <v>410</v>
      </c>
      <c r="E1022" s="207">
        <v>8.94</v>
      </c>
    </row>
    <row r="1023" spans="1:5">
      <c r="A1023" s="206">
        <v>1195</v>
      </c>
      <c r="B1023" s="206" t="s">
        <v>1435</v>
      </c>
      <c r="C1023" s="206" t="s">
        <v>409</v>
      </c>
      <c r="D1023" s="206" t="s">
        <v>410</v>
      </c>
      <c r="E1023" s="207">
        <v>15.04</v>
      </c>
    </row>
    <row r="1024" spans="1:5">
      <c r="A1024" s="206">
        <v>1204</v>
      </c>
      <c r="B1024" s="206" t="s">
        <v>1436</v>
      </c>
      <c r="C1024" s="206" t="s">
        <v>409</v>
      </c>
      <c r="D1024" s="206" t="s">
        <v>410</v>
      </c>
      <c r="E1024" s="207">
        <v>26.31</v>
      </c>
    </row>
    <row r="1025" spans="1:5">
      <c r="A1025" s="206">
        <v>1207</v>
      </c>
      <c r="B1025" s="206" t="s">
        <v>1437</v>
      </c>
      <c r="C1025" s="206" t="s">
        <v>409</v>
      </c>
      <c r="D1025" s="206" t="s">
        <v>412</v>
      </c>
      <c r="E1025" s="207">
        <v>30.06</v>
      </c>
    </row>
    <row r="1026" spans="1:5">
      <c r="A1026" s="206">
        <v>1206</v>
      </c>
      <c r="B1026" s="206" t="s">
        <v>1438</v>
      </c>
      <c r="C1026" s="206" t="s">
        <v>409</v>
      </c>
      <c r="D1026" s="206" t="s">
        <v>412</v>
      </c>
      <c r="E1026" s="207">
        <v>7.53</v>
      </c>
    </row>
    <row r="1027" spans="1:5">
      <c r="A1027" s="206">
        <v>1183</v>
      </c>
      <c r="B1027" s="206" t="s">
        <v>1439</v>
      </c>
      <c r="C1027" s="206" t="s">
        <v>409</v>
      </c>
      <c r="D1027" s="206" t="s">
        <v>412</v>
      </c>
      <c r="E1027" s="207">
        <v>19.63</v>
      </c>
    </row>
    <row r="1028" spans="1:5">
      <c r="A1028" s="206">
        <v>42685</v>
      </c>
      <c r="B1028" s="206" t="s">
        <v>1440</v>
      </c>
      <c r="C1028" s="206" t="s">
        <v>409</v>
      </c>
      <c r="D1028" s="206" t="s">
        <v>410</v>
      </c>
      <c r="E1028" s="207">
        <v>72.91</v>
      </c>
    </row>
    <row r="1029" spans="1:5">
      <c r="A1029" s="206">
        <v>42686</v>
      </c>
      <c r="B1029" s="206" t="s">
        <v>1441</v>
      </c>
      <c r="C1029" s="206" t="s">
        <v>409</v>
      </c>
      <c r="D1029" s="206" t="s">
        <v>410</v>
      </c>
      <c r="E1029" s="207">
        <v>80.31</v>
      </c>
    </row>
    <row r="1030" spans="1:5">
      <c r="A1030" s="206">
        <v>12894</v>
      </c>
      <c r="B1030" s="206" t="s">
        <v>1442</v>
      </c>
      <c r="C1030" s="206" t="s">
        <v>409</v>
      </c>
      <c r="D1030" s="206" t="s">
        <v>410</v>
      </c>
      <c r="E1030" s="207">
        <v>20.67</v>
      </c>
    </row>
    <row r="1031" spans="1:5">
      <c r="A1031" s="206">
        <v>12895</v>
      </c>
      <c r="B1031" s="206" t="s">
        <v>1443</v>
      </c>
      <c r="C1031" s="206" t="s">
        <v>409</v>
      </c>
      <c r="D1031" s="206" t="s">
        <v>417</v>
      </c>
      <c r="E1031" s="207">
        <v>15.9</v>
      </c>
    </row>
    <row r="1032" spans="1:5">
      <c r="A1032" s="206">
        <v>1631</v>
      </c>
      <c r="B1032" s="206" t="s">
        <v>1444</v>
      </c>
      <c r="C1032" s="206" t="s">
        <v>409</v>
      </c>
      <c r="D1032" s="206" t="s">
        <v>410</v>
      </c>
      <c r="E1032" s="207">
        <v>139.68</v>
      </c>
    </row>
    <row r="1033" spans="1:5">
      <c r="A1033" s="206">
        <v>1633</v>
      </c>
      <c r="B1033" s="206" t="s">
        <v>1445</v>
      </c>
      <c r="C1033" s="206" t="s">
        <v>409</v>
      </c>
      <c r="D1033" s="206" t="s">
        <v>410</v>
      </c>
      <c r="E1033" s="207">
        <v>237.33</v>
      </c>
    </row>
    <row r="1034" spans="1:5">
      <c r="A1034" s="206">
        <v>10818</v>
      </c>
      <c r="B1034" s="206" t="s">
        <v>1446</v>
      </c>
      <c r="C1034" s="206" t="s">
        <v>460</v>
      </c>
      <c r="D1034" s="206" t="s">
        <v>410</v>
      </c>
      <c r="E1034" s="207">
        <v>49.28</v>
      </c>
    </row>
    <row r="1035" spans="1:5">
      <c r="A1035" s="206">
        <v>41410</v>
      </c>
      <c r="B1035" s="206" t="s">
        <v>1447</v>
      </c>
      <c r="C1035" s="206" t="s">
        <v>409</v>
      </c>
      <c r="D1035" s="206" t="s">
        <v>410</v>
      </c>
      <c r="E1035" s="207">
        <v>84.13</v>
      </c>
    </row>
    <row r="1036" spans="1:5">
      <c r="A1036" s="206">
        <v>41411</v>
      </c>
      <c r="B1036" s="206" t="s">
        <v>1448</v>
      </c>
      <c r="C1036" s="206" t="s">
        <v>409</v>
      </c>
      <c r="D1036" s="206" t="s">
        <v>410</v>
      </c>
      <c r="E1036" s="207">
        <v>76.27</v>
      </c>
    </row>
    <row r="1037" spans="1:5">
      <c r="A1037" s="206">
        <v>41412</v>
      </c>
      <c r="B1037" s="206" t="s">
        <v>1449</v>
      </c>
      <c r="C1037" s="206" t="s">
        <v>409</v>
      </c>
      <c r="D1037" s="206" t="s">
        <v>410</v>
      </c>
      <c r="E1037" s="207">
        <v>147.52000000000001</v>
      </c>
    </row>
    <row r="1038" spans="1:5">
      <c r="A1038" s="206">
        <v>41413</v>
      </c>
      <c r="B1038" s="206" t="s">
        <v>1450</v>
      </c>
      <c r="C1038" s="206" t="s">
        <v>409</v>
      </c>
      <c r="D1038" s="206" t="s">
        <v>410</v>
      </c>
      <c r="E1038" s="207">
        <v>132.74</v>
      </c>
    </row>
    <row r="1039" spans="1:5">
      <c r="A1039" s="206">
        <v>39359</v>
      </c>
      <c r="B1039" s="206" t="s">
        <v>1451</v>
      </c>
      <c r="C1039" s="206" t="s">
        <v>409</v>
      </c>
      <c r="D1039" s="206" t="s">
        <v>412</v>
      </c>
      <c r="E1039" s="207">
        <v>33.65</v>
      </c>
    </row>
    <row r="1040" spans="1:5">
      <c r="A1040" s="206">
        <v>39360</v>
      </c>
      <c r="B1040" s="206" t="s">
        <v>1452</v>
      </c>
      <c r="C1040" s="206" t="s">
        <v>409</v>
      </c>
      <c r="D1040" s="206" t="s">
        <v>412</v>
      </c>
      <c r="E1040" s="207">
        <v>33.65</v>
      </c>
    </row>
    <row r="1041" spans="1:5">
      <c r="A1041" s="206">
        <v>10710</v>
      </c>
      <c r="B1041" s="206" t="s">
        <v>1453</v>
      </c>
      <c r="C1041" s="206" t="s">
        <v>821</v>
      </c>
      <c r="D1041" s="206" t="s">
        <v>412</v>
      </c>
      <c r="E1041" s="207">
        <v>160</v>
      </c>
    </row>
    <row r="1042" spans="1:5">
      <c r="A1042" s="206">
        <v>10709</v>
      </c>
      <c r="B1042" s="206" t="s">
        <v>1454</v>
      </c>
      <c r="C1042" s="206" t="s">
        <v>821</v>
      </c>
      <c r="D1042" s="206" t="s">
        <v>412</v>
      </c>
      <c r="E1042" s="207">
        <v>196.57</v>
      </c>
    </row>
    <row r="1043" spans="1:5">
      <c r="A1043" s="206">
        <v>39636</v>
      </c>
      <c r="B1043" s="206" t="s">
        <v>1455</v>
      </c>
      <c r="C1043" s="206" t="s">
        <v>821</v>
      </c>
      <c r="D1043" s="206" t="s">
        <v>412</v>
      </c>
      <c r="E1043" s="207">
        <v>200.72</v>
      </c>
    </row>
    <row r="1044" spans="1:5">
      <c r="A1044" s="206">
        <v>10708</v>
      </c>
      <c r="B1044" s="206" t="s">
        <v>1456</v>
      </c>
      <c r="C1044" s="206" t="s">
        <v>821</v>
      </c>
      <c r="D1044" s="206" t="s">
        <v>412</v>
      </c>
      <c r="E1044" s="207">
        <v>61.94</v>
      </c>
    </row>
    <row r="1045" spans="1:5">
      <c r="A1045" s="206">
        <v>39635</v>
      </c>
      <c r="B1045" s="206" t="s">
        <v>1457</v>
      </c>
      <c r="C1045" s="206" t="s">
        <v>821</v>
      </c>
      <c r="D1045" s="206" t="s">
        <v>412</v>
      </c>
      <c r="E1045" s="207">
        <v>105.45</v>
      </c>
    </row>
    <row r="1046" spans="1:5">
      <c r="A1046" s="206">
        <v>6117</v>
      </c>
      <c r="B1046" s="206" t="s">
        <v>1458</v>
      </c>
      <c r="C1046" s="206" t="s">
        <v>560</v>
      </c>
      <c r="D1046" s="206" t="s">
        <v>410</v>
      </c>
      <c r="E1046" s="207">
        <v>13.11</v>
      </c>
    </row>
    <row r="1047" spans="1:5">
      <c r="A1047" s="206">
        <v>40913</v>
      </c>
      <c r="B1047" s="206" t="s">
        <v>1459</v>
      </c>
      <c r="C1047" s="206" t="s">
        <v>562</v>
      </c>
      <c r="D1047" s="206" t="s">
        <v>410</v>
      </c>
      <c r="E1047" s="208">
        <v>2313.4299999999998</v>
      </c>
    </row>
    <row r="1048" spans="1:5">
      <c r="A1048" s="206">
        <v>1214</v>
      </c>
      <c r="B1048" s="206" t="s">
        <v>1460</v>
      </c>
      <c r="C1048" s="206" t="s">
        <v>560</v>
      </c>
      <c r="D1048" s="206" t="s">
        <v>410</v>
      </c>
      <c r="E1048" s="207">
        <v>15.33</v>
      </c>
    </row>
    <row r="1049" spans="1:5">
      <c r="A1049" s="206">
        <v>40915</v>
      </c>
      <c r="B1049" s="206" t="s">
        <v>1461</v>
      </c>
      <c r="C1049" s="206" t="s">
        <v>562</v>
      </c>
      <c r="D1049" s="206" t="s">
        <v>410</v>
      </c>
      <c r="E1049" s="208">
        <v>2703.69</v>
      </c>
    </row>
    <row r="1050" spans="1:5">
      <c r="A1050" s="206">
        <v>1213</v>
      </c>
      <c r="B1050" s="206" t="s">
        <v>1462</v>
      </c>
      <c r="C1050" s="206" t="s">
        <v>560</v>
      </c>
      <c r="D1050" s="206" t="s">
        <v>417</v>
      </c>
      <c r="E1050" s="207">
        <v>16.29</v>
      </c>
    </row>
    <row r="1051" spans="1:5">
      <c r="A1051" s="206">
        <v>40914</v>
      </c>
      <c r="B1051" s="206" t="s">
        <v>1463</v>
      </c>
      <c r="C1051" s="206" t="s">
        <v>562</v>
      </c>
      <c r="D1051" s="206" t="s">
        <v>410</v>
      </c>
      <c r="E1051" s="208">
        <v>2871.23</v>
      </c>
    </row>
    <row r="1052" spans="1:5">
      <c r="A1052" s="206">
        <v>5091</v>
      </c>
      <c r="B1052" s="206" t="s">
        <v>1464</v>
      </c>
      <c r="C1052" s="206" t="s">
        <v>409</v>
      </c>
      <c r="D1052" s="206" t="s">
        <v>410</v>
      </c>
      <c r="E1052" s="207">
        <v>21.58</v>
      </c>
    </row>
    <row r="1053" spans="1:5">
      <c r="A1053" s="206">
        <v>14615</v>
      </c>
      <c r="B1053" s="206" t="s">
        <v>1465</v>
      </c>
      <c r="C1053" s="206" t="s">
        <v>409</v>
      </c>
      <c r="D1053" s="206" t="s">
        <v>410</v>
      </c>
      <c r="E1053" s="208">
        <v>3963.52</v>
      </c>
    </row>
    <row r="1054" spans="1:5">
      <c r="A1054" s="206">
        <v>2711</v>
      </c>
      <c r="B1054" s="206" t="s">
        <v>1466</v>
      </c>
      <c r="C1054" s="206" t="s">
        <v>409</v>
      </c>
      <c r="D1054" s="206" t="s">
        <v>417</v>
      </c>
      <c r="E1054" s="207">
        <v>240</v>
      </c>
    </row>
    <row r="1055" spans="1:5">
      <c r="A1055" s="206">
        <v>37727</v>
      </c>
      <c r="B1055" s="206" t="s">
        <v>1467</v>
      </c>
      <c r="C1055" s="206" t="s">
        <v>409</v>
      </c>
      <c r="D1055" s="206" t="s">
        <v>412</v>
      </c>
      <c r="E1055" s="208">
        <v>17585</v>
      </c>
    </row>
    <row r="1056" spans="1:5">
      <c r="A1056" s="206">
        <v>37728</v>
      </c>
      <c r="B1056" s="206" t="s">
        <v>1468</v>
      </c>
      <c r="C1056" s="206" t="s">
        <v>409</v>
      </c>
      <c r="D1056" s="206" t="s">
        <v>412</v>
      </c>
      <c r="E1056" s="208">
        <v>23856.57</v>
      </c>
    </row>
    <row r="1057" spans="1:5">
      <c r="A1057" s="206">
        <v>37729</v>
      </c>
      <c r="B1057" s="206" t="s">
        <v>1469</v>
      </c>
      <c r="C1057" s="206" t="s">
        <v>409</v>
      </c>
      <c r="D1057" s="206" t="s">
        <v>412</v>
      </c>
      <c r="E1057" s="208">
        <v>25824.12</v>
      </c>
    </row>
    <row r="1058" spans="1:5">
      <c r="A1058" s="206">
        <v>37730</v>
      </c>
      <c r="B1058" s="206" t="s">
        <v>1470</v>
      </c>
      <c r="C1058" s="206" t="s">
        <v>409</v>
      </c>
      <c r="D1058" s="206" t="s">
        <v>412</v>
      </c>
      <c r="E1058" s="208">
        <v>27791.67</v>
      </c>
    </row>
    <row r="1059" spans="1:5">
      <c r="A1059" s="206">
        <v>37731</v>
      </c>
      <c r="B1059" s="206" t="s">
        <v>1471</v>
      </c>
      <c r="C1059" s="206" t="s">
        <v>409</v>
      </c>
      <c r="D1059" s="206" t="s">
        <v>412</v>
      </c>
      <c r="E1059" s="208">
        <v>29759.23</v>
      </c>
    </row>
    <row r="1060" spans="1:5">
      <c r="A1060" s="206">
        <v>37732</v>
      </c>
      <c r="B1060" s="206" t="s">
        <v>1472</v>
      </c>
      <c r="C1060" s="206" t="s">
        <v>409</v>
      </c>
      <c r="D1060" s="206" t="s">
        <v>412</v>
      </c>
      <c r="E1060" s="208">
        <v>33940.269999999997</v>
      </c>
    </row>
    <row r="1061" spans="1:5">
      <c r="A1061" s="206">
        <v>42256</v>
      </c>
      <c r="B1061" s="206" t="s">
        <v>1473</v>
      </c>
      <c r="C1061" s="206" t="s">
        <v>460</v>
      </c>
      <c r="D1061" s="206" t="s">
        <v>410</v>
      </c>
      <c r="E1061" s="207">
        <v>10.16</v>
      </c>
    </row>
    <row r="1062" spans="1:5">
      <c r="A1062" s="206">
        <v>42250</v>
      </c>
      <c r="B1062" s="206" t="s">
        <v>1474</v>
      </c>
      <c r="C1062" s="206" t="s">
        <v>1475</v>
      </c>
      <c r="D1062" s="206" t="s">
        <v>410</v>
      </c>
      <c r="E1062" s="208">
        <v>4572.2</v>
      </c>
    </row>
    <row r="1063" spans="1:5">
      <c r="A1063" s="206">
        <v>4743</v>
      </c>
      <c r="B1063" s="206" t="s">
        <v>1476</v>
      </c>
      <c r="C1063" s="206" t="s">
        <v>558</v>
      </c>
      <c r="D1063" s="206" t="s">
        <v>410</v>
      </c>
      <c r="E1063" s="207">
        <v>78.3</v>
      </c>
    </row>
    <row r="1064" spans="1:5">
      <c r="A1064" s="206">
        <v>4744</v>
      </c>
      <c r="B1064" s="206" t="s">
        <v>1477</v>
      </c>
      <c r="C1064" s="206" t="s">
        <v>558</v>
      </c>
      <c r="D1064" s="206" t="s">
        <v>410</v>
      </c>
      <c r="E1064" s="207">
        <v>125.29</v>
      </c>
    </row>
    <row r="1065" spans="1:5">
      <c r="A1065" s="206">
        <v>4745</v>
      </c>
      <c r="B1065" s="206" t="s">
        <v>1478</v>
      </c>
      <c r="C1065" s="206" t="s">
        <v>558</v>
      </c>
      <c r="D1065" s="206" t="s">
        <v>410</v>
      </c>
      <c r="E1065" s="207">
        <v>150.26</v>
      </c>
    </row>
    <row r="1066" spans="1:5">
      <c r="A1066" s="206">
        <v>36496</v>
      </c>
      <c r="B1066" s="206" t="s">
        <v>1479</v>
      </c>
      <c r="C1066" s="206" t="s">
        <v>409</v>
      </c>
      <c r="D1066" s="206" t="s">
        <v>410</v>
      </c>
      <c r="E1066" s="208">
        <v>10063.299999999999</v>
      </c>
    </row>
    <row r="1067" spans="1:5">
      <c r="A1067" s="206">
        <v>10630</v>
      </c>
      <c r="B1067" s="206" t="s">
        <v>1480</v>
      </c>
      <c r="C1067" s="206" t="s">
        <v>409</v>
      </c>
      <c r="D1067" s="206" t="s">
        <v>412</v>
      </c>
      <c r="E1067" s="208">
        <v>849305.98</v>
      </c>
    </row>
    <row r="1068" spans="1:5">
      <c r="A1068" s="206">
        <v>37762</v>
      </c>
      <c r="B1068" s="206" t="s">
        <v>1481</v>
      </c>
      <c r="C1068" s="206" t="s">
        <v>409</v>
      </c>
      <c r="D1068" s="206" t="s">
        <v>412</v>
      </c>
      <c r="E1068" s="208">
        <v>728397.99</v>
      </c>
    </row>
    <row r="1069" spans="1:5">
      <c r="A1069" s="206">
        <v>37763</v>
      </c>
      <c r="B1069" s="206" t="s">
        <v>1482</v>
      </c>
      <c r="C1069" s="206" t="s">
        <v>409</v>
      </c>
      <c r="D1069" s="206" t="s">
        <v>412</v>
      </c>
      <c r="E1069" s="208">
        <v>737244.8</v>
      </c>
    </row>
    <row r="1070" spans="1:5">
      <c r="A1070" s="206">
        <v>41992</v>
      </c>
      <c r="B1070" s="206" t="s">
        <v>1483</v>
      </c>
      <c r="C1070" s="206" t="s">
        <v>409</v>
      </c>
      <c r="D1070" s="206" t="s">
        <v>412</v>
      </c>
      <c r="E1070" s="208">
        <v>838100</v>
      </c>
    </row>
    <row r="1071" spans="1:5">
      <c r="A1071" s="206">
        <v>13215</v>
      </c>
      <c r="B1071" s="206" t="s">
        <v>1484</v>
      </c>
      <c r="C1071" s="206" t="s">
        <v>409</v>
      </c>
      <c r="D1071" s="206" t="s">
        <v>412</v>
      </c>
      <c r="E1071" s="208">
        <v>1027719.28</v>
      </c>
    </row>
    <row r="1072" spans="1:5">
      <c r="A1072" s="206">
        <v>4235</v>
      </c>
      <c r="B1072" s="206" t="s">
        <v>1485</v>
      </c>
      <c r="C1072" s="206" t="s">
        <v>560</v>
      </c>
      <c r="D1072" s="206" t="s">
        <v>410</v>
      </c>
      <c r="E1072" s="207">
        <v>10.01</v>
      </c>
    </row>
    <row r="1073" spans="1:5">
      <c r="A1073" s="206">
        <v>40976</v>
      </c>
      <c r="B1073" s="206" t="s">
        <v>1486</v>
      </c>
      <c r="C1073" s="206" t="s">
        <v>562</v>
      </c>
      <c r="D1073" s="206" t="s">
        <v>410</v>
      </c>
      <c r="E1073" s="208">
        <v>1767.06</v>
      </c>
    </row>
    <row r="1074" spans="1:5">
      <c r="A1074" s="206">
        <v>43091</v>
      </c>
      <c r="B1074" s="206" t="s">
        <v>1487</v>
      </c>
      <c r="C1074" s="206" t="s">
        <v>409</v>
      </c>
      <c r="D1074" s="206" t="s">
        <v>410</v>
      </c>
      <c r="E1074" s="208">
        <v>7303.55</v>
      </c>
    </row>
    <row r="1075" spans="1:5">
      <c r="A1075" s="206">
        <v>43092</v>
      </c>
      <c r="B1075" s="206" t="s">
        <v>1488</v>
      </c>
      <c r="C1075" s="206" t="s">
        <v>409</v>
      </c>
      <c r="D1075" s="206" t="s">
        <v>410</v>
      </c>
      <c r="E1075" s="208">
        <v>9738.07</v>
      </c>
    </row>
    <row r="1076" spans="1:5">
      <c r="A1076" s="206">
        <v>43089</v>
      </c>
      <c r="B1076" s="206" t="s">
        <v>1489</v>
      </c>
      <c r="C1076" s="206" t="s">
        <v>409</v>
      </c>
      <c r="D1076" s="206" t="s">
        <v>410</v>
      </c>
      <c r="E1076" s="208">
        <v>1697.14</v>
      </c>
    </row>
    <row r="1077" spans="1:5">
      <c r="A1077" s="206">
        <v>43090</v>
      </c>
      <c r="B1077" s="206" t="s">
        <v>1490</v>
      </c>
      <c r="C1077" s="206" t="s">
        <v>409</v>
      </c>
      <c r="D1077" s="206" t="s">
        <v>410</v>
      </c>
      <c r="E1077" s="208">
        <v>3745.41</v>
      </c>
    </row>
    <row r="1078" spans="1:5">
      <c r="A1078" s="206">
        <v>41967</v>
      </c>
      <c r="B1078" s="206" t="s">
        <v>1491</v>
      </c>
      <c r="C1078" s="206" t="s">
        <v>462</v>
      </c>
      <c r="D1078" s="206" t="s">
        <v>410</v>
      </c>
      <c r="E1078" s="207">
        <v>20.04</v>
      </c>
    </row>
    <row r="1079" spans="1:5">
      <c r="A1079" s="206">
        <v>12760</v>
      </c>
      <c r="B1079" s="206" t="s">
        <v>1492</v>
      </c>
      <c r="C1079" s="206" t="s">
        <v>821</v>
      </c>
      <c r="D1079" s="206" t="s">
        <v>410</v>
      </c>
      <c r="E1079" s="208">
        <v>1738.68</v>
      </c>
    </row>
    <row r="1080" spans="1:5">
      <c r="A1080" s="206">
        <v>12759</v>
      </c>
      <c r="B1080" s="206" t="s">
        <v>1493</v>
      </c>
      <c r="C1080" s="206" t="s">
        <v>821</v>
      </c>
      <c r="D1080" s="206" t="s">
        <v>410</v>
      </c>
      <c r="E1080" s="208">
        <v>1159.0999999999999</v>
      </c>
    </row>
    <row r="1081" spans="1:5">
      <c r="A1081" s="206">
        <v>43105</v>
      </c>
      <c r="B1081" s="206" t="s">
        <v>1494</v>
      </c>
      <c r="C1081" s="206" t="s">
        <v>460</v>
      </c>
      <c r="D1081" s="206" t="s">
        <v>410</v>
      </c>
      <c r="E1081" s="207">
        <v>44.8</v>
      </c>
    </row>
    <row r="1082" spans="1:5">
      <c r="A1082" s="206">
        <v>40424</v>
      </c>
      <c r="B1082" s="206" t="s">
        <v>1495</v>
      </c>
      <c r="C1082" s="206" t="s">
        <v>460</v>
      </c>
      <c r="D1082" s="206" t="s">
        <v>410</v>
      </c>
      <c r="E1082" s="207">
        <v>11.38</v>
      </c>
    </row>
    <row r="1083" spans="1:5">
      <c r="A1083" s="206">
        <v>1325</v>
      </c>
      <c r="B1083" s="206" t="s">
        <v>1496</v>
      </c>
      <c r="C1083" s="206" t="s">
        <v>460</v>
      </c>
      <c r="D1083" s="206" t="s">
        <v>410</v>
      </c>
      <c r="E1083" s="207">
        <v>12.46</v>
      </c>
    </row>
    <row r="1084" spans="1:5">
      <c r="A1084" s="206">
        <v>1327</v>
      </c>
      <c r="B1084" s="206" t="s">
        <v>1497</v>
      </c>
      <c r="C1084" s="206" t="s">
        <v>460</v>
      </c>
      <c r="D1084" s="206" t="s">
        <v>410</v>
      </c>
      <c r="E1084" s="207">
        <v>13.27</v>
      </c>
    </row>
    <row r="1085" spans="1:5">
      <c r="A1085" s="206">
        <v>1328</v>
      </c>
      <c r="B1085" s="206" t="s">
        <v>1498</v>
      </c>
      <c r="C1085" s="206" t="s">
        <v>460</v>
      </c>
      <c r="D1085" s="206" t="s">
        <v>410</v>
      </c>
      <c r="E1085" s="207">
        <v>12.49</v>
      </c>
    </row>
    <row r="1086" spans="1:5">
      <c r="A1086" s="206">
        <v>1321</v>
      </c>
      <c r="B1086" s="206" t="s">
        <v>1499</v>
      </c>
      <c r="C1086" s="206" t="s">
        <v>460</v>
      </c>
      <c r="D1086" s="206" t="s">
        <v>410</v>
      </c>
      <c r="E1086" s="207">
        <v>11.57</v>
      </c>
    </row>
    <row r="1087" spans="1:5">
      <c r="A1087" s="206">
        <v>1318</v>
      </c>
      <c r="B1087" s="206" t="s">
        <v>1500</v>
      </c>
      <c r="C1087" s="206" t="s">
        <v>460</v>
      </c>
      <c r="D1087" s="206" t="s">
        <v>410</v>
      </c>
      <c r="E1087" s="207">
        <v>11.58</v>
      </c>
    </row>
    <row r="1088" spans="1:5">
      <c r="A1088" s="206">
        <v>1322</v>
      </c>
      <c r="B1088" s="206" t="s">
        <v>1501</v>
      </c>
      <c r="C1088" s="206" t="s">
        <v>460</v>
      </c>
      <c r="D1088" s="206" t="s">
        <v>410</v>
      </c>
      <c r="E1088" s="207">
        <v>12.23</v>
      </c>
    </row>
    <row r="1089" spans="1:5">
      <c r="A1089" s="206">
        <v>1323</v>
      </c>
      <c r="B1089" s="206" t="s">
        <v>1502</v>
      </c>
      <c r="C1089" s="206" t="s">
        <v>460</v>
      </c>
      <c r="D1089" s="206" t="s">
        <v>410</v>
      </c>
      <c r="E1089" s="207">
        <v>12.23</v>
      </c>
    </row>
    <row r="1090" spans="1:5">
      <c r="A1090" s="206">
        <v>1319</v>
      </c>
      <c r="B1090" s="206" t="s">
        <v>1503</v>
      </c>
      <c r="C1090" s="206" t="s">
        <v>460</v>
      </c>
      <c r="D1090" s="206" t="s">
        <v>410</v>
      </c>
      <c r="E1090" s="207">
        <v>10.31</v>
      </c>
    </row>
    <row r="1091" spans="1:5">
      <c r="A1091" s="206">
        <v>11026</v>
      </c>
      <c r="B1091" s="206" t="s">
        <v>1504</v>
      </c>
      <c r="C1091" s="206" t="s">
        <v>460</v>
      </c>
      <c r="D1091" s="206" t="s">
        <v>410</v>
      </c>
      <c r="E1091" s="207">
        <v>14.18</v>
      </c>
    </row>
    <row r="1092" spans="1:5">
      <c r="A1092" s="206">
        <v>11027</v>
      </c>
      <c r="B1092" s="206" t="s">
        <v>1505</v>
      </c>
      <c r="C1092" s="206" t="s">
        <v>460</v>
      </c>
      <c r="D1092" s="206" t="s">
        <v>410</v>
      </c>
      <c r="E1092" s="207">
        <v>14.76</v>
      </c>
    </row>
    <row r="1093" spans="1:5">
      <c r="A1093" s="206">
        <v>11046</v>
      </c>
      <c r="B1093" s="206" t="s">
        <v>1506</v>
      </c>
      <c r="C1093" s="206" t="s">
        <v>460</v>
      </c>
      <c r="D1093" s="206" t="s">
        <v>410</v>
      </c>
      <c r="E1093" s="207">
        <v>14.14</v>
      </c>
    </row>
    <row r="1094" spans="1:5">
      <c r="A1094" s="206">
        <v>11047</v>
      </c>
      <c r="B1094" s="206" t="s">
        <v>1507</v>
      </c>
      <c r="C1094" s="206" t="s">
        <v>460</v>
      </c>
      <c r="D1094" s="206" t="s">
        <v>410</v>
      </c>
      <c r="E1094" s="207">
        <v>15.41</v>
      </c>
    </row>
    <row r="1095" spans="1:5">
      <c r="A1095" s="206">
        <v>43668</v>
      </c>
      <c r="B1095" s="206" t="s">
        <v>1508</v>
      </c>
      <c r="C1095" s="206" t="s">
        <v>460</v>
      </c>
      <c r="D1095" s="206" t="s">
        <v>410</v>
      </c>
      <c r="E1095" s="207">
        <v>13.6</v>
      </c>
    </row>
    <row r="1096" spans="1:5">
      <c r="A1096" s="206">
        <v>11049</v>
      </c>
      <c r="B1096" s="206" t="s">
        <v>1509</v>
      </c>
      <c r="C1096" s="206" t="s">
        <v>460</v>
      </c>
      <c r="D1096" s="206" t="s">
        <v>417</v>
      </c>
      <c r="E1096" s="207">
        <v>14.73</v>
      </c>
    </row>
    <row r="1097" spans="1:5">
      <c r="A1097" s="206">
        <v>43106</v>
      </c>
      <c r="B1097" s="206" t="s">
        <v>1510</v>
      </c>
      <c r="C1097" s="206" t="s">
        <v>460</v>
      </c>
      <c r="D1097" s="206" t="s">
        <v>410</v>
      </c>
      <c r="E1097" s="207">
        <v>14.82</v>
      </c>
    </row>
    <row r="1098" spans="1:5">
      <c r="A1098" s="206">
        <v>11051</v>
      </c>
      <c r="B1098" s="206" t="s">
        <v>1511</v>
      </c>
      <c r="C1098" s="206" t="s">
        <v>460</v>
      </c>
      <c r="D1098" s="206" t="s">
        <v>410</v>
      </c>
      <c r="E1098" s="207">
        <v>15.46</v>
      </c>
    </row>
    <row r="1099" spans="1:5">
      <c r="A1099" s="206">
        <v>11061</v>
      </c>
      <c r="B1099" s="206" t="s">
        <v>1512</v>
      </c>
      <c r="C1099" s="206" t="s">
        <v>460</v>
      </c>
      <c r="D1099" s="206" t="s">
        <v>410</v>
      </c>
      <c r="E1099" s="207">
        <v>18.55</v>
      </c>
    </row>
    <row r="1100" spans="1:5">
      <c r="A1100" s="206">
        <v>43667</v>
      </c>
      <c r="B1100" s="206" t="s">
        <v>1513</v>
      </c>
      <c r="C1100" s="206" t="s">
        <v>460</v>
      </c>
      <c r="D1100" s="206" t="s">
        <v>410</v>
      </c>
      <c r="E1100" s="207">
        <v>13.48</v>
      </c>
    </row>
    <row r="1101" spans="1:5">
      <c r="A1101" s="206">
        <v>1333</v>
      </c>
      <c r="B1101" s="206" t="s">
        <v>1514</v>
      </c>
      <c r="C1101" s="206" t="s">
        <v>460</v>
      </c>
      <c r="D1101" s="206" t="s">
        <v>410</v>
      </c>
      <c r="E1101" s="207">
        <v>11.23</v>
      </c>
    </row>
    <row r="1102" spans="1:5">
      <c r="A1102" s="206">
        <v>1330</v>
      </c>
      <c r="B1102" s="206" t="s">
        <v>1515</v>
      </c>
      <c r="C1102" s="206" t="s">
        <v>460</v>
      </c>
      <c r="D1102" s="206" t="s">
        <v>410</v>
      </c>
      <c r="E1102" s="207">
        <v>11.13</v>
      </c>
    </row>
    <row r="1103" spans="1:5">
      <c r="A1103" s="206">
        <v>10957</v>
      </c>
      <c r="B1103" s="206" t="s">
        <v>1516</v>
      </c>
      <c r="C1103" s="206" t="s">
        <v>460</v>
      </c>
      <c r="D1103" s="206" t="s">
        <v>410</v>
      </c>
      <c r="E1103" s="207">
        <v>12.83</v>
      </c>
    </row>
    <row r="1104" spans="1:5">
      <c r="A1104" s="206">
        <v>1332</v>
      </c>
      <c r="B1104" s="206" t="s">
        <v>1517</v>
      </c>
      <c r="C1104" s="206" t="s">
        <v>460</v>
      </c>
      <c r="D1104" s="206" t="s">
        <v>410</v>
      </c>
      <c r="E1104" s="207">
        <v>11.41</v>
      </c>
    </row>
    <row r="1105" spans="1:5">
      <c r="A1105" s="206">
        <v>1334</v>
      </c>
      <c r="B1105" s="206" t="s">
        <v>1518</v>
      </c>
      <c r="C1105" s="206" t="s">
        <v>460</v>
      </c>
      <c r="D1105" s="206" t="s">
        <v>410</v>
      </c>
      <c r="E1105" s="207">
        <v>12.65</v>
      </c>
    </row>
    <row r="1106" spans="1:5">
      <c r="A1106" s="206">
        <v>1335</v>
      </c>
      <c r="B1106" s="206" t="s">
        <v>1519</v>
      </c>
      <c r="C1106" s="206" t="s">
        <v>460</v>
      </c>
      <c r="D1106" s="206" t="s">
        <v>410</v>
      </c>
      <c r="E1106" s="207">
        <v>13.07</v>
      </c>
    </row>
    <row r="1107" spans="1:5">
      <c r="A1107" s="206">
        <v>40425</v>
      </c>
      <c r="B1107" s="206" t="s">
        <v>1520</v>
      </c>
      <c r="C1107" s="206" t="s">
        <v>460</v>
      </c>
      <c r="D1107" s="206" t="s">
        <v>410</v>
      </c>
      <c r="E1107" s="207">
        <v>11.19</v>
      </c>
    </row>
    <row r="1108" spans="1:5">
      <c r="A1108" s="206">
        <v>1337</v>
      </c>
      <c r="B1108" s="206" t="s">
        <v>1521</v>
      </c>
      <c r="C1108" s="206" t="s">
        <v>460</v>
      </c>
      <c r="D1108" s="206" t="s">
        <v>410</v>
      </c>
      <c r="E1108" s="207">
        <v>12.83</v>
      </c>
    </row>
    <row r="1109" spans="1:5">
      <c r="A1109" s="206">
        <v>1338</v>
      </c>
      <c r="B1109" s="206" t="s">
        <v>1522</v>
      </c>
      <c r="C1109" s="206" t="s">
        <v>821</v>
      </c>
      <c r="D1109" s="206" t="s">
        <v>412</v>
      </c>
      <c r="E1109" s="207">
        <v>62.14</v>
      </c>
    </row>
    <row r="1110" spans="1:5">
      <c r="A1110" s="206">
        <v>1340</v>
      </c>
      <c r="B1110" s="206" t="s">
        <v>1523</v>
      </c>
      <c r="C1110" s="206" t="s">
        <v>821</v>
      </c>
      <c r="D1110" s="206" t="s">
        <v>412</v>
      </c>
      <c r="E1110" s="207">
        <v>71.84</v>
      </c>
    </row>
    <row r="1111" spans="1:5">
      <c r="A1111" s="206">
        <v>1341</v>
      </c>
      <c r="B1111" s="206" t="s">
        <v>1524</v>
      </c>
      <c r="C1111" s="206" t="s">
        <v>821</v>
      </c>
      <c r="D1111" s="206" t="s">
        <v>412</v>
      </c>
      <c r="E1111" s="207">
        <v>69.19</v>
      </c>
    </row>
    <row r="1112" spans="1:5">
      <c r="A1112" s="206">
        <v>34659</v>
      </c>
      <c r="B1112" s="206" t="s">
        <v>1525</v>
      </c>
      <c r="C1112" s="206" t="s">
        <v>821</v>
      </c>
      <c r="D1112" s="206" t="s">
        <v>412</v>
      </c>
      <c r="E1112" s="207">
        <v>41.16</v>
      </c>
    </row>
    <row r="1113" spans="1:5">
      <c r="A1113" s="206">
        <v>34514</v>
      </c>
      <c r="B1113" s="206" t="s">
        <v>1526</v>
      </c>
      <c r="C1113" s="206" t="s">
        <v>821</v>
      </c>
      <c r="D1113" s="206" t="s">
        <v>412</v>
      </c>
      <c r="E1113" s="207">
        <v>45.59</v>
      </c>
    </row>
    <row r="1114" spans="1:5">
      <c r="A1114" s="206">
        <v>34660</v>
      </c>
      <c r="B1114" s="206" t="s">
        <v>1527</v>
      </c>
      <c r="C1114" s="206" t="s">
        <v>821</v>
      </c>
      <c r="D1114" s="206" t="s">
        <v>412</v>
      </c>
      <c r="E1114" s="207">
        <v>57.86</v>
      </c>
    </row>
    <row r="1115" spans="1:5">
      <c r="A1115" s="206">
        <v>34661</v>
      </c>
      <c r="B1115" s="206" t="s">
        <v>1528</v>
      </c>
      <c r="C1115" s="206" t="s">
        <v>821</v>
      </c>
      <c r="D1115" s="206" t="s">
        <v>412</v>
      </c>
      <c r="E1115" s="207">
        <v>83.1</v>
      </c>
    </row>
    <row r="1116" spans="1:5">
      <c r="A1116" s="206">
        <v>34667</v>
      </c>
      <c r="B1116" s="206" t="s">
        <v>1529</v>
      </c>
      <c r="C1116" s="206" t="s">
        <v>821</v>
      </c>
      <c r="D1116" s="206" t="s">
        <v>412</v>
      </c>
      <c r="E1116" s="207">
        <v>30.09</v>
      </c>
    </row>
    <row r="1117" spans="1:5">
      <c r="A1117" s="206">
        <v>34668</v>
      </c>
      <c r="B1117" s="206" t="s">
        <v>1530</v>
      </c>
      <c r="C1117" s="206" t="s">
        <v>821</v>
      </c>
      <c r="D1117" s="206" t="s">
        <v>412</v>
      </c>
      <c r="E1117" s="207">
        <v>39.32</v>
      </c>
    </row>
    <row r="1118" spans="1:5">
      <c r="A1118" s="206">
        <v>34741</v>
      </c>
      <c r="B1118" s="206" t="s">
        <v>1531</v>
      </c>
      <c r="C1118" s="206" t="s">
        <v>821</v>
      </c>
      <c r="D1118" s="206" t="s">
        <v>412</v>
      </c>
      <c r="E1118" s="207">
        <v>43.27</v>
      </c>
    </row>
    <row r="1119" spans="1:5">
      <c r="A1119" s="206">
        <v>34664</v>
      </c>
      <c r="B1119" s="206" t="s">
        <v>1532</v>
      </c>
      <c r="C1119" s="206" t="s">
        <v>821</v>
      </c>
      <c r="D1119" s="206" t="s">
        <v>412</v>
      </c>
      <c r="E1119" s="207">
        <v>47.22</v>
      </c>
    </row>
    <row r="1120" spans="1:5">
      <c r="A1120" s="206">
        <v>34665</v>
      </c>
      <c r="B1120" s="206" t="s">
        <v>1533</v>
      </c>
      <c r="C1120" s="206" t="s">
        <v>821</v>
      </c>
      <c r="D1120" s="206" t="s">
        <v>412</v>
      </c>
      <c r="E1120" s="207">
        <v>58.61</v>
      </c>
    </row>
    <row r="1121" spans="1:5">
      <c r="A1121" s="206">
        <v>34666</v>
      </c>
      <c r="B1121" s="206" t="s">
        <v>1534</v>
      </c>
      <c r="C1121" s="206" t="s">
        <v>821</v>
      </c>
      <c r="D1121" s="206" t="s">
        <v>412</v>
      </c>
      <c r="E1121" s="207">
        <v>88.53</v>
      </c>
    </row>
    <row r="1122" spans="1:5">
      <c r="A1122" s="206">
        <v>34669</v>
      </c>
      <c r="B1122" s="206" t="s">
        <v>1535</v>
      </c>
      <c r="C1122" s="206" t="s">
        <v>821</v>
      </c>
      <c r="D1122" s="206" t="s">
        <v>412</v>
      </c>
      <c r="E1122" s="207">
        <v>32.46</v>
      </c>
    </row>
    <row r="1123" spans="1:5">
      <c r="A1123" s="206">
        <v>34670</v>
      </c>
      <c r="B1123" s="206" t="s">
        <v>1536</v>
      </c>
      <c r="C1123" s="206" t="s">
        <v>821</v>
      </c>
      <c r="D1123" s="206" t="s">
        <v>412</v>
      </c>
      <c r="E1123" s="207">
        <v>39.700000000000003</v>
      </c>
    </row>
    <row r="1124" spans="1:5">
      <c r="A1124" s="206">
        <v>34671</v>
      </c>
      <c r="B1124" s="206" t="s">
        <v>1537</v>
      </c>
      <c r="C1124" s="206" t="s">
        <v>821</v>
      </c>
      <c r="D1124" s="206" t="s">
        <v>412</v>
      </c>
      <c r="E1124" s="207">
        <v>33.14</v>
      </c>
    </row>
    <row r="1125" spans="1:5">
      <c r="A1125" s="206">
        <v>34672</v>
      </c>
      <c r="B1125" s="206" t="s">
        <v>1538</v>
      </c>
      <c r="C1125" s="206" t="s">
        <v>821</v>
      </c>
      <c r="D1125" s="206" t="s">
        <v>412</v>
      </c>
      <c r="E1125" s="207">
        <v>34.94</v>
      </c>
    </row>
    <row r="1126" spans="1:5">
      <c r="A1126" s="206">
        <v>34673</v>
      </c>
      <c r="B1126" s="206" t="s">
        <v>1539</v>
      </c>
      <c r="C1126" s="206" t="s">
        <v>821</v>
      </c>
      <c r="D1126" s="206" t="s">
        <v>412</v>
      </c>
      <c r="E1126" s="207">
        <v>42.64</v>
      </c>
    </row>
    <row r="1127" spans="1:5">
      <c r="A1127" s="206">
        <v>34674</v>
      </c>
      <c r="B1127" s="206" t="s">
        <v>1540</v>
      </c>
      <c r="C1127" s="206" t="s">
        <v>821</v>
      </c>
      <c r="D1127" s="206" t="s">
        <v>412</v>
      </c>
      <c r="E1127" s="207">
        <v>56.69</v>
      </c>
    </row>
    <row r="1128" spans="1:5">
      <c r="A1128" s="206">
        <v>34675</v>
      </c>
      <c r="B1128" s="206" t="s">
        <v>1541</v>
      </c>
      <c r="C1128" s="206" t="s">
        <v>821</v>
      </c>
      <c r="D1128" s="206" t="s">
        <v>412</v>
      </c>
      <c r="E1128" s="207">
        <v>69.12</v>
      </c>
    </row>
    <row r="1129" spans="1:5">
      <c r="A1129" s="206">
        <v>34676</v>
      </c>
      <c r="B1129" s="206" t="s">
        <v>1542</v>
      </c>
      <c r="C1129" s="206" t="s">
        <v>821</v>
      </c>
      <c r="D1129" s="206" t="s">
        <v>412</v>
      </c>
      <c r="E1129" s="207">
        <v>19.899999999999999</v>
      </c>
    </row>
    <row r="1130" spans="1:5">
      <c r="A1130" s="206">
        <v>34677</v>
      </c>
      <c r="B1130" s="206" t="s">
        <v>1543</v>
      </c>
      <c r="C1130" s="206" t="s">
        <v>821</v>
      </c>
      <c r="D1130" s="206" t="s">
        <v>412</v>
      </c>
      <c r="E1130" s="207">
        <v>26.75</v>
      </c>
    </row>
    <row r="1131" spans="1:5">
      <c r="A1131" s="206">
        <v>43126</v>
      </c>
      <c r="B1131" s="206" t="s">
        <v>1544</v>
      </c>
      <c r="C1131" s="206" t="s">
        <v>821</v>
      </c>
      <c r="D1131" s="206" t="s">
        <v>410</v>
      </c>
      <c r="E1131" s="207">
        <v>104.92</v>
      </c>
    </row>
    <row r="1132" spans="1:5">
      <c r="A1132" s="206">
        <v>43124</v>
      </c>
      <c r="B1132" s="206" t="s">
        <v>1545</v>
      </c>
      <c r="C1132" s="206" t="s">
        <v>821</v>
      </c>
      <c r="D1132" s="206" t="s">
        <v>410</v>
      </c>
      <c r="E1132" s="207">
        <v>122.51</v>
      </c>
    </row>
    <row r="1133" spans="1:5">
      <c r="A1133" s="206">
        <v>43125</v>
      </c>
      <c r="B1133" s="206" t="s">
        <v>1546</v>
      </c>
      <c r="C1133" s="206" t="s">
        <v>821</v>
      </c>
      <c r="D1133" s="206" t="s">
        <v>410</v>
      </c>
      <c r="E1133" s="207">
        <v>158.88</v>
      </c>
    </row>
    <row r="1134" spans="1:5">
      <c r="A1134" s="206">
        <v>40623</v>
      </c>
      <c r="B1134" s="206" t="s">
        <v>1547</v>
      </c>
      <c r="C1134" s="206" t="s">
        <v>835</v>
      </c>
      <c r="D1134" s="206" t="s">
        <v>410</v>
      </c>
      <c r="E1134" s="207">
        <v>124.94</v>
      </c>
    </row>
    <row r="1135" spans="1:5">
      <c r="A1135" s="206">
        <v>43701</v>
      </c>
      <c r="B1135" s="206" t="s">
        <v>1548</v>
      </c>
      <c r="C1135" s="206" t="s">
        <v>460</v>
      </c>
      <c r="D1135" s="206" t="s">
        <v>412</v>
      </c>
      <c r="E1135" s="207">
        <v>35</v>
      </c>
    </row>
    <row r="1136" spans="1:5">
      <c r="A1136" s="206">
        <v>1345</v>
      </c>
      <c r="B1136" s="206" t="s">
        <v>1549</v>
      </c>
      <c r="C1136" s="206" t="s">
        <v>821</v>
      </c>
      <c r="D1136" s="206" t="s">
        <v>410</v>
      </c>
      <c r="E1136" s="207">
        <v>102.17</v>
      </c>
    </row>
    <row r="1137" spans="1:5">
      <c r="A1137" s="206">
        <v>1346</v>
      </c>
      <c r="B1137" s="206" t="s">
        <v>1550</v>
      </c>
      <c r="C1137" s="206" t="s">
        <v>821</v>
      </c>
      <c r="D1137" s="206" t="s">
        <v>410</v>
      </c>
      <c r="E1137" s="207">
        <v>59.43</v>
      </c>
    </row>
    <row r="1138" spans="1:5">
      <c r="A1138" s="206">
        <v>1347</v>
      </c>
      <c r="B1138" s="206" t="s">
        <v>1551</v>
      </c>
      <c r="C1138" s="206" t="s">
        <v>821</v>
      </c>
      <c r="D1138" s="206" t="s">
        <v>410</v>
      </c>
      <c r="E1138" s="207">
        <v>73.64</v>
      </c>
    </row>
    <row r="1139" spans="1:5">
      <c r="A1139" s="206">
        <v>43678</v>
      </c>
      <c r="B1139" s="206" t="s">
        <v>1552</v>
      </c>
      <c r="C1139" s="206" t="s">
        <v>821</v>
      </c>
      <c r="D1139" s="206" t="s">
        <v>410</v>
      </c>
      <c r="E1139" s="207">
        <v>85.41</v>
      </c>
    </row>
    <row r="1140" spans="1:5">
      <c r="A1140" s="206">
        <v>43680</v>
      </c>
      <c r="B1140" s="206" t="s">
        <v>1553</v>
      </c>
      <c r="C1140" s="206" t="s">
        <v>821</v>
      </c>
      <c r="D1140" s="206" t="s">
        <v>410</v>
      </c>
      <c r="E1140" s="207">
        <v>123.05</v>
      </c>
    </row>
    <row r="1141" spans="1:5">
      <c r="A1141" s="206">
        <v>43679</v>
      </c>
      <c r="B1141" s="206" t="s">
        <v>1554</v>
      </c>
      <c r="C1141" s="206" t="s">
        <v>821</v>
      </c>
      <c r="D1141" s="206" t="s">
        <v>410</v>
      </c>
      <c r="E1141" s="207">
        <v>43.18</v>
      </c>
    </row>
    <row r="1142" spans="1:5">
      <c r="A1142" s="206">
        <v>1355</v>
      </c>
      <c r="B1142" s="206" t="s">
        <v>1555</v>
      </c>
      <c r="C1142" s="206" t="s">
        <v>821</v>
      </c>
      <c r="D1142" s="206" t="s">
        <v>410</v>
      </c>
      <c r="E1142" s="207">
        <v>49.14</v>
      </c>
    </row>
    <row r="1143" spans="1:5">
      <c r="A1143" s="206">
        <v>1358</v>
      </c>
      <c r="B1143" s="206" t="s">
        <v>1556</v>
      </c>
      <c r="C1143" s="206" t="s">
        <v>821</v>
      </c>
      <c r="D1143" s="206" t="s">
        <v>410</v>
      </c>
      <c r="E1143" s="207">
        <v>60.33</v>
      </c>
    </row>
    <row r="1144" spans="1:5">
      <c r="A1144" s="206">
        <v>43681</v>
      </c>
      <c r="B1144" s="206" t="s">
        <v>1557</v>
      </c>
      <c r="C1144" s="206" t="s">
        <v>821</v>
      </c>
      <c r="D1144" s="206" t="s">
        <v>417</v>
      </c>
      <c r="E1144" s="207">
        <v>38.01</v>
      </c>
    </row>
    <row r="1145" spans="1:5">
      <c r="A1145" s="206">
        <v>43677</v>
      </c>
      <c r="B1145" s="206" t="s">
        <v>1558</v>
      </c>
      <c r="C1145" s="206" t="s">
        <v>821</v>
      </c>
      <c r="D1145" s="206" t="s">
        <v>410</v>
      </c>
      <c r="E1145" s="207">
        <v>74.849999999999994</v>
      </c>
    </row>
    <row r="1146" spans="1:5">
      <c r="A1146" s="206">
        <v>43682</v>
      </c>
      <c r="B1146" s="206" t="s">
        <v>1559</v>
      </c>
      <c r="C1146" s="206" t="s">
        <v>821</v>
      </c>
      <c r="D1146" s="206" t="s">
        <v>410</v>
      </c>
      <c r="E1146" s="207">
        <v>22.94</v>
      </c>
    </row>
    <row r="1147" spans="1:5">
      <c r="A1147" s="206">
        <v>20971</v>
      </c>
      <c r="B1147" s="206" t="s">
        <v>1560</v>
      </c>
      <c r="C1147" s="206" t="s">
        <v>409</v>
      </c>
      <c r="D1147" s="206" t="s">
        <v>410</v>
      </c>
      <c r="E1147" s="207">
        <v>18.09</v>
      </c>
    </row>
    <row r="1148" spans="1:5">
      <c r="A1148" s="206">
        <v>13279</v>
      </c>
      <c r="B1148" s="206" t="s">
        <v>1561</v>
      </c>
      <c r="C1148" s="206" t="s">
        <v>460</v>
      </c>
      <c r="D1148" s="206" t="s">
        <v>412</v>
      </c>
      <c r="E1148" s="207">
        <v>23.81</v>
      </c>
    </row>
    <row r="1149" spans="1:5">
      <c r="A1149" s="206">
        <v>11977</v>
      </c>
      <c r="B1149" s="206" t="s">
        <v>1562</v>
      </c>
      <c r="C1149" s="206" t="s">
        <v>409</v>
      </c>
      <c r="D1149" s="206" t="s">
        <v>412</v>
      </c>
      <c r="E1149" s="207">
        <v>12.34</v>
      </c>
    </row>
    <row r="1150" spans="1:5">
      <c r="A1150" s="206">
        <v>11975</v>
      </c>
      <c r="B1150" s="206" t="s">
        <v>1563</v>
      </c>
      <c r="C1150" s="206" t="s">
        <v>409</v>
      </c>
      <c r="D1150" s="206" t="s">
        <v>412</v>
      </c>
      <c r="E1150" s="207">
        <v>27.04</v>
      </c>
    </row>
    <row r="1151" spans="1:5">
      <c r="A1151" s="206">
        <v>39746</v>
      </c>
      <c r="B1151" s="206" t="s">
        <v>1564</v>
      </c>
      <c r="C1151" s="206" t="s">
        <v>409</v>
      </c>
      <c r="D1151" s="206" t="s">
        <v>412</v>
      </c>
      <c r="E1151" s="207">
        <v>94.06</v>
      </c>
    </row>
    <row r="1152" spans="1:5">
      <c r="A1152" s="206">
        <v>11976</v>
      </c>
      <c r="B1152" s="206" t="s">
        <v>1565</v>
      </c>
      <c r="C1152" s="206" t="s">
        <v>409</v>
      </c>
      <c r="D1152" s="206" t="s">
        <v>412</v>
      </c>
      <c r="E1152" s="207">
        <v>1.38</v>
      </c>
    </row>
    <row r="1153" spans="1:5">
      <c r="A1153" s="206">
        <v>1368</v>
      </c>
      <c r="B1153" s="206" t="s">
        <v>1566</v>
      </c>
      <c r="C1153" s="206" t="s">
        <v>409</v>
      </c>
      <c r="D1153" s="206" t="s">
        <v>417</v>
      </c>
      <c r="E1153" s="207">
        <v>89.9</v>
      </c>
    </row>
    <row r="1154" spans="1:5">
      <c r="A1154" s="206">
        <v>1367</v>
      </c>
      <c r="B1154" s="206" t="s">
        <v>1567</v>
      </c>
      <c r="C1154" s="206" t="s">
        <v>409</v>
      </c>
      <c r="D1154" s="206" t="s">
        <v>410</v>
      </c>
      <c r="E1154" s="207">
        <v>290.8</v>
      </c>
    </row>
    <row r="1155" spans="1:5">
      <c r="A1155" s="206">
        <v>1380</v>
      </c>
      <c r="B1155" s="206" t="s">
        <v>1568</v>
      </c>
      <c r="C1155" s="206" t="s">
        <v>460</v>
      </c>
      <c r="D1155" s="206" t="s">
        <v>410</v>
      </c>
      <c r="E1155" s="207">
        <v>5.75</v>
      </c>
    </row>
    <row r="1156" spans="1:5">
      <c r="A1156" s="206">
        <v>1375</v>
      </c>
      <c r="B1156" s="206" t="s">
        <v>1569</v>
      </c>
      <c r="C1156" s="206" t="s">
        <v>460</v>
      </c>
      <c r="D1156" s="206" t="s">
        <v>410</v>
      </c>
      <c r="E1156" s="207">
        <v>19.100000000000001</v>
      </c>
    </row>
    <row r="1157" spans="1:5">
      <c r="A1157" s="206">
        <v>1379</v>
      </c>
      <c r="B1157" s="206" t="s">
        <v>1570</v>
      </c>
      <c r="C1157" s="206" t="s">
        <v>460</v>
      </c>
      <c r="D1157" s="206" t="s">
        <v>417</v>
      </c>
      <c r="E1157" s="207">
        <v>0.86</v>
      </c>
    </row>
    <row r="1158" spans="1:5">
      <c r="A1158" s="206">
        <v>13284</v>
      </c>
      <c r="B1158" s="206" t="s">
        <v>1571</v>
      </c>
      <c r="C1158" s="206" t="s">
        <v>460</v>
      </c>
      <c r="D1158" s="206" t="s">
        <v>410</v>
      </c>
      <c r="E1158" s="207">
        <v>0.77</v>
      </c>
    </row>
    <row r="1159" spans="1:5">
      <c r="A1159" s="206">
        <v>44528</v>
      </c>
      <c r="B1159" s="206" t="s">
        <v>1572</v>
      </c>
      <c r="C1159" s="206" t="s">
        <v>460</v>
      </c>
      <c r="D1159" s="206" t="s">
        <v>410</v>
      </c>
      <c r="E1159" s="207">
        <v>4.58</v>
      </c>
    </row>
    <row r="1160" spans="1:5">
      <c r="A1160" s="206">
        <v>34753</v>
      </c>
      <c r="B1160" s="206" t="s">
        <v>1573</v>
      </c>
      <c r="C1160" s="206" t="s">
        <v>460</v>
      </c>
      <c r="D1160" s="206" t="s">
        <v>410</v>
      </c>
      <c r="E1160" s="207">
        <v>0.83</v>
      </c>
    </row>
    <row r="1161" spans="1:5">
      <c r="A1161" s="206">
        <v>420</v>
      </c>
      <c r="B1161" s="206" t="s">
        <v>1574</v>
      </c>
      <c r="C1161" s="206" t="s">
        <v>409</v>
      </c>
      <c r="D1161" s="206" t="s">
        <v>410</v>
      </c>
      <c r="E1161" s="207">
        <v>53.6</v>
      </c>
    </row>
    <row r="1162" spans="1:5">
      <c r="A1162" s="206">
        <v>12327</v>
      </c>
      <c r="B1162" s="206" t="s">
        <v>1575</v>
      </c>
      <c r="C1162" s="206" t="s">
        <v>409</v>
      </c>
      <c r="D1162" s="206" t="s">
        <v>410</v>
      </c>
      <c r="E1162" s="207">
        <v>63.85</v>
      </c>
    </row>
    <row r="1163" spans="1:5">
      <c r="A1163" s="206">
        <v>36148</v>
      </c>
      <c r="B1163" s="206" t="s">
        <v>1576</v>
      </c>
      <c r="C1163" s="206" t="s">
        <v>409</v>
      </c>
      <c r="D1163" s="206" t="s">
        <v>410</v>
      </c>
      <c r="E1163" s="207">
        <v>76.319999999999993</v>
      </c>
    </row>
    <row r="1164" spans="1:5">
      <c r="A1164" s="206">
        <v>12329</v>
      </c>
      <c r="B1164" s="206" t="s">
        <v>1577</v>
      </c>
      <c r="C1164" s="206" t="s">
        <v>460</v>
      </c>
      <c r="D1164" s="206" t="s">
        <v>410</v>
      </c>
      <c r="E1164" s="207">
        <v>119.89</v>
      </c>
    </row>
    <row r="1165" spans="1:5">
      <c r="A1165" s="206">
        <v>1339</v>
      </c>
      <c r="B1165" s="206" t="s">
        <v>1578</v>
      </c>
      <c r="C1165" s="206" t="s">
        <v>460</v>
      </c>
      <c r="D1165" s="206" t="s">
        <v>412</v>
      </c>
      <c r="E1165" s="207">
        <v>62.3</v>
      </c>
    </row>
    <row r="1166" spans="1:5">
      <c r="A1166" s="206">
        <v>44396</v>
      </c>
      <c r="B1166" s="206" t="s">
        <v>1579</v>
      </c>
      <c r="C1166" s="206" t="s">
        <v>460</v>
      </c>
      <c r="D1166" s="206" t="s">
        <v>410</v>
      </c>
      <c r="E1166" s="207">
        <v>21.53</v>
      </c>
    </row>
    <row r="1167" spans="1:5">
      <c r="A1167" s="206">
        <v>44327</v>
      </c>
      <c r="B1167" s="206" t="s">
        <v>1580</v>
      </c>
      <c r="C1167" s="206" t="s">
        <v>462</v>
      </c>
      <c r="D1167" s="206" t="s">
        <v>410</v>
      </c>
      <c r="E1167" s="207">
        <v>73.23</v>
      </c>
    </row>
    <row r="1168" spans="1:5">
      <c r="A1168" s="206">
        <v>37418</v>
      </c>
      <c r="B1168" s="206" t="s">
        <v>1581</v>
      </c>
      <c r="C1168" s="206" t="s">
        <v>409</v>
      </c>
      <c r="D1168" s="206" t="s">
        <v>412</v>
      </c>
      <c r="E1168" s="207">
        <v>15.44</v>
      </c>
    </row>
    <row r="1169" spans="1:5">
      <c r="A1169" s="206">
        <v>37419</v>
      </c>
      <c r="B1169" s="206" t="s">
        <v>1582</v>
      </c>
      <c r="C1169" s="206" t="s">
        <v>409</v>
      </c>
      <c r="D1169" s="206" t="s">
        <v>412</v>
      </c>
      <c r="E1169" s="207">
        <v>15.85</v>
      </c>
    </row>
    <row r="1170" spans="1:5">
      <c r="A1170" s="206">
        <v>1427</v>
      </c>
      <c r="B1170" s="206" t="s">
        <v>1583</v>
      </c>
      <c r="C1170" s="206" t="s">
        <v>409</v>
      </c>
      <c r="D1170" s="206" t="s">
        <v>412</v>
      </c>
      <c r="E1170" s="207">
        <v>17.68</v>
      </c>
    </row>
    <row r="1171" spans="1:5">
      <c r="A1171" s="206">
        <v>1402</v>
      </c>
      <c r="B1171" s="206" t="s">
        <v>1584</v>
      </c>
      <c r="C1171" s="206" t="s">
        <v>409</v>
      </c>
      <c r="D1171" s="206" t="s">
        <v>412</v>
      </c>
      <c r="E1171" s="207">
        <v>6.12</v>
      </c>
    </row>
    <row r="1172" spans="1:5">
      <c r="A1172" s="206">
        <v>1420</v>
      </c>
      <c r="B1172" s="206" t="s">
        <v>1585</v>
      </c>
      <c r="C1172" s="206" t="s">
        <v>409</v>
      </c>
      <c r="D1172" s="206" t="s">
        <v>412</v>
      </c>
      <c r="E1172" s="207">
        <v>7.87</v>
      </c>
    </row>
    <row r="1173" spans="1:5">
      <c r="A1173" s="206">
        <v>1419</v>
      </c>
      <c r="B1173" s="206" t="s">
        <v>1586</v>
      </c>
      <c r="C1173" s="206" t="s">
        <v>409</v>
      </c>
      <c r="D1173" s="206" t="s">
        <v>412</v>
      </c>
      <c r="E1173" s="207">
        <v>9.5</v>
      </c>
    </row>
    <row r="1174" spans="1:5">
      <c r="A1174" s="206">
        <v>1414</v>
      </c>
      <c r="B1174" s="206" t="s">
        <v>1587</v>
      </c>
      <c r="C1174" s="206" t="s">
        <v>409</v>
      </c>
      <c r="D1174" s="206" t="s">
        <v>412</v>
      </c>
      <c r="E1174" s="207">
        <v>9.2899999999999991</v>
      </c>
    </row>
    <row r="1175" spans="1:5">
      <c r="A1175" s="206">
        <v>1413</v>
      </c>
      <c r="B1175" s="206" t="s">
        <v>1588</v>
      </c>
      <c r="C1175" s="206" t="s">
        <v>409</v>
      </c>
      <c r="D1175" s="206" t="s">
        <v>412</v>
      </c>
      <c r="E1175" s="207">
        <v>13.73</v>
      </c>
    </row>
    <row r="1176" spans="1:5">
      <c r="A1176" s="206">
        <v>1412</v>
      </c>
      <c r="B1176" s="206" t="s">
        <v>1589</v>
      </c>
      <c r="C1176" s="206" t="s">
        <v>409</v>
      </c>
      <c r="D1176" s="206" t="s">
        <v>412</v>
      </c>
      <c r="E1176" s="207">
        <v>11.63</v>
      </c>
    </row>
    <row r="1177" spans="1:5">
      <c r="A1177" s="206">
        <v>1406</v>
      </c>
      <c r="B1177" s="206" t="s">
        <v>1590</v>
      </c>
      <c r="C1177" s="206" t="s">
        <v>409</v>
      </c>
      <c r="D1177" s="206" t="s">
        <v>412</v>
      </c>
      <c r="E1177" s="207">
        <v>14.04</v>
      </c>
    </row>
    <row r="1178" spans="1:5">
      <c r="A1178" s="206">
        <v>11281</v>
      </c>
      <c r="B1178" s="206" t="s">
        <v>1591</v>
      </c>
      <c r="C1178" s="206" t="s">
        <v>409</v>
      </c>
      <c r="D1178" s="206" t="s">
        <v>412</v>
      </c>
      <c r="E1178" s="208">
        <v>10199</v>
      </c>
    </row>
    <row r="1179" spans="1:5">
      <c r="A1179" s="206">
        <v>1442</v>
      </c>
      <c r="B1179" s="206" t="s">
        <v>1592</v>
      </c>
      <c r="C1179" s="206" t="s">
        <v>409</v>
      </c>
      <c r="D1179" s="206" t="s">
        <v>412</v>
      </c>
      <c r="E1179" s="208">
        <v>8561.98</v>
      </c>
    </row>
    <row r="1180" spans="1:5">
      <c r="A1180" s="206">
        <v>13457</v>
      </c>
      <c r="B1180" s="206" t="s">
        <v>1593</v>
      </c>
      <c r="C1180" s="206" t="s">
        <v>409</v>
      </c>
      <c r="D1180" s="206" t="s">
        <v>412</v>
      </c>
      <c r="E1180" s="208">
        <v>7390.57</v>
      </c>
    </row>
    <row r="1181" spans="1:5">
      <c r="A1181" s="206">
        <v>40699</v>
      </c>
      <c r="B1181" s="206" t="s">
        <v>1594</v>
      </c>
      <c r="C1181" s="206" t="s">
        <v>409</v>
      </c>
      <c r="D1181" s="206" t="s">
        <v>412</v>
      </c>
      <c r="E1181" s="208">
        <v>5713.2</v>
      </c>
    </row>
    <row r="1182" spans="1:5">
      <c r="A1182" s="206">
        <v>40701</v>
      </c>
      <c r="B1182" s="206" t="s">
        <v>1595</v>
      </c>
      <c r="C1182" s="206" t="s">
        <v>409</v>
      </c>
      <c r="D1182" s="206" t="s">
        <v>412</v>
      </c>
      <c r="E1182" s="208">
        <v>101017.17</v>
      </c>
    </row>
    <row r="1183" spans="1:5">
      <c r="A1183" s="206">
        <v>40700</v>
      </c>
      <c r="B1183" s="206" t="s">
        <v>1596</v>
      </c>
      <c r="C1183" s="206" t="s">
        <v>409</v>
      </c>
      <c r="D1183" s="206" t="s">
        <v>412</v>
      </c>
      <c r="E1183" s="208">
        <v>13299.58</v>
      </c>
    </row>
    <row r="1184" spans="1:5">
      <c r="A1184" s="206">
        <v>13458</v>
      </c>
      <c r="B1184" s="206" t="s">
        <v>1597</v>
      </c>
      <c r="C1184" s="206" t="s">
        <v>409</v>
      </c>
      <c r="D1184" s="206" t="s">
        <v>412</v>
      </c>
      <c r="E1184" s="208">
        <v>12637.89</v>
      </c>
    </row>
    <row r="1185" spans="1:5">
      <c r="A1185" s="206">
        <v>11134</v>
      </c>
      <c r="B1185" s="206" t="s">
        <v>1598</v>
      </c>
      <c r="C1185" s="206" t="s">
        <v>821</v>
      </c>
      <c r="D1185" s="206" t="s">
        <v>410</v>
      </c>
      <c r="E1185" s="207">
        <v>84.66</v>
      </c>
    </row>
    <row r="1186" spans="1:5">
      <c r="A1186" s="206">
        <v>11135</v>
      </c>
      <c r="B1186" s="206" t="s">
        <v>1599</v>
      </c>
      <c r="C1186" s="206" t="s">
        <v>821</v>
      </c>
      <c r="D1186" s="206" t="s">
        <v>410</v>
      </c>
      <c r="E1186" s="207">
        <v>91.4</v>
      </c>
    </row>
    <row r="1187" spans="1:5">
      <c r="A1187" s="206">
        <v>11136</v>
      </c>
      <c r="B1187" s="206" t="s">
        <v>1600</v>
      </c>
      <c r="C1187" s="206" t="s">
        <v>821</v>
      </c>
      <c r="D1187" s="206" t="s">
        <v>410</v>
      </c>
      <c r="E1187" s="207">
        <v>104.66</v>
      </c>
    </row>
    <row r="1188" spans="1:5">
      <c r="A1188" s="206">
        <v>34743</v>
      </c>
      <c r="B1188" s="206" t="s">
        <v>1601</v>
      </c>
      <c r="C1188" s="206" t="s">
        <v>821</v>
      </c>
      <c r="D1188" s="206" t="s">
        <v>410</v>
      </c>
      <c r="E1188" s="207">
        <v>126.28</v>
      </c>
    </row>
    <row r="1189" spans="1:5">
      <c r="A1189" s="206">
        <v>11137</v>
      </c>
      <c r="B1189" s="206" t="s">
        <v>1602</v>
      </c>
      <c r="C1189" s="206" t="s">
        <v>821</v>
      </c>
      <c r="D1189" s="206" t="s">
        <v>410</v>
      </c>
      <c r="E1189" s="207">
        <v>143.43</v>
      </c>
    </row>
    <row r="1190" spans="1:5">
      <c r="A1190" s="206">
        <v>34745</v>
      </c>
      <c r="B1190" s="206" t="s">
        <v>1603</v>
      </c>
      <c r="C1190" s="206" t="s">
        <v>821</v>
      </c>
      <c r="D1190" s="206" t="s">
        <v>410</v>
      </c>
      <c r="E1190" s="207">
        <v>170.56</v>
      </c>
    </row>
    <row r="1191" spans="1:5">
      <c r="A1191" s="206">
        <v>34746</v>
      </c>
      <c r="B1191" s="206" t="s">
        <v>1604</v>
      </c>
      <c r="C1191" s="206" t="s">
        <v>821</v>
      </c>
      <c r="D1191" s="206" t="s">
        <v>410</v>
      </c>
      <c r="E1191" s="207">
        <v>46.51</v>
      </c>
    </row>
    <row r="1192" spans="1:5">
      <c r="A1192" s="206">
        <v>1360</v>
      </c>
      <c r="B1192" s="206" t="s">
        <v>1605</v>
      </c>
      <c r="C1192" s="206" t="s">
        <v>821</v>
      </c>
      <c r="D1192" s="206" t="s">
        <v>410</v>
      </c>
      <c r="E1192" s="207">
        <v>54.27</v>
      </c>
    </row>
    <row r="1193" spans="1:5">
      <c r="A1193" s="206">
        <v>36524</v>
      </c>
      <c r="B1193" s="206" t="s">
        <v>1606</v>
      </c>
      <c r="C1193" s="206" t="s">
        <v>409</v>
      </c>
      <c r="D1193" s="206" t="s">
        <v>412</v>
      </c>
      <c r="E1193" s="208">
        <v>183803.46</v>
      </c>
    </row>
    <row r="1194" spans="1:5">
      <c r="A1194" s="206">
        <v>36526</v>
      </c>
      <c r="B1194" s="206" t="s">
        <v>1607</v>
      </c>
      <c r="C1194" s="206" t="s">
        <v>409</v>
      </c>
      <c r="D1194" s="206" t="s">
        <v>412</v>
      </c>
      <c r="E1194" s="208">
        <v>148116.31</v>
      </c>
    </row>
    <row r="1195" spans="1:5">
      <c r="A1195" s="206">
        <v>36523</v>
      </c>
      <c r="B1195" s="206" t="s">
        <v>1608</v>
      </c>
      <c r="C1195" s="206" t="s">
        <v>409</v>
      </c>
      <c r="D1195" s="206" t="s">
        <v>412</v>
      </c>
      <c r="E1195" s="208">
        <v>317097.03000000003</v>
      </c>
    </row>
    <row r="1196" spans="1:5">
      <c r="A1196" s="206">
        <v>36527</v>
      </c>
      <c r="B1196" s="206" t="s">
        <v>1609</v>
      </c>
      <c r="C1196" s="206" t="s">
        <v>409</v>
      </c>
      <c r="D1196" s="206" t="s">
        <v>412</v>
      </c>
      <c r="E1196" s="208">
        <v>344432.69</v>
      </c>
    </row>
    <row r="1197" spans="1:5">
      <c r="A1197" s="206">
        <v>38642</v>
      </c>
      <c r="B1197" s="206" t="s">
        <v>1610</v>
      </c>
      <c r="C1197" s="206" t="s">
        <v>409</v>
      </c>
      <c r="D1197" s="206" t="s">
        <v>412</v>
      </c>
      <c r="E1197" s="208">
        <v>80192.77</v>
      </c>
    </row>
    <row r="1198" spans="1:5">
      <c r="A1198" s="206">
        <v>36522</v>
      </c>
      <c r="B1198" s="206" t="s">
        <v>1611</v>
      </c>
      <c r="C1198" s="206" t="s">
        <v>409</v>
      </c>
      <c r="D1198" s="206" t="s">
        <v>412</v>
      </c>
      <c r="E1198" s="208">
        <v>93263.23</v>
      </c>
    </row>
    <row r="1199" spans="1:5">
      <c r="A1199" s="206">
        <v>36525</v>
      </c>
      <c r="B1199" s="206" t="s">
        <v>1612</v>
      </c>
      <c r="C1199" s="206" t="s">
        <v>409</v>
      </c>
      <c r="D1199" s="206" t="s">
        <v>412</v>
      </c>
      <c r="E1199" s="208">
        <v>124901.25</v>
      </c>
    </row>
    <row r="1200" spans="1:5">
      <c r="A1200" s="206">
        <v>13803</v>
      </c>
      <c r="B1200" s="206" t="s">
        <v>1613</v>
      </c>
      <c r="C1200" s="206" t="s">
        <v>409</v>
      </c>
      <c r="D1200" s="206" t="s">
        <v>412</v>
      </c>
      <c r="E1200" s="208">
        <v>124543.86</v>
      </c>
    </row>
    <row r="1201" spans="1:5">
      <c r="A1201" s="206">
        <v>34348</v>
      </c>
      <c r="B1201" s="206" t="s">
        <v>1614</v>
      </c>
      <c r="C1201" s="206" t="s">
        <v>456</v>
      </c>
      <c r="D1201" s="206" t="s">
        <v>410</v>
      </c>
      <c r="E1201" s="207">
        <v>26.45</v>
      </c>
    </row>
    <row r="1202" spans="1:5">
      <c r="A1202" s="206">
        <v>34347</v>
      </c>
      <c r="B1202" s="206" t="s">
        <v>1615</v>
      </c>
      <c r="C1202" s="206" t="s">
        <v>456</v>
      </c>
      <c r="D1202" s="206" t="s">
        <v>410</v>
      </c>
      <c r="E1202" s="207">
        <v>18.91</v>
      </c>
    </row>
    <row r="1203" spans="1:5">
      <c r="A1203" s="206">
        <v>11146</v>
      </c>
      <c r="B1203" s="206" t="s">
        <v>1616</v>
      </c>
      <c r="C1203" s="206" t="s">
        <v>558</v>
      </c>
      <c r="D1203" s="206" t="s">
        <v>410</v>
      </c>
      <c r="E1203" s="207">
        <v>733.66</v>
      </c>
    </row>
    <row r="1204" spans="1:5">
      <c r="A1204" s="206">
        <v>11147</v>
      </c>
      <c r="B1204" s="206" t="s">
        <v>1617</v>
      </c>
      <c r="C1204" s="206" t="s">
        <v>558</v>
      </c>
      <c r="D1204" s="206" t="s">
        <v>410</v>
      </c>
      <c r="E1204" s="207">
        <v>762.37</v>
      </c>
    </row>
    <row r="1205" spans="1:5">
      <c r="A1205" s="206">
        <v>34872</v>
      </c>
      <c r="B1205" s="206" t="s">
        <v>1618</v>
      </c>
      <c r="C1205" s="206" t="s">
        <v>558</v>
      </c>
      <c r="D1205" s="206" t="s">
        <v>410</v>
      </c>
      <c r="E1205" s="207">
        <v>770.93</v>
      </c>
    </row>
    <row r="1206" spans="1:5">
      <c r="A1206" s="206">
        <v>34491</v>
      </c>
      <c r="B1206" s="206" t="s">
        <v>1619</v>
      </c>
      <c r="C1206" s="206" t="s">
        <v>558</v>
      </c>
      <c r="D1206" s="206" t="s">
        <v>410</v>
      </c>
      <c r="E1206" s="207">
        <v>793.27</v>
      </c>
    </row>
    <row r="1207" spans="1:5">
      <c r="A1207" s="206">
        <v>34770</v>
      </c>
      <c r="B1207" s="206" t="s">
        <v>1620</v>
      </c>
      <c r="C1207" s="206" t="s">
        <v>1475</v>
      </c>
      <c r="D1207" s="206" t="s">
        <v>412</v>
      </c>
      <c r="E1207" s="207">
        <v>490.44</v>
      </c>
    </row>
    <row r="1208" spans="1:5">
      <c r="A1208" s="206">
        <v>1518</v>
      </c>
      <c r="B1208" s="206" t="s">
        <v>1621</v>
      </c>
      <c r="C1208" s="206" t="s">
        <v>1475</v>
      </c>
      <c r="D1208" s="206" t="s">
        <v>412</v>
      </c>
      <c r="E1208" s="207">
        <v>500</v>
      </c>
    </row>
    <row r="1209" spans="1:5">
      <c r="A1209" s="206">
        <v>41965</v>
      </c>
      <c r="B1209" s="206" t="s">
        <v>1622</v>
      </c>
      <c r="C1209" s="206" t="s">
        <v>1475</v>
      </c>
      <c r="D1209" s="206" t="s">
        <v>412</v>
      </c>
      <c r="E1209" s="207">
        <v>438.42</v>
      </c>
    </row>
    <row r="1210" spans="1:5">
      <c r="A1210" s="206">
        <v>1524</v>
      </c>
      <c r="B1210" s="206" t="s">
        <v>1623</v>
      </c>
      <c r="C1210" s="206" t="s">
        <v>558</v>
      </c>
      <c r="D1210" s="206" t="s">
        <v>410</v>
      </c>
      <c r="E1210" s="207">
        <v>703.89</v>
      </c>
    </row>
    <row r="1211" spans="1:5">
      <c r="A1211" s="206">
        <v>34492</v>
      </c>
      <c r="B1211" s="206" t="s">
        <v>1624</v>
      </c>
      <c r="C1211" s="206" t="s">
        <v>558</v>
      </c>
      <c r="D1211" s="206" t="s">
        <v>417</v>
      </c>
      <c r="E1211" s="207">
        <v>652</v>
      </c>
    </row>
    <row r="1212" spans="1:5">
      <c r="A1212" s="206">
        <v>38404</v>
      </c>
      <c r="B1212" s="206" t="s">
        <v>1625</v>
      </c>
      <c r="C1212" s="206" t="s">
        <v>558</v>
      </c>
      <c r="D1212" s="206" t="s">
        <v>410</v>
      </c>
      <c r="E1212" s="207">
        <v>675.34</v>
      </c>
    </row>
    <row r="1213" spans="1:5">
      <c r="A1213" s="206">
        <v>39849</v>
      </c>
      <c r="B1213" s="206" t="s">
        <v>1626</v>
      </c>
      <c r="C1213" s="206" t="s">
        <v>558</v>
      </c>
      <c r="D1213" s="206" t="s">
        <v>410</v>
      </c>
      <c r="E1213" s="207">
        <v>773.95</v>
      </c>
    </row>
    <row r="1214" spans="1:5">
      <c r="A1214" s="206">
        <v>38464</v>
      </c>
      <c r="B1214" s="206" t="s">
        <v>1627</v>
      </c>
      <c r="C1214" s="206" t="s">
        <v>558</v>
      </c>
      <c r="D1214" s="206" t="s">
        <v>410</v>
      </c>
      <c r="E1214" s="207">
        <v>785.18</v>
      </c>
    </row>
    <row r="1215" spans="1:5">
      <c r="A1215" s="206">
        <v>1527</v>
      </c>
      <c r="B1215" s="206" t="s">
        <v>1628</v>
      </c>
      <c r="C1215" s="206" t="s">
        <v>558</v>
      </c>
      <c r="D1215" s="206" t="s">
        <v>410</v>
      </c>
      <c r="E1215" s="207">
        <v>726.24</v>
      </c>
    </row>
    <row r="1216" spans="1:5">
      <c r="A1216" s="206">
        <v>34493</v>
      </c>
      <c r="B1216" s="206" t="s">
        <v>1629</v>
      </c>
      <c r="C1216" s="206" t="s">
        <v>558</v>
      </c>
      <c r="D1216" s="206" t="s">
        <v>410</v>
      </c>
      <c r="E1216" s="207">
        <v>670.37</v>
      </c>
    </row>
    <row r="1217" spans="1:5">
      <c r="A1217" s="206">
        <v>38405</v>
      </c>
      <c r="B1217" s="206" t="s">
        <v>1630</v>
      </c>
      <c r="C1217" s="206" t="s">
        <v>558</v>
      </c>
      <c r="D1217" s="206" t="s">
        <v>410</v>
      </c>
      <c r="E1217" s="207">
        <v>696.17</v>
      </c>
    </row>
    <row r="1218" spans="1:5">
      <c r="A1218" s="206">
        <v>38408</v>
      </c>
      <c r="B1218" s="206" t="s">
        <v>1631</v>
      </c>
      <c r="C1218" s="206" t="s">
        <v>558</v>
      </c>
      <c r="D1218" s="206" t="s">
        <v>410</v>
      </c>
      <c r="E1218" s="207">
        <v>770.59</v>
      </c>
    </row>
    <row r="1219" spans="1:5">
      <c r="A1219" s="206">
        <v>1525</v>
      </c>
      <c r="B1219" s="206" t="s">
        <v>1632</v>
      </c>
      <c r="C1219" s="206" t="s">
        <v>558</v>
      </c>
      <c r="D1219" s="206" t="s">
        <v>410</v>
      </c>
      <c r="E1219" s="207">
        <v>748.58</v>
      </c>
    </row>
    <row r="1220" spans="1:5">
      <c r="A1220" s="206">
        <v>34494</v>
      </c>
      <c r="B1220" s="206" t="s">
        <v>1633</v>
      </c>
      <c r="C1220" s="206" t="s">
        <v>558</v>
      </c>
      <c r="D1220" s="206" t="s">
        <v>410</v>
      </c>
      <c r="E1220" s="207">
        <v>692.72</v>
      </c>
    </row>
    <row r="1221" spans="1:5">
      <c r="A1221" s="206">
        <v>38406</v>
      </c>
      <c r="B1221" s="206" t="s">
        <v>1634</v>
      </c>
      <c r="C1221" s="206" t="s">
        <v>558</v>
      </c>
      <c r="D1221" s="206" t="s">
        <v>410</v>
      </c>
      <c r="E1221" s="207">
        <v>735.11</v>
      </c>
    </row>
    <row r="1222" spans="1:5">
      <c r="A1222" s="206">
        <v>38409</v>
      </c>
      <c r="B1222" s="206" t="s">
        <v>1635</v>
      </c>
      <c r="C1222" s="206" t="s">
        <v>558</v>
      </c>
      <c r="D1222" s="206" t="s">
        <v>410</v>
      </c>
      <c r="E1222" s="207">
        <v>775.85</v>
      </c>
    </row>
    <row r="1223" spans="1:5">
      <c r="A1223" s="206">
        <v>43360</v>
      </c>
      <c r="B1223" s="206" t="s">
        <v>1636</v>
      </c>
      <c r="C1223" s="206" t="s">
        <v>558</v>
      </c>
      <c r="D1223" s="206" t="s">
        <v>410</v>
      </c>
      <c r="E1223" s="207">
        <v>808.99</v>
      </c>
    </row>
    <row r="1224" spans="1:5">
      <c r="A1224" s="206">
        <v>11145</v>
      </c>
      <c r="B1224" s="206" t="s">
        <v>1637</v>
      </c>
      <c r="C1224" s="206" t="s">
        <v>558</v>
      </c>
      <c r="D1224" s="206" t="s">
        <v>410</v>
      </c>
      <c r="E1224" s="207">
        <v>770.93</v>
      </c>
    </row>
    <row r="1225" spans="1:5">
      <c r="A1225" s="206">
        <v>34495</v>
      </c>
      <c r="B1225" s="206" t="s">
        <v>1638</v>
      </c>
      <c r="C1225" s="206" t="s">
        <v>558</v>
      </c>
      <c r="D1225" s="206" t="s">
        <v>410</v>
      </c>
      <c r="E1225" s="207">
        <v>715.06</v>
      </c>
    </row>
    <row r="1226" spans="1:5">
      <c r="A1226" s="206">
        <v>34479</v>
      </c>
      <c r="B1226" s="206" t="s">
        <v>1639</v>
      </c>
      <c r="C1226" s="206" t="s">
        <v>558</v>
      </c>
      <c r="D1226" s="206" t="s">
        <v>410</v>
      </c>
      <c r="E1226" s="207">
        <v>793.27</v>
      </c>
    </row>
    <row r="1227" spans="1:5">
      <c r="A1227" s="206">
        <v>34496</v>
      </c>
      <c r="B1227" s="206" t="s">
        <v>1640</v>
      </c>
      <c r="C1227" s="206" t="s">
        <v>558</v>
      </c>
      <c r="D1227" s="206" t="s">
        <v>410</v>
      </c>
      <c r="E1227" s="207">
        <v>745.94</v>
      </c>
    </row>
    <row r="1228" spans="1:5">
      <c r="A1228" s="206">
        <v>34481</v>
      </c>
      <c r="B1228" s="206" t="s">
        <v>1641</v>
      </c>
      <c r="C1228" s="206" t="s">
        <v>558</v>
      </c>
      <c r="D1228" s="206" t="s">
        <v>410</v>
      </c>
      <c r="E1228" s="207">
        <v>828.88</v>
      </c>
    </row>
    <row r="1229" spans="1:5">
      <c r="A1229" s="206">
        <v>34483</v>
      </c>
      <c r="B1229" s="206" t="s">
        <v>1642</v>
      </c>
      <c r="C1229" s="206" t="s">
        <v>558</v>
      </c>
      <c r="D1229" s="206" t="s">
        <v>410</v>
      </c>
      <c r="E1229" s="207">
        <v>885.6</v>
      </c>
    </row>
    <row r="1230" spans="1:5">
      <c r="A1230" s="206">
        <v>34485</v>
      </c>
      <c r="B1230" s="206" t="s">
        <v>1643</v>
      </c>
      <c r="C1230" s="206" t="s">
        <v>558</v>
      </c>
      <c r="D1230" s="206" t="s">
        <v>410</v>
      </c>
      <c r="E1230" s="207">
        <v>947.05</v>
      </c>
    </row>
    <row r="1231" spans="1:5">
      <c r="A1231" s="206">
        <v>14041</v>
      </c>
      <c r="B1231" s="206" t="s">
        <v>1644</v>
      </c>
      <c r="C1231" s="206" t="s">
        <v>558</v>
      </c>
      <c r="D1231" s="206" t="s">
        <v>410</v>
      </c>
      <c r="E1231" s="207">
        <v>615.62</v>
      </c>
    </row>
    <row r="1232" spans="1:5">
      <c r="A1232" s="206">
        <v>1523</v>
      </c>
      <c r="B1232" s="206" t="s">
        <v>1645</v>
      </c>
      <c r="C1232" s="206" t="s">
        <v>558</v>
      </c>
      <c r="D1232" s="206" t="s">
        <v>410</v>
      </c>
      <c r="E1232" s="207">
        <v>625.67999999999995</v>
      </c>
    </row>
    <row r="1233" spans="1:5">
      <c r="A1233" s="206">
        <v>14052</v>
      </c>
      <c r="B1233" s="206" t="s">
        <v>1646</v>
      </c>
      <c r="C1233" s="206" t="s">
        <v>409</v>
      </c>
      <c r="D1233" s="206" t="s">
        <v>410</v>
      </c>
      <c r="E1233" s="207">
        <v>12.05</v>
      </c>
    </row>
    <row r="1234" spans="1:5">
      <c r="A1234" s="206">
        <v>14054</v>
      </c>
      <c r="B1234" s="206" t="s">
        <v>1647</v>
      </c>
      <c r="C1234" s="206" t="s">
        <v>409</v>
      </c>
      <c r="D1234" s="206" t="s">
        <v>410</v>
      </c>
      <c r="E1234" s="207">
        <v>15.67</v>
      </c>
    </row>
    <row r="1235" spans="1:5">
      <c r="A1235" s="206">
        <v>14053</v>
      </c>
      <c r="B1235" s="206" t="s">
        <v>1648</v>
      </c>
      <c r="C1235" s="206" t="s">
        <v>409</v>
      </c>
      <c r="D1235" s="206" t="s">
        <v>410</v>
      </c>
      <c r="E1235" s="207">
        <v>12.24</v>
      </c>
    </row>
    <row r="1236" spans="1:5">
      <c r="A1236" s="206">
        <v>2558</v>
      </c>
      <c r="B1236" s="206" t="s">
        <v>1649</v>
      </c>
      <c r="C1236" s="206" t="s">
        <v>409</v>
      </c>
      <c r="D1236" s="206" t="s">
        <v>410</v>
      </c>
      <c r="E1236" s="207">
        <v>9.2100000000000009</v>
      </c>
    </row>
    <row r="1237" spans="1:5">
      <c r="A1237" s="206">
        <v>2560</v>
      </c>
      <c r="B1237" s="206" t="s">
        <v>1650</v>
      </c>
      <c r="C1237" s="206" t="s">
        <v>409</v>
      </c>
      <c r="D1237" s="206" t="s">
        <v>410</v>
      </c>
      <c r="E1237" s="207">
        <v>16.22</v>
      </c>
    </row>
    <row r="1238" spans="1:5">
      <c r="A1238" s="206">
        <v>2559</v>
      </c>
      <c r="B1238" s="206" t="s">
        <v>1651</v>
      </c>
      <c r="C1238" s="206" t="s">
        <v>409</v>
      </c>
      <c r="D1238" s="206" t="s">
        <v>417</v>
      </c>
      <c r="E1238" s="207">
        <v>12.97</v>
      </c>
    </row>
    <row r="1239" spans="1:5">
      <c r="A1239" s="206">
        <v>2592</v>
      </c>
      <c r="B1239" s="206" t="s">
        <v>1652</v>
      </c>
      <c r="C1239" s="206" t="s">
        <v>409</v>
      </c>
      <c r="D1239" s="206" t="s">
        <v>410</v>
      </c>
      <c r="E1239" s="207">
        <v>215.01</v>
      </c>
    </row>
    <row r="1240" spans="1:5">
      <c r="A1240" s="206">
        <v>2566</v>
      </c>
      <c r="B1240" s="206" t="s">
        <v>1653</v>
      </c>
      <c r="C1240" s="206" t="s">
        <v>409</v>
      </c>
      <c r="D1240" s="206" t="s">
        <v>410</v>
      </c>
      <c r="E1240" s="207">
        <v>21.64</v>
      </c>
    </row>
    <row r="1241" spans="1:5">
      <c r="A1241" s="206">
        <v>2589</v>
      </c>
      <c r="B1241" s="206" t="s">
        <v>1654</v>
      </c>
      <c r="C1241" s="206" t="s">
        <v>409</v>
      </c>
      <c r="D1241" s="206" t="s">
        <v>410</v>
      </c>
      <c r="E1241" s="207">
        <v>28.76</v>
      </c>
    </row>
    <row r="1242" spans="1:5">
      <c r="A1242" s="206">
        <v>2591</v>
      </c>
      <c r="B1242" s="206" t="s">
        <v>1655</v>
      </c>
      <c r="C1242" s="206" t="s">
        <v>409</v>
      </c>
      <c r="D1242" s="206" t="s">
        <v>410</v>
      </c>
      <c r="E1242" s="207">
        <v>10.49</v>
      </c>
    </row>
    <row r="1243" spans="1:5">
      <c r="A1243" s="206">
        <v>2590</v>
      </c>
      <c r="B1243" s="206" t="s">
        <v>1656</v>
      </c>
      <c r="C1243" s="206" t="s">
        <v>409</v>
      </c>
      <c r="D1243" s="206" t="s">
        <v>410</v>
      </c>
      <c r="E1243" s="207">
        <v>17.649999999999999</v>
      </c>
    </row>
    <row r="1244" spans="1:5">
      <c r="A1244" s="206">
        <v>2567</v>
      </c>
      <c r="B1244" s="206" t="s">
        <v>1657</v>
      </c>
      <c r="C1244" s="206" t="s">
        <v>409</v>
      </c>
      <c r="D1244" s="206" t="s">
        <v>410</v>
      </c>
      <c r="E1244" s="207">
        <v>42.18</v>
      </c>
    </row>
    <row r="1245" spans="1:5">
      <c r="A1245" s="206">
        <v>2565</v>
      </c>
      <c r="B1245" s="206" t="s">
        <v>1658</v>
      </c>
      <c r="C1245" s="206" t="s">
        <v>409</v>
      </c>
      <c r="D1245" s="206" t="s">
        <v>410</v>
      </c>
      <c r="E1245" s="207">
        <v>10.51</v>
      </c>
    </row>
    <row r="1246" spans="1:5">
      <c r="A1246" s="206">
        <v>2568</v>
      </c>
      <c r="B1246" s="206" t="s">
        <v>1659</v>
      </c>
      <c r="C1246" s="206" t="s">
        <v>409</v>
      </c>
      <c r="D1246" s="206" t="s">
        <v>410</v>
      </c>
      <c r="E1246" s="207">
        <v>117.14</v>
      </c>
    </row>
    <row r="1247" spans="1:5">
      <c r="A1247" s="206">
        <v>2594</v>
      </c>
      <c r="B1247" s="206" t="s">
        <v>1660</v>
      </c>
      <c r="C1247" s="206" t="s">
        <v>409</v>
      </c>
      <c r="D1247" s="206" t="s">
        <v>410</v>
      </c>
      <c r="E1247" s="207">
        <v>195.16</v>
      </c>
    </row>
    <row r="1248" spans="1:5">
      <c r="A1248" s="206">
        <v>2587</v>
      </c>
      <c r="B1248" s="206" t="s">
        <v>1661</v>
      </c>
      <c r="C1248" s="206" t="s">
        <v>409</v>
      </c>
      <c r="D1248" s="206" t="s">
        <v>410</v>
      </c>
      <c r="E1248" s="207">
        <v>33.26</v>
      </c>
    </row>
    <row r="1249" spans="1:5">
      <c r="A1249" s="206">
        <v>2588</v>
      </c>
      <c r="B1249" s="206" t="s">
        <v>1662</v>
      </c>
      <c r="C1249" s="206" t="s">
        <v>409</v>
      </c>
      <c r="D1249" s="206" t="s">
        <v>410</v>
      </c>
      <c r="E1249" s="207">
        <v>26.42</v>
      </c>
    </row>
    <row r="1250" spans="1:5">
      <c r="A1250" s="206">
        <v>2569</v>
      </c>
      <c r="B1250" s="206" t="s">
        <v>1663</v>
      </c>
      <c r="C1250" s="206" t="s">
        <v>409</v>
      </c>
      <c r="D1250" s="206" t="s">
        <v>410</v>
      </c>
      <c r="E1250" s="207">
        <v>10.18</v>
      </c>
    </row>
    <row r="1251" spans="1:5">
      <c r="A1251" s="206">
        <v>2570</v>
      </c>
      <c r="B1251" s="206" t="s">
        <v>1664</v>
      </c>
      <c r="C1251" s="206" t="s">
        <v>409</v>
      </c>
      <c r="D1251" s="206" t="s">
        <v>410</v>
      </c>
      <c r="E1251" s="207">
        <v>17.059999999999999</v>
      </c>
    </row>
    <row r="1252" spans="1:5">
      <c r="A1252" s="206">
        <v>2571</v>
      </c>
      <c r="B1252" s="206" t="s">
        <v>1665</v>
      </c>
      <c r="C1252" s="206" t="s">
        <v>409</v>
      </c>
      <c r="D1252" s="206" t="s">
        <v>410</v>
      </c>
      <c r="E1252" s="207">
        <v>50.65</v>
      </c>
    </row>
    <row r="1253" spans="1:5">
      <c r="A1253" s="206">
        <v>2593</v>
      </c>
      <c r="B1253" s="206" t="s">
        <v>1666</v>
      </c>
      <c r="C1253" s="206" t="s">
        <v>409</v>
      </c>
      <c r="D1253" s="206" t="s">
        <v>410</v>
      </c>
      <c r="E1253" s="207">
        <v>10.85</v>
      </c>
    </row>
    <row r="1254" spans="1:5">
      <c r="A1254" s="206">
        <v>2572</v>
      </c>
      <c r="B1254" s="206" t="s">
        <v>1667</v>
      </c>
      <c r="C1254" s="206" t="s">
        <v>409</v>
      </c>
      <c r="D1254" s="206" t="s">
        <v>410</v>
      </c>
      <c r="E1254" s="207">
        <v>149.81</v>
      </c>
    </row>
    <row r="1255" spans="1:5">
      <c r="A1255" s="206">
        <v>2595</v>
      </c>
      <c r="B1255" s="206" t="s">
        <v>1668</v>
      </c>
      <c r="C1255" s="206" t="s">
        <v>409</v>
      </c>
      <c r="D1255" s="206" t="s">
        <v>410</v>
      </c>
      <c r="E1255" s="207">
        <v>233.73</v>
      </c>
    </row>
    <row r="1256" spans="1:5">
      <c r="A1256" s="206">
        <v>2576</v>
      </c>
      <c r="B1256" s="206" t="s">
        <v>1669</v>
      </c>
      <c r="C1256" s="206" t="s">
        <v>409</v>
      </c>
      <c r="D1256" s="206" t="s">
        <v>410</v>
      </c>
      <c r="E1256" s="207">
        <v>39.840000000000003</v>
      </c>
    </row>
    <row r="1257" spans="1:5">
      <c r="A1257" s="206">
        <v>2575</v>
      </c>
      <c r="B1257" s="206" t="s">
        <v>1670</v>
      </c>
      <c r="C1257" s="206" t="s">
        <v>409</v>
      </c>
      <c r="D1257" s="206" t="s">
        <v>410</v>
      </c>
      <c r="E1257" s="207">
        <v>29.95</v>
      </c>
    </row>
    <row r="1258" spans="1:5">
      <c r="A1258" s="206">
        <v>2573</v>
      </c>
      <c r="B1258" s="206" t="s">
        <v>1671</v>
      </c>
      <c r="C1258" s="206" t="s">
        <v>409</v>
      </c>
      <c r="D1258" s="206" t="s">
        <v>410</v>
      </c>
      <c r="E1258" s="207">
        <v>12.44</v>
      </c>
    </row>
    <row r="1259" spans="1:5">
      <c r="A1259" s="206">
        <v>2586</v>
      </c>
      <c r="B1259" s="206" t="s">
        <v>1672</v>
      </c>
      <c r="C1259" s="206" t="s">
        <v>409</v>
      </c>
      <c r="D1259" s="206" t="s">
        <v>410</v>
      </c>
      <c r="E1259" s="207">
        <v>20.16</v>
      </c>
    </row>
    <row r="1260" spans="1:5">
      <c r="A1260" s="206">
        <v>2577</v>
      </c>
      <c r="B1260" s="206" t="s">
        <v>1673</v>
      </c>
      <c r="C1260" s="206" t="s">
        <v>409</v>
      </c>
      <c r="D1260" s="206" t="s">
        <v>410</v>
      </c>
      <c r="E1260" s="207">
        <v>53.99</v>
      </c>
    </row>
    <row r="1261" spans="1:5">
      <c r="A1261" s="206">
        <v>2574</v>
      </c>
      <c r="B1261" s="206" t="s">
        <v>1674</v>
      </c>
      <c r="C1261" s="206" t="s">
        <v>409</v>
      </c>
      <c r="D1261" s="206" t="s">
        <v>410</v>
      </c>
      <c r="E1261" s="207">
        <v>12.52</v>
      </c>
    </row>
    <row r="1262" spans="1:5">
      <c r="A1262" s="206">
        <v>2578</v>
      </c>
      <c r="B1262" s="206" t="s">
        <v>1675</v>
      </c>
      <c r="C1262" s="206" t="s">
        <v>409</v>
      </c>
      <c r="D1262" s="206" t="s">
        <v>410</v>
      </c>
      <c r="E1262" s="207">
        <v>168.56</v>
      </c>
    </row>
    <row r="1263" spans="1:5">
      <c r="A1263" s="206">
        <v>2585</v>
      </c>
      <c r="B1263" s="206" t="s">
        <v>1676</v>
      </c>
      <c r="C1263" s="206" t="s">
        <v>409</v>
      </c>
      <c r="D1263" s="206" t="s">
        <v>410</v>
      </c>
      <c r="E1263" s="207">
        <v>231.31</v>
      </c>
    </row>
    <row r="1264" spans="1:5">
      <c r="A1264" s="206">
        <v>12008</v>
      </c>
      <c r="B1264" s="206" t="s">
        <v>1677</v>
      </c>
      <c r="C1264" s="206" t="s">
        <v>409</v>
      </c>
      <c r="D1264" s="206" t="s">
        <v>410</v>
      </c>
      <c r="E1264" s="207">
        <v>124.1</v>
      </c>
    </row>
    <row r="1265" spans="1:5">
      <c r="A1265" s="206">
        <v>2582</v>
      </c>
      <c r="B1265" s="206" t="s">
        <v>1678</v>
      </c>
      <c r="C1265" s="206" t="s">
        <v>409</v>
      </c>
      <c r="D1265" s="206" t="s">
        <v>410</v>
      </c>
      <c r="E1265" s="207">
        <v>36.96</v>
      </c>
    </row>
    <row r="1266" spans="1:5">
      <c r="A1266" s="206">
        <v>2597</v>
      </c>
      <c r="B1266" s="206" t="s">
        <v>1679</v>
      </c>
      <c r="C1266" s="206" t="s">
        <v>409</v>
      </c>
      <c r="D1266" s="206" t="s">
        <v>410</v>
      </c>
      <c r="E1266" s="207">
        <v>31.67</v>
      </c>
    </row>
    <row r="1267" spans="1:5">
      <c r="A1267" s="206">
        <v>2579</v>
      </c>
      <c r="B1267" s="206" t="s">
        <v>1680</v>
      </c>
      <c r="C1267" s="206" t="s">
        <v>409</v>
      </c>
      <c r="D1267" s="206" t="s">
        <v>410</v>
      </c>
      <c r="E1267" s="207">
        <v>15.08</v>
      </c>
    </row>
    <row r="1268" spans="1:5">
      <c r="A1268" s="206">
        <v>2581</v>
      </c>
      <c r="B1268" s="206" t="s">
        <v>1681</v>
      </c>
      <c r="C1268" s="206" t="s">
        <v>409</v>
      </c>
      <c r="D1268" s="206" t="s">
        <v>410</v>
      </c>
      <c r="E1268" s="207">
        <v>19.3</v>
      </c>
    </row>
    <row r="1269" spans="1:5">
      <c r="A1269" s="206">
        <v>2596</v>
      </c>
      <c r="B1269" s="206" t="s">
        <v>1682</v>
      </c>
      <c r="C1269" s="206" t="s">
        <v>409</v>
      </c>
      <c r="D1269" s="206" t="s">
        <v>410</v>
      </c>
      <c r="E1269" s="207">
        <v>57.07</v>
      </c>
    </row>
    <row r="1270" spans="1:5">
      <c r="A1270" s="206">
        <v>2580</v>
      </c>
      <c r="B1270" s="206" t="s">
        <v>1683</v>
      </c>
      <c r="C1270" s="206" t="s">
        <v>409</v>
      </c>
      <c r="D1270" s="206" t="s">
        <v>410</v>
      </c>
      <c r="E1270" s="207">
        <v>16.53</v>
      </c>
    </row>
    <row r="1271" spans="1:5">
      <c r="A1271" s="206">
        <v>2583</v>
      </c>
      <c r="B1271" s="206" t="s">
        <v>1684</v>
      </c>
      <c r="C1271" s="206" t="s">
        <v>409</v>
      </c>
      <c r="D1271" s="206" t="s">
        <v>410</v>
      </c>
      <c r="E1271" s="207">
        <v>138.80000000000001</v>
      </c>
    </row>
    <row r="1272" spans="1:5">
      <c r="A1272" s="206">
        <v>2584</v>
      </c>
      <c r="B1272" s="206" t="s">
        <v>1685</v>
      </c>
      <c r="C1272" s="206" t="s">
        <v>409</v>
      </c>
      <c r="D1272" s="206" t="s">
        <v>410</v>
      </c>
      <c r="E1272" s="207">
        <v>231.07</v>
      </c>
    </row>
    <row r="1273" spans="1:5">
      <c r="A1273" s="206">
        <v>12010</v>
      </c>
      <c r="B1273" s="206" t="s">
        <v>1686</v>
      </c>
      <c r="C1273" s="206" t="s">
        <v>409</v>
      </c>
      <c r="D1273" s="206" t="s">
        <v>410</v>
      </c>
      <c r="E1273" s="207">
        <v>11.02</v>
      </c>
    </row>
    <row r="1274" spans="1:5">
      <c r="A1274" s="206">
        <v>39329</v>
      </c>
      <c r="B1274" s="206" t="s">
        <v>1687</v>
      </c>
      <c r="C1274" s="206" t="s">
        <v>409</v>
      </c>
      <c r="D1274" s="206" t="s">
        <v>410</v>
      </c>
      <c r="E1274" s="207">
        <v>11.53</v>
      </c>
    </row>
    <row r="1275" spans="1:5">
      <c r="A1275" s="206">
        <v>39330</v>
      </c>
      <c r="B1275" s="206" t="s">
        <v>1688</v>
      </c>
      <c r="C1275" s="206" t="s">
        <v>409</v>
      </c>
      <c r="D1275" s="206" t="s">
        <v>410</v>
      </c>
      <c r="E1275" s="207">
        <v>12.13</v>
      </c>
    </row>
    <row r="1276" spans="1:5">
      <c r="A1276" s="206">
        <v>39332</v>
      </c>
      <c r="B1276" s="206" t="s">
        <v>1689</v>
      </c>
      <c r="C1276" s="206" t="s">
        <v>409</v>
      </c>
      <c r="D1276" s="206" t="s">
        <v>410</v>
      </c>
      <c r="E1276" s="207">
        <v>13.55</v>
      </c>
    </row>
    <row r="1277" spans="1:5">
      <c r="A1277" s="206">
        <v>39331</v>
      </c>
      <c r="B1277" s="206" t="s">
        <v>1690</v>
      </c>
      <c r="C1277" s="206" t="s">
        <v>409</v>
      </c>
      <c r="D1277" s="206" t="s">
        <v>410</v>
      </c>
      <c r="E1277" s="207">
        <v>10.79</v>
      </c>
    </row>
    <row r="1278" spans="1:5">
      <c r="A1278" s="206">
        <v>39333</v>
      </c>
      <c r="B1278" s="206" t="s">
        <v>1691</v>
      </c>
      <c r="C1278" s="206" t="s">
        <v>409</v>
      </c>
      <c r="D1278" s="206" t="s">
        <v>410</v>
      </c>
      <c r="E1278" s="207">
        <v>10.52</v>
      </c>
    </row>
    <row r="1279" spans="1:5">
      <c r="A1279" s="206">
        <v>39335</v>
      </c>
      <c r="B1279" s="206" t="s">
        <v>1692</v>
      </c>
      <c r="C1279" s="206" t="s">
        <v>409</v>
      </c>
      <c r="D1279" s="206" t="s">
        <v>410</v>
      </c>
      <c r="E1279" s="207">
        <v>12.17</v>
      </c>
    </row>
    <row r="1280" spans="1:5">
      <c r="A1280" s="206">
        <v>39334</v>
      </c>
      <c r="B1280" s="206" t="s">
        <v>1693</v>
      </c>
      <c r="C1280" s="206" t="s">
        <v>409</v>
      </c>
      <c r="D1280" s="206" t="s">
        <v>410</v>
      </c>
      <c r="E1280" s="207">
        <v>9.67</v>
      </c>
    </row>
    <row r="1281" spans="1:5">
      <c r="A1281" s="206">
        <v>12016</v>
      </c>
      <c r="B1281" s="206" t="s">
        <v>1694</v>
      </c>
      <c r="C1281" s="206" t="s">
        <v>409</v>
      </c>
      <c r="D1281" s="206" t="s">
        <v>410</v>
      </c>
      <c r="E1281" s="207">
        <v>12.14</v>
      </c>
    </row>
    <row r="1282" spans="1:5">
      <c r="A1282" s="206">
        <v>12015</v>
      </c>
      <c r="B1282" s="206" t="s">
        <v>1695</v>
      </c>
      <c r="C1282" s="206" t="s">
        <v>409</v>
      </c>
      <c r="D1282" s="206" t="s">
        <v>410</v>
      </c>
      <c r="E1282" s="207">
        <v>14.13</v>
      </c>
    </row>
    <row r="1283" spans="1:5">
      <c r="A1283" s="206">
        <v>12020</v>
      </c>
      <c r="B1283" s="206" t="s">
        <v>1696</v>
      </c>
      <c r="C1283" s="206" t="s">
        <v>409</v>
      </c>
      <c r="D1283" s="206" t="s">
        <v>410</v>
      </c>
      <c r="E1283" s="207">
        <v>12.14</v>
      </c>
    </row>
    <row r="1284" spans="1:5">
      <c r="A1284" s="206">
        <v>12019</v>
      </c>
      <c r="B1284" s="206" t="s">
        <v>1697</v>
      </c>
      <c r="C1284" s="206" t="s">
        <v>409</v>
      </c>
      <c r="D1284" s="206" t="s">
        <v>410</v>
      </c>
      <c r="E1284" s="207">
        <v>14.13</v>
      </c>
    </row>
    <row r="1285" spans="1:5">
      <c r="A1285" s="206">
        <v>39336</v>
      </c>
      <c r="B1285" s="206" t="s">
        <v>1698</v>
      </c>
      <c r="C1285" s="206" t="s">
        <v>409</v>
      </c>
      <c r="D1285" s="206" t="s">
        <v>410</v>
      </c>
      <c r="E1285" s="207">
        <v>12.13</v>
      </c>
    </row>
    <row r="1286" spans="1:5">
      <c r="A1286" s="206">
        <v>39338</v>
      </c>
      <c r="B1286" s="206" t="s">
        <v>1699</v>
      </c>
      <c r="C1286" s="206" t="s">
        <v>409</v>
      </c>
      <c r="D1286" s="206" t="s">
        <v>410</v>
      </c>
      <c r="E1286" s="207">
        <v>13.55</v>
      </c>
    </row>
    <row r="1287" spans="1:5">
      <c r="A1287" s="206">
        <v>39337</v>
      </c>
      <c r="B1287" s="206" t="s">
        <v>1700</v>
      </c>
      <c r="C1287" s="206" t="s">
        <v>409</v>
      </c>
      <c r="D1287" s="206" t="s">
        <v>410</v>
      </c>
      <c r="E1287" s="207">
        <v>10.79</v>
      </c>
    </row>
    <row r="1288" spans="1:5">
      <c r="A1288" s="206">
        <v>39341</v>
      </c>
      <c r="B1288" s="206" t="s">
        <v>1701</v>
      </c>
      <c r="C1288" s="206" t="s">
        <v>409</v>
      </c>
      <c r="D1288" s="206" t="s">
        <v>410</v>
      </c>
      <c r="E1288" s="207">
        <v>17.66</v>
      </c>
    </row>
    <row r="1289" spans="1:5">
      <c r="A1289" s="206">
        <v>39340</v>
      </c>
      <c r="B1289" s="206" t="s">
        <v>1702</v>
      </c>
      <c r="C1289" s="206" t="s">
        <v>409</v>
      </c>
      <c r="D1289" s="206" t="s">
        <v>410</v>
      </c>
      <c r="E1289" s="207">
        <v>12.97</v>
      </c>
    </row>
    <row r="1290" spans="1:5">
      <c r="A1290" s="206">
        <v>12025</v>
      </c>
      <c r="B1290" s="206" t="s">
        <v>1703</v>
      </c>
      <c r="C1290" s="206" t="s">
        <v>409</v>
      </c>
      <c r="D1290" s="206" t="s">
        <v>410</v>
      </c>
      <c r="E1290" s="207">
        <v>13.4</v>
      </c>
    </row>
    <row r="1291" spans="1:5">
      <c r="A1291" s="206">
        <v>39342</v>
      </c>
      <c r="B1291" s="206" t="s">
        <v>1704</v>
      </c>
      <c r="C1291" s="206" t="s">
        <v>409</v>
      </c>
      <c r="D1291" s="206" t="s">
        <v>410</v>
      </c>
      <c r="E1291" s="207">
        <v>17.66</v>
      </c>
    </row>
    <row r="1292" spans="1:5">
      <c r="A1292" s="206">
        <v>39343</v>
      </c>
      <c r="B1292" s="206" t="s">
        <v>1705</v>
      </c>
      <c r="C1292" s="206" t="s">
        <v>409</v>
      </c>
      <c r="D1292" s="206" t="s">
        <v>410</v>
      </c>
      <c r="E1292" s="207">
        <v>14.92</v>
      </c>
    </row>
    <row r="1293" spans="1:5">
      <c r="A1293" s="206">
        <v>39345</v>
      </c>
      <c r="B1293" s="206" t="s">
        <v>1706</v>
      </c>
      <c r="C1293" s="206" t="s">
        <v>409</v>
      </c>
      <c r="D1293" s="206" t="s">
        <v>410</v>
      </c>
      <c r="E1293" s="207">
        <v>20.190000000000001</v>
      </c>
    </row>
    <row r="1294" spans="1:5">
      <c r="A1294" s="206">
        <v>39344</v>
      </c>
      <c r="B1294" s="206" t="s">
        <v>1707</v>
      </c>
      <c r="C1294" s="206" t="s">
        <v>409</v>
      </c>
      <c r="D1294" s="206" t="s">
        <v>410</v>
      </c>
      <c r="E1294" s="207">
        <v>14.42</v>
      </c>
    </row>
    <row r="1295" spans="1:5">
      <c r="A1295" s="206">
        <v>12623</v>
      </c>
      <c r="B1295" s="206" t="s">
        <v>1708</v>
      </c>
      <c r="C1295" s="206" t="s">
        <v>456</v>
      </c>
      <c r="D1295" s="206" t="s">
        <v>410</v>
      </c>
      <c r="E1295" s="207">
        <v>49.18</v>
      </c>
    </row>
    <row r="1296" spans="1:5">
      <c r="A1296" s="206">
        <v>34498</v>
      </c>
      <c r="B1296" s="206" t="s">
        <v>1709</v>
      </c>
      <c r="C1296" s="206" t="s">
        <v>409</v>
      </c>
      <c r="D1296" s="206" t="s">
        <v>410</v>
      </c>
      <c r="E1296" s="207">
        <v>123.53</v>
      </c>
    </row>
    <row r="1297" spans="1:5">
      <c r="A1297" s="206">
        <v>13244</v>
      </c>
      <c r="B1297" s="206" t="s">
        <v>1710</v>
      </c>
      <c r="C1297" s="206" t="s">
        <v>409</v>
      </c>
      <c r="D1297" s="206" t="s">
        <v>417</v>
      </c>
      <c r="E1297" s="207">
        <v>52</v>
      </c>
    </row>
    <row r="1298" spans="1:5">
      <c r="A1298" s="206">
        <v>38998</v>
      </c>
      <c r="B1298" s="206" t="s">
        <v>1711</v>
      </c>
      <c r="C1298" s="206" t="s">
        <v>409</v>
      </c>
      <c r="D1298" s="206" t="s">
        <v>412</v>
      </c>
      <c r="E1298" s="207">
        <v>9.9700000000000006</v>
      </c>
    </row>
    <row r="1299" spans="1:5">
      <c r="A1299" s="206">
        <v>38999</v>
      </c>
      <c r="B1299" s="206" t="s">
        <v>1712</v>
      </c>
      <c r="C1299" s="206" t="s">
        <v>409</v>
      </c>
      <c r="D1299" s="206" t="s">
        <v>412</v>
      </c>
      <c r="E1299" s="207">
        <v>25.2</v>
      </c>
    </row>
    <row r="1300" spans="1:5">
      <c r="A1300" s="206">
        <v>38996</v>
      </c>
      <c r="B1300" s="206" t="s">
        <v>1713</v>
      </c>
      <c r="C1300" s="206" t="s">
        <v>409</v>
      </c>
      <c r="D1300" s="206" t="s">
        <v>412</v>
      </c>
      <c r="E1300" s="207">
        <v>17.809999999999999</v>
      </c>
    </row>
    <row r="1301" spans="1:5">
      <c r="A1301" s="206">
        <v>44173</v>
      </c>
      <c r="B1301" s="206" t="s">
        <v>1714</v>
      </c>
      <c r="C1301" s="206" t="s">
        <v>409</v>
      </c>
      <c r="D1301" s="206" t="s">
        <v>412</v>
      </c>
      <c r="E1301" s="207">
        <v>17.32</v>
      </c>
    </row>
    <row r="1302" spans="1:5">
      <c r="A1302" s="206">
        <v>44174</v>
      </c>
      <c r="B1302" s="206" t="s">
        <v>1715</v>
      </c>
      <c r="C1302" s="206" t="s">
        <v>409</v>
      </c>
      <c r="D1302" s="206" t="s">
        <v>412</v>
      </c>
      <c r="E1302" s="207">
        <v>28.36</v>
      </c>
    </row>
    <row r="1303" spans="1:5">
      <c r="A1303" s="206">
        <v>38997</v>
      </c>
      <c r="B1303" s="206" t="s">
        <v>1716</v>
      </c>
      <c r="C1303" s="206" t="s">
        <v>409</v>
      </c>
      <c r="D1303" s="206" t="s">
        <v>412</v>
      </c>
      <c r="E1303" s="207">
        <v>25.48</v>
      </c>
    </row>
    <row r="1304" spans="1:5">
      <c r="A1304" s="206">
        <v>39600</v>
      </c>
      <c r="B1304" s="206" t="s">
        <v>1717</v>
      </c>
      <c r="C1304" s="206" t="s">
        <v>409</v>
      </c>
      <c r="D1304" s="206" t="s">
        <v>410</v>
      </c>
      <c r="E1304" s="207">
        <v>12.53</v>
      </c>
    </row>
    <row r="1305" spans="1:5">
      <c r="A1305" s="206">
        <v>39601</v>
      </c>
      <c r="B1305" s="206" t="s">
        <v>1718</v>
      </c>
      <c r="C1305" s="206" t="s">
        <v>409</v>
      </c>
      <c r="D1305" s="206" t="s">
        <v>410</v>
      </c>
      <c r="E1305" s="207">
        <v>26.58</v>
      </c>
    </row>
    <row r="1306" spans="1:5">
      <c r="A1306" s="206">
        <v>39862</v>
      </c>
      <c r="B1306" s="206" t="s">
        <v>1719</v>
      </c>
      <c r="C1306" s="206" t="s">
        <v>409</v>
      </c>
      <c r="D1306" s="206" t="s">
        <v>412</v>
      </c>
      <c r="E1306" s="207">
        <v>13.61</v>
      </c>
    </row>
    <row r="1307" spans="1:5">
      <c r="A1307" s="206">
        <v>39863</v>
      </c>
      <c r="B1307" s="206" t="s">
        <v>1720</v>
      </c>
      <c r="C1307" s="206" t="s">
        <v>409</v>
      </c>
      <c r="D1307" s="206" t="s">
        <v>412</v>
      </c>
      <c r="E1307" s="207">
        <v>13.8</v>
      </c>
    </row>
    <row r="1308" spans="1:5">
      <c r="A1308" s="206">
        <v>39864</v>
      </c>
      <c r="B1308" s="206" t="s">
        <v>1721</v>
      </c>
      <c r="C1308" s="206" t="s">
        <v>409</v>
      </c>
      <c r="D1308" s="206" t="s">
        <v>412</v>
      </c>
      <c r="E1308" s="207">
        <v>17.12</v>
      </c>
    </row>
    <row r="1309" spans="1:5">
      <c r="A1309" s="206">
        <v>39865</v>
      </c>
      <c r="B1309" s="206" t="s">
        <v>1722</v>
      </c>
      <c r="C1309" s="206" t="s">
        <v>409</v>
      </c>
      <c r="D1309" s="206" t="s">
        <v>412</v>
      </c>
      <c r="E1309" s="207">
        <v>24.13</v>
      </c>
    </row>
    <row r="1310" spans="1:5">
      <c r="A1310" s="206">
        <v>2517</v>
      </c>
      <c r="B1310" s="206" t="s">
        <v>1723</v>
      </c>
      <c r="C1310" s="206" t="s">
        <v>409</v>
      </c>
      <c r="D1310" s="206" t="s">
        <v>410</v>
      </c>
      <c r="E1310" s="207">
        <v>23.02</v>
      </c>
    </row>
    <row r="1311" spans="1:5">
      <c r="A1311" s="206">
        <v>2522</v>
      </c>
      <c r="B1311" s="206" t="s">
        <v>1724</v>
      </c>
      <c r="C1311" s="206" t="s">
        <v>409</v>
      </c>
      <c r="D1311" s="206" t="s">
        <v>410</v>
      </c>
      <c r="E1311" s="207">
        <v>14.88</v>
      </c>
    </row>
    <row r="1312" spans="1:5">
      <c r="A1312" s="206">
        <v>2548</v>
      </c>
      <c r="B1312" s="206" t="s">
        <v>1725</v>
      </c>
      <c r="C1312" s="206" t="s">
        <v>409</v>
      </c>
      <c r="D1312" s="206" t="s">
        <v>410</v>
      </c>
      <c r="E1312" s="207">
        <v>9.15</v>
      </c>
    </row>
    <row r="1313" spans="1:5">
      <c r="A1313" s="206">
        <v>2516</v>
      </c>
      <c r="B1313" s="206" t="s">
        <v>1726</v>
      </c>
      <c r="C1313" s="206" t="s">
        <v>409</v>
      </c>
      <c r="D1313" s="206" t="s">
        <v>410</v>
      </c>
      <c r="E1313" s="207">
        <v>11.94</v>
      </c>
    </row>
    <row r="1314" spans="1:5">
      <c r="A1314" s="206">
        <v>2518</v>
      </c>
      <c r="B1314" s="206" t="s">
        <v>1727</v>
      </c>
      <c r="C1314" s="206" t="s">
        <v>409</v>
      </c>
      <c r="D1314" s="206" t="s">
        <v>410</v>
      </c>
      <c r="E1314" s="207">
        <v>109.58</v>
      </c>
    </row>
    <row r="1315" spans="1:5">
      <c r="A1315" s="206">
        <v>2521</v>
      </c>
      <c r="B1315" s="206" t="s">
        <v>1728</v>
      </c>
      <c r="C1315" s="206" t="s">
        <v>409</v>
      </c>
      <c r="D1315" s="206" t="s">
        <v>410</v>
      </c>
      <c r="E1315" s="207">
        <v>46.65</v>
      </c>
    </row>
    <row r="1316" spans="1:5">
      <c r="A1316" s="206">
        <v>2515</v>
      </c>
      <c r="B1316" s="206" t="s">
        <v>1729</v>
      </c>
      <c r="C1316" s="206" t="s">
        <v>409</v>
      </c>
      <c r="D1316" s="206" t="s">
        <v>410</v>
      </c>
      <c r="E1316" s="207">
        <v>9.94</v>
      </c>
    </row>
    <row r="1317" spans="1:5">
      <c r="A1317" s="206">
        <v>2519</v>
      </c>
      <c r="B1317" s="206" t="s">
        <v>1730</v>
      </c>
      <c r="C1317" s="206" t="s">
        <v>409</v>
      </c>
      <c r="D1317" s="206" t="s">
        <v>410</v>
      </c>
      <c r="E1317" s="207">
        <v>132.13999999999999</v>
      </c>
    </row>
    <row r="1318" spans="1:5">
      <c r="A1318" s="206">
        <v>2520</v>
      </c>
      <c r="B1318" s="206" t="s">
        <v>1731</v>
      </c>
      <c r="C1318" s="206" t="s">
        <v>409</v>
      </c>
      <c r="D1318" s="206" t="s">
        <v>410</v>
      </c>
      <c r="E1318" s="207">
        <v>243.2</v>
      </c>
    </row>
    <row r="1319" spans="1:5">
      <c r="A1319" s="206">
        <v>1602</v>
      </c>
      <c r="B1319" s="206" t="s">
        <v>1732</v>
      </c>
      <c r="C1319" s="206" t="s">
        <v>409</v>
      </c>
      <c r="D1319" s="206" t="s">
        <v>410</v>
      </c>
      <c r="E1319" s="207">
        <v>56.43</v>
      </c>
    </row>
    <row r="1320" spans="1:5">
      <c r="A1320" s="206">
        <v>1601</v>
      </c>
      <c r="B1320" s="206" t="s">
        <v>1733</v>
      </c>
      <c r="C1320" s="206" t="s">
        <v>409</v>
      </c>
      <c r="D1320" s="206" t="s">
        <v>410</v>
      </c>
      <c r="E1320" s="207">
        <v>50.29</v>
      </c>
    </row>
    <row r="1321" spans="1:5">
      <c r="A1321" s="206">
        <v>1598</v>
      </c>
      <c r="B1321" s="206" t="s">
        <v>1734</v>
      </c>
      <c r="C1321" s="206" t="s">
        <v>409</v>
      </c>
      <c r="D1321" s="206" t="s">
        <v>410</v>
      </c>
      <c r="E1321" s="207">
        <v>14.88</v>
      </c>
    </row>
    <row r="1322" spans="1:5">
      <c r="A1322" s="206">
        <v>1600</v>
      </c>
      <c r="B1322" s="206" t="s">
        <v>1735</v>
      </c>
      <c r="C1322" s="206" t="s">
        <v>409</v>
      </c>
      <c r="D1322" s="206" t="s">
        <v>410</v>
      </c>
      <c r="E1322" s="207">
        <v>21.97</v>
      </c>
    </row>
    <row r="1323" spans="1:5">
      <c r="A1323" s="206">
        <v>1603</v>
      </c>
      <c r="B1323" s="206" t="s">
        <v>1736</v>
      </c>
      <c r="C1323" s="206" t="s">
        <v>409</v>
      </c>
      <c r="D1323" s="206" t="s">
        <v>410</v>
      </c>
      <c r="E1323" s="207">
        <v>85.2</v>
      </c>
    </row>
    <row r="1324" spans="1:5">
      <c r="A1324" s="206">
        <v>1599</v>
      </c>
      <c r="B1324" s="206" t="s">
        <v>1737</v>
      </c>
      <c r="C1324" s="206" t="s">
        <v>409</v>
      </c>
      <c r="D1324" s="206" t="s">
        <v>410</v>
      </c>
      <c r="E1324" s="207">
        <v>17.27</v>
      </c>
    </row>
    <row r="1325" spans="1:5">
      <c r="A1325" s="206">
        <v>1597</v>
      </c>
      <c r="B1325" s="206" t="s">
        <v>1738</v>
      </c>
      <c r="C1325" s="206" t="s">
        <v>409</v>
      </c>
      <c r="D1325" s="206" t="s">
        <v>410</v>
      </c>
      <c r="E1325" s="207">
        <v>13.99</v>
      </c>
    </row>
    <row r="1326" spans="1:5">
      <c r="A1326" s="206">
        <v>39602</v>
      </c>
      <c r="B1326" s="206" t="s">
        <v>1739</v>
      </c>
      <c r="C1326" s="206" t="s">
        <v>409</v>
      </c>
      <c r="D1326" s="206" t="s">
        <v>410</v>
      </c>
      <c r="E1326" s="207">
        <v>1.33</v>
      </c>
    </row>
    <row r="1327" spans="1:5">
      <c r="A1327" s="206">
        <v>39603</v>
      </c>
      <c r="B1327" s="206" t="s">
        <v>1740</v>
      </c>
      <c r="C1327" s="206" t="s">
        <v>409</v>
      </c>
      <c r="D1327" s="206" t="s">
        <v>410</v>
      </c>
      <c r="E1327" s="207">
        <v>2.83</v>
      </c>
    </row>
    <row r="1328" spans="1:5">
      <c r="A1328" s="206">
        <v>11821</v>
      </c>
      <c r="B1328" s="206" t="s">
        <v>1741</v>
      </c>
      <c r="C1328" s="206" t="s">
        <v>409</v>
      </c>
      <c r="D1328" s="206" t="s">
        <v>410</v>
      </c>
      <c r="E1328" s="207">
        <v>11.49</v>
      </c>
    </row>
    <row r="1329" spans="1:5">
      <c r="A1329" s="206">
        <v>1562</v>
      </c>
      <c r="B1329" s="206" t="s">
        <v>1742</v>
      </c>
      <c r="C1329" s="206" t="s">
        <v>409</v>
      </c>
      <c r="D1329" s="206" t="s">
        <v>410</v>
      </c>
      <c r="E1329" s="207">
        <v>18.82</v>
      </c>
    </row>
    <row r="1330" spans="1:5">
      <c r="A1330" s="206">
        <v>1563</v>
      </c>
      <c r="B1330" s="206" t="s">
        <v>1743</v>
      </c>
      <c r="C1330" s="206" t="s">
        <v>409</v>
      </c>
      <c r="D1330" s="206" t="s">
        <v>410</v>
      </c>
      <c r="E1330" s="207">
        <v>25.26</v>
      </c>
    </row>
    <row r="1331" spans="1:5">
      <c r="A1331" s="206">
        <v>11856</v>
      </c>
      <c r="B1331" s="206" t="s">
        <v>1744</v>
      </c>
      <c r="C1331" s="206" t="s">
        <v>409</v>
      </c>
      <c r="D1331" s="206" t="s">
        <v>417</v>
      </c>
      <c r="E1331" s="207">
        <v>7.53</v>
      </c>
    </row>
    <row r="1332" spans="1:5">
      <c r="A1332" s="206">
        <v>11857</v>
      </c>
      <c r="B1332" s="206" t="s">
        <v>1745</v>
      </c>
      <c r="C1332" s="206" t="s">
        <v>409</v>
      </c>
      <c r="D1332" s="206" t="s">
        <v>410</v>
      </c>
      <c r="E1332" s="207">
        <v>39.630000000000003</v>
      </c>
    </row>
    <row r="1333" spans="1:5">
      <c r="A1333" s="206">
        <v>11858</v>
      </c>
      <c r="B1333" s="206" t="s">
        <v>1746</v>
      </c>
      <c r="C1333" s="206" t="s">
        <v>409</v>
      </c>
      <c r="D1333" s="206" t="s">
        <v>410</v>
      </c>
      <c r="E1333" s="207">
        <v>49.18</v>
      </c>
    </row>
    <row r="1334" spans="1:5">
      <c r="A1334" s="206">
        <v>1539</v>
      </c>
      <c r="B1334" s="206" t="s">
        <v>1747</v>
      </c>
      <c r="C1334" s="206" t="s">
        <v>409</v>
      </c>
      <c r="D1334" s="206" t="s">
        <v>410</v>
      </c>
      <c r="E1334" s="207">
        <v>8.85</v>
      </c>
    </row>
    <row r="1335" spans="1:5">
      <c r="A1335" s="206">
        <v>11859</v>
      </c>
      <c r="B1335" s="206" t="s">
        <v>1748</v>
      </c>
      <c r="C1335" s="206" t="s">
        <v>409</v>
      </c>
      <c r="D1335" s="206" t="s">
        <v>410</v>
      </c>
      <c r="E1335" s="207">
        <v>66.92</v>
      </c>
    </row>
    <row r="1336" spans="1:5">
      <c r="A1336" s="206">
        <v>1550</v>
      </c>
      <c r="B1336" s="206" t="s">
        <v>1749</v>
      </c>
      <c r="C1336" s="206" t="s">
        <v>409</v>
      </c>
      <c r="D1336" s="206" t="s">
        <v>410</v>
      </c>
      <c r="E1336" s="207">
        <v>9.34</v>
      </c>
    </row>
    <row r="1337" spans="1:5">
      <c r="A1337" s="206">
        <v>11854</v>
      </c>
      <c r="B1337" s="206" t="s">
        <v>1750</v>
      </c>
      <c r="C1337" s="206" t="s">
        <v>409</v>
      </c>
      <c r="D1337" s="206" t="s">
        <v>410</v>
      </c>
      <c r="E1337" s="207">
        <v>11.66</v>
      </c>
    </row>
    <row r="1338" spans="1:5">
      <c r="A1338" s="206">
        <v>11862</v>
      </c>
      <c r="B1338" s="206" t="s">
        <v>1751</v>
      </c>
      <c r="C1338" s="206" t="s">
        <v>409</v>
      </c>
      <c r="D1338" s="206" t="s">
        <v>410</v>
      </c>
      <c r="E1338" s="207">
        <v>16.36</v>
      </c>
    </row>
    <row r="1339" spans="1:5">
      <c r="A1339" s="206">
        <v>11863</v>
      </c>
      <c r="B1339" s="206" t="s">
        <v>1752</v>
      </c>
      <c r="C1339" s="206" t="s">
        <v>409</v>
      </c>
      <c r="D1339" s="206" t="s">
        <v>410</v>
      </c>
      <c r="E1339" s="207">
        <v>6.61</v>
      </c>
    </row>
    <row r="1340" spans="1:5">
      <c r="A1340" s="206">
        <v>11855</v>
      </c>
      <c r="B1340" s="206" t="s">
        <v>1753</v>
      </c>
      <c r="C1340" s="206" t="s">
        <v>409</v>
      </c>
      <c r="D1340" s="206" t="s">
        <v>410</v>
      </c>
      <c r="E1340" s="207">
        <v>24.42</v>
      </c>
    </row>
    <row r="1341" spans="1:5">
      <c r="A1341" s="206">
        <v>11864</v>
      </c>
      <c r="B1341" s="206" t="s">
        <v>1754</v>
      </c>
      <c r="C1341" s="206" t="s">
        <v>409</v>
      </c>
      <c r="D1341" s="206" t="s">
        <v>410</v>
      </c>
      <c r="E1341" s="207">
        <v>36.93</v>
      </c>
    </row>
    <row r="1342" spans="1:5">
      <c r="A1342" s="206">
        <v>2527</v>
      </c>
      <c r="B1342" s="206" t="s">
        <v>1755</v>
      </c>
      <c r="C1342" s="206" t="s">
        <v>409</v>
      </c>
      <c r="D1342" s="206" t="s">
        <v>410</v>
      </c>
      <c r="E1342" s="207">
        <v>8.24</v>
      </c>
    </row>
    <row r="1343" spans="1:5">
      <c r="A1343" s="206">
        <v>2526</v>
      </c>
      <c r="B1343" s="206" t="s">
        <v>1756</v>
      </c>
      <c r="C1343" s="206" t="s">
        <v>409</v>
      </c>
      <c r="D1343" s="206" t="s">
        <v>410</v>
      </c>
      <c r="E1343" s="207">
        <v>5.28</v>
      </c>
    </row>
    <row r="1344" spans="1:5">
      <c r="A1344" s="206">
        <v>2487</v>
      </c>
      <c r="B1344" s="206" t="s">
        <v>1757</v>
      </c>
      <c r="C1344" s="206" t="s">
        <v>409</v>
      </c>
      <c r="D1344" s="206" t="s">
        <v>410</v>
      </c>
      <c r="E1344" s="207">
        <v>1.8</v>
      </c>
    </row>
    <row r="1345" spans="1:5">
      <c r="A1345" s="206">
        <v>2483</v>
      </c>
      <c r="B1345" s="206" t="s">
        <v>1758</v>
      </c>
      <c r="C1345" s="206" t="s">
        <v>409</v>
      </c>
      <c r="D1345" s="206" t="s">
        <v>410</v>
      </c>
      <c r="E1345" s="207">
        <v>3.76</v>
      </c>
    </row>
    <row r="1346" spans="1:5">
      <c r="A1346" s="206">
        <v>2528</v>
      </c>
      <c r="B1346" s="206" t="s">
        <v>1759</v>
      </c>
      <c r="C1346" s="206" t="s">
        <v>409</v>
      </c>
      <c r="D1346" s="206" t="s">
        <v>410</v>
      </c>
      <c r="E1346" s="207">
        <v>20.73</v>
      </c>
    </row>
    <row r="1347" spans="1:5">
      <c r="A1347" s="206">
        <v>2489</v>
      </c>
      <c r="B1347" s="206" t="s">
        <v>1760</v>
      </c>
      <c r="C1347" s="206" t="s">
        <v>409</v>
      </c>
      <c r="D1347" s="206" t="s">
        <v>410</v>
      </c>
      <c r="E1347" s="207">
        <v>9.1300000000000008</v>
      </c>
    </row>
    <row r="1348" spans="1:5">
      <c r="A1348" s="206">
        <v>2488</v>
      </c>
      <c r="B1348" s="206" t="s">
        <v>1761</v>
      </c>
      <c r="C1348" s="206" t="s">
        <v>409</v>
      </c>
      <c r="D1348" s="206" t="s">
        <v>410</v>
      </c>
      <c r="E1348" s="207">
        <v>2.11</v>
      </c>
    </row>
    <row r="1349" spans="1:5">
      <c r="A1349" s="206">
        <v>2484</v>
      </c>
      <c r="B1349" s="206" t="s">
        <v>1762</v>
      </c>
      <c r="C1349" s="206" t="s">
        <v>409</v>
      </c>
      <c r="D1349" s="206" t="s">
        <v>410</v>
      </c>
      <c r="E1349" s="207">
        <v>30.12</v>
      </c>
    </row>
    <row r="1350" spans="1:5">
      <c r="A1350" s="206">
        <v>2485</v>
      </c>
      <c r="B1350" s="206" t="s">
        <v>1763</v>
      </c>
      <c r="C1350" s="206" t="s">
        <v>409</v>
      </c>
      <c r="D1350" s="206" t="s">
        <v>410</v>
      </c>
      <c r="E1350" s="207">
        <v>47.2</v>
      </c>
    </row>
    <row r="1351" spans="1:5">
      <c r="A1351" s="206">
        <v>39279</v>
      </c>
      <c r="B1351" s="206" t="s">
        <v>1764</v>
      </c>
      <c r="C1351" s="206" t="s">
        <v>409</v>
      </c>
      <c r="D1351" s="206" t="s">
        <v>412</v>
      </c>
      <c r="E1351" s="207">
        <v>8.35</v>
      </c>
    </row>
    <row r="1352" spans="1:5">
      <c r="A1352" s="206">
        <v>39280</v>
      </c>
      <c r="B1352" s="206" t="s">
        <v>1765</v>
      </c>
      <c r="C1352" s="206" t="s">
        <v>409</v>
      </c>
      <c r="D1352" s="206" t="s">
        <v>412</v>
      </c>
      <c r="E1352" s="207">
        <v>9.36</v>
      </c>
    </row>
    <row r="1353" spans="1:5">
      <c r="A1353" s="206">
        <v>39281</v>
      </c>
      <c r="B1353" s="206" t="s">
        <v>1766</v>
      </c>
      <c r="C1353" s="206" t="s">
        <v>409</v>
      </c>
      <c r="D1353" s="206" t="s">
        <v>412</v>
      </c>
      <c r="E1353" s="207">
        <v>12.37</v>
      </c>
    </row>
    <row r="1354" spans="1:5">
      <c r="A1354" s="206">
        <v>39282</v>
      </c>
      <c r="B1354" s="206" t="s">
        <v>1767</v>
      </c>
      <c r="C1354" s="206" t="s">
        <v>409</v>
      </c>
      <c r="D1354" s="206" t="s">
        <v>412</v>
      </c>
      <c r="E1354" s="207">
        <v>17.260000000000002</v>
      </c>
    </row>
    <row r="1355" spans="1:5">
      <c r="A1355" s="206">
        <v>38844</v>
      </c>
      <c r="B1355" s="206" t="s">
        <v>1768</v>
      </c>
      <c r="C1355" s="206" t="s">
        <v>409</v>
      </c>
      <c r="D1355" s="206" t="s">
        <v>412</v>
      </c>
      <c r="E1355" s="207">
        <v>8.4700000000000006</v>
      </c>
    </row>
    <row r="1356" spans="1:5">
      <c r="A1356" s="206">
        <v>38846</v>
      </c>
      <c r="B1356" s="206" t="s">
        <v>1769</v>
      </c>
      <c r="C1356" s="206" t="s">
        <v>409</v>
      </c>
      <c r="D1356" s="206" t="s">
        <v>412</v>
      </c>
      <c r="E1356" s="207">
        <v>8.6199999999999992</v>
      </c>
    </row>
    <row r="1357" spans="1:5">
      <c r="A1357" s="206">
        <v>38847</v>
      </c>
      <c r="B1357" s="206" t="s">
        <v>1770</v>
      </c>
      <c r="C1357" s="206" t="s">
        <v>409</v>
      </c>
      <c r="D1357" s="206" t="s">
        <v>412</v>
      </c>
      <c r="E1357" s="207">
        <v>10.09</v>
      </c>
    </row>
    <row r="1358" spans="1:5">
      <c r="A1358" s="206">
        <v>38850</v>
      </c>
      <c r="B1358" s="206" t="s">
        <v>1771</v>
      </c>
      <c r="C1358" s="206" t="s">
        <v>409</v>
      </c>
      <c r="D1358" s="206" t="s">
        <v>412</v>
      </c>
      <c r="E1358" s="207">
        <v>18.23</v>
      </c>
    </row>
    <row r="1359" spans="1:5">
      <c r="A1359" s="206">
        <v>38848</v>
      </c>
      <c r="B1359" s="206" t="s">
        <v>1772</v>
      </c>
      <c r="C1359" s="206" t="s">
        <v>409</v>
      </c>
      <c r="D1359" s="206" t="s">
        <v>412</v>
      </c>
      <c r="E1359" s="207">
        <v>11.95</v>
      </c>
    </row>
    <row r="1360" spans="1:5">
      <c r="A1360" s="206">
        <v>38851</v>
      </c>
      <c r="B1360" s="206" t="s">
        <v>1773</v>
      </c>
      <c r="C1360" s="206" t="s">
        <v>409</v>
      </c>
      <c r="D1360" s="206" t="s">
        <v>412</v>
      </c>
      <c r="E1360" s="207">
        <v>20.61</v>
      </c>
    </row>
    <row r="1361" spans="1:5">
      <c r="A1361" s="206">
        <v>38854</v>
      </c>
      <c r="B1361" s="206" t="s">
        <v>1774</v>
      </c>
      <c r="C1361" s="206" t="s">
        <v>409</v>
      </c>
      <c r="D1361" s="206" t="s">
        <v>412</v>
      </c>
      <c r="E1361" s="207">
        <v>8.9499999999999993</v>
      </c>
    </row>
    <row r="1362" spans="1:5">
      <c r="A1362" s="206">
        <v>44247</v>
      </c>
      <c r="B1362" s="206" t="s">
        <v>1775</v>
      </c>
      <c r="C1362" s="206" t="s">
        <v>409</v>
      </c>
      <c r="D1362" s="206" t="s">
        <v>410</v>
      </c>
      <c r="E1362" s="208">
        <v>1499.8</v>
      </c>
    </row>
    <row r="1363" spans="1:5">
      <c r="A1363" s="206">
        <v>38005</v>
      </c>
      <c r="B1363" s="206" t="s">
        <v>1776</v>
      </c>
      <c r="C1363" s="206" t="s">
        <v>409</v>
      </c>
      <c r="D1363" s="206" t="s">
        <v>410</v>
      </c>
      <c r="E1363" s="207">
        <v>17.829999999999998</v>
      </c>
    </row>
    <row r="1364" spans="1:5">
      <c r="A1364" s="206">
        <v>38006</v>
      </c>
      <c r="B1364" s="206" t="s">
        <v>1777</v>
      </c>
      <c r="C1364" s="206" t="s">
        <v>409</v>
      </c>
      <c r="D1364" s="206" t="s">
        <v>410</v>
      </c>
      <c r="E1364" s="207">
        <v>23.7</v>
      </c>
    </row>
    <row r="1365" spans="1:5">
      <c r="A1365" s="206">
        <v>38428</v>
      </c>
      <c r="B1365" s="206" t="s">
        <v>1778</v>
      </c>
      <c r="C1365" s="206" t="s">
        <v>409</v>
      </c>
      <c r="D1365" s="206" t="s">
        <v>410</v>
      </c>
      <c r="E1365" s="207">
        <v>21.22</v>
      </c>
    </row>
    <row r="1366" spans="1:5">
      <c r="A1366" s="206">
        <v>38007</v>
      </c>
      <c r="B1366" s="206" t="s">
        <v>1779</v>
      </c>
      <c r="C1366" s="206" t="s">
        <v>409</v>
      </c>
      <c r="D1366" s="206" t="s">
        <v>410</v>
      </c>
      <c r="E1366" s="207">
        <v>27.34</v>
      </c>
    </row>
    <row r="1367" spans="1:5">
      <c r="A1367" s="206">
        <v>38008</v>
      </c>
      <c r="B1367" s="206" t="s">
        <v>1780</v>
      </c>
      <c r="C1367" s="206" t="s">
        <v>409</v>
      </c>
      <c r="D1367" s="206" t="s">
        <v>410</v>
      </c>
      <c r="E1367" s="207">
        <v>43.75</v>
      </c>
    </row>
    <row r="1368" spans="1:5">
      <c r="A1368" s="206">
        <v>38009</v>
      </c>
      <c r="B1368" s="206" t="s">
        <v>1781</v>
      </c>
      <c r="C1368" s="206" t="s">
        <v>409</v>
      </c>
      <c r="D1368" s="206" t="s">
        <v>410</v>
      </c>
      <c r="E1368" s="207">
        <v>53.56</v>
      </c>
    </row>
    <row r="1369" spans="1:5">
      <c r="A1369" s="206">
        <v>44248</v>
      </c>
      <c r="B1369" s="206" t="s">
        <v>1782</v>
      </c>
      <c r="C1369" s="206" t="s">
        <v>409</v>
      </c>
      <c r="D1369" s="206" t="s">
        <v>410</v>
      </c>
      <c r="E1369" s="207">
        <v>87.3</v>
      </c>
    </row>
    <row r="1370" spans="1:5">
      <c r="A1370" s="206">
        <v>44249</v>
      </c>
      <c r="B1370" s="206" t="s">
        <v>1783</v>
      </c>
      <c r="C1370" s="206" t="s">
        <v>409</v>
      </c>
      <c r="D1370" s="206" t="s">
        <v>410</v>
      </c>
      <c r="E1370" s="207">
        <v>336.84</v>
      </c>
    </row>
    <row r="1371" spans="1:5">
      <c r="A1371" s="206">
        <v>44250</v>
      </c>
      <c r="B1371" s="206" t="s">
        <v>1784</v>
      </c>
      <c r="C1371" s="206" t="s">
        <v>409</v>
      </c>
      <c r="D1371" s="206" t="s">
        <v>410</v>
      </c>
      <c r="E1371" s="207">
        <v>489.16</v>
      </c>
    </row>
    <row r="1372" spans="1:5">
      <c r="A1372" s="206">
        <v>3104</v>
      </c>
      <c r="B1372" s="206" t="s">
        <v>1785</v>
      </c>
      <c r="C1372" s="206" t="s">
        <v>1786</v>
      </c>
      <c r="D1372" s="206" t="s">
        <v>410</v>
      </c>
      <c r="E1372" s="207">
        <v>182.98</v>
      </c>
    </row>
    <row r="1373" spans="1:5">
      <c r="A1373" s="206">
        <v>1607</v>
      </c>
      <c r="B1373" s="206" t="s">
        <v>1787</v>
      </c>
      <c r="C1373" s="206" t="s">
        <v>1786</v>
      </c>
      <c r="D1373" s="206" t="s">
        <v>410</v>
      </c>
      <c r="E1373" s="207">
        <v>0.22</v>
      </c>
    </row>
    <row r="1374" spans="1:5">
      <c r="A1374" s="206">
        <v>38169</v>
      </c>
      <c r="B1374" s="206" t="s">
        <v>1788</v>
      </c>
      <c r="C1374" s="206" t="s">
        <v>1786</v>
      </c>
      <c r="D1374" s="206" t="s">
        <v>410</v>
      </c>
      <c r="E1374" s="207">
        <v>87.34</v>
      </c>
    </row>
    <row r="1375" spans="1:5">
      <c r="A1375" s="206">
        <v>6142</v>
      </c>
      <c r="B1375" s="206" t="s">
        <v>1789</v>
      </c>
      <c r="C1375" s="206" t="s">
        <v>409</v>
      </c>
      <c r="D1375" s="206" t="s">
        <v>410</v>
      </c>
      <c r="E1375" s="207">
        <v>9.17</v>
      </c>
    </row>
    <row r="1376" spans="1:5">
      <c r="A1376" s="206">
        <v>11686</v>
      </c>
      <c r="B1376" s="206" t="s">
        <v>1790</v>
      </c>
      <c r="C1376" s="206" t="s">
        <v>409</v>
      </c>
      <c r="D1376" s="206" t="s">
        <v>410</v>
      </c>
      <c r="E1376" s="207">
        <v>12.73</v>
      </c>
    </row>
    <row r="1377" spans="1:5">
      <c r="A1377" s="206">
        <v>37598</v>
      </c>
      <c r="B1377" s="206" t="s">
        <v>1791</v>
      </c>
      <c r="C1377" s="206" t="s">
        <v>409</v>
      </c>
      <c r="D1377" s="206" t="s">
        <v>412</v>
      </c>
      <c r="E1377" s="207">
        <v>40.08</v>
      </c>
    </row>
    <row r="1378" spans="1:5">
      <c r="A1378" s="206">
        <v>25398</v>
      </c>
      <c r="B1378" s="206" t="s">
        <v>1792</v>
      </c>
      <c r="C1378" s="206" t="s">
        <v>409</v>
      </c>
      <c r="D1378" s="206" t="s">
        <v>412</v>
      </c>
      <c r="E1378" s="208">
        <v>4452.67</v>
      </c>
    </row>
    <row r="1379" spans="1:5">
      <c r="A1379" s="206">
        <v>25399</v>
      </c>
      <c r="B1379" s="206" t="s">
        <v>1793</v>
      </c>
      <c r="C1379" s="206" t="s">
        <v>409</v>
      </c>
      <c r="D1379" s="206" t="s">
        <v>412</v>
      </c>
      <c r="E1379" s="208">
        <v>2703.16</v>
      </c>
    </row>
    <row r="1380" spans="1:5">
      <c r="A1380" s="206">
        <v>43440</v>
      </c>
      <c r="B1380" s="206" t="s">
        <v>1794</v>
      </c>
      <c r="C1380" s="206" t="s">
        <v>409</v>
      </c>
      <c r="D1380" s="206" t="s">
        <v>410</v>
      </c>
      <c r="E1380" s="207">
        <v>466.76</v>
      </c>
    </row>
    <row r="1381" spans="1:5">
      <c r="A1381" s="206">
        <v>10667</v>
      </c>
      <c r="B1381" s="206" t="s">
        <v>1795</v>
      </c>
      <c r="C1381" s="206" t="s">
        <v>409</v>
      </c>
      <c r="D1381" s="206" t="s">
        <v>412</v>
      </c>
      <c r="E1381" s="208">
        <v>22500</v>
      </c>
    </row>
    <row r="1382" spans="1:5">
      <c r="A1382" s="206">
        <v>1613</v>
      </c>
      <c r="B1382" s="206" t="s">
        <v>1796</v>
      </c>
      <c r="C1382" s="206" t="s">
        <v>409</v>
      </c>
      <c r="D1382" s="206" t="s">
        <v>410</v>
      </c>
      <c r="E1382" s="208">
        <v>1401.98</v>
      </c>
    </row>
    <row r="1383" spans="1:5">
      <c r="A1383" s="206">
        <v>1626</v>
      </c>
      <c r="B1383" s="206" t="s">
        <v>1797</v>
      </c>
      <c r="C1383" s="206" t="s">
        <v>409</v>
      </c>
      <c r="D1383" s="206" t="s">
        <v>410</v>
      </c>
      <c r="E1383" s="208">
        <v>2096.83</v>
      </c>
    </row>
    <row r="1384" spans="1:5">
      <c r="A1384" s="206">
        <v>1625</v>
      </c>
      <c r="B1384" s="206" t="s">
        <v>1798</v>
      </c>
      <c r="C1384" s="206" t="s">
        <v>409</v>
      </c>
      <c r="D1384" s="206" t="s">
        <v>410</v>
      </c>
      <c r="E1384" s="207">
        <v>146.44999999999999</v>
      </c>
    </row>
    <row r="1385" spans="1:5">
      <c r="A1385" s="206">
        <v>1622</v>
      </c>
      <c r="B1385" s="206" t="s">
        <v>1799</v>
      </c>
      <c r="C1385" s="206" t="s">
        <v>409</v>
      </c>
      <c r="D1385" s="206" t="s">
        <v>410</v>
      </c>
      <c r="E1385" s="208">
        <v>4731.6899999999996</v>
      </c>
    </row>
    <row r="1386" spans="1:5">
      <c r="A1386" s="206">
        <v>1620</v>
      </c>
      <c r="B1386" s="206" t="s">
        <v>1800</v>
      </c>
      <c r="C1386" s="206" t="s">
        <v>409</v>
      </c>
      <c r="D1386" s="206" t="s">
        <v>410</v>
      </c>
      <c r="E1386" s="207">
        <v>308.51</v>
      </c>
    </row>
    <row r="1387" spans="1:5">
      <c r="A1387" s="206">
        <v>1629</v>
      </c>
      <c r="B1387" s="206" t="s">
        <v>1801</v>
      </c>
      <c r="C1387" s="206" t="s">
        <v>409</v>
      </c>
      <c r="D1387" s="206" t="s">
        <v>410</v>
      </c>
      <c r="E1387" s="208">
        <v>11515.8</v>
      </c>
    </row>
    <row r="1388" spans="1:5">
      <c r="A1388" s="206">
        <v>1627</v>
      </c>
      <c r="B1388" s="206" t="s">
        <v>1802</v>
      </c>
      <c r="C1388" s="206" t="s">
        <v>409</v>
      </c>
      <c r="D1388" s="206" t="s">
        <v>410</v>
      </c>
      <c r="E1388" s="207">
        <v>589.71</v>
      </c>
    </row>
    <row r="1389" spans="1:5">
      <c r="A1389" s="206">
        <v>1623</v>
      </c>
      <c r="B1389" s="206" t="s">
        <v>1803</v>
      </c>
      <c r="C1389" s="206" t="s">
        <v>409</v>
      </c>
      <c r="D1389" s="206" t="s">
        <v>410</v>
      </c>
      <c r="E1389" s="207">
        <v>119.44</v>
      </c>
    </row>
    <row r="1390" spans="1:5">
      <c r="A1390" s="206">
        <v>1619</v>
      </c>
      <c r="B1390" s="206" t="s">
        <v>1804</v>
      </c>
      <c r="C1390" s="206" t="s">
        <v>409</v>
      </c>
      <c r="D1390" s="206" t="s">
        <v>410</v>
      </c>
      <c r="E1390" s="207">
        <v>164.3</v>
      </c>
    </row>
    <row r="1391" spans="1:5">
      <c r="A1391" s="206">
        <v>1630</v>
      </c>
      <c r="B1391" s="206" t="s">
        <v>1805</v>
      </c>
      <c r="C1391" s="206" t="s">
        <v>409</v>
      </c>
      <c r="D1391" s="206" t="s">
        <v>410</v>
      </c>
      <c r="E1391" s="208">
        <v>3617.47</v>
      </c>
    </row>
    <row r="1392" spans="1:5">
      <c r="A1392" s="206">
        <v>1616</v>
      </c>
      <c r="B1392" s="206" t="s">
        <v>1806</v>
      </c>
      <c r="C1392" s="206" t="s">
        <v>409</v>
      </c>
      <c r="D1392" s="206" t="s">
        <v>410</v>
      </c>
      <c r="E1392" s="208">
        <v>5563.74</v>
      </c>
    </row>
    <row r="1393" spans="1:5">
      <c r="A1393" s="206">
        <v>1614</v>
      </c>
      <c r="B1393" s="206" t="s">
        <v>1807</v>
      </c>
      <c r="C1393" s="206" t="s">
        <v>409</v>
      </c>
      <c r="D1393" s="206" t="s">
        <v>410</v>
      </c>
      <c r="E1393" s="207">
        <v>254.28</v>
      </c>
    </row>
    <row r="1394" spans="1:5">
      <c r="A1394" s="206">
        <v>1617</v>
      </c>
      <c r="B1394" s="206" t="s">
        <v>1808</v>
      </c>
      <c r="C1394" s="206" t="s">
        <v>409</v>
      </c>
      <c r="D1394" s="206" t="s">
        <v>410</v>
      </c>
      <c r="E1394" s="208">
        <v>6641.9</v>
      </c>
    </row>
    <row r="1395" spans="1:5">
      <c r="A1395" s="206">
        <v>1621</v>
      </c>
      <c r="B1395" s="206" t="s">
        <v>1809</v>
      </c>
      <c r="C1395" s="206" t="s">
        <v>409</v>
      </c>
      <c r="D1395" s="206" t="s">
        <v>410</v>
      </c>
      <c r="E1395" s="207">
        <v>454.78</v>
      </c>
    </row>
    <row r="1396" spans="1:5">
      <c r="A1396" s="206">
        <v>1624</v>
      </c>
      <c r="B1396" s="206" t="s">
        <v>1810</v>
      </c>
      <c r="C1396" s="206" t="s">
        <v>409</v>
      </c>
      <c r="D1396" s="206" t="s">
        <v>410</v>
      </c>
      <c r="E1396" s="208">
        <v>16326.11</v>
      </c>
    </row>
    <row r="1397" spans="1:5">
      <c r="A1397" s="206">
        <v>1615</v>
      </c>
      <c r="B1397" s="206" t="s">
        <v>1811</v>
      </c>
      <c r="C1397" s="206" t="s">
        <v>409</v>
      </c>
      <c r="D1397" s="206" t="s">
        <v>410</v>
      </c>
      <c r="E1397" s="207">
        <v>854</v>
      </c>
    </row>
    <row r="1398" spans="1:5">
      <c r="A1398" s="206">
        <v>1612</v>
      </c>
      <c r="B1398" s="206" t="s">
        <v>1812</v>
      </c>
      <c r="C1398" s="206" t="s">
        <v>409</v>
      </c>
      <c r="D1398" s="206" t="s">
        <v>417</v>
      </c>
      <c r="E1398" s="207">
        <v>112.48</v>
      </c>
    </row>
    <row r="1399" spans="1:5">
      <c r="A1399" s="206">
        <v>1618</v>
      </c>
      <c r="B1399" s="206" t="s">
        <v>1813</v>
      </c>
      <c r="C1399" s="206" t="s">
        <v>409</v>
      </c>
      <c r="D1399" s="206" t="s">
        <v>410</v>
      </c>
      <c r="E1399" s="208">
        <v>1173.52</v>
      </c>
    </row>
    <row r="1400" spans="1:5">
      <c r="A1400" s="206">
        <v>14211</v>
      </c>
      <c r="B1400" s="206" t="s">
        <v>1814</v>
      </c>
      <c r="C1400" s="206" t="s">
        <v>409</v>
      </c>
      <c r="D1400" s="206" t="s">
        <v>412</v>
      </c>
      <c r="E1400" s="207">
        <v>51.53</v>
      </c>
    </row>
    <row r="1401" spans="1:5">
      <c r="A1401" s="206">
        <v>43657</v>
      </c>
      <c r="B1401" s="206" t="s">
        <v>1815</v>
      </c>
      <c r="C1401" s="206" t="s">
        <v>456</v>
      </c>
      <c r="D1401" s="206" t="s">
        <v>410</v>
      </c>
      <c r="E1401" s="207">
        <v>7.33</v>
      </c>
    </row>
    <row r="1402" spans="1:5">
      <c r="A1402" s="206">
        <v>34500</v>
      </c>
      <c r="B1402" s="206" t="s">
        <v>1816</v>
      </c>
      <c r="C1402" s="206" t="s">
        <v>560</v>
      </c>
      <c r="D1402" s="206" t="s">
        <v>410</v>
      </c>
      <c r="E1402" s="207">
        <v>134.88</v>
      </c>
    </row>
    <row r="1403" spans="1:5">
      <c r="A1403" s="206">
        <v>40934</v>
      </c>
      <c r="B1403" s="206" t="s">
        <v>1817</v>
      </c>
      <c r="C1403" s="206" t="s">
        <v>562</v>
      </c>
      <c r="D1403" s="206" t="s">
        <v>410</v>
      </c>
      <c r="E1403" s="208">
        <v>23771.57</v>
      </c>
    </row>
    <row r="1404" spans="1:5">
      <c r="A1404" s="206">
        <v>38200</v>
      </c>
      <c r="B1404" s="206" t="s">
        <v>1818</v>
      </c>
      <c r="C1404" s="206" t="s">
        <v>1819</v>
      </c>
      <c r="D1404" s="206" t="s">
        <v>410</v>
      </c>
      <c r="E1404" s="207">
        <v>678.65</v>
      </c>
    </row>
    <row r="1405" spans="1:5">
      <c r="A1405" s="206">
        <v>39269</v>
      </c>
      <c r="B1405" s="206" t="s">
        <v>1820</v>
      </c>
      <c r="C1405" s="206" t="s">
        <v>456</v>
      </c>
      <c r="D1405" s="206" t="s">
        <v>410</v>
      </c>
      <c r="E1405" s="207">
        <v>1.26</v>
      </c>
    </row>
    <row r="1406" spans="1:5">
      <c r="A1406" s="206">
        <v>11889</v>
      </c>
      <c r="B1406" s="206" t="s">
        <v>1821</v>
      </c>
      <c r="C1406" s="206" t="s">
        <v>456</v>
      </c>
      <c r="D1406" s="206" t="s">
        <v>410</v>
      </c>
      <c r="E1406" s="207">
        <v>1.73</v>
      </c>
    </row>
    <row r="1407" spans="1:5">
      <c r="A1407" s="206">
        <v>39270</v>
      </c>
      <c r="B1407" s="206" t="s">
        <v>1822</v>
      </c>
      <c r="C1407" s="206" t="s">
        <v>456</v>
      </c>
      <c r="D1407" s="206" t="s">
        <v>410</v>
      </c>
      <c r="E1407" s="207">
        <v>2.25</v>
      </c>
    </row>
    <row r="1408" spans="1:5">
      <c r="A1408" s="206">
        <v>11890</v>
      </c>
      <c r="B1408" s="206" t="s">
        <v>1823</v>
      </c>
      <c r="C1408" s="206" t="s">
        <v>456</v>
      </c>
      <c r="D1408" s="206" t="s">
        <v>410</v>
      </c>
      <c r="E1408" s="207">
        <v>3.07</v>
      </c>
    </row>
    <row r="1409" spans="1:5">
      <c r="A1409" s="206">
        <v>11891</v>
      </c>
      <c r="B1409" s="206" t="s">
        <v>1824</v>
      </c>
      <c r="C1409" s="206" t="s">
        <v>456</v>
      </c>
      <c r="D1409" s="206" t="s">
        <v>410</v>
      </c>
      <c r="E1409" s="207">
        <v>4.97</v>
      </c>
    </row>
    <row r="1410" spans="1:5">
      <c r="A1410" s="206">
        <v>11892</v>
      </c>
      <c r="B1410" s="206" t="s">
        <v>1825</v>
      </c>
      <c r="C1410" s="206" t="s">
        <v>456</v>
      </c>
      <c r="D1410" s="206" t="s">
        <v>410</v>
      </c>
      <c r="E1410" s="207">
        <v>8.1300000000000008</v>
      </c>
    </row>
    <row r="1411" spans="1:5">
      <c r="A1411" s="206">
        <v>37601</v>
      </c>
      <c r="B1411" s="206" t="s">
        <v>1826</v>
      </c>
      <c r="C1411" s="206" t="s">
        <v>456</v>
      </c>
      <c r="D1411" s="206" t="s">
        <v>412</v>
      </c>
      <c r="E1411" s="207">
        <v>8.9</v>
      </c>
    </row>
    <row r="1412" spans="1:5">
      <c r="A1412" s="206">
        <v>1634</v>
      </c>
      <c r="B1412" s="206" t="s">
        <v>1827</v>
      </c>
      <c r="C1412" s="206" t="s">
        <v>456</v>
      </c>
      <c r="D1412" s="206" t="s">
        <v>412</v>
      </c>
      <c r="E1412" s="207">
        <v>9.1999999999999993</v>
      </c>
    </row>
    <row r="1413" spans="1:5">
      <c r="A1413" s="206">
        <v>5086</v>
      </c>
      <c r="B1413" s="206" t="s">
        <v>1828</v>
      </c>
      <c r="C1413" s="206" t="s">
        <v>460</v>
      </c>
      <c r="D1413" s="206" t="s">
        <v>410</v>
      </c>
      <c r="E1413" s="207">
        <v>36.159999999999997</v>
      </c>
    </row>
    <row r="1414" spans="1:5">
      <c r="A1414" s="206">
        <v>11280</v>
      </c>
      <c r="B1414" s="206" t="s">
        <v>1829</v>
      </c>
      <c r="C1414" s="206" t="s">
        <v>409</v>
      </c>
      <c r="D1414" s="206" t="s">
        <v>410</v>
      </c>
      <c r="E1414" s="208">
        <v>16026.05</v>
      </c>
    </row>
    <row r="1415" spans="1:5">
      <c r="A1415" s="206">
        <v>40519</v>
      </c>
      <c r="B1415" s="206" t="s">
        <v>1830</v>
      </c>
      <c r="C1415" s="206" t="s">
        <v>409</v>
      </c>
      <c r="D1415" s="206" t="s">
        <v>410</v>
      </c>
      <c r="E1415" s="208">
        <v>132113.26999999999</v>
      </c>
    </row>
    <row r="1416" spans="1:5">
      <c r="A1416" s="206">
        <v>39869</v>
      </c>
      <c r="B1416" s="206" t="s">
        <v>1831</v>
      </c>
      <c r="C1416" s="206" t="s">
        <v>409</v>
      </c>
      <c r="D1416" s="206" t="s">
        <v>412</v>
      </c>
      <c r="E1416" s="207">
        <v>13.51</v>
      </c>
    </row>
    <row r="1417" spans="1:5">
      <c r="A1417" s="206">
        <v>39870</v>
      </c>
      <c r="B1417" s="206" t="s">
        <v>1832</v>
      </c>
      <c r="C1417" s="206" t="s">
        <v>409</v>
      </c>
      <c r="D1417" s="206" t="s">
        <v>412</v>
      </c>
      <c r="E1417" s="207">
        <v>20.66</v>
      </c>
    </row>
    <row r="1418" spans="1:5">
      <c r="A1418" s="206">
        <v>39871</v>
      </c>
      <c r="B1418" s="206" t="s">
        <v>1833</v>
      </c>
      <c r="C1418" s="206" t="s">
        <v>409</v>
      </c>
      <c r="D1418" s="206" t="s">
        <v>412</v>
      </c>
      <c r="E1418" s="207">
        <v>23.16</v>
      </c>
    </row>
    <row r="1419" spans="1:5">
      <c r="A1419" s="206">
        <v>12722</v>
      </c>
      <c r="B1419" s="206" t="s">
        <v>1834</v>
      </c>
      <c r="C1419" s="206" t="s">
        <v>409</v>
      </c>
      <c r="D1419" s="206" t="s">
        <v>412</v>
      </c>
      <c r="E1419" s="207">
        <v>775.2</v>
      </c>
    </row>
    <row r="1420" spans="1:5">
      <c r="A1420" s="206">
        <v>12714</v>
      </c>
      <c r="B1420" s="206" t="s">
        <v>1835</v>
      </c>
      <c r="C1420" s="206" t="s">
        <v>409</v>
      </c>
      <c r="D1420" s="206" t="s">
        <v>412</v>
      </c>
      <c r="E1420" s="207">
        <v>5.0599999999999996</v>
      </c>
    </row>
    <row r="1421" spans="1:5">
      <c r="A1421" s="206">
        <v>12715</v>
      </c>
      <c r="B1421" s="206" t="s">
        <v>1836</v>
      </c>
      <c r="C1421" s="206" t="s">
        <v>409</v>
      </c>
      <c r="D1421" s="206" t="s">
        <v>412</v>
      </c>
      <c r="E1421" s="207">
        <v>11.42</v>
      </c>
    </row>
    <row r="1422" spans="1:5">
      <c r="A1422" s="206">
        <v>12716</v>
      </c>
      <c r="B1422" s="206" t="s">
        <v>1837</v>
      </c>
      <c r="C1422" s="206" t="s">
        <v>409</v>
      </c>
      <c r="D1422" s="206" t="s">
        <v>412</v>
      </c>
      <c r="E1422" s="207">
        <v>19.62</v>
      </c>
    </row>
    <row r="1423" spans="1:5">
      <c r="A1423" s="206">
        <v>12717</v>
      </c>
      <c r="B1423" s="206" t="s">
        <v>1838</v>
      </c>
      <c r="C1423" s="206" t="s">
        <v>409</v>
      </c>
      <c r="D1423" s="206" t="s">
        <v>412</v>
      </c>
      <c r="E1423" s="207">
        <v>38.56</v>
      </c>
    </row>
    <row r="1424" spans="1:5">
      <c r="A1424" s="206">
        <v>12718</v>
      </c>
      <c r="B1424" s="206" t="s">
        <v>1839</v>
      </c>
      <c r="C1424" s="206" t="s">
        <v>409</v>
      </c>
      <c r="D1424" s="206" t="s">
        <v>412</v>
      </c>
      <c r="E1424" s="207">
        <v>59.19</v>
      </c>
    </row>
    <row r="1425" spans="1:5">
      <c r="A1425" s="206">
        <v>12719</v>
      </c>
      <c r="B1425" s="206" t="s">
        <v>1840</v>
      </c>
      <c r="C1425" s="206" t="s">
        <v>409</v>
      </c>
      <c r="D1425" s="206" t="s">
        <v>412</v>
      </c>
      <c r="E1425" s="207">
        <v>93.96</v>
      </c>
    </row>
    <row r="1426" spans="1:5">
      <c r="A1426" s="206">
        <v>12720</v>
      </c>
      <c r="B1426" s="206" t="s">
        <v>1841</v>
      </c>
      <c r="C1426" s="206" t="s">
        <v>409</v>
      </c>
      <c r="D1426" s="206" t="s">
        <v>412</v>
      </c>
      <c r="E1426" s="207">
        <v>327.16000000000003</v>
      </c>
    </row>
    <row r="1427" spans="1:5">
      <c r="A1427" s="206">
        <v>12721</v>
      </c>
      <c r="B1427" s="206" t="s">
        <v>1842</v>
      </c>
      <c r="C1427" s="206" t="s">
        <v>409</v>
      </c>
      <c r="D1427" s="206" t="s">
        <v>412</v>
      </c>
      <c r="E1427" s="207">
        <v>313.72000000000003</v>
      </c>
    </row>
    <row r="1428" spans="1:5">
      <c r="A1428" s="206">
        <v>3468</v>
      </c>
      <c r="B1428" s="206" t="s">
        <v>1843</v>
      </c>
      <c r="C1428" s="206" t="s">
        <v>409</v>
      </c>
      <c r="D1428" s="206" t="s">
        <v>412</v>
      </c>
      <c r="E1428" s="207">
        <v>47.39</v>
      </c>
    </row>
    <row r="1429" spans="1:5">
      <c r="A1429" s="206">
        <v>3465</v>
      </c>
      <c r="B1429" s="206" t="s">
        <v>1844</v>
      </c>
      <c r="C1429" s="206" t="s">
        <v>409</v>
      </c>
      <c r="D1429" s="206" t="s">
        <v>412</v>
      </c>
      <c r="E1429" s="207">
        <v>47.37</v>
      </c>
    </row>
    <row r="1430" spans="1:5">
      <c r="A1430" s="206">
        <v>12403</v>
      </c>
      <c r="B1430" s="206" t="s">
        <v>1845</v>
      </c>
      <c r="C1430" s="206" t="s">
        <v>409</v>
      </c>
      <c r="D1430" s="206" t="s">
        <v>412</v>
      </c>
      <c r="E1430" s="207">
        <v>33.76</v>
      </c>
    </row>
    <row r="1431" spans="1:5">
      <c r="A1431" s="206">
        <v>3463</v>
      </c>
      <c r="B1431" s="206" t="s">
        <v>1846</v>
      </c>
      <c r="C1431" s="206" t="s">
        <v>409</v>
      </c>
      <c r="D1431" s="206" t="s">
        <v>412</v>
      </c>
      <c r="E1431" s="207">
        <v>19.73</v>
      </c>
    </row>
    <row r="1432" spans="1:5">
      <c r="A1432" s="206">
        <v>3464</v>
      </c>
      <c r="B1432" s="206" t="s">
        <v>1847</v>
      </c>
      <c r="C1432" s="206" t="s">
        <v>409</v>
      </c>
      <c r="D1432" s="206" t="s">
        <v>412</v>
      </c>
      <c r="E1432" s="207">
        <v>19.73</v>
      </c>
    </row>
    <row r="1433" spans="1:5">
      <c r="A1433" s="206">
        <v>3466</v>
      </c>
      <c r="B1433" s="206" t="s">
        <v>1848</v>
      </c>
      <c r="C1433" s="206" t="s">
        <v>409</v>
      </c>
      <c r="D1433" s="206" t="s">
        <v>412</v>
      </c>
      <c r="E1433" s="207">
        <v>120.31</v>
      </c>
    </row>
    <row r="1434" spans="1:5">
      <c r="A1434" s="206">
        <v>3467</v>
      </c>
      <c r="B1434" s="206" t="s">
        <v>1849</v>
      </c>
      <c r="C1434" s="206" t="s">
        <v>409</v>
      </c>
      <c r="D1434" s="206" t="s">
        <v>412</v>
      </c>
      <c r="E1434" s="207">
        <v>67.95</v>
      </c>
    </row>
    <row r="1435" spans="1:5">
      <c r="A1435" s="206">
        <v>3462</v>
      </c>
      <c r="B1435" s="206" t="s">
        <v>1850</v>
      </c>
      <c r="C1435" s="206" t="s">
        <v>409</v>
      </c>
      <c r="D1435" s="206" t="s">
        <v>412</v>
      </c>
      <c r="E1435" s="207">
        <v>13.01</v>
      </c>
    </row>
    <row r="1436" spans="1:5">
      <c r="A1436" s="206">
        <v>3446</v>
      </c>
      <c r="B1436" s="206" t="s">
        <v>1851</v>
      </c>
      <c r="C1436" s="206" t="s">
        <v>409</v>
      </c>
      <c r="D1436" s="206" t="s">
        <v>412</v>
      </c>
      <c r="E1436" s="207">
        <v>40.06</v>
      </c>
    </row>
    <row r="1437" spans="1:5">
      <c r="A1437" s="206">
        <v>3445</v>
      </c>
      <c r="B1437" s="206" t="s">
        <v>1852</v>
      </c>
      <c r="C1437" s="206" t="s">
        <v>409</v>
      </c>
      <c r="D1437" s="206" t="s">
        <v>412</v>
      </c>
      <c r="E1437" s="207">
        <v>32.700000000000003</v>
      </c>
    </row>
    <row r="1438" spans="1:5">
      <c r="A1438" s="206">
        <v>3441</v>
      </c>
      <c r="B1438" s="206" t="s">
        <v>1853</v>
      </c>
      <c r="C1438" s="206" t="s">
        <v>409</v>
      </c>
      <c r="D1438" s="206" t="s">
        <v>412</v>
      </c>
      <c r="E1438" s="207">
        <v>9.23</v>
      </c>
    </row>
    <row r="1439" spans="1:5">
      <c r="A1439" s="206">
        <v>3444</v>
      </c>
      <c r="B1439" s="206" t="s">
        <v>1854</v>
      </c>
      <c r="C1439" s="206" t="s">
        <v>409</v>
      </c>
      <c r="D1439" s="206" t="s">
        <v>412</v>
      </c>
      <c r="E1439" s="207">
        <v>20.13</v>
      </c>
    </row>
    <row r="1440" spans="1:5">
      <c r="A1440" s="206">
        <v>12402</v>
      </c>
      <c r="B1440" s="206" t="s">
        <v>1855</v>
      </c>
      <c r="C1440" s="206" t="s">
        <v>409</v>
      </c>
      <c r="D1440" s="206" t="s">
        <v>412</v>
      </c>
      <c r="E1440" s="207">
        <v>112.6</v>
      </c>
    </row>
    <row r="1441" spans="1:5">
      <c r="A1441" s="206">
        <v>3447</v>
      </c>
      <c r="B1441" s="206" t="s">
        <v>1856</v>
      </c>
      <c r="C1441" s="206" t="s">
        <v>409</v>
      </c>
      <c r="D1441" s="206" t="s">
        <v>412</v>
      </c>
      <c r="E1441" s="207">
        <v>58.25</v>
      </c>
    </row>
    <row r="1442" spans="1:5">
      <c r="A1442" s="206">
        <v>3442</v>
      </c>
      <c r="B1442" s="206" t="s">
        <v>1857</v>
      </c>
      <c r="C1442" s="206" t="s">
        <v>409</v>
      </c>
      <c r="D1442" s="206" t="s">
        <v>412</v>
      </c>
      <c r="E1442" s="207">
        <v>13.8</v>
      </c>
    </row>
    <row r="1443" spans="1:5">
      <c r="A1443" s="206">
        <v>3448</v>
      </c>
      <c r="B1443" s="206" t="s">
        <v>1858</v>
      </c>
      <c r="C1443" s="206" t="s">
        <v>409</v>
      </c>
      <c r="D1443" s="206" t="s">
        <v>412</v>
      </c>
      <c r="E1443" s="207">
        <v>164.62</v>
      </c>
    </row>
    <row r="1444" spans="1:5">
      <c r="A1444" s="206">
        <v>3449</v>
      </c>
      <c r="B1444" s="206" t="s">
        <v>1859</v>
      </c>
      <c r="C1444" s="206" t="s">
        <v>409</v>
      </c>
      <c r="D1444" s="206" t="s">
        <v>412</v>
      </c>
      <c r="E1444" s="207">
        <v>288.45</v>
      </c>
    </row>
    <row r="1445" spans="1:5">
      <c r="A1445" s="206">
        <v>37438</v>
      </c>
      <c r="B1445" s="206" t="s">
        <v>1860</v>
      </c>
      <c r="C1445" s="206" t="s">
        <v>409</v>
      </c>
      <c r="D1445" s="206" t="s">
        <v>412</v>
      </c>
      <c r="E1445" s="207">
        <v>243.4</v>
      </c>
    </row>
    <row r="1446" spans="1:5">
      <c r="A1446" s="206">
        <v>37439</v>
      </c>
      <c r="B1446" s="206" t="s">
        <v>1861</v>
      </c>
      <c r="C1446" s="206" t="s">
        <v>409</v>
      </c>
      <c r="D1446" s="206" t="s">
        <v>412</v>
      </c>
      <c r="E1446" s="208">
        <v>1591.32</v>
      </c>
    </row>
    <row r="1447" spans="1:5">
      <c r="A1447" s="206">
        <v>37435</v>
      </c>
      <c r="B1447" s="206" t="s">
        <v>1862</v>
      </c>
      <c r="C1447" s="206" t="s">
        <v>409</v>
      </c>
      <c r="D1447" s="206" t="s">
        <v>412</v>
      </c>
      <c r="E1447" s="207">
        <v>28.6</v>
      </c>
    </row>
    <row r="1448" spans="1:5">
      <c r="A1448" s="206">
        <v>37436</v>
      </c>
      <c r="B1448" s="206" t="s">
        <v>1863</v>
      </c>
      <c r="C1448" s="206" t="s">
        <v>409</v>
      </c>
      <c r="D1448" s="206" t="s">
        <v>412</v>
      </c>
      <c r="E1448" s="207">
        <v>33.76</v>
      </c>
    </row>
    <row r="1449" spans="1:5">
      <c r="A1449" s="206">
        <v>37437</v>
      </c>
      <c r="B1449" s="206" t="s">
        <v>1864</v>
      </c>
      <c r="C1449" s="206" t="s">
        <v>409</v>
      </c>
      <c r="D1449" s="206" t="s">
        <v>412</v>
      </c>
      <c r="E1449" s="207">
        <v>48.82</v>
      </c>
    </row>
    <row r="1450" spans="1:5">
      <c r="A1450" s="206">
        <v>3473</v>
      </c>
      <c r="B1450" s="206" t="s">
        <v>1865</v>
      </c>
      <c r="C1450" s="206" t="s">
        <v>409</v>
      </c>
      <c r="D1450" s="206" t="s">
        <v>412</v>
      </c>
      <c r="E1450" s="207">
        <v>45.29</v>
      </c>
    </row>
    <row r="1451" spans="1:5">
      <c r="A1451" s="206">
        <v>3474</v>
      </c>
      <c r="B1451" s="206" t="s">
        <v>1866</v>
      </c>
      <c r="C1451" s="206" t="s">
        <v>409</v>
      </c>
      <c r="D1451" s="206" t="s">
        <v>412</v>
      </c>
      <c r="E1451" s="207">
        <v>37.33</v>
      </c>
    </row>
    <row r="1452" spans="1:5">
      <c r="A1452" s="206">
        <v>3450</v>
      </c>
      <c r="B1452" s="206" t="s">
        <v>1867</v>
      </c>
      <c r="C1452" s="206" t="s">
        <v>409</v>
      </c>
      <c r="D1452" s="206" t="s">
        <v>412</v>
      </c>
      <c r="E1452" s="207">
        <v>10.82</v>
      </c>
    </row>
    <row r="1453" spans="1:5">
      <c r="A1453" s="206">
        <v>3443</v>
      </c>
      <c r="B1453" s="206" t="s">
        <v>1868</v>
      </c>
      <c r="C1453" s="206" t="s">
        <v>409</v>
      </c>
      <c r="D1453" s="206" t="s">
        <v>412</v>
      </c>
      <c r="E1453" s="207">
        <v>23.22</v>
      </c>
    </row>
    <row r="1454" spans="1:5">
      <c r="A1454" s="206">
        <v>3453</v>
      </c>
      <c r="B1454" s="206" t="s">
        <v>1869</v>
      </c>
      <c r="C1454" s="206" t="s">
        <v>409</v>
      </c>
      <c r="D1454" s="206" t="s">
        <v>412</v>
      </c>
      <c r="E1454" s="207">
        <v>132.19999999999999</v>
      </c>
    </row>
    <row r="1455" spans="1:5">
      <c r="A1455" s="206">
        <v>3452</v>
      </c>
      <c r="B1455" s="206" t="s">
        <v>1870</v>
      </c>
      <c r="C1455" s="206" t="s">
        <v>409</v>
      </c>
      <c r="D1455" s="206" t="s">
        <v>412</v>
      </c>
      <c r="E1455" s="207">
        <v>65.25</v>
      </c>
    </row>
    <row r="1456" spans="1:5">
      <c r="A1456" s="206">
        <v>3451</v>
      </c>
      <c r="B1456" s="206" t="s">
        <v>1871</v>
      </c>
      <c r="C1456" s="206" t="s">
        <v>409</v>
      </c>
      <c r="D1456" s="206" t="s">
        <v>412</v>
      </c>
      <c r="E1456" s="207">
        <v>12.94</v>
      </c>
    </row>
    <row r="1457" spans="1:5">
      <c r="A1457" s="206">
        <v>3454</v>
      </c>
      <c r="B1457" s="206" t="s">
        <v>1872</v>
      </c>
      <c r="C1457" s="206" t="s">
        <v>409</v>
      </c>
      <c r="D1457" s="206" t="s">
        <v>412</v>
      </c>
      <c r="E1457" s="207">
        <v>201.07</v>
      </c>
    </row>
    <row r="1458" spans="1:5">
      <c r="A1458" s="206">
        <v>3458</v>
      </c>
      <c r="B1458" s="206" t="s">
        <v>1873</v>
      </c>
      <c r="C1458" s="206" t="s">
        <v>409</v>
      </c>
      <c r="D1458" s="206" t="s">
        <v>412</v>
      </c>
      <c r="E1458" s="207">
        <v>36.299999999999997</v>
      </c>
    </row>
    <row r="1459" spans="1:5">
      <c r="A1459" s="206">
        <v>3457</v>
      </c>
      <c r="B1459" s="206" t="s">
        <v>1874</v>
      </c>
      <c r="C1459" s="206" t="s">
        <v>409</v>
      </c>
      <c r="D1459" s="206" t="s">
        <v>412</v>
      </c>
      <c r="E1459" s="207">
        <v>27.25</v>
      </c>
    </row>
    <row r="1460" spans="1:5">
      <c r="A1460" s="206">
        <v>3455</v>
      </c>
      <c r="B1460" s="206" t="s">
        <v>1875</v>
      </c>
      <c r="C1460" s="206" t="s">
        <v>409</v>
      </c>
      <c r="D1460" s="206" t="s">
        <v>412</v>
      </c>
      <c r="E1460" s="207">
        <v>7.74</v>
      </c>
    </row>
    <row r="1461" spans="1:5">
      <c r="A1461" s="206">
        <v>3472</v>
      </c>
      <c r="B1461" s="206" t="s">
        <v>1876</v>
      </c>
      <c r="C1461" s="206" t="s">
        <v>409</v>
      </c>
      <c r="D1461" s="206" t="s">
        <v>412</v>
      </c>
      <c r="E1461" s="207">
        <v>17.39</v>
      </c>
    </row>
    <row r="1462" spans="1:5">
      <c r="A1462" s="206">
        <v>3470</v>
      </c>
      <c r="B1462" s="206" t="s">
        <v>1877</v>
      </c>
      <c r="C1462" s="206" t="s">
        <v>409</v>
      </c>
      <c r="D1462" s="206" t="s">
        <v>412</v>
      </c>
      <c r="E1462" s="207">
        <v>101.37</v>
      </c>
    </row>
    <row r="1463" spans="1:5">
      <c r="A1463" s="206">
        <v>3471</v>
      </c>
      <c r="B1463" s="206" t="s">
        <v>1878</v>
      </c>
      <c r="C1463" s="206" t="s">
        <v>409</v>
      </c>
      <c r="D1463" s="206" t="s">
        <v>412</v>
      </c>
      <c r="E1463" s="207">
        <v>55.7</v>
      </c>
    </row>
    <row r="1464" spans="1:5">
      <c r="A1464" s="206">
        <v>3456</v>
      </c>
      <c r="B1464" s="206" t="s">
        <v>1879</v>
      </c>
      <c r="C1464" s="206" t="s">
        <v>409</v>
      </c>
      <c r="D1464" s="206" t="s">
        <v>412</v>
      </c>
      <c r="E1464" s="207">
        <v>11.58</v>
      </c>
    </row>
    <row r="1465" spans="1:5">
      <c r="A1465" s="206">
        <v>3459</v>
      </c>
      <c r="B1465" s="206" t="s">
        <v>1880</v>
      </c>
      <c r="C1465" s="206" t="s">
        <v>409</v>
      </c>
      <c r="D1465" s="206" t="s">
        <v>412</v>
      </c>
      <c r="E1465" s="207">
        <v>142.97999999999999</v>
      </c>
    </row>
    <row r="1466" spans="1:5">
      <c r="A1466" s="206">
        <v>3469</v>
      </c>
      <c r="B1466" s="206" t="s">
        <v>1881</v>
      </c>
      <c r="C1466" s="206" t="s">
        <v>409</v>
      </c>
      <c r="D1466" s="206" t="s">
        <v>412</v>
      </c>
      <c r="E1466" s="207">
        <v>271.92</v>
      </c>
    </row>
    <row r="1467" spans="1:5">
      <c r="A1467" s="206">
        <v>3460</v>
      </c>
      <c r="B1467" s="206" t="s">
        <v>1882</v>
      </c>
      <c r="C1467" s="206" t="s">
        <v>409</v>
      </c>
      <c r="D1467" s="206" t="s">
        <v>412</v>
      </c>
      <c r="E1467" s="207">
        <v>396.77</v>
      </c>
    </row>
    <row r="1468" spans="1:5">
      <c r="A1468" s="206">
        <v>3461</v>
      </c>
      <c r="B1468" s="206" t="s">
        <v>1883</v>
      </c>
      <c r="C1468" s="206" t="s">
        <v>409</v>
      </c>
      <c r="D1468" s="206" t="s">
        <v>412</v>
      </c>
      <c r="E1468" s="208">
        <v>1014.11</v>
      </c>
    </row>
    <row r="1469" spans="1:5">
      <c r="A1469" s="206">
        <v>37433</v>
      </c>
      <c r="B1469" s="206" t="s">
        <v>1884</v>
      </c>
      <c r="C1469" s="206" t="s">
        <v>409</v>
      </c>
      <c r="D1469" s="206" t="s">
        <v>412</v>
      </c>
      <c r="E1469" s="207">
        <v>243.4</v>
      </c>
    </row>
    <row r="1470" spans="1:5">
      <c r="A1470" s="206">
        <v>37430</v>
      </c>
      <c r="B1470" s="206" t="s">
        <v>1885</v>
      </c>
      <c r="C1470" s="206" t="s">
        <v>409</v>
      </c>
      <c r="D1470" s="206" t="s">
        <v>412</v>
      </c>
      <c r="E1470" s="207">
        <v>30.5</v>
      </c>
    </row>
    <row r="1471" spans="1:5">
      <c r="A1471" s="206">
        <v>37434</v>
      </c>
      <c r="B1471" s="206" t="s">
        <v>1886</v>
      </c>
      <c r="C1471" s="206" t="s">
        <v>409</v>
      </c>
      <c r="D1471" s="206" t="s">
        <v>412</v>
      </c>
      <c r="E1471" s="208">
        <v>2269.44</v>
      </c>
    </row>
    <row r="1472" spans="1:5">
      <c r="A1472" s="206">
        <v>37431</v>
      </c>
      <c r="B1472" s="206" t="s">
        <v>1887</v>
      </c>
      <c r="C1472" s="206" t="s">
        <v>409</v>
      </c>
      <c r="D1472" s="206" t="s">
        <v>412</v>
      </c>
      <c r="E1472" s="207">
        <v>41.38</v>
      </c>
    </row>
    <row r="1473" spans="1:5">
      <c r="A1473" s="206">
        <v>37432</v>
      </c>
      <c r="B1473" s="206" t="s">
        <v>1888</v>
      </c>
      <c r="C1473" s="206" t="s">
        <v>409</v>
      </c>
      <c r="D1473" s="206" t="s">
        <v>412</v>
      </c>
      <c r="E1473" s="207">
        <v>76.319999999999993</v>
      </c>
    </row>
    <row r="1474" spans="1:5">
      <c r="A1474" s="206">
        <v>37413</v>
      </c>
      <c r="B1474" s="206" t="s">
        <v>1889</v>
      </c>
      <c r="C1474" s="206" t="s">
        <v>409</v>
      </c>
      <c r="D1474" s="206" t="s">
        <v>412</v>
      </c>
      <c r="E1474" s="207">
        <v>3.54</v>
      </c>
    </row>
    <row r="1475" spans="1:5">
      <c r="A1475" s="206">
        <v>37414</v>
      </c>
      <c r="B1475" s="206" t="s">
        <v>1890</v>
      </c>
      <c r="C1475" s="206" t="s">
        <v>409</v>
      </c>
      <c r="D1475" s="206" t="s">
        <v>412</v>
      </c>
      <c r="E1475" s="207">
        <v>4.01</v>
      </c>
    </row>
    <row r="1476" spans="1:5">
      <c r="A1476" s="206">
        <v>37415</v>
      </c>
      <c r="B1476" s="206" t="s">
        <v>1891</v>
      </c>
      <c r="C1476" s="206" t="s">
        <v>409</v>
      </c>
      <c r="D1476" s="206" t="s">
        <v>412</v>
      </c>
      <c r="E1476" s="207">
        <v>7.3</v>
      </c>
    </row>
    <row r="1477" spans="1:5">
      <c r="A1477" s="206">
        <v>37416</v>
      </c>
      <c r="B1477" s="206" t="s">
        <v>1892</v>
      </c>
      <c r="C1477" s="206" t="s">
        <v>409</v>
      </c>
      <c r="D1477" s="206" t="s">
        <v>412</v>
      </c>
      <c r="E1477" s="207">
        <v>3.31</v>
      </c>
    </row>
    <row r="1478" spans="1:5">
      <c r="A1478" s="206">
        <v>37417</v>
      </c>
      <c r="B1478" s="206" t="s">
        <v>1893</v>
      </c>
      <c r="C1478" s="206" t="s">
        <v>409</v>
      </c>
      <c r="D1478" s="206" t="s">
        <v>412</v>
      </c>
      <c r="E1478" s="207">
        <v>4.75</v>
      </c>
    </row>
    <row r="1479" spans="1:5">
      <c r="A1479" s="206">
        <v>43590</v>
      </c>
      <c r="B1479" s="206" t="s">
        <v>1894</v>
      </c>
      <c r="C1479" s="206" t="s">
        <v>409</v>
      </c>
      <c r="D1479" s="206" t="s">
        <v>410</v>
      </c>
      <c r="E1479" s="207">
        <v>168.1</v>
      </c>
    </row>
    <row r="1480" spans="1:5">
      <c r="A1480" s="206">
        <v>43589</v>
      </c>
      <c r="B1480" s="206" t="s">
        <v>1895</v>
      </c>
      <c r="C1480" s="206" t="s">
        <v>409</v>
      </c>
      <c r="D1480" s="206" t="s">
        <v>410</v>
      </c>
      <c r="E1480" s="207">
        <v>30.41</v>
      </c>
    </row>
    <row r="1481" spans="1:5">
      <c r="A1481" s="206">
        <v>34519</v>
      </c>
      <c r="B1481" s="206" t="s">
        <v>1896</v>
      </c>
      <c r="C1481" s="206" t="s">
        <v>409</v>
      </c>
      <c r="D1481" s="206" t="s">
        <v>412</v>
      </c>
      <c r="E1481" s="207">
        <v>80.010000000000005</v>
      </c>
    </row>
    <row r="1482" spans="1:5">
      <c r="A1482" s="206">
        <v>1649</v>
      </c>
      <c r="B1482" s="206" t="s">
        <v>1897</v>
      </c>
      <c r="C1482" s="206" t="s">
        <v>409</v>
      </c>
      <c r="D1482" s="206" t="s">
        <v>412</v>
      </c>
      <c r="E1482" s="207">
        <v>85.61</v>
      </c>
    </row>
    <row r="1483" spans="1:5">
      <c r="A1483" s="206">
        <v>1653</v>
      </c>
      <c r="B1483" s="206" t="s">
        <v>1898</v>
      </c>
      <c r="C1483" s="206" t="s">
        <v>409</v>
      </c>
      <c r="D1483" s="206" t="s">
        <v>412</v>
      </c>
      <c r="E1483" s="207">
        <v>67.06</v>
      </c>
    </row>
    <row r="1484" spans="1:5">
      <c r="A1484" s="206">
        <v>1647</v>
      </c>
      <c r="B1484" s="206" t="s">
        <v>1899</v>
      </c>
      <c r="C1484" s="206" t="s">
        <v>409</v>
      </c>
      <c r="D1484" s="206" t="s">
        <v>412</v>
      </c>
      <c r="E1484" s="207">
        <v>24.01</v>
      </c>
    </row>
    <row r="1485" spans="1:5">
      <c r="A1485" s="206">
        <v>1648</v>
      </c>
      <c r="B1485" s="206" t="s">
        <v>1900</v>
      </c>
      <c r="C1485" s="206" t="s">
        <v>409</v>
      </c>
      <c r="D1485" s="206" t="s">
        <v>412</v>
      </c>
      <c r="E1485" s="207">
        <v>46.11</v>
      </c>
    </row>
    <row r="1486" spans="1:5">
      <c r="A1486" s="206">
        <v>1651</v>
      </c>
      <c r="B1486" s="206" t="s">
        <v>1901</v>
      </c>
      <c r="C1486" s="206" t="s">
        <v>409</v>
      </c>
      <c r="D1486" s="206" t="s">
        <v>412</v>
      </c>
      <c r="E1486" s="207">
        <v>213.9</v>
      </c>
    </row>
    <row r="1487" spans="1:5">
      <c r="A1487" s="206">
        <v>1650</v>
      </c>
      <c r="B1487" s="206" t="s">
        <v>1902</v>
      </c>
      <c r="C1487" s="206" t="s">
        <v>409</v>
      </c>
      <c r="D1487" s="206" t="s">
        <v>412</v>
      </c>
      <c r="E1487" s="207">
        <v>118.23</v>
      </c>
    </row>
    <row r="1488" spans="1:5">
      <c r="A1488" s="206">
        <v>1654</v>
      </c>
      <c r="B1488" s="206" t="s">
        <v>1903</v>
      </c>
      <c r="C1488" s="206" t="s">
        <v>409</v>
      </c>
      <c r="D1488" s="206" t="s">
        <v>412</v>
      </c>
      <c r="E1488" s="207">
        <v>32.96</v>
      </c>
    </row>
    <row r="1489" spans="1:5">
      <c r="A1489" s="206">
        <v>1652</v>
      </c>
      <c r="B1489" s="206" t="s">
        <v>1904</v>
      </c>
      <c r="C1489" s="206" t="s">
        <v>409</v>
      </c>
      <c r="D1489" s="206" t="s">
        <v>412</v>
      </c>
      <c r="E1489" s="207">
        <v>307.01</v>
      </c>
    </row>
    <row r="1490" spans="1:5">
      <c r="A1490" s="206">
        <v>10510</v>
      </c>
      <c r="B1490" s="206" t="s">
        <v>1905</v>
      </c>
      <c r="C1490" s="206" t="s">
        <v>409</v>
      </c>
      <c r="D1490" s="206" t="s">
        <v>410</v>
      </c>
      <c r="E1490" s="207">
        <v>186.6</v>
      </c>
    </row>
    <row r="1491" spans="1:5">
      <c r="A1491" s="206">
        <v>1747</v>
      </c>
      <c r="B1491" s="206" t="s">
        <v>1906</v>
      </c>
      <c r="C1491" s="206" t="s">
        <v>409</v>
      </c>
      <c r="D1491" s="206" t="s">
        <v>410</v>
      </c>
      <c r="E1491" s="207">
        <v>238.5</v>
      </c>
    </row>
    <row r="1492" spans="1:5">
      <c r="A1492" s="206">
        <v>1744</v>
      </c>
      <c r="B1492" s="206" t="s">
        <v>1907</v>
      </c>
      <c r="C1492" s="206" t="s">
        <v>409</v>
      </c>
      <c r="D1492" s="206" t="s">
        <v>410</v>
      </c>
      <c r="E1492" s="207">
        <v>165.2</v>
      </c>
    </row>
    <row r="1493" spans="1:5">
      <c r="A1493" s="206">
        <v>1743</v>
      </c>
      <c r="B1493" s="206" t="s">
        <v>1908</v>
      </c>
      <c r="C1493" s="206" t="s">
        <v>409</v>
      </c>
      <c r="D1493" s="206" t="s">
        <v>410</v>
      </c>
      <c r="E1493" s="207">
        <v>216.94</v>
      </c>
    </row>
    <row r="1494" spans="1:5">
      <c r="A1494" s="206">
        <v>39640</v>
      </c>
      <c r="B1494" s="206" t="s">
        <v>1909</v>
      </c>
      <c r="C1494" s="206" t="s">
        <v>409</v>
      </c>
      <c r="D1494" s="206" t="s">
        <v>410</v>
      </c>
      <c r="E1494" s="207">
        <v>14.86</v>
      </c>
    </row>
    <row r="1495" spans="1:5">
      <c r="A1495" s="206">
        <v>7216</v>
      </c>
      <c r="B1495" s="206" t="s">
        <v>1910</v>
      </c>
      <c r="C1495" s="206" t="s">
        <v>409</v>
      </c>
      <c r="D1495" s="206" t="s">
        <v>410</v>
      </c>
      <c r="E1495" s="207">
        <v>79.849999999999994</v>
      </c>
    </row>
    <row r="1496" spans="1:5">
      <c r="A1496" s="206">
        <v>20235</v>
      </c>
      <c r="B1496" s="206" t="s">
        <v>1911</v>
      </c>
      <c r="C1496" s="206" t="s">
        <v>409</v>
      </c>
      <c r="D1496" s="206" t="s">
        <v>410</v>
      </c>
      <c r="E1496" s="207">
        <v>64.19</v>
      </c>
    </row>
    <row r="1497" spans="1:5">
      <c r="A1497" s="206">
        <v>7181</v>
      </c>
      <c r="B1497" s="206" t="s">
        <v>1912</v>
      </c>
      <c r="C1497" s="206" t="s">
        <v>409</v>
      </c>
      <c r="D1497" s="206" t="s">
        <v>410</v>
      </c>
      <c r="E1497" s="207">
        <v>5.43</v>
      </c>
    </row>
    <row r="1498" spans="1:5">
      <c r="A1498" s="206">
        <v>40742</v>
      </c>
      <c r="B1498" s="206" t="s">
        <v>1913</v>
      </c>
      <c r="C1498" s="206" t="s">
        <v>409</v>
      </c>
      <c r="D1498" s="206" t="s">
        <v>410</v>
      </c>
      <c r="E1498" s="207">
        <v>11.86</v>
      </c>
    </row>
    <row r="1499" spans="1:5">
      <c r="A1499" s="206">
        <v>7214</v>
      </c>
      <c r="B1499" s="206" t="s">
        <v>1914</v>
      </c>
      <c r="C1499" s="206" t="s">
        <v>409</v>
      </c>
      <c r="D1499" s="206" t="s">
        <v>410</v>
      </c>
      <c r="E1499" s="207">
        <v>77.97</v>
      </c>
    </row>
    <row r="1500" spans="1:5">
      <c r="A1500" s="206">
        <v>7219</v>
      </c>
      <c r="B1500" s="206" t="s">
        <v>1915</v>
      </c>
      <c r="C1500" s="206" t="s">
        <v>409</v>
      </c>
      <c r="D1500" s="206" t="s">
        <v>410</v>
      </c>
      <c r="E1500" s="207">
        <v>69.16</v>
      </c>
    </row>
    <row r="1501" spans="1:5">
      <c r="A1501" s="206">
        <v>37971</v>
      </c>
      <c r="B1501" s="206" t="s">
        <v>1916</v>
      </c>
      <c r="C1501" s="206" t="s">
        <v>409</v>
      </c>
      <c r="D1501" s="206" t="s">
        <v>410</v>
      </c>
      <c r="E1501" s="207">
        <v>4.84</v>
      </c>
    </row>
    <row r="1502" spans="1:5">
      <c r="A1502" s="206">
        <v>37972</v>
      </c>
      <c r="B1502" s="206" t="s">
        <v>1917</v>
      </c>
      <c r="C1502" s="206" t="s">
        <v>409</v>
      </c>
      <c r="D1502" s="206" t="s">
        <v>410</v>
      </c>
      <c r="E1502" s="207">
        <v>6.87</v>
      </c>
    </row>
    <row r="1503" spans="1:5">
      <c r="A1503" s="206">
        <v>37973</v>
      </c>
      <c r="B1503" s="206" t="s">
        <v>1918</v>
      </c>
      <c r="C1503" s="206" t="s">
        <v>409</v>
      </c>
      <c r="D1503" s="206" t="s">
        <v>410</v>
      </c>
      <c r="E1503" s="207">
        <v>12.92</v>
      </c>
    </row>
    <row r="1504" spans="1:5">
      <c r="A1504" s="206">
        <v>1926</v>
      </c>
      <c r="B1504" s="206" t="s">
        <v>1919</v>
      </c>
      <c r="C1504" s="206" t="s">
        <v>409</v>
      </c>
      <c r="D1504" s="206" t="s">
        <v>410</v>
      </c>
      <c r="E1504" s="207">
        <v>2.75</v>
      </c>
    </row>
    <row r="1505" spans="1:5">
      <c r="A1505" s="206">
        <v>1927</v>
      </c>
      <c r="B1505" s="206" t="s">
        <v>1920</v>
      </c>
      <c r="C1505" s="206" t="s">
        <v>409</v>
      </c>
      <c r="D1505" s="206" t="s">
        <v>410</v>
      </c>
      <c r="E1505" s="207">
        <v>3.09</v>
      </c>
    </row>
    <row r="1506" spans="1:5">
      <c r="A1506" s="206">
        <v>1923</v>
      </c>
      <c r="B1506" s="206" t="s">
        <v>1921</v>
      </c>
      <c r="C1506" s="206" t="s">
        <v>409</v>
      </c>
      <c r="D1506" s="206" t="s">
        <v>410</v>
      </c>
      <c r="E1506" s="207">
        <v>5.63</v>
      </c>
    </row>
    <row r="1507" spans="1:5">
      <c r="A1507" s="206">
        <v>1929</v>
      </c>
      <c r="B1507" s="206" t="s">
        <v>1922</v>
      </c>
      <c r="C1507" s="206" t="s">
        <v>409</v>
      </c>
      <c r="D1507" s="206" t="s">
        <v>410</v>
      </c>
      <c r="E1507" s="207">
        <v>6.83</v>
      </c>
    </row>
    <row r="1508" spans="1:5">
      <c r="A1508" s="206">
        <v>1930</v>
      </c>
      <c r="B1508" s="206" t="s">
        <v>1923</v>
      </c>
      <c r="C1508" s="206" t="s">
        <v>409</v>
      </c>
      <c r="D1508" s="206" t="s">
        <v>410</v>
      </c>
      <c r="E1508" s="207">
        <v>11.68</v>
      </c>
    </row>
    <row r="1509" spans="1:5">
      <c r="A1509" s="206">
        <v>1924</v>
      </c>
      <c r="B1509" s="206" t="s">
        <v>1924</v>
      </c>
      <c r="C1509" s="206" t="s">
        <v>409</v>
      </c>
      <c r="D1509" s="206" t="s">
        <v>410</v>
      </c>
      <c r="E1509" s="207">
        <v>18.850000000000001</v>
      </c>
    </row>
    <row r="1510" spans="1:5">
      <c r="A1510" s="206">
        <v>1922</v>
      </c>
      <c r="B1510" s="206" t="s">
        <v>1925</v>
      </c>
      <c r="C1510" s="206" t="s">
        <v>409</v>
      </c>
      <c r="D1510" s="206" t="s">
        <v>410</v>
      </c>
      <c r="E1510" s="207">
        <v>38.979999999999997</v>
      </c>
    </row>
    <row r="1511" spans="1:5">
      <c r="A1511" s="206">
        <v>1953</v>
      </c>
      <c r="B1511" s="206" t="s">
        <v>1926</v>
      </c>
      <c r="C1511" s="206" t="s">
        <v>409</v>
      </c>
      <c r="D1511" s="206" t="s">
        <v>410</v>
      </c>
      <c r="E1511" s="207">
        <v>47.59</v>
      </c>
    </row>
    <row r="1512" spans="1:5">
      <c r="A1512" s="206">
        <v>1962</v>
      </c>
      <c r="B1512" s="206" t="s">
        <v>1927</v>
      </c>
      <c r="C1512" s="206" t="s">
        <v>409</v>
      </c>
      <c r="D1512" s="206" t="s">
        <v>410</v>
      </c>
      <c r="E1512" s="207">
        <v>231.2</v>
      </c>
    </row>
    <row r="1513" spans="1:5">
      <c r="A1513" s="206">
        <v>1955</v>
      </c>
      <c r="B1513" s="206" t="s">
        <v>1928</v>
      </c>
      <c r="C1513" s="206" t="s">
        <v>409</v>
      </c>
      <c r="D1513" s="206" t="s">
        <v>410</v>
      </c>
      <c r="E1513" s="207">
        <v>2.66</v>
      </c>
    </row>
    <row r="1514" spans="1:5">
      <c r="A1514" s="206">
        <v>1956</v>
      </c>
      <c r="B1514" s="206" t="s">
        <v>1929</v>
      </c>
      <c r="C1514" s="206" t="s">
        <v>409</v>
      </c>
      <c r="D1514" s="206" t="s">
        <v>410</v>
      </c>
      <c r="E1514" s="207">
        <v>3.76</v>
      </c>
    </row>
    <row r="1515" spans="1:5">
      <c r="A1515" s="206">
        <v>1957</v>
      </c>
      <c r="B1515" s="206" t="s">
        <v>1930</v>
      </c>
      <c r="C1515" s="206" t="s">
        <v>409</v>
      </c>
      <c r="D1515" s="206" t="s">
        <v>410</v>
      </c>
      <c r="E1515" s="207">
        <v>8.1300000000000008</v>
      </c>
    </row>
    <row r="1516" spans="1:5">
      <c r="A1516" s="206">
        <v>1958</v>
      </c>
      <c r="B1516" s="206" t="s">
        <v>1931</v>
      </c>
      <c r="C1516" s="206" t="s">
        <v>409</v>
      </c>
      <c r="D1516" s="206" t="s">
        <v>410</v>
      </c>
      <c r="E1516" s="207">
        <v>15.14</v>
      </c>
    </row>
    <row r="1517" spans="1:5">
      <c r="A1517" s="206">
        <v>1959</v>
      </c>
      <c r="B1517" s="206" t="s">
        <v>1932</v>
      </c>
      <c r="C1517" s="206" t="s">
        <v>409</v>
      </c>
      <c r="D1517" s="206" t="s">
        <v>410</v>
      </c>
      <c r="E1517" s="207">
        <v>16.43</v>
      </c>
    </row>
    <row r="1518" spans="1:5">
      <c r="A1518" s="206">
        <v>1925</v>
      </c>
      <c r="B1518" s="206" t="s">
        <v>1933</v>
      </c>
      <c r="C1518" s="206" t="s">
        <v>409</v>
      </c>
      <c r="D1518" s="206" t="s">
        <v>410</v>
      </c>
      <c r="E1518" s="207">
        <v>42.93</v>
      </c>
    </row>
    <row r="1519" spans="1:5">
      <c r="A1519" s="206">
        <v>1960</v>
      </c>
      <c r="B1519" s="206" t="s">
        <v>1934</v>
      </c>
      <c r="C1519" s="206" t="s">
        <v>409</v>
      </c>
      <c r="D1519" s="206" t="s">
        <v>410</v>
      </c>
      <c r="E1519" s="207">
        <v>65.930000000000007</v>
      </c>
    </row>
    <row r="1520" spans="1:5">
      <c r="A1520" s="206">
        <v>1961</v>
      </c>
      <c r="B1520" s="206" t="s">
        <v>1935</v>
      </c>
      <c r="C1520" s="206" t="s">
        <v>409</v>
      </c>
      <c r="D1520" s="206" t="s">
        <v>410</v>
      </c>
      <c r="E1520" s="207">
        <v>84.46</v>
      </c>
    </row>
    <row r="1521" spans="1:5">
      <c r="A1521" s="206">
        <v>38423</v>
      </c>
      <c r="B1521" s="206" t="s">
        <v>1936</v>
      </c>
      <c r="C1521" s="206" t="s">
        <v>409</v>
      </c>
      <c r="D1521" s="206" t="s">
        <v>410</v>
      </c>
      <c r="E1521" s="207">
        <v>39.619999999999997</v>
      </c>
    </row>
    <row r="1522" spans="1:5">
      <c r="A1522" s="206">
        <v>39866</v>
      </c>
      <c r="B1522" s="206" t="s">
        <v>1937</v>
      </c>
      <c r="C1522" s="206" t="s">
        <v>409</v>
      </c>
      <c r="D1522" s="206" t="s">
        <v>412</v>
      </c>
      <c r="E1522" s="207">
        <v>17.89</v>
      </c>
    </row>
    <row r="1523" spans="1:5">
      <c r="A1523" s="206">
        <v>39867</v>
      </c>
      <c r="B1523" s="206" t="s">
        <v>1938</v>
      </c>
      <c r="C1523" s="206" t="s">
        <v>409</v>
      </c>
      <c r="D1523" s="206" t="s">
        <v>412</v>
      </c>
      <c r="E1523" s="207">
        <v>39.78</v>
      </c>
    </row>
    <row r="1524" spans="1:5">
      <c r="A1524" s="206">
        <v>39868</v>
      </c>
      <c r="B1524" s="206" t="s">
        <v>1939</v>
      </c>
      <c r="C1524" s="206" t="s">
        <v>409</v>
      </c>
      <c r="D1524" s="206" t="s">
        <v>412</v>
      </c>
      <c r="E1524" s="207">
        <v>71.67</v>
      </c>
    </row>
    <row r="1525" spans="1:5">
      <c r="A1525" s="206">
        <v>37999</v>
      </c>
      <c r="B1525" s="206" t="s">
        <v>1940</v>
      </c>
      <c r="C1525" s="206" t="s">
        <v>409</v>
      </c>
      <c r="D1525" s="206" t="s">
        <v>410</v>
      </c>
      <c r="E1525" s="207">
        <v>8.17</v>
      </c>
    </row>
    <row r="1526" spans="1:5">
      <c r="A1526" s="206">
        <v>38000</v>
      </c>
      <c r="B1526" s="206" t="s">
        <v>1941</v>
      </c>
      <c r="C1526" s="206" t="s">
        <v>409</v>
      </c>
      <c r="D1526" s="206" t="s">
        <v>410</v>
      </c>
      <c r="E1526" s="207">
        <v>9.5399999999999991</v>
      </c>
    </row>
    <row r="1527" spans="1:5">
      <c r="A1527" s="206">
        <v>38129</v>
      </c>
      <c r="B1527" s="206" t="s">
        <v>1942</v>
      </c>
      <c r="C1527" s="206" t="s">
        <v>409</v>
      </c>
      <c r="D1527" s="206" t="s">
        <v>410</v>
      </c>
      <c r="E1527" s="207">
        <v>6.2</v>
      </c>
    </row>
    <row r="1528" spans="1:5">
      <c r="A1528" s="206">
        <v>38025</v>
      </c>
      <c r="B1528" s="206" t="s">
        <v>1943</v>
      </c>
      <c r="C1528" s="206" t="s">
        <v>409</v>
      </c>
      <c r="D1528" s="206" t="s">
        <v>410</v>
      </c>
      <c r="E1528" s="207">
        <v>8.42</v>
      </c>
    </row>
    <row r="1529" spans="1:5">
      <c r="A1529" s="206">
        <v>38026</v>
      </c>
      <c r="B1529" s="206" t="s">
        <v>1944</v>
      </c>
      <c r="C1529" s="206" t="s">
        <v>409</v>
      </c>
      <c r="D1529" s="206" t="s">
        <v>410</v>
      </c>
      <c r="E1529" s="207">
        <v>20.78</v>
      </c>
    </row>
    <row r="1530" spans="1:5">
      <c r="A1530" s="206">
        <v>1858</v>
      </c>
      <c r="B1530" s="206" t="s">
        <v>1945</v>
      </c>
      <c r="C1530" s="206" t="s">
        <v>409</v>
      </c>
      <c r="D1530" s="206" t="s">
        <v>410</v>
      </c>
      <c r="E1530" s="207">
        <v>61.39</v>
      </c>
    </row>
    <row r="1531" spans="1:5">
      <c r="A1531" s="206">
        <v>1844</v>
      </c>
      <c r="B1531" s="206" t="s">
        <v>1946</v>
      </c>
      <c r="C1531" s="206" t="s">
        <v>409</v>
      </c>
      <c r="D1531" s="206" t="s">
        <v>410</v>
      </c>
      <c r="E1531" s="207">
        <v>140.59</v>
      </c>
    </row>
    <row r="1532" spans="1:5">
      <c r="A1532" s="206">
        <v>1863</v>
      </c>
      <c r="B1532" s="206" t="s">
        <v>1947</v>
      </c>
      <c r="C1532" s="206" t="s">
        <v>409</v>
      </c>
      <c r="D1532" s="206" t="s">
        <v>410</v>
      </c>
      <c r="E1532" s="207">
        <v>65.33</v>
      </c>
    </row>
    <row r="1533" spans="1:5">
      <c r="A1533" s="206">
        <v>1865</v>
      </c>
      <c r="B1533" s="206" t="s">
        <v>1948</v>
      </c>
      <c r="C1533" s="206" t="s">
        <v>409</v>
      </c>
      <c r="D1533" s="206" t="s">
        <v>410</v>
      </c>
      <c r="E1533" s="207">
        <v>170.21</v>
      </c>
    </row>
    <row r="1534" spans="1:5">
      <c r="A1534" s="206">
        <v>36355</v>
      </c>
      <c r="B1534" s="206" t="s">
        <v>1949</v>
      </c>
      <c r="C1534" s="206" t="s">
        <v>409</v>
      </c>
      <c r="D1534" s="206" t="s">
        <v>412</v>
      </c>
      <c r="E1534" s="207">
        <v>9.4600000000000009</v>
      </c>
    </row>
    <row r="1535" spans="1:5">
      <c r="A1535" s="206">
        <v>36356</v>
      </c>
      <c r="B1535" s="206" t="s">
        <v>1950</v>
      </c>
      <c r="C1535" s="206" t="s">
        <v>409</v>
      </c>
      <c r="D1535" s="206" t="s">
        <v>412</v>
      </c>
      <c r="E1535" s="207">
        <v>15.22</v>
      </c>
    </row>
    <row r="1536" spans="1:5">
      <c r="A1536" s="206">
        <v>1966</v>
      </c>
      <c r="B1536" s="206" t="s">
        <v>1951</v>
      </c>
      <c r="C1536" s="206" t="s">
        <v>409</v>
      </c>
      <c r="D1536" s="206" t="s">
        <v>410</v>
      </c>
      <c r="E1536" s="207">
        <v>26.05</v>
      </c>
    </row>
    <row r="1537" spans="1:5">
      <c r="A1537" s="206">
        <v>1933</v>
      </c>
      <c r="B1537" s="206" t="s">
        <v>1952</v>
      </c>
      <c r="C1537" s="206" t="s">
        <v>409</v>
      </c>
      <c r="D1537" s="206" t="s">
        <v>410</v>
      </c>
      <c r="E1537" s="207">
        <v>5.61</v>
      </c>
    </row>
    <row r="1538" spans="1:5">
      <c r="A1538" s="206">
        <v>1932</v>
      </c>
      <c r="B1538" s="206" t="s">
        <v>1953</v>
      </c>
      <c r="C1538" s="206" t="s">
        <v>409</v>
      </c>
      <c r="D1538" s="206" t="s">
        <v>410</v>
      </c>
      <c r="E1538" s="207">
        <v>12.85</v>
      </c>
    </row>
    <row r="1539" spans="1:5">
      <c r="A1539" s="206">
        <v>1951</v>
      </c>
      <c r="B1539" s="206" t="s">
        <v>1954</v>
      </c>
      <c r="C1539" s="206" t="s">
        <v>409</v>
      </c>
      <c r="D1539" s="206" t="s">
        <v>410</v>
      </c>
      <c r="E1539" s="207">
        <v>26.8</v>
      </c>
    </row>
    <row r="1540" spans="1:5">
      <c r="A1540" s="206">
        <v>1970</v>
      </c>
      <c r="B1540" s="206" t="s">
        <v>1955</v>
      </c>
      <c r="C1540" s="206" t="s">
        <v>409</v>
      </c>
      <c r="D1540" s="206" t="s">
        <v>410</v>
      </c>
      <c r="E1540" s="207">
        <v>65.12</v>
      </c>
    </row>
    <row r="1541" spans="1:5">
      <c r="A1541" s="206">
        <v>1967</v>
      </c>
      <c r="B1541" s="206" t="s">
        <v>1956</v>
      </c>
      <c r="C1541" s="206" t="s">
        <v>409</v>
      </c>
      <c r="D1541" s="206" t="s">
        <v>410</v>
      </c>
      <c r="E1541" s="207">
        <v>7.73</v>
      </c>
    </row>
    <row r="1542" spans="1:5">
      <c r="A1542" s="206">
        <v>1968</v>
      </c>
      <c r="B1542" s="206" t="s">
        <v>1957</v>
      </c>
      <c r="C1542" s="206" t="s">
        <v>409</v>
      </c>
      <c r="D1542" s="206" t="s">
        <v>410</v>
      </c>
      <c r="E1542" s="207">
        <v>15.28</v>
      </c>
    </row>
    <row r="1543" spans="1:5">
      <c r="A1543" s="206">
        <v>1969</v>
      </c>
      <c r="B1543" s="206" t="s">
        <v>1958</v>
      </c>
      <c r="C1543" s="206" t="s">
        <v>409</v>
      </c>
      <c r="D1543" s="206" t="s">
        <v>410</v>
      </c>
      <c r="E1543" s="207">
        <v>49.75</v>
      </c>
    </row>
    <row r="1544" spans="1:5">
      <c r="A1544" s="206">
        <v>1827</v>
      </c>
      <c r="B1544" s="206" t="s">
        <v>1959</v>
      </c>
      <c r="C1544" s="206" t="s">
        <v>409</v>
      </c>
      <c r="D1544" s="206" t="s">
        <v>412</v>
      </c>
      <c r="E1544" s="207">
        <v>125.44</v>
      </c>
    </row>
    <row r="1545" spans="1:5">
      <c r="A1545" s="206">
        <v>1831</v>
      </c>
      <c r="B1545" s="206" t="s">
        <v>1960</v>
      </c>
      <c r="C1545" s="206" t="s">
        <v>409</v>
      </c>
      <c r="D1545" s="206" t="s">
        <v>412</v>
      </c>
      <c r="E1545" s="207">
        <v>27.38</v>
      </c>
    </row>
    <row r="1546" spans="1:5">
      <c r="A1546" s="206">
        <v>1825</v>
      </c>
      <c r="B1546" s="206" t="s">
        <v>1961</v>
      </c>
      <c r="C1546" s="206" t="s">
        <v>409</v>
      </c>
      <c r="D1546" s="206" t="s">
        <v>412</v>
      </c>
      <c r="E1546" s="207">
        <v>67.58</v>
      </c>
    </row>
    <row r="1547" spans="1:5">
      <c r="A1547" s="206">
        <v>1828</v>
      </c>
      <c r="B1547" s="206" t="s">
        <v>1962</v>
      </c>
      <c r="C1547" s="206" t="s">
        <v>409</v>
      </c>
      <c r="D1547" s="206" t="s">
        <v>412</v>
      </c>
      <c r="E1547" s="207">
        <v>153.08000000000001</v>
      </c>
    </row>
    <row r="1548" spans="1:5">
      <c r="A1548" s="206">
        <v>1845</v>
      </c>
      <c r="B1548" s="206" t="s">
        <v>1963</v>
      </c>
      <c r="C1548" s="206" t="s">
        <v>409</v>
      </c>
      <c r="D1548" s="206" t="s">
        <v>412</v>
      </c>
      <c r="E1548" s="207">
        <v>34.32</v>
      </c>
    </row>
    <row r="1549" spans="1:5">
      <c r="A1549" s="206">
        <v>1824</v>
      </c>
      <c r="B1549" s="206" t="s">
        <v>1964</v>
      </c>
      <c r="C1549" s="206" t="s">
        <v>409</v>
      </c>
      <c r="D1549" s="206" t="s">
        <v>412</v>
      </c>
      <c r="E1549" s="207">
        <v>81.02</v>
      </c>
    </row>
    <row r="1550" spans="1:5">
      <c r="A1550" s="206">
        <v>1940</v>
      </c>
      <c r="B1550" s="206" t="s">
        <v>1965</v>
      </c>
      <c r="C1550" s="206" t="s">
        <v>409</v>
      </c>
      <c r="D1550" s="206" t="s">
        <v>410</v>
      </c>
      <c r="E1550" s="207">
        <v>41.95</v>
      </c>
    </row>
    <row r="1551" spans="1:5">
      <c r="A1551" s="206">
        <v>1937</v>
      </c>
      <c r="B1551" s="206" t="s">
        <v>1966</v>
      </c>
      <c r="C1551" s="206" t="s">
        <v>409</v>
      </c>
      <c r="D1551" s="206" t="s">
        <v>410</v>
      </c>
      <c r="E1551" s="207">
        <v>7.08</v>
      </c>
    </row>
    <row r="1552" spans="1:5">
      <c r="A1552" s="206">
        <v>1939</v>
      </c>
      <c r="B1552" s="206" t="s">
        <v>1967</v>
      </c>
      <c r="C1552" s="206" t="s">
        <v>409</v>
      </c>
      <c r="D1552" s="206" t="s">
        <v>410</v>
      </c>
      <c r="E1552" s="207">
        <v>11.51</v>
      </c>
    </row>
    <row r="1553" spans="1:5">
      <c r="A1553" s="206">
        <v>1938</v>
      </c>
      <c r="B1553" s="206" t="s">
        <v>1968</v>
      </c>
      <c r="C1553" s="206" t="s">
        <v>409</v>
      </c>
      <c r="D1553" s="206" t="s">
        <v>410</v>
      </c>
      <c r="E1553" s="207">
        <v>8.0500000000000007</v>
      </c>
    </row>
    <row r="1554" spans="1:5">
      <c r="A1554" s="206">
        <v>42693</v>
      </c>
      <c r="B1554" s="206" t="s">
        <v>1969</v>
      </c>
      <c r="C1554" s="206" t="s">
        <v>409</v>
      </c>
      <c r="D1554" s="206" t="s">
        <v>410</v>
      </c>
      <c r="E1554" s="207">
        <v>478.16</v>
      </c>
    </row>
    <row r="1555" spans="1:5">
      <c r="A1555" s="206">
        <v>42695</v>
      </c>
      <c r="B1555" s="206" t="s">
        <v>1970</v>
      </c>
      <c r="C1555" s="206" t="s">
        <v>409</v>
      </c>
      <c r="D1555" s="206" t="s">
        <v>410</v>
      </c>
      <c r="E1555" s="207">
        <v>334.06</v>
      </c>
    </row>
    <row r="1556" spans="1:5">
      <c r="A1556" s="206">
        <v>42694</v>
      </c>
      <c r="B1556" s="206" t="s">
        <v>1971</v>
      </c>
      <c r="C1556" s="206" t="s">
        <v>409</v>
      </c>
      <c r="D1556" s="206" t="s">
        <v>410</v>
      </c>
      <c r="E1556" s="207">
        <v>639.87</v>
      </c>
    </row>
    <row r="1557" spans="1:5">
      <c r="A1557" s="206">
        <v>20097</v>
      </c>
      <c r="B1557" s="206" t="s">
        <v>1972</v>
      </c>
      <c r="C1557" s="206" t="s">
        <v>409</v>
      </c>
      <c r="D1557" s="206" t="s">
        <v>410</v>
      </c>
      <c r="E1557" s="207">
        <v>27.74</v>
      </c>
    </row>
    <row r="1558" spans="1:5">
      <c r="A1558" s="206">
        <v>20098</v>
      </c>
      <c r="B1558" s="206" t="s">
        <v>1973</v>
      </c>
      <c r="C1558" s="206" t="s">
        <v>409</v>
      </c>
      <c r="D1558" s="206" t="s">
        <v>410</v>
      </c>
      <c r="E1558" s="207">
        <v>113.39</v>
      </c>
    </row>
    <row r="1559" spans="1:5">
      <c r="A1559" s="206">
        <v>20096</v>
      </c>
      <c r="B1559" s="206" t="s">
        <v>1974</v>
      </c>
      <c r="C1559" s="206" t="s">
        <v>409</v>
      </c>
      <c r="D1559" s="206" t="s">
        <v>410</v>
      </c>
      <c r="E1559" s="207">
        <v>28.72</v>
      </c>
    </row>
    <row r="1560" spans="1:5">
      <c r="A1560" s="206">
        <v>1880</v>
      </c>
      <c r="B1560" s="206" t="s">
        <v>1975</v>
      </c>
      <c r="C1560" s="206" t="s">
        <v>409</v>
      </c>
      <c r="D1560" s="206" t="s">
        <v>410</v>
      </c>
      <c r="E1560" s="207">
        <v>3.6</v>
      </c>
    </row>
    <row r="1561" spans="1:5">
      <c r="A1561" s="206">
        <v>39274</v>
      </c>
      <c r="B1561" s="206" t="s">
        <v>1976</v>
      </c>
      <c r="C1561" s="206" t="s">
        <v>409</v>
      </c>
      <c r="D1561" s="206" t="s">
        <v>410</v>
      </c>
      <c r="E1561" s="207">
        <v>2.79</v>
      </c>
    </row>
    <row r="1562" spans="1:5">
      <c r="A1562" s="206">
        <v>2628</v>
      </c>
      <c r="B1562" s="206" t="s">
        <v>1977</v>
      </c>
      <c r="C1562" s="206" t="s">
        <v>409</v>
      </c>
      <c r="D1562" s="206" t="s">
        <v>410</v>
      </c>
      <c r="E1562" s="207">
        <v>225.98</v>
      </c>
    </row>
    <row r="1563" spans="1:5">
      <c r="A1563" s="206">
        <v>2622</v>
      </c>
      <c r="B1563" s="206" t="s">
        <v>1978</v>
      </c>
      <c r="C1563" s="206" t="s">
        <v>409</v>
      </c>
      <c r="D1563" s="206" t="s">
        <v>410</v>
      </c>
      <c r="E1563" s="207">
        <v>5.36</v>
      </c>
    </row>
    <row r="1564" spans="1:5">
      <c r="A1564" s="206">
        <v>2623</v>
      </c>
      <c r="B1564" s="206" t="s">
        <v>1979</v>
      </c>
      <c r="C1564" s="206" t="s">
        <v>409</v>
      </c>
      <c r="D1564" s="206" t="s">
        <v>410</v>
      </c>
      <c r="E1564" s="207">
        <v>6.46</v>
      </c>
    </row>
    <row r="1565" spans="1:5">
      <c r="A1565" s="206">
        <v>2624</v>
      </c>
      <c r="B1565" s="206" t="s">
        <v>1980</v>
      </c>
      <c r="C1565" s="206" t="s">
        <v>409</v>
      </c>
      <c r="D1565" s="206" t="s">
        <v>410</v>
      </c>
      <c r="E1565" s="207">
        <v>10.27</v>
      </c>
    </row>
    <row r="1566" spans="1:5">
      <c r="A1566" s="206">
        <v>2625</v>
      </c>
      <c r="B1566" s="206" t="s">
        <v>1981</v>
      </c>
      <c r="C1566" s="206" t="s">
        <v>409</v>
      </c>
      <c r="D1566" s="206" t="s">
        <v>410</v>
      </c>
      <c r="E1566" s="207">
        <v>21.68</v>
      </c>
    </row>
    <row r="1567" spans="1:5">
      <c r="A1567" s="206">
        <v>2626</v>
      </c>
      <c r="B1567" s="206" t="s">
        <v>1982</v>
      </c>
      <c r="C1567" s="206" t="s">
        <v>409</v>
      </c>
      <c r="D1567" s="206" t="s">
        <v>410</v>
      </c>
      <c r="E1567" s="207">
        <v>31.77</v>
      </c>
    </row>
    <row r="1568" spans="1:5">
      <c r="A1568" s="206">
        <v>2630</v>
      </c>
      <c r="B1568" s="206" t="s">
        <v>1983</v>
      </c>
      <c r="C1568" s="206" t="s">
        <v>409</v>
      </c>
      <c r="D1568" s="206" t="s">
        <v>410</v>
      </c>
      <c r="E1568" s="207">
        <v>48.32</v>
      </c>
    </row>
    <row r="1569" spans="1:5">
      <c r="A1569" s="206">
        <v>2627</v>
      </c>
      <c r="B1569" s="206" t="s">
        <v>1984</v>
      </c>
      <c r="C1569" s="206" t="s">
        <v>409</v>
      </c>
      <c r="D1569" s="206" t="s">
        <v>410</v>
      </c>
      <c r="E1569" s="207">
        <v>85.12</v>
      </c>
    </row>
    <row r="1570" spans="1:5">
      <c r="A1570" s="206">
        <v>2629</v>
      </c>
      <c r="B1570" s="206" t="s">
        <v>1985</v>
      </c>
      <c r="C1570" s="206" t="s">
        <v>409</v>
      </c>
      <c r="D1570" s="206" t="s">
        <v>410</v>
      </c>
      <c r="E1570" s="207">
        <v>115.13</v>
      </c>
    </row>
    <row r="1571" spans="1:5">
      <c r="A1571" s="206">
        <v>12033</v>
      </c>
      <c r="B1571" s="206" t="s">
        <v>1986</v>
      </c>
      <c r="C1571" s="206" t="s">
        <v>409</v>
      </c>
      <c r="D1571" s="206" t="s">
        <v>410</v>
      </c>
      <c r="E1571" s="207">
        <v>11.51</v>
      </c>
    </row>
    <row r="1572" spans="1:5">
      <c r="A1572" s="206">
        <v>40408</v>
      </c>
      <c r="B1572" s="206" t="s">
        <v>1987</v>
      </c>
      <c r="C1572" s="206" t="s">
        <v>409</v>
      </c>
      <c r="D1572" s="206" t="s">
        <v>410</v>
      </c>
      <c r="E1572" s="207">
        <v>7.56</v>
      </c>
    </row>
    <row r="1573" spans="1:5">
      <c r="A1573" s="206">
        <v>40409</v>
      </c>
      <c r="B1573" s="206" t="s">
        <v>1988</v>
      </c>
      <c r="C1573" s="206" t="s">
        <v>409</v>
      </c>
      <c r="D1573" s="206" t="s">
        <v>410</v>
      </c>
      <c r="E1573" s="207">
        <v>2.67</v>
      </c>
    </row>
    <row r="1574" spans="1:5">
      <c r="A1574" s="206">
        <v>39276</v>
      </c>
      <c r="B1574" s="206" t="s">
        <v>1989</v>
      </c>
      <c r="C1574" s="206" t="s">
        <v>409</v>
      </c>
      <c r="D1574" s="206" t="s">
        <v>410</v>
      </c>
      <c r="E1574" s="207">
        <v>6.81</v>
      </c>
    </row>
    <row r="1575" spans="1:5">
      <c r="A1575" s="206">
        <v>39277</v>
      </c>
      <c r="B1575" s="206" t="s">
        <v>1990</v>
      </c>
      <c r="C1575" s="206" t="s">
        <v>409</v>
      </c>
      <c r="D1575" s="206" t="s">
        <v>410</v>
      </c>
      <c r="E1575" s="207">
        <v>18.39</v>
      </c>
    </row>
    <row r="1576" spans="1:5">
      <c r="A1576" s="206">
        <v>12034</v>
      </c>
      <c r="B1576" s="206" t="s">
        <v>1991</v>
      </c>
      <c r="C1576" s="206" t="s">
        <v>409</v>
      </c>
      <c r="D1576" s="206" t="s">
        <v>410</v>
      </c>
      <c r="E1576" s="207">
        <v>5.21</v>
      </c>
    </row>
    <row r="1577" spans="1:5">
      <c r="A1577" s="206">
        <v>39879</v>
      </c>
      <c r="B1577" s="206" t="s">
        <v>1992</v>
      </c>
      <c r="C1577" s="206" t="s">
        <v>409</v>
      </c>
      <c r="D1577" s="206" t="s">
        <v>412</v>
      </c>
      <c r="E1577" s="207">
        <v>5.03</v>
      </c>
    </row>
    <row r="1578" spans="1:5">
      <c r="A1578" s="206">
        <v>39880</v>
      </c>
      <c r="B1578" s="206" t="s">
        <v>1993</v>
      </c>
      <c r="C1578" s="206" t="s">
        <v>409</v>
      </c>
      <c r="D1578" s="206" t="s">
        <v>412</v>
      </c>
      <c r="E1578" s="207">
        <v>11.14</v>
      </c>
    </row>
    <row r="1579" spans="1:5">
      <c r="A1579" s="206">
        <v>39881</v>
      </c>
      <c r="B1579" s="206" t="s">
        <v>1994</v>
      </c>
      <c r="C1579" s="206" t="s">
        <v>409</v>
      </c>
      <c r="D1579" s="206" t="s">
        <v>412</v>
      </c>
      <c r="E1579" s="207">
        <v>17.88</v>
      </c>
    </row>
    <row r="1580" spans="1:5">
      <c r="A1580" s="206">
        <v>39882</v>
      </c>
      <c r="B1580" s="206" t="s">
        <v>1995</v>
      </c>
      <c r="C1580" s="206" t="s">
        <v>409</v>
      </c>
      <c r="D1580" s="206" t="s">
        <v>412</v>
      </c>
      <c r="E1580" s="207">
        <v>47.09</v>
      </c>
    </row>
    <row r="1581" spans="1:5">
      <c r="A1581" s="206">
        <v>39883</v>
      </c>
      <c r="B1581" s="206" t="s">
        <v>1996</v>
      </c>
      <c r="C1581" s="206" t="s">
        <v>409</v>
      </c>
      <c r="D1581" s="206" t="s">
        <v>412</v>
      </c>
      <c r="E1581" s="207">
        <v>75.2</v>
      </c>
    </row>
    <row r="1582" spans="1:5">
      <c r="A1582" s="206">
        <v>39884</v>
      </c>
      <c r="B1582" s="206" t="s">
        <v>1997</v>
      </c>
      <c r="C1582" s="206" t="s">
        <v>409</v>
      </c>
      <c r="D1582" s="206" t="s">
        <v>412</v>
      </c>
      <c r="E1582" s="207">
        <v>111.7</v>
      </c>
    </row>
    <row r="1583" spans="1:5">
      <c r="A1583" s="206">
        <v>39885</v>
      </c>
      <c r="B1583" s="206" t="s">
        <v>1998</v>
      </c>
      <c r="C1583" s="206" t="s">
        <v>409</v>
      </c>
      <c r="D1583" s="206" t="s">
        <v>412</v>
      </c>
      <c r="E1583" s="207">
        <v>265.45999999999998</v>
      </c>
    </row>
    <row r="1584" spans="1:5">
      <c r="A1584" s="206">
        <v>1777</v>
      </c>
      <c r="B1584" s="206" t="s">
        <v>1999</v>
      </c>
      <c r="C1584" s="206" t="s">
        <v>409</v>
      </c>
      <c r="D1584" s="206" t="s">
        <v>412</v>
      </c>
      <c r="E1584" s="207">
        <v>92.31</v>
      </c>
    </row>
    <row r="1585" spans="1:5">
      <c r="A1585" s="206">
        <v>1819</v>
      </c>
      <c r="B1585" s="206" t="s">
        <v>2000</v>
      </c>
      <c r="C1585" s="206" t="s">
        <v>409</v>
      </c>
      <c r="D1585" s="206" t="s">
        <v>412</v>
      </c>
      <c r="E1585" s="207">
        <v>67.16</v>
      </c>
    </row>
    <row r="1586" spans="1:5">
      <c r="A1586" s="206">
        <v>1775</v>
      </c>
      <c r="B1586" s="206" t="s">
        <v>2001</v>
      </c>
      <c r="C1586" s="206" t="s">
        <v>409</v>
      </c>
      <c r="D1586" s="206" t="s">
        <v>412</v>
      </c>
      <c r="E1586" s="207">
        <v>20.079999999999998</v>
      </c>
    </row>
    <row r="1587" spans="1:5">
      <c r="A1587" s="206">
        <v>1776</v>
      </c>
      <c r="B1587" s="206" t="s">
        <v>2002</v>
      </c>
      <c r="C1587" s="206" t="s">
        <v>409</v>
      </c>
      <c r="D1587" s="206" t="s">
        <v>412</v>
      </c>
      <c r="E1587" s="207">
        <v>54.64</v>
      </c>
    </row>
    <row r="1588" spans="1:5">
      <c r="A1588" s="206">
        <v>1778</v>
      </c>
      <c r="B1588" s="206" t="s">
        <v>2003</v>
      </c>
      <c r="C1588" s="206" t="s">
        <v>409</v>
      </c>
      <c r="D1588" s="206" t="s">
        <v>412</v>
      </c>
      <c r="E1588" s="207">
        <v>223.44</v>
      </c>
    </row>
    <row r="1589" spans="1:5">
      <c r="A1589" s="206">
        <v>1818</v>
      </c>
      <c r="B1589" s="206" t="s">
        <v>2004</v>
      </c>
      <c r="C1589" s="206" t="s">
        <v>409</v>
      </c>
      <c r="D1589" s="206" t="s">
        <v>412</v>
      </c>
      <c r="E1589" s="207">
        <v>148.32</v>
      </c>
    </row>
    <row r="1590" spans="1:5">
      <c r="A1590" s="206">
        <v>1820</v>
      </c>
      <c r="B1590" s="206" t="s">
        <v>2005</v>
      </c>
      <c r="C1590" s="206" t="s">
        <v>409</v>
      </c>
      <c r="D1590" s="206" t="s">
        <v>412</v>
      </c>
      <c r="E1590" s="207">
        <v>29</v>
      </c>
    </row>
    <row r="1591" spans="1:5">
      <c r="A1591" s="206">
        <v>1779</v>
      </c>
      <c r="B1591" s="206" t="s">
        <v>2006</v>
      </c>
      <c r="C1591" s="206" t="s">
        <v>409</v>
      </c>
      <c r="D1591" s="206" t="s">
        <v>412</v>
      </c>
      <c r="E1591" s="207">
        <v>324.95999999999998</v>
      </c>
    </row>
    <row r="1592" spans="1:5">
      <c r="A1592" s="206">
        <v>1780</v>
      </c>
      <c r="B1592" s="206" t="s">
        <v>2007</v>
      </c>
      <c r="C1592" s="206" t="s">
        <v>409</v>
      </c>
      <c r="D1592" s="206" t="s">
        <v>412</v>
      </c>
      <c r="E1592" s="207">
        <v>669.91</v>
      </c>
    </row>
    <row r="1593" spans="1:5">
      <c r="A1593" s="206">
        <v>1783</v>
      </c>
      <c r="B1593" s="206" t="s">
        <v>2008</v>
      </c>
      <c r="C1593" s="206" t="s">
        <v>409</v>
      </c>
      <c r="D1593" s="206" t="s">
        <v>412</v>
      </c>
      <c r="E1593" s="207">
        <v>70.83</v>
      </c>
    </row>
    <row r="1594" spans="1:5">
      <c r="A1594" s="206">
        <v>1782</v>
      </c>
      <c r="B1594" s="206" t="s">
        <v>2009</v>
      </c>
      <c r="C1594" s="206" t="s">
        <v>409</v>
      </c>
      <c r="D1594" s="206" t="s">
        <v>412</v>
      </c>
      <c r="E1594" s="207">
        <v>56</v>
      </c>
    </row>
    <row r="1595" spans="1:5">
      <c r="A1595" s="206">
        <v>1817</v>
      </c>
      <c r="B1595" s="206" t="s">
        <v>2010</v>
      </c>
      <c r="C1595" s="206" t="s">
        <v>409</v>
      </c>
      <c r="D1595" s="206" t="s">
        <v>412</v>
      </c>
      <c r="E1595" s="207">
        <v>16.690000000000001</v>
      </c>
    </row>
    <row r="1596" spans="1:5">
      <c r="A1596" s="206">
        <v>1781</v>
      </c>
      <c r="B1596" s="206" t="s">
        <v>2011</v>
      </c>
      <c r="C1596" s="206" t="s">
        <v>409</v>
      </c>
      <c r="D1596" s="206" t="s">
        <v>412</v>
      </c>
      <c r="E1596" s="207">
        <v>36.49</v>
      </c>
    </row>
    <row r="1597" spans="1:5">
      <c r="A1597" s="206">
        <v>1784</v>
      </c>
      <c r="B1597" s="206" t="s">
        <v>2012</v>
      </c>
      <c r="C1597" s="206" t="s">
        <v>409</v>
      </c>
      <c r="D1597" s="206" t="s">
        <v>412</v>
      </c>
      <c r="E1597" s="207">
        <v>200.01</v>
      </c>
    </row>
    <row r="1598" spans="1:5">
      <c r="A1598" s="206">
        <v>1810</v>
      </c>
      <c r="B1598" s="206" t="s">
        <v>2013</v>
      </c>
      <c r="C1598" s="206" t="s">
        <v>409</v>
      </c>
      <c r="D1598" s="206" t="s">
        <v>412</v>
      </c>
      <c r="E1598" s="207">
        <v>110.94</v>
      </c>
    </row>
    <row r="1599" spans="1:5">
      <c r="A1599" s="206">
        <v>1811</v>
      </c>
      <c r="B1599" s="206" t="s">
        <v>2014</v>
      </c>
      <c r="C1599" s="206" t="s">
        <v>409</v>
      </c>
      <c r="D1599" s="206" t="s">
        <v>412</v>
      </c>
      <c r="E1599" s="207">
        <v>24</v>
      </c>
    </row>
    <row r="1600" spans="1:5">
      <c r="A1600" s="206">
        <v>1812</v>
      </c>
      <c r="B1600" s="206" t="s">
        <v>2015</v>
      </c>
      <c r="C1600" s="206" t="s">
        <v>409</v>
      </c>
      <c r="D1600" s="206" t="s">
        <v>412</v>
      </c>
      <c r="E1600" s="207">
        <v>280.05</v>
      </c>
    </row>
    <row r="1601" spans="1:5">
      <c r="A1601" s="206">
        <v>40386</v>
      </c>
      <c r="B1601" s="206" t="s">
        <v>2016</v>
      </c>
      <c r="C1601" s="206" t="s">
        <v>409</v>
      </c>
      <c r="D1601" s="206" t="s">
        <v>412</v>
      </c>
      <c r="E1601" s="207">
        <v>88.26</v>
      </c>
    </row>
    <row r="1602" spans="1:5">
      <c r="A1602" s="206">
        <v>40384</v>
      </c>
      <c r="B1602" s="206" t="s">
        <v>2017</v>
      </c>
      <c r="C1602" s="206" t="s">
        <v>409</v>
      </c>
      <c r="D1602" s="206" t="s">
        <v>412</v>
      </c>
      <c r="E1602" s="207">
        <v>60.42</v>
      </c>
    </row>
    <row r="1603" spans="1:5">
      <c r="A1603" s="206">
        <v>40379</v>
      </c>
      <c r="B1603" s="206" t="s">
        <v>2018</v>
      </c>
      <c r="C1603" s="206" t="s">
        <v>409</v>
      </c>
      <c r="D1603" s="206" t="s">
        <v>412</v>
      </c>
      <c r="E1603" s="207">
        <v>20.89</v>
      </c>
    </row>
    <row r="1604" spans="1:5">
      <c r="A1604" s="206">
        <v>40423</v>
      </c>
      <c r="B1604" s="206" t="s">
        <v>2019</v>
      </c>
      <c r="C1604" s="206" t="s">
        <v>409</v>
      </c>
      <c r="D1604" s="206" t="s">
        <v>412</v>
      </c>
      <c r="E1604" s="207">
        <v>39.53</v>
      </c>
    </row>
    <row r="1605" spans="1:5">
      <c r="A1605" s="206">
        <v>40389</v>
      </c>
      <c r="B1605" s="206" t="s">
        <v>2020</v>
      </c>
      <c r="C1605" s="206" t="s">
        <v>409</v>
      </c>
      <c r="D1605" s="206" t="s">
        <v>412</v>
      </c>
      <c r="E1605" s="207">
        <v>250.69</v>
      </c>
    </row>
    <row r="1606" spans="1:5">
      <c r="A1606" s="206">
        <v>40388</v>
      </c>
      <c r="B1606" s="206" t="s">
        <v>2021</v>
      </c>
      <c r="C1606" s="206" t="s">
        <v>409</v>
      </c>
      <c r="D1606" s="206" t="s">
        <v>412</v>
      </c>
      <c r="E1606" s="207">
        <v>125.48</v>
      </c>
    </row>
    <row r="1607" spans="1:5">
      <c r="A1607" s="206">
        <v>40381</v>
      </c>
      <c r="B1607" s="206" t="s">
        <v>2022</v>
      </c>
      <c r="C1607" s="206" t="s">
        <v>409</v>
      </c>
      <c r="D1607" s="206" t="s">
        <v>412</v>
      </c>
      <c r="E1607" s="207">
        <v>27.85</v>
      </c>
    </row>
    <row r="1608" spans="1:5">
      <c r="A1608" s="206">
        <v>40391</v>
      </c>
      <c r="B1608" s="206" t="s">
        <v>2023</v>
      </c>
      <c r="C1608" s="206" t="s">
        <v>409</v>
      </c>
      <c r="D1608" s="206" t="s">
        <v>412</v>
      </c>
      <c r="E1608" s="207">
        <v>650.66999999999996</v>
      </c>
    </row>
    <row r="1609" spans="1:5">
      <c r="A1609" s="206">
        <v>40414</v>
      </c>
      <c r="B1609" s="206" t="s">
        <v>2024</v>
      </c>
      <c r="C1609" s="206" t="s">
        <v>409</v>
      </c>
      <c r="D1609" s="206" t="s">
        <v>412</v>
      </c>
      <c r="E1609" s="207">
        <v>20.76</v>
      </c>
    </row>
    <row r="1610" spans="1:5">
      <c r="A1610" s="206">
        <v>40416</v>
      </c>
      <c r="B1610" s="206" t="s">
        <v>2025</v>
      </c>
      <c r="C1610" s="206" t="s">
        <v>409</v>
      </c>
      <c r="D1610" s="206" t="s">
        <v>412</v>
      </c>
      <c r="E1610" s="207">
        <v>28.69</v>
      </c>
    </row>
    <row r="1611" spans="1:5">
      <c r="A1611" s="206">
        <v>40418</v>
      </c>
      <c r="B1611" s="206" t="s">
        <v>2026</v>
      </c>
      <c r="C1611" s="206" t="s">
        <v>409</v>
      </c>
      <c r="D1611" s="206" t="s">
        <v>412</v>
      </c>
      <c r="E1611" s="207">
        <v>34.22</v>
      </c>
    </row>
    <row r="1612" spans="1:5">
      <c r="A1612" s="206">
        <v>2609</v>
      </c>
      <c r="B1612" s="206" t="s">
        <v>2027</v>
      </c>
      <c r="C1612" s="206" t="s">
        <v>409</v>
      </c>
      <c r="D1612" s="206" t="s">
        <v>410</v>
      </c>
      <c r="E1612" s="207">
        <v>5.04</v>
      </c>
    </row>
    <row r="1613" spans="1:5">
      <c r="A1613" s="206">
        <v>2634</v>
      </c>
      <c r="B1613" s="206" t="s">
        <v>2028</v>
      </c>
      <c r="C1613" s="206" t="s">
        <v>409</v>
      </c>
      <c r="D1613" s="206" t="s">
        <v>410</v>
      </c>
      <c r="E1613" s="207">
        <v>6.62</v>
      </c>
    </row>
    <row r="1614" spans="1:5">
      <c r="A1614" s="206">
        <v>2611</v>
      </c>
      <c r="B1614" s="206" t="s">
        <v>2029</v>
      </c>
      <c r="C1614" s="206" t="s">
        <v>409</v>
      </c>
      <c r="D1614" s="206" t="s">
        <v>410</v>
      </c>
      <c r="E1614" s="207">
        <v>18.66</v>
      </c>
    </row>
    <row r="1615" spans="1:5">
      <c r="A1615" s="206">
        <v>34359</v>
      </c>
      <c r="B1615" s="206" t="s">
        <v>2030</v>
      </c>
      <c r="C1615" s="206" t="s">
        <v>409</v>
      </c>
      <c r="D1615" s="206" t="s">
        <v>412</v>
      </c>
      <c r="E1615" s="207">
        <v>9.9499999999999993</v>
      </c>
    </row>
    <row r="1616" spans="1:5">
      <c r="A1616" s="206">
        <v>1789</v>
      </c>
      <c r="B1616" s="206" t="s">
        <v>2031</v>
      </c>
      <c r="C1616" s="206" t="s">
        <v>409</v>
      </c>
      <c r="D1616" s="206" t="s">
        <v>412</v>
      </c>
      <c r="E1616" s="207">
        <v>88.6</v>
      </c>
    </row>
    <row r="1617" spans="1:5">
      <c r="A1617" s="206">
        <v>1788</v>
      </c>
      <c r="B1617" s="206" t="s">
        <v>2032</v>
      </c>
      <c r="C1617" s="206" t="s">
        <v>409</v>
      </c>
      <c r="D1617" s="206" t="s">
        <v>412</v>
      </c>
      <c r="E1617" s="207">
        <v>71.02</v>
      </c>
    </row>
    <row r="1618" spans="1:5">
      <c r="A1618" s="206">
        <v>1786</v>
      </c>
      <c r="B1618" s="206" t="s">
        <v>2033</v>
      </c>
      <c r="C1618" s="206" t="s">
        <v>409</v>
      </c>
      <c r="D1618" s="206" t="s">
        <v>412</v>
      </c>
      <c r="E1618" s="207">
        <v>17.63</v>
      </c>
    </row>
    <row r="1619" spans="1:5">
      <c r="A1619" s="206">
        <v>1787</v>
      </c>
      <c r="B1619" s="206" t="s">
        <v>2034</v>
      </c>
      <c r="C1619" s="206" t="s">
        <v>409</v>
      </c>
      <c r="D1619" s="206" t="s">
        <v>412</v>
      </c>
      <c r="E1619" s="207">
        <v>42.22</v>
      </c>
    </row>
    <row r="1620" spans="1:5">
      <c r="A1620" s="206">
        <v>1791</v>
      </c>
      <c r="B1620" s="206" t="s">
        <v>2035</v>
      </c>
      <c r="C1620" s="206" t="s">
        <v>409</v>
      </c>
      <c r="D1620" s="206" t="s">
        <v>412</v>
      </c>
      <c r="E1620" s="207">
        <v>256.04000000000002</v>
      </c>
    </row>
    <row r="1621" spans="1:5">
      <c r="A1621" s="206">
        <v>1790</v>
      </c>
      <c r="B1621" s="206" t="s">
        <v>2036</v>
      </c>
      <c r="C1621" s="206" t="s">
        <v>409</v>
      </c>
      <c r="D1621" s="206" t="s">
        <v>412</v>
      </c>
      <c r="E1621" s="207">
        <v>147.54</v>
      </c>
    </row>
    <row r="1622" spans="1:5">
      <c r="A1622" s="206">
        <v>1813</v>
      </c>
      <c r="B1622" s="206" t="s">
        <v>2037</v>
      </c>
      <c r="C1622" s="206" t="s">
        <v>409</v>
      </c>
      <c r="D1622" s="206" t="s">
        <v>412</v>
      </c>
      <c r="E1622" s="207">
        <v>27.98</v>
      </c>
    </row>
    <row r="1623" spans="1:5">
      <c r="A1623" s="206">
        <v>1792</v>
      </c>
      <c r="B1623" s="206" t="s">
        <v>2038</v>
      </c>
      <c r="C1623" s="206" t="s">
        <v>409</v>
      </c>
      <c r="D1623" s="206" t="s">
        <v>412</v>
      </c>
      <c r="E1623" s="207">
        <v>345.62</v>
      </c>
    </row>
    <row r="1624" spans="1:5">
      <c r="A1624" s="206">
        <v>1793</v>
      </c>
      <c r="B1624" s="206" t="s">
        <v>2039</v>
      </c>
      <c r="C1624" s="206" t="s">
        <v>409</v>
      </c>
      <c r="D1624" s="206" t="s">
        <v>412</v>
      </c>
      <c r="E1624" s="207">
        <v>698.39</v>
      </c>
    </row>
    <row r="1625" spans="1:5">
      <c r="A1625" s="206">
        <v>1809</v>
      </c>
      <c r="B1625" s="206" t="s">
        <v>2040</v>
      </c>
      <c r="C1625" s="206" t="s">
        <v>409</v>
      </c>
      <c r="D1625" s="206" t="s">
        <v>412</v>
      </c>
      <c r="E1625" s="207">
        <v>83.06</v>
      </c>
    </row>
    <row r="1626" spans="1:5">
      <c r="A1626" s="206">
        <v>1814</v>
      </c>
      <c r="B1626" s="206" t="s">
        <v>2041</v>
      </c>
      <c r="C1626" s="206" t="s">
        <v>409</v>
      </c>
      <c r="D1626" s="206" t="s">
        <v>412</v>
      </c>
      <c r="E1626" s="207">
        <v>68.23</v>
      </c>
    </row>
    <row r="1627" spans="1:5">
      <c r="A1627" s="206">
        <v>1803</v>
      </c>
      <c r="B1627" s="206" t="s">
        <v>2042</v>
      </c>
      <c r="C1627" s="206" t="s">
        <v>409</v>
      </c>
      <c r="D1627" s="206" t="s">
        <v>412</v>
      </c>
      <c r="E1627" s="207">
        <v>17.239999999999998</v>
      </c>
    </row>
    <row r="1628" spans="1:5">
      <c r="A1628" s="206">
        <v>1805</v>
      </c>
      <c r="B1628" s="206" t="s">
        <v>2043</v>
      </c>
      <c r="C1628" s="206" t="s">
        <v>409</v>
      </c>
      <c r="D1628" s="206" t="s">
        <v>412</v>
      </c>
      <c r="E1628" s="207">
        <v>39.6</v>
      </c>
    </row>
    <row r="1629" spans="1:5">
      <c r="A1629" s="206">
        <v>1821</v>
      </c>
      <c r="B1629" s="206" t="s">
        <v>2044</v>
      </c>
      <c r="C1629" s="206" t="s">
        <v>409</v>
      </c>
      <c r="D1629" s="206" t="s">
        <v>412</v>
      </c>
      <c r="E1629" s="207">
        <v>233.93</v>
      </c>
    </row>
    <row r="1630" spans="1:5">
      <c r="A1630" s="206">
        <v>1806</v>
      </c>
      <c r="B1630" s="206" t="s">
        <v>2045</v>
      </c>
      <c r="C1630" s="206" t="s">
        <v>409</v>
      </c>
      <c r="D1630" s="206" t="s">
        <v>412</v>
      </c>
      <c r="E1630" s="207">
        <v>139.24</v>
      </c>
    </row>
    <row r="1631" spans="1:5">
      <c r="A1631" s="206">
        <v>1804</v>
      </c>
      <c r="B1631" s="206" t="s">
        <v>2046</v>
      </c>
      <c r="C1631" s="206" t="s">
        <v>409</v>
      </c>
      <c r="D1631" s="206" t="s">
        <v>412</v>
      </c>
      <c r="E1631" s="207">
        <v>24.54</v>
      </c>
    </row>
    <row r="1632" spans="1:5">
      <c r="A1632" s="206">
        <v>1807</v>
      </c>
      <c r="B1632" s="206" t="s">
        <v>2047</v>
      </c>
      <c r="C1632" s="206" t="s">
        <v>409</v>
      </c>
      <c r="D1632" s="206" t="s">
        <v>412</v>
      </c>
      <c r="E1632" s="207">
        <v>334.56</v>
      </c>
    </row>
    <row r="1633" spans="1:5">
      <c r="A1633" s="206">
        <v>1808</v>
      </c>
      <c r="B1633" s="206" t="s">
        <v>2048</v>
      </c>
      <c r="C1633" s="206" t="s">
        <v>409</v>
      </c>
      <c r="D1633" s="206" t="s">
        <v>412</v>
      </c>
      <c r="E1633" s="207">
        <v>670.74</v>
      </c>
    </row>
    <row r="1634" spans="1:5">
      <c r="A1634" s="206">
        <v>1797</v>
      </c>
      <c r="B1634" s="206" t="s">
        <v>2049</v>
      </c>
      <c r="C1634" s="206" t="s">
        <v>409</v>
      </c>
      <c r="D1634" s="206" t="s">
        <v>412</v>
      </c>
      <c r="E1634" s="207">
        <v>100.6</v>
      </c>
    </row>
    <row r="1635" spans="1:5">
      <c r="A1635" s="206">
        <v>1796</v>
      </c>
      <c r="B1635" s="206" t="s">
        <v>2050</v>
      </c>
      <c r="C1635" s="206" t="s">
        <v>409</v>
      </c>
      <c r="D1635" s="206" t="s">
        <v>412</v>
      </c>
      <c r="E1635" s="207">
        <v>77.17</v>
      </c>
    </row>
    <row r="1636" spans="1:5">
      <c r="A1636" s="206">
        <v>1794</v>
      </c>
      <c r="B1636" s="206" t="s">
        <v>2051</v>
      </c>
      <c r="C1636" s="206" t="s">
        <v>409</v>
      </c>
      <c r="D1636" s="206" t="s">
        <v>412</v>
      </c>
      <c r="E1636" s="207">
        <v>18.420000000000002</v>
      </c>
    </row>
    <row r="1637" spans="1:5">
      <c r="A1637" s="206">
        <v>1816</v>
      </c>
      <c r="B1637" s="206" t="s">
        <v>2052</v>
      </c>
      <c r="C1637" s="206" t="s">
        <v>409</v>
      </c>
      <c r="D1637" s="206" t="s">
        <v>412</v>
      </c>
      <c r="E1637" s="207">
        <v>41.53</v>
      </c>
    </row>
    <row r="1638" spans="1:5">
      <c r="A1638" s="206">
        <v>1815</v>
      </c>
      <c r="B1638" s="206" t="s">
        <v>2053</v>
      </c>
      <c r="C1638" s="206" t="s">
        <v>409</v>
      </c>
      <c r="D1638" s="206" t="s">
        <v>412</v>
      </c>
      <c r="E1638" s="207">
        <v>318.95999999999998</v>
      </c>
    </row>
    <row r="1639" spans="1:5">
      <c r="A1639" s="206">
        <v>1798</v>
      </c>
      <c r="B1639" s="206" t="s">
        <v>2054</v>
      </c>
      <c r="C1639" s="206" t="s">
        <v>409</v>
      </c>
      <c r="D1639" s="206" t="s">
        <v>412</v>
      </c>
      <c r="E1639" s="207">
        <v>142.72</v>
      </c>
    </row>
    <row r="1640" spans="1:5">
      <c r="A1640" s="206">
        <v>1795</v>
      </c>
      <c r="B1640" s="206" t="s">
        <v>2055</v>
      </c>
      <c r="C1640" s="206" t="s">
        <v>409</v>
      </c>
      <c r="D1640" s="206" t="s">
        <v>412</v>
      </c>
      <c r="E1640" s="207">
        <v>25.52</v>
      </c>
    </row>
    <row r="1641" spans="1:5">
      <c r="A1641" s="206">
        <v>1799</v>
      </c>
      <c r="B1641" s="206" t="s">
        <v>2056</v>
      </c>
      <c r="C1641" s="206" t="s">
        <v>409</v>
      </c>
      <c r="D1641" s="206" t="s">
        <v>412</v>
      </c>
      <c r="E1641" s="207">
        <v>415.42</v>
      </c>
    </row>
    <row r="1642" spans="1:5">
      <c r="A1642" s="206">
        <v>1800</v>
      </c>
      <c r="B1642" s="206" t="s">
        <v>2057</v>
      </c>
      <c r="C1642" s="206" t="s">
        <v>409</v>
      </c>
      <c r="D1642" s="206" t="s">
        <v>412</v>
      </c>
      <c r="E1642" s="207">
        <v>793.11</v>
      </c>
    </row>
    <row r="1643" spans="1:5">
      <c r="A1643" s="206">
        <v>1802</v>
      </c>
      <c r="B1643" s="206" t="s">
        <v>2058</v>
      </c>
      <c r="C1643" s="206" t="s">
        <v>409</v>
      </c>
      <c r="D1643" s="206" t="s">
        <v>412</v>
      </c>
      <c r="E1643" s="208">
        <v>1983.88</v>
      </c>
    </row>
    <row r="1644" spans="1:5">
      <c r="A1644" s="206">
        <v>40385</v>
      </c>
      <c r="B1644" s="206" t="s">
        <v>2059</v>
      </c>
      <c r="C1644" s="206" t="s">
        <v>409</v>
      </c>
      <c r="D1644" s="206" t="s">
        <v>412</v>
      </c>
      <c r="E1644" s="207">
        <v>88.26</v>
      </c>
    </row>
    <row r="1645" spans="1:5">
      <c r="A1645" s="206">
        <v>40383</v>
      </c>
      <c r="B1645" s="206" t="s">
        <v>2060</v>
      </c>
      <c r="C1645" s="206" t="s">
        <v>409</v>
      </c>
      <c r="D1645" s="206" t="s">
        <v>412</v>
      </c>
      <c r="E1645" s="207">
        <v>60.42</v>
      </c>
    </row>
    <row r="1646" spans="1:5">
      <c r="A1646" s="206">
        <v>40378</v>
      </c>
      <c r="B1646" s="206" t="s">
        <v>2061</v>
      </c>
      <c r="C1646" s="206" t="s">
        <v>409</v>
      </c>
      <c r="D1646" s="206" t="s">
        <v>412</v>
      </c>
      <c r="E1646" s="207">
        <v>20.89</v>
      </c>
    </row>
    <row r="1647" spans="1:5">
      <c r="A1647" s="206">
        <v>40382</v>
      </c>
      <c r="B1647" s="206" t="s">
        <v>2062</v>
      </c>
      <c r="C1647" s="206" t="s">
        <v>409</v>
      </c>
      <c r="D1647" s="206" t="s">
        <v>412</v>
      </c>
      <c r="E1647" s="207">
        <v>39.53</v>
      </c>
    </row>
    <row r="1648" spans="1:5">
      <c r="A1648" s="206">
        <v>40422</v>
      </c>
      <c r="B1648" s="206" t="s">
        <v>2063</v>
      </c>
      <c r="C1648" s="206" t="s">
        <v>409</v>
      </c>
      <c r="D1648" s="206" t="s">
        <v>412</v>
      </c>
      <c r="E1648" s="207">
        <v>269.3</v>
      </c>
    </row>
    <row r="1649" spans="1:5">
      <c r="A1649" s="206">
        <v>40387</v>
      </c>
      <c r="B1649" s="206" t="s">
        <v>2064</v>
      </c>
      <c r="C1649" s="206" t="s">
        <v>409</v>
      </c>
      <c r="D1649" s="206" t="s">
        <v>412</v>
      </c>
      <c r="E1649" s="207">
        <v>137.12</v>
      </c>
    </row>
    <row r="1650" spans="1:5">
      <c r="A1650" s="206">
        <v>40380</v>
      </c>
      <c r="B1650" s="206" t="s">
        <v>2065</v>
      </c>
      <c r="C1650" s="206" t="s">
        <v>409</v>
      </c>
      <c r="D1650" s="206" t="s">
        <v>412</v>
      </c>
      <c r="E1650" s="207">
        <v>27.85</v>
      </c>
    </row>
    <row r="1651" spans="1:5">
      <c r="A1651" s="206">
        <v>40390</v>
      </c>
      <c r="B1651" s="206" t="s">
        <v>2066</v>
      </c>
      <c r="C1651" s="206" t="s">
        <v>409</v>
      </c>
      <c r="D1651" s="206" t="s">
        <v>412</v>
      </c>
      <c r="E1651" s="207">
        <v>567.17999999999995</v>
      </c>
    </row>
    <row r="1652" spans="1:5">
      <c r="A1652" s="206">
        <v>40413</v>
      </c>
      <c r="B1652" s="206" t="s">
        <v>2067</v>
      </c>
      <c r="C1652" s="206" t="s">
        <v>409</v>
      </c>
      <c r="D1652" s="206" t="s">
        <v>412</v>
      </c>
      <c r="E1652" s="207">
        <v>22.55</v>
      </c>
    </row>
    <row r="1653" spans="1:5">
      <c r="A1653" s="206">
        <v>40415</v>
      </c>
      <c r="B1653" s="206" t="s">
        <v>2068</v>
      </c>
      <c r="C1653" s="206" t="s">
        <v>409</v>
      </c>
      <c r="D1653" s="206" t="s">
        <v>412</v>
      </c>
      <c r="E1653" s="207">
        <v>32.130000000000003</v>
      </c>
    </row>
    <row r="1654" spans="1:5">
      <c r="A1654" s="206">
        <v>40417</v>
      </c>
      <c r="B1654" s="206" t="s">
        <v>2069</v>
      </c>
      <c r="C1654" s="206" t="s">
        <v>409</v>
      </c>
      <c r="D1654" s="206" t="s">
        <v>412</v>
      </c>
      <c r="E1654" s="207">
        <v>37.9</v>
      </c>
    </row>
    <row r="1655" spans="1:5">
      <c r="A1655" s="206">
        <v>39271</v>
      </c>
      <c r="B1655" s="206" t="s">
        <v>2070</v>
      </c>
      <c r="C1655" s="206" t="s">
        <v>409</v>
      </c>
      <c r="D1655" s="206" t="s">
        <v>410</v>
      </c>
      <c r="E1655" s="207">
        <v>2.3199999999999998</v>
      </c>
    </row>
    <row r="1656" spans="1:5">
      <c r="A1656" s="206">
        <v>39273</v>
      </c>
      <c r="B1656" s="206" t="s">
        <v>2071</v>
      </c>
      <c r="C1656" s="206" t="s">
        <v>409</v>
      </c>
      <c r="D1656" s="206" t="s">
        <v>410</v>
      </c>
      <c r="E1656" s="207">
        <v>3.93</v>
      </c>
    </row>
    <row r="1657" spans="1:5">
      <c r="A1657" s="206">
        <v>39272</v>
      </c>
      <c r="B1657" s="206" t="s">
        <v>2072</v>
      </c>
      <c r="C1657" s="206" t="s">
        <v>409</v>
      </c>
      <c r="D1657" s="206" t="s">
        <v>410</v>
      </c>
      <c r="E1657" s="207">
        <v>2.85</v>
      </c>
    </row>
    <row r="1658" spans="1:5">
      <c r="A1658" s="206">
        <v>1875</v>
      </c>
      <c r="B1658" s="206" t="s">
        <v>2073</v>
      </c>
      <c r="C1658" s="206" t="s">
        <v>409</v>
      </c>
      <c r="D1658" s="206" t="s">
        <v>410</v>
      </c>
      <c r="E1658" s="207">
        <v>6.29</v>
      </c>
    </row>
    <row r="1659" spans="1:5">
      <c r="A1659" s="206">
        <v>1874</v>
      </c>
      <c r="B1659" s="206" t="s">
        <v>2074</v>
      </c>
      <c r="C1659" s="206" t="s">
        <v>409</v>
      </c>
      <c r="D1659" s="206" t="s">
        <v>410</v>
      </c>
      <c r="E1659" s="207">
        <v>5.19</v>
      </c>
    </row>
    <row r="1660" spans="1:5">
      <c r="A1660" s="206">
        <v>1870</v>
      </c>
      <c r="B1660" s="206" t="s">
        <v>2075</v>
      </c>
      <c r="C1660" s="206" t="s">
        <v>409</v>
      </c>
      <c r="D1660" s="206" t="s">
        <v>417</v>
      </c>
      <c r="E1660" s="207">
        <v>3</v>
      </c>
    </row>
    <row r="1661" spans="1:5">
      <c r="A1661" s="206">
        <v>1884</v>
      </c>
      <c r="B1661" s="206" t="s">
        <v>2076</v>
      </c>
      <c r="C1661" s="206" t="s">
        <v>409</v>
      </c>
      <c r="D1661" s="206" t="s">
        <v>410</v>
      </c>
      <c r="E1661" s="207">
        <v>4.5999999999999996</v>
      </c>
    </row>
    <row r="1662" spans="1:5">
      <c r="A1662" s="206">
        <v>1887</v>
      </c>
      <c r="B1662" s="206" t="s">
        <v>2077</v>
      </c>
      <c r="C1662" s="206" t="s">
        <v>409</v>
      </c>
      <c r="D1662" s="206" t="s">
        <v>410</v>
      </c>
      <c r="E1662" s="207">
        <v>26.08</v>
      </c>
    </row>
    <row r="1663" spans="1:5">
      <c r="A1663" s="206">
        <v>1876</v>
      </c>
      <c r="B1663" s="206" t="s">
        <v>2078</v>
      </c>
      <c r="C1663" s="206" t="s">
        <v>409</v>
      </c>
      <c r="D1663" s="206" t="s">
        <v>410</v>
      </c>
      <c r="E1663" s="207">
        <v>10.220000000000001</v>
      </c>
    </row>
    <row r="1664" spans="1:5">
      <c r="A1664" s="206">
        <v>1879</v>
      </c>
      <c r="B1664" s="206" t="s">
        <v>2079</v>
      </c>
      <c r="C1664" s="206" t="s">
        <v>409</v>
      </c>
      <c r="D1664" s="206" t="s">
        <v>410</v>
      </c>
      <c r="E1664" s="207">
        <v>3.04</v>
      </c>
    </row>
    <row r="1665" spans="1:5">
      <c r="A1665" s="206">
        <v>1877</v>
      </c>
      <c r="B1665" s="206" t="s">
        <v>2080</v>
      </c>
      <c r="C1665" s="206" t="s">
        <v>409</v>
      </c>
      <c r="D1665" s="206" t="s">
        <v>410</v>
      </c>
      <c r="E1665" s="207">
        <v>26.12</v>
      </c>
    </row>
    <row r="1666" spans="1:5">
      <c r="A1666" s="206">
        <v>1878</v>
      </c>
      <c r="B1666" s="206" t="s">
        <v>2081</v>
      </c>
      <c r="C1666" s="206" t="s">
        <v>409</v>
      </c>
      <c r="D1666" s="206" t="s">
        <v>410</v>
      </c>
      <c r="E1666" s="207">
        <v>52.47</v>
      </c>
    </row>
    <row r="1667" spans="1:5">
      <c r="A1667" s="206">
        <v>2621</v>
      </c>
      <c r="B1667" s="206" t="s">
        <v>2082</v>
      </c>
      <c r="C1667" s="206" t="s">
        <v>409</v>
      </c>
      <c r="D1667" s="206" t="s">
        <v>410</v>
      </c>
      <c r="E1667" s="207">
        <v>159.66</v>
      </c>
    </row>
    <row r="1668" spans="1:5">
      <c r="A1668" s="206">
        <v>2616</v>
      </c>
      <c r="B1668" s="206" t="s">
        <v>2083</v>
      </c>
      <c r="C1668" s="206" t="s">
        <v>409</v>
      </c>
      <c r="D1668" s="206" t="s">
        <v>410</v>
      </c>
      <c r="E1668" s="207">
        <v>4.5199999999999996</v>
      </c>
    </row>
    <row r="1669" spans="1:5">
      <c r="A1669" s="206">
        <v>2633</v>
      </c>
      <c r="B1669" s="206" t="s">
        <v>2084</v>
      </c>
      <c r="C1669" s="206" t="s">
        <v>409</v>
      </c>
      <c r="D1669" s="206" t="s">
        <v>410</v>
      </c>
      <c r="E1669" s="207">
        <v>5.1100000000000003</v>
      </c>
    </row>
    <row r="1670" spans="1:5">
      <c r="A1670" s="206">
        <v>2617</v>
      </c>
      <c r="B1670" s="206" t="s">
        <v>2085</v>
      </c>
      <c r="C1670" s="206" t="s">
        <v>409</v>
      </c>
      <c r="D1670" s="206" t="s">
        <v>410</v>
      </c>
      <c r="E1670" s="207">
        <v>6.95</v>
      </c>
    </row>
    <row r="1671" spans="1:5">
      <c r="A1671" s="206">
        <v>2618</v>
      </c>
      <c r="B1671" s="206" t="s">
        <v>2086</v>
      </c>
      <c r="C1671" s="206" t="s">
        <v>409</v>
      </c>
      <c r="D1671" s="206" t="s">
        <v>410</v>
      </c>
      <c r="E1671" s="207">
        <v>15.81</v>
      </c>
    </row>
    <row r="1672" spans="1:5">
      <c r="A1672" s="206">
        <v>2632</v>
      </c>
      <c r="B1672" s="206" t="s">
        <v>2087</v>
      </c>
      <c r="C1672" s="206" t="s">
        <v>409</v>
      </c>
      <c r="D1672" s="206" t="s">
        <v>410</v>
      </c>
      <c r="E1672" s="207">
        <v>19.29</v>
      </c>
    </row>
    <row r="1673" spans="1:5">
      <c r="A1673" s="206">
        <v>2631</v>
      </c>
      <c r="B1673" s="206" t="s">
        <v>2088</v>
      </c>
      <c r="C1673" s="206" t="s">
        <v>409</v>
      </c>
      <c r="D1673" s="206" t="s">
        <v>410</v>
      </c>
      <c r="E1673" s="207">
        <v>28.32</v>
      </c>
    </row>
    <row r="1674" spans="1:5">
      <c r="A1674" s="206">
        <v>2619</v>
      </c>
      <c r="B1674" s="206" t="s">
        <v>2089</v>
      </c>
      <c r="C1674" s="206" t="s">
        <v>409</v>
      </c>
      <c r="D1674" s="206" t="s">
        <v>410</v>
      </c>
      <c r="E1674" s="207">
        <v>71.7</v>
      </c>
    </row>
    <row r="1675" spans="1:5">
      <c r="A1675" s="206">
        <v>2620</v>
      </c>
      <c r="B1675" s="206" t="s">
        <v>2090</v>
      </c>
      <c r="C1675" s="206" t="s">
        <v>409</v>
      </c>
      <c r="D1675" s="206" t="s">
        <v>410</v>
      </c>
      <c r="E1675" s="207">
        <v>94.14</v>
      </c>
    </row>
    <row r="1676" spans="1:5">
      <c r="A1676" s="206">
        <v>44472</v>
      </c>
      <c r="B1676" s="206" t="s">
        <v>2091</v>
      </c>
      <c r="C1676" s="206" t="s">
        <v>409</v>
      </c>
      <c r="D1676" s="206" t="s">
        <v>412</v>
      </c>
      <c r="E1676" s="207">
        <v>59.75</v>
      </c>
    </row>
    <row r="1677" spans="1:5">
      <c r="A1677" s="206">
        <v>38369</v>
      </c>
      <c r="B1677" s="206" t="s">
        <v>2092</v>
      </c>
      <c r="C1677" s="206" t="s">
        <v>409</v>
      </c>
      <c r="D1677" s="206" t="s">
        <v>410</v>
      </c>
      <c r="E1677" s="207">
        <v>24.02</v>
      </c>
    </row>
    <row r="1678" spans="1:5">
      <c r="A1678" s="206">
        <v>38370</v>
      </c>
      <c r="B1678" s="206" t="s">
        <v>2093</v>
      </c>
      <c r="C1678" s="206" t="s">
        <v>409</v>
      </c>
      <c r="D1678" s="206" t="s">
        <v>410</v>
      </c>
      <c r="E1678" s="207">
        <v>24.02</v>
      </c>
    </row>
    <row r="1679" spans="1:5">
      <c r="A1679" s="206">
        <v>38372</v>
      </c>
      <c r="B1679" s="206" t="s">
        <v>2094</v>
      </c>
      <c r="C1679" s="206" t="s">
        <v>409</v>
      </c>
      <c r="D1679" s="206" t="s">
        <v>410</v>
      </c>
      <c r="E1679" s="207">
        <v>26.71</v>
      </c>
    </row>
    <row r="1680" spans="1:5">
      <c r="A1680" s="206">
        <v>2357</v>
      </c>
      <c r="B1680" s="206" t="s">
        <v>2095</v>
      </c>
      <c r="C1680" s="206" t="s">
        <v>560</v>
      </c>
      <c r="D1680" s="206" t="s">
        <v>410</v>
      </c>
      <c r="E1680" s="207">
        <v>7.16</v>
      </c>
    </row>
    <row r="1681" spans="1:5">
      <c r="A1681" s="206">
        <v>40806</v>
      </c>
      <c r="B1681" s="206" t="s">
        <v>2096</v>
      </c>
      <c r="C1681" s="206" t="s">
        <v>562</v>
      </c>
      <c r="D1681" s="206" t="s">
        <v>410</v>
      </c>
      <c r="E1681" s="208">
        <v>1265.1400000000001</v>
      </c>
    </row>
    <row r="1682" spans="1:5">
      <c r="A1682" s="206">
        <v>2355</v>
      </c>
      <c r="B1682" s="206" t="s">
        <v>2097</v>
      </c>
      <c r="C1682" s="206" t="s">
        <v>560</v>
      </c>
      <c r="D1682" s="206" t="s">
        <v>410</v>
      </c>
      <c r="E1682" s="207">
        <v>15.44</v>
      </c>
    </row>
    <row r="1683" spans="1:5">
      <c r="A1683" s="206">
        <v>40805</v>
      </c>
      <c r="B1683" s="206" t="s">
        <v>2098</v>
      </c>
      <c r="C1683" s="206" t="s">
        <v>562</v>
      </c>
      <c r="D1683" s="206" t="s">
        <v>410</v>
      </c>
      <c r="E1683" s="208">
        <v>2722.88</v>
      </c>
    </row>
    <row r="1684" spans="1:5">
      <c r="A1684" s="206">
        <v>2358</v>
      </c>
      <c r="B1684" s="206" t="s">
        <v>2099</v>
      </c>
      <c r="C1684" s="206" t="s">
        <v>560</v>
      </c>
      <c r="D1684" s="206" t="s">
        <v>410</v>
      </c>
      <c r="E1684" s="207">
        <v>16.68</v>
      </c>
    </row>
    <row r="1685" spans="1:5">
      <c r="A1685" s="206">
        <v>40807</v>
      </c>
      <c r="B1685" s="206" t="s">
        <v>2100</v>
      </c>
      <c r="C1685" s="206" t="s">
        <v>562</v>
      </c>
      <c r="D1685" s="206" t="s">
        <v>410</v>
      </c>
      <c r="E1685" s="208">
        <v>2942.47</v>
      </c>
    </row>
    <row r="1686" spans="1:5">
      <c r="A1686" s="206">
        <v>2359</v>
      </c>
      <c r="B1686" s="206" t="s">
        <v>2101</v>
      </c>
      <c r="C1686" s="206" t="s">
        <v>560</v>
      </c>
      <c r="D1686" s="206" t="s">
        <v>410</v>
      </c>
      <c r="E1686" s="207">
        <v>10.51</v>
      </c>
    </row>
    <row r="1687" spans="1:5">
      <c r="A1687" s="206">
        <v>40808</v>
      </c>
      <c r="B1687" s="206" t="s">
        <v>2102</v>
      </c>
      <c r="C1687" s="206" t="s">
        <v>562</v>
      </c>
      <c r="D1687" s="206" t="s">
        <v>410</v>
      </c>
      <c r="E1687" s="208">
        <v>1856.15</v>
      </c>
    </row>
    <row r="1688" spans="1:5">
      <c r="A1688" s="206">
        <v>44330</v>
      </c>
      <c r="B1688" s="206" t="s">
        <v>2103</v>
      </c>
      <c r="C1688" s="206" t="s">
        <v>462</v>
      </c>
      <c r="D1688" s="206" t="s">
        <v>410</v>
      </c>
      <c r="E1688" s="207">
        <v>9.06</v>
      </c>
    </row>
    <row r="1689" spans="1:5">
      <c r="A1689" s="206">
        <v>43144</v>
      </c>
      <c r="B1689" s="206" t="s">
        <v>2104</v>
      </c>
      <c r="C1689" s="206" t="s">
        <v>460</v>
      </c>
      <c r="D1689" s="206" t="s">
        <v>410</v>
      </c>
      <c r="E1689" s="207">
        <v>42.38</v>
      </c>
    </row>
    <row r="1690" spans="1:5">
      <c r="A1690" s="206">
        <v>39397</v>
      </c>
      <c r="B1690" s="206" t="s">
        <v>2105</v>
      </c>
      <c r="C1690" s="206" t="s">
        <v>462</v>
      </c>
      <c r="D1690" s="206" t="s">
        <v>410</v>
      </c>
      <c r="E1690" s="207">
        <v>19.32</v>
      </c>
    </row>
    <row r="1691" spans="1:5">
      <c r="A1691" s="206">
        <v>2692</v>
      </c>
      <c r="B1691" s="206" t="s">
        <v>2106</v>
      </c>
      <c r="C1691" s="206" t="s">
        <v>462</v>
      </c>
      <c r="D1691" s="206" t="s">
        <v>410</v>
      </c>
      <c r="E1691" s="207">
        <v>7.79</v>
      </c>
    </row>
    <row r="1692" spans="1:5">
      <c r="A1692" s="206">
        <v>44329</v>
      </c>
      <c r="B1692" s="206" t="s">
        <v>2107</v>
      </c>
      <c r="C1692" s="206" t="s">
        <v>462</v>
      </c>
      <c r="D1692" s="206" t="s">
        <v>410</v>
      </c>
      <c r="E1692" s="207">
        <v>11.87</v>
      </c>
    </row>
    <row r="1693" spans="1:5">
      <c r="A1693" s="206">
        <v>5318</v>
      </c>
      <c r="B1693" s="206" t="s">
        <v>2108</v>
      </c>
      <c r="C1693" s="206" t="s">
        <v>462</v>
      </c>
      <c r="D1693" s="206" t="s">
        <v>417</v>
      </c>
      <c r="E1693" s="207">
        <v>19.2</v>
      </c>
    </row>
    <row r="1694" spans="1:5">
      <c r="A1694" s="206">
        <v>5330</v>
      </c>
      <c r="B1694" s="206" t="s">
        <v>2109</v>
      </c>
      <c r="C1694" s="206" t="s">
        <v>462</v>
      </c>
      <c r="D1694" s="206" t="s">
        <v>410</v>
      </c>
      <c r="E1694" s="207">
        <v>43.76</v>
      </c>
    </row>
    <row r="1695" spans="1:5">
      <c r="A1695" s="206">
        <v>44532</v>
      </c>
      <c r="B1695" s="206" t="s">
        <v>2110</v>
      </c>
      <c r="C1695" s="206" t="s">
        <v>409</v>
      </c>
      <c r="D1695" s="206" t="s">
        <v>410</v>
      </c>
      <c r="E1695" s="207">
        <v>55.01</v>
      </c>
    </row>
    <row r="1696" spans="1:5">
      <c r="A1696" s="206">
        <v>44531</v>
      </c>
      <c r="B1696" s="206" t="s">
        <v>2111</v>
      </c>
      <c r="C1696" s="206" t="s">
        <v>409</v>
      </c>
      <c r="D1696" s="206" t="s">
        <v>410</v>
      </c>
      <c r="E1696" s="207">
        <v>174.84</v>
      </c>
    </row>
    <row r="1697" spans="1:5">
      <c r="A1697" s="206">
        <v>38140</v>
      </c>
      <c r="B1697" s="206" t="s">
        <v>2112</v>
      </c>
      <c r="C1697" s="206" t="s">
        <v>409</v>
      </c>
      <c r="D1697" s="206" t="s">
        <v>417</v>
      </c>
      <c r="E1697" s="207">
        <v>42.4</v>
      </c>
    </row>
    <row r="1698" spans="1:5">
      <c r="A1698" s="206">
        <v>13887</v>
      </c>
      <c r="B1698" s="206" t="s">
        <v>2113</v>
      </c>
      <c r="C1698" s="206" t="s">
        <v>409</v>
      </c>
      <c r="D1698" s="206" t="s">
        <v>410</v>
      </c>
      <c r="E1698" s="208">
        <v>1003.85</v>
      </c>
    </row>
    <row r="1699" spans="1:5">
      <c r="A1699" s="206">
        <v>44495</v>
      </c>
      <c r="B1699" s="206" t="s">
        <v>2114</v>
      </c>
      <c r="C1699" s="206" t="s">
        <v>409</v>
      </c>
      <c r="D1699" s="206" t="s">
        <v>410</v>
      </c>
      <c r="E1699" s="207">
        <v>44.69</v>
      </c>
    </row>
    <row r="1700" spans="1:5">
      <c r="A1700" s="206">
        <v>44533</v>
      </c>
      <c r="B1700" s="206" t="s">
        <v>2115</v>
      </c>
      <c r="C1700" s="206" t="s">
        <v>409</v>
      </c>
      <c r="D1700" s="206" t="s">
        <v>410</v>
      </c>
      <c r="E1700" s="207">
        <v>42.2</v>
      </c>
    </row>
    <row r="1701" spans="1:5">
      <c r="A1701" s="206">
        <v>44534</v>
      </c>
      <c r="B1701" s="206" t="s">
        <v>2116</v>
      </c>
      <c r="C1701" s="206" t="s">
        <v>409</v>
      </c>
      <c r="D1701" s="206" t="s">
        <v>410</v>
      </c>
      <c r="E1701" s="207">
        <v>11</v>
      </c>
    </row>
    <row r="1702" spans="1:5">
      <c r="A1702" s="206">
        <v>34544</v>
      </c>
      <c r="B1702" s="206" t="s">
        <v>2117</v>
      </c>
      <c r="C1702" s="206" t="s">
        <v>409</v>
      </c>
      <c r="D1702" s="206" t="s">
        <v>410</v>
      </c>
      <c r="E1702" s="208">
        <v>1468.39</v>
      </c>
    </row>
    <row r="1703" spans="1:5">
      <c r="A1703" s="206">
        <v>34729</v>
      </c>
      <c r="B1703" s="206" t="s">
        <v>2118</v>
      </c>
      <c r="C1703" s="206" t="s">
        <v>409</v>
      </c>
      <c r="D1703" s="206" t="s">
        <v>410</v>
      </c>
      <c r="E1703" s="208">
        <v>1155.1099999999999</v>
      </c>
    </row>
    <row r="1704" spans="1:5">
      <c r="A1704" s="206">
        <v>34734</v>
      </c>
      <c r="B1704" s="206" t="s">
        <v>2119</v>
      </c>
      <c r="C1704" s="206" t="s">
        <v>409</v>
      </c>
      <c r="D1704" s="206" t="s">
        <v>410</v>
      </c>
      <c r="E1704" s="208">
        <v>1788.49</v>
      </c>
    </row>
    <row r="1705" spans="1:5">
      <c r="A1705" s="206">
        <v>34738</v>
      </c>
      <c r="B1705" s="206" t="s">
        <v>2120</v>
      </c>
      <c r="C1705" s="206" t="s">
        <v>409</v>
      </c>
      <c r="D1705" s="206" t="s">
        <v>410</v>
      </c>
      <c r="E1705" s="208">
        <v>4178.47</v>
      </c>
    </row>
    <row r="1706" spans="1:5">
      <c r="A1706" s="206">
        <v>2391</v>
      </c>
      <c r="B1706" s="206" t="s">
        <v>2121</v>
      </c>
      <c r="C1706" s="206" t="s">
        <v>409</v>
      </c>
      <c r="D1706" s="206" t="s">
        <v>410</v>
      </c>
      <c r="E1706" s="207">
        <v>339.85</v>
      </c>
    </row>
    <row r="1707" spans="1:5">
      <c r="A1707" s="206">
        <v>2374</v>
      </c>
      <c r="B1707" s="206" t="s">
        <v>2122</v>
      </c>
      <c r="C1707" s="206" t="s">
        <v>409</v>
      </c>
      <c r="D1707" s="206" t="s">
        <v>410</v>
      </c>
      <c r="E1707" s="207">
        <v>385.54</v>
      </c>
    </row>
    <row r="1708" spans="1:5">
      <c r="A1708" s="206">
        <v>2377</v>
      </c>
      <c r="B1708" s="206" t="s">
        <v>2123</v>
      </c>
      <c r="C1708" s="206" t="s">
        <v>409</v>
      </c>
      <c r="D1708" s="206" t="s">
        <v>410</v>
      </c>
      <c r="E1708" s="207">
        <v>541.07000000000005</v>
      </c>
    </row>
    <row r="1709" spans="1:5">
      <c r="A1709" s="206">
        <v>2393</v>
      </c>
      <c r="B1709" s="206" t="s">
        <v>2124</v>
      </c>
      <c r="C1709" s="206" t="s">
        <v>409</v>
      </c>
      <c r="D1709" s="206" t="s">
        <v>410</v>
      </c>
      <c r="E1709" s="207">
        <v>906.1</v>
      </c>
    </row>
    <row r="1710" spans="1:5">
      <c r="A1710" s="206">
        <v>34705</v>
      </c>
      <c r="B1710" s="206" t="s">
        <v>2125</v>
      </c>
      <c r="C1710" s="206" t="s">
        <v>409</v>
      </c>
      <c r="D1710" s="206" t="s">
        <v>410</v>
      </c>
      <c r="E1710" s="207">
        <v>792.51</v>
      </c>
    </row>
    <row r="1711" spans="1:5">
      <c r="A1711" s="206">
        <v>34707</v>
      </c>
      <c r="B1711" s="206" t="s">
        <v>2126</v>
      </c>
      <c r="C1711" s="206" t="s">
        <v>409</v>
      </c>
      <c r="D1711" s="206" t="s">
        <v>410</v>
      </c>
      <c r="E1711" s="208">
        <v>1468.54</v>
      </c>
    </row>
    <row r="1712" spans="1:5">
      <c r="A1712" s="206">
        <v>2378</v>
      </c>
      <c r="B1712" s="206" t="s">
        <v>2127</v>
      </c>
      <c r="C1712" s="206" t="s">
        <v>409</v>
      </c>
      <c r="D1712" s="206" t="s">
        <v>410</v>
      </c>
      <c r="E1712" s="208">
        <v>1244.6500000000001</v>
      </c>
    </row>
    <row r="1713" spans="1:5">
      <c r="A1713" s="206">
        <v>2379</v>
      </c>
      <c r="B1713" s="206" t="s">
        <v>2128</v>
      </c>
      <c r="C1713" s="206" t="s">
        <v>409</v>
      </c>
      <c r="D1713" s="206" t="s">
        <v>410</v>
      </c>
      <c r="E1713" s="208">
        <v>1244.6500000000001</v>
      </c>
    </row>
    <row r="1714" spans="1:5">
      <c r="A1714" s="206">
        <v>2376</v>
      </c>
      <c r="B1714" s="206" t="s">
        <v>2129</v>
      </c>
      <c r="C1714" s="206" t="s">
        <v>409</v>
      </c>
      <c r="D1714" s="206" t="s">
        <v>410</v>
      </c>
      <c r="E1714" s="208">
        <v>2049.9299999999998</v>
      </c>
    </row>
    <row r="1715" spans="1:5">
      <c r="A1715" s="206">
        <v>2394</v>
      </c>
      <c r="B1715" s="206" t="s">
        <v>2130</v>
      </c>
      <c r="C1715" s="206" t="s">
        <v>409</v>
      </c>
      <c r="D1715" s="206" t="s">
        <v>410</v>
      </c>
      <c r="E1715" s="208">
        <v>4382.37</v>
      </c>
    </row>
    <row r="1716" spans="1:5">
      <c r="A1716" s="206">
        <v>34686</v>
      </c>
      <c r="B1716" s="206" t="s">
        <v>2131</v>
      </c>
      <c r="C1716" s="206" t="s">
        <v>409</v>
      </c>
      <c r="D1716" s="206" t="s">
        <v>410</v>
      </c>
      <c r="E1716" s="207">
        <v>13.15</v>
      </c>
    </row>
    <row r="1717" spans="1:5">
      <c r="A1717" s="206">
        <v>34616</v>
      </c>
      <c r="B1717" s="206" t="s">
        <v>2132</v>
      </c>
      <c r="C1717" s="206" t="s">
        <v>409</v>
      </c>
      <c r="D1717" s="206" t="s">
        <v>410</v>
      </c>
      <c r="E1717" s="207">
        <v>50.85</v>
      </c>
    </row>
    <row r="1718" spans="1:5">
      <c r="A1718" s="206">
        <v>34623</v>
      </c>
      <c r="B1718" s="206" t="s">
        <v>2133</v>
      </c>
      <c r="C1718" s="206" t="s">
        <v>409</v>
      </c>
      <c r="D1718" s="206" t="s">
        <v>410</v>
      </c>
      <c r="E1718" s="207">
        <v>50.07</v>
      </c>
    </row>
    <row r="1719" spans="1:5">
      <c r="A1719" s="206">
        <v>34628</v>
      </c>
      <c r="B1719" s="206" t="s">
        <v>2134</v>
      </c>
      <c r="C1719" s="206" t="s">
        <v>409</v>
      </c>
      <c r="D1719" s="206" t="s">
        <v>410</v>
      </c>
      <c r="E1719" s="207">
        <v>71.72</v>
      </c>
    </row>
    <row r="1720" spans="1:5">
      <c r="A1720" s="206">
        <v>34653</v>
      </c>
      <c r="B1720" s="206" t="s">
        <v>2135</v>
      </c>
      <c r="C1720" s="206" t="s">
        <v>409</v>
      </c>
      <c r="D1720" s="206" t="s">
        <v>410</v>
      </c>
      <c r="E1720" s="207">
        <v>8.8699999999999992</v>
      </c>
    </row>
    <row r="1721" spans="1:5">
      <c r="A1721" s="206">
        <v>34688</v>
      </c>
      <c r="B1721" s="206" t="s">
        <v>2136</v>
      </c>
      <c r="C1721" s="206" t="s">
        <v>409</v>
      </c>
      <c r="D1721" s="206" t="s">
        <v>410</v>
      </c>
      <c r="E1721" s="207">
        <v>16.07</v>
      </c>
    </row>
    <row r="1722" spans="1:5">
      <c r="A1722" s="206">
        <v>34709</v>
      </c>
      <c r="B1722" s="206" t="s">
        <v>2137</v>
      </c>
      <c r="C1722" s="206" t="s">
        <v>409</v>
      </c>
      <c r="D1722" s="206" t="s">
        <v>410</v>
      </c>
      <c r="E1722" s="207">
        <v>62.3</v>
      </c>
    </row>
    <row r="1723" spans="1:5">
      <c r="A1723" s="206">
        <v>34714</v>
      </c>
      <c r="B1723" s="206" t="s">
        <v>2138</v>
      </c>
      <c r="C1723" s="206" t="s">
        <v>409</v>
      </c>
      <c r="D1723" s="206" t="s">
        <v>410</v>
      </c>
      <c r="E1723" s="207">
        <v>74.41</v>
      </c>
    </row>
    <row r="1724" spans="1:5">
      <c r="A1724" s="206">
        <v>2388</v>
      </c>
      <c r="B1724" s="206" t="s">
        <v>2139</v>
      </c>
      <c r="C1724" s="206" t="s">
        <v>409</v>
      </c>
      <c r="D1724" s="206" t="s">
        <v>410</v>
      </c>
      <c r="E1724" s="207">
        <v>61.84</v>
      </c>
    </row>
    <row r="1725" spans="1:5">
      <c r="A1725" s="206">
        <v>34606</v>
      </c>
      <c r="B1725" s="206" t="s">
        <v>2140</v>
      </c>
      <c r="C1725" s="206" t="s">
        <v>409</v>
      </c>
      <c r="D1725" s="206" t="s">
        <v>410</v>
      </c>
      <c r="E1725" s="207">
        <v>94.85</v>
      </c>
    </row>
    <row r="1726" spans="1:5">
      <c r="A1726" s="206">
        <v>34689</v>
      </c>
      <c r="B1726" s="206" t="s">
        <v>2141</v>
      </c>
      <c r="C1726" s="206" t="s">
        <v>409</v>
      </c>
      <c r="D1726" s="206" t="s">
        <v>410</v>
      </c>
      <c r="E1726" s="207">
        <v>30.2</v>
      </c>
    </row>
    <row r="1727" spans="1:5">
      <c r="A1727" s="206">
        <v>2370</v>
      </c>
      <c r="B1727" s="206" t="s">
        <v>2142</v>
      </c>
      <c r="C1727" s="206" t="s">
        <v>409</v>
      </c>
      <c r="D1727" s="206" t="s">
        <v>417</v>
      </c>
      <c r="E1727" s="207">
        <v>11.49</v>
      </c>
    </row>
    <row r="1728" spans="1:5">
      <c r="A1728" s="206">
        <v>2386</v>
      </c>
      <c r="B1728" s="206" t="s">
        <v>2143</v>
      </c>
      <c r="C1728" s="206" t="s">
        <v>409</v>
      </c>
      <c r="D1728" s="206" t="s">
        <v>410</v>
      </c>
      <c r="E1728" s="207">
        <v>19.27</v>
      </c>
    </row>
    <row r="1729" spans="1:5">
      <c r="A1729" s="206">
        <v>2392</v>
      </c>
      <c r="B1729" s="206" t="s">
        <v>2144</v>
      </c>
      <c r="C1729" s="206" t="s">
        <v>409</v>
      </c>
      <c r="D1729" s="206" t="s">
        <v>410</v>
      </c>
      <c r="E1729" s="207">
        <v>77.13</v>
      </c>
    </row>
    <row r="1730" spans="1:5">
      <c r="A1730" s="206">
        <v>2373</v>
      </c>
      <c r="B1730" s="206" t="s">
        <v>2145</v>
      </c>
      <c r="C1730" s="206" t="s">
        <v>409</v>
      </c>
      <c r="D1730" s="206" t="s">
        <v>410</v>
      </c>
      <c r="E1730" s="207">
        <v>108.67</v>
      </c>
    </row>
    <row r="1731" spans="1:5">
      <c r="A1731" s="206">
        <v>39465</v>
      </c>
      <c r="B1731" s="206" t="s">
        <v>2146</v>
      </c>
      <c r="C1731" s="206" t="s">
        <v>409</v>
      </c>
      <c r="D1731" s="206" t="s">
        <v>410</v>
      </c>
      <c r="E1731" s="207">
        <v>66.38</v>
      </c>
    </row>
    <row r="1732" spans="1:5">
      <c r="A1732" s="206">
        <v>39466</v>
      </c>
      <c r="B1732" s="206" t="s">
        <v>2147</v>
      </c>
      <c r="C1732" s="206" t="s">
        <v>409</v>
      </c>
      <c r="D1732" s="206" t="s">
        <v>410</v>
      </c>
      <c r="E1732" s="207">
        <v>74.680000000000007</v>
      </c>
    </row>
    <row r="1733" spans="1:5">
      <c r="A1733" s="206">
        <v>39467</v>
      </c>
      <c r="B1733" s="206" t="s">
        <v>2148</v>
      </c>
      <c r="C1733" s="206" t="s">
        <v>409</v>
      </c>
      <c r="D1733" s="206" t="s">
        <v>410</v>
      </c>
      <c r="E1733" s="207">
        <v>95.53</v>
      </c>
    </row>
    <row r="1734" spans="1:5">
      <c r="A1734" s="206">
        <v>39468</v>
      </c>
      <c r="B1734" s="206" t="s">
        <v>2149</v>
      </c>
      <c r="C1734" s="206" t="s">
        <v>409</v>
      </c>
      <c r="D1734" s="206" t="s">
        <v>410</v>
      </c>
      <c r="E1734" s="207">
        <v>169.8</v>
      </c>
    </row>
    <row r="1735" spans="1:5">
      <c r="A1735" s="206">
        <v>39469</v>
      </c>
      <c r="B1735" s="206" t="s">
        <v>2150</v>
      </c>
      <c r="C1735" s="206" t="s">
        <v>409</v>
      </c>
      <c r="D1735" s="206" t="s">
        <v>410</v>
      </c>
      <c r="E1735" s="207">
        <v>69.16</v>
      </c>
    </row>
    <row r="1736" spans="1:5">
      <c r="A1736" s="206">
        <v>39470</v>
      </c>
      <c r="B1736" s="206" t="s">
        <v>2151</v>
      </c>
      <c r="C1736" s="206" t="s">
        <v>409</v>
      </c>
      <c r="D1736" s="206" t="s">
        <v>410</v>
      </c>
      <c r="E1736" s="207">
        <v>84.98</v>
      </c>
    </row>
    <row r="1737" spans="1:5">
      <c r="A1737" s="206">
        <v>39471</v>
      </c>
      <c r="B1737" s="206" t="s">
        <v>2152</v>
      </c>
      <c r="C1737" s="206" t="s">
        <v>409</v>
      </c>
      <c r="D1737" s="206" t="s">
        <v>410</v>
      </c>
      <c r="E1737" s="207">
        <v>102.13</v>
      </c>
    </row>
    <row r="1738" spans="1:5">
      <c r="A1738" s="206">
        <v>39472</v>
      </c>
      <c r="B1738" s="206" t="s">
        <v>2153</v>
      </c>
      <c r="C1738" s="206" t="s">
        <v>409</v>
      </c>
      <c r="D1738" s="206" t="s">
        <v>410</v>
      </c>
      <c r="E1738" s="207">
        <v>177.45</v>
      </c>
    </row>
    <row r="1739" spans="1:5">
      <c r="A1739" s="206">
        <v>39473</v>
      </c>
      <c r="B1739" s="206" t="s">
        <v>2154</v>
      </c>
      <c r="C1739" s="206" t="s">
        <v>409</v>
      </c>
      <c r="D1739" s="206" t="s">
        <v>410</v>
      </c>
      <c r="E1739" s="207">
        <v>114.63</v>
      </c>
    </row>
    <row r="1740" spans="1:5">
      <c r="A1740" s="206">
        <v>39474</v>
      </c>
      <c r="B1740" s="206" t="s">
        <v>2155</v>
      </c>
      <c r="C1740" s="206" t="s">
        <v>409</v>
      </c>
      <c r="D1740" s="206" t="s">
        <v>410</v>
      </c>
      <c r="E1740" s="207">
        <v>122.2</v>
      </c>
    </row>
    <row r="1741" spans="1:5">
      <c r="A1741" s="206">
        <v>39475</v>
      </c>
      <c r="B1741" s="206" t="s">
        <v>2156</v>
      </c>
      <c r="C1741" s="206" t="s">
        <v>409</v>
      </c>
      <c r="D1741" s="206" t="s">
        <v>410</v>
      </c>
      <c r="E1741" s="207">
        <v>138.65</v>
      </c>
    </row>
    <row r="1742" spans="1:5">
      <c r="A1742" s="206">
        <v>39476</v>
      </c>
      <c r="B1742" s="206" t="s">
        <v>2157</v>
      </c>
      <c r="C1742" s="206" t="s">
        <v>409</v>
      </c>
      <c r="D1742" s="206" t="s">
        <v>410</v>
      </c>
      <c r="E1742" s="207">
        <v>261.01</v>
      </c>
    </row>
    <row r="1743" spans="1:5">
      <c r="A1743" s="206">
        <v>39477</v>
      </c>
      <c r="B1743" s="206" t="s">
        <v>2158</v>
      </c>
      <c r="C1743" s="206" t="s">
        <v>409</v>
      </c>
      <c r="D1743" s="206" t="s">
        <v>410</v>
      </c>
      <c r="E1743" s="207">
        <v>127.89</v>
      </c>
    </row>
    <row r="1744" spans="1:5">
      <c r="A1744" s="206">
        <v>39478</v>
      </c>
      <c r="B1744" s="206" t="s">
        <v>2159</v>
      </c>
      <c r="C1744" s="206" t="s">
        <v>409</v>
      </c>
      <c r="D1744" s="206" t="s">
        <v>410</v>
      </c>
      <c r="E1744" s="207">
        <v>131.84</v>
      </c>
    </row>
    <row r="1745" spans="1:5">
      <c r="A1745" s="206">
        <v>39479</v>
      </c>
      <c r="B1745" s="206" t="s">
        <v>2160</v>
      </c>
      <c r="C1745" s="206" t="s">
        <v>409</v>
      </c>
      <c r="D1745" s="206" t="s">
        <v>410</v>
      </c>
      <c r="E1745" s="207">
        <v>155.34</v>
      </c>
    </row>
    <row r="1746" spans="1:5">
      <c r="A1746" s="206">
        <v>39480</v>
      </c>
      <c r="B1746" s="206" t="s">
        <v>2161</v>
      </c>
      <c r="C1746" s="206" t="s">
        <v>409</v>
      </c>
      <c r="D1746" s="206" t="s">
        <v>410</v>
      </c>
      <c r="E1746" s="207">
        <v>320.54000000000002</v>
      </c>
    </row>
    <row r="1747" spans="1:5">
      <c r="A1747" s="206">
        <v>39459</v>
      </c>
      <c r="B1747" s="206" t="s">
        <v>2162</v>
      </c>
      <c r="C1747" s="206" t="s">
        <v>409</v>
      </c>
      <c r="D1747" s="206" t="s">
        <v>410</v>
      </c>
      <c r="E1747" s="207">
        <v>272.06</v>
      </c>
    </row>
    <row r="1748" spans="1:5">
      <c r="A1748" s="206">
        <v>39445</v>
      </c>
      <c r="B1748" s="206" t="s">
        <v>2163</v>
      </c>
      <c r="C1748" s="206" t="s">
        <v>409</v>
      </c>
      <c r="D1748" s="206" t="s">
        <v>410</v>
      </c>
      <c r="E1748" s="207">
        <v>136.6</v>
      </c>
    </row>
    <row r="1749" spans="1:5">
      <c r="A1749" s="206">
        <v>39446</v>
      </c>
      <c r="B1749" s="206" t="s">
        <v>2164</v>
      </c>
      <c r="C1749" s="206" t="s">
        <v>409</v>
      </c>
      <c r="D1749" s="206" t="s">
        <v>410</v>
      </c>
      <c r="E1749" s="207">
        <v>139.03</v>
      </c>
    </row>
    <row r="1750" spans="1:5">
      <c r="A1750" s="206">
        <v>39447</v>
      </c>
      <c r="B1750" s="206" t="s">
        <v>2165</v>
      </c>
      <c r="C1750" s="206" t="s">
        <v>409</v>
      </c>
      <c r="D1750" s="206" t="s">
        <v>410</v>
      </c>
      <c r="E1750" s="207">
        <v>148.68</v>
      </c>
    </row>
    <row r="1751" spans="1:5">
      <c r="A1751" s="206">
        <v>39448</v>
      </c>
      <c r="B1751" s="206" t="s">
        <v>2166</v>
      </c>
      <c r="C1751" s="206" t="s">
        <v>409</v>
      </c>
      <c r="D1751" s="206" t="s">
        <v>410</v>
      </c>
      <c r="E1751" s="207">
        <v>253.52</v>
      </c>
    </row>
    <row r="1752" spans="1:5">
      <c r="A1752" s="206">
        <v>39450</v>
      </c>
      <c r="B1752" s="206" t="s">
        <v>2167</v>
      </c>
      <c r="C1752" s="206" t="s">
        <v>409</v>
      </c>
      <c r="D1752" s="206" t="s">
        <v>410</v>
      </c>
      <c r="E1752" s="207">
        <v>154.68</v>
      </c>
    </row>
    <row r="1753" spans="1:5">
      <c r="A1753" s="206">
        <v>39451</v>
      </c>
      <c r="B1753" s="206" t="s">
        <v>2168</v>
      </c>
      <c r="C1753" s="206" t="s">
        <v>409</v>
      </c>
      <c r="D1753" s="206" t="s">
        <v>410</v>
      </c>
      <c r="E1753" s="207">
        <v>168.71</v>
      </c>
    </row>
    <row r="1754" spans="1:5">
      <c r="A1754" s="206">
        <v>39452</v>
      </c>
      <c r="B1754" s="206" t="s">
        <v>2169</v>
      </c>
      <c r="C1754" s="206" t="s">
        <v>409</v>
      </c>
      <c r="D1754" s="206" t="s">
        <v>410</v>
      </c>
      <c r="E1754" s="207">
        <v>169.72</v>
      </c>
    </row>
    <row r="1755" spans="1:5">
      <c r="A1755" s="206">
        <v>39523</v>
      </c>
      <c r="B1755" s="206" t="s">
        <v>2170</v>
      </c>
      <c r="C1755" s="206" t="s">
        <v>409</v>
      </c>
      <c r="D1755" s="206" t="s">
        <v>410</v>
      </c>
      <c r="E1755" s="207">
        <v>284.02</v>
      </c>
    </row>
    <row r="1756" spans="1:5">
      <c r="A1756" s="206">
        <v>39449</v>
      </c>
      <c r="B1756" s="206" t="s">
        <v>2171</v>
      </c>
      <c r="C1756" s="206" t="s">
        <v>409</v>
      </c>
      <c r="D1756" s="206" t="s">
        <v>410</v>
      </c>
      <c r="E1756" s="207">
        <v>314.52999999999997</v>
      </c>
    </row>
    <row r="1757" spans="1:5">
      <c r="A1757" s="206">
        <v>39455</v>
      </c>
      <c r="B1757" s="206" t="s">
        <v>2172</v>
      </c>
      <c r="C1757" s="206" t="s">
        <v>409</v>
      </c>
      <c r="D1757" s="206" t="s">
        <v>410</v>
      </c>
      <c r="E1757" s="207">
        <v>155.63</v>
      </c>
    </row>
    <row r="1758" spans="1:5">
      <c r="A1758" s="206">
        <v>39456</v>
      </c>
      <c r="B1758" s="206" t="s">
        <v>2173</v>
      </c>
      <c r="C1758" s="206" t="s">
        <v>409</v>
      </c>
      <c r="D1758" s="206" t="s">
        <v>410</v>
      </c>
      <c r="E1758" s="207">
        <v>155.75</v>
      </c>
    </row>
    <row r="1759" spans="1:5">
      <c r="A1759" s="206">
        <v>39457</v>
      </c>
      <c r="B1759" s="206" t="s">
        <v>2174</v>
      </c>
      <c r="C1759" s="206" t="s">
        <v>409</v>
      </c>
      <c r="D1759" s="206" t="s">
        <v>410</v>
      </c>
      <c r="E1759" s="207">
        <v>169.79</v>
      </c>
    </row>
    <row r="1760" spans="1:5">
      <c r="A1760" s="206">
        <v>39458</v>
      </c>
      <c r="B1760" s="206" t="s">
        <v>2175</v>
      </c>
      <c r="C1760" s="206" t="s">
        <v>409</v>
      </c>
      <c r="D1760" s="206" t="s">
        <v>410</v>
      </c>
      <c r="E1760" s="207">
        <v>316.83999999999997</v>
      </c>
    </row>
    <row r="1761" spans="1:5">
      <c r="A1761" s="206">
        <v>39464</v>
      </c>
      <c r="B1761" s="206" t="s">
        <v>2176</v>
      </c>
      <c r="C1761" s="206" t="s">
        <v>409</v>
      </c>
      <c r="D1761" s="206" t="s">
        <v>410</v>
      </c>
      <c r="E1761" s="207">
        <v>509.51</v>
      </c>
    </row>
    <row r="1762" spans="1:5">
      <c r="A1762" s="206">
        <v>39460</v>
      </c>
      <c r="B1762" s="206" t="s">
        <v>2177</v>
      </c>
      <c r="C1762" s="206" t="s">
        <v>409</v>
      </c>
      <c r="D1762" s="206" t="s">
        <v>410</v>
      </c>
      <c r="E1762" s="207">
        <v>193.24</v>
      </c>
    </row>
    <row r="1763" spans="1:5">
      <c r="A1763" s="206">
        <v>39461</v>
      </c>
      <c r="B1763" s="206" t="s">
        <v>2178</v>
      </c>
      <c r="C1763" s="206" t="s">
        <v>409</v>
      </c>
      <c r="D1763" s="206" t="s">
        <v>410</v>
      </c>
      <c r="E1763" s="207">
        <v>226.44</v>
      </c>
    </row>
    <row r="1764" spans="1:5">
      <c r="A1764" s="206">
        <v>39462</v>
      </c>
      <c r="B1764" s="206" t="s">
        <v>2179</v>
      </c>
      <c r="C1764" s="206" t="s">
        <v>409</v>
      </c>
      <c r="D1764" s="206" t="s">
        <v>410</v>
      </c>
      <c r="E1764" s="207">
        <v>218.23</v>
      </c>
    </row>
    <row r="1765" spans="1:5">
      <c r="A1765" s="206">
        <v>39463</v>
      </c>
      <c r="B1765" s="206" t="s">
        <v>2180</v>
      </c>
      <c r="C1765" s="206" t="s">
        <v>409</v>
      </c>
      <c r="D1765" s="206" t="s">
        <v>410</v>
      </c>
      <c r="E1765" s="207">
        <v>505.56</v>
      </c>
    </row>
    <row r="1766" spans="1:5">
      <c r="A1766" s="206">
        <v>26039</v>
      </c>
      <c r="B1766" s="206" t="s">
        <v>2181</v>
      </c>
      <c r="C1766" s="206" t="s">
        <v>409</v>
      </c>
      <c r="D1766" s="206" t="s">
        <v>412</v>
      </c>
      <c r="E1766" s="208">
        <v>391246.87</v>
      </c>
    </row>
    <row r="1767" spans="1:5">
      <c r="A1767" s="206">
        <v>2401</v>
      </c>
      <c r="B1767" s="206" t="s">
        <v>2182</v>
      </c>
      <c r="C1767" s="206" t="s">
        <v>409</v>
      </c>
      <c r="D1767" s="206" t="s">
        <v>412</v>
      </c>
      <c r="E1767" s="208">
        <v>89991.11</v>
      </c>
    </row>
    <row r="1768" spans="1:5">
      <c r="A1768" s="206">
        <v>38870</v>
      </c>
      <c r="B1768" s="206" t="s">
        <v>2183</v>
      </c>
      <c r="C1768" s="206" t="s">
        <v>409</v>
      </c>
      <c r="D1768" s="206" t="s">
        <v>412</v>
      </c>
      <c r="E1768" s="207">
        <v>29.51</v>
      </c>
    </row>
    <row r="1769" spans="1:5">
      <c r="A1769" s="206">
        <v>38869</v>
      </c>
      <c r="B1769" s="206" t="s">
        <v>2184</v>
      </c>
      <c r="C1769" s="206" t="s">
        <v>409</v>
      </c>
      <c r="D1769" s="206" t="s">
        <v>412</v>
      </c>
      <c r="E1769" s="207">
        <v>19.91</v>
      </c>
    </row>
    <row r="1770" spans="1:5">
      <c r="A1770" s="206">
        <v>38872</v>
      </c>
      <c r="B1770" s="206" t="s">
        <v>2185</v>
      </c>
      <c r="C1770" s="206" t="s">
        <v>409</v>
      </c>
      <c r="D1770" s="206" t="s">
        <v>412</v>
      </c>
      <c r="E1770" s="207">
        <v>37.590000000000003</v>
      </c>
    </row>
    <row r="1771" spans="1:5">
      <c r="A1771" s="206">
        <v>38871</v>
      </c>
      <c r="B1771" s="206" t="s">
        <v>2186</v>
      </c>
      <c r="C1771" s="206" t="s">
        <v>409</v>
      </c>
      <c r="D1771" s="206" t="s">
        <v>412</v>
      </c>
      <c r="E1771" s="207">
        <v>25.99</v>
      </c>
    </row>
    <row r="1772" spans="1:5">
      <c r="A1772" s="206">
        <v>39283</v>
      </c>
      <c r="B1772" s="206" t="s">
        <v>2187</v>
      </c>
      <c r="C1772" s="206" t="s">
        <v>409</v>
      </c>
      <c r="D1772" s="206" t="s">
        <v>412</v>
      </c>
      <c r="E1772" s="207">
        <v>121.76</v>
      </c>
    </row>
    <row r="1773" spans="1:5">
      <c r="A1773" s="206">
        <v>39285</v>
      </c>
      <c r="B1773" s="206" t="s">
        <v>2188</v>
      </c>
      <c r="C1773" s="206" t="s">
        <v>409</v>
      </c>
      <c r="D1773" s="206" t="s">
        <v>412</v>
      </c>
      <c r="E1773" s="207">
        <v>139.16</v>
      </c>
    </row>
    <row r="1774" spans="1:5">
      <c r="A1774" s="206">
        <v>39286</v>
      </c>
      <c r="B1774" s="206" t="s">
        <v>2189</v>
      </c>
      <c r="C1774" s="206" t="s">
        <v>409</v>
      </c>
      <c r="D1774" s="206" t="s">
        <v>412</v>
      </c>
      <c r="E1774" s="207">
        <v>133.37</v>
      </c>
    </row>
    <row r="1775" spans="1:5">
      <c r="A1775" s="206">
        <v>39288</v>
      </c>
      <c r="B1775" s="206" t="s">
        <v>2190</v>
      </c>
      <c r="C1775" s="206" t="s">
        <v>409</v>
      </c>
      <c r="D1775" s="206" t="s">
        <v>412</v>
      </c>
      <c r="E1775" s="207">
        <v>162.34</v>
      </c>
    </row>
    <row r="1776" spans="1:5">
      <c r="A1776" s="206">
        <v>44476</v>
      </c>
      <c r="B1776" s="206" t="s">
        <v>2191</v>
      </c>
      <c r="C1776" s="206" t="s">
        <v>821</v>
      </c>
      <c r="D1776" s="206" t="s">
        <v>410</v>
      </c>
      <c r="E1776" s="207">
        <v>699.29</v>
      </c>
    </row>
    <row r="1777" spans="1:5">
      <c r="A1777" s="206">
        <v>10629</v>
      </c>
      <c r="B1777" s="206" t="s">
        <v>2192</v>
      </c>
      <c r="C1777" s="206" t="s">
        <v>821</v>
      </c>
      <c r="D1777" s="206" t="s">
        <v>410</v>
      </c>
      <c r="E1777" s="207">
        <v>609.72</v>
      </c>
    </row>
    <row r="1778" spans="1:5">
      <c r="A1778" s="206">
        <v>10698</v>
      </c>
      <c r="B1778" s="206" t="s">
        <v>2193</v>
      </c>
      <c r="C1778" s="206" t="s">
        <v>821</v>
      </c>
      <c r="D1778" s="206" t="s">
        <v>412</v>
      </c>
      <c r="E1778" s="207">
        <v>207.56</v>
      </c>
    </row>
    <row r="1779" spans="1:5">
      <c r="A1779" s="206">
        <v>40521</v>
      </c>
      <c r="B1779" s="206" t="s">
        <v>2194</v>
      </c>
      <c r="C1779" s="206" t="s">
        <v>409</v>
      </c>
      <c r="D1779" s="206" t="s">
        <v>410</v>
      </c>
      <c r="E1779" s="208">
        <v>140018.82</v>
      </c>
    </row>
    <row r="1780" spans="1:5">
      <c r="A1780" s="206">
        <v>2432</v>
      </c>
      <c r="B1780" s="206" t="s">
        <v>2195</v>
      </c>
      <c r="C1780" s="206" t="s">
        <v>409</v>
      </c>
      <c r="D1780" s="206" t="s">
        <v>410</v>
      </c>
      <c r="E1780" s="207">
        <v>23.26</v>
      </c>
    </row>
    <row r="1781" spans="1:5">
      <c r="A1781" s="206">
        <v>2433</v>
      </c>
      <c r="B1781" s="206" t="s">
        <v>2196</v>
      </c>
      <c r="C1781" s="206" t="s">
        <v>409</v>
      </c>
      <c r="D1781" s="206" t="s">
        <v>410</v>
      </c>
      <c r="E1781" s="207">
        <v>7.88</v>
      </c>
    </row>
    <row r="1782" spans="1:5">
      <c r="A1782" s="206">
        <v>2418</v>
      </c>
      <c r="B1782" s="206" t="s">
        <v>2197</v>
      </c>
      <c r="C1782" s="206" t="s">
        <v>409</v>
      </c>
      <c r="D1782" s="206" t="s">
        <v>417</v>
      </c>
      <c r="E1782" s="207">
        <v>10.79</v>
      </c>
    </row>
    <row r="1783" spans="1:5">
      <c r="A1783" s="206">
        <v>2420</v>
      </c>
      <c r="B1783" s="206" t="s">
        <v>2198</v>
      </c>
      <c r="C1783" s="206" t="s">
        <v>409</v>
      </c>
      <c r="D1783" s="206" t="s">
        <v>410</v>
      </c>
      <c r="E1783" s="207">
        <v>13.53</v>
      </c>
    </row>
    <row r="1784" spans="1:5">
      <c r="A1784" s="206">
        <v>11447</v>
      </c>
      <c r="B1784" s="206" t="s">
        <v>2199</v>
      </c>
      <c r="C1784" s="206" t="s">
        <v>409</v>
      </c>
      <c r="D1784" s="206" t="s">
        <v>410</v>
      </c>
      <c r="E1784" s="207">
        <v>26.74</v>
      </c>
    </row>
    <row r="1785" spans="1:5">
      <c r="A1785" s="206">
        <v>11451</v>
      </c>
      <c r="B1785" s="206" t="s">
        <v>2200</v>
      </c>
      <c r="C1785" s="206" t="s">
        <v>409</v>
      </c>
      <c r="D1785" s="206" t="s">
        <v>410</v>
      </c>
      <c r="E1785" s="207">
        <v>71.7</v>
      </c>
    </row>
    <row r="1786" spans="1:5">
      <c r="A1786" s="206">
        <v>11116</v>
      </c>
      <c r="B1786" s="206" t="s">
        <v>2201</v>
      </c>
      <c r="C1786" s="206" t="s">
        <v>409</v>
      </c>
      <c r="D1786" s="206" t="s">
        <v>410</v>
      </c>
      <c r="E1786" s="207">
        <v>885.19</v>
      </c>
    </row>
    <row r="1787" spans="1:5">
      <c r="A1787" s="206">
        <v>38411</v>
      </c>
      <c r="B1787" s="206" t="s">
        <v>2202</v>
      </c>
      <c r="C1787" s="206" t="s">
        <v>409</v>
      </c>
      <c r="D1787" s="206" t="s">
        <v>410</v>
      </c>
      <c r="E1787" s="208">
        <v>2058.29</v>
      </c>
    </row>
    <row r="1788" spans="1:5">
      <c r="A1788" s="206">
        <v>38189</v>
      </c>
      <c r="B1788" s="206" t="s">
        <v>2203</v>
      </c>
      <c r="C1788" s="206" t="s">
        <v>409</v>
      </c>
      <c r="D1788" s="206" t="s">
        <v>410</v>
      </c>
      <c r="E1788" s="207">
        <v>193.14</v>
      </c>
    </row>
    <row r="1789" spans="1:5">
      <c r="A1789" s="206">
        <v>38190</v>
      </c>
      <c r="B1789" s="206" t="s">
        <v>2204</v>
      </c>
      <c r="C1789" s="206" t="s">
        <v>409</v>
      </c>
      <c r="D1789" s="206" t="s">
        <v>410</v>
      </c>
      <c r="E1789" s="207">
        <v>406.89</v>
      </c>
    </row>
    <row r="1790" spans="1:5">
      <c r="A1790" s="206">
        <v>7608</v>
      </c>
      <c r="B1790" s="206" t="s">
        <v>2205</v>
      </c>
      <c r="C1790" s="206" t="s">
        <v>409</v>
      </c>
      <c r="D1790" s="206" t="s">
        <v>410</v>
      </c>
      <c r="E1790" s="207">
        <v>11.48</v>
      </c>
    </row>
    <row r="1791" spans="1:5">
      <c r="A1791" s="206">
        <v>1370</v>
      </c>
      <c r="B1791" s="206" t="s">
        <v>2206</v>
      </c>
      <c r="C1791" s="206" t="s">
        <v>409</v>
      </c>
      <c r="D1791" s="206" t="s">
        <v>410</v>
      </c>
      <c r="E1791" s="207">
        <v>122.42</v>
      </c>
    </row>
    <row r="1792" spans="1:5">
      <c r="A1792" s="206">
        <v>36516</v>
      </c>
      <c r="B1792" s="206" t="s">
        <v>2207</v>
      </c>
      <c r="C1792" s="206" t="s">
        <v>409</v>
      </c>
      <c r="D1792" s="206" t="s">
        <v>412</v>
      </c>
      <c r="E1792" s="208">
        <v>143280.28</v>
      </c>
    </row>
    <row r="1793" spans="1:5">
      <c r="A1793" s="206">
        <v>34777</v>
      </c>
      <c r="B1793" s="206" t="s">
        <v>2208</v>
      </c>
      <c r="C1793" s="206" t="s">
        <v>409</v>
      </c>
      <c r="D1793" s="206" t="s">
        <v>410</v>
      </c>
      <c r="E1793" s="207">
        <v>3.43</v>
      </c>
    </row>
    <row r="1794" spans="1:5">
      <c r="A1794" s="206">
        <v>7272</v>
      </c>
      <c r="B1794" s="206" t="s">
        <v>2209</v>
      </c>
      <c r="C1794" s="206" t="s">
        <v>409</v>
      </c>
      <c r="D1794" s="206" t="s">
        <v>410</v>
      </c>
      <c r="E1794" s="207">
        <v>2.89</v>
      </c>
    </row>
    <row r="1795" spans="1:5">
      <c r="A1795" s="206">
        <v>10605</v>
      </c>
      <c r="B1795" s="206" t="s">
        <v>2210</v>
      </c>
      <c r="C1795" s="206" t="s">
        <v>409</v>
      </c>
      <c r="D1795" s="206" t="s">
        <v>410</v>
      </c>
      <c r="E1795" s="207">
        <v>5.55</v>
      </c>
    </row>
    <row r="1796" spans="1:5">
      <c r="A1796" s="206">
        <v>10604</v>
      </c>
      <c r="B1796" s="206" t="s">
        <v>2211</v>
      </c>
      <c r="C1796" s="206" t="s">
        <v>409</v>
      </c>
      <c r="D1796" s="206" t="s">
        <v>410</v>
      </c>
      <c r="E1796" s="207">
        <v>12.93</v>
      </c>
    </row>
    <row r="1797" spans="1:5">
      <c r="A1797" s="206">
        <v>672</v>
      </c>
      <c r="B1797" s="206" t="s">
        <v>2212</v>
      </c>
      <c r="C1797" s="206" t="s">
        <v>409</v>
      </c>
      <c r="D1797" s="206" t="s">
        <v>410</v>
      </c>
      <c r="E1797" s="207">
        <v>17.79</v>
      </c>
    </row>
    <row r="1798" spans="1:5">
      <c r="A1798" s="206">
        <v>668</v>
      </c>
      <c r="B1798" s="206" t="s">
        <v>2213</v>
      </c>
      <c r="C1798" s="206" t="s">
        <v>409</v>
      </c>
      <c r="D1798" s="206" t="s">
        <v>410</v>
      </c>
      <c r="E1798" s="207">
        <v>21.47</v>
      </c>
    </row>
    <row r="1799" spans="1:5">
      <c r="A1799" s="206">
        <v>10578</v>
      </c>
      <c r="B1799" s="206" t="s">
        <v>2214</v>
      </c>
      <c r="C1799" s="206" t="s">
        <v>409</v>
      </c>
      <c r="D1799" s="206" t="s">
        <v>410</v>
      </c>
      <c r="E1799" s="207">
        <v>25.01</v>
      </c>
    </row>
    <row r="1800" spans="1:5">
      <c r="A1800" s="206">
        <v>666</v>
      </c>
      <c r="B1800" s="206" t="s">
        <v>2215</v>
      </c>
      <c r="C1800" s="206" t="s">
        <v>409</v>
      </c>
      <c r="D1800" s="206" t="s">
        <v>410</v>
      </c>
      <c r="E1800" s="207">
        <v>27.81</v>
      </c>
    </row>
    <row r="1801" spans="1:5">
      <c r="A1801" s="206">
        <v>665</v>
      </c>
      <c r="B1801" s="206" t="s">
        <v>2216</v>
      </c>
      <c r="C1801" s="206" t="s">
        <v>409</v>
      </c>
      <c r="D1801" s="206" t="s">
        <v>410</v>
      </c>
      <c r="E1801" s="207">
        <v>37.19</v>
      </c>
    </row>
    <row r="1802" spans="1:5">
      <c r="A1802" s="206">
        <v>10577</v>
      </c>
      <c r="B1802" s="206" t="s">
        <v>2217</v>
      </c>
      <c r="C1802" s="206" t="s">
        <v>409</v>
      </c>
      <c r="D1802" s="206" t="s">
        <v>410</v>
      </c>
      <c r="E1802" s="207">
        <v>32.99</v>
      </c>
    </row>
    <row r="1803" spans="1:5">
      <c r="A1803" s="206">
        <v>10583</v>
      </c>
      <c r="B1803" s="206" t="s">
        <v>2218</v>
      </c>
      <c r="C1803" s="206" t="s">
        <v>409</v>
      </c>
      <c r="D1803" s="206" t="s">
        <v>410</v>
      </c>
      <c r="E1803" s="207">
        <v>17.14</v>
      </c>
    </row>
    <row r="1804" spans="1:5">
      <c r="A1804" s="206">
        <v>10579</v>
      </c>
      <c r="B1804" s="206" t="s">
        <v>2219</v>
      </c>
      <c r="C1804" s="206" t="s">
        <v>409</v>
      </c>
      <c r="D1804" s="206" t="s">
        <v>410</v>
      </c>
      <c r="E1804" s="207">
        <v>29.87</v>
      </c>
    </row>
    <row r="1805" spans="1:5">
      <c r="A1805" s="206">
        <v>10582</v>
      </c>
      <c r="B1805" s="206" t="s">
        <v>2220</v>
      </c>
      <c r="C1805" s="206" t="s">
        <v>409</v>
      </c>
      <c r="D1805" s="206" t="s">
        <v>410</v>
      </c>
      <c r="E1805" s="207">
        <v>15.09</v>
      </c>
    </row>
    <row r="1806" spans="1:5">
      <c r="A1806" s="206">
        <v>2436</v>
      </c>
      <c r="B1806" s="206" t="s">
        <v>311</v>
      </c>
      <c r="C1806" s="206" t="s">
        <v>560</v>
      </c>
      <c r="D1806" s="206" t="s">
        <v>417</v>
      </c>
      <c r="E1806" s="207">
        <v>16.850000000000001</v>
      </c>
    </row>
    <row r="1807" spans="1:5">
      <c r="A1807" s="206">
        <v>40918</v>
      </c>
      <c r="B1807" s="206" t="s">
        <v>2221</v>
      </c>
      <c r="C1807" s="206" t="s">
        <v>562</v>
      </c>
      <c r="D1807" s="206" t="s">
        <v>410</v>
      </c>
      <c r="E1807" s="208">
        <v>2969.8</v>
      </c>
    </row>
    <row r="1808" spans="1:5">
      <c r="A1808" s="206">
        <v>2439</v>
      </c>
      <c r="B1808" s="206" t="s">
        <v>2222</v>
      </c>
      <c r="C1808" s="206" t="s">
        <v>560</v>
      </c>
      <c r="D1808" s="206" t="s">
        <v>410</v>
      </c>
      <c r="E1808" s="207">
        <v>16.850000000000001</v>
      </c>
    </row>
    <row r="1809" spans="1:5">
      <c r="A1809" s="206">
        <v>40923</v>
      </c>
      <c r="B1809" s="206" t="s">
        <v>2223</v>
      </c>
      <c r="C1809" s="206" t="s">
        <v>562</v>
      </c>
      <c r="D1809" s="206" t="s">
        <v>410</v>
      </c>
      <c r="E1809" s="208">
        <v>2969.8</v>
      </c>
    </row>
    <row r="1810" spans="1:5">
      <c r="A1810" s="206">
        <v>10998</v>
      </c>
      <c r="B1810" s="206" t="s">
        <v>2224</v>
      </c>
      <c r="C1810" s="206" t="s">
        <v>460</v>
      </c>
      <c r="D1810" s="206" t="s">
        <v>410</v>
      </c>
      <c r="E1810" s="207">
        <v>31.18</v>
      </c>
    </row>
    <row r="1811" spans="1:5">
      <c r="A1811" s="206">
        <v>11002</v>
      </c>
      <c r="B1811" s="206" t="s">
        <v>2225</v>
      </c>
      <c r="C1811" s="206" t="s">
        <v>460</v>
      </c>
      <c r="D1811" s="206" t="s">
        <v>410</v>
      </c>
      <c r="E1811" s="207">
        <v>28.57</v>
      </c>
    </row>
    <row r="1812" spans="1:5">
      <c r="A1812" s="206">
        <v>10999</v>
      </c>
      <c r="B1812" s="206" t="s">
        <v>2226</v>
      </c>
      <c r="C1812" s="206" t="s">
        <v>460</v>
      </c>
      <c r="D1812" s="206" t="s">
        <v>410</v>
      </c>
      <c r="E1812" s="207">
        <v>27.45</v>
      </c>
    </row>
    <row r="1813" spans="1:5">
      <c r="A1813" s="206">
        <v>10997</v>
      </c>
      <c r="B1813" s="206" t="s">
        <v>2227</v>
      </c>
      <c r="C1813" s="206" t="s">
        <v>460</v>
      </c>
      <c r="D1813" s="206" t="s">
        <v>417</v>
      </c>
      <c r="E1813" s="207">
        <v>29.75</v>
      </c>
    </row>
    <row r="1814" spans="1:5">
      <c r="A1814" s="206">
        <v>2685</v>
      </c>
      <c r="B1814" s="206" t="s">
        <v>2228</v>
      </c>
      <c r="C1814" s="206" t="s">
        <v>456</v>
      </c>
      <c r="D1814" s="206" t="s">
        <v>410</v>
      </c>
      <c r="E1814" s="207">
        <v>8.4</v>
      </c>
    </row>
    <row r="1815" spans="1:5">
      <c r="A1815" s="206">
        <v>2680</v>
      </c>
      <c r="B1815" s="206" t="s">
        <v>2229</v>
      </c>
      <c r="C1815" s="206" t="s">
        <v>456</v>
      </c>
      <c r="D1815" s="206" t="s">
        <v>410</v>
      </c>
      <c r="E1815" s="207">
        <v>12.3</v>
      </c>
    </row>
    <row r="1816" spans="1:5">
      <c r="A1816" s="206">
        <v>2684</v>
      </c>
      <c r="B1816" s="206" t="s">
        <v>2230</v>
      </c>
      <c r="C1816" s="206" t="s">
        <v>456</v>
      </c>
      <c r="D1816" s="206" t="s">
        <v>410</v>
      </c>
      <c r="E1816" s="207">
        <v>11.19</v>
      </c>
    </row>
    <row r="1817" spans="1:5">
      <c r="A1817" s="206">
        <v>2673</v>
      </c>
      <c r="B1817" s="206" t="s">
        <v>2231</v>
      </c>
      <c r="C1817" s="206" t="s">
        <v>456</v>
      </c>
      <c r="D1817" s="206" t="s">
        <v>417</v>
      </c>
      <c r="E1817" s="207">
        <v>4.32</v>
      </c>
    </row>
    <row r="1818" spans="1:5">
      <c r="A1818" s="206">
        <v>2681</v>
      </c>
      <c r="B1818" s="206" t="s">
        <v>2232</v>
      </c>
      <c r="C1818" s="206" t="s">
        <v>456</v>
      </c>
      <c r="D1818" s="206" t="s">
        <v>410</v>
      </c>
      <c r="E1818" s="207">
        <v>20.100000000000001</v>
      </c>
    </row>
    <row r="1819" spans="1:5">
      <c r="A1819" s="206">
        <v>2682</v>
      </c>
      <c r="B1819" s="206" t="s">
        <v>2233</v>
      </c>
      <c r="C1819" s="206" t="s">
        <v>456</v>
      </c>
      <c r="D1819" s="206" t="s">
        <v>410</v>
      </c>
      <c r="E1819" s="207">
        <v>29.33</v>
      </c>
    </row>
    <row r="1820" spans="1:5">
      <c r="A1820" s="206">
        <v>2686</v>
      </c>
      <c r="B1820" s="206" t="s">
        <v>2234</v>
      </c>
      <c r="C1820" s="206" t="s">
        <v>456</v>
      </c>
      <c r="D1820" s="206" t="s">
        <v>410</v>
      </c>
      <c r="E1820" s="207">
        <v>36.78</v>
      </c>
    </row>
    <row r="1821" spans="1:5">
      <c r="A1821" s="206">
        <v>2674</v>
      </c>
      <c r="B1821" s="206" t="s">
        <v>2235</v>
      </c>
      <c r="C1821" s="206" t="s">
        <v>456</v>
      </c>
      <c r="D1821" s="206" t="s">
        <v>410</v>
      </c>
      <c r="E1821" s="207">
        <v>5.38</v>
      </c>
    </row>
    <row r="1822" spans="1:5">
      <c r="A1822" s="206">
        <v>2683</v>
      </c>
      <c r="B1822" s="206" t="s">
        <v>2236</v>
      </c>
      <c r="C1822" s="206" t="s">
        <v>456</v>
      </c>
      <c r="D1822" s="206" t="s">
        <v>410</v>
      </c>
      <c r="E1822" s="207">
        <v>57.95</v>
      </c>
    </row>
    <row r="1823" spans="1:5">
      <c r="A1823" s="206">
        <v>2676</v>
      </c>
      <c r="B1823" s="206" t="s">
        <v>2237</v>
      </c>
      <c r="C1823" s="206" t="s">
        <v>456</v>
      </c>
      <c r="D1823" s="206" t="s">
        <v>410</v>
      </c>
      <c r="E1823" s="207">
        <v>2.5099999999999998</v>
      </c>
    </row>
    <row r="1824" spans="1:5">
      <c r="A1824" s="206">
        <v>2678</v>
      </c>
      <c r="B1824" s="206" t="s">
        <v>2238</v>
      </c>
      <c r="C1824" s="206" t="s">
        <v>456</v>
      </c>
      <c r="D1824" s="206" t="s">
        <v>410</v>
      </c>
      <c r="E1824" s="207">
        <v>3.14</v>
      </c>
    </row>
    <row r="1825" spans="1:5">
      <c r="A1825" s="206">
        <v>2679</v>
      </c>
      <c r="B1825" s="206" t="s">
        <v>2239</v>
      </c>
      <c r="C1825" s="206" t="s">
        <v>456</v>
      </c>
      <c r="D1825" s="206" t="s">
        <v>410</v>
      </c>
      <c r="E1825" s="207">
        <v>4.8499999999999996</v>
      </c>
    </row>
    <row r="1826" spans="1:5">
      <c r="A1826" s="206">
        <v>12070</v>
      </c>
      <c r="B1826" s="206" t="s">
        <v>2240</v>
      </c>
      <c r="C1826" s="206" t="s">
        <v>456</v>
      </c>
      <c r="D1826" s="206" t="s">
        <v>410</v>
      </c>
      <c r="E1826" s="207">
        <v>6.75</v>
      </c>
    </row>
    <row r="1827" spans="1:5">
      <c r="A1827" s="206">
        <v>2675</v>
      </c>
      <c r="B1827" s="206" t="s">
        <v>2241</v>
      </c>
      <c r="C1827" s="206" t="s">
        <v>456</v>
      </c>
      <c r="D1827" s="206" t="s">
        <v>410</v>
      </c>
      <c r="E1827" s="207">
        <v>8.77</v>
      </c>
    </row>
    <row r="1828" spans="1:5">
      <c r="A1828" s="206">
        <v>12067</v>
      </c>
      <c r="B1828" s="206" t="s">
        <v>2242</v>
      </c>
      <c r="C1828" s="206" t="s">
        <v>456</v>
      </c>
      <c r="D1828" s="206" t="s">
        <v>410</v>
      </c>
      <c r="E1828" s="207">
        <v>11.9</v>
      </c>
    </row>
    <row r="1829" spans="1:5">
      <c r="A1829" s="206">
        <v>21136</v>
      </c>
      <c r="B1829" s="206" t="s">
        <v>2243</v>
      </c>
      <c r="C1829" s="206" t="s">
        <v>456</v>
      </c>
      <c r="D1829" s="206" t="s">
        <v>410</v>
      </c>
      <c r="E1829" s="207">
        <v>13.52</v>
      </c>
    </row>
    <row r="1830" spans="1:5">
      <c r="A1830" s="206">
        <v>21128</v>
      </c>
      <c r="B1830" s="206" t="s">
        <v>2244</v>
      </c>
      <c r="C1830" s="206" t="s">
        <v>456</v>
      </c>
      <c r="D1830" s="206" t="s">
        <v>417</v>
      </c>
      <c r="E1830" s="207">
        <v>10.46</v>
      </c>
    </row>
    <row r="1831" spans="1:5">
      <c r="A1831" s="206">
        <v>21130</v>
      </c>
      <c r="B1831" s="206" t="s">
        <v>2245</v>
      </c>
      <c r="C1831" s="206" t="s">
        <v>456</v>
      </c>
      <c r="D1831" s="206" t="s">
        <v>410</v>
      </c>
      <c r="E1831" s="207">
        <v>26.42</v>
      </c>
    </row>
    <row r="1832" spans="1:5">
      <c r="A1832" s="206">
        <v>21135</v>
      </c>
      <c r="B1832" s="206" t="s">
        <v>2246</v>
      </c>
      <c r="C1832" s="206" t="s">
        <v>456</v>
      </c>
      <c r="D1832" s="206" t="s">
        <v>410</v>
      </c>
      <c r="E1832" s="207">
        <v>26.01</v>
      </c>
    </row>
    <row r="1833" spans="1:5">
      <c r="A1833" s="206">
        <v>40401</v>
      </c>
      <c r="B1833" s="206" t="s">
        <v>2247</v>
      </c>
      <c r="C1833" s="206" t="s">
        <v>456</v>
      </c>
      <c r="D1833" s="206" t="s">
        <v>410</v>
      </c>
      <c r="E1833" s="207">
        <v>3.02</v>
      </c>
    </row>
    <row r="1834" spans="1:5">
      <c r="A1834" s="206">
        <v>40402</v>
      </c>
      <c r="B1834" s="206" t="s">
        <v>2248</v>
      </c>
      <c r="C1834" s="206" t="s">
        <v>456</v>
      </c>
      <c r="D1834" s="206" t="s">
        <v>410</v>
      </c>
      <c r="E1834" s="207">
        <v>3.87</v>
      </c>
    </row>
    <row r="1835" spans="1:5">
      <c r="A1835" s="206">
        <v>40400</v>
      </c>
      <c r="B1835" s="206" t="s">
        <v>2249</v>
      </c>
      <c r="C1835" s="206" t="s">
        <v>456</v>
      </c>
      <c r="D1835" s="206" t="s">
        <v>410</v>
      </c>
      <c r="E1835" s="207">
        <v>2.0499999999999998</v>
      </c>
    </row>
    <row r="1836" spans="1:5">
      <c r="A1836" s="206">
        <v>2504</v>
      </c>
      <c r="B1836" s="206" t="s">
        <v>2250</v>
      </c>
      <c r="C1836" s="206" t="s">
        <v>456</v>
      </c>
      <c r="D1836" s="206" t="s">
        <v>410</v>
      </c>
      <c r="E1836" s="207">
        <v>11.6</v>
      </c>
    </row>
    <row r="1837" spans="1:5">
      <c r="A1837" s="206">
        <v>2501</v>
      </c>
      <c r="B1837" s="206" t="s">
        <v>2251</v>
      </c>
      <c r="C1837" s="206" t="s">
        <v>456</v>
      </c>
      <c r="D1837" s="206" t="s">
        <v>410</v>
      </c>
      <c r="E1837" s="207">
        <v>15.22</v>
      </c>
    </row>
    <row r="1838" spans="1:5">
      <c r="A1838" s="206">
        <v>2502</v>
      </c>
      <c r="B1838" s="206" t="s">
        <v>2252</v>
      </c>
      <c r="C1838" s="206" t="s">
        <v>456</v>
      </c>
      <c r="D1838" s="206" t="s">
        <v>410</v>
      </c>
      <c r="E1838" s="207">
        <v>22.96</v>
      </c>
    </row>
    <row r="1839" spans="1:5">
      <c r="A1839" s="206">
        <v>2503</v>
      </c>
      <c r="B1839" s="206" t="s">
        <v>2253</v>
      </c>
      <c r="C1839" s="206" t="s">
        <v>456</v>
      </c>
      <c r="D1839" s="206" t="s">
        <v>410</v>
      </c>
      <c r="E1839" s="207">
        <v>29.56</v>
      </c>
    </row>
    <row r="1840" spans="1:5">
      <c r="A1840" s="206">
        <v>2500</v>
      </c>
      <c r="B1840" s="206" t="s">
        <v>2254</v>
      </c>
      <c r="C1840" s="206" t="s">
        <v>456</v>
      </c>
      <c r="D1840" s="206" t="s">
        <v>410</v>
      </c>
      <c r="E1840" s="207">
        <v>39.369999999999997</v>
      </c>
    </row>
    <row r="1841" spans="1:5">
      <c r="A1841" s="206">
        <v>2505</v>
      </c>
      <c r="B1841" s="206" t="s">
        <v>2255</v>
      </c>
      <c r="C1841" s="206" t="s">
        <v>456</v>
      </c>
      <c r="D1841" s="206" t="s">
        <v>410</v>
      </c>
      <c r="E1841" s="207">
        <v>61.35</v>
      </c>
    </row>
    <row r="1842" spans="1:5">
      <c r="A1842" s="206">
        <v>12056</v>
      </c>
      <c r="B1842" s="206" t="s">
        <v>2256</v>
      </c>
      <c r="C1842" s="206" t="s">
        <v>456</v>
      </c>
      <c r="D1842" s="206" t="s">
        <v>410</v>
      </c>
      <c r="E1842" s="207">
        <v>24.79</v>
      </c>
    </row>
    <row r="1843" spans="1:5">
      <c r="A1843" s="206">
        <v>12057</v>
      </c>
      <c r="B1843" s="206" t="s">
        <v>2257</v>
      </c>
      <c r="C1843" s="206" t="s">
        <v>456</v>
      </c>
      <c r="D1843" s="206" t="s">
        <v>410</v>
      </c>
      <c r="E1843" s="207">
        <v>21.06</v>
      </c>
    </row>
    <row r="1844" spans="1:5">
      <c r="A1844" s="206">
        <v>12059</v>
      </c>
      <c r="B1844" s="206" t="s">
        <v>2258</v>
      </c>
      <c r="C1844" s="206" t="s">
        <v>456</v>
      </c>
      <c r="D1844" s="206" t="s">
        <v>410</v>
      </c>
      <c r="E1844" s="207">
        <v>7.39</v>
      </c>
    </row>
    <row r="1845" spans="1:5">
      <c r="A1845" s="206">
        <v>12058</v>
      </c>
      <c r="B1845" s="206" t="s">
        <v>2259</v>
      </c>
      <c r="C1845" s="206" t="s">
        <v>456</v>
      </c>
      <c r="D1845" s="206" t="s">
        <v>410</v>
      </c>
      <c r="E1845" s="207">
        <v>13.12</v>
      </c>
    </row>
    <row r="1846" spans="1:5">
      <c r="A1846" s="206">
        <v>12060</v>
      </c>
      <c r="B1846" s="206" t="s">
        <v>2260</v>
      </c>
      <c r="C1846" s="206" t="s">
        <v>456</v>
      </c>
      <c r="D1846" s="206" t="s">
        <v>410</v>
      </c>
      <c r="E1846" s="207">
        <v>54.71</v>
      </c>
    </row>
    <row r="1847" spans="1:5">
      <c r="A1847" s="206">
        <v>12061</v>
      </c>
      <c r="B1847" s="206" t="s">
        <v>2261</v>
      </c>
      <c r="C1847" s="206" t="s">
        <v>456</v>
      </c>
      <c r="D1847" s="206" t="s">
        <v>410</v>
      </c>
      <c r="E1847" s="207">
        <v>33.409999999999997</v>
      </c>
    </row>
    <row r="1848" spans="1:5">
      <c r="A1848" s="206">
        <v>12062</v>
      </c>
      <c r="B1848" s="206" t="s">
        <v>2262</v>
      </c>
      <c r="C1848" s="206" t="s">
        <v>456</v>
      </c>
      <c r="D1848" s="206" t="s">
        <v>410</v>
      </c>
      <c r="E1848" s="207">
        <v>61.61</v>
      </c>
    </row>
    <row r="1849" spans="1:5">
      <c r="A1849" s="206">
        <v>21137</v>
      </c>
      <c r="B1849" s="206" t="s">
        <v>2263</v>
      </c>
      <c r="C1849" s="206" t="s">
        <v>456</v>
      </c>
      <c r="D1849" s="206" t="s">
        <v>410</v>
      </c>
      <c r="E1849" s="207">
        <v>10.7</v>
      </c>
    </row>
    <row r="1850" spans="1:5">
      <c r="A1850" s="206">
        <v>2687</v>
      </c>
      <c r="B1850" s="206" t="s">
        <v>2264</v>
      </c>
      <c r="C1850" s="206" t="s">
        <v>456</v>
      </c>
      <c r="D1850" s="206" t="s">
        <v>410</v>
      </c>
      <c r="E1850" s="207">
        <v>2.19</v>
      </c>
    </row>
    <row r="1851" spans="1:5">
      <c r="A1851" s="206">
        <v>2689</v>
      </c>
      <c r="B1851" s="206" t="s">
        <v>2265</v>
      </c>
      <c r="C1851" s="206" t="s">
        <v>456</v>
      </c>
      <c r="D1851" s="206" t="s">
        <v>410</v>
      </c>
      <c r="E1851" s="207">
        <v>2.61</v>
      </c>
    </row>
    <row r="1852" spans="1:5">
      <c r="A1852" s="206">
        <v>2688</v>
      </c>
      <c r="B1852" s="206" t="s">
        <v>2266</v>
      </c>
      <c r="C1852" s="206" t="s">
        <v>456</v>
      </c>
      <c r="D1852" s="206" t="s">
        <v>410</v>
      </c>
      <c r="E1852" s="207">
        <v>2.83</v>
      </c>
    </row>
    <row r="1853" spans="1:5">
      <c r="A1853" s="206">
        <v>2690</v>
      </c>
      <c r="B1853" s="206" t="s">
        <v>2267</v>
      </c>
      <c r="C1853" s="206" t="s">
        <v>456</v>
      </c>
      <c r="D1853" s="206" t="s">
        <v>410</v>
      </c>
      <c r="E1853" s="207">
        <v>4.84</v>
      </c>
    </row>
    <row r="1854" spans="1:5">
      <c r="A1854" s="206">
        <v>39243</v>
      </c>
      <c r="B1854" s="206" t="s">
        <v>2268</v>
      </c>
      <c r="C1854" s="206" t="s">
        <v>456</v>
      </c>
      <c r="D1854" s="206" t="s">
        <v>410</v>
      </c>
      <c r="E1854" s="207">
        <v>3.19</v>
      </c>
    </row>
    <row r="1855" spans="1:5">
      <c r="A1855" s="206">
        <v>39244</v>
      </c>
      <c r="B1855" s="206" t="s">
        <v>2269</v>
      </c>
      <c r="C1855" s="206" t="s">
        <v>456</v>
      </c>
      <c r="D1855" s="206" t="s">
        <v>410</v>
      </c>
      <c r="E1855" s="207">
        <v>4.3099999999999996</v>
      </c>
    </row>
    <row r="1856" spans="1:5">
      <c r="A1856" s="206">
        <v>39245</v>
      </c>
      <c r="B1856" s="206" t="s">
        <v>2270</v>
      </c>
      <c r="C1856" s="206" t="s">
        <v>456</v>
      </c>
      <c r="D1856" s="206" t="s">
        <v>410</v>
      </c>
      <c r="E1856" s="207">
        <v>8.2899999999999991</v>
      </c>
    </row>
    <row r="1857" spans="1:5">
      <c r="A1857" s="206">
        <v>39254</v>
      </c>
      <c r="B1857" s="206" t="s">
        <v>2271</v>
      </c>
      <c r="C1857" s="206" t="s">
        <v>456</v>
      </c>
      <c r="D1857" s="206" t="s">
        <v>410</v>
      </c>
      <c r="E1857" s="207">
        <v>12.41</v>
      </c>
    </row>
    <row r="1858" spans="1:5">
      <c r="A1858" s="206">
        <v>39255</v>
      </c>
      <c r="B1858" s="206" t="s">
        <v>2272</v>
      </c>
      <c r="C1858" s="206" t="s">
        <v>456</v>
      </c>
      <c r="D1858" s="206" t="s">
        <v>410</v>
      </c>
      <c r="E1858" s="207">
        <v>22.96</v>
      </c>
    </row>
    <row r="1859" spans="1:5">
      <c r="A1859" s="206">
        <v>39253</v>
      </c>
      <c r="B1859" s="206" t="s">
        <v>2273</v>
      </c>
      <c r="C1859" s="206" t="s">
        <v>456</v>
      </c>
      <c r="D1859" s="206" t="s">
        <v>410</v>
      </c>
      <c r="E1859" s="207">
        <v>15.81</v>
      </c>
    </row>
    <row r="1860" spans="1:5">
      <c r="A1860" s="206">
        <v>39246</v>
      </c>
      <c r="B1860" s="206" t="s">
        <v>2274</v>
      </c>
      <c r="C1860" s="206" t="s">
        <v>456</v>
      </c>
      <c r="D1860" s="206" t="s">
        <v>410</v>
      </c>
      <c r="E1860" s="207">
        <v>5.24</v>
      </c>
    </row>
    <row r="1861" spans="1:5">
      <c r="A1861" s="206">
        <v>39247</v>
      </c>
      <c r="B1861" s="206" t="s">
        <v>2275</v>
      </c>
      <c r="C1861" s="206" t="s">
        <v>456</v>
      </c>
      <c r="D1861" s="206" t="s">
        <v>410</v>
      </c>
      <c r="E1861" s="207">
        <v>4.57</v>
      </c>
    </row>
    <row r="1862" spans="1:5">
      <c r="A1862" s="206">
        <v>2446</v>
      </c>
      <c r="B1862" s="206" t="s">
        <v>2276</v>
      </c>
      <c r="C1862" s="206" t="s">
        <v>456</v>
      </c>
      <c r="D1862" s="206" t="s">
        <v>417</v>
      </c>
      <c r="E1862" s="207">
        <v>7.53</v>
      </c>
    </row>
    <row r="1863" spans="1:5">
      <c r="A1863" s="206">
        <v>2442</v>
      </c>
      <c r="B1863" s="206" t="s">
        <v>2277</v>
      </c>
      <c r="C1863" s="206" t="s">
        <v>456</v>
      </c>
      <c r="D1863" s="206" t="s">
        <v>410</v>
      </c>
      <c r="E1863" s="207">
        <v>10.55</v>
      </c>
    </row>
    <row r="1864" spans="1:5">
      <c r="A1864" s="206">
        <v>39248</v>
      </c>
      <c r="B1864" s="206" t="s">
        <v>2278</v>
      </c>
      <c r="C1864" s="206" t="s">
        <v>456</v>
      </c>
      <c r="D1864" s="206" t="s">
        <v>410</v>
      </c>
      <c r="E1864" s="207">
        <v>14.7</v>
      </c>
    </row>
    <row r="1865" spans="1:5">
      <c r="A1865" s="206">
        <v>2438</v>
      </c>
      <c r="B1865" s="206" t="s">
        <v>2279</v>
      </c>
      <c r="C1865" s="206" t="s">
        <v>560</v>
      </c>
      <c r="D1865" s="206" t="s">
        <v>410</v>
      </c>
      <c r="E1865" s="207">
        <v>21.86</v>
      </c>
    </row>
    <row r="1866" spans="1:5">
      <c r="A1866" s="206">
        <v>40922</v>
      </c>
      <c r="B1866" s="206" t="s">
        <v>2280</v>
      </c>
      <c r="C1866" s="206" t="s">
        <v>562</v>
      </c>
      <c r="D1866" s="206" t="s">
        <v>410</v>
      </c>
      <c r="E1866" s="208">
        <v>3855.35</v>
      </c>
    </row>
    <row r="1867" spans="1:5">
      <c r="A1867" s="206">
        <v>36486</v>
      </c>
      <c r="B1867" s="206" t="s">
        <v>2281</v>
      </c>
      <c r="C1867" s="206" t="s">
        <v>409</v>
      </c>
      <c r="D1867" s="206" t="s">
        <v>412</v>
      </c>
      <c r="E1867" s="208">
        <v>68406.98</v>
      </c>
    </row>
    <row r="1868" spans="1:5">
      <c r="A1868" s="206">
        <v>37777</v>
      </c>
      <c r="B1868" s="206" t="s">
        <v>2282</v>
      </c>
      <c r="C1868" s="206" t="s">
        <v>409</v>
      </c>
      <c r="D1868" s="206" t="s">
        <v>412</v>
      </c>
      <c r="E1868" s="208">
        <v>322058.73</v>
      </c>
    </row>
    <row r="1869" spans="1:5">
      <c r="A1869" s="206">
        <v>12624</v>
      </c>
      <c r="B1869" s="206" t="s">
        <v>2283</v>
      </c>
      <c r="C1869" s="206" t="s">
        <v>409</v>
      </c>
      <c r="D1869" s="206" t="s">
        <v>410</v>
      </c>
      <c r="E1869" s="207">
        <v>35.82</v>
      </c>
    </row>
    <row r="1870" spans="1:5">
      <c r="A1870" s="206">
        <v>517</v>
      </c>
      <c r="B1870" s="206" t="s">
        <v>2284</v>
      </c>
      <c r="C1870" s="206" t="s">
        <v>462</v>
      </c>
      <c r="D1870" s="206" t="s">
        <v>410</v>
      </c>
      <c r="E1870" s="207">
        <v>15.08</v>
      </c>
    </row>
    <row r="1871" spans="1:5">
      <c r="A1871" s="206">
        <v>37534</v>
      </c>
      <c r="B1871" s="206" t="s">
        <v>2285</v>
      </c>
      <c r="C1871" s="206" t="s">
        <v>460</v>
      </c>
      <c r="D1871" s="206" t="s">
        <v>412</v>
      </c>
      <c r="E1871" s="207">
        <v>18</v>
      </c>
    </row>
    <row r="1872" spans="1:5">
      <c r="A1872" s="206">
        <v>37535</v>
      </c>
      <c r="B1872" s="206" t="s">
        <v>2286</v>
      </c>
      <c r="C1872" s="206" t="s">
        <v>460</v>
      </c>
      <c r="D1872" s="206" t="s">
        <v>412</v>
      </c>
      <c r="E1872" s="207">
        <v>18</v>
      </c>
    </row>
    <row r="1873" spans="1:5">
      <c r="A1873" s="206">
        <v>37533</v>
      </c>
      <c r="B1873" s="206" t="s">
        <v>2287</v>
      </c>
      <c r="C1873" s="206" t="s">
        <v>460</v>
      </c>
      <c r="D1873" s="206" t="s">
        <v>412</v>
      </c>
      <c r="E1873" s="207">
        <v>18</v>
      </c>
    </row>
    <row r="1874" spans="1:5">
      <c r="A1874" s="206">
        <v>37537</v>
      </c>
      <c r="B1874" s="206" t="s">
        <v>2288</v>
      </c>
      <c r="C1874" s="206" t="s">
        <v>460</v>
      </c>
      <c r="D1874" s="206" t="s">
        <v>412</v>
      </c>
      <c r="E1874" s="207">
        <v>13.62</v>
      </c>
    </row>
    <row r="1875" spans="1:5">
      <c r="A1875" s="206">
        <v>37536</v>
      </c>
      <c r="B1875" s="206" t="s">
        <v>2289</v>
      </c>
      <c r="C1875" s="206" t="s">
        <v>460</v>
      </c>
      <c r="D1875" s="206" t="s">
        <v>412</v>
      </c>
      <c r="E1875" s="207">
        <v>13.62</v>
      </c>
    </row>
    <row r="1876" spans="1:5">
      <c r="A1876" s="206">
        <v>37532</v>
      </c>
      <c r="B1876" s="206" t="s">
        <v>2290</v>
      </c>
      <c r="C1876" s="206" t="s">
        <v>460</v>
      </c>
      <c r="D1876" s="206" t="s">
        <v>412</v>
      </c>
      <c r="E1876" s="207">
        <v>13.62</v>
      </c>
    </row>
    <row r="1877" spans="1:5">
      <c r="A1877" s="206">
        <v>2696</v>
      </c>
      <c r="B1877" s="206" t="s">
        <v>2291</v>
      </c>
      <c r="C1877" s="206" t="s">
        <v>560</v>
      </c>
      <c r="D1877" s="206" t="s">
        <v>417</v>
      </c>
      <c r="E1877" s="207">
        <v>16.850000000000001</v>
      </c>
    </row>
    <row r="1878" spans="1:5">
      <c r="A1878" s="206">
        <v>40928</v>
      </c>
      <c r="B1878" s="206" t="s">
        <v>2292</v>
      </c>
      <c r="C1878" s="206" t="s">
        <v>562</v>
      </c>
      <c r="D1878" s="206" t="s">
        <v>410</v>
      </c>
      <c r="E1878" s="208">
        <v>2969.8</v>
      </c>
    </row>
    <row r="1879" spans="1:5">
      <c r="A1879" s="206">
        <v>4083</v>
      </c>
      <c r="B1879" s="206" t="s">
        <v>2293</v>
      </c>
      <c r="C1879" s="206" t="s">
        <v>560</v>
      </c>
      <c r="D1879" s="206" t="s">
        <v>417</v>
      </c>
      <c r="E1879" s="207">
        <v>21.79</v>
      </c>
    </row>
    <row r="1880" spans="1:5">
      <c r="A1880" s="206">
        <v>40818</v>
      </c>
      <c r="B1880" s="206" t="s">
        <v>2294</v>
      </c>
      <c r="C1880" s="206" t="s">
        <v>562</v>
      </c>
      <c r="D1880" s="206" t="s">
        <v>410</v>
      </c>
      <c r="E1880" s="208">
        <v>3841.02</v>
      </c>
    </row>
    <row r="1881" spans="1:5">
      <c r="A1881" s="206">
        <v>43146</v>
      </c>
      <c r="B1881" s="206" t="s">
        <v>2295</v>
      </c>
      <c r="C1881" s="206" t="s">
        <v>460</v>
      </c>
      <c r="D1881" s="206" t="s">
        <v>410</v>
      </c>
      <c r="E1881" s="207">
        <v>9.98</v>
      </c>
    </row>
    <row r="1882" spans="1:5">
      <c r="A1882" s="206">
        <v>2705</v>
      </c>
      <c r="B1882" s="206" t="s">
        <v>2296</v>
      </c>
      <c r="C1882" s="206" t="s">
        <v>2297</v>
      </c>
      <c r="D1882" s="206" t="s">
        <v>410</v>
      </c>
      <c r="E1882" s="207">
        <v>1.1499999999999999</v>
      </c>
    </row>
    <row r="1883" spans="1:5">
      <c r="A1883" s="206">
        <v>14250</v>
      </c>
      <c r="B1883" s="206" t="s">
        <v>2298</v>
      </c>
      <c r="C1883" s="206" t="s">
        <v>2297</v>
      </c>
      <c r="D1883" s="206" t="s">
        <v>417</v>
      </c>
      <c r="E1883" s="207">
        <v>1.17</v>
      </c>
    </row>
    <row r="1884" spans="1:5">
      <c r="A1884" s="206">
        <v>11683</v>
      </c>
      <c r="B1884" s="206" t="s">
        <v>2299</v>
      </c>
      <c r="C1884" s="206" t="s">
        <v>409</v>
      </c>
      <c r="D1884" s="206" t="s">
        <v>410</v>
      </c>
      <c r="E1884" s="207">
        <v>45.92</v>
      </c>
    </row>
    <row r="1885" spans="1:5">
      <c r="A1885" s="206">
        <v>11684</v>
      </c>
      <c r="B1885" s="206" t="s">
        <v>2300</v>
      </c>
      <c r="C1885" s="206" t="s">
        <v>409</v>
      </c>
      <c r="D1885" s="206" t="s">
        <v>410</v>
      </c>
      <c r="E1885" s="207">
        <v>50.26</v>
      </c>
    </row>
    <row r="1886" spans="1:5">
      <c r="A1886" s="206">
        <v>6141</v>
      </c>
      <c r="B1886" s="206" t="s">
        <v>2301</v>
      </c>
      <c r="C1886" s="206" t="s">
        <v>409</v>
      </c>
      <c r="D1886" s="206" t="s">
        <v>410</v>
      </c>
      <c r="E1886" s="207">
        <v>7.86</v>
      </c>
    </row>
    <row r="1887" spans="1:5">
      <c r="A1887" s="206">
        <v>11681</v>
      </c>
      <c r="B1887" s="206" t="s">
        <v>2302</v>
      </c>
      <c r="C1887" s="206" t="s">
        <v>409</v>
      </c>
      <c r="D1887" s="206" t="s">
        <v>410</v>
      </c>
      <c r="E1887" s="207">
        <v>9.91</v>
      </c>
    </row>
    <row r="1888" spans="1:5">
      <c r="A1888" s="206">
        <v>2706</v>
      </c>
      <c r="B1888" s="206" t="s">
        <v>2303</v>
      </c>
      <c r="C1888" s="206" t="s">
        <v>560</v>
      </c>
      <c r="D1888" s="206" t="s">
        <v>417</v>
      </c>
      <c r="E1888" s="207">
        <v>92.01</v>
      </c>
    </row>
    <row r="1889" spans="1:5">
      <c r="A1889" s="206">
        <v>40811</v>
      </c>
      <c r="B1889" s="206" t="s">
        <v>2304</v>
      </c>
      <c r="C1889" s="206" t="s">
        <v>562</v>
      </c>
      <c r="D1889" s="206" t="s">
        <v>410</v>
      </c>
      <c r="E1889" s="208">
        <v>16216.26</v>
      </c>
    </row>
    <row r="1890" spans="1:5">
      <c r="A1890" s="206">
        <v>2707</v>
      </c>
      <c r="B1890" s="206" t="s">
        <v>2305</v>
      </c>
      <c r="C1890" s="206" t="s">
        <v>560</v>
      </c>
      <c r="D1890" s="206" t="s">
        <v>410</v>
      </c>
      <c r="E1890" s="207">
        <v>104.71</v>
      </c>
    </row>
    <row r="1891" spans="1:5">
      <c r="A1891" s="206">
        <v>40813</v>
      </c>
      <c r="B1891" s="206" t="s">
        <v>2306</v>
      </c>
      <c r="C1891" s="206" t="s">
        <v>562</v>
      </c>
      <c r="D1891" s="206" t="s">
        <v>410</v>
      </c>
      <c r="E1891" s="208">
        <v>18457.439999999999</v>
      </c>
    </row>
    <row r="1892" spans="1:5">
      <c r="A1892" s="206">
        <v>2708</v>
      </c>
      <c r="B1892" s="206" t="s">
        <v>2307</v>
      </c>
      <c r="C1892" s="206" t="s">
        <v>560</v>
      </c>
      <c r="D1892" s="206" t="s">
        <v>410</v>
      </c>
      <c r="E1892" s="207">
        <v>143.16</v>
      </c>
    </row>
    <row r="1893" spans="1:5">
      <c r="A1893" s="206">
        <v>40814</v>
      </c>
      <c r="B1893" s="206" t="s">
        <v>2308</v>
      </c>
      <c r="C1893" s="206" t="s">
        <v>562</v>
      </c>
      <c r="D1893" s="206" t="s">
        <v>410</v>
      </c>
      <c r="E1893" s="208">
        <v>25230.83</v>
      </c>
    </row>
    <row r="1894" spans="1:5">
      <c r="A1894" s="206">
        <v>34779</v>
      </c>
      <c r="B1894" s="206" t="s">
        <v>2309</v>
      </c>
      <c r="C1894" s="206" t="s">
        <v>560</v>
      </c>
      <c r="D1894" s="206" t="s">
        <v>410</v>
      </c>
      <c r="E1894" s="207">
        <v>93.34</v>
      </c>
    </row>
    <row r="1895" spans="1:5">
      <c r="A1895" s="206">
        <v>40936</v>
      </c>
      <c r="B1895" s="206" t="s">
        <v>2310</v>
      </c>
      <c r="C1895" s="206" t="s">
        <v>562</v>
      </c>
      <c r="D1895" s="206" t="s">
        <v>410</v>
      </c>
      <c r="E1895" s="208">
        <v>16452.830000000002</v>
      </c>
    </row>
    <row r="1896" spans="1:5">
      <c r="A1896" s="206">
        <v>34780</v>
      </c>
      <c r="B1896" s="206" t="s">
        <v>2311</v>
      </c>
      <c r="C1896" s="206" t="s">
        <v>560</v>
      </c>
      <c r="D1896" s="206" t="s">
        <v>410</v>
      </c>
      <c r="E1896" s="207">
        <v>105.31</v>
      </c>
    </row>
    <row r="1897" spans="1:5">
      <c r="A1897" s="206">
        <v>40937</v>
      </c>
      <c r="B1897" s="206" t="s">
        <v>2312</v>
      </c>
      <c r="C1897" s="206" t="s">
        <v>562</v>
      </c>
      <c r="D1897" s="206" t="s">
        <v>410</v>
      </c>
      <c r="E1897" s="208">
        <v>18562.04</v>
      </c>
    </row>
    <row r="1898" spans="1:5">
      <c r="A1898" s="206">
        <v>34782</v>
      </c>
      <c r="B1898" s="206" t="s">
        <v>2313</v>
      </c>
      <c r="C1898" s="206" t="s">
        <v>560</v>
      </c>
      <c r="D1898" s="206" t="s">
        <v>410</v>
      </c>
      <c r="E1898" s="207">
        <v>144.33000000000001</v>
      </c>
    </row>
    <row r="1899" spans="1:5">
      <c r="A1899" s="206">
        <v>40938</v>
      </c>
      <c r="B1899" s="206" t="s">
        <v>2314</v>
      </c>
      <c r="C1899" s="206" t="s">
        <v>562</v>
      </c>
      <c r="D1899" s="206" t="s">
        <v>410</v>
      </c>
      <c r="E1899" s="208">
        <v>25437.51</v>
      </c>
    </row>
    <row r="1900" spans="1:5">
      <c r="A1900" s="206">
        <v>34783</v>
      </c>
      <c r="B1900" s="206" t="s">
        <v>2315</v>
      </c>
      <c r="C1900" s="206" t="s">
        <v>560</v>
      </c>
      <c r="D1900" s="206" t="s">
        <v>410</v>
      </c>
      <c r="E1900" s="207">
        <v>87.75</v>
      </c>
    </row>
    <row r="1901" spans="1:5">
      <c r="A1901" s="206">
        <v>40939</v>
      </c>
      <c r="B1901" s="206" t="s">
        <v>2316</v>
      </c>
      <c r="C1901" s="206" t="s">
        <v>562</v>
      </c>
      <c r="D1901" s="206" t="s">
        <v>410</v>
      </c>
      <c r="E1901" s="208">
        <v>15467.68</v>
      </c>
    </row>
    <row r="1902" spans="1:5">
      <c r="A1902" s="206">
        <v>34785</v>
      </c>
      <c r="B1902" s="206" t="s">
        <v>2317</v>
      </c>
      <c r="C1902" s="206" t="s">
        <v>560</v>
      </c>
      <c r="D1902" s="206" t="s">
        <v>410</v>
      </c>
      <c r="E1902" s="207">
        <v>86.89</v>
      </c>
    </row>
    <row r="1903" spans="1:5">
      <c r="A1903" s="206">
        <v>40940</v>
      </c>
      <c r="B1903" s="206" t="s">
        <v>2318</v>
      </c>
      <c r="C1903" s="206" t="s">
        <v>562</v>
      </c>
      <c r="D1903" s="206" t="s">
        <v>410</v>
      </c>
      <c r="E1903" s="208">
        <v>15315.35</v>
      </c>
    </row>
    <row r="1904" spans="1:5">
      <c r="A1904" s="206">
        <v>38403</v>
      </c>
      <c r="B1904" s="206" t="s">
        <v>2319</v>
      </c>
      <c r="C1904" s="206" t="s">
        <v>409</v>
      </c>
      <c r="D1904" s="206" t="s">
        <v>410</v>
      </c>
      <c r="E1904" s="207">
        <v>59.45</v>
      </c>
    </row>
    <row r="1905" spans="1:5">
      <c r="A1905" s="206">
        <v>43482</v>
      </c>
      <c r="B1905" s="206" t="s">
        <v>2320</v>
      </c>
      <c r="C1905" s="206" t="s">
        <v>560</v>
      </c>
      <c r="D1905" s="206" t="s">
        <v>417</v>
      </c>
      <c r="E1905" s="207">
        <v>0.75</v>
      </c>
    </row>
    <row r="1906" spans="1:5">
      <c r="A1906" s="206">
        <v>43494</v>
      </c>
      <c r="B1906" s="206" t="s">
        <v>2321</v>
      </c>
      <c r="C1906" s="206" t="s">
        <v>562</v>
      </c>
      <c r="D1906" s="206" t="s">
        <v>417</v>
      </c>
      <c r="E1906" s="207">
        <v>140.69</v>
      </c>
    </row>
    <row r="1907" spans="1:5">
      <c r="A1907" s="206">
        <v>43483</v>
      </c>
      <c r="B1907" s="206" t="s">
        <v>2322</v>
      </c>
      <c r="C1907" s="206" t="s">
        <v>560</v>
      </c>
      <c r="D1907" s="206" t="s">
        <v>417</v>
      </c>
      <c r="E1907" s="207">
        <v>1.34</v>
      </c>
    </row>
    <row r="1908" spans="1:5">
      <c r="A1908" s="206">
        <v>43495</v>
      </c>
      <c r="B1908" s="206" t="s">
        <v>2323</v>
      </c>
      <c r="C1908" s="206" t="s">
        <v>562</v>
      </c>
      <c r="D1908" s="206" t="s">
        <v>417</v>
      </c>
      <c r="E1908" s="207">
        <v>253.46</v>
      </c>
    </row>
    <row r="1909" spans="1:5">
      <c r="A1909" s="206">
        <v>43484</v>
      </c>
      <c r="B1909" s="206" t="s">
        <v>2324</v>
      </c>
      <c r="C1909" s="206" t="s">
        <v>560</v>
      </c>
      <c r="D1909" s="206" t="s">
        <v>417</v>
      </c>
      <c r="E1909" s="207">
        <v>1.1399999999999999</v>
      </c>
    </row>
    <row r="1910" spans="1:5">
      <c r="A1910" s="206">
        <v>43496</v>
      </c>
      <c r="B1910" s="206" t="s">
        <v>2325</v>
      </c>
      <c r="C1910" s="206" t="s">
        <v>562</v>
      </c>
      <c r="D1910" s="206" t="s">
        <v>417</v>
      </c>
      <c r="E1910" s="207">
        <v>214.4</v>
      </c>
    </row>
    <row r="1911" spans="1:5">
      <c r="A1911" s="206">
        <v>43485</v>
      </c>
      <c r="B1911" s="206" t="s">
        <v>2326</v>
      </c>
      <c r="C1911" s="206" t="s">
        <v>560</v>
      </c>
      <c r="D1911" s="206" t="s">
        <v>417</v>
      </c>
      <c r="E1911" s="207">
        <v>1.01</v>
      </c>
    </row>
    <row r="1912" spans="1:5">
      <c r="A1912" s="206">
        <v>43497</v>
      </c>
      <c r="B1912" s="206" t="s">
        <v>2327</v>
      </c>
      <c r="C1912" s="206" t="s">
        <v>562</v>
      </c>
      <c r="D1912" s="206" t="s">
        <v>417</v>
      </c>
      <c r="E1912" s="207">
        <v>189.52</v>
      </c>
    </row>
    <row r="1913" spans="1:5">
      <c r="A1913" s="206">
        <v>43487</v>
      </c>
      <c r="B1913" s="206" t="s">
        <v>2328</v>
      </c>
      <c r="C1913" s="206" t="s">
        <v>560</v>
      </c>
      <c r="D1913" s="206" t="s">
        <v>417</v>
      </c>
      <c r="E1913" s="207">
        <v>1.17</v>
      </c>
    </row>
    <row r="1914" spans="1:5">
      <c r="A1914" s="206">
        <v>43499</v>
      </c>
      <c r="B1914" s="206" t="s">
        <v>2329</v>
      </c>
      <c r="C1914" s="206" t="s">
        <v>562</v>
      </c>
      <c r="D1914" s="206" t="s">
        <v>417</v>
      </c>
      <c r="E1914" s="207">
        <v>221.51</v>
      </c>
    </row>
    <row r="1915" spans="1:5">
      <c r="A1915" s="206">
        <v>43486</v>
      </c>
      <c r="B1915" s="206" t="s">
        <v>2330</v>
      </c>
      <c r="C1915" s="206" t="s">
        <v>560</v>
      </c>
      <c r="D1915" s="206" t="s">
        <v>417</v>
      </c>
      <c r="E1915" s="207">
        <v>0.71</v>
      </c>
    </row>
    <row r="1916" spans="1:5">
      <c r="A1916" s="206">
        <v>43498</v>
      </c>
      <c r="B1916" s="206" t="s">
        <v>2331</v>
      </c>
      <c r="C1916" s="206" t="s">
        <v>562</v>
      </c>
      <c r="D1916" s="206" t="s">
        <v>417</v>
      </c>
      <c r="E1916" s="207">
        <v>133.44999999999999</v>
      </c>
    </row>
    <row r="1917" spans="1:5">
      <c r="A1917" s="206">
        <v>43488</v>
      </c>
      <c r="B1917" s="206" t="s">
        <v>2332</v>
      </c>
      <c r="C1917" s="206" t="s">
        <v>560</v>
      </c>
      <c r="D1917" s="206" t="s">
        <v>417</v>
      </c>
      <c r="E1917" s="207">
        <v>0.82</v>
      </c>
    </row>
    <row r="1918" spans="1:5">
      <c r="A1918" s="206">
        <v>43500</v>
      </c>
      <c r="B1918" s="206" t="s">
        <v>2333</v>
      </c>
      <c r="C1918" s="206" t="s">
        <v>562</v>
      </c>
      <c r="D1918" s="206" t="s">
        <v>417</v>
      </c>
      <c r="E1918" s="207">
        <v>154.53</v>
      </c>
    </row>
    <row r="1919" spans="1:5">
      <c r="A1919" s="206">
        <v>43489</v>
      </c>
      <c r="B1919" s="206" t="s">
        <v>2334</v>
      </c>
      <c r="C1919" s="206" t="s">
        <v>560</v>
      </c>
      <c r="D1919" s="206" t="s">
        <v>417</v>
      </c>
      <c r="E1919" s="207">
        <v>1.17</v>
      </c>
    </row>
    <row r="1920" spans="1:5">
      <c r="A1920" s="206">
        <v>43501</v>
      </c>
      <c r="B1920" s="206" t="s">
        <v>2335</v>
      </c>
      <c r="C1920" s="206" t="s">
        <v>562</v>
      </c>
      <c r="D1920" s="206" t="s">
        <v>417</v>
      </c>
      <c r="E1920" s="207">
        <v>220.75</v>
      </c>
    </row>
    <row r="1921" spans="1:5">
      <c r="A1921" s="206">
        <v>43490</v>
      </c>
      <c r="B1921" s="206" t="s">
        <v>2336</v>
      </c>
      <c r="C1921" s="206" t="s">
        <v>560</v>
      </c>
      <c r="D1921" s="206" t="s">
        <v>417</v>
      </c>
      <c r="E1921" s="207">
        <v>1.68</v>
      </c>
    </row>
    <row r="1922" spans="1:5">
      <c r="A1922" s="206">
        <v>43502</v>
      </c>
      <c r="B1922" s="206" t="s">
        <v>2337</v>
      </c>
      <c r="C1922" s="206" t="s">
        <v>562</v>
      </c>
      <c r="D1922" s="206" t="s">
        <v>417</v>
      </c>
      <c r="E1922" s="207">
        <v>316.25</v>
      </c>
    </row>
    <row r="1923" spans="1:5">
      <c r="A1923" s="206">
        <v>43491</v>
      </c>
      <c r="B1923" s="206" t="s">
        <v>2338</v>
      </c>
      <c r="C1923" s="206" t="s">
        <v>560</v>
      </c>
      <c r="D1923" s="206" t="s">
        <v>417</v>
      </c>
      <c r="E1923" s="207">
        <v>1.25</v>
      </c>
    </row>
    <row r="1924" spans="1:5">
      <c r="A1924" s="206">
        <v>43503</v>
      </c>
      <c r="B1924" s="206" t="s">
        <v>2339</v>
      </c>
      <c r="C1924" s="206" t="s">
        <v>562</v>
      </c>
      <c r="D1924" s="206" t="s">
        <v>417</v>
      </c>
      <c r="E1924" s="207">
        <v>235.5</v>
      </c>
    </row>
    <row r="1925" spans="1:5">
      <c r="A1925" s="206">
        <v>43492</v>
      </c>
      <c r="B1925" s="206" t="s">
        <v>2340</v>
      </c>
      <c r="C1925" s="206" t="s">
        <v>560</v>
      </c>
      <c r="D1925" s="206" t="s">
        <v>417</v>
      </c>
      <c r="E1925" s="207">
        <v>1.68</v>
      </c>
    </row>
    <row r="1926" spans="1:5">
      <c r="A1926" s="206">
        <v>43504</v>
      </c>
      <c r="B1926" s="206" t="s">
        <v>2341</v>
      </c>
      <c r="C1926" s="206" t="s">
        <v>562</v>
      </c>
      <c r="D1926" s="206" t="s">
        <v>417</v>
      </c>
      <c r="E1926" s="207">
        <v>317.67</v>
      </c>
    </row>
    <row r="1927" spans="1:5">
      <c r="A1927" s="206">
        <v>43493</v>
      </c>
      <c r="B1927" s="206" t="s">
        <v>2342</v>
      </c>
      <c r="C1927" s="206" t="s">
        <v>560</v>
      </c>
      <c r="D1927" s="206" t="s">
        <v>417</v>
      </c>
      <c r="E1927" s="207">
        <v>0.67</v>
      </c>
    </row>
    <row r="1928" spans="1:5">
      <c r="A1928" s="206">
        <v>43505</v>
      </c>
      <c r="B1928" s="206" t="s">
        <v>2343</v>
      </c>
      <c r="C1928" s="206" t="s">
        <v>562</v>
      </c>
      <c r="D1928" s="206" t="s">
        <v>417</v>
      </c>
      <c r="E1928" s="207">
        <v>126.7</v>
      </c>
    </row>
    <row r="1929" spans="1:5">
      <c r="A1929" s="206">
        <v>37774</v>
      </c>
      <c r="B1929" s="206" t="s">
        <v>2344</v>
      </c>
      <c r="C1929" s="206" t="s">
        <v>409</v>
      </c>
      <c r="D1929" s="206" t="s">
        <v>412</v>
      </c>
      <c r="E1929" s="208">
        <v>450184.09</v>
      </c>
    </row>
    <row r="1930" spans="1:5">
      <c r="A1930" s="206">
        <v>38629</v>
      </c>
      <c r="B1930" s="206" t="s">
        <v>2345</v>
      </c>
      <c r="C1930" s="206" t="s">
        <v>409</v>
      </c>
      <c r="D1930" s="206" t="s">
        <v>412</v>
      </c>
      <c r="E1930" s="208">
        <v>2678964.84</v>
      </c>
    </row>
    <row r="1931" spans="1:5">
      <c r="A1931" s="206">
        <v>38630</v>
      </c>
      <c r="B1931" s="206" t="s">
        <v>2346</v>
      </c>
      <c r="C1931" s="206" t="s">
        <v>409</v>
      </c>
      <c r="D1931" s="206" t="s">
        <v>412</v>
      </c>
      <c r="E1931" s="208">
        <v>1799714.84</v>
      </c>
    </row>
    <row r="1932" spans="1:5">
      <c r="A1932" s="206">
        <v>38476</v>
      </c>
      <c r="B1932" s="206" t="s">
        <v>2347</v>
      </c>
      <c r="C1932" s="206" t="s">
        <v>409</v>
      </c>
      <c r="D1932" s="206" t="s">
        <v>410</v>
      </c>
      <c r="E1932" s="207">
        <v>446.84</v>
      </c>
    </row>
    <row r="1933" spans="1:5">
      <c r="A1933" s="206">
        <v>38477</v>
      </c>
      <c r="B1933" s="206" t="s">
        <v>2348</v>
      </c>
      <c r="C1933" s="206" t="s">
        <v>409</v>
      </c>
      <c r="D1933" s="206" t="s">
        <v>410</v>
      </c>
      <c r="E1933" s="208">
        <v>1265.46</v>
      </c>
    </row>
    <row r="1934" spans="1:5">
      <c r="A1934" s="206">
        <v>40635</v>
      </c>
      <c r="B1934" s="206" t="s">
        <v>2349</v>
      </c>
      <c r="C1934" s="206" t="s">
        <v>409</v>
      </c>
      <c r="D1934" s="206" t="s">
        <v>412</v>
      </c>
      <c r="E1934" s="208">
        <v>960573.9</v>
      </c>
    </row>
    <row r="1935" spans="1:5">
      <c r="A1935" s="206">
        <v>36483</v>
      </c>
      <c r="B1935" s="206" t="s">
        <v>2350</v>
      </c>
      <c r="C1935" s="206" t="s">
        <v>409</v>
      </c>
      <c r="D1935" s="206" t="s">
        <v>412</v>
      </c>
      <c r="E1935" s="208">
        <v>870433.83</v>
      </c>
    </row>
    <row r="1936" spans="1:5">
      <c r="A1936" s="206">
        <v>14525</v>
      </c>
      <c r="B1936" s="206" t="s">
        <v>2351</v>
      </c>
      <c r="C1936" s="206" t="s">
        <v>409</v>
      </c>
      <c r="D1936" s="206" t="s">
        <v>412</v>
      </c>
      <c r="E1936" s="208">
        <v>911395.42</v>
      </c>
    </row>
    <row r="1937" spans="1:5">
      <c r="A1937" s="206">
        <v>36482</v>
      </c>
      <c r="B1937" s="206" t="s">
        <v>2352</v>
      </c>
      <c r="C1937" s="206" t="s">
        <v>409</v>
      </c>
      <c r="D1937" s="206" t="s">
        <v>412</v>
      </c>
      <c r="E1937" s="208">
        <v>781648.51</v>
      </c>
    </row>
    <row r="1938" spans="1:5">
      <c r="A1938" s="206">
        <v>36408</v>
      </c>
      <c r="B1938" s="206" t="s">
        <v>2353</v>
      </c>
      <c r="C1938" s="206" t="s">
        <v>409</v>
      </c>
      <c r="D1938" s="206" t="s">
        <v>412</v>
      </c>
      <c r="E1938" s="208">
        <v>933924.29</v>
      </c>
    </row>
    <row r="1939" spans="1:5">
      <c r="A1939" s="206">
        <v>2723</v>
      </c>
      <c r="B1939" s="206" t="s">
        <v>2354</v>
      </c>
      <c r="C1939" s="206" t="s">
        <v>409</v>
      </c>
      <c r="D1939" s="206" t="s">
        <v>412</v>
      </c>
      <c r="E1939" s="208">
        <v>716827.86</v>
      </c>
    </row>
    <row r="1940" spans="1:5">
      <c r="A1940" s="206">
        <v>36481</v>
      </c>
      <c r="B1940" s="206" t="s">
        <v>2355</v>
      </c>
      <c r="C1940" s="206" t="s">
        <v>409</v>
      </c>
      <c r="D1940" s="206" t="s">
        <v>412</v>
      </c>
      <c r="E1940" s="208">
        <v>855073.23</v>
      </c>
    </row>
    <row r="1941" spans="1:5">
      <c r="A1941" s="206">
        <v>10685</v>
      </c>
      <c r="B1941" s="206" t="s">
        <v>2356</v>
      </c>
      <c r="C1941" s="206" t="s">
        <v>409</v>
      </c>
      <c r="D1941" s="206" t="s">
        <v>412</v>
      </c>
      <c r="E1941" s="208">
        <v>819231.84</v>
      </c>
    </row>
    <row r="1942" spans="1:5">
      <c r="A1942" s="206">
        <v>40636</v>
      </c>
      <c r="B1942" s="206" t="s">
        <v>2357</v>
      </c>
      <c r="C1942" s="206" t="s">
        <v>409</v>
      </c>
      <c r="D1942" s="206" t="s">
        <v>412</v>
      </c>
      <c r="E1942" s="208">
        <v>924732.51</v>
      </c>
    </row>
    <row r="1943" spans="1:5">
      <c r="A1943" s="206">
        <v>4111</v>
      </c>
      <c r="B1943" s="206" t="s">
        <v>2358</v>
      </c>
      <c r="C1943" s="206" t="s">
        <v>409</v>
      </c>
      <c r="D1943" s="206" t="s">
        <v>410</v>
      </c>
      <c r="E1943" s="207">
        <v>61.87</v>
      </c>
    </row>
    <row r="1944" spans="1:5">
      <c r="A1944" s="206">
        <v>44538</v>
      </c>
      <c r="B1944" s="206" t="s">
        <v>2359</v>
      </c>
      <c r="C1944" s="206" t="s">
        <v>409</v>
      </c>
      <c r="D1944" s="206" t="s">
        <v>410</v>
      </c>
      <c r="E1944" s="207">
        <v>101.59</v>
      </c>
    </row>
    <row r="1945" spans="1:5">
      <c r="A1945" s="206">
        <v>12</v>
      </c>
      <c r="B1945" s="206" t="s">
        <v>2360</v>
      </c>
      <c r="C1945" s="206" t="s">
        <v>409</v>
      </c>
      <c r="D1945" s="206" t="s">
        <v>417</v>
      </c>
      <c r="E1945" s="207">
        <v>20.93</v>
      </c>
    </row>
    <row r="1946" spans="1:5">
      <c r="A1946" s="206">
        <v>37554</v>
      </c>
      <c r="B1946" s="206" t="s">
        <v>2361</v>
      </c>
      <c r="C1946" s="206" t="s">
        <v>409</v>
      </c>
      <c r="D1946" s="206" t="s">
        <v>410</v>
      </c>
      <c r="E1946" s="207">
        <v>223.13</v>
      </c>
    </row>
    <row r="1947" spans="1:5">
      <c r="A1947" s="206">
        <v>37555</v>
      </c>
      <c r="B1947" s="206" t="s">
        <v>2362</v>
      </c>
      <c r="C1947" s="206" t="s">
        <v>409</v>
      </c>
      <c r="D1947" s="206" t="s">
        <v>410</v>
      </c>
      <c r="E1947" s="207">
        <v>271.42</v>
      </c>
    </row>
    <row r="1948" spans="1:5">
      <c r="A1948" s="206">
        <v>10902</v>
      </c>
      <c r="B1948" s="206" t="s">
        <v>2363</v>
      </c>
      <c r="C1948" s="206" t="s">
        <v>409</v>
      </c>
      <c r="D1948" s="206" t="s">
        <v>410</v>
      </c>
      <c r="E1948" s="207">
        <v>68.11</v>
      </c>
    </row>
    <row r="1949" spans="1:5">
      <c r="A1949" s="206">
        <v>20965</v>
      </c>
      <c r="B1949" s="206" t="s">
        <v>2364</v>
      </c>
      <c r="C1949" s="206" t="s">
        <v>409</v>
      </c>
      <c r="D1949" s="206" t="s">
        <v>410</v>
      </c>
      <c r="E1949" s="207">
        <v>68.739999999999995</v>
      </c>
    </row>
    <row r="1950" spans="1:5">
      <c r="A1950" s="206">
        <v>20966</v>
      </c>
      <c r="B1950" s="206" t="s">
        <v>2365</v>
      </c>
      <c r="C1950" s="206" t="s">
        <v>409</v>
      </c>
      <c r="D1950" s="206" t="s">
        <v>410</v>
      </c>
      <c r="E1950" s="207">
        <v>74.010000000000005</v>
      </c>
    </row>
    <row r="1951" spans="1:5">
      <c r="A1951" s="206">
        <v>10903</v>
      </c>
      <c r="B1951" s="206" t="s">
        <v>2366</v>
      </c>
      <c r="C1951" s="206" t="s">
        <v>409</v>
      </c>
      <c r="D1951" s="206" t="s">
        <v>410</v>
      </c>
      <c r="E1951" s="207">
        <v>112.19</v>
      </c>
    </row>
    <row r="1952" spans="1:5">
      <c r="A1952" s="206">
        <v>20967</v>
      </c>
      <c r="B1952" s="206" t="s">
        <v>2367</v>
      </c>
      <c r="C1952" s="206" t="s">
        <v>409</v>
      </c>
      <c r="D1952" s="206" t="s">
        <v>410</v>
      </c>
      <c r="E1952" s="207">
        <v>112.19</v>
      </c>
    </row>
    <row r="1953" spans="1:5">
      <c r="A1953" s="206">
        <v>20968</v>
      </c>
      <c r="B1953" s="206" t="s">
        <v>2368</v>
      </c>
      <c r="C1953" s="206" t="s">
        <v>409</v>
      </c>
      <c r="D1953" s="206" t="s">
        <v>410</v>
      </c>
      <c r="E1953" s="207">
        <v>123.04</v>
      </c>
    </row>
    <row r="1954" spans="1:5">
      <c r="A1954" s="206">
        <v>11359</v>
      </c>
      <c r="B1954" s="206" t="s">
        <v>2369</v>
      </c>
      <c r="C1954" s="206" t="s">
        <v>409</v>
      </c>
      <c r="D1954" s="206" t="s">
        <v>417</v>
      </c>
      <c r="E1954" s="208">
        <v>1160</v>
      </c>
    </row>
    <row r="1955" spans="1:5">
      <c r="A1955" s="206">
        <v>39017</v>
      </c>
      <c r="B1955" s="206" t="s">
        <v>2370</v>
      </c>
      <c r="C1955" s="206" t="s">
        <v>409</v>
      </c>
      <c r="D1955" s="206" t="s">
        <v>412</v>
      </c>
      <c r="E1955" s="207">
        <v>0.22</v>
      </c>
    </row>
    <row r="1956" spans="1:5">
      <c r="A1956" s="206">
        <v>39315</v>
      </c>
      <c r="B1956" s="206" t="s">
        <v>2371</v>
      </c>
      <c r="C1956" s="206" t="s">
        <v>409</v>
      </c>
      <c r="D1956" s="206" t="s">
        <v>412</v>
      </c>
      <c r="E1956" s="207">
        <v>0.35</v>
      </c>
    </row>
    <row r="1957" spans="1:5">
      <c r="A1957" s="206">
        <v>39016</v>
      </c>
      <c r="B1957" s="206" t="s">
        <v>2372</v>
      </c>
      <c r="C1957" s="206" t="s">
        <v>409</v>
      </c>
      <c r="D1957" s="206" t="s">
        <v>412</v>
      </c>
      <c r="E1957" s="207">
        <v>0.36</v>
      </c>
    </row>
    <row r="1958" spans="1:5">
      <c r="A1958" s="206">
        <v>39481</v>
      </c>
      <c r="B1958" s="206" t="s">
        <v>2373</v>
      </c>
      <c r="C1958" s="206" t="s">
        <v>409</v>
      </c>
      <c r="D1958" s="206" t="s">
        <v>412</v>
      </c>
      <c r="E1958" s="207">
        <v>1.74</v>
      </c>
    </row>
    <row r="1959" spans="1:5">
      <c r="A1959" s="206">
        <v>39013</v>
      </c>
      <c r="B1959" s="206" t="s">
        <v>2374</v>
      </c>
      <c r="C1959" s="206" t="s">
        <v>409</v>
      </c>
      <c r="D1959" s="206" t="s">
        <v>412</v>
      </c>
      <c r="E1959" s="207">
        <v>1.48</v>
      </c>
    </row>
    <row r="1960" spans="1:5">
      <c r="A1960" s="206">
        <v>44919</v>
      </c>
      <c r="B1960" s="206" t="s">
        <v>2375</v>
      </c>
      <c r="C1960" s="206" t="s">
        <v>409</v>
      </c>
      <c r="D1960" s="206" t="s">
        <v>412</v>
      </c>
      <c r="E1960" s="207">
        <v>2.77</v>
      </c>
    </row>
    <row r="1961" spans="1:5">
      <c r="A1961" s="206">
        <v>40433</v>
      </c>
      <c r="B1961" s="206" t="s">
        <v>2376</v>
      </c>
      <c r="C1961" s="206" t="s">
        <v>409</v>
      </c>
      <c r="D1961" s="206" t="s">
        <v>412</v>
      </c>
      <c r="E1961" s="207">
        <v>1.53</v>
      </c>
    </row>
    <row r="1962" spans="1:5">
      <c r="A1962" s="206">
        <v>20219</v>
      </c>
      <c r="B1962" s="206" t="s">
        <v>2377</v>
      </c>
      <c r="C1962" s="206" t="s">
        <v>409</v>
      </c>
      <c r="D1962" s="206" t="s">
        <v>412</v>
      </c>
      <c r="E1962" s="208">
        <v>116000</v>
      </c>
    </row>
    <row r="1963" spans="1:5">
      <c r="A1963" s="206">
        <v>36484</v>
      </c>
      <c r="B1963" s="206" t="s">
        <v>2378</v>
      </c>
      <c r="C1963" s="206" t="s">
        <v>409</v>
      </c>
      <c r="D1963" s="206" t="s">
        <v>412</v>
      </c>
      <c r="E1963" s="208">
        <v>246246.87</v>
      </c>
    </row>
    <row r="1964" spans="1:5">
      <c r="A1964" s="206">
        <v>38367</v>
      </c>
      <c r="B1964" s="206" t="s">
        <v>2379</v>
      </c>
      <c r="C1964" s="206" t="s">
        <v>409</v>
      </c>
      <c r="D1964" s="206" t="s">
        <v>410</v>
      </c>
      <c r="E1964" s="207">
        <v>24.01</v>
      </c>
    </row>
    <row r="1965" spans="1:5">
      <c r="A1965" s="206">
        <v>38368</v>
      </c>
      <c r="B1965" s="206" t="s">
        <v>2380</v>
      </c>
      <c r="C1965" s="206" t="s">
        <v>409</v>
      </c>
      <c r="D1965" s="206" t="s">
        <v>410</v>
      </c>
      <c r="E1965" s="207">
        <v>10.38</v>
      </c>
    </row>
    <row r="1966" spans="1:5">
      <c r="A1966" s="206">
        <v>38091</v>
      </c>
      <c r="B1966" s="206" t="s">
        <v>2381</v>
      </c>
      <c r="C1966" s="206" t="s">
        <v>409</v>
      </c>
      <c r="D1966" s="206" t="s">
        <v>410</v>
      </c>
      <c r="E1966" s="207">
        <v>2.2599999999999998</v>
      </c>
    </row>
    <row r="1967" spans="1:5">
      <c r="A1967" s="206">
        <v>38095</v>
      </c>
      <c r="B1967" s="206" t="s">
        <v>2382</v>
      </c>
      <c r="C1967" s="206" t="s">
        <v>409</v>
      </c>
      <c r="D1967" s="206" t="s">
        <v>410</v>
      </c>
      <c r="E1967" s="207">
        <v>4.79</v>
      </c>
    </row>
    <row r="1968" spans="1:5">
      <c r="A1968" s="206">
        <v>38092</v>
      </c>
      <c r="B1968" s="206" t="s">
        <v>2383</v>
      </c>
      <c r="C1968" s="206" t="s">
        <v>409</v>
      </c>
      <c r="D1968" s="206" t="s">
        <v>410</v>
      </c>
      <c r="E1968" s="207">
        <v>2.15</v>
      </c>
    </row>
    <row r="1969" spans="1:5">
      <c r="A1969" s="206">
        <v>38093</v>
      </c>
      <c r="B1969" s="206" t="s">
        <v>2384</v>
      </c>
      <c r="C1969" s="206" t="s">
        <v>409</v>
      </c>
      <c r="D1969" s="206" t="s">
        <v>410</v>
      </c>
      <c r="E1969" s="207">
        <v>2.2200000000000002</v>
      </c>
    </row>
    <row r="1970" spans="1:5">
      <c r="A1970" s="206">
        <v>38096</v>
      </c>
      <c r="B1970" s="206" t="s">
        <v>2385</v>
      </c>
      <c r="C1970" s="206" t="s">
        <v>409</v>
      </c>
      <c r="D1970" s="206" t="s">
        <v>410</v>
      </c>
      <c r="E1970" s="207">
        <v>5.16</v>
      </c>
    </row>
    <row r="1971" spans="1:5">
      <c r="A1971" s="206">
        <v>38094</v>
      </c>
      <c r="B1971" s="206" t="s">
        <v>2386</v>
      </c>
      <c r="C1971" s="206" t="s">
        <v>409</v>
      </c>
      <c r="D1971" s="206" t="s">
        <v>410</v>
      </c>
      <c r="E1971" s="207">
        <v>2.72</v>
      </c>
    </row>
    <row r="1972" spans="1:5">
      <c r="A1972" s="206">
        <v>38097</v>
      </c>
      <c r="B1972" s="206" t="s">
        <v>2387</v>
      </c>
      <c r="C1972" s="206" t="s">
        <v>409</v>
      </c>
      <c r="D1972" s="206" t="s">
        <v>410</v>
      </c>
      <c r="E1972" s="207">
        <v>5.53</v>
      </c>
    </row>
    <row r="1973" spans="1:5">
      <c r="A1973" s="206">
        <v>38098</v>
      </c>
      <c r="B1973" s="206" t="s">
        <v>2388</v>
      </c>
      <c r="C1973" s="206" t="s">
        <v>409</v>
      </c>
      <c r="D1973" s="206" t="s">
        <v>410</v>
      </c>
      <c r="E1973" s="207">
        <v>5.53</v>
      </c>
    </row>
    <row r="1974" spans="1:5">
      <c r="A1974" s="206">
        <v>11186</v>
      </c>
      <c r="B1974" s="206" t="s">
        <v>2389</v>
      </c>
      <c r="C1974" s="206" t="s">
        <v>821</v>
      </c>
      <c r="D1974" s="206" t="s">
        <v>410</v>
      </c>
      <c r="E1974" s="207">
        <v>573.33000000000004</v>
      </c>
    </row>
    <row r="1975" spans="1:5">
      <c r="A1975" s="206">
        <v>11558</v>
      </c>
      <c r="B1975" s="206" t="s">
        <v>2390</v>
      </c>
      <c r="C1975" s="206" t="s">
        <v>835</v>
      </c>
      <c r="D1975" s="206" t="s">
        <v>410</v>
      </c>
      <c r="E1975" s="207">
        <v>15.84</v>
      </c>
    </row>
    <row r="1976" spans="1:5">
      <c r="A1976" s="206">
        <v>11557</v>
      </c>
      <c r="B1976" s="206" t="s">
        <v>2391</v>
      </c>
      <c r="C1976" s="206" t="s">
        <v>835</v>
      </c>
      <c r="D1976" s="206" t="s">
        <v>410</v>
      </c>
      <c r="E1976" s="207">
        <v>40.1</v>
      </c>
    </row>
    <row r="1977" spans="1:5">
      <c r="A1977" s="206">
        <v>2759</v>
      </c>
      <c r="B1977" s="206" t="s">
        <v>2392</v>
      </c>
      <c r="C1977" s="206" t="s">
        <v>409</v>
      </c>
      <c r="D1977" s="206" t="s">
        <v>412</v>
      </c>
      <c r="E1977" s="207">
        <v>10.18</v>
      </c>
    </row>
    <row r="1978" spans="1:5">
      <c r="A1978" s="206">
        <v>38124</v>
      </c>
      <c r="B1978" s="206" t="s">
        <v>2393</v>
      </c>
      <c r="C1978" s="206" t="s">
        <v>409</v>
      </c>
      <c r="D1978" s="206" t="s">
        <v>417</v>
      </c>
      <c r="E1978" s="207">
        <v>45.99</v>
      </c>
    </row>
    <row r="1979" spans="1:5">
      <c r="A1979" s="206">
        <v>38380</v>
      </c>
      <c r="B1979" s="206" t="s">
        <v>2394</v>
      </c>
      <c r="C1979" s="206" t="s">
        <v>409</v>
      </c>
      <c r="D1979" s="206" t="s">
        <v>410</v>
      </c>
      <c r="E1979" s="207">
        <v>38.15</v>
      </c>
    </row>
    <row r="1980" spans="1:5">
      <c r="A1980" s="206">
        <v>42429</v>
      </c>
      <c r="B1980" s="206" t="s">
        <v>2395</v>
      </c>
      <c r="C1980" s="206" t="s">
        <v>409</v>
      </c>
      <c r="D1980" s="206" t="s">
        <v>412</v>
      </c>
      <c r="E1980" s="208">
        <v>6025.1</v>
      </c>
    </row>
    <row r="1981" spans="1:5">
      <c r="A1981" s="206">
        <v>39616</v>
      </c>
      <c r="B1981" s="206" t="s">
        <v>2396</v>
      </c>
      <c r="C1981" s="206" t="s">
        <v>409</v>
      </c>
      <c r="D1981" s="206" t="s">
        <v>417</v>
      </c>
      <c r="E1981" s="207">
        <v>480.9</v>
      </c>
    </row>
    <row r="1982" spans="1:5">
      <c r="A1982" s="206">
        <v>39618</v>
      </c>
      <c r="B1982" s="206" t="s">
        <v>2397</v>
      </c>
      <c r="C1982" s="206" t="s">
        <v>409</v>
      </c>
      <c r="D1982" s="206" t="s">
        <v>410</v>
      </c>
      <c r="E1982" s="207">
        <v>872.27</v>
      </c>
    </row>
    <row r="1983" spans="1:5">
      <c r="A1983" s="206">
        <v>39619</v>
      </c>
      <c r="B1983" s="206" t="s">
        <v>2398</v>
      </c>
      <c r="C1983" s="206" t="s">
        <v>409</v>
      </c>
      <c r="D1983" s="206" t="s">
        <v>410</v>
      </c>
      <c r="E1983" s="208">
        <v>1194.6600000000001</v>
      </c>
    </row>
    <row r="1984" spans="1:5">
      <c r="A1984" s="206">
        <v>39613</v>
      </c>
      <c r="B1984" s="206" t="s">
        <v>2399</v>
      </c>
      <c r="C1984" s="206" t="s">
        <v>409</v>
      </c>
      <c r="D1984" s="206" t="s">
        <v>410</v>
      </c>
      <c r="E1984" s="207">
        <v>191.02</v>
      </c>
    </row>
    <row r="1985" spans="1:5">
      <c r="A1985" s="206">
        <v>39614</v>
      </c>
      <c r="B1985" s="206" t="s">
        <v>2400</v>
      </c>
      <c r="C1985" s="206" t="s">
        <v>409</v>
      </c>
      <c r="D1985" s="206" t="s">
        <v>410</v>
      </c>
      <c r="E1985" s="207">
        <v>278.69</v>
      </c>
    </row>
    <row r="1986" spans="1:5">
      <c r="A1986" s="206">
        <v>38538</v>
      </c>
      <c r="B1986" s="206" t="s">
        <v>2401</v>
      </c>
      <c r="C1986" s="206" t="s">
        <v>456</v>
      </c>
      <c r="D1986" s="206" t="s">
        <v>412</v>
      </c>
      <c r="E1986" s="207">
        <v>81.8</v>
      </c>
    </row>
    <row r="1987" spans="1:5">
      <c r="A1987" s="206">
        <v>38539</v>
      </c>
      <c r="B1987" s="206" t="s">
        <v>2402</v>
      </c>
      <c r="C1987" s="206" t="s">
        <v>456</v>
      </c>
      <c r="D1987" s="206" t="s">
        <v>412</v>
      </c>
      <c r="E1987" s="207">
        <v>111.23</v>
      </c>
    </row>
    <row r="1988" spans="1:5">
      <c r="A1988" s="206">
        <v>38540</v>
      </c>
      <c r="B1988" s="206" t="s">
        <v>2403</v>
      </c>
      <c r="C1988" s="206" t="s">
        <v>456</v>
      </c>
      <c r="D1988" s="206" t="s">
        <v>412</v>
      </c>
      <c r="E1988" s="207">
        <v>285.07</v>
      </c>
    </row>
    <row r="1989" spans="1:5">
      <c r="A1989" s="206">
        <v>38384</v>
      </c>
      <c r="B1989" s="206" t="s">
        <v>2404</v>
      </c>
      <c r="C1989" s="206" t="s">
        <v>409</v>
      </c>
      <c r="D1989" s="206" t="s">
        <v>410</v>
      </c>
      <c r="E1989" s="207">
        <v>26.91</v>
      </c>
    </row>
    <row r="1990" spans="1:5">
      <c r="A1990" s="206">
        <v>13</v>
      </c>
      <c r="B1990" s="206" t="s">
        <v>2405</v>
      </c>
      <c r="C1990" s="206" t="s">
        <v>460</v>
      </c>
      <c r="D1990" s="206" t="s">
        <v>410</v>
      </c>
      <c r="E1990" s="207">
        <v>32.229999999999997</v>
      </c>
    </row>
    <row r="1991" spans="1:5">
      <c r="A1991" s="206">
        <v>2762</v>
      </c>
      <c r="B1991" s="206" t="s">
        <v>2406</v>
      </c>
      <c r="C1991" s="206" t="s">
        <v>456</v>
      </c>
      <c r="D1991" s="206" t="s">
        <v>412</v>
      </c>
      <c r="E1991" s="207">
        <v>12.72</v>
      </c>
    </row>
    <row r="1992" spans="1:5">
      <c r="A1992" s="206">
        <v>21142</v>
      </c>
      <c r="B1992" s="206" t="s">
        <v>2407</v>
      </c>
      <c r="C1992" s="206" t="s">
        <v>409</v>
      </c>
      <c r="D1992" s="206" t="s">
        <v>410</v>
      </c>
      <c r="E1992" s="207">
        <v>28.28</v>
      </c>
    </row>
    <row r="1993" spans="1:5">
      <c r="A1993" s="206">
        <v>4223</v>
      </c>
      <c r="B1993" s="206" t="s">
        <v>2408</v>
      </c>
      <c r="C1993" s="206" t="s">
        <v>462</v>
      </c>
      <c r="D1993" s="206" t="s">
        <v>417</v>
      </c>
      <c r="E1993" s="207">
        <v>3.46</v>
      </c>
    </row>
    <row r="1994" spans="1:5">
      <c r="A1994" s="206">
        <v>37372</v>
      </c>
      <c r="B1994" s="206" t="s">
        <v>2409</v>
      </c>
      <c r="C1994" s="206" t="s">
        <v>560</v>
      </c>
      <c r="D1994" s="206" t="s">
        <v>417</v>
      </c>
      <c r="E1994" s="207">
        <v>1.1399999999999999</v>
      </c>
    </row>
    <row r="1995" spans="1:5">
      <c r="A1995" s="206">
        <v>40863</v>
      </c>
      <c r="B1995" s="206" t="s">
        <v>2410</v>
      </c>
      <c r="C1995" s="206" t="s">
        <v>562</v>
      </c>
      <c r="D1995" s="206" t="s">
        <v>417</v>
      </c>
      <c r="E1995" s="207">
        <v>215.56</v>
      </c>
    </row>
    <row r="1996" spans="1:5">
      <c r="A1996" s="206">
        <v>38475</v>
      </c>
      <c r="B1996" s="206" t="s">
        <v>2411</v>
      </c>
      <c r="C1996" s="206" t="s">
        <v>409</v>
      </c>
      <c r="D1996" s="206" t="s">
        <v>410</v>
      </c>
      <c r="E1996" s="207">
        <v>32.67</v>
      </c>
    </row>
    <row r="1997" spans="1:5">
      <c r="A1997" s="206">
        <v>38474</v>
      </c>
      <c r="B1997" s="206" t="s">
        <v>2412</v>
      </c>
      <c r="C1997" s="206" t="s">
        <v>409</v>
      </c>
      <c r="D1997" s="206" t="s">
        <v>410</v>
      </c>
      <c r="E1997" s="207">
        <v>40.39</v>
      </c>
    </row>
    <row r="1998" spans="1:5">
      <c r="A1998" s="206">
        <v>10886</v>
      </c>
      <c r="B1998" s="206" t="s">
        <v>2413</v>
      </c>
      <c r="C1998" s="206" t="s">
        <v>409</v>
      </c>
      <c r="D1998" s="206" t="s">
        <v>412</v>
      </c>
      <c r="E1998" s="207">
        <v>196.52</v>
      </c>
    </row>
    <row r="1999" spans="1:5">
      <c r="A1999" s="206">
        <v>10888</v>
      </c>
      <c r="B1999" s="206" t="s">
        <v>2414</v>
      </c>
      <c r="C1999" s="206" t="s">
        <v>409</v>
      </c>
      <c r="D1999" s="206" t="s">
        <v>412</v>
      </c>
      <c r="E1999" s="207">
        <v>621.96</v>
      </c>
    </row>
    <row r="2000" spans="1:5">
      <c r="A2000" s="206">
        <v>10889</v>
      </c>
      <c r="B2000" s="206" t="s">
        <v>2415</v>
      </c>
      <c r="C2000" s="206" t="s">
        <v>409</v>
      </c>
      <c r="D2000" s="206" t="s">
        <v>412</v>
      </c>
      <c r="E2000" s="207">
        <v>673.8</v>
      </c>
    </row>
    <row r="2001" spans="1:5">
      <c r="A2001" s="206">
        <v>10890</v>
      </c>
      <c r="B2001" s="206" t="s">
        <v>2416</v>
      </c>
      <c r="C2001" s="206" t="s">
        <v>409</v>
      </c>
      <c r="D2001" s="206" t="s">
        <v>412</v>
      </c>
      <c r="E2001" s="207">
        <v>310.98</v>
      </c>
    </row>
    <row r="2002" spans="1:5">
      <c r="A2002" s="206">
        <v>10891</v>
      </c>
      <c r="B2002" s="206" t="s">
        <v>2417</v>
      </c>
      <c r="C2002" s="206" t="s">
        <v>409</v>
      </c>
      <c r="D2002" s="206" t="s">
        <v>412</v>
      </c>
      <c r="E2002" s="207">
        <v>190.04</v>
      </c>
    </row>
    <row r="2003" spans="1:5">
      <c r="A2003" s="206">
        <v>10892</v>
      </c>
      <c r="B2003" s="206" t="s">
        <v>2418</v>
      </c>
      <c r="C2003" s="206" t="s">
        <v>409</v>
      </c>
      <c r="D2003" s="206" t="s">
        <v>412</v>
      </c>
      <c r="E2003" s="207">
        <v>224.6</v>
      </c>
    </row>
    <row r="2004" spans="1:5">
      <c r="A2004" s="206">
        <v>20977</v>
      </c>
      <c r="B2004" s="206" t="s">
        <v>2419</v>
      </c>
      <c r="C2004" s="206" t="s">
        <v>409</v>
      </c>
      <c r="D2004" s="206" t="s">
        <v>412</v>
      </c>
      <c r="E2004" s="207">
        <v>267.79000000000002</v>
      </c>
    </row>
    <row r="2005" spans="1:5">
      <c r="A2005" s="206">
        <v>3073</v>
      </c>
      <c r="B2005" s="206" t="s">
        <v>2420</v>
      </c>
      <c r="C2005" s="206" t="s">
        <v>409</v>
      </c>
      <c r="D2005" s="206" t="s">
        <v>412</v>
      </c>
      <c r="E2005" s="207">
        <v>184.5</v>
      </c>
    </row>
    <row r="2006" spans="1:5">
      <c r="A2006" s="206">
        <v>3074</v>
      </c>
      <c r="B2006" s="206" t="s">
        <v>2421</v>
      </c>
      <c r="C2006" s="206" t="s">
        <v>409</v>
      </c>
      <c r="D2006" s="206" t="s">
        <v>412</v>
      </c>
      <c r="E2006" s="207">
        <v>116.48</v>
      </c>
    </row>
    <row r="2007" spans="1:5">
      <c r="A2007" s="206">
        <v>3076</v>
      </c>
      <c r="B2007" s="206" t="s">
        <v>2422</v>
      </c>
      <c r="C2007" s="206" t="s">
        <v>409</v>
      </c>
      <c r="D2007" s="206" t="s">
        <v>412</v>
      </c>
      <c r="E2007" s="207">
        <v>151.68</v>
      </c>
    </row>
    <row r="2008" spans="1:5">
      <c r="A2008" s="206">
        <v>3075</v>
      </c>
      <c r="B2008" s="206" t="s">
        <v>2423</v>
      </c>
      <c r="C2008" s="206" t="s">
        <v>409</v>
      </c>
      <c r="D2008" s="206" t="s">
        <v>412</v>
      </c>
      <c r="E2008" s="207">
        <v>95.85</v>
      </c>
    </row>
    <row r="2009" spans="1:5">
      <c r="A2009" s="206">
        <v>10781</v>
      </c>
      <c r="B2009" s="206" t="s">
        <v>2424</v>
      </c>
      <c r="C2009" s="206" t="s">
        <v>409</v>
      </c>
      <c r="D2009" s="206" t="s">
        <v>412</v>
      </c>
      <c r="E2009" s="207">
        <v>13</v>
      </c>
    </row>
    <row r="2010" spans="1:5">
      <c r="A2010" s="206">
        <v>43612</v>
      </c>
      <c r="B2010" s="206" t="s">
        <v>2425</v>
      </c>
      <c r="C2010" s="206" t="s">
        <v>1786</v>
      </c>
      <c r="D2010" s="206" t="s">
        <v>410</v>
      </c>
      <c r="E2010" s="207">
        <v>115.57</v>
      </c>
    </row>
    <row r="2011" spans="1:5">
      <c r="A2011" s="206">
        <v>43613</v>
      </c>
      <c r="B2011" s="206" t="s">
        <v>2426</v>
      </c>
      <c r="C2011" s="206" t="s">
        <v>1786</v>
      </c>
      <c r="D2011" s="206" t="s">
        <v>410</v>
      </c>
      <c r="E2011" s="207">
        <v>95.68</v>
      </c>
    </row>
    <row r="2012" spans="1:5">
      <c r="A2012" s="206">
        <v>11480</v>
      </c>
      <c r="B2012" s="206" t="s">
        <v>2427</v>
      </c>
      <c r="C2012" s="206" t="s">
        <v>1786</v>
      </c>
      <c r="D2012" s="206" t="s">
        <v>410</v>
      </c>
      <c r="E2012" s="207">
        <v>146.84</v>
      </c>
    </row>
    <row r="2013" spans="1:5">
      <c r="A2013" s="206">
        <v>11469</v>
      </c>
      <c r="B2013" s="206" t="s">
        <v>2428</v>
      </c>
      <c r="C2013" s="206" t="s">
        <v>409</v>
      </c>
      <c r="D2013" s="206" t="s">
        <v>410</v>
      </c>
      <c r="E2013" s="207">
        <v>15.67</v>
      </c>
    </row>
    <row r="2014" spans="1:5">
      <c r="A2014" s="206">
        <v>11468</v>
      </c>
      <c r="B2014" s="206" t="s">
        <v>2429</v>
      </c>
      <c r="C2014" s="206" t="s">
        <v>409</v>
      </c>
      <c r="D2014" s="206" t="s">
        <v>410</v>
      </c>
      <c r="E2014" s="207">
        <v>15.68</v>
      </c>
    </row>
    <row r="2015" spans="1:5">
      <c r="A2015" s="206">
        <v>11484</v>
      </c>
      <c r="B2015" s="206" t="s">
        <v>2430</v>
      </c>
      <c r="C2015" s="206" t="s">
        <v>409</v>
      </c>
      <c r="D2015" s="206" t="s">
        <v>410</v>
      </c>
      <c r="E2015" s="207">
        <v>68.89</v>
      </c>
    </row>
    <row r="2016" spans="1:5">
      <c r="A2016" s="206">
        <v>38155</v>
      </c>
      <c r="B2016" s="206" t="s">
        <v>2431</v>
      </c>
      <c r="C2016" s="206" t="s">
        <v>409</v>
      </c>
      <c r="D2016" s="206" t="s">
        <v>410</v>
      </c>
      <c r="E2016" s="207">
        <v>106.95</v>
      </c>
    </row>
    <row r="2017" spans="1:5">
      <c r="A2017" s="206">
        <v>11467</v>
      </c>
      <c r="B2017" s="206" t="s">
        <v>2432</v>
      </c>
      <c r="C2017" s="206" t="s">
        <v>409</v>
      </c>
      <c r="D2017" s="206" t="s">
        <v>410</v>
      </c>
      <c r="E2017" s="207">
        <v>24.44</v>
      </c>
    </row>
    <row r="2018" spans="1:5">
      <c r="A2018" s="206">
        <v>38153</v>
      </c>
      <c r="B2018" s="206" t="s">
        <v>2433</v>
      </c>
      <c r="C2018" s="206" t="s">
        <v>1786</v>
      </c>
      <c r="D2018" s="206" t="s">
        <v>410</v>
      </c>
      <c r="E2018" s="207">
        <v>62.43</v>
      </c>
    </row>
    <row r="2019" spans="1:5">
      <c r="A2019" s="206">
        <v>43607</v>
      </c>
      <c r="B2019" s="206" t="s">
        <v>2434</v>
      </c>
      <c r="C2019" s="206" t="s">
        <v>1786</v>
      </c>
      <c r="D2019" s="206" t="s">
        <v>410</v>
      </c>
      <c r="E2019" s="207">
        <v>118.08</v>
      </c>
    </row>
    <row r="2020" spans="1:5">
      <c r="A2020" s="206">
        <v>3080</v>
      </c>
      <c r="B2020" s="206" t="s">
        <v>2435</v>
      </c>
      <c r="C2020" s="206" t="s">
        <v>1786</v>
      </c>
      <c r="D2020" s="206" t="s">
        <v>417</v>
      </c>
      <c r="E2020" s="207">
        <v>79.39</v>
      </c>
    </row>
    <row r="2021" spans="1:5">
      <c r="A2021" s="206">
        <v>3081</v>
      </c>
      <c r="B2021" s="206" t="s">
        <v>2436</v>
      </c>
      <c r="C2021" s="206" t="s">
        <v>1786</v>
      </c>
      <c r="D2021" s="206" t="s">
        <v>410</v>
      </c>
      <c r="E2021" s="207">
        <v>157.07</v>
      </c>
    </row>
    <row r="2022" spans="1:5">
      <c r="A2022" s="206">
        <v>3090</v>
      </c>
      <c r="B2022" s="206" t="s">
        <v>2437</v>
      </c>
      <c r="C2022" s="206" t="s">
        <v>1786</v>
      </c>
      <c r="D2022" s="206" t="s">
        <v>410</v>
      </c>
      <c r="E2022" s="207">
        <v>70.86</v>
      </c>
    </row>
    <row r="2023" spans="1:5">
      <c r="A2023" s="206">
        <v>43611</v>
      </c>
      <c r="B2023" s="206" t="s">
        <v>2438</v>
      </c>
      <c r="C2023" s="206" t="s">
        <v>1786</v>
      </c>
      <c r="D2023" s="206" t="s">
        <v>410</v>
      </c>
      <c r="E2023" s="207">
        <v>117.58</v>
      </c>
    </row>
    <row r="2024" spans="1:5">
      <c r="A2024" s="206">
        <v>3103</v>
      </c>
      <c r="B2024" s="206" t="s">
        <v>2439</v>
      </c>
      <c r="C2024" s="206" t="s">
        <v>409</v>
      </c>
      <c r="D2024" s="206" t="s">
        <v>410</v>
      </c>
      <c r="E2024" s="207">
        <v>58.75</v>
      </c>
    </row>
    <row r="2025" spans="1:5">
      <c r="A2025" s="206">
        <v>3097</v>
      </c>
      <c r="B2025" s="206" t="s">
        <v>2440</v>
      </c>
      <c r="C2025" s="206" t="s">
        <v>1786</v>
      </c>
      <c r="D2025" s="206" t="s">
        <v>410</v>
      </c>
      <c r="E2025" s="207">
        <v>88.89</v>
      </c>
    </row>
    <row r="2026" spans="1:5">
      <c r="A2026" s="206">
        <v>3099</v>
      </c>
      <c r="B2026" s="206" t="s">
        <v>2441</v>
      </c>
      <c r="C2026" s="206" t="s">
        <v>1786</v>
      </c>
      <c r="D2026" s="206" t="s">
        <v>410</v>
      </c>
      <c r="E2026" s="207">
        <v>142.33000000000001</v>
      </c>
    </row>
    <row r="2027" spans="1:5">
      <c r="A2027" s="206">
        <v>38151</v>
      </c>
      <c r="B2027" s="206" t="s">
        <v>2442</v>
      </c>
      <c r="C2027" s="206" t="s">
        <v>1786</v>
      </c>
      <c r="D2027" s="206" t="s">
        <v>410</v>
      </c>
      <c r="E2027" s="207">
        <v>103.18</v>
      </c>
    </row>
    <row r="2028" spans="1:5">
      <c r="A2028" s="206">
        <v>38152</v>
      </c>
      <c r="B2028" s="206" t="s">
        <v>2443</v>
      </c>
      <c r="C2028" s="206" t="s">
        <v>1786</v>
      </c>
      <c r="D2028" s="206" t="s">
        <v>410</v>
      </c>
      <c r="E2028" s="207">
        <v>166.45</v>
      </c>
    </row>
    <row r="2029" spans="1:5">
      <c r="A2029" s="206">
        <v>43610</v>
      </c>
      <c r="B2029" s="206" t="s">
        <v>2444</v>
      </c>
      <c r="C2029" s="206" t="s">
        <v>1786</v>
      </c>
      <c r="D2029" s="206" t="s">
        <v>410</v>
      </c>
      <c r="E2029" s="207">
        <v>88.2</v>
      </c>
    </row>
    <row r="2030" spans="1:5">
      <c r="A2030" s="206">
        <v>3093</v>
      </c>
      <c r="B2030" s="206" t="s">
        <v>2445</v>
      </c>
      <c r="C2030" s="206" t="s">
        <v>1786</v>
      </c>
      <c r="D2030" s="206" t="s">
        <v>410</v>
      </c>
      <c r="E2030" s="207">
        <v>142.33000000000001</v>
      </c>
    </row>
    <row r="2031" spans="1:5">
      <c r="A2031" s="206">
        <v>38165</v>
      </c>
      <c r="B2031" s="206" t="s">
        <v>2446</v>
      </c>
      <c r="C2031" s="206" t="s">
        <v>1786</v>
      </c>
      <c r="D2031" s="206" t="s">
        <v>410</v>
      </c>
      <c r="E2031" s="207">
        <v>76.209999999999994</v>
      </c>
    </row>
    <row r="2032" spans="1:5">
      <c r="A2032" s="206">
        <v>38177</v>
      </c>
      <c r="B2032" s="206" t="s">
        <v>2447</v>
      </c>
      <c r="C2032" s="206" t="s">
        <v>409</v>
      </c>
      <c r="D2032" s="206" t="s">
        <v>410</v>
      </c>
      <c r="E2032" s="207">
        <v>22.64</v>
      </c>
    </row>
    <row r="2033" spans="1:5">
      <c r="A2033" s="206">
        <v>11458</v>
      </c>
      <c r="B2033" s="206" t="s">
        <v>2448</v>
      </c>
      <c r="C2033" s="206" t="s">
        <v>409</v>
      </c>
      <c r="D2033" s="206" t="s">
        <v>410</v>
      </c>
      <c r="E2033" s="207">
        <v>27.04</v>
      </c>
    </row>
    <row r="2034" spans="1:5">
      <c r="A2034" s="206">
        <v>3108</v>
      </c>
      <c r="B2034" s="206" t="s">
        <v>2449</v>
      </c>
      <c r="C2034" s="206" t="s">
        <v>409</v>
      </c>
      <c r="D2034" s="206" t="s">
        <v>410</v>
      </c>
      <c r="E2034" s="207">
        <v>114.94</v>
      </c>
    </row>
    <row r="2035" spans="1:5">
      <c r="A2035" s="206">
        <v>3105</v>
      </c>
      <c r="B2035" s="206" t="s">
        <v>2450</v>
      </c>
      <c r="C2035" s="206" t="s">
        <v>409</v>
      </c>
      <c r="D2035" s="206" t="s">
        <v>410</v>
      </c>
      <c r="E2035" s="207">
        <v>150.33000000000001</v>
      </c>
    </row>
    <row r="2036" spans="1:5">
      <c r="A2036" s="206">
        <v>38178</v>
      </c>
      <c r="B2036" s="206" t="s">
        <v>2451</v>
      </c>
      <c r="C2036" s="206" t="s">
        <v>409</v>
      </c>
      <c r="D2036" s="206" t="s">
        <v>410</v>
      </c>
      <c r="E2036" s="207">
        <v>24.92</v>
      </c>
    </row>
    <row r="2037" spans="1:5">
      <c r="A2037" s="206">
        <v>43575</v>
      </c>
      <c r="B2037" s="206" t="s">
        <v>2452</v>
      </c>
      <c r="C2037" s="206" t="s">
        <v>409</v>
      </c>
      <c r="D2037" s="206" t="s">
        <v>410</v>
      </c>
      <c r="E2037" s="207">
        <v>53.99</v>
      </c>
    </row>
    <row r="2038" spans="1:5">
      <c r="A2038" s="206">
        <v>43577</v>
      </c>
      <c r="B2038" s="206" t="s">
        <v>2453</v>
      </c>
      <c r="C2038" s="206" t="s">
        <v>409</v>
      </c>
      <c r="D2038" s="206" t="s">
        <v>410</v>
      </c>
      <c r="E2038" s="207">
        <v>93.86</v>
      </c>
    </row>
    <row r="2039" spans="1:5">
      <c r="A2039" s="206">
        <v>43458</v>
      </c>
      <c r="B2039" s="206" t="s">
        <v>2454</v>
      </c>
      <c r="C2039" s="206" t="s">
        <v>560</v>
      </c>
      <c r="D2039" s="206" t="s">
        <v>417</v>
      </c>
      <c r="E2039" s="207">
        <v>0.06</v>
      </c>
    </row>
    <row r="2040" spans="1:5">
      <c r="A2040" s="206">
        <v>43470</v>
      </c>
      <c r="B2040" s="206" t="s">
        <v>2455</v>
      </c>
      <c r="C2040" s="206" t="s">
        <v>562</v>
      </c>
      <c r="D2040" s="206" t="s">
        <v>417</v>
      </c>
      <c r="E2040" s="207">
        <v>10.6</v>
      </c>
    </row>
    <row r="2041" spans="1:5">
      <c r="A2041" s="206">
        <v>43459</v>
      </c>
      <c r="B2041" s="206" t="s">
        <v>2456</v>
      </c>
      <c r="C2041" s="206" t="s">
        <v>560</v>
      </c>
      <c r="D2041" s="206" t="s">
        <v>417</v>
      </c>
      <c r="E2041" s="207">
        <v>0.49</v>
      </c>
    </row>
    <row r="2042" spans="1:5">
      <c r="A2042" s="206">
        <v>43471</v>
      </c>
      <c r="B2042" s="206" t="s">
        <v>2457</v>
      </c>
      <c r="C2042" s="206" t="s">
        <v>562</v>
      </c>
      <c r="D2042" s="206" t="s">
        <v>417</v>
      </c>
      <c r="E2042" s="207">
        <v>92.9</v>
      </c>
    </row>
    <row r="2043" spans="1:5">
      <c r="A2043" s="206">
        <v>43460</v>
      </c>
      <c r="B2043" s="206" t="s">
        <v>2458</v>
      </c>
      <c r="C2043" s="206" t="s">
        <v>560</v>
      </c>
      <c r="D2043" s="206" t="s">
        <v>417</v>
      </c>
      <c r="E2043" s="207">
        <v>0.86</v>
      </c>
    </row>
    <row r="2044" spans="1:5">
      <c r="A2044" s="206">
        <v>43472</v>
      </c>
      <c r="B2044" s="206" t="s">
        <v>2459</v>
      </c>
      <c r="C2044" s="206" t="s">
        <v>562</v>
      </c>
      <c r="D2044" s="206" t="s">
        <v>417</v>
      </c>
      <c r="E2044" s="207">
        <v>161.79</v>
      </c>
    </row>
    <row r="2045" spans="1:5">
      <c r="A2045" s="206">
        <v>43461</v>
      </c>
      <c r="B2045" s="206" t="s">
        <v>2460</v>
      </c>
      <c r="C2045" s="206" t="s">
        <v>560</v>
      </c>
      <c r="D2045" s="206" t="s">
        <v>417</v>
      </c>
      <c r="E2045" s="207">
        <v>0.32</v>
      </c>
    </row>
    <row r="2046" spans="1:5">
      <c r="A2046" s="206">
        <v>43473</v>
      </c>
      <c r="B2046" s="206" t="s">
        <v>2461</v>
      </c>
      <c r="C2046" s="206" t="s">
        <v>562</v>
      </c>
      <c r="D2046" s="206" t="s">
        <v>417</v>
      </c>
      <c r="E2046" s="207">
        <v>60.76</v>
      </c>
    </row>
    <row r="2047" spans="1:5">
      <c r="A2047" s="206">
        <v>43463</v>
      </c>
      <c r="B2047" s="206" t="s">
        <v>2462</v>
      </c>
      <c r="C2047" s="206" t="s">
        <v>560</v>
      </c>
      <c r="D2047" s="206" t="s">
        <v>417</v>
      </c>
      <c r="E2047" s="207">
        <v>0.11</v>
      </c>
    </row>
    <row r="2048" spans="1:5">
      <c r="A2048" s="206">
        <v>43475</v>
      </c>
      <c r="B2048" s="206" t="s">
        <v>2463</v>
      </c>
      <c r="C2048" s="206" t="s">
        <v>562</v>
      </c>
      <c r="D2048" s="206" t="s">
        <v>417</v>
      </c>
      <c r="E2048" s="207">
        <v>21.49</v>
      </c>
    </row>
    <row r="2049" spans="1:5">
      <c r="A2049" s="206">
        <v>43462</v>
      </c>
      <c r="B2049" s="206" t="s">
        <v>2464</v>
      </c>
      <c r="C2049" s="206" t="s">
        <v>560</v>
      </c>
      <c r="D2049" s="206" t="s">
        <v>417</v>
      </c>
      <c r="E2049" s="207">
        <v>0.01</v>
      </c>
    </row>
    <row r="2050" spans="1:5">
      <c r="A2050" s="206">
        <v>43474</v>
      </c>
      <c r="B2050" s="206" t="s">
        <v>2465</v>
      </c>
      <c r="C2050" s="206" t="s">
        <v>562</v>
      </c>
      <c r="D2050" s="206" t="s">
        <v>417</v>
      </c>
      <c r="E2050" s="207">
        <v>2.54</v>
      </c>
    </row>
    <row r="2051" spans="1:5">
      <c r="A2051" s="206">
        <v>43464</v>
      </c>
      <c r="B2051" s="206" t="s">
        <v>2466</v>
      </c>
      <c r="C2051" s="206" t="s">
        <v>560</v>
      </c>
      <c r="D2051" s="206" t="s">
        <v>417</v>
      </c>
      <c r="E2051" s="207">
        <v>0.01</v>
      </c>
    </row>
    <row r="2052" spans="1:5">
      <c r="A2052" s="206">
        <v>43476</v>
      </c>
      <c r="B2052" s="206" t="s">
        <v>2467</v>
      </c>
      <c r="C2052" s="206" t="s">
        <v>562</v>
      </c>
      <c r="D2052" s="206" t="s">
        <v>417</v>
      </c>
      <c r="E2052" s="207">
        <v>0.01</v>
      </c>
    </row>
    <row r="2053" spans="1:5">
      <c r="A2053" s="206">
        <v>43465</v>
      </c>
      <c r="B2053" s="206" t="s">
        <v>2468</v>
      </c>
      <c r="C2053" s="206" t="s">
        <v>560</v>
      </c>
      <c r="D2053" s="206" t="s">
        <v>417</v>
      </c>
      <c r="E2053" s="207">
        <v>0.84</v>
      </c>
    </row>
    <row r="2054" spans="1:5">
      <c r="A2054" s="206">
        <v>43477</v>
      </c>
      <c r="B2054" s="206" t="s">
        <v>2469</v>
      </c>
      <c r="C2054" s="206" t="s">
        <v>562</v>
      </c>
      <c r="D2054" s="206" t="s">
        <v>417</v>
      </c>
      <c r="E2054" s="207">
        <v>158.88</v>
      </c>
    </row>
    <row r="2055" spans="1:5">
      <c r="A2055" s="206">
        <v>43466</v>
      </c>
      <c r="B2055" s="206" t="s">
        <v>2470</v>
      </c>
      <c r="C2055" s="206" t="s">
        <v>560</v>
      </c>
      <c r="D2055" s="206" t="s">
        <v>417</v>
      </c>
      <c r="E2055" s="207">
        <v>1.68</v>
      </c>
    </row>
    <row r="2056" spans="1:5">
      <c r="A2056" s="206">
        <v>43478</v>
      </c>
      <c r="B2056" s="206" t="s">
        <v>2471</v>
      </c>
      <c r="C2056" s="206" t="s">
        <v>562</v>
      </c>
      <c r="D2056" s="206" t="s">
        <v>417</v>
      </c>
      <c r="E2056" s="207">
        <v>315.88</v>
      </c>
    </row>
    <row r="2057" spans="1:5">
      <c r="A2057" s="206">
        <v>43467</v>
      </c>
      <c r="B2057" s="206" t="s">
        <v>2472</v>
      </c>
      <c r="C2057" s="206" t="s">
        <v>560</v>
      </c>
      <c r="D2057" s="206" t="s">
        <v>417</v>
      </c>
      <c r="E2057" s="207">
        <v>0.59</v>
      </c>
    </row>
    <row r="2058" spans="1:5">
      <c r="A2058" s="206">
        <v>43479</v>
      </c>
      <c r="B2058" s="206" t="s">
        <v>2473</v>
      </c>
      <c r="C2058" s="206" t="s">
        <v>562</v>
      </c>
      <c r="D2058" s="206" t="s">
        <v>417</v>
      </c>
      <c r="E2058" s="207">
        <v>110.64</v>
      </c>
    </row>
    <row r="2059" spans="1:5">
      <c r="A2059" s="206">
        <v>43468</v>
      </c>
      <c r="B2059" s="206" t="s">
        <v>2474</v>
      </c>
      <c r="C2059" s="206" t="s">
        <v>560</v>
      </c>
      <c r="D2059" s="206" t="s">
        <v>417</v>
      </c>
      <c r="E2059" s="207">
        <v>1.17</v>
      </c>
    </row>
    <row r="2060" spans="1:5">
      <c r="A2060" s="206">
        <v>43480</v>
      </c>
      <c r="B2060" s="206" t="s">
        <v>2475</v>
      </c>
      <c r="C2060" s="206" t="s">
        <v>562</v>
      </c>
      <c r="D2060" s="206" t="s">
        <v>417</v>
      </c>
      <c r="E2060" s="207">
        <v>220.75</v>
      </c>
    </row>
    <row r="2061" spans="1:5">
      <c r="A2061" s="206">
        <v>43469</v>
      </c>
      <c r="B2061" s="206" t="s">
        <v>2476</v>
      </c>
      <c r="C2061" s="206" t="s">
        <v>560</v>
      </c>
      <c r="D2061" s="206" t="s">
        <v>417</v>
      </c>
      <c r="E2061" s="207">
        <v>0.08</v>
      </c>
    </row>
    <row r="2062" spans="1:5">
      <c r="A2062" s="206">
        <v>43481</v>
      </c>
      <c r="B2062" s="206" t="s">
        <v>2477</v>
      </c>
      <c r="C2062" s="206" t="s">
        <v>562</v>
      </c>
      <c r="D2062" s="206" t="s">
        <v>417</v>
      </c>
      <c r="E2062" s="207">
        <v>15.18</v>
      </c>
    </row>
    <row r="2063" spans="1:5">
      <c r="A2063" s="206">
        <v>3119</v>
      </c>
      <c r="B2063" s="206" t="s">
        <v>2478</v>
      </c>
      <c r="C2063" s="206" t="s">
        <v>409</v>
      </c>
      <c r="D2063" s="206" t="s">
        <v>410</v>
      </c>
      <c r="E2063" s="207">
        <v>2.92</v>
      </c>
    </row>
    <row r="2064" spans="1:5">
      <c r="A2064" s="206">
        <v>3122</v>
      </c>
      <c r="B2064" s="206" t="s">
        <v>2479</v>
      </c>
      <c r="C2064" s="206" t="s">
        <v>409</v>
      </c>
      <c r="D2064" s="206" t="s">
        <v>410</v>
      </c>
      <c r="E2064" s="207">
        <v>5.95</v>
      </c>
    </row>
    <row r="2065" spans="1:5">
      <c r="A2065" s="206">
        <v>3121</v>
      </c>
      <c r="B2065" s="206" t="s">
        <v>2480</v>
      </c>
      <c r="C2065" s="206" t="s">
        <v>409</v>
      </c>
      <c r="D2065" s="206" t="s">
        <v>410</v>
      </c>
      <c r="E2065" s="207">
        <v>6.75</v>
      </c>
    </row>
    <row r="2066" spans="1:5">
      <c r="A2066" s="206">
        <v>3120</v>
      </c>
      <c r="B2066" s="206" t="s">
        <v>2481</v>
      </c>
      <c r="C2066" s="206" t="s">
        <v>409</v>
      </c>
      <c r="D2066" s="206" t="s">
        <v>410</v>
      </c>
      <c r="E2066" s="207">
        <v>12.8</v>
      </c>
    </row>
    <row r="2067" spans="1:5">
      <c r="A2067" s="206">
        <v>11455</v>
      </c>
      <c r="B2067" s="206" t="s">
        <v>2482</v>
      </c>
      <c r="C2067" s="206" t="s">
        <v>409</v>
      </c>
      <c r="D2067" s="206" t="s">
        <v>410</v>
      </c>
      <c r="E2067" s="207">
        <v>18.510000000000002</v>
      </c>
    </row>
    <row r="2068" spans="1:5">
      <c r="A2068" s="206">
        <v>11456</v>
      </c>
      <c r="B2068" s="206" t="s">
        <v>2483</v>
      </c>
      <c r="C2068" s="206" t="s">
        <v>409</v>
      </c>
      <c r="D2068" s="206" t="s">
        <v>410</v>
      </c>
      <c r="E2068" s="207">
        <v>22.12</v>
      </c>
    </row>
    <row r="2069" spans="1:5">
      <c r="A2069" s="206">
        <v>3107</v>
      </c>
      <c r="B2069" s="206" t="s">
        <v>2484</v>
      </c>
      <c r="C2069" s="206" t="s">
        <v>409</v>
      </c>
      <c r="D2069" s="206" t="s">
        <v>410</v>
      </c>
      <c r="E2069" s="207">
        <v>9.33</v>
      </c>
    </row>
    <row r="2070" spans="1:5">
      <c r="A2070" s="206">
        <v>43583</v>
      </c>
      <c r="B2070" s="206" t="s">
        <v>2485</v>
      </c>
      <c r="C2070" s="206" t="s">
        <v>409</v>
      </c>
      <c r="D2070" s="206" t="s">
        <v>410</v>
      </c>
      <c r="E2070" s="207">
        <v>10.52</v>
      </c>
    </row>
    <row r="2071" spans="1:5">
      <c r="A2071" s="206">
        <v>43586</v>
      </c>
      <c r="B2071" s="206" t="s">
        <v>2486</v>
      </c>
      <c r="C2071" s="206" t="s">
        <v>409</v>
      </c>
      <c r="D2071" s="206" t="s">
        <v>410</v>
      </c>
      <c r="E2071" s="207">
        <v>10.78</v>
      </c>
    </row>
    <row r="2072" spans="1:5">
      <c r="A2072" s="206">
        <v>11461</v>
      </c>
      <c r="B2072" s="206" t="s">
        <v>2487</v>
      </c>
      <c r="C2072" s="206" t="s">
        <v>409</v>
      </c>
      <c r="D2072" s="206" t="s">
        <v>410</v>
      </c>
      <c r="E2072" s="207">
        <v>11.75</v>
      </c>
    </row>
    <row r="2073" spans="1:5">
      <c r="A2073" s="206">
        <v>43587</v>
      </c>
      <c r="B2073" s="206" t="s">
        <v>2488</v>
      </c>
      <c r="C2073" s="206" t="s">
        <v>409</v>
      </c>
      <c r="D2073" s="206" t="s">
        <v>410</v>
      </c>
      <c r="E2073" s="207">
        <v>13.56</v>
      </c>
    </row>
    <row r="2074" spans="1:5">
      <c r="A2074" s="206">
        <v>3106</v>
      </c>
      <c r="B2074" s="206" t="s">
        <v>2489</v>
      </c>
      <c r="C2074" s="206" t="s">
        <v>409</v>
      </c>
      <c r="D2074" s="206" t="s">
        <v>410</v>
      </c>
      <c r="E2074" s="207">
        <v>17.21</v>
      </c>
    </row>
    <row r="2075" spans="1:5">
      <c r="A2075" s="206">
        <v>44539</v>
      </c>
      <c r="B2075" s="206" t="s">
        <v>2490</v>
      </c>
      <c r="C2075" s="206" t="s">
        <v>460</v>
      </c>
      <c r="D2075" s="206" t="s">
        <v>412</v>
      </c>
      <c r="E2075" s="207">
        <v>2.84</v>
      </c>
    </row>
    <row r="2076" spans="1:5">
      <c r="A2076" s="206">
        <v>3123</v>
      </c>
      <c r="B2076" s="206" t="s">
        <v>2491</v>
      </c>
      <c r="C2076" s="206" t="s">
        <v>460</v>
      </c>
      <c r="D2076" s="206" t="s">
        <v>412</v>
      </c>
      <c r="E2076" s="207">
        <v>2.65</v>
      </c>
    </row>
    <row r="2077" spans="1:5">
      <c r="A2077" s="206">
        <v>38125</v>
      </c>
      <c r="B2077" s="206" t="s">
        <v>2492</v>
      </c>
      <c r="C2077" s="206" t="s">
        <v>460</v>
      </c>
      <c r="D2077" s="206" t="s">
        <v>410</v>
      </c>
      <c r="E2077" s="207">
        <v>1.1399999999999999</v>
      </c>
    </row>
    <row r="2078" spans="1:5">
      <c r="A2078" s="206">
        <v>39014</v>
      </c>
      <c r="B2078" s="206" t="s">
        <v>2493</v>
      </c>
      <c r="C2078" s="206" t="s">
        <v>460</v>
      </c>
      <c r="D2078" s="206" t="s">
        <v>410</v>
      </c>
      <c r="E2078" s="207">
        <v>13.99</v>
      </c>
    </row>
    <row r="2079" spans="1:5">
      <c r="A2079" s="206">
        <v>39365</v>
      </c>
      <c r="B2079" s="206" t="s">
        <v>2494</v>
      </c>
      <c r="C2079" s="206" t="s">
        <v>409</v>
      </c>
      <c r="D2079" s="206" t="s">
        <v>410</v>
      </c>
      <c r="E2079" s="208">
        <v>1882.11</v>
      </c>
    </row>
    <row r="2080" spans="1:5">
      <c r="A2080" s="206">
        <v>39366</v>
      </c>
      <c r="B2080" s="206" t="s">
        <v>2495</v>
      </c>
      <c r="C2080" s="206" t="s">
        <v>409</v>
      </c>
      <c r="D2080" s="206" t="s">
        <v>410</v>
      </c>
      <c r="E2080" s="208">
        <v>2855.47</v>
      </c>
    </row>
    <row r="2081" spans="1:5">
      <c r="A2081" s="206">
        <v>39367</v>
      </c>
      <c r="B2081" s="206" t="s">
        <v>2496</v>
      </c>
      <c r="C2081" s="206" t="s">
        <v>409</v>
      </c>
      <c r="D2081" s="206" t="s">
        <v>410</v>
      </c>
      <c r="E2081" s="208">
        <v>4892.66</v>
      </c>
    </row>
    <row r="2082" spans="1:5">
      <c r="A2082" s="206">
        <v>37394</v>
      </c>
      <c r="B2082" s="206" t="s">
        <v>2497</v>
      </c>
      <c r="C2082" s="206" t="s">
        <v>2498</v>
      </c>
      <c r="D2082" s="206" t="s">
        <v>412</v>
      </c>
      <c r="E2082" s="207">
        <v>40.79</v>
      </c>
    </row>
    <row r="2083" spans="1:5">
      <c r="A2083" s="206">
        <v>14146</v>
      </c>
      <c r="B2083" s="206" t="s">
        <v>2499</v>
      </c>
      <c r="C2083" s="206" t="s">
        <v>2498</v>
      </c>
      <c r="D2083" s="206" t="s">
        <v>412</v>
      </c>
      <c r="E2083" s="207">
        <v>65.599999999999994</v>
      </c>
    </row>
    <row r="2084" spans="1:5">
      <c r="A2084" s="206">
        <v>938</v>
      </c>
      <c r="B2084" s="206" t="s">
        <v>2500</v>
      </c>
      <c r="C2084" s="206" t="s">
        <v>456</v>
      </c>
      <c r="D2084" s="206" t="s">
        <v>410</v>
      </c>
      <c r="E2084" s="207">
        <v>1.45</v>
      </c>
    </row>
    <row r="2085" spans="1:5">
      <c r="A2085" s="206">
        <v>937</v>
      </c>
      <c r="B2085" s="206" t="s">
        <v>2501</v>
      </c>
      <c r="C2085" s="206" t="s">
        <v>456</v>
      </c>
      <c r="D2085" s="206" t="s">
        <v>410</v>
      </c>
      <c r="E2085" s="207">
        <v>8.4700000000000006</v>
      </c>
    </row>
    <row r="2086" spans="1:5">
      <c r="A2086" s="206">
        <v>939</v>
      </c>
      <c r="B2086" s="206" t="s">
        <v>2502</v>
      </c>
      <c r="C2086" s="206" t="s">
        <v>456</v>
      </c>
      <c r="D2086" s="206" t="s">
        <v>410</v>
      </c>
      <c r="E2086" s="207">
        <v>2.35</v>
      </c>
    </row>
    <row r="2087" spans="1:5">
      <c r="A2087" s="206">
        <v>944</v>
      </c>
      <c r="B2087" s="206" t="s">
        <v>2503</v>
      </c>
      <c r="C2087" s="206" t="s">
        <v>456</v>
      </c>
      <c r="D2087" s="206" t="s">
        <v>410</v>
      </c>
      <c r="E2087" s="207">
        <v>3.71</v>
      </c>
    </row>
    <row r="2088" spans="1:5">
      <c r="A2088" s="206">
        <v>940</v>
      </c>
      <c r="B2088" s="206" t="s">
        <v>2504</v>
      </c>
      <c r="C2088" s="206" t="s">
        <v>456</v>
      </c>
      <c r="D2088" s="206" t="s">
        <v>410</v>
      </c>
      <c r="E2088" s="207">
        <v>5.36</v>
      </c>
    </row>
    <row r="2089" spans="1:5">
      <c r="A2089" s="206">
        <v>44397</v>
      </c>
      <c r="B2089" s="206" t="s">
        <v>2505</v>
      </c>
      <c r="C2089" s="206" t="s">
        <v>456</v>
      </c>
      <c r="D2089" s="206" t="s">
        <v>410</v>
      </c>
      <c r="E2089" s="207">
        <v>1.89</v>
      </c>
    </row>
    <row r="2090" spans="1:5">
      <c r="A2090" s="206">
        <v>406</v>
      </c>
      <c r="B2090" s="206" t="s">
        <v>2506</v>
      </c>
      <c r="C2090" s="206" t="s">
        <v>409</v>
      </c>
      <c r="D2090" s="206" t="s">
        <v>410</v>
      </c>
      <c r="E2090" s="207">
        <v>103.06</v>
      </c>
    </row>
    <row r="2091" spans="1:5">
      <c r="A2091" s="206">
        <v>42529</v>
      </c>
      <c r="B2091" s="206" t="s">
        <v>2507</v>
      </c>
      <c r="C2091" s="206" t="s">
        <v>456</v>
      </c>
      <c r="D2091" s="206" t="s">
        <v>410</v>
      </c>
      <c r="E2091" s="207">
        <v>1.36</v>
      </c>
    </row>
    <row r="2092" spans="1:5">
      <c r="A2092" s="206">
        <v>39634</v>
      </c>
      <c r="B2092" s="206" t="s">
        <v>2508</v>
      </c>
      <c r="C2092" s="206" t="s">
        <v>456</v>
      </c>
      <c r="D2092" s="206" t="s">
        <v>410</v>
      </c>
      <c r="E2092" s="207">
        <v>8.77</v>
      </c>
    </row>
    <row r="2093" spans="1:5">
      <c r="A2093" s="206">
        <v>39701</v>
      </c>
      <c r="B2093" s="206" t="s">
        <v>2509</v>
      </c>
      <c r="C2093" s="206" t="s">
        <v>409</v>
      </c>
      <c r="D2093" s="206" t="s">
        <v>412</v>
      </c>
      <c r="E2093" s="207">
        <v>109.89</v>
      </c>
    </row>
    <row r="2094" spans="1:5">
      <c r="A2094" s="206">
        <v>12815</v>
      </c>
      <c r="B2094" s="206" t="s">
        <v>2510</v>
      </c>
      <c r="C2094" s="206" t="s">
        <v>409</v>
      </c>
      <c r="D2094" s="206" t="s">
        <v>410</v>
      </c>
      <c r="E2094" s="207">
        <v>11.85</v>
      </c>
    </row>
    <row r="2095" spans="1:5">
      <c r="A2095" s="206">
        <v>407</v>
      </c>
      <c r="B2095" s="206" t="s">
        <v>2511</v>
      </c>
      <c r="C2095" s="206" t="s">
        <v>460</v>
      </c>
      <c r="D2095" s="206" t="s">
        <v>412</v>
      </c>
      <c r="E2095" s="207">
        <v>53.68</v>
      </c>
    </row>
    <row r="2096" spans="1:5">
      <c r="A2096" s="206">
        <v>39431</v>
      </c>
      <c r="B2096" s="206" t="s">
        <v>2512</v>
      </c>
      <c r="C2096" s="206" t="s">
        <v>456</v>
      </c>
      <c r="D2096" s="206" t="s">
        <v>410</v>
      </c>
      <c r="E2096" s="207">
        <v>0.37</v>
      </c>
    </row>
    <row r="2097" spans="1:5">
      <c r="A2097" s="206">
        <v>39432</v>
      </c>
      <c r="B2097" s="206" t="s">
        <v>2513</v>
      </c>
      <c r="C2097" s="206" t="s">
        <v>456</v>
      </c>
      <c r="D2097" s="206" t="s">
        <v>410</v>
      </c>
      <c r="E2097" s="207">
        <v>3.31</v>
      </c>
    </row>
    <row r="2098" spans="1:5">
      <c r="A2098" s="206">
        <v>20111</v>
      </c>
      <c r="B2098" s="206" t="s">
        <v>2514</v>
      </c>
      <c r="C2098" s="206" t="s">
        <v>409</v>
      </c>
      <c r="D2098" s="206" t="s">
        <v>417</v>
      </c>
      <c r="E2098" s="207">
        <v>11.9</v>
      </c>
    </row>
    <row r="2099" spans="1:5">
      <c r="A2099" s="206">
        <v>21127</v>
      </c>
      <c r="B2099" s="206" t="s">
        <v>2515</v>
      </c>
      <c r="C2099" s="206" t="s">
        <v>409</v>
      </c>
      <c r="D2099" s="206" t="s">
        <v>410</v>
      </c>
      <c r="E2099" s="207">
        <v>4.5</v>
      </c>
    </row>
    <row r="2100" spans="1:5">
      <c r="A2100" s="206">
        <v>404</v>
      </c>
      <c r="B2100" s="206" t="s">
        <v>2516</v>
      </c>
      <c r="C2100" s="206" t="s">
        <v>456</v>
      </c>
      <c r="D2100" s="206" t="s">
        <v>410</v>
      </c>
      <c r="E2100" s="207">
        <v>1.62</v>
      </c>
    </row>
    <row r="2101" spans="1:5">
      <c r="A2101" s="206">
        <v>14151</v>
      </c>
      <c r="B2101" s="206" t="s">
        <v>2517</v>
      </c>
      <c r="C2101" s="206" t="s">
        <v>409</v>
      </c>
      <c r="D2101" s="206" t="s">
        <v>412</v>
      </c>
      <c r="E2101" s="207">
        <v>47.15</v>
      </c>
    </row>
    <row r="2102" spans="1:5">
      <c r="A2102" s="206">
        <v>14153</v>
      </c>
      <c r="B2102" s="206" t="s">
        <v>2518</v>
      </c>
      <c r="C2102" s="206" t="s">
        <v>409</v>
      </c>
      <c r="D2102" s="206" t="s">
        <v>412</v>
      </c>
      <c r="E2102" s="207">
        <v>53.3</v>
      </c>
    </row>
    <row r="2103" spans="1:5">
      <c r="A2103" s="206">
        <v>14152</v>
      </c>
      <c r="B2103" s="206" t="s">
        <v>2519</v>
      </c>
      <c r="C2103" s="206" t="s">
        <v>409</v>
      </c>
      <c r="D2103" s="206" t="s">
        <v>412</v>
      </c>
      <c r="E2103" s="207">
        <v>40.909999999999997</v>
      </c>
    </row>
    <row r="2104" spans="1:5">
      <c r="A2104" s="206">
        <v>14154</v>
      </c>
      <c r="B2104" s="206" t="s">
        <v>2520</v>
      </c>
      <c r="C2104" s="206" t="s">
        <v>409</v>
      </c>
      <c r="D2104" s="206" t="s">
        <v>412</v>
      </c>
      <c r="E2104" s="207">
        <v>143.21</v>
      </c>
    </row>
    <row r="2105" spans="1:5">
      <c r="A2105" s="206">
        <v>3146</v>
      </c>
      <c r="B2105" s="206" t="s">
        <v>2521</v>
      </c>
      <c r="C2105" s="206" t="s">
        <v>409</v>
      </c>
      <c r="D2105" s="206" t="s">
        <v>417</v>
      </c>
      <c r="E2105" s="207">
        <v>4.5</v>
      </c>
    </row>
    <row r="2106" spans="1:5">
      <c r="A2106" s="206">
        <v>3143</v>
      </c>
      <c r="B2106" s="206" t="s">
        <v>2522</v>
      </c>
      <c r="C2106" s="206" t="s">
        <v>409</v>
      </c>
      <c r="D2106" s="206" t="s">
        <v>410</v>
      </c>
      <c r="E2106" s="207">
        <v>10.23</v>
      </c>
    </row>
    <row r="2107" spans="1:5">
      <c r="A2107" s="206">
        <v>3148</v>
      </c>
      <c r="B2107" s="206" t="s">
        <v>2523</v>
      </c>
      <c r="C2107" s="206" t="s">
        <v>409</v>
      </c>
      <c r="D2107" s="206" t="s">
        <v>410</v>
      </c>
      <c r="E2107" s="207">
        <v>16.59</v>
      </c>
    </row>
    <row r="2108" spans="1:5">
      <c r="A2108" s="206">
        <v>4310</v>
      </c>
      <c r="B2108" s="206" t="s">
        <v>2524</v>
      </c>
      <c r="C2108" s="206" t="s">
        <v>409</v>
      </c>
      <c r="D2108" s="206" t="s">
        <v>410</v>
      </c>
      <c r="E2108" s="207">
        <v>2.7</v>
      </c>
    </row>
    <row r="2109" spans="1:5">
      <c r="A2109" s="206">
        <v>4311</v>
      </c>
      <c r="B2109" s="206" t="s">
        <v>2525</v>
      </c>
      <c r="C2109" s="206" t="s">
        <v>409</v>
      </c>
      <c r="D2109" s="206" t="s">
        <v>410</v>
      </c>
      <c r="E2109" s="207">
        <v>1.9</v>
      </c>
    </row>
    <row r="2110" spans="1:5">
      <c r="A2110" s="206">
        <v>4312</v>
      </c>
      <c r="B2110" s="206" t="s">
        <v>2526</v>
      </c>
      <c r="C2110" s="206" t="s">
        <v>409</v>
      </c>
      <c r="D2110" s="206" t="s">
        <v>410</v>
      </c>
      <c r="E2110" s="207">
        <v>2.66</v>
      </c>
    </row>
    <row r="2111" spans="1:5">
      <c r="A2111" s="206">
        <v>13261</v>
      </c>
      <c r="B2111" s="206" t="s">
        <v>2527</v>
      </c>
      <c r="C2111" s="206" t="s">
        <v>409</v>
      </c>
      <c r="D2111" s="206" t="s">
        <v>410</v>
      </c>
      <c r="E2111" s="207">
        <v>4.96</v>
      </c>
    </row>
    <row r="2112" spans="1:5">
      <c r="A2112" s="206">
        <v>3272</v>
      </c>
      <c r="B2112" s="206" t="s">
        <v>2528</v>
      </c>
      <c r="C2112" s="206" t="s">
        <v>409</v>
      </c>
      <c r="D2112" s="206" t="s">
        <v>412</v>
      </c>
      <c r="E2112" s="207">
        <v>59.03</v>
      </c>
    </row>
    <row r="2113" spans="1:5">
      <c r="A2113" s="206">
        <v>3265</v>
      </c>
      <c r="B2113" s="206" t="s">
        <v>2529</v>
      </c>
      <c r="C2113" s="206" t="s">
        <v>409</v>
      </c>
      <c r="D2113" s="206" t="s">
        <v>412</v>
      </c>
      <c r="E2113" s="207">
        <v>46.9</v>
      </c>
    </row>
    <row r="2114" spans="1:5">
      <c r="A2114" s="206">
        <v>3262</v>
      </c>
      <c r="B2114" s="206" t="s">
        <v>2530</v>
      </c>
      <c r="C2114" s="206" t="s">
        <v>409</v>
      </c>
      <c r="D2114" s="206" t="s">
        <v>412</v>
      </c>
      <c r="E2114" s="207">
        <v>20.53</v>
      </c>
    </row>
    <row r="2115" spans="1:5">
      <c r="A2115" s="206">
        <v>3264</v>
      </c>
      <c r="B2115" s="206" t="s">
        <v>2531</v>
      </c>
      <c r="C2115" s="206" t="s">
        <v>409</v>
      </c>
      <c r="D2115" s="206" t="s">
        <v>412</v>
      </c>
      <c r="E2115" s="207">
        <v>33.72</v>
      </c>
    </row>
    <row r="2116" spans="1:5">
      <c r="A2116" s="206">
        <v>3267</v>
      </c>
      <c r="B2116" s="206" t="s">
        <v>2532</v>
      </c>
      <c r="C2116" s="206" t="s">
        <v>409</v>
      </c>
      <c r="D2116" s="206" t="s">
        <v>412</v>
      </c>
      <c r="E2116" s="207">
        <v>110.13</v>
      </c>
    </row>
    <row r="2117" spans="1:5">
      <c r="A2117" s="206">
        <v>3266</v>
      </c>
      <c r="B2117" s="206" t="s">
        <v>2533</v>
      </c>
      <c r="C2117" s="206" t="s">
        <v>409</v>
      </c>
      <c r="D2117" s="206" t="s">
        <v>412</v>
      </c>
      <c r="E2117" s="207">
        <v>70.069999999999993</v>
      </c>
    </row>
    <row r="2118" spans="1:5">
      <c r="A2118" s="206">
        <v>3263</v>
      </c>
      <c r="B2118" s="206" t="s">
        <v>2534</v>
      </c>
      <c r="C2118" s="206" t="s">
        <v>409</v>
      </c>
      <c r="D2118" s="206" t="s">
        <v>412</v>
      </c>
      <c r="E2118" s="207">
        <v>28.04</v>
      </c>
    </row>
    <row r="2119" spans="1:5">
      <c r="A2119" s="206">
        <v>3268</v>
      </c>
      <c r="B2119" s="206" t="s">
        <v>2535</v>
      </c>
      <c r="C2119" s="206" t="s">
        <v>409</v>
      </c>
      <c r="D2119" s="206" t="s">
        <v>412</v>
      </c>
      <c r="E2119" s="207">
        <v>148.9</v>
      </c>
    </row>
    <row r="2120" spans="1:5">
      <c r="A2120" s="206">
        <v>3271</v>
      </c>
      <c r="B2120" s="206" t="s">
        <v>2536</v>
      </c>
      <c r="C2120" s="206" t="s">
        <v>409</v>
      </c>
      <c r="D2120" s="206" t="s">
        <v>412</v>
      </c>
      <c r="E2120" s="207">
        <v>220.14</v>
      </c>
    </row>
    <row r="2121" spans="1:5">
      <c r="A2121" s="206">
        <v>3270</v>
      </c>
      <c r="B2121" s="206" t="s">
        <v>2537</v>
      </c>
      <c r="C2121" s="206" t="s">
        <v>409</v>
      </c>
      <c r="D2121" s="206" t="s">
        <v>412</v>
      </c>
      <c r="E2121" s="207">
        <v>369.85</v>
      </c>
    </row>
    <row r="2122" spans="1:5">
      <c r="A2122" s="206">
        <v>3275</v>
      </c>
      <c r="B2122" s="206" t="s">
        <v>2538</v>
      </c>
      <c r="C2122" s="206" t="s">
        <v>821</v>
      </c>
      <c r="D2122" s="206" t="s">
        <v>410</v>
      </c>
      <c r="E2122" s="207">
        <v>131.93</v>
      </c>
    </row>
    <row r="2123" spans="1:5">
      <c r="A2123" s="206">
        <v>39512</v>
      </c>
      <c r="B2123" s="206" t="s">
        <v>2539</v>
      </c>
      <c r="C2123" s="206" t="s">
        <v>821</v>
      </c>
      <c r="D2123" s="206" t="s">
        <v>412</v>
      </c>
      <c r="E2123" s="207">
        <v>134.79</v>
      </c>
    </row>
    <row r="2124" spans="1:5">
      <c r="A2124" s="206">
        <v>39511</v>
      </c>
      <c r="B2124" s="206" t="s">
        <v>2540</v>
      </c>
      <c r="C2124" s="206" t="s">
        <v>821</v>
      </c>
      <c r="D2124" s="206" t="s">
        <v>412</v>
      </c>
      <c r="E2124" s="207">
        <v>147.02000000000001</v>
      </c>
    </row>
    <row r="2125" spans="1:5">
      <c r="A2125" s="206">
        <v>39513</v>
      </c>
      <c r="B2125" s="206" t="s">
        <v>2541</v>
      </c>
      <c r="C2125" s="206" t="s">
        <v>821</v>
      </c>
      <c r="D2125" s="206" t="s">
        <v>412</v>
      </c>
      <c r="E2125" s="207">
        <v>157.69</v>
      </c>
    </row>
    <row r="2126" spans="1:5">
      <c r="A2126" s="206">
        <v>3286</v>
      </c>
      <c r="B2126" s="206" t="s">
        <v>2542</v>
      </c>
      <c r="C2126" s="206" t="s">
        <v>821</v>
      </c>
      <c r="D2126" s="206" t="s">
        <v>410</v>
      </c>
      <c r="E2126" s="207">
        <v>89.33</v>
      </c>
    </row>
    <row r="2127" spans="1:5">
      <c r="A2127" s="206">
        <v>3287</v>
      </c>
      <c r="B2127" s="206" t="s">
        <v>2543</v>
      </c>
      <c r="C2127" s="206" t="s">
        <v>821</v>
      </c>
      <c r="D2127" s="206" t="s">
        <v>410</v>
      </c>
      <c r="E2127" s="207">
        <v>135</v>
      </c>
    </row>
    <row r="2128" spans="1:5">
      <c r="A2128" s="206">
        <v>3283</v>
      </c>
      <c r="B2128" s="206" t="s">
        <v>2544</v>
      </c>
      <c r="C2128" s="206" t="s">
        <v>821</v>
      </c>
      <c r="D2128" s="206" t="s">
        <v>410</v>
      </c>
      <c r="E2128" s="207">
        <v>28.35</v>
      </c>
    </row>
    <row r="2129" spans="1:5">
      <c r="A2129" s="206">
        <v>11587</v>
      </c>
      <c r="B2129" s="206" t="s">
        <v>2545</v>
      </c>
      <c r="C2129" s="206" t="s">
        <v>821</v>
      </c>
      <c r="D2129" s="206" t="s">
        <v>410</v>
      </c>
      <c r="E2129" s="207">
        <v>90.47</v>
      </c>
    </row>
    <row r="2130" spans="1:5">
      <c r="A2130" s="206">
        <v>36225</v>
      </c>
      <c r="B2130" s="206" t="s">
        <v>2546</v>
      </c>
      <c r="C2130" s="206" t="s">
        <v>821</v>
      </c>
      <c r="D2130" s="206" t="s">
        <v>410</v>
      </c>
      <c r="E2130" s="207">
        <v>36.75</v>
      </c>
    </row>
    <row r="2131" spans="1:5">
      <c r="A2131" s="206">
        <v>36230</v>
      </c>
      <c r="B2131" s="206" t="s">
        <v>2547</v>
      </c>
      <c r="C2131" s="206" t="s">
        <v>821</v>
      </c>
      <c r="D2131" s="206" t="s">
        <v>417</v>
      </c>
      <c r="E2131" s="207">
        <v>27</v>
      </c>
    </row>
    <row r="2132" spans="1:5">
      <c r="A2132" s="206">
        <v>36238</v>
      </c>
      <c r="B2132" s="206" t="s">
        <v>2548</v>
      </c>
      <c r="C2132" s="206" t="s">
        <v>821</v>
      </c>
      <c r="D2132" s="206" t="s">
        <v>410</v>
      </c>
      <c r="E2132" s="207">
        <v>26.38</v>
      </c>
    </row>
    <row r="2133" spans="1:5">
      <c r="A2133" s="206">
        <v>39363</v>
      </c>
      <c r="B2133" s="206" t="s">
        <v>2549</v>
      </c>
      <c r="C2133" s="206" t="s">
        <v>409</v>
      </c>
      <c r="D2133" s="206" t="s">
        <v>410</v>
      </c>
      <c r="E2133" s="208">
        <v>5547.83</v>
      </c>
    </row>
    <row r="2134" spans="1:5">
      <c r="A2134" s="206">
        <v>39361</v>
      </c>
      <c r="B2134" s="206" t="s">
        <v>2550</v>
      </c>
      <c r="C2134" s="206" t="s">
        <v>409</v>
      </c>
      <c r="D2134" s="206" t="s">
        <v>410</v>
      </c>
      <c r="E2134" s="208">
        <v>1694.9</v>
      </c>
    </row>
    <row r="2135" spans="1:5">
      <c r="A2135" s="206">
        <v>39362</v>
      </c>
      <c r="B2135" s="206" t="s">
        <v>2551</v>
      </c>
      <c r="C2135" s="206" t="s">
        <v>409</v>
      </c>
      <c r="D2135" s="206" t="s">
        <v>410</v>
      </c>
      <c r="E2135" s="208">
        <v>2994.13</v>
      </c>
    </row>
    <row r="2136" spans="1:5">
      <c r="A2136" s="206">
        <v>39364</v>
      </c>
      <c r="B2136" s="206" t="s">
        <v>2552</v>
      </c>
      <c r="C2136" s="206" t="s">
        <v>409</v>
      </c>
      <c r="D2136" s="206" t="s">
        <v>410</v>
      </c>
      <c r="E2136" s="208">
        <v>11701.84</v>
      </c>
    </row>
    <row r="2137" spans="1:5">
      <c r="A2137" s="206">
        <v>14576</v>
      </c>
      <c r="B2137" s="206" t="s">
        <v>2553</v>
      </c>
      <c r="C2137" s="206" t="s">
        <v>409</v>
      </c>
      <c r="D2137" s="206" t="s">
        <v>412</v>
      </c>
      <c r="E2137" s="208">
        <v>6540097.5099999998</v>
      </c>
    </row>
    <row r="2138" spans="1:5">
      <c r="A2138" s="206">
        <v>13877</v>
      </c>
      <c r="B2138" s="206" t="s">
        <v>2554</v>
      </c>
      <c r="C2138" s="206" t="s">
        <v>409</v>
      </c>
      <c r="D2138" s="206" t="s">
        <v>412</v>
      </c>
      <c r="E2138" s="208">
        <v>2799718.2</v>
      </c>
    </row>
    <row r="2139" spans="1:5">
      <c r="A2139" s="206">
        <v>7307</v>
      </c>
      <c r="B2139" s="206" t="s">
        <v>2555</v>
      </c>
      <c r="C2139" s="206" t="s">
        <v>462</v>
      </c>
      <c r="D2139" s="206" t="s">
        <v>410</v>
      </c>
      <c r="E2139" s="207">
        <v>40.44</v>
      </c>
    </row>
    <row r="2140" spans="1:5">
      <c r="A2140" s="206">
        <v>38122</v>
      </c>
      <c r="B2140" s="206" t="s">
        <v>2556</v>
      </c>
      <c r="C2140" s="206" t="s">
        <v>462</v>
      </c>
      <c r="D2140" s="206" t="s">
        <v>410</v>
      </c>
      <c r="E2140" s="207">
        <v>9.9</v>
      </c>
    </row>
    <row r="2141" spans="1:5">
      <c r="A2141" s="206">
        <v>43653</v>
      </c>
      <c r="B2141" s="206" t="s">
        <v>2557</v>
      </c>
      <c r="C2141" s="206" t="s">
        <v>462</v>
      </c>
      <c r="D2141" s="206" t="s">
        <v>410</v>
      </c>
      <c r="E2141" s="207">
        <v>43.28</v>
      </c>
    </row>
    <row r="2142" spans="1:5">
      <c r="A2142" s="206">
        <v>38633</v>
      </c>
      <c r="B2142" s="206" t="s">
        <v>2558</v>
      </c>
      <c r="C2142" s="206" t="s">
        <v>409</v>
      </c>
      <c r="D2142" s="206" t="s">
        <v>410</v>
      </c>
      <c r="E2142" s="207">
        <v>21.32</v>
      </c>
    </row>
    <row r="2143" spans="1:5">
      <c r="A2143" s="206">
        <v>12344</v>
      </c>
      <c r="B2143" s="206" t="s">
        <v>2559</v>
      </c>
      <c r="C2143" s="206" t="s">
        <v>409</v>
      </c>
      <c r="D2143" s="206" t="s">
        <v>410</v>
      </c>
      <c r="E2143" s="207">
        <v>6.54</v>
      </c>
    </row>
    <row r="2144" spans="1:5">
      <c r="A2144" s="206">
        <v>12343</v>
      </c>
      <c r="B2144" s="206" t="s">
        <v>2560</v>
      </c>
      <c r="C2144" s="206" t="s">
        <v>409</v>
      </c>
      <c r="D2144" s="206" t="s">
        <v>410</v>
      </c>
      <c r="E2144" s="207">
        <v>10.14</v>
      </c>
    </row>
    <row r="2145" spans="1:5">
      <c r="A2145" s="206">
        <v>3295</v>
      </c>
      <c r="B2145" s="206" t="s">
        <v>2561</v>
      </c>
      <c r="C2145" s="206" t="s">
        <v>409</v>
      </c>
      <c r="D2145" s="206" t="s">
        <v>410</v>
      </c>
      <c r="E2145" s="207">
        <v>35.43</v>
      </c>
    </row>
    <row r="2146" spans="1:5">
      <c r="A2146" s="206">
        <v>3302</v>
      </c>
      <c r="B2146" s="206" t="s">
        <v>2562</v>
      </c>
      <c r="C2146" s="206" t="s">
        <v>409</v>
      </c>
      <c r="D2146" s="206" t="s">
        <v>410</v>
      </c>
      <c r="E2146" s="207">
        <v>37.04</v>
      </c>
    </row>
    <row r="2147" spans="1:5">
      <c r="A2147" s="206">
        <v>3297</v>
      </c>
      <c r="B2147" s="206" t="s">
        <v>2563</v>
      </c>
      <c r="C2147" s="206" t="s">
        <v>409</v>
      </c>
      <c r="D2147" s="206" t="s">
        <v>410</v>
      </c>
      <c r="E2147" s="207">
        <v>39.54</v>
      </c>
    </row>
    <row r="2148" spans="1:5">
      <c r="A2148" s="206">
        <v>3294</v>
      </c>
      <c r="B2148" s="206" t="s">
        <v>2564</v>
      </c>
      <c r="C2148" s="206" t="s">
        <v>409</v>
      </c>
      <c r="D2148" s="206" t="s">
        <v>410</v>
      </c>
      <c r="E2148" s="207">
        <v>40.14</v>
      </c>
    </row>
    <row r="2149" spans="1:5">
      <c r="A2149" s="206">
        <v>3292</v>
      </c>
      <c r="B2149" s="206" t="s">
        <v>2565</v>
      </c>
      <c r="C2149" s="206" t="s">
        <v>409</v>
      </c>
      <c r="D2149" s="206" t="s">
        <v>417</v>
      </c>
      <c r="E2149" s="207">
        <v>37.71</v>
      </c>
    </row>
    <row r="2150" spans="1:5">
      <c r="A2150" s="206">
        <v>3298</v>
      </c>
      <c r="B2150" s="206" t="s">
        <v>2566</v>
      </c>
      <c r="C2150" s="206" t="s">
        <v>409</v>
      </c>
      <c r="D2150" s="206" t="s">
        <v>410</v>
      </c>
      <c r="E2150" s="207">
        <v>88.38</v>
      </c>
    </row>
    <row r="2151" spans="1:5">
      <c r="A2151" s="206">
        <v>11596</v>
      </c>
      <c r="B2151" s="206" t="s">
        <v>2567</v>
      </c>
      <c r="C2151" s="206" t="s">
        <v>409</v>
      </c>
      <c r="D2151" s="206" t="s">
        <v>410</v>
      </c>
      <c r="E2151" s="207">
        <v>536.04999999999995</v>
      </c>
    </row>
    <row r="2152" spans="1:5">
      <c r="A2152" s="206">
        <v>34802</v>
      </c>
      <c r="B2152" s="206" t="s">
        <v>2568</v>
      </c>
      <c r="C2152" s="206" t="s">
        <v>409</v>
      </c>
      <c r="D2152" s="206" t="s">
        <v>410</v>
      </c>
      <c r="E2152" s="208">
        <v>1472.19</v>
      </c>
    </row>
    <row r="2153" spans="1:5">
      <c r="A2153" s="206">
        <v>11588</v>
      </c>
      <c r="B2153" s="206" t="s">
        <v>2569</v>
      </c>
      <c r="C2153" s="206" t="s">
        <v>409</v>
      </c>
      <c r="D2153" s="206" t="s">
        <v>410</v>
      </c>
      <c r="E2153" s="208">
        <v>1588.25</v>
      </c>
    </row>
    <row r="2154" spans="1:5">
      <c r="A2154" s="206">
        <v>34383</v>
      </c>
      <c r="B2154" s="206" t="s">
        <v>2570</v>
      </c>
      <c r="C2154" s="206" t="s">
        <v>409</v>
      </c>
      <c r="D2154" s="206" t="s">
        <v>410</v>
      </c>
      <c r="E2154" s="208">
        <v>1747.19</v>
      </c>
    </row>
    <row r="2155" spans="1:5">
      <c r="A2155" s="206">
        <v>40451</v>
      </c>
      <c r="B2155" s="206" t="s">
        <v>2571</v>
      </c>
      <c r="C2155" s="206" t="s">
        <v>821</v>
      </c>
      <c r="D2155" s="206" t="s">
        <v>410</v>
      </c>
      <c r="E2155" s="207">
        <v>141.22999999999999</v>
      </c>
    </row>
    <row r="2156" spans="1:5">
      <c r="A2156" s="206">
        <v>40453</v>
      </c>
      <c r="B2156" s="206" t="s">
        <v>2572</v>
      </c>
      <c r="C2156" s="206" t="s">
        <v>821</v>
      </c>
      <c r="D2156" s="206" t="s">
        <v>410</v>
      </c>
      <c r="E2156" s="207">
        <v>152.81</v>
      </c>
    </row>
    <row r="2157" spans="1:5">
      <c r="A2157" s="206">
        <v>40452</v>
      </c>
      <c r="B2157" s="206" t="s">
        <v>2573</v>
      </c>
      <c r="C2157" s="206" t="s">
        <v>821</v>
      </c>
      <c r="D2157" s="206" t="s">
        <v>410</v>
      </c>
      <c r="E2157" s="207">
        <v>167.61</v>
      </c>
    </row>
    <row r="2158" spans="1:5">
      <c r="A2158" s="206">
        <v>11594</v>
      </c>
      <c r="B2158" s="206" t="s">
        <v>2574</v>
      </c>
      <c r="C2158" s="206" t="s">
        <v>409</v>
      </c>
      <c r="D2158" s="206" t="s">
        <v>410</v>
      </c>
      <c r="E2158" s="207">
        <v>506.22</v>
      </c>
    </row>
    <row r="2159" spans="1:5">
      <c r="A2159" s="206">
        <v>3311</v>
      </c>
      <c r="B2159" s="206" t="s">
        <v>2575</v>
      </c>
      <c r="C2159" s="206" t="s">
        <v>558</v>
      </c>
      <c r="D2159" s="206" t="s">
        <v>410</v>
      </c>
      <c r="E2159" s="207">
        <v>506.22</v>
      </c>
    </row>
    <row r="2160" spans="1:5">
      <c r="A2160" s="206">
        <v>11599</v>
      </c>
      <c r="B2160" s="206" t="s">
        <v>2576</v>
      </c>
      <c r="C2160" s="206" t="s">
        <v>409</v>
      </c>
      <c r="D2160" s="206" t="s">
        <v>410</v>
      </c>
      <c r="E2160" s="207">
        <v>673.21</v>
      </c>
    </row>
    <row r="2161" spans="1:5">
      <c r="A2161" s="206">
        <v>11593</v>
      </c>
      <c r="B2161" s="206" t="s">
        <v>2577</v>
      </c>
      <c r="C2161" s="206" t="s">
        <v>409</v>
      </c>
      <c r="D2161" s="206" t="s">
        <v>410</v>
      </c>
      <c r="E2161" s="207">
        <v>943.8</v>
      </c>
    </row>
    <row r="2162" spans="1:5">
      <c r="A2162" s="206">
        <v>3314</v>
      </c>
      <c r="B2162" s="206" t="s">
        <v>2578</v>
      </c>
      <c r="C2162" s="206" t="s">
        <v>558</v>
      </c>
      <c r="D2162" s="206" t="s">
        <v>410</v>
      </c>
      <c r="E2162" s="207">
        <v>675.01</v>
      </c>
    </row>
    <row r="2163" spans="1:5">
      <c r="A2163" s="206">
        <v>11597</v>
      </c>
      <c r="B2163" s="206" t="s">
        <v>2579</v>
      </c>
      <c r="C2163" s="206" t="s">
        <v>409</v>
      </c>
      <c r="D2163" s="206" t="s">
        <v>410</v>
      </c>
      <c r="E2163" s="207">
        <v>784.95</v>
      </c>
    </row>
    <row r="2164" spans="1:5">
      <c r="A2164" s="206">
        <v>3309</v>
      </c>
      <c r="B2164" s="206" t="s">
        <v>2580</v>
      </c>
      <c r="C2164" s="206" t="s">
        <v>558</v>
      </c>
      <c r="D2164" s="206" t="s">
        <v>410</v>
      </c>
      <c r="E2164" s="207">
        <v>536.04999999999995</v>
      </c>
    </row>
    <row r="2165" spans="1:5">
      <c r="A2165" s="206">
        <v>34612</v>
      </c>
      <c r="B2165" s="206" t="s">
        <v>2581</v>
      </c>
      <c r="C2165" s="206" t="s">
        <v>409</v>
      </c>
      <c r="D2165" s="206" t="s">
        <v>410</v>
      </c>
      <c r="E2165" s="207">
        <v>970.85</v>
      </c>
    </row>
    <row r="2166" spans="1:5">
      <c r="A2166" s="206">
        <v>34635</v>
      </c>
      <c r="B2166" s="206" t="s">
        <v>2582</v>
      </c>
      <c r="C2166" s="206" t="s">
        <v>409</v>
      </c>
      <c r="D2166" s="206" t="s">
        <v>410</v>
      </c>
      <c r="E2166" s="208">
        <v>1248.47</v>
      </c>
    </row>
    <row r="2167" spans="1:5">
      <c r="A2167" s="206">
        <v>34633</v>
      </c>
      <c r="B2167" s="206" t="s">
        <v>2583</v>
      </c>
      <c r="C2167" s="206" t="s">
        <v>409</v>
      </c>
      <c r="D2167" s="206" t="s">
        <v>410</v>
      </c>
      <c r="E2167" s="208">
        <v>1376.15</v>
      </c>
    </row>
    <row r="2168" spans="1:5">
      <c r="A2168" s="206">
        <v>40440</v>
      </c>
      <c r="B2168" s="206" t="s">
        <v>2584</v>
      </c>
      <c r="C2168" s="206" t="s">
        <v>558</v>
      </c>
      <c r="D2168" s="206" t="s">
        <v>410</v>
      </c>
      <c r="E2168" s="207">
        <v>703.09</v>
      </c>
    </row>
    <row r="2169" spans="1:5">
      <c r="A2169" s="206">
        <v>40441</v>
      </c>
      <c r="B2169" s="206" t="s">
        <v>2585</v>
      </c>
      <c r="C2169" s="206" t="s">
        <v>558</v>
      </c>
      <c r="D2169" s="206" t="s">
        <v>410</v>
      </c>
      <c r="E2169" s="207">
        <v>448.88</v>
      </c>
    </row>
    <row r="2170" spans="1:5">
      <c r="A2170" s="206">
        <v>40449</v>
      </c>
      <c r="B2170" s="206" t="s">
        <v>2586</v>
      </c>
      <c r="C2170" s="206" t="s">
        <v>558</v>
      </c>
      <c r="D2170" s="206" t="s">
        <v>410</v>
      </c>
      <c r="E2170" s="207">
        <v>377.36</v>
      </c>
    </row>
    <row r="2171" spans="1:5">
      <c r="A2171" s="206">
        <v>34800</v>
      </c>
      <c r="B2171" s="206" t="s">
        <v>2587</v>
      </c>
      <c r="C2171" s="206" t="s">
        <v>558</v>
      </c>
      <c r="D2171" s="206" t="s">
        <v>410</v>
      </c>
      <c r="E2171" s="207">
        <v>471.9</v>
      </c>
    </row>
    <row r="2172" spans="1:5">
      <c r="A2172" s="206">
        <v>11592</v>
      </c>
      <c r="B2172" s="206" t="s">
        <v>2588</v>
      </c>
      <c r="C2172" s="206" t="s">
        <v>409</v>
      </c>
      <c r="D2172" s="206" t="s">
        <v>410</v>
      </c>
      <c r="E2172" s="207">
        <v>675.01</v>
      </c>
    </row>
    <row r="2173" spans="1:5">
      <c r="A2173" s="206">
        <v>40438</v>
      </c>
      <c r="B2173" s="206" t="s">
        <v>2589</v>
      </c>
      <c r="C2173" s="206" t="s">
        <v>558</v>
      </c>
      <c r="D2173" s="206" t="s">
        <v>410</v>
      </c>
      <c r="E2173" s="207">
        <v>314.39</v>
      </c>
    </row>
    <row r="2174" spans="1:5">
      <c r="A2174" s="206">
        <v>40436</v>
      </c>
      <c r="B2174" s="206" t="s">
        <v>2590</v>
      </c>
      <c r="C2174" s="206" t="s">
        <v>558</v>
      </c>
      <c r="D2174" s="206" t="s">
        <v>410</v>
      </c>
      <c r="E2174" s="207">
        <v>392.01</v>
      </c>
    </row>
    <row r="2175" spans="1:5">
      <c r="A2175" s="206">
        <v>4315</v>
      </c>
      <c r="B2175" s="206" t="s">
        <v>2591</v>
      </c>
      <c r="C2175" s="206" t="s">
        <v>409</v>
      </c>
      <c r="D2175" s="206" t="s">
        <v>410</v>
      </c>
      <c r="E2175" s="207">
        <v>1.96</v>
      </c>
    </row>
    <row r="2176" spans="1:5">
      <c r="A2176" s="206">
        <v>402</v>
      </c>
      <c r="B2176" s="206" t="s">
        <v>2592</v>
      </c>
      <c r="C2176" s="206" t="s">
        <v>409</v>
      </c>
      <c r="D2176" s="206" t="s">
        <v>410</v>
      </c>
      <c r="E2176" s="207">
        <v>23.87</v>
      </c>
    </row>
    <row r="2177" spans="1:5">
      <c r="A2177" s="206">
        <v>4226</v>
      </c>
      <c r="B2177" s="206" t="s">
        <v>2593</v>
      </c>
      <c r="C2177" s="206" t="s">
        <v>460</v>
      </c>
      <c r="D2177" s="206" t="s">
        <v>417</v>
      </c>
      <c r="E2177" s="207">
        <v>9.09</v>
      </c>
    </row>
    <row r="2178" spans="1:5">
      <c r="A2178" s="206">
        <v>4222</v>
      </c>
      <c r="B2178" s="206" t="s">
        <v>2594</v>
      </c>
      <c r="C2178" s="206" t="s">
        <v>462</v>
      </c>
      <c r="D2178" s="206" t="s">
        <v>417</v>
      </c>
      <c r="E2178" s="207">
        <v>5.47</v>
      </c>
    </row>
    <row r="2179" spans="1:5">
      <c r="A2179" s="206">
        <v>34804</v>
      </c>
      <c r="B2179" s="206" t="s">
        <v>2595</v>
      </c>
      <c r="C2179" s="206" t="s">
        <v>821</v>
      </c>
      <c r="D2179" s="206" t="s">
        <v>410</v>
      </c>
      <c r="E2179" s="207">
        <v>56.98</v>
      </c>
    </row>
    <row r="2180" spans="1:5">
      <c r="A2180" s="206">
        <v>4013</v>
      </c>
      <c r="B2180" s="206" t="s">
        <v>2596</v>
      </c>
      <c r="C2180" s="206" t="s">
        <v>821</v>
      </c>
      <c r="D2180" s="206" t="s">
        <v>412</v>
      </c>
      <c r="E2180" s="207">
        <v>7.75</v>
      </c>
    </row>
    <row r="2181" spans="1:5">
      <c r="A2181" s="206">
        <v>4011</v>
      </c>
      <c r="B2181" s="206" t="s">
        <v>2597</v>
      </c>
      <c r="C2181" s="206" t="s">
        <v>821</v>
      </c>
      <c r="D2181" s="206" t="s">
        <v>412</v>
      </c>
      <c r="E2181" s="207">
        <v>8.66</v>
      </c>
    </row>
    <row r="2182" spans="1:5">
      <c r="A2182" s="206">
        <v>4021</v>
      </c>
      <c r="B2182" s="206" t="s">
        <v>2598</v>
      </c>
      <c r="C2182" s="206" t="s">
        <v>821</v>
      </c>
      <c r="D2182" s="206" t="s">
        <v>412</v>
      </c>
      <c r="E2182" s="207">
        <v>10.8</v>
      </c>
    </row>
    <row r="2183" spans="1:5">
      <c r="A2183" s="206">
        <v>4019</v>
      </c>
      <c r="B2183" s="206" t="s">
        <v>2599</v>
      </c>
      <c r="C2183" s="206" t="s">
        <v>821</v>
      </c>
      <c r="D2183" s="206" t="s">
        <v>412</v>
      </c>
      <c r="E2183" s="207">
        <v>12.96</v>
      </c>
    </row>
    <row r="2184" spans="1:5">
      <c r="A2184" s="206">
        <v>4012</v>
      </c>
      <c r="B2184" s="206" t="s">
        <v>2600</v>
      </c>
      <c r="C2184" s="206" t="s">
        <v>821</v>
      </c>
      <c r="D2184" s="206" t="s">
        <v>412</v>
      </c>
      <c r="E2184" s="207">
        <v>17.37</v>
      </c>
    </row>
    <row r="2185" spans="1:5">
      <c r="A2185" s="206">
        <v>4020</v>
      </c>
      <c r="B2185" s="206" t="s">
        <v>2601</v>
      </c>
      <c r="C2185" s="206" t="s">
        <v>821</v>
      </c>
      <c r="D2185" s="206" t="s">
        <v>412</v>
      </c>
      <c r="E2185" s="207">
        <v>21.75</v>
      </c>
    </row>
    <row r="2186" spans="1:5">
      <c r="A2186" s="206">
        <v>4018</v>
      </c>
      <c r="B2186" s="206" t="s">
        <v>2602</v>
      </c>
      <c r="C2186" s="206" t="s">
        <v>821</v>
      </c>
      <c r="D2186" s="206" t="s">
        <v>412</v>
      </c>
      <c r="E2186" s="207">
        <v>26.05</v>
      </c>
    </row>
    <row r="2187" spans="1:5">
      <c r="A2187" s="206">
        <v>36498</v>
      </c>
      <c r="B2187" s="206" t="s">
        <v>2603</v>
      </c>
      <c r="C2187" s="206" t="s">
        <v>409</v>
      </c>
      <c r="D2187" s="206" t="s">
        <v>412</v>
      </c>
      <c r="E2187" s="208">
        <v>7072.91</v>
      </c>
    </row>
    <row r="2188" spans="1:5">
      <c r="A2188" s="206">
        <v>12872</v>
      </c>
      <c r="B2188" s="206" t="s">
        <v>2604</v>
      </c>
      <c r="C2188" s="206" t="s">
        <v>560</v>
      </c>
      <c r="D2188" s="206" t="s">
        <v>410</v>
      </c>
      <c r="E2188" s="207">
        <v>15.57</v>
      </c>
    </row>
    <row r="2189" spans="1:5">
      <c r="A2189" s="206">
        <v>41075</v>
      </c>
      <c r="B2189" s="206" t="s">
        <v>2605</v>
      </c>
      <c r="C2189" s="206" t="s">
        <v>562</v>
      </c>
      <c r="D2189" s="206" t="s">
        <v>410</v>
      </c>
      <c r="E2189" s="208">
        <v>2744.43</v>
      </c>
    </row>
    <row r="2190" spans="1:5">
      <c r="A2190" s="206">
        <v>44324</v>
      </c>
      <c r="B2190" s="206" t="s">
        <v>2606</v>
      </c>
      <c r="C2190" s="206" t="s">
        <v>460</v>
      </c>
      <c r="D2190" s="206" t="s">
        <v>410</v>
      </c>
      <c r="E2190" s="207">
        <v>3.28</v>
      </c>
    </row>
    <row r="2191" spans="1:5">
      <c r="A2191" s="206">
        <v>3315</v>
      </c>
      <c r="B2191" s="206" t="s">
        <v>2607</v>
      </c>
      <c r="C2191" s="206" t="s">
        <v>460</v>
      </c>
      <c r="D2191" s="206" t="s">
        <v>410</v>
      </c>
      <c r="E2191" s="207">
        <v>0.95</v>
      </c>
    </row>
    <row r="2192" spans="1:5">
      <c r="A2192" s="206">
        <v>36870</v>
      </c>
      <c r="B2192" s="206" t="s">
        <v>2608</v>
      </c>
      <c r="C2192" s="206" t="s">
        <v>460</v>
      </c>
      <c r="D2192" s="206" t="s">
        <v>410</v>
      </c>
      <c r="E2192" s="207">
        <v>0.73</v>
      </c>
    </row>
    <row r="2193" spans="1:5">
      <c r="A2193" s="206">
        <v>5092</v>
      </c>
      <c r="B2193" s="206" t="s">
        <v>2609</v>
      </c>
      <c r="C2193" s="206" t="s">
        <v>835</v>
      </c>
      <c r="D2193" s="206" t="s">
        <v>410</v>
      </c>
      <c r="E2193" s="207">
        <v>19.39</v>
      </c>
    </row>
    <row r="2194" spans="1:5">
      <c r="A2194" s="206">
        <v>11462</v>
      </c>
      <c r="B2194" s="206" t="s">
        <v>2610</v>
      </c>
      <c r="C2194" s="206" t="s">
        <v>835</v>
      </c>
      <c r="D2194" s="206" t="s">
        <v>410</v>
      </c>
      <c r="E2194" s="207">
        <v>19.829999999999998</v>
      </c>
    </row>
    <row r="2195" spans="1:5">
      <c r="A2195" s="206">
        <v>36529</v>
      </c>
      <c r="B2195" s="206" t="s">
        <v>2611</v>
      </c>
      <c r="C2195" s="206" t="s">
        <v>409</v>
      </c>
      <c r="D2195" s="206" t="s">
        <v>412</v>
      </c>
      <c r="E2195" s="208">
        <v>69132.649999999994</v>
      </c>
    </row>
    <row r="2196" spans="1:5">
      <c r="A2196" s="206">
        <v>3318</v>
      </c>
      <c r="B2196" s="206" t="s">
        <v>2612</v>
      </c>
      <c r="C2196" s="206" t="s">
        <v>409</v>
      </c>
      <c r="D2196" s="206" t="s">
        <v>412</v>
      </c>
      <c r="E2196" s="208">
        <v>54200</v>
      </c>
    </row>
    <row r="2197" spans="1:5">
      <c r="A2197" s="206">
        <v>3324</v>
      </c>
      <c r="B2197" s="206" t="s">
        <v>2613</v>
      </c>
      <c r="C2197" s="206" t="s">
        <v>821</v>
      </c>
      <c r="D2197" s="206" t="s">
        <v>410</v>
      </c>
      <c r="E2197" s="207">
        <v>10.71</v>
      </c>
    </row>
    <row r="2198" spans="1:5">
      <c r="A2198" s="206">
        <v>3322</v>
      </c>
      <c r="B2198" s="206" t="s">
        <v>2614</v>
      </c>
      <c r="C2198" s="206" t="s">
        <v>821</v>
      </c>
      <c r="D2198" s="206" t="s">
        <v>417</v>
      </c>
      <c r="E2198" s="207">
        <v>15</v>
      </c>
    </row>
    <row r="2199" spans="1:5">
      <c r="A2199" s="206">
        <v>5076</v>
      </c>
      <c r="B2199" s="206" t="s">
        <v>2615</v>
      </c>
      <c r="C2199" s="206" t="s">
        <v>460</v>
      </c>
      <c r="D2199" s="206" t="s">
        <v>410</v>
      </c>
      <c r="E2199" s="207">
        <v>25.64</v>
      </c>
    </row>
    <row r="2200" spans="1:5">
      <c r="A2200" s="206">
        <v>5077</v>
      </c>
      <c r="B2200" s="206" t="s">
        <v>2616</v>
      </c>
      <c r="C2200" s="206" t="s">
        <v>460</v>
      </c>
      <c r="D2200" s="206" t="s">
        <v>410</v>
      </c>
      <c r="E2200" s="207">
        <v>28.33</v>
      </c>
    </row>
    <row r="2201" spans="1:5">
      <c r="A2201" s="206">
        <v>11837</v>
      </c>
      <c r="B2201" s="206" t="s">
        <v>2617</v>
      </c>
      <c r="C2201" s="206" t="s">
        <v>409</v>
      </c>
      <c r="D2201" s="206" t="s">
        <v>410</v>
      </c>
      <c r="E2201" s="207">
        <v>73.27</v>
      </c>
    </row>
    <row r="2202" spans="1:5">
      <c r="A2202" s="206">
        <v>38055</v>
      </c>
      <c r="B2202" s="206" t="s">
        <v>2618</v>
      </c>
      <c r="C2202" s="206" t="s">
        <v>409</v>
      </c>
      <c r="D2202" s="206" t="s">
        <v>410</v>
      </c>
      <c r="E2202" s="207">
        <v>6.65</v>
      </c>
    </row>
    <row r="2203" spans="1:5">
      <c r="A2203" s="206">
        <v>415</v>
      </c>
      <c r="B2203" s="206" t="s">
        <v>2619</v>
      </c>
      <c r="C2203" s="206" t="s">
        <v>409</v>
      </c>
      <c r="D2203" s="206" t="s">
        <v>410</v>
      </c>
      <c r="E2203" s="207">
        <v>30.04</v>
      </c>
    </row>
    <row r="2204" spans="1:5">
      <c r="A2204" s="206">
        <v>416</v>
      </c>
      <c r="B2204" s="206" t="s">
        <v>2620</v>
      </c>
      <c r="C2204" s="206" t="s">
        <v>409</v>
      </c>
      <c r="D2204" s="206" t="s">
        <v>410</v>
      </c>
      <c r="E2204" s="207">
        <v>11</v>
      </c>
    </row>
    <row r="2205" spans="1:5">
      <c r="A2205" s="206">
        <v>425</v>
      </c>
      <c r="B2205" s="206" t="s">
        <v>2621</v>
      </c>
      <c r="C2205" s="206" t="s">
        <v>409</v>
      </c>
      <c r="D2205" s="206" t="s">
        <v>410</v>
      </c>
      <c r="E2205" s="207">
        <v>6.82</v>
      </c>
    </row>
    <row r="2206" spans="1:5">
      <c r="A2206" s="206">
        <v>426</v>
      </c>
      <c r="B2206" s="206" t="s">
        <v>2622</v>
      </c>
      <c r="C2206" s="206" t="s">
        <v>409</v>
      </c>
      <c r="D2206" s="206" t="s">
        <v>410</v>
      </c>
      <c r="E2206" s="207">
        <v>37.549999999999997</v>
      </c>
    </row>
    <row r="2207" spans="1:5">
      <c r="A2207" s="206">
        <v>38056</v>
      </c>
      <c r="B2207" s="206" t="s">
        <v>2623</v>
      </c>
      <c r="C2207" s="206" t="s">
        <v>409</v>
      </c>
      <c r="D2207" s="206" t="s">
        <v>410</v>
      </c>
      <c r="E2207" s="207">
        <v>36.67</v>
      </c>
    </row>
    <row r="2208" spans="1:5">
      <c r="A2208" s="206">
        <v>1564</v>
      </c>
      <c r="B2208" s="206" t="s">
        <v>2624</v>
      </c>
      <c r="C2208" s="206" t="s">
        <v>409</v>
      </c>
      <c r="D2208" s="206" t="s">
        <v>410</v>
      </c>
      <c r="E2208" s="207">
        <v>13.99</v>
      </c>
    </row>
    <row r="2209" spans="1:5">
      <c r="A2209" s="206">
        <v>11032</v>
      </c>
      <c r="B2209" s="206" t="s">
        <v>2625</v>
      </c>
      <c r="C2209" s="206" t="s">
        <v>409</v>
      </c>
      <c r="D2209" s="206" t="s">
        <v>410</v>
      </c>
      <c r="E2209" s="207">
        <v>11.04</v>
      </c>
    </row>
    <row r="2210" spans="1:5">
      <c r="A2210" s="206">
        <v>36786</v>
      </c>
      <c r="B2210" s="206" t="s">
        <v>2626</v>
      </c>
      <c r="C2210" s="206" t="s">
        <v>2627</v>
      </c>
      <c r="D2210" s="206" t="s">
        <v>412</v>
      </c>
      <c r="E2210" s="207">
        <v>158.34</v>
      </c>
    </row>
    <row r="2211" spans="1:5">
      <c r="A2211" s="206">
        <v>36785</v>
      </c>
      <c r="B2211" s="206" t="s">
        <v>2628</v>
      </c>
      <c r="C2211" s="206" t="s">
        <v>2627</v>
      </c>
      <c r="D2211" s="206" t="s">
        <v>412</v>
      </c>
      <c r="E2211" s="207">
        <v>137.59</v>
      </c>
    </row>
    <row r="2212" spans="1:5">
      <c r="A2212" s="206">
        <v>36782</v>
      </c>
      <c r="B2212" s="206" t="s">
        <v>2629</v>
      </c>
      <c r="C2212" s="206" t="s">
        <v>2627</v>
      </c>
      <c r="D2212" s="206" t="s">
        <v>412</v>
      </c>
      <c r="E2212" s="207">
        <v>164.24</v>
      </c>
    </row>
    <row r="2213" spans="1:5">
      <c r="A2213" s="206">
        <v>44481</v>
      </c>
      <c r="B2213" s="206" t="s">
        <v>2630</v>
      </c>
      <c r="C2213" s="206" t="s">
        <v>2627</v>
      </c>
      <c r="D2213" s="206" t="s">
        <v>412</v>
      </c>
      <c r="E2213" s="207">
        <v>185</v>
      </c>
    </row>
    <row r="2214" spans="1:5">
      <c r="A2214" s="206">
        <v>4824</v>
      </c>
      <c r="B2214" s="206" t="s">
        <v>2631</v>
      </c>
      <c r="C2214" s="206" t="s">
        <v>460</v>
      </c>
      <c r="D2214" s="206" t="s">
        <v>410</v>
      </c>
      <c r="E2214" s="207">
        <v>0.56000000000000005</v>
      </c>
    </row>
    <row r="2215" spans="1:5">
      <c r="A2215" s="206">
        <v>11795</v>
      </c>
      <c r="B2215" s="206" t="s">
        <v>2632</v>
      </c>
      <c r="C2215" s="206" t="s">
        <v>821</v>
      </c>
      <c r="D2215" s="206" t="s">
        <v>410</v>
      </c>
      <c r="E2215" s="207">
        <v>630.94000000000005</v>
      </c>
    </row>
    <row r="2216" spans="1:5">
      <c r="A2216" s="206">
        <v>134</v>
      </c>
      <c r="B2216" s="206" t="s">
        <v>2633</v>
      </c>
      <c r="C2216" s="206" t="s">
        <v>460</v>
      </c>
      <c r="D2216" s="206" t="s">
        <v>410</v>
      </c>
      <c r="E2216" s="207">
        <v>1.91</v>
      </c>
    </row>
    <row r="2217" spans="1:5">
      <c r="A2217" s="206">
        <v>4229</v>
      </c>
      <c r="B2217" s="206" t="s">
        <v>2634</v>
      </c>
      <c r="C2217" s="206" t="s">
        <v>460</v>
      </c>
      <c r="D2217" s="206" t="s">
        <v>410</v>
      </c>
      <c r="E2217" s="207">
        <v>34.86</v>
      </c>
    </row>
    <row r="2218" spans="1:5">
      <c r="A2218" s="206">
        <v>11731</v>
      </c>
      <c r="B2218" s="206" t="s">
        <v>2635</v>
      </c>
      <c r="C2218" s="206" t="s">
        <v>409</v>
      </c>
      <c r="D2218" s="206" t="s">
        <v>410</v>
      </c>
      <c r="E2218" s="207">
        <v>9.58</v>
      </c>
    </row>
    <row r="2219" spans="1:5">
      <c r="A2219" s="206">
        <v>11732</v>
      </c>
      <c r="B2219" s="206" t="s">
        <v>2636</v>
      </c>
      <c r="C2219" s="206" t="s">
        <v>409</v>
      </c>
      <c r="D2219" s="206" t="s">
        <v>410</v>
      </c>
      <c r="E2219" s="207">
        <v>25.11</v>
      </c>
    </row>
    <row r="2220" spans="1:5">
      <c r="A2220" s="206">
        <v>11244</v>
      </c>
      <c r="B2220" s="206" t="s">
        <v>2637</v>
      </c>
      <c r="C2220" s="206" t="s">
        <v>409</v>
      </c>
      <c r="D2220" s="206" t="s">
        <v>412</v>
      </c>
      <c r="E2220" s="207">
        <v>278.66000000000003</v>
      </c>
    </row>
    <row r="2221" spans="1:5">
      <c r="A2221" s="206">
        <v>11245</v>
      </c>
      <c r="B2221" s="206" t="s">
        <v>2638</v>
      </c>
      <c r="C2221" s="206" t="s">
        <v>409</v>
      </c>
      <c r="D2221" s="206" t="s">
        <v>412</v>
      </c>
      <c r="E2221" s="207">
        <v>385.43</v>
      </c>
    </row>
    <row r="2222" spans="1:5">
      <c r="A2222" s="206">
        <v>11235</v>
      </c>
      <c r="B2222" s="206" t="s">
        <v>2639</v>
      </c>
      <c r="C2222" s="206" t="s">
        <v>409</v>
      </c>
      <c r="D2222" s="206" t="s">
        <v>412</v>
      </c>
      <c r="E2222" s="207">
        <v>212.65</v>
      </c>
    </row>
    <row r="2223" spans="1:5">
      <c r="A2223" s="206">
        <v>11236</v>
      </c>
      <c r="B2223" s="206" t="s">
        <v>2640</v>
      </c>
      <c r="C2223" s="206" t="s">
        <v>409</v>
      </c>
      <c r="D2223" s="206" t="s">
        <v>412</v>
      </c>
      <c r="E2223" s="207">
        <v>270.24</v>
      </c>
    </row>
    <row r="2224" spans="1:5">
      <c r="A2224" s="206">
        <v>36494</v>
      </c>
      <c r="B2224" s="206" t="s">
        <v>2641</v>
      </c>
      <c r="C2224" s="206" t="s">
        <v>409</v>
      </c>
      <c r="D2224" s="206" t="s">
        <v>412</v>
      </c>
      <c r="E2224" s="208">
        <v>701855.62</v>
      </c>
    </row>
    <row r="2225" spans="1:5">
      <c r="A2225" s="206">
        <v>36493</v>
      </c>
      <c r="B2225" s="206" t="s">
        <v>2642</v>
      </c>
      <c r="C2225" s="206" t="s">
        <v>409</v>
      </c>
      <c r="D2225" s="206" t="s">
        <v>412</v>
      </c>
      <c r="E2225" s="208">
        <v>795173.91</v>
      </c>
    </row>
    <row r="2226" spans="1:5">
      <c r="A2226" s="206">
        <v>36492</v>
      </c>
      <c r="B2226" s="206" t="s">
        <v>2643</v>
      </c>
      <c r="C2226" s="206" t="s">
        <v>409</v>
      </c>
      <c r="D2226" s="206" t="s">
        <v>412</v>
      </c>
      <c r="E2226" s="208">
        <v>1477131.56</v>
      </c>
    </row>
    <row r="2227" spans="1:5">
      <c r="A2227" s="206">
        <v>36499</v>
      </c>
      <c r="B2227" s="206" t="s">
        <v>2644</v>
      </c>
      <c r="C2227" s="206" t="s">
        <v>409</v>
      </c>
      <c r="D2227" s="206" t="s">
        <v>412</v>
      </c>
      <c r="E2227" s="208">
        <v>3819.37</v>
      </c>
    </row>
    <row r="2228" spans="1:5">
      <c r="A2228" s="206">
        <v>13533</v>
      </c>
      <c r="B2228" s="206" t="s">
        <v>2645</v>
      </c>
      <c r="C2228" s="206" t="s">
        <v>409</v>
      </c>
      <c r="D2228" s="206" t="s">
        <v>412</v>
      </c>
      <c r="E2228" s="208">
        <v>175081.61</v>
      </c>
    </row>
    <row r="2229" spans="1:5">
      <c r="A2229" s="206">
        <v>13333</v>
      </c>
      <c r="B2229" s="206" t="s">
        <v>2646</v>
      </c>
      <c r="C2229" s="206" t="s">
        <v>409</v>
      </c>
      <c r="D2229" s="206" t="s">
        <v>412</v>
      </c>
      <c r="E2229" s="208">
        <v>195865.07</v>
      </c>
    </row>
    <row r="2230" spans="1:5">
      <c r="A2230" s="206">
        <v>39585</v>
      </c>
      <c r="B2230" s="206" t="s">
        <v>2647</v>
      </c>
      <c r="C2230" s="206" t="s">
        <v>409</v>
      </c>
      <c r="D2230" s="206" t="s">
        <v>412</v>
      </c>
      <c r="E2230" s="208">
        <v>126470.07</v>
      </c>
    </row>
    <row r="2231" spans="1:5">
      <c r="A2231" s="206">
        <v>39586</v>
      </c>
      <c r="B2231" s="206" t="s">
        <v>2648</v>
      </c>
      <c r="C2231" s="206" t="s">
        <v>409</v>
      </c>
      <c r="D2231" s="206" t="s">
        <v>412</v>
      </c>
      <c r="E2231" s="208">
        <v>148340.82</v>
      </c>
    </row>
    <row r="2232" spans="1:5">
      <c r="A2232" s="206">
        <v>39587</v>
      </c>
      <c r="B2232" s="206" t="s">
        <v>2649</v>
      </c>
      <c r="C2232" s="206" t="s">
        <v>409</v>
      </c>
      <c r="D2232" s="206" t="s">
        <v>412</v>
      </c>
      <c r="E2232" s="208">
        <v>180671.53</v>
      </c>
    </row>
    <row r="2233" spans="1:5">
      <c r="A2233" s="206">
        <v>39588</v>
      </c>
      <c r="B2233" s="206" t="s">
        <v>2650</v>
      </c>
      <c r="C2233" s="206" t="s">
        <v>409</v>
      </c>
      <c r="D2233" s="206" t="s">
        <v>412</v>
      </c>
      <c r="E2233" s="208">
        <v>209198.6</v>
      </c>
    </row>
    <row r="2234" spans="1:5">
      <c r="A2234" s="206">
        <v>39584</v>
      </c>
      <c r="B2234" s="206" t="s">
        <v>2651</v>
      </c>
      <c r="C2234" s="206" t="s">
        <v>409</v>
      </c>
      <c r="D2234" s="206" t="s">
        <v>412</v>
      </c>
      <c r="E2234" s="208">
        <v>112624.92</v>
      </c>
    </row>
    <row r="2235" spans="1:5">
      <c r="A2235" s="206">
        <v>39590</v>
      </c>
      <c r="B2235" s="206" t="s">
        <v>2652</v>
      </c>
      <c r="C2235" s="206" t="s">
        <v>409</v>
      </c>
      <c r="D2235" s="206" t="s">
        <v>412</v>
      </c>
      <c r="E2235" s="208">
        <v>109924.36</v>
      </c>
    </row>
    <row r="2236" spans="1:5">
      <c r="A2236" s="206">
        <v>39592</v>
      </c>
      <c r="B2236" s="206" t="s">
        <v>2653</v>
      </c>
      <c r="C2236" s="206" t="s">
        <v>409</v>
      </c>
      <c r="D2236" s="206" t="s">
        <v>412</v>
      </c>
      <c r="E2236" s="208">
        <v>157963.96</v>
      </c>
    </row>
    <row r="2237" spans="1:5">
      <c r="A2237" s="206">
        <v>39593</v>
      </c>
      <c r="B2237" s="206" t="s">
        <v>2654</v>
      </c>
      <c r="C2237" s="206" t="s">
        <v>409</v>
      </c>
      <c r="D2237" s="206" t="s">
        <v>412</v>
      </c>
      <c r="E2237" s="208">
        <v>180671.53</v>
      </c>
    </row>
    <row r="2238" spans="1:5">
      <c r="A2238" s="206">
        <v>14254</v>
      </c>
      <c r="B2238" s="206" t="s">
        <v>2655</v>
      </c>
      <c r="C2238" s="206" t="s">
        <v>409</v>
      </c>
      <c r="D2238" s="206" t="s">
        <v>412</v>
      </c>
      <c r="E2238" s="208">
        <v>102697.5</v>
      </c>
    </row>
    <row r="2239" spans="1:5">
      <c r="A2239" s="206">
        <v>44494</v>
      </c>
      <c r="B2239" s="206" t="s">
        <v>2656</v>
      </c>
      <c r="C2239" s="206" t="s">
        <v>409</v>
      </c>
      <c r="D2239" s="206" t="s">
        <v>412</v>
      </c>
      <c r="E2239" s="208">
        <v>85760.6</v>
      </c>
    </row>
    <row r="2240" spans="1:5">
      <c r="A2240" s="206">
        <v>25019</v>
      </c>
      <c r="B2240" s="206" t="s">
        <v>2657</v>
      </c>
      <c r="C2240" s="206" t="s">
        <v>409</v>
      </c>
      <c r="D2240" s="206" t="s">
        <v>412</v>
      </c>
      <c r="E2240" s="208">
        <v>147003.26</v>
      </c>
    </row>
    <row r="2241" spans="1:5">
      <c r="A2241" s="206">
        <v>36501</v>
      </c>
      <c r="B2241" s="206" t="s">
        <v>2658</v>
      </c>
      <c r="C2241" s="206" t="s">
        <v>409</v>
      </c>
      <c r="D2241" s="206" t="s">
        <v>412</v>
      </c>
      <c r="E2241" s="208">
        <v>130883.56</v>
      </c>
    </row>
    <row r="2242" spans="1:5">
      <c r="A2242" s="206">
        <v>44493</v>
      </c>
      <c r="B2242" s="206" t="s">
        <v>2659</v>
      </c>
      <c r="C2242" s="206" t="s">
        <v>409</v>
      </c>
      <c r="D2242" s="206" t="s">
        <v>412</v>
      </c>
      <c r="E2242" s="208">
        <v>157347.12</v>
      </c>
    </row>
    <row r="2243" spans="1:5">
      <c r="A2243" s="206">
        <v>36500</v>
      </c>
      <c r="B2243" s="206" t="s">
        <v>2660</v>
      </c>
      <c r="C2243" s="206" t="s">
        <v>409</v>
      </c>
      <c r="D2243" s="206" t="s">
        <v>412</v>
      </c>
      <c r="E2243" s="208">
        <v>92491.839999999997</v>
      </c>
    </row>
    <row r="2244" spans="1:5">
      <c r="A2244" s="206">
        <v>20017</v>
      </c>
      <c r="B2244" s="206" t="s">
        <v>2661</v>
      </c>
      <c r="C2244" s="206" t="s">
        <v>456</v>
      </c>
      <c r="D2244" s="206" t="s">
        <v>410</v>
      </c>
      <c r="E2244" s="207">
        <v>8.0299999999999994</v>
      </c>
    </row>
    <row r="2245" spans="1:5">
      <c r="A2245" s="206">
        <v>20007</v>
      </c>
      <c r="B2245" s="206" t="s">
        <v>2662</v>
      </c>
      <c r="C2245" s="206" t="s">
        <v>456</v>
      </c>
      <c r="D2245" s="206" t="s">
        <v>410</v>
      </c>
      <c r="E2245" s="207">
        <v>4.79</v>
      </c>
    </row>
    <row r="2246" spans="1:5">
      <c r="A2246" s="206">
        <v>39831</v>
      </c>
      <c r="B2246" s="206" t="s">
        <v>2663</v>
      </c>
      <c r="C2246" s="206" t="s">
        <v>870</v>
      </c>
      <c r="D2246" s="206" t="s">
        <v>410</v>
      </c>
      <c r="E2246" s="207">
        <v>421.76</v>
      </c>
    </row>
    <row r="2247" spans="1:5">
      <c r="A2247" s="206">
        <v>36888</v>
      </c>
      <c r="B2247" s="206" t="s">
        <v>2664</v>
      </c>
      <c r="C2247" s="206" t="s">
        <v>456</v>
      </c>
      <c r="D2247" s="206" t="s">
        <v>410</v>
      </c>
      <c r="E2247" s="207">
        <v>27.95</v>
      </c>
    </row>
    <row r="2248" spans="1:5">
      <c r="A2248" s="206">
        <v>39836</v>
      </c>
      <c r="B2248" s="206" t="s">
        <v>2665</v>
      </c>
      <c r="C2248" s="206" t="s">
        <v>870</v>
      </c>
      <c r="D2248" s="206" t="s">
        <v>410</v>
      </c>
      <c r="E2248" s="207">
        <v>370.6</v>
      </c>
    </row>
    <row r="2249" spans="1:5">
      <c r="A2249" s="206">
        <v>39830</v>
      </c>
      <c r="B2249" s="206" t="s">
        <v>2666</v>
      </c>
      <c r="C2249" s="206" t="s">
        <v>870</v>
      </c>
      <c r="D2249" s="206" t="s">
        <v>410</v>
      </c>
      <c r="E2249" s="207">
        <v>422.66</v>
      </c>
    </row>
    <row r="2250" spans="1:5">
      <c r="A2250" s="206">
        <v>40527</v>
      </c>
      <c r="B2250" s="206" t="s">
        <v>2667</v>
      </c>
      <c r="C2250" s="206" t="s">
        <v>409</v>
      </c>
      <c r="D2250" s="206" t="s">
        <v>410</v>
      </c>
      <c r="E2250" s="208">
        <v>2587.0300000000002</v>
      </c>
    </row>
    <row r="2251" spans="1:5">
      <c r="A2251" s="206">
        <v>36497</v>
      </c>
      <c r="B2251" s="206" t="s">
        <v>2668</v>
      </c>
      <c r="C2251" s="206" t="s">
        <v>409</v>
      </c>
      <c r="D2251" s="206" t="s">
        <v>410</v>
      </c>
      <c r="E2251" s="208">
        <v>2953.37</v>
      </c>
    </row>
    <row r="2252" spans="1:5">
      <c r="A2252" s="206">
        <v>36487</v>
      </c>
      <c r="B2252" s="206" t="s">
        <v>2669</v>
      </c>
      <c r="C2252" s="206" t="s">
        <v>409</v>
      </c>
      <c r="D2252" s="206" t="s">
        <v>410</v>
      </c>
      <c r="E2252" s="208">
        <v>5142.28</v>
      </c>
    </row>
    <row r="2253" spans="1:5">
      <c r="A2253" s="206">
        <v>44475</v>
      </c>
      <c r="B2253" s="206" t="s">
        <v>2670</v>
      </c>
      <c r="C2253" s="206" t="s">
        <v>409</v>
      </c>
      <c r="D2253" s="206" t="s">
        <v>412</v>
      </c>
      <c r="E2253" s="208">
        <v>1227302.46</v>
      </c>
    </row>
    <row r="2254" spans="1:5">
      <c r="A2254" s="206">
        <v>44474</v>
      </c>
      <c r="B2254" s="206" t="s">
        <v>2671</v>
      </c>
      <c r="C2254" s="206" t="s">
        <v>409</v>
      </c>
      <c r="D2254" s="206" t="s">
        <v>412</v>
      </c>
      <c r="E2254" s="208">
        <v>2360197.0299999998</v>
      </c>
    </row>
    <row r="2255" spans="1:5">
      <c r="A2255" s="206">
        <v>44490</v>
      </c>
      <c r="B2255" s="206" t="s">
        <v>2672</v>
      </c>
      <c r="C2255" s="206" t="s">
        <v>409</v>
      </c>
      <c r="D2255" s="206" t="s">
        <v>412</v>
      </c>
      <c r="E2255" s="208">
        <v>4012334.94</v>
      </c>
    </row>
    <row r="2256" spans="1:5">
      <c r="A2256" s="206">
        <v>37776</v>
      </c>
      <c r="B2256" s="206" t="s">
        <v>2673</v>
      </c>
      <c r="C2256" s="206" t="s">
        <v>409</v>
      </c>
      <c r="D2256" s="206" t="s">
        <v>412</v>
      </c>
      <c r="E2256" s="208">
        <v>245904.85</v>
      </c>
    </row>
    <row r="2257" spans="1:5">
      <c r="A2257" s="206">
        <v>37775</v>
      </c>
      <c r="B2257" s="206" t="s">
        <v>2674</v>
      </c>
      <c r="C2257" s="206" t="s">
        <v>409</v>
      </c>
      <c r="D2257" s="206" t="s">
        <v>412</v>
      </c>
      <c r="E2257" s="208">
        <v>387318.75</v>
      </c>
    </row>
    <row r="2258" spans="1:5">
      <c r="A2258" s="206">
        <v>36491</v>
      </c>
      <c r="B2258" s="206" t="s">
        <v>2675</v>
      </c>
      <c r="C2258" s="206" t="s">
        <v>409</v>
      </c>
      <c r="D2258" s="206" t="s">
        <v>412</v>
      </c>
      <c r="E2258" s="208">
        <v>1434356.25</v>
      </c>
    </row>
    <row r="2259" spans="1:5">
      <c r="A2259" s="206">
        <v>10712</v>
      </c>
      <c r="B2259" s="206" t="s">
        <v>2676</v>
      </c>
      <c r="C2259" s="206" t="s">
        <v>409</v>
      </c>
      <c r="D2259" s="206" t="s">
        <v>412</v>
      </c>
      <c r="E2259" s="208">
        <v>96829.68</v>
      </c>
    </row>
    <row r="2260" spans="1:5">
      <c r="A2260" s="206">
        <v>3363</v>
      </c>
      <c r="B2260" s="206" t="s">
        <v>2677</v>
      </c>
      <c r="C2260" s="206" t="s">
        <v>409</v>
      </c>
      <c r="D2260" s="206" t="s">
        <v>412</v>
      </c>
      <c r="E2260" s="208">
        <v>136200</v>
      </c>
    </row>
    <row r="2261" spans="1:5">
      <c r="A2261" s="206">
        <v>3365</v>
      </c>
      <c r="B2261" s="206" t="s">
        <v>2678</v>
      </c>
      <c r="C2261" s="206" t="s">
        <v>409</v>
      </c>
      <c r="D2261" s="206" t="s">
        <v>412</v>
      </c>
      <c r="E2261" s="208">
        <v>318367.5</v>
      </c>
    </row>
    <row r="2262" spans="1:5">
      <c r="A2262" s="206">
        <v>7569</v>
      </c>
      <c r="B2262" s="206" t="s">
        <v>2679</v>
      </c>
      <c r="C2262" s="206" t="s">
        <v>409</v>
      </c>
      <c r="D2262" s="206" t="s">
        <v>410</v>
      </c>
      <c r="E2262" s="207">
        <v>111.49</v>
      </c>
    </row>
    <row r="2263" spans="1:5">
      <c r="A2263" s="206">
        <v>34349</v>
      </c>
      <c r="B2263" s="206" t="s">
        <v>2680</v>
      </c>
      <c r="C2263" s="206" t="s">
        <v>409</v>
      </c>
      <c r="D2263" s="206" t="s">
        <v>410</v>
      </c>
      <c r="E2263" s="207">
        <v>32.369999999999997</v>
      </c>
    </row>
    <row r="2264" spans="1:5">
      <c r="A2264" s="206">
        <v>3378</v>
      </c>
      <c r="B2264" s="206" t="s">
        <v>2681</v>
      </c>
      <c r="C2264" s="206" t="s">
        <v>409</v>
      </c>
      <c r="D2264" s="206" t="s">
        <v>410</v>
      </c>
      <c r="E2264" s="207">
        <v>106.35</v>
      </c>
    </row>
    <row r="2265" spans="1:5">
      <c r="A2265" s="206">
        <v>3380</v>
      </c>
      <c r="B2265" s="206" t="s">
        <v>2682</v>
      </c>
      <c r="C2265" s="206" t="s">
        <v>409</v>
      </c>
      <c r="D2265" s="206" t="s">
        <v>417</v>
      </c>
      <c r="E2265" s="207">
        <v>74.45</v>
      </c>
    </row>
    <row r="2266" spans="1:5">
      <c r="A2266" s="206">
        <v>3379</v>
      </c>
      <c r="B2266" s="206" t="s">
        <v>2683</v>
      </c>
      <c r="C2266" s="206" t="s">
        <v>409</v>
      </c>
      <c r="D2266" s="206" t="s">
        <v>410</v>
      </c>
      <c r="E2266" s="207">
        <v>71.88</v>
      </c>
    </row>
    <row r="2267" spans="1:5">
      <c r="A2267" s="206">
        <v>11991</v>
      </c>
      <c r="B2267" s="206" t="s">
        <v>2684</v>
      </c>
      <c r="C2267" s="206" t="s">
        <v>409</v>
      </c>
      <c r="D2267" s="206" t="s">
        <v>410</v>
      </c>
      <c r="E2267" s="207">
        <v>83.45</v>
      </c>
    </row>
    <row r="2268" spans="1:5">
      <c r="A2268" s="206">
        <v>11029</v>
      </c>
      <c r="B2268" s="206" t="s">
        <v>2685</v>
      </c>
      <c r="C2268" s="206" t="s">
        <v>1786</v>
      </c>
      <c r="D2268" s="206" t="s">
        <v>410</v>
      </c>
      <c r="E2268" s="207">
        <v>1.69</v>
      </c>
    </row>
    <row r="2269" spans="1:5">
      <c r="A2269" s="206">
        <v>4316</v>
      </c>
      <c r="B2269" s="206" t="s">
        <v>2686</v>
      </c>
      <c r="C2269" s="206" t="s">
        <v>409</v>
      </c>
      <c r="D2269" s="206" t="s">
        <v>410</v>
      </c>
      <c r="E2269" s="207">
        <v>1.71</v>
      </c>
    </row>
    <row r="2270" spans="1:5">
      <c r="A2270" s="206">
        <v>4313</v>
      </c>
      <c r="B2270" s="206" t="s">
        <v>2687</v>
      </c>
      <c r="C2270" s="206" t="s">
        <v>1786</v>
      </c>
      <c r="D2270" s="206" t="s">
        <v>410</v>
      </c>
      <c r="E2270" s="207">
        <v>2.4500000000000002</v>
      </c>
    </row>
    <row r="2271" spans="1:5">
      <c r="A2271" s="206">
        <v>4317</v>
      </c>
      <c r="B2271" s="206" t="s">
        <v>2688</v>
      </c>
      <c r="C2271" s="206" t="s">
        <v>409</v>
      </c>
      <c r="D2271" s="206" t="s">
        <v>410</v>
      </c>
      <c r="E2271" s="207">
        <v>2.79</v>
      </c>
    </row>
    <row r="2272" spans="1:5">
      <c r="A2272" s="206">
        <v>4314</v>
      </c>
      <c r="B2272" s="206" t="s">
        <v>2689</v>
      </c>
      <c r="C2272" s="206" t="s">
        <v>1786</v>
      </c>
      <c r="D2272" s="206" t="s">
        <v>410</v>
      </c>
      <c r="E2272" s="207">
        <v>3.27</v>
      </c>
    </row>
    <row r="2273" spans="1:5">
      <c r="A2273" s="206">
        <v>10921</v>
      </c>
      <c r="B2273" s="206" t="s">
        <v>2690</v>
      </c>
      <c r="C2273" s="206" t="s">
        <v>409</v>
      </c>
      <c r="D2273" s="206" t="s">
        <v>412</v>
      </c>
      <c r="E2273" s="208">
        <v>5920</v>
      </c>
    </row>
    <row r="2274" spans="1:5">
      <c r="A2274" s="206">
        <v>10922</v>
      </c>
      <c r="B2274" s="206" t="s">
        <v>2691</v>
      </c>
      <c r="C2274" s="206" t="s">
        <v>409</v>
      </c>
      <c r="D2274" s="206" t="s">
        <v>412</v>
      </c>
      <c r="E2274" s="208">
        <v>5362.18</v>
      </c>
    </row>
    <row r="2275" spans="1:5">
      <c r="A2275" s="206">
        <v>10923</v>
      </c>
      <c r="B2275" s="206" t="s">
        <v>2692</v>
      </c>
      <c r="C2275" s="206" t="s">
        <v>409</v>
      </c>
      <c r="D2275" s="206" t="s">
        <v>412</v>
      </c>
      <c r="E2275" s="208">
        <v>3169.28</v>
      </c>
    </row>
    <row r="2276" spans="1:5">
      <c r="A2276" s="206">
        <v>10924</v>
      </c>
      <c r="B2276" s="206" t="s">
        <v>2693</v>
      </c>
      <c r="C2276" s="206" t="s">
        <v>409</v>
      </c>
      <c r="D2276" s="206" t="s">
        <v>412</v>
      </c>
      <c r="E2276" s="208">
        <v>3337.87</v>
      </c>
    </row>
    <row r="2277" spans="1:5">
      <c r="A2277" s="206">
        <v>37772</v>
      </c>
      <c r="B2277" s="206" t="s">
        <v>2694</v>
      </c>
      <c r="C2277" s="206" t="s">
        <v>409</v>
      </c>
      <c r="D2277" s="206" t="s">
        <v>412</v>
      </c>
      <c r="E2277" s="208">
        <v>273236.33</v>
      </c>
    </row>
    <row r="2278" spans="1:5">
      <c r="A2278" s="206">
        <v>37771</v>
      </c>
      <c r="B2278" s="206" t="s">
        <v>2695</v>
      </c>
      <c r="C2278" s="206" t="s">
        <v>409</v>
      </c>
      <c r="D2278" s="206" t="s">
        <v>412</v>
      </c>
      <c r="E2278" s="208">
        <v>290679.93</v>
      </c>
    </row>
    <row r="2279" spans="1:5">
      <c r="A2279" s="206">
        <v>12772</v>
      </c>
      <c r="B2279" s="206" t="s">
        <v>2696</v>
      </c>
      <c r="C2279" s="206" t="s">
        <v>409</v>
      </c>
      <c r="D2279" s="206" t="s">
        <v>412</v>
      </c>
      <c r="E2279" s="207">
        <v>801.27</v>
      </c>
    </row>
    <row r="2280" spans="1:5">
      <c r="A2280" s="206">
        <v>12770</v>
      </c>
      <c r="B2280" s="206" t="s">
        <v>2697</v>
      </c>
      <c r="C2280" s="206" t="s">
        <v>409</v>
      </c>
      <c r="D2280" s="206" t="s">
        <v>412</v>
      </c>
      <c r="E2280" s="207">
        <v>482.12</v>
      </c>
    </row>
    <row r="2281" spans="1:5">
      <c r="A2281" s="206">
        <v>12775</v>
      </c>
      <c r="B2281" s="206" t="s">
        <v>2698</v>
      </c>
      <c r="C2281" s="206" t="s">
        <v>409</v>
      </c>
      <c r="D2281" s="206" t="s">
        <v>412</v>
      </c>
      <c r="E2281" s="207">
        <v>353.1</v>
      </c>
    </row>
    <row r="2282" spans="1:5">
      <c r="A2282" s="206">
        <v>12768</v>
      </c>
      <c r="B2282" s="206" t="s">
        <v>2699</v>
      </c>
      <c r="C2282" s="206" t="s">
        <v>409</v>
      </c>
      <c r="D2282" s="206" t="s">
        <v>412</v>
      </c>
      <c r="E2282" s="208">
        <v>1127.21</v>
      </c>
    </row>
    <row r="2283" spans="1:5">
      <c r="A2283" s="206">
        <v>12769</v>
      </c>
      <c r="B2283" s="206" t="s">
        <v>2700</v>
      </c>
      <c r="C2283" s="206" t="s">
        <v>409</v>
      </c>
      <c r="D2283" s="206" t="s">
        <v>412</v>
      </c>
      <c r="E2283" s="207">
        <v>92.35</v>
      </c>
    </row>
    <row r="2284" spans="1:5">
      <c r="A2284" s="206">
        <v>12773</v>
      </c>
      <c r="B2284" s="206" t="s">
        <v>2701</v>
      </c>
      <c r="C2284" s="206" t="s">
        <v>409</v>
      </c>
      <c r="D2284" s="206" t="s">
        <v>412</v>
      </c>
      <c r="E2284" s="207">
        <v>99.14</v>
      </c>
    </row>
    <row r="2285" spans="1:5">
      <c r="A2285" s="206">
        <v>12774</v>
      </c>
      <c r="B2285" s="206" t="s">
        <v>2702</v>
      </c>
      <c r="C2285" s="206" t="s">
        <v>409</v>
      </c>
      <c r="D2285" s="206" t="s">
        <v>412</v>
      </c>
      <c r="E2285" s="207">
        <v>122.22</v>
      </c>
    </row>
    <row r="2286" spans="1:5">
      <c r="A2286" s="206">
        <v>12776</v>
      </c>
      <c r="B2286" s="206" t="s">
        <v>2703</v>
      </c>
      <c r="C2286" s="206" t="s">
        <v>409</v>
      </c>
      <c r="D2286" s="206" t="s">
        <v>412</v>
      </c>
      <c r="E2286" s="208">
        <v>1819.83</v>
      </c>
    </row>
    <row r="2287" spans="1:5">
      <c r="A2287" s="206">
        <v>12777</v>
      </c>
      <c r="B2287" s="206" t="s">
        <v>2704</v>
      </c>
      <c r="C2287" s="206" t="s">
        <v>409</v>
      </c>
      <c r="D2287" s="206" t="s">
        <v>412</v>
      </c>
      <c r="E2287" s="208">
        <v>2376.65</v>
      </c>
    </row>
    <row r="2288" spans="1:5">
      <c r="A2288" s="206">
        <v>3391</v>
      </c>
      <c r="B2288" s="206" t="s">
        <v>2705</v>
      </c>
      <c r="C2288" s="206" t="s">
        <v>409</v>
      </c>
      <c r="D2288" s="206" t="s">
        <v>410</v>
      </c>
      <c r="E2288" s="207">
        <v>40.82</v>
      </c>
    </row>
    <row r="2289" spans="1:5">
      <c r="A2289" s="206">
        <v>3389</v>
      </c>
      <c r="B2289" s="206" t="s">
        <v>2706</v>
      </c>
      <c r="C2289" s="206" t="s">
        <v>409</v>
      </c>
      <c r="D2289" s="206" t="s">
        <v>417</v>
      </c>
      <c r="E2289" s="207">
        <v>21.18</v>
      </c>
    </row>
    <row r="2290" spans="1:5">
      <c r="A2290" s="206">
        <v>3390</v>
      </c>
      <c r="B2290" s="206" t="s">
        <v>2707</v>
      </c>
      <c r="C2290" s="206" t="s">
        <v>409</v>
      </c>
      <c r="D2290" s="206" t="s">
        <v>410</v>
      </c>
      <c r="E2290" s="207">
        <v>23.83</v>
      </c>
    </row>
    <row r="2291" spans="1:5">
      <c r="A2291" s="206">
        <v>12873</v>
      </c>
      <c r="B2291" s="206" t="s">
        <v>2708</v>
      </c>
      <c r="C2291" s="206" t="s">
        <v>560</v>
      </c>
      <c r="D2291" s="206" t="s">
        <v>410</v>
      </c>
      <c r="E2291" s="207">
        <v>14.28</v>
      </c>
    </row>
    <row r="2292" spans="1:5">
      <c r="A2292" s="206">
        <v>41076</v>
      </c>
      <c r="B2292" s="206" t="s">
        <v>2709</v>
      </c>
      <c r="C2292" s="206" t="s">
        <v>562</v>
      </c>
      <c r="D2292" s="206" t="s">
        <v>410</v>
      </c>
      <c r="E2292" s="208">
        <v>2521.06</v>
      </c>
    </row>
    <row r="2293" spans="1:5">
      <c r="A2293" s="206">
        <v>140</v>
      </c>
      <c r="B2293" s="206" t="s">
        <v>2710</v>
      </c>
      <c r="C2293" s="206" t="s">
        <v>460</v>
      </c>
      <c r="D2293" s="206" t="s">
        <v>410</v>
      </c>
      <c r="E2293" s="207">
        <v>21.32</v>
      </c>
    </row>
    <row r="2294" spans="1:5">
      <c r="A2294" s="206">
        <v>151</v>
      </c>
      <c r="B2294" s="206" t="s">
        <v>2711</v>
      </c>
      <c r="C2294" s="206" t="s">
        <v>462</v>
      </c>
      <c r="D2294" s="206" t="s">
        <v>410</v>
      </c>
      <c r="E2294" s="207">
        <v>31.47</v>
      </c>
    </row>
    <row r="2295" spans="1:5">
      <c r="A2295" s="206">
        <v>7340</v>
      </c>
      <c r="B2295" s="206" t="s">
        <v>2712</v>
      </c>
      <c r="C2295" s="206" t="s">
        <v>462</v>
      </c>
      <c r="D2295" s="206" t="s">
        <v>410</v>
      </c>
      <c r="E2295" s="207">
        <v>54.94</v>
      </c>
    </row>
    <row r="2296" spans="1:5">
      <c r="A2296" s="206">
        <v>2701</v>
      </c>
      <c r="B2296" s="206" t="s">
        <v>2713</v>
      </c>
      <c r="C2296" s="206" t="s">
        <v>560</v>
      </c>
      <c r="D2296" s="206" t="s">
        <v>410</v>
      </c>
      <c r="E2296" s="207">
        <v>12.5</v>
      </c>
    </row>
    <row r="2297" spans="1:5">
      <c r="A2297" s="206">
        <v>40929</v>
      </c>
      <c r="B2297" s="206" t="s">
        <v>2714</v>
      </c>
      <c r="C2297" s="206" t="s">
        <v>562</v>
      </c>
      <c r="D2297" s="206" t="s">
        <v>410</v>
      </c>
      <c r="E2297" s="208">
        <v>2205.9699999999998</v>
      </c>
    </row>
    <row r="2298" spans="1:5">
      <c r="A2298" s="206">
        <v>38114</v>
      </c>
      <c r="B2298" s="206" t="s">
        <v>2715</v>
      </c>
      <c r="C2298" s="206" t="s">
        <v>409</v>
      </c>
      <c r="D2298" s="206" t="s">
        <v>410</v>
      </c>
      <c r="E2298" s="207">
        <v>16.64</v>
      </c>
    </row>
    <row r="2299" spans="1:5">
      <c r="A2299" s="206">
        <v>38064</v>
      </c>
      <c r="B2299" s="206" t="s">
        <v>2716</v>
      </c>
      <c r="C2299" s="206" t="s">
        <v>409</v>
      </c>
      <c r="D2299" s="206" t="s">
        <v>410</v>
      </c>
      <c r="E2299" s="207">
        <v>18.61</v>
      </c>
    </row>
    <row r="2300" spans="1:5">
      <c r="A2300" s="206">
        <v>38115</v>
      </c>
      <c r="B2300" s="206" t="s">
        <v>2717</v>
      </c>
      <c r="C2300" s="206" t="s">
        <v>409</v>
      </c>
      <c r="D2300" s="206" t="s">
        <v>410</v>
      </c>
      <c r="E2300" s="207">
        <v>17.77</v>
      </c>
    </row>
    <row r="2301" spans="1:5">
      <c r="A2301" s="206">
        <v>38065</v>
      </c>
      <c r="B2301" s="206" t="s">
        <v>2718</v>
      </c>
      <c r="C2301" s="206" t="s">
        <v>409</v>
      </c>
      <c r="D2301" s="206" t="s">
        <v>410</v>
      </c>
      <c r="E2301" s="207">
        <v>26.4</v>
      </c>
    </row>
    <row r="2302" spans="1:5">
      <c r="A2302" s="206">
        <v>38078</v>
      </c>
      <c r="B2302" s="206" t="s">
        <v>2719</v>
      </c>
      <c r="C2302" s="206" t="s">
        <v>409</v>
      </c>
      <c r="D2302" s="206" t="s">
        <v>410</v>
      </c>
      <c r="E2302" s="207">
        <v>15.4</v>
      </c>
    </row>
    <row r="2303" spans="1:5">
      <c r="A2303" s="206">
        <v>38113</v>
      </c>
      <c r="B2303" s="206" t="s">
        <v>2720</v>
      </c>
      <c r="C2303" s="206" t="s">
        <v>409</v>
      </c>
      <c r="D2303" s="206" t="s">
        <v>410</v>
      </c>
      <c r="E2303" s="207">
        <v>8.3699999999999992</v>
      </c>
    </row>
    <row r="2304" spans="1:5">
      <c r="A2304" s="206">
        <v>38063</v>
      </c>
      <c r="B2304" s="206" t="s">
        <v>2721</v>
      </c>
      <c r="C2304" s="206" t="s">
        <v>409</v>
      </c>
      <c r="D2304" s="206" t="s">
        <v>410</v>
      </c>
      <c r="E2304" s="207">
        <v>8.98</v>
      </c>
    </row>
    <row r="2305" spans="1:5">
      <c r="A2305" s="206">
        <v>38080</v>
      </c>
      <c r="B2305" s="206" t="s">
        <v>2722</v>
      </c>
      <c r="C2305" s="206" t="s">
        <v>409</v>
      </c>
      <c r="D2305" s="206" t="s">
        <v>410</v>
      </c>
      <c r="E2305" s="207">
        <v>26.75</v>
      </c>
    </row>
    <row r="2306" spans="1:5">
      <c r="A2306" s="206">
        <v>38069</v>
      </c>
      <c r="B2306" s="206" t="s">
        <v>2723</v>
      </c>
      <c r="C2306" s="206" t="s">
        <v>409</v>
      </c>
      <c r="D2306" s="206" t="s">
        <v>410</v>
      </c>
      <c r="E2306" s="207">
        <v>14.63</v>
      </c>
    </row>
    <row r="2307" spans="1:5">
      <c r="A2307" s="206">
        <v>38077</v>
      </c>
      <c r="B2307" s="206" t="s">
        <v>2724</v>
      </c>
      <c r="C2307" s="206" t="s">
        <v>409</v>
      </c>
      <c r="D2307" s="206" t="s">
        <v>410</v>
      </c>
      <c r="E2307" s="207">
        <v>14.3</v>
      </c>
    </row>
    <row r="2308" spans="1:5">
      <c r="A2308" s="206">
        <v>38073</v>
      </c>
      <c r="B2308" s="206" t="s">
        <v>2725</v>
      </c>
      <c r="C2308" s="206" t="s">
        <v>409</v>
      </c>
      <c r="D2308" s="206" t="s">
        <v>410</v>
      </c>
      <c r="E2308" s="207">
        <v>21.78</v>
      </c>
    </row>
    <row r="2309" spans="1:5">
      <c r="A2309" s="206">
        <v>38112</v>
      </c>
      <c r="B2309" s="206" t="s">
        <v>2726</v>
      </c>
      <c r="C2309" s="206" t="s">
        <v>409</v>
      </c>
      <c r="D2309" s="206" t="s">
        <v>410</v>
      </c>
      <c r="E2309" s="207">
        <v>6.42</v>
      </c>
    </row>
    <row r="2310" spans="1:5">
      <c r="A2310" s="206">
        <v>38062</v>
      </c>
      <c r="B2310" s="206" t="s">
        <v>2727</v>
      </c>
      <c r="C2310" s="206" t="s">
        <v>409</v>
      </c>
      <c r="D2310" s="206" t="s">
        <v>410</v>
      </c>
      <c r="E2310" s="207">
        <v>6.59</v>
      </c>
    </row>
    <row r="2311" spans="1:5">
      <c r="A2311" s="206">
        <v>12128</v>
      </c>
      <c r="B2311" s="206" t="s">
        <v>2728</v>
      </c>
      <c r="C2311" s="206" t="s">
        <v>409</v>
      </c>
      <c r="D2311" s="206" t="s">
        <v>410</v>
      </c>
      <c r="E2311" s="207">
        <v>8.81</v>
      </c>
    </row>
    <row r="2312" spans="1:5">
      <c r="A2312" s="206">
        <v>12129</v>
      </c>
      <c r="B2312" s="206" t="s">
        <v>2729</v>
      </c>
      <c r="C2312" s="206" t="s">
        <v>409</v>
      </c>
      <c r="D2312" s="206" t="s">
        <v>410</v>
      </c>
      <c r="E2312" s="207">
        <v>11.65</v>
      </c>
    </row>
    <row r="2313" spans="1:5">
      <c r="A2313" s="206">
        <v>38081</v>
      </c>
      <c r="B2313" s="206" t="s">
        <v>2730</v>
      </c>
      <c r="C2313" s="206" t="s">
        <v>409</v>
      </c>
      <c r="D2313" s="206" t="s">
        <v>410</v>
      </c>
      <c r="E2313" s="207">
        <v>22.69</v>
      </c>
    </row>
    <row r="2314" spans="1:5">
      <c r="A2314" s="206">
        <v>38070</v>
      </c>
      <c r="B2314" s="206" t="s">
        <v>2731</v>
      </c>
      <c r="C2314" s="206" t="s">
        <v>409</v>
      </c>
      <c r="D2314" s="206" t="s">
        <v>410</v>
      </c>
      <c r="E2314" s="207">
        <v>15.63</v>
      </c>
    </row>
    <row r="2315" spans="1:5">
      <c r="A2315" s="206">
        <v>38074</v>
      </c>
      <c r="B2315" s="206" t="s">
        <v>2732</v>
      </c>
      <c r="C2315" s="206" t="s">
        <v>409</v>
      </c>
      <c r="D2315" s="206" t="s">
        <v>410</v>
      </c>
      <c r="E2315" s="207">
        <v>23.77</v>
      </c>
    </row>
    <row r="2316" spans="1:5">
      <c r="A2316" s="206">
        <v>38079</v>
      </c>
      <c r="B2316" s="206" t="s">
        <v>2733</v>
      </c>
      <c r="C2316" s="206" t="s">
        <v>409</v>
      </c>
      <c r="D2316" s="206" t="s">
        <v>410</v>
      </c>
      <c r="E2316" s="207">
        <v>20.399999999999999</v>
      </c>
    </row>
    <row r="2317" spans="1:5">
      <c r="A2317" s="206">
        <v>38072</v>
      </c>
      <c r="B2317" s="206" t="s">
        <v>2734</v>
      </c>
      <c r="C2317" s="206" t="s">
        <v>409</v>
      </c>
      <c r="D2317" s="206" t="s">
        <v>410</v>
      </c>
      <c r="E2317" s="207">
        <v>19.61</v>
      </c>
    </row>
    <row r="2318" spans="1:5">
      <c r="A2318" s="206">
        <v>38068</v>
      </c>
      <c r="B2318" s="206" t="s">
        <v>2735</v>
      </c>
      <c r="C2318" s="206" t="s">
        <v>409</v>
      </c>
      <c r="D2318" s="206" t="s">
        <v>410</v>
      </c>
      <c r="E2318" s="207">
        <v>13.53</v>
      </c>
    </row>
    <row r="2319" spans="1:5">
      <c r="A2319" s="206">
        <v>38071</v>
      </c>
      <c r="B2319" s="206" t="s">
        <v>2736</v>
      </c>
      <c r="C2319" s="206" t="s">
        <v>409</v>
      </c>
      <c r="D2319" s="206" t="s">
        <v>410</v>
      </c>
      <c r="E2319" s="207">
        <v>16.18</v>
      </c>
    </row>
    <row r="2320" spans="1:5">
      <c r="A2320" s="206">
        <v>38412</v>
      </c>
      <c r="B2320" s="206" t="s">
        <v>2737</v>
      </c>
      <c r="C2320" s="206" t="s">
        <v>409</v>
      </c>
      <c r="D2320" s="206" t="s">
        <v>417</v>
      </c>
      <c r="E2320" s="208">
        <v>1576</v>
      </c>
    </row>
    <row r="2321" spans="1:5">
      <c r="A2321" s="206">
        <v>3405</v>
      </c>
      <c r="B2321" s="206" t="s">
        <v>2738</v>
      </c>
      <c r="C2321" s="206" t="s">
        <v>409</v>
      </c>
      <c r="D2321" s="206" t="s">
        <v>410</v>
      </c>
      <c r="E2321" s="207">
        <v>97.35</v>
      </c>
    </row>
    <row r="2322" spans="1:5">
      <c r="A2322" s="206">
        <v>3394</v>
      </c>
      <c r="B2322" s="206" t="s">
        <v>2739</v>
      </c>
      <c r="C2322" s="206" t="s">
        <v>409</v>
      </c>
      <c r="D2322" s="206" t="s">
        <v>410</v>
      </c>
      <c r="E2322" s="207">
        <v>513.91</v>
      </c>
    </row>
    <row r="2323" spans="1:5">
      <c r="A2323" s="206">
        <v>3393</v>
      </c>
      <c r="B2323" s="206" t="s">
        <v>2740</v>
      </c>
      <c r="C2323" s="206" t="s">
        <v>409</v>
      </c>
      <c r="D2323" s="206" t="s">
        <v>410</v>
      </c>
      <c r="E2323" s="207">
        <v>874.99</v>
      </c>
    </row>
    <row r="2324" spans="1:5">
      <c r="A2324" s="206">
        <v>3406</v>
      </c>
      <c r="B2324" s="206" t="s">
        <v>2741</v>
      </c>
      <c r="C2324" s="206" t="s">
        <v>409</v>
      </c>
      <c r="D2324" s="206" t="s">
        <v>417</v>
      </c>
      <c r="E2324" s="207">
        <v>29.8</v>
      </c>
    </row>
    <row r="2325" spans="1:5">
      <c r="A2325" s="206">
        <v>3395</v>
      </c>
      <c r="B2325" s="206" t="s">
        <v>2742</v>
      </c>
      <c r="C2325" s="206" t="s">
        <v>409</v>
      </c>
      <c r="D2325" s="206" t="s">
        <v>410</v>
      </c>
      <c r="E2325" s="207">
        <v>125.71</v>
      </c>
    </row>
    <row r="2326" spans="1:5">
      <c r="A2326" s="206">
        <v>3398</v>
      </c>
      <c r="B2326" s="206" t="s">
        <v>2743</v>
      </c>
      <c r="C2326" s="206" t="s">
        <v>409</v>
      </c>
      <c r="D2326" s="206" t="s">
        <v>410</v>
      </c>
      <c r="E2326" s="207">
        <v>5.97</v>
      </c>
    </row>
    <row r="2327" spans="1:5">
      <c r="A2327" s="206">
        <v>40662</v>
      </c>
      <c r="B2327" s="206" t="s">
        <v>2744</v>
      </c>
      <c r="C2327" s="206" t="s">
        <v>409</v>
      </c>
      <c r="D2327" s="206" t="s">
        <v>412</v>
      </c>
      <c r="E2327" s="207">
        <v>348.79</v>
      </c>
    </row>
    <row r="2328" spans="1:5">
      <c r="A2328" s="206">
        <v>3437</v>
      </c>
      <c r="B2328" s="206" t="s">
        <v>2745</v>
      </c>
      <c r="C2328" s="206" t="s">
        <v>821</v>
      </c>
      <c r="D2328" s="206" t="s">
        <v>412</v>
      </c>
      <c r="E2328" s="207">
        <v>968.87</v>
      </c>
    </row>
    <row r="2329" spans="1:5">
      <c r="A2329" s="206">
        <v>11190</v>
      </c>
      <c r="B2329" s="206" t="s">
        <v>2746</v>
      </c>
      <c r="C2329" s="206" t="s">
        <v>409</v>
      </c>
      <c r="D2329" s="206" t="s">
        <v>412</v>
      </c>
      <c r="E2329" s="207">
        <v>168.13</v>
      </c>
    </row>
    <row r="2330" spans="1:5">
      <c r="A2330" s="206">
        <v>34377</v>
      </c>
      <c r="B2330" s="206" t="s">
        <v>2747</v>
      </c>
      <c r="C2330" s="206" t="s">
        <v>409</v>
      </c>
      <c r="D2330" s="206" t="s">
        <v>410</v>
      </c>
      <c r="E2330" s="207">
        <v>196.84</v>
      </c>
    </row>
    <row r="2331" spans="1:5">
      <c r="A2331" s="206">
        <v>3428</v>
      </c>
      <c r="B2331" s="206" t="s">
        <v>2748</v>
      </c>
      <c r="C2331" s="206" t="s">
        <v>821</v>
      </c>
      <c r="D2331" s="206" t="s">
        <v>412</v>
      </c>
      <c r="E2331" s="208">
        <v>1437.16</v>
      </c>
    </row>
    <row r="2332" spans="1:5">
      <c r="A2332" s="206">
        <v>3429</v>
      </c>
      <c r="B2332" s="206" t="s">
        <v>2749</v>
      </c>
      <c r="C2332" s="206" t="s">
        <v>821</v>
      </c>
      <c r="D2332" s="206" t="s">
        <v>412</v>
      </c>
      <c r="E2332" s="207">
        <v>821.11</v>
      </c>
    </row>
    <row r="2333" spans="1:5">
      <c r="A2333" s="206">
        <v>11199</v>
      </c>
      <c r="B2333" s="206" t="s">
        <v>2750</v>
      </c>
      <c r="C2333" s="206" t="s">
        <v>409</v>
      </c>
      <c r="D2333" s="206" t="s">
        <v>412</v>
      </c>
      <c r="E2333" s="207">
        <v>928.55</v>
      </c>
    </row>
    <row r="2334" spans="1:5">
      <c r="A2334" s="206">
        <v>34369</v>
      </c>
      <c r="B2334" s="206" t="s">
        <v>2751</v>
      </c>
      <c r="C2334" s="206" t="s">
        <v>409</v>
      </c>
      <c r="D2334" s="206" t="s">
        <v>410</v>
      </c>
      <c r="E2334" s="207">
        <v>684.64</v>
      </c>
    </row>
    <row r="2335" spans="1:5">
      <c r="A2335" s="206">
        <v>36896</v>
      </c>
      <c r="B2335" s="206" t="s">
        <v>2752</v>
      </c>
      <c r="C2335" s="206" t="s">
        <v>409</v>
      </c>
      <c r="D2335" s="206" t="s">
        <v>417</v>
      </c>
      <c r="E2335" s="207">
        <v>381.24</v>
      </c>
    </row>
    <row r="2336" spans="1:5">
      <c r="A2336" s="206">
        <v>34367</v>
      </c>
      <c r="B2336" s="206" t="s">
        <v>2753</v>
      </c>
      <c r="C2336" s="206" t="s">
        <v>409</v>
      </c>
      <c r="D2336" s="206" t="s">
        <v>410</v>
      </c>
      <c r="E2336" s="207">
        <v>491.36</v>
      </c>
    </row>
    <row r="2337" spans="1:5">
      <c r="A2337" s="206">
        <v>36897</v>
      </c>
      <c r="B2337" s="206" t="s">
        <v>2754</v>
      </c>
      <c r="C2337" s="206" t="s">
        <v>409</v>
      </c>
      <c r="D2337" s="206" t="s">
        <v>410</v>
      </c>
      <c r="E2337" s="207">
        <v>594.91</v>
      </c>
    </row>
    <row r="2338" spans="1:5">
      <c r="A2338" s="206">
        <v>34364</v>
      </c>
      <c r="B2338" s="206" t="s">
        <v>2755</v>
      </c>
      <c r="C2338" s="206" t="s">
        <v>409</v>
      </c>
      <c r="D2338" s="206" t="s">
        <v>410</v>
      </c>
      <c r="E2338" s="207">
        <v>645.87</v>
      </c>
    </row>
    <row r="2339" spans="1:5">
      <c r="A2339" s="206">
        <v>40659</v>
      </c>
      <c r="B2339" s="206" t="s">
        <v>2756</v>
      </c>
      <c r="C2339" s="206" t="s">
        <v>821</v>
      </c>
      <c r="D2339" s="206" t="s">
        <v>412</v>
      </c>
      <c r="E2339" s="208">
        <v>1370.82</v>
      </c>
    </row>
    <row r="2340" spans="1:5">
      <c r="A2340" s="206">
        <v>40660</v>
      </c>
      <c r="B2340" s="206" t="s">
        <v>2757</v>
      </c>
      <c r="C2340" s="206" t="s">
        <v>821</v>
      </c>
      <c r="D2340" s="206" t="s">
        <v>412</v>
      </c>
      <c r="E2340" s="208">
        <v>1737.35</v>
      </c>
    </row>
    <row r="2341" spans="1:5">
      <c r="A2341" s="206">
        <v>40661</v>
      </c>
      <c r="B2341" s="206" t="s">
        <v>2758</v>
      </c>
      <c r="C2341" s="206" t="s">
        <v>821</v>
      </c>
      <c r="D2341" s="206" t="s">
        <v>412</v>
      </c>
      <c r="E2341" s="208">
        <v>1068.17</v>
      </c>
    </row>
    <row r="2342" spans="1:5">
      <c r="A2342" s="206">
        <v>3421</v>
      </c>
      <c r="B2342" s="206" t="s">
        <v>2759</v>
      </c>
      <c r="C2342" s="206" t="s">
        <v>821</v>
      </c>
      <c r="D2342" s="206" t="s">
        <v>412</v>
      </c>
      <c r="E2342" s="208">
        <v>1076.3399999999999</v>
      </c>
    </row>
    <row r="2343" spans="1:5">
      <c r="A2343" s="206">
        <v>599</v>
      </c>
      <c r="B2343" s="206" t="s">
        <v>2760</v>
      </c>
      <c r="C2343" s="206" t="s">
        <v>821</v>
      </c>
      <c r="D2343" s="206" t="s">
        <v>410</v>
      </c>
      <c r="E2343" s="207">
        <v>695.3</v>
      </c>
    </row>
    <row r="2344" spans="1:5">
      <c r="A2344" s="206">
        <v>44053</v>
      </c>
      <c r="B2344" s="206" t="s">
        <v>2761</v>
      </c>
      <c r="C2344" s="206" t="s">
        <v>409</v>
      </c>
      <c r="D2344" s="206" t="s">
        <v>410</v>
      </c>
      <c r="E2344" s="208">
        <v>1543.24</v>
      </c>
    </row>
    <row r="2345" spans="1:5">
      <c r="A2345" s="206">
        <v>3423</v>
      </c>
      <c r="B2345" s="206" t="s">
        <v>2762</v>
      </c>
      <c r="C2345" s="206" t="s">
        <v>821</v>
      </c>
      <c r="D2345" s="206" t="s">
        <v>412</v>
      </c>
      <c r="E2345" s="208">
        <v>1517.9</v>
      </c>
    </row>
    <row r="2346" spans="1:5">
      <c r="A2346" s="206">
        <v>34381</v>
      </c>
      <c r="B2346" s="206" t="s">
        <v>2763</v>
      </c>
      <c r="C2346" s="206" t="s">
        <v>409</v>
      </c>
      <c r="D2346" s="206" t="s">
        <v>410</v>
      </c>
      <c r="E2346" s="207">
        <v>280.74</v>
      </c>
    </row>
    <row r="2347" spans="1:5">
      <c r="A2347" s="206">
        <v>34797</v>
      </c>
      <c r="B2347" s="206" t="s">
        <v>2764</v>
      </c>
      <c r="C2347" s="206" t="s">
        <v>409</v>
      </c>
      <c r="D2347" s="206" t="s">
        <v>412</v>
      </c>
      <c r="E2347" s="207">
        <v>366.21</v>
      </c>
    </row>
    <row r="2348" spans="1:5">
      <c r="A2348" s="206">
        <v>44054</v>
      </c>
      <c r="B2348" s="206" t="s">
        <v>2765</v>
      </c>
      <c r="C2348" s="206" t="s">
        <v>409</v>
      </c>
      <c r="D2348" s="206" t="s">
        <v>410</v>
      </c>
      <c r="E2348" s="207">
        <v>553.62</v>
      </c>
    </row>
    <row r="2349" spans="1:5">
      <c r="A2349" s="206">
        <v>44399</v>
      </c>
      <c r="B2349" s="206" t="s">
        <v>2766</v>
      </c>
      <c r="C2349" s="206" t="s">
        <v>409</v>
      </c>
      <c r="D2349" s="206" t="s">
        <v>410</v>
      </c>
      <c r="E2349" s="207">
        <v>756.42</v>
      </c>
    </row>
    <row r="2350" spans="1:5">
      <c r="A2350" s="206">
        <v>44503</v>
      </c>
      <c r="B2350" s="206" t="s">
        <v>2767</v>
      </c>
      <c r="C2350" s="206" t="s">
        <v>560</v>
      </c>
      <c r="D2350" s="206" t="s">
        <v>410</v>
      </c>
      <c r="E2350" s="207">
        <v>13.62</v>
      </c>
    </row>
    <row r="2351" spans="1:5">
      <c r="A2351" s="206">
        <v>41077</v>
      </c>
      <c r="B2351" s="206" t="s">
        <v>2768</v>
      </c>
      <c r="C2351" s="206" t="s">
        <v>562</v>
      </c>
      <c r="D2351" s="206" t="s">
        <v>410</v>
      </c>
      <c r="E2351" s="208">
        <v>2403.21</v>
      </c>
    </row>
    <row r="2352" spans="1:5">
      <c r="A2352" s="206">
        <v>37963</v>
      </c>
      <c r="B2352" s="206" t="s">
        <v>2769</v>
      </c>
      <c r="C2352" s="206" t="s">
        <v>409</v>
      </c>
      <c r="D2352" s="206" t="s">
        <v>410</v>
      </c>
      <c r="E2352" s="207">
        <v>4.2300000000000004</v>
      </c>
    </row>
    <row r="2353" spans="1:5">
      <c r="A2353" s="206">
        <v>37964</v>
      </c>
      <c r="B2353" s="206" t="s">
        <v>2770</v>
      </c>
      <c r="C2353" s="206" t="s">
        <v>409</v>
      </c>
      <c r="D2353" s="206" t="s">
        <v>410</v>
      </c>
      <c r="E2353" s="207">
        <v>5.66</v>
      </c>
    </row>
    <row r="2354" spans="1:5">
      <c r="A2354" s="206">
        <v>37965</v>
      </c>
      <c r="B2354" s="206" t="s">
        <v>2771</v>
      </c>
      <c r="C2354" s="206" t="s">
        <v>409</v>
      </c>
      <c r="D2354" s="206" t="s">
        <v>410</v>
      </c>
      <c r="E2354" s="207">
        <v>8.16</v>
      </c>
    </row>
    <row r="2355" spans="1:5">
      <c r="A2355" s="206">
        <v>37966</v>
      </c>
      <c r="B2355" s="206" t="s">
        <v>2772</v>
      </c>
      <c r="C2355" s="206" t="s">
        <v>409</v>
      </c>
      <c r="D2355" s="206" t="s">
        <v>410</v>
      </c>
      <c r="E2355" s="207">
        <v>14.33</v>
      </c>
    </row>
    <row r="2356" spans="1:5">
      <c r="A2356" s="206">
        <v>37967</v>
      </c>
      <c r="B2356" s="206" t="s">
        <v>2773</v>
      </c>
      <c r="C2356" s="206" t="s">
        <v>409</v>
      </c>
      <c r="D2356" s="206" t="s">
        <v>410</v>
      </c>
      <c r="E2356" s="207">
        <v>24.08</v>
      </c>
    </row>
    <row r="2357" spans="1:5">
      <c r="A2357" s="206">
        <v>37968</v>
      </c>
      <c r="B2357" s="206" t="s">
        <v>2774</v>
      </c>
      <c r="C2357" s="206" t="s">
        <v>409</v>
      </c>
      <c r="D2357" s="206" t="s">
        <v>410</v>
      </c>
      <c r="E2357" s="207">
        <v>51.13</v>
      </c>
    </row>
    <row r="2358" spans="1:5">
      <c r="A2358" s="206">
        <v>37969</v>
      </c>
      <c r="B2358" s="206" t="s">
        <v>2775</v>
      </c>
      <c r="C2358" s="206" t="s">
        <v>409</v>
      </c>
      <c r="D2358" s="206" t="s">
        <v>410</v>
      </c>
      <c r="E2358" s="207">
        <v>129.19999999999999</v>
      </c>
    </row>
    <row r="2359" spans="1:5">
      <c r="A2359" s="206">
        <v>37970</v>
      </c>
      <c r="B2359" s="206" t="s">
        <v>2776</v>
      </c>
      <c r="C2359" s="206" t="s">
        <v>409</v>
      </c>
      <c r="D2359" s="206" t="s">
        <v>410</v>
      </c>
      <c r="E2359" s="207">
        <v>186.92</v>
      </c>
    </row>
    <row r="2360" spans="1:5">
      <c r="A2360" s="206">
        <v>44251</v>
      </c>
      <c r="B2360" s="206" t="s">
        <v>2777</v>
      </c>
      <c r="C2360" s="206" t="s">
        <v>409</v>
      </c>
      <c r="D2360" s="206" t="s">
        <v>410</v>
      </c>
      <c r="E2360" s="207">
        <v>215.9</v>
      </c>
    </row>
    <row r="2361" spans="1:5">
      <c r="A2361" s="206">
        <v>21118</v>
      </c>
      <c r="B2361" s="206" t="s">
        <v>2778</v>
      </c>
      <c r="C2361" s="206" t="s">
        <v>409</v>
      </c>
      <c r="D2361" s="206" t="s">
        <v>410</v>
      </c>
      <c r="E2361" s="207">
        <v>3.36</v>
      </c>
    </row>
    <row r="2362" spans="1:5">
      <c r="A2362" s="206">
        <v>37956</v>
      </c>
      <c r="B2362" s="206" t="s">
        <v>2779</v>
      </c>
      <c r="C2362" s="206" t="s">
        <v>409</v>
      </c>
      <c r="D2362" s="206" t="s">
        <v>410</v>
      </c>
      <c r="E2362" s="207">
        <v>4.13</v>
      </c>
    </row>
    <row r="2363" spans="1:5">
      <c r="A2363" s="206">
        <v>37957</v>
      </c>
      <c r="B2363" s="206" t="s">
        <v>2780</v>
      </c>
      <c r="C2363" s="206" t="s">
        <v>409</v>
      </c>
      <c r="D2363" s="206" t="s">
        <v>410</v>
      </c>
      <c r="E2363" s="207">
        <v>8.7899999999999991</v>
      </c>
    </row>
    <row r="2364" spans="1:5">
      <c r="A2364" s="206">
        <v>37958</v>
      </c>
      <c r="B2364" s="206" t="s">
        <v>2781</v>
      </c>
      <c r="C2364" s="206" t="s">
        <v>409</v>
      </c>
      <c r="D2364" s="206" t="s">
        <v>410</v>
      </c>
      <c r="E2364" s="207">
        <v>15.89</v>
      </c>
    </row>
    <row r="2365" spans="1:5">
      <c r="A2365" s="206">
        <v>37959</v>
      </c>
      <c r="B2365" s="206" t="s">
        <v>2782</v>
      </c>
      <c r="C2365" s="206" t="s">
        <v>409</v>
      </c>
      <c r="D2365" s="206" t="s">
        <v>410</v>
      </c>
      <c r="E2365" s="207">
        <v>24.46</v>
      </c>
    </row>
    <row r="2366" spans="1:5">
      <c r="A2366" s="206">
        <v>37960</v>
      </c>
      <c r="B2366" s="206" t="s">
        <v>2783</v>
      </c>
      <c r="C2366" s="206" t="s">
        <v>409</v>
      </c>
      <c r="D2366" s="206" t="s">
        <v>410</v>
      </c>
      <c r="E2366" s="207">
        <v>62.51</v>
      </c>
    </row>
    <row r="2367" spans="1:5">
      <c r="A2367" s="206">
        <v>37961</v>
      </c>
      <c r="B2367" s="206" t="s">
        <v>2784</v>
      </c>
      <c r="C2367" s="206" t="s">
        <v>409</v>
      </c>
      <c r="D2367" s="206" t="s">
        <v>410</v>
      </c>
      <c r="E2367" s="207">
        <v>134.35</v>
      </c>
    </row>
    <row r="2368" spans="1:5">
      <c r="A2368" s="206">
        <v>37962</v>
      </c>
      <c r="B2368" s="206" t="s">
        <v>2785</v>
      </c>
      <c r="C2368" s="206" t="s">
        <v>409</v>
      </c>
      <c r="D2368" s="206" t="s">
        <v>410</v>
      </c>
      <c r="E2368" s="207">
        <v>154.88</v>
      </c>
    </row>
    <row r="2369" spans="1:5">
      <c r="A2369" s="206">
        <v>3533</v>
      </c>
      <c r="B2369" s="206" t="s">
        <v>2786</v>
      </c>
      <c r="C2369" s="206" t="s">
        <v>409</v>
      </c>
      <c r="D2369" s="206" t="s">
        <v>410</v>
      </c>
      <c r="E2369" s="207">
        <v>3.45</v>
      </c>
    </row>
    <row r="2370" spans="1:5">
      <c r="A2370" s="206">
        <v>3538</v>
      </c>
      <c r="B2370" s="206" t="s">
        <v>2787</v>
      </c>
      <c r="C2370" s="206" t="s">
        <v>409</v>
      </c>
      <c r="D2370" s="206" t="s">
        <v>410</v>
      </c>
      <c r="E2370" s="207">
        <v>6.52</v>
      </c>
    </row>
    <row r="2371" spans="1:5">
      <c r="A2371" s="206">
        <v>3498</v>
      </c>
      <c r="B2371" s="206" t="s">
        <v>2788</v>
      </c>
      <c r="C2371" s="206" t="s">
        <v>409</v>
      </c>
      <c r="D2371" s="206" t="s">
        <v>410</v>
      </c>
      <c r="E2371" s="207">
        <v>6.32</v>
      </c>
    </row>
    <row r="2372" spans="1:5">
      <c r="A2372" s="206">
        <v>3496</v>
      </c>
      <c r="B2372" s="206" t="s">
        <v>2789</v>
      </c>
      <c r="C2372" s="206" t="s">
        <v>409</v>
      </c>
      <c r="D2372" s="206" t="s">
        <v>410</v>
      </c>
      <c r="E2372" s="207">
        <v>4.2300000000000004</v>
      </c>
    </row>
    <row r="2373" spans="1:5">
      <c r="A2373" s="206">
        <v>38429</v>
      </c>
      <c r="B2373" s="206" t="s">
        <v>2790</v>
      </c>
      <c r="C2373" s="206" t="s">
        <v>409</v>
      </c>
      <c r="D2373" s="206" t="s">
        <v>410</v>
      </c>
      <c r="E2373" s="207">
        <v>11.44</v>
      </c>
    </row>
    <row r="2374" spans="1:5">
      <c r="A2374" s="206">
        <v>38431</v>
      </c>
      <c r="B2374" s="206" t="s">
        <v>2791</v>
      </c>
      <c r="C2374" s="206" t="s">
        <v>409</v>
      </c>
      <c r="D2374" s="206" t="s">
        <v>410</v>
      </c>
      <c r="E2374" s="207">
        <v>14.35</v>
      </c>
    </row>
    <row r="2375" spans="1:5">
      <c r="A2375" s="206">
        <v>38430</v>
      </c>
      <c r="B2375" s="206" t="s">
        <v>2792</v>
      </c>
      <c r="C2375" s="206" t="s">
        <v>409</v>
      </c>
      <c r="D2375" s="206" t="s">
        <v>410</v>
      </c>
      <c r="E2375" s="207">
        <v>22.25</v>
      </c>
    </row>
    <row r="2376" spans="1:5">
      <c r="A2376" s="206">
        <v>36348</v>
      </c>
      <c r="B2376" s="206" t="s">
        <v>2793</v>
      </c>
      <c r="C2376" s="206" t="s">
        <v>409</v>
      </c>
      <c r="D2376" s="206" t="s">
        <v>412</v>
      </c>
      <c r="E2376" s="207">
        <v>1.96</v>
      </c>
    </row>
    <row r="2377" spans="1:5">
      <c r="A2377" s="206">
        <v>36349</v>
      </c>
      <c r="B2377" s="206" t="s">
        <v>2794</v>
      </c>
      <c r="C2377" s="206" t="s">
        <v>409</v>
      </c>
      <c r="D2377" s="206" t="s">
        <v>412</v>
      </c>
      <c r="E2377" s="207">
        <v>2.7</v>
      </c>
    </row>
    <row r="2378" spans="1:5">
      <c r="A2378" s="206">
        <v>38987</v>
      </c>
      <c r="B2378" s="206" t="s">
        <v>2795</v>
      </c>
      <c r="C2378" s="206" t="s">
        <v>409</v>
      </c>
      <c r="D2378" s="206" t="s">
        <v>412</v>
      </c>
      <c r="E2378" s="207">
        <v>12.98</v>
      </c>
    </row>
    <row r="2379" spans="1:5">
      <c r="A2379" s="206">
        <v>38988</v>
      </c>
      <c r="B2379" s="206" t="s">
        <v>2796</v>
      </c>
      <c r="C2379" s="206" t="s">
        <v>409</v>
      </c>
      <c r="D2379" s="206" t="s">
        <v>412</v>
      </c>
      <c r="E2379" s="207">
        <v>21.15</v>
      </c>
    </row>
    <row r="2380" spans="1:5">
      <c r="A2380" s="206">
        <v>38989</v>
      </c>
      <c r="B2380" s="206" t="s">
        <v>2797</v>
      </c>
      <c r="C2380" s="206" t="s">
        <v>409</v>
      </c>
      <c r="D2380" s="206" t="s">
        <v>412</v>
      </c>
      <c r="E2380" s="207">
        <v>35.590000000000003</v>
      </c>
    </row>
    <row r="2381" spans="1:5">
      <c r="A2381" s="206">
        <v>38990</v>
      </c>
      <c r="B2381" s="206" t="s">
        <v>2798</v>
      </c>
      <c r="C2381" s="206" t="s">
        <v>409</v>
      </c>
      <c r="D2381" s="206" t="s">
        <v>412</v>
      </c>
      <c r="E2381" s="207">
        <v>71.12</v>
      </c>
    </row>
    <row r="2382" spans="1:5">
      <c r="A2382" s="206">
        <v>38991</v>
      </c>
      <c r="B2382" s="206" t="s">
        <v>2799</v>
      </c>
      <c r="C2382" s="206" t="s">
        <v>409</v>
      </c>
      <c r="D2382" s="206" t="s">
        <v>412</v>
      </c>
      <c r="E2382" s="207">
        <v>127.97</v>
      </c>
    </row>
    <row r="2383" spans="1:5">
      <c r="A2383" s="206">
        <v>38433</v>
      </c>
      <c r="B2383" s="206" t="s">
        <v>2800</v>
      </c>
      <c r="C2383" s="206" t="s">
        <v>409</v>
      </c>
      <c r="D2383" s="206" t="s">
        <v>412</v>
      </c>
      <c r="E2383" s="207">
        <v>6.61</v>
      </c>
    </row>
    <row r="2384" spans="1:5">
      <c r="A2384" s="206">
        <v>38440</v>
      </c>
      <c r="B2384" s="206" t="s">
        <v>2801</v>
      </c>
      <c r="C2384" s="206" t="s">
        <v>409</v>
      </c>
      <c r="D2384" s="206" t="s">
        <v>412</v>
      </c>
      <c r="E2384" s="207">
        <v>278.89999999999998</v>
      </c>
    </row>
    <row r="2385" spans="1:5">
      <c r="A2385" s="206">
        <v>36359</v>
      </c>
      <c r="B2385" s="206" t="s">
        <v>2802</v>
      </c>
      <c r="C2385" s="206" t="s">
        <v>409</v>
      </c>
      <c r="D2385" s="206" t="s">
        <v>412</v>
      </c>
      <c r="E2385" s="207">
        <v>1.74</v>
      </c>
    </row>
    <row r="2386" spans="1:5">
      <c r="A2386" s="206">
        <v>36360</v>
      </c>
      <c r="B2386" s="206" t="s">
        <v>2803</v>
      </c>
      <c r="C2386" s="206" t="s">
        <v>409</v>
      </c>
      <c r="D2386" s="206" t="s">
        <v>412</v>
      </c>
      <c r="E2386" s="207">
        <v>2.34</v>
      </c>
    </row>
    <row r="2387" spans="1:5">
      <c r="A2387" s="206">
        <v>38434</v>
      </c>
      <c r="B2387" s="206" t="s">
        <v>2804</v>
      </c>
      <c r="C2387" s="206" t="s">
        <v>409</v>
      </c>
      <c r="D2387" s="206" t="s">
        <v>412</v>
      </c>
      <c r="E2387" s="207">
        <v>3.56</v>
      </c>
    </row>
    <row r="2388" spans="1:5">
      <c r="A2388" s="206">
        <v>38435</v>
      </c>
      <c r="B2388" s="206" t="s">
        <v>2805</v>
      </c>
      <c r="C2388" s="206" t="s">
        <v>409</v>
      </c>
      <c r="D2388" s="206" t="s">
        <v>412</v>
      </c>
      <c r="E2388" s="207">
        <v>8.02</v>
      </c>
    </row>
    <row r="2389" spans="1:5">
      <c r="A2389" s="206">
        <v>38436</v>
      </c>
      <c r="B2389" s="206" t="s">
        <v>2806</v>
      </c>
      <c r="C2389" s="206" t="s">
        <v>409</v>
      </c>
      <c r="D2389" s="206" t="s">
        <v>412</v>
      </c>
      <c r="E2389" s="207">
        <v>13.3</v>
      </c>
    </row>
    <row r="2390" spans="1:5">
      <c r="A2390" s="206">
        <v>38437</v>
      </c>
      <c r="B2390" s="206" t="s">
        <v>2807</v>
      </c>
      <c r="C2390" s="206" t="s">
        <v>409</v>
      </c>
      <c r="D2390" s="206" t="s">
        <v>412</v>
      </c>
      <c r="E2390" s="207">
        <v>21.57</v>
      </c>
    </row>
    <row r="2391" spans="1:5">
      <c r="A2391" s="206">
        <v>38438</v>
      </c>
      <c r="B2391" s="206" t="s">
        <v>2808</v>
      </c>
      <c r="C2391" s="206" t="s">
        <v>409</v>
      </c>
      <c r="D2391" s="206" t="s">
        <v>412</v>
      </c>
      <c r="E2391" s="207">
        <v>62.57</v>
      </c>
    </row>
    <row r="2392" spans="1:5">
      <c r="A2392" s="206">
        <v>38439</v>
      </c>
      <c r="B2392" s="206" t="s">
        <v>2809</v>
      </c>
      <c r="C2392" s="206" t="s">
        <v>409</v>
      </c>
      <c r="D2392" s="206" t="s">
        <v>412</v>
      </c>
      <c r="E2392" s="207">
        <v>79.5</v>
      </c>
    </row>
    <row r="2393" spans="1:5">
      <c r="A2393" s="206">
        <v>10836</v>
      </c>
      <c r="B2393" s="206" t="s">
        <v>2810</v>
      </c>
      <c r="C2393" s="206" t="s">
        <v>409</v>
      </c>
      <c r="D2393" s="206" t="s">
        <v>410</v>
      </c>
      <c r="E2393" s="207">
        <v>22.68</v>
      </c>
    </row>
    <row r="2394" spans="1:5">
      <c r="A2394" s="206">
        <v>10835</v>
      </c>
      <c r="B2394" s="206" t="s">
        <v>2811</v>
      </c>
      <c r="C2394" s="206" t="s">
        <v>409</v>
      </c>
      <c r="D2394" s="206" t="s">
        <v>410</v>
      </c>
      <c r="E2394" s="207">
        <v>6.33</v>
      </c>
    </row>
    <row r="2395" spans="1:5">
      <c r="A2395" s="206">
        <v>3475</v>
      </c>
      <c r="B2395" s="206" t="s">
        <v>2812</v>
      </c>
      <c r="C2395" s="206" t="s">
        <v>409</v>
      </c>
      <c r="D2395" s="206" t="s">
        <v>410</v>
      </c>
      <c r="E2395" s="207">
        <v>6.04</v>
      </c>
    </row>
    <row r="2396" spans="1:5">
      <c r="A2396" s="206">
        <v>3485</v>
      </c>
      <c r="B2396" s="206" t="s">
        <v>2813</v>
      </c>
      <c r="C2396" s="206" t="s">
        <v>409</v>
      </c>
      <c r="D2396" s="206" t="s">
        <v>410</v>
      </c>
      <c r="E2396" s="207">
        <v>16.690000000000001</v>
      </c>
    </row>
    <row r="2397" spans="1:5">
      <c r="A2397" s="206">
        <v>3534</v>
      </c>
      <c r="B2397" s="206" t="s">
        <v>2814</v>
      </c>
      <c r="C2397" s="206" t="s">
        <v>409</v>
      </c>
      <c r="D2397" s="206" t="s">
        <v>410</v>
      </c>
      <c r="E2397" s="207">
        <v>9.57</v>
      </c>
    </row>
    <row r="2398" spans="1:5">
      <c r="A2398" s="206">
        <v>3543</v>
      </c>
      <c r="B2398" s="206" t="s">
        <v>2815</v>
      </c>
      <c r="C2398" s="206" t="s">
        <v>409</v>
      </c>
      <c r="D2398" s="206" t="s">
        <v>410</v>
      </c>
      <c r="E2398" s="207">
        <v>2.2200000000000002</v>
      </c>
    </row>
    <row r="2399" spans="1:5">
      <c r="A2399" s="206">
        <v>3482</v>
      </c>
      <c r="B2399" s="206" t="s">
        <v>2816</v>
      </c>
      <c r="C2399" s="206" t="s">
        <v>409</v>
      </c>
      <c r="D2399" s="206" t="s">
        <v>410</v>
      </c>
      <c r="E2399" s="207">
        <v>6.84</v>
      </c>
    </row>
    <row r="2400" spans="1:5">
      <c r="A2400" s="206">
        <v>3505</v>
      </c>
      <c r="B2400" s="206" t="s">
        <v>2817</v>
      </c>
      <c r="C2400" s="206" t="s">
        <v>409</v>
      </c>
      <c r="D2400" s="206" t="s">
        <v>410</v>
      </c>
      <c r="E2400" s="207">
        <v>3.3</v>
      </c>
    </row>
    <row r="2401" spans="1:5">
      <c r="A2401" s="206">
        <v>3521</v>
      </c>
      <c r="B2401" s="206" t="s">
        <v>2818</v>
      </c>
      <c r="C2401" s="206" t="s">
        <v>409</v>
      </c>
      <c r="D2401" s="206" t="s">
        <v>410</v>
      </c>
      <c r="E2401" s="207">
        <v>2.4900000000000002</v>
      </c>
    </row>
    <row r="2402" spans="1:5">
      <c r="A2402" s="206">
        <v>3531</v>
      </c>
      <c r="B2402" s="206" t="s">
        <v>2819</v>
      </c>
      <c r="C2402" s="206" t="s">
        <v>409</v>
      </c>
      <c r="D2402" s="206" t="s">
        <v>410</v>
      </c>
      <c r="E2402" s="207">
        <v>4.74</v>
      </c>
    </row>
    <row r="2403" spans="1:5">
      <c r="A2403" s="206">
        <v>3522</v>
      </c>
      <c r="B2403" s="206" t="s">
        <v>2820</v>
      </c>
      <c r="C2403" s="206" t="s">
        <v>409</v>
      </c>
      <c r="D2403" s="206" t="s">
        <v>410</v>
      </c>
      <c r="E2403" s="207">
        <v>3.06</v>
      </c>
    </row>
    <row r="2404" spans="1:5">
      <c r="A2404" s="206">
        <v>3527</v>
      </c>
      <c r="B2404" s="206" t="s">
        <v>2821</v>
      </c>
      <c r="C2404" s="206" t="s">
        <v>409</v>
      </c>
      <c r="D2404" s="206" t="s">
        <v>410</v>
      </c>
      <c r="E2404" s="207">
        <v>16.079999999999998</v>
      </c>
    </row>
    <row r="2405" spans="1:5">
      <c r="A2405" s="206">
        <v>3516</v>
      </c>
      <c r="B2405" s="206" t="s">
        <v>2822</v>
      </c>
      <c r="C2405" s="206" t="s">
        <v>409</v>
      </c>
      <c r="D2405" s="206" t="s">
        <v>410</v>
      </c>
      <c r="E2405" s="207">
        <v>2.61</v>
      </c>
    </row>
    <row r="2406" spans="1:5">
      <c r="A2406" s="206">
        <v>3517</v>
      </c>
      <c r="B2406" s="206" t="s">
        <v>2823</v>
      </c>
      <c r="C2406" s="206" t="s">
        <v>409</v>
      </c>
      <c r="D2406" s="206" t="s">
        <v>410</v>
      </c>
      <c r="E2406" s="207">
        <v>2.36</v>
      </c>
    </row>
    <row r="2407" spans="1:5">
      <c r="A2407" s="206">
        <v>3515</v>
      </c>
      <c r="B2407" s="206" t="s">
        <v>2824</v>
      </c>
      <c r="C2407" s="206" t="s">
        <v>409</v>
      </c>
      <c r="D2407" s="206" t="s">
        <v>410</v>
      </c>
      <c r="E2407" s="207">
        <v>8.1999999999999993</v>
      </c>
    </row>
    <row r="2408" spans="1:5">
      <c r="A2408" s="206">
        <v>20147</v>
      </c>
      <c r="B2408" s="206" t="s">
        <v>2825</v>
      </c>
      <c r="C2408" s="206" t="s">
        <v>409</v>
      </c>
      <c r="D2408" s="206" t="s">
        <v>410</v>
      </c>
      <c r="E2408" s="207">
        <v>6.74</v>
      </c>
    </row>
    <row r="2409" spans="1:5">
      <c r="A2409" s="206">
        <v>3524</v>
      </c>
      <c r="B2409" s="206" t="s">
        <v>2826</v>
      </c>
      <c r="C2409" s="206" t="s">
        <v>409</v>
      </c>
      <c r="D2409" s="206" t="s">
        <v>410</v>
      </c>
      <c r="E2409" s="207">
        <v>10.15</v>
      </c>
    </row>
    <row r="2410" spans="1:5">
      <c r="A2410" s="206">
        <v>3532</v>
      </c>
      <c r="B2410" s="206" t="s">
        <v>2827</v>
      </c>
      <c r="C2410" s="206" t="s">
        <v>409</v>
      </c>
      <c r="D2410" s="206" t="s">
        <v>410</v>
      </c>
      <c r="E2410" s="207">
        <v>23.46</v>
      </c>
    </row>
    <row r="2411" spans="1:5">
      <c r="A2411" s="206">
        <v>3528</v>
      </c>
      <c r="B2411" s="206" t="s">
        <v>2828</v>
      </c>
      <c r="C2411" s="206" t="s">
        <v>409</v>
      </c>
      <c r="D2411" s="206" t="s">
        <v>410</v>
      </c>
      <c r="E2411" s="207">
        <v>10.210000000000001</v>
      </c>
    </row>
    <row r="2412" spans="1:5">
      <c r="A2412" s="206">
        <v>37952</v>
      </c>
      <c r="B2412" s="206" t="s">
        <v>2829</v>
      </c>
      <c r="C2412" s="206" t="s">
        <v>409</v>
      </c>
      <c r="D2412" s="206" t="s">
        <v>410</v>
      </c>
      <c r="E2412" s="207">
        <v>73.2</v>
      </c>
    </row>
    <row r="2413" spans="1:5">
      <c r="A2413" s="206">
        <v>37951</v>
      </c>
      <c r="B2413" s="206" t="s">
        <v>2830</v>
      </c>
      <c r="C2413" s="206" t="s">
        <v>409</v>
      </c>
      <c r="D2413" s="206" t="s">
        <v>410</v>
      </c>
      <c r="E2413" s="207">
        <v>2.75</v>
      </c>
    </row>
    <row r="2414" spans="1:5">
      <c r="A2414" s="206">
        <v>3518</v>
      </c>
      <c r="B2414" s="206" t="s">
        <v>2831</v>
      </c>
      <c r="C2414" s="206" t="s">
        <v>409</v>
      </c>
      <c r="D2414" s="206" t="s">
        <v>410</v>
      </c>
      <c r="E2414" s="207">
        <v>4.2300000000000004</v>
      </c>
    </row>
    <row r="2415" spans="1:5">
      <c r="A2415" s="206">
        <v>3519</v>
      </c>
      <c r="B2415" s="206" t="s">
        <v>2832</v>
      </c>
      <c r="C2415" s="206" t="s">
        <v>409</v>
      </c>
      <c r="D2415" s="206" t="s">
        <v>410</v>
      </c>
      <c r="E2415" s="207">
        <v>8.86</v>
      </c>
    </row>
    <row r="2416" spans="1:5">
      <c r="A2416" s="206">
        <v>3520</v>
      </c>
      <c r="B2416" s="206" t="s">
        <v>2833</v>
      </c>
      <c r="C2416" s="206" t="s">
        <v>409</v>
      </c>
      <c r="D2416" s="206" t="s">
        <v>410</v>
      </c>
      <c r="E2416" s="207">
        <v>9.2799999999999994</v>
      </c>
    </row>
    <row r="2417" spans="1:5">
      <c r="A2417" s="206">
        <v>37950</v>
      </c>
      <c r="B2417" s="206" t="s">
        <v>2834</v>
      </c>
      <c r="C2417" s="206" t="s">
        <v>409</v>
      </c>
      <c r="D2417" s="206" t="s">
        <v>410</v>
      </c>
      <c r="E2417" s="207">
        <v>67.38</v>
      </c>
    </row>
    <row r="2418" spans="1:5">
      <c r="A2418" s="206">
        <v>37949</v>
      </c>
      <c r="B2418" s="206" t="s">
        <v>2835</v>
      </c>
      <c r="C2418" s="206" t="s">
        <v>409</v>
      </c>
      <c r="D2418" s="206" t="s">
        <v>410</v>
      </c>
      <c r="E2418" s="207">
        <v>2.48</v>
      </c>
    </row>
    <row r="2419" spans="1:5">
      <c r="A2419" s="206">
        <v>3526</v>
      </c>
      <c r="B2419" s="206" t="s">
        <v>2836</v>
      </c>
      <c r="C2419" s="206" t="s">
        <v>409</v>
      </c>
      <c r="D2419" s="206" t="s">
        <v>410</v>
      </c>
      <c r="E2419" s="207">
        <v>3.42</v>
      </c>
    </row>
    <row r="2420" spans="1:5">
      <c r="A2420" s="206">
        <v>3509</v>
      </c>
      <c r="B2420" s="206" t="s">
        <v>2837</v>
      </c>
      <c r="C2420" s="206" t="s">
        <v>409</v>
      </c>
      <c r="D2420" s="206" t="s">
        <v>410</v>
      </c>
      <c r="E2420" s="207">
        <v>7.77</v>
      </c>
    </row>
    <row r="2421" spans="1:5">
      <c r="A2421" s="206">
        <v>3530</v>
      </c>
      <c r="B2421" s="206" t="s">
        <v>2838</v>
      </c>
      <c r="C2421" s="206" t="s">
        <v>409</v>
      </c>
      <c r="D2421" s="206" t="s">
        <v>410</v>
      </c>
      <c r="E2421" s="207">
        <v>260.45</v>
      </c>
    </row>
    <row r="2422" spans="1:5">
      <c r="A2422" s="206">
        <v>3542</v>
      </c>
      <c r="B2422" s="206" t="s">
        <v>2839</v>
      </c>
      <c r="C2422" s="206" t="s">
        <v>409</v>
      </c>
      <c r="D2422" s="206" t="s">
        <v>410</v>
      </c>
      <c r="E2422" s="207">
        <v>0.75</v>
      </c>
    </row>
    <row r="2423" spans="1:5">
      <c r="A2423" s="206">
        <v>3529</v>
      </c>
      <c r="B2423" s="206" t="s">
        <v>2840</v>
      </c>
      <c r="C2423" s="206" t="s">
        <v>409</v>
      </c>
      <c r="D2423" s="206" t="s">
        <v>410</v>
      </c>
      <c r="E2423" s="207">
        <v>0.92</v>
      </c>
    </row>
    <row r="2424" spans="1:5">
      <c r="A2424" s="206">
        <v>3536</v>
      </c>
      <c r="B2424" s="206" t="s">
        <v>2841</v>
      </c>
      <c r="C2424" s="206" t="s">
        <v>409</v>
      </c>
      <c r="D2424" s="206" t="s">
        <v>410</v>
      </c>
      <c r="E2424" s="207">
        <v>3.05</v>
      </c>
    </row>
    <row r="2425" spans="1:5">
      <c r="A2425" s="206">
        <v>3535</v>
      </c>
      <c r="B2425" s="206" t="s">
        <v>2842</v>
      </c>
      <c r="C2425" s="206" t="s">
        <v>409</v>
      </c>
      <c r="D2425" s="206" t="s">
        <v>410</v>
      </c>
      <c r="E2425" s="207">
        <v>7.43</v>
      </c>
    </row>
    <row r="2426" spans="1:5">
      <c r="A2426" s="206">
        <v>3540</v>
      </c>
      <c r="B2426" s="206" t="s">
        <v>2843</v>
      </c>
      <c r="C2426" s="206" t="s">
        <v>409</v>
      </c>
      <c r="D2426" s="206" t="s">
        <v>410</v>
      </c>
      <c r="E2426" s="207">
        <v>6.29</v>
      </c>
    </row>
    <row r="2427" spans="1:5">
      <c r="A2427" s="206">
        <v>3539</v>
      </c>
      <c r="B2427" s="206" t="s">
        <v>2844</v>
      </c>
      <c r="C2427" s="206" t="s">
        <v>409</v>
      </c>
      <c r="D2427" s="206" t="s">
        <v>410</v>
      </c>
      <c r="E2427" s="207">
        <v>36.450000000000003</v>
      </c>
    </row>
    <row r="2428" spans="1:5">
      <c r="A2428" s="206">
        <v>3513</v>
      </c>
      <c r="B2428" s="206" t="s">
        <v>2845</v>
      </c>
      <c r="C2428" s="206" t="s">
        <v>409</v>
      </c>
      <c r="D2428" s="206" t="s">
        <v>410</v>
      </c>
      <c r="E2428" s="207">
        <v>128.54</v>
      </c>
    </row>
    <row r="2429" spans="1:5">
      <c r="A2429" s="206">
        <v>3510</v>
      </c>
      <c r="B2429" s="206" t="s">
        <v>2846</v>
      </c>
      <c r="C2429" s="206" t="s">
        <v>409</v>
      </c>
      <c r="D2429" s="206" t="s">
        <v>410</v>
      </c>
      <c r="E2429" s="207">
        <v>15.87</v>
      </c>
    </row>
    <row r="2430" spans="1:5">
      <c r="A2430" s="206">
        <v>38913</v>
      </c>
      <c r="B2430" s="206" t="s">
        <v>2847</v>
      </c>
      <c r="C2430" s="206" t="s">
        <v>409</v>
      </c>
      <c r="D2430" s="206" t="s">
        <v>412</v>
      </c>
      <c r="E2430" s="207">
        <v>9.42</v>
      </c>
    </row>
    <row r="2431" spans="1:5">
      <c r="A2431" s="206">
        <v>38914</v>
      </c>
      <c r="B2431" s="206" t="s">
        <v>2848</v>
      </c>
      <c r="C2431" s="206" t="s">
        <v>409</v>
      </c>
      <c r="D2431" s="206" t="s">
        <v>412</v>
      </c>
      <c r="E2431" s="207">
        <v>11.57</v>
      </c>
    </row>
    <row r="2432" spans="1:5">
      <c r="A2432" s="206">
        <v>38915</v>
      </c>
      <c r="B2432" s="206" t="s">
        <v>2849</v>
      </c>
      <c r="C2432" s="206" t="s">
        <v>409</v>
      </c>
      <c r="D2432" s="206" t="s">
        <v>412</v>
      </c>
      <c r="E2432" s="207">
        <v>22.29</v>
      </c>
    </row>
    <row r="2433" spans="1:5">
      <c r="A2433" s="206">
        <v>38916</v>
      </c>
      <c r="B2433" s="206" t="s">
        <v>2850</v>
      </c>
      <c r="C2433" s="206" t="s">
        <v>409</v>
      </c>
      <c r="D2433" s="206" t="s">
        <v>412</v>
      </c>
      <c r="E2433" s="207">
        <v>30.85</v>
      </c>
    </row>
    <row r="2434" spans="1:5">
      <c r="A2434" s="206">
        <v>39300</v>
      </c>
      <c r="B2434" s="206" t="s">
        <v>2851</v>
      </c>
      <c r="C2434" s="206" t="s">
        <v>409</v>
      </c>
      <c r="D2434" s="206" t="s">
        <v>412</v>
      </c>
      <c r="E2434" s="207">
        <v>8.41</v>
      </c>
    </row>
    <row r="2435" spans="1:5">
      <c r="A2435" s="206">
        <v>39301</v>
      </c>
      <c r="B2435" s="206" t="s">
        <v>2852</v>
      </c>
      <c r="C2435" s="206" t="s">
        <v>409</v>
      </c>
      <c r="D2435" s="206" t="s">
        <v>412</v>
      </c>
      <c r="E2435" s="207">
        <v>11.26</v>
      </c>
    </row>
    <row r="2436" spans="1:5">
      <c r="A2436" s="206">
        <v>39302</v>
      </c>
      <c r="B2436" s="206" t="s">
        <v>2853</v>
      </c>
      <c r="C2436" s="206" t="s">
        <v>409</v>
      </c>
      <c r="D2436" s="206" t="s">
        <v>412</v>
      </c>
      <c r="E2436" s="207">
        <v>20.47</v>
      </c>
    </row>
    <row r="2437" spans="1:5">
      <c r="A2437" s="206">
        <v>38923</v>
      </c>
      <c r="B2437" s="206" t="s">
        <v>2854</v>
      </c>
      <c r="C2437" s="206" t="s">
        <v>409</v>
      </c>
      <c r="D2437" s="206" t="s">
        <v>412</v>
      </c>
      <c r="E2437" s="207">
        <v>10.08</v>
      </c>
    </row>
    <row r="2438" spans="1:5">
      <c r="A2438" s="206">
        <v>38925</v>
      </c>
      <c r="B2438" s="206" t="s">
        <v>2855</v>
      </c>
      <c r="C2438" s="206" t="s">
        <v>409</v>
      </c>
      <c r="D2438" s="206" t="s">
        <v>412</v>
      </c>
      <c r="E2438" s="207">
        <v>11.7</v>
      </c>
    </row>
    <row r="2439" spans="1:5">
      <c r="A2439" s="206">
        <v>38926</v>
      </c>
      <c r="B2439" s="206" t="s">
        <v>2856</v>
      </c>
      <c r="C2439" s="206" t="s">
        <v>409</v>
      </c>
      <c r="D2439" s="206" t="s">
        <v>412</v>
      </c>
      <c r="E2439" s="207">
        <v>13.87</v>
      </c>
    </row>
    <row r="2440" spans="1:5">
      <c r="A2440" s="206">
        <v>38927</v>
      </c>
      <c r="B2440" s="206" t="s">
        <v>2857</v>
      </c>
      <c r="C2440" s="206" t="s">
        <v>409</v>
      </c>
      <c r="D2440" s="206" t="s">
        <v>412</v>
      </c>
      <c r="E2440" s="207">
        <v>17.52</v>
      </c>
    </row>
    <row r="2441" spans="1:5">
      <c r="A2441" s="206">
        <v>39304</v>
      </c>
      <c r="B2441" s="206" t="s">
        <v>2858</v>
      </c>
      <c r="C2441" s="206" t="s">
        <v>409</v>
      </c>
      <c r="D2441" s="206" t="s">
        <v>412</v>
      </c>
      <c r="E2441" s="207">
        <v>9.9499999999999993</v>
      </c>
    </row>
    <row r="2442" spans="1:5">
      <c r="A2442" s="206">
        <v>39305</v>
      </c>
      <c r="B2442" s="206" t="s">
        <v>2859</v>
      </c>
      <c r="C2442" s="206" t="s">
        <v>409</v>
      </c>
      <c r="D2442" s="206" t="s">
        <v>412</v>
      </c>
      <c r="E2442" s="207">
        <v>10.91</v>
      </c>
    </row>
    <row r="2443" spans="1:5">
      <c r="A2443" s="206">
        <v>39306</v>
      </c>
      <c r="B2443" s="206" t="s">
        <v>2860</v>
      </c>
      <c r="C2443" s="206" t="s">
        <v>409</v>
      </c>
      <c r="D2443" s="206" t="s">
        <v>412</v>
      </c>
      <c r="E2443" s="207">
        <v>14.67</v>
      </c>
    </row>
    <row r="2444" spans="1:5">
      <c r="A2444" s="206">
        <v>38928</v>
      </c>
      <c r="B2444" s="206" t="s">
        <v>2861</v>
      </c>
      <c r="C2444" s="206" t="s">
        <v>409</v>
      </c>
      <c r="D2444" s="206" t="s">
        <v>412</v>
      </c>
      <c r="E2444" s="207">
        <v>19.39</v>
      </c>
    </row>
    <row r="2445" spans="1:5">
      <c r="A2445" s="206">
        <v>38941</v>
      </c>
      <c r="B2445" s="206" t="s">
        <v>2862</v>
      </c>
      <c r="C2445" s="206" t="s">
        <v>409</v>
      </c>
      <c r="D2445" s="206" t="s">
        <v>412</v>
      </c>
      <c r="E2445" s="207">
        <v>15.2</v>
      </c>
    </row>
    <row r="2446" spans="1:5">
      <c r="A2446" s="206">
        <v>38917</v>
      </c>
      <c r="B2446" s="206" t="s">
        <v>2863</v>
      </c>
      <c r="C2446" s="206" t="s">
        <v>409</v>
      </c>
      <c r="D2446" s="206" t="s">
        <v>412</v>
      </c>
      <c r="E2446" s="207">
        <v>10.84</v>
      </c>
    </row>
    <row r="2447" spans="1:5">
      <c r="A2447" s="206">
        <v>38919</v>
      </c>
      <c r="B2447" s="206" t="s">
        <v>2864</v>
      </c>
      <c r="C2447" s="206" t="s">
        <v>409</v>
      </c>
      <c r="D2447" s="206" t="s">
        <v>412</v>
      </c>
      <c r="E2447" s="207">
        <v>12.72</v>
      </c>
    </row>
    <row r="2448" spans="1:5">
      <c r="A2448" s="206">
        <v>38922</v>
      </c>
      <c r="B2448" s="206" t="s">
        <v>2865</v>
      </c>
      <c r="C2448" s="206" t="s">
        <v>409</v>
      </c>
      <c r="D2448" s="206" t="s">
        <v>412</v>
      </c>
      <c r="E2448" s="207">
        <v>17.07</v>
      </c>
    </row>
    <row r="2449" spans="1:5">
      <c r="A2449" s="206">
        <v>20151</v>
      </c>
      <c r="B2449" s="206" t="s">
        <v>2866</v>
      </c>
      <c r="C2449" s="206" t="s">
        <v>409</v>
      </c>
      <c r="D2449" s="206" t="s">
        <v>410</v>
      </c>
      <c r="E2449" s="207">
        <v>22.83</v>
      </c>
    </row>
    <row r="2450" spans="1:5">
      <c r="A2450" s="206">
        <v>20152</v>
      </c>
      <c r="B2450" s="206" t="s">
        <v>2867</v>
      </c>
      <c r="C2450" s="206" t="s">
        <v>409</v>
      </c>
      <c r="D2450" s="206" t="s">
        <v>410</v>
      </c>
      <c r="E2450" s="207">
        <v>82.6</v>
      </c>
    </row>
    <row r="2451" spans="1:5">
      <c r="A2451" s="206">
        <v>20148</v>
      </c>
      <c r="B2451" s="206" t="s">
        <v>2868</v>
      </c>
      <c r="C2451" s="206" t="s">
        <v>409</v>
      </c>
      <c r="D2451" s="206" t="s">
        <v>410</v>
      </c>
      <c r="E2451" s="207">
        <v>4.49</v>
      </c>
    </row>
    <row r="2452" spans="1:5">
      <c r="A2452" s="206">
        <v>20149</v>
      </c>
      <c r="B2452" s="206" t="s">
        <v>2869</v>
      </c>
      <c r="C2452" s="206" t="s">
        <v>409</v>
      </c>
      <c r="D2452" s="206" t="s">
        <v>410</v>
      </c>
      <c r="E2452" s="207">
        <v>7.49</v>
      </c>
    </row>
    <row r="2453" spans="1:5">
      <c r="A2453" s="206">
        <v>20150</v>
      </c>
      <c r="B2453" s="206" t="s">
        <v>2870</v>
      </c>
      <c r="C2453" s="206" t="s">
        <v>409</v>
      </c>
      <c r="D2453" s="206" t="s">
        <v>410</v>
      </c>
      <c r="E2453" s="207">
        <v>19.32</v>
      </c>
    </row>
    <row r="2454" spans="1:5">
      <c r="A2454" s="206">
        <v>20157</v>
      </c>
      <c r="B2454" s="206" t="s">
        <v>2871</v>
      </c>
      <c r="C2454" s="206" t="s">
        <v>409</v>
      </c>
      <c r="D2454" s="206" t="s">
        <v>410</v>
      </c>
      <c r="E2454" s="207">
        <v>21.68</v>
      </c>
    </row>
    <row r="2455" spans="1:5">
      <c r="A2455" s="206">
        <v>20158</v>
      </c>
      <c r="B2455" s="206" t="s">
        <v>2872</v>
      </c>
      <c r="C2455" s="206" t="s">
        <v>409</v>
      </c>
      <c r="D2455" s="206" t="s">
        <v>410</v>
      </c>
      <c r="E2455" s="207">
        <v>86.1</v>
      </c>
    </row>
    <row r="2456" spans="1:5">
      <c r="A2456" s="206">
        <v>20154</v>
      </c>
      <c r="B2456" s="206" t="s">
        <v>2873</v>
      </c>
      <c r="C2456" s="206" t="s">
        <v>409</v>
      </c>
      <c r="D2456" s="206" t="s">
        <v>410</v>
      </c>
      <c r="E2456" s="207">
        <v>4.3899999999999997</v>
      </c>
    </row>
    <row r="2457" spans="1:5">
      <c r="A2457" s="206">
        <v>20155</v>
      </c>
      <c r="B2457" s="206" t="s">
        <v>2874</v>
      </c>
      <c r="C2457" s="206" t="s">
        <v>409</v>
      </c>
      <c r="D2457" s="206" t="s">
        <v>410</v>
      </c>
      <c r="E2457" s="207">
        <v>6.69</v>
      </c>
    </row>
    <row r="2458" spans="1:5">
      <c r="A2458" s="206">
        <v>20156</v>
      </c>
      <c r="B2458" s="206" t="s">
        <v>2875</v>
      </c>
      <c r="C2458" s="206" t="s">
        <v>409</v>
      </c>
      <c r="D2458" s="206" t="s">
        <v>410</v>
      </c>
      <c r="E2458" s="207">
        <v>18.809999999999999</v>
      </c>
    </row>
    <row r="2459" spans="1:5">
      <c r="A2459" s="206">
        <v>3499</v>
      </c>
      <c r="B2459" s="206" t="s">
        <v>2876</v>
      </c>
      <c r="C2459" s="206" t="s">
        <v>409</v>
      </c>
      <c r="D2459" s="206" t="s">
        <v>410</v>
      </c>
      <c r="E2459" s="207">
        <v>1.43</v>
      </c>
    </row>
    <row r="2460" spans="1:5">
      <c r="A2460" s="206">
        <v>3500</v>
      </c>
      <c r="B2460" s="206" t="s">
        <v>2877</v>
      </c>
      <c r="C2460" s="206" t="s">
        <v>409</v>
      </c>
      <c r="D2460" s="206" t="s">
        <v>410</v>
      </c>
      <c r="E2460" s="207">
        <v>1.89</v>
      </c>
    </row>
    <row r="2461" spans="1:5">
      <c r="A2461" s="206">
        <v>3501</v>
      </c>
      <c r="B2461" s="206" t="s">
        <v>2878</v>
      </c>
      <c r="C2461" s="206" t="s">
        <v>409</v>
      </c>
      <c r="D2461" s="206" t="s">
        <v>410</v>
      </c>
      <c r="E2461" s="207">
        <v>5.22</v>
      </c>
    </row>
    <row r="2462" spans="1:5">
      <c r="A2462" s="206">
        <v>3502</v>
      </c>
      <c r="B2462" s="206" t="s">
        <v>2879</v>
      </c>
      <c r="C2462" s="206" t="s">
        <v>409</v>
      </c>
      <c r="D2462" s="206" t="s">
        <v>410</v>
      </c>
      <c r="E2462" s="207">
        <v>7.5</v>
      </c>
    </row>
    <row r="2463" spans="1:5">
      <c r="A2463" s="206">
        <v>3503</v>
      </c>
      <c r="B2463" s="206" t="s">
        <v>2880</v>
      </c>
      <c r="C2463" s="206" t="s">
        <v>409</v>
      </c>
      <c r="D2463" s="206" t="s">
        <v>410</v>
      </c>
      <c r="E2463" s="207">
        <v>9.43</v>
      </c>
    </row>
    <row r="2464" spans="1:5">
      <c r="A2464" s="206">
        <v>3477</v>
      </c>
      <c r="B2464" s="206" t="s">
        <v>2881</v>
      </c>
      <c r="C2464" s="206" t="s">
        <v>409</v>
      </c>
      <c r="D2464" s="206" t="s">
        <v>410</v>
      </c>
      <c r="E2464" s="207">
        <v>34.25</v>
      </c>
    </row>
    <row r="2465" spans="1:5">
      <c r="A2465" s="206">
        <v>3478</v>
      </c>
      <c r="B2465" s="206" t="s">
        <v>2882</v>
      </c>
      <c r="C2465" s="206" t="s">
        <v>409</v>
      </c>
      <c r="D2465" s="206" t="s">
        <v>410</v>
      </c>
      <c r="E2465" s="207">
        <v>82.13</v>
      </c>
    </row>
    <row r="2466" spans="1:5">
      <c r="A2466" s="206">
        <v>3525</v>
      </c>
      <c r="B2466" s="206" t="s">
        <v>2883</v>
      </c>
      <c r="C2466" s="206" t="s">
        <v>409</v>
      </c>
      <c r="D2466" s="206" t="s">
        <v>410</v>
      </c>
      <c r="E2466" s="207">
        <v>101.36</v>
      </c>
    </row>
    <row r="2467" spans="1:5">
      <c r="A2467" s="206">
        <v>3511</v>
      </c>
      <c r="B2467" s="206" t="s">
        <v>2884</v>
      </c>
      <c r="C2467" s="206" t="s">
        <v>409</v>
      </c>
      <c r="D2467" s="206" t="s">
        <v>410</v>
      </c>
      <c r="E2467" s="207">
        <v>107.51</v>
      </c>
    </row>
    <row r="2468" spans="1:5">
      <c r="A2468" s="206">
        <v>12032</v>
      </c>
      <c r="B2468" s="206" t="s">
        <v>2885</v>
      </c>
      <c r="C2468" s="206" t="s">
        <v>870</v>
      </c>
      <c r="D2468" s="206" t="s">
        <v>410</v>
      </c>
      <c r="E2468" s="207">
        <v>60.35</v>
      </c>
    </row>
    <row r="2469" spans="1:5">
      <c r="A2469" s="206">
        <v>12030</v>
      </c>
      <c r="B2469" s="206" t="s">
        <v>2886</v>
      </c>
      <c r="C2469" s="206" t="s">
        <v>870</v>
      </c>
      <c r="D2469" s="206" t="s">
        <v>410</v>
      </c>
      <c r="E2469" s="207">
        <v>56.7</v>
      </c>
    </row>
    <row r="2470" spans="1:5">
      <c r="A2470" s="206">
        <v>10908</v>
      </c>
      <c r="B2470" s="206" t="s">
        <v>2887</v>
      </c>
      <c r="C2470" s="206" t="s">
        <v>409</v>
      </c>
      <c r="D2470" s="206" t="s">
        <v>410</v>
      </c>
      <c r="E2470" s="207">
        <v>21.31</v>
      </c>
    </row>
    <row r="2471" spans="1:5">
      <c r="A2471" s="206">
        <v>10909</v>
      </c>
      <c r="B2471" s="206" t="s">
        <v>2888</v>
      </c>
      <c r="C2471" s="206" t="s">
        <v>409</v>
      </c>
      <c r="D2471" s="206" t="s">
        <v>410</v>
      </c>
      <c r="E2471" s="207">
        <v>24.79</v>
      </c>
    </row>
    <row r="2472" spans="1:5">
      <c r="A2472" s="206">
        <v>3669</v>
      </c>
      <c r="B2472" s="206" t="s">
        <v>2889</v>
      </c>
      <c r="C2472" s="206" t="s">
        <v>409</v>
      </c>
      <c r="D2472" s="206" t="s">
        <v>410</v>
      </c>
      <c r="E2472" s="207">
        <v>15.23</v>
      </c>
    </row>
    <row r="2473" spans="1:5">
      <c r="A2473" s="206">
        <v>20139</v>
      </c>
      <c r="B2473" s="206" t="s">
        <v>2890</v>
      </c>
      <c r="C2473" s="206" t="s">
        <v>409</v>
      </c>
      <c r="D2473" s="206" t="s">
        <v>410</v>
      </c>
      <c r="E2473" s="207">
        <v>130.99</v>
      </c>
    </row>
    <row r="2474" spans="1:5">
      <c r="A2474" s="206">
        <v>3668</v>
      </c>
      <c r="B2474" s="206" t="s">
        <v>2891</v>
      </c>
      <c r="C2474" s="206" t="s">
        <v>409</v>
      </c>
      <c r="D2474" s="206" t="s">
        <v>410</v>
      </c>
      <c r="E2474" s="207">
        <v>46.79</v>
      </c>
    </row>
    <row r="2475" spans="1:5">
      <c r="A2475" s="206">
        <v>10911</v>
      </c>
      <c r="B2475" s="206" t="s">
        <v>2892</v>
      </c>
      <c r="C2475" s="206" t="s">
        <v>409</v>
      </c>
      <c r="D2475" s="206" t="s">
        <v>410</v>
      </c>
      <c r="E2475" s="207">
        <v>20.51</v>
      </c>
    </row>
    <row r="2476" spans="1:5">
      <c r="A2476" s="206">
        <v>3659</v>
      </c>
      <c r="B2476" s="206" t="s">
        <v>2893</v>
      </c>
      <c r="C2476" s="206" t="s">
        <v>409</v>
      </c>
      <c r="D2476" s="206" t="s">
        <v>410</v>
      </c>
      <c r="E2476" s="207">
        <v>20.9</v>
      </c>
    </row>
    <row r="2477" spans="1:5">
      <c r="A2477" s="206">
        <v>3660</v>
      </c>
      <c r="B2477" s="206" t="s">
        <v>2894</v>
      </c>
      <c r="C2477" s="206" t="s">
        <v>409</v>
      </c>
      <c r="D2477" s="206" t="s">
        <v>410</v>
      </c>
      <c r="E2477" s="207">
        <v>27.02</v>
      </c>
    </row>
    <row r="2478" spans="1:5">
      <c r="A2478" s="206">
        <v>20144</v>
      </c>
      <c r="B2478" s="206" t="s">
        <v>2895</v>
      </c>
      <c r="C2478" s="206" t="s">
        <v>409</v>
      </c>
      <c r="D2478" s="206" t="s">
        <v>410</v>
      </c>
      <c r="E2478" s="207">
        <v>60.52</v>
      </c>
    </row>
    <row r="2479" spans="1:5">
      <c r="A2479" s="206">
        <v>20143</v>
      </c>
      <c r="B2479" s="206" t="s">
        <v>2896</v>
      </c>
      <c r="C2479" s="206" t="s">
        <v>409</v>
      </c>
      <c r="D2479" s="206" t="s">
        <v>410</v>
      </c>
      <c r="E2479" s="207">
        <v>77.430000000000007</v>
      </c>
    </row>
    <row r="2480" spans="1:5">
      <c r="A2480" s="206">
        <v>20145</v>
      </c>
      <c r="B2480" s="206" t="s">
        <v>2897</v>
      </c>
      <c r="C2480" s="206" t="s">
        <v>409</v>
      </c>
      <c r="D2480" s="206" t="s">
        <v>410</v>
      </c>
      <c r="E2480" s="207">
        <v>149.37</v>
      </c>
    </row>
    <row r="2481" spans="1:5">
      <c r="A2481" s="206">
        <v>20146</v>
      </c>
      <c r="B2481" s="206" t="s">
        <v>2898</v>
      </c>
      <c r="C2481" s="206" t="s">
        <v>409</v>
      </c>
      <c r="D2481" s="206" t="s">
        <v>410</v>
      </c>
      <c r="E2481" s="207">
        <v>204.18</v>
      </c>
    </row>
    <row r="2482" spans="1:5">
      <c r="A2482" s="206">
        <v>20140</v>
      </c>
      <c r="B2482" s="206" t="s">
        <v>2899</v>
      </c>
      <c r="C2482" s="206" t="s">
        <v>409</v>
      </c>
      <c r="D2482" s="206" t="s">
        <v>410</v>
      </c>
      <c r="E2482" s="207">
        <v>9.58</v>
      </c>
    </row>
    <row r="2483" spans="1:5">
      <c r="A2483" s="206">
        <v>20141</v>
      </c>
      <c r="B2483" s="206" t="s">
        <v>2900</v>
      </c>
      <c r="C2483" s="206" t="s">
        <v>409</v>
      </c>
      <c r="D2483" s="206" t="s">
        <v>410</v>
      </c>
      <c r="E2483" s="207">
        <v>23.46</v>
      </c>
    </row>
    <row r="2484" spans="1:5">
      <c r="A2484" s="206">
        <v>20142</v>
      </c>
      <c r="B2484" s="206" t="s">
        <v>2901</v>
      </c>
      <c r="C2484" s="206" t="s">
        <v>409</v>
      </c>
      <c r="D2484" s="206" t="s">
        <v>410</v>
      </c>
      <c r="E2484" s="207">
        <v>41.27</v>
      </c>
    </row>
    <row r="2485" spans="1:5">
      <c r="A2485" s="206">
        <v>3670</v>
      </c>
      <c r="B2485" s="206" t="s">
        <v>2902</v>
      </c>
      <c r="C2485" s="206" t="s">
        <v>409</v>
      </c>
      <c r="D2485" s="206" t="s">
        <v>410</v>
      </c>
      <c r="E2485" s="207">
        <v>26.84</v>
      </c>
    </row>
    <row r="2486" spans="1:5">
      <c r="A2486" s="206">
        <v>3666</v>
      </c>
      <c r="B2486" s="206" t="s">
        <v>2903</v>
      </c>
      <c r="C2486" s="206" t="s">
        <v>409</v>
      </c>
      <c r="D2486" s="206" t="s">
        <v>410</v>
      </c>
      <c r="E2486" s="207">
        <v>4.22</v>
      </c>
    </row>
    <row r="2487" spans="1:5">
      <c r="A2487" s="206">
        <v>3662</v>
      </c>
      <c r="B2487" s="206" t="s">
        <v>2904</v>
      </c>
      <c r="C2487" s="206" t="s">
        <v>409</v>
      </c>
      <c r="D2487" s="206" t="s">
        <v>410</v>
      </c>
      <c r="E2487" s="207">
        <v>11.01</v>
      </c>
    </row>
    <row r="2488" spans="1:5">
      <c r="A2488" s="206">
        <v>3658</v>
      </c>
      <c r="B2488" s="206" t="s">
        <v>2905</v>
      </c>
      <c r="C2488" s="206" t="s">
        <v>409</v>
      </c>
      <c r="D2488" s="206" t="s">
        <v>410</v>
      </c>
      <c r="E2488" s="207">
        <v>20.86</v>
      </c>
    </row>
    <row r="2489" spans="1:5">
      <c r="A2489" s="206">
        <v>14157</v>
      </c>
      <c r="B2489" s="206" t="s">
        <v>2906</v>
      </c>
      <c r="C2489" s="206" t="s">
        <v>409</v>
      </c>
      <c r="D2489" s="206" t="s">
        <v>412</v>
      </c>
      <c r="E2489" s="207">
        <v>1.22</v>
      </c>
    </row>
    <row r="2490" spans="1:5">
      <c r="A2490" s="206">
        <v>42696</v>
      </c>
      <c r="B2490" s="206" t="s">
        <v>2907</v>
      </c>
      <c r="C2490" s="206" t="s">
        <v>409</v>
      </c>
      <c r="D2490" s="206" t="s">
        <v>410</v>
      </c>
      <c r="E2490" s="207">
        <v>165.45</v>
      </c>
    </row>
    <row r="2491" spans="1:5">
      <c r="A2491" s="206">
        <v>39875</v>
      </c>
      <c r="B2491" s="206" t="s">
        <v>2908</v>
      </c>
      <c r="C2491" s="206" t="s">
        <v>409</v>
      </c>
      <c r="D2491" s="206" t="s">
        <v>412</v>
      </c>
      <c r="E2491" s="207">
        <v>636.32000000000005</v>
      </c>
    </row>
    <row r="2492" spans="1:5">
      <c r="A2492" s="206">
        <v>39876</v>
      </c>
      <c r="B2492" s="206" t="s">
        <v>2909</v>
      </c>
      <c r="C2492" s="206" t="s">
        <v>409</v>
      </c>
      <c r="D2492" s="206" t="s">
        <v>412</v>
      </c>
      <c r="E2492" s="207">
        <v>796.67</v>
      </c>
    </row>
    <row r="2493" spans="1:5">
      <c r="A2493" s="206">
        <v>39877</v>
      </c>
      <c r="B2493" s="206" t="s">
        <v>2910</v>
      </c>
      <c r="C2493" s="206" t="s">
        <v>409</v>
      </c>
      <c r="D2493" s="206" t="s">
        <v>412</v>
      </c>
      <c r="E2493" s="208">
        <v>1104.95</v>
      </c>
    </row>
    <row r="2494" spans="1:5">
      <c r="A2494" s="206">
        <v>39878</v>
      </c>
      <c r="B2494" s="206" t="s">
        <v>2911</v>
      </c>
      <c r="C2494" s="206" t="s">
        <v>409</v>
      </c>
      <c r="D2494" s="206" t="s">
        <v>412</v>
      </c>
      <c r="E2494" s="208">
        <v>1459.46</v>
      </c>
    </row>
    <row r="2495" spans="1:5">
      <c r="A2495" s="206">
        <v>39872</v>
      </c>
      <c r="B2495" s="206" t="s">
        <v>2912</v>
      </c>
      <c r="C2495" s="206" t="s">
        <v>409</v>
      </c>
      <c r="D2495" s="206" t="s">
        <v>412</v>
      </c>
      <c r="E2495" s="207">
        <v>436.37</v>
      </c>
    </row>
    <row r="2496" spans="1:5">
      <c r="A2496" s="206">
        <v>39873</v>
      </c>
      <c r="B2496" s="206" t="s">
        <v>2913</v>
      </c>
      <c r="C2496" s="206" t="s">
        <v>409</v>
      </c>
      <c r="D2496" s="206" t="s">
        <v>412</v>
      </c>
      <c r="E2496" s="207">
        <v>506.17</v>
      </c>
    </row>
    <row r="2497" spans="1:5">
      <c r="A2497" s="206">
        <v>39874</v>
      </c>
      <c r="B2497" s="206" t="s">
        <v>2914</v>
      </c>
      <c r="C2497" s="206" t="s">
        <v>409</v>
      </c>
      <c r="D2497" s="206" t="s">
        <v>412</v>
      </c>
      <c r="E2497" s="207">
        <v>555.96</v>
      </c>
    </row>
    <row r="2498" spans="1:5">
      <c r="A2498" s="206">
        <v>3674</v>
      </c>
      <c r="B2498" s="206" t="s">
        <v>2915</v>
      </c>
      <c r="C2498" s="206" t="s">
        <v>456</v>
      </c>
      <c r="D2498" s="206" t="s">
        <v>412</v>
      </c>
      <c r="E2498" s="207">
        <v>86.56</v>
      </c>
    </row>
    <row r="2499" spans="1:5">
      <c r="A2499" s="206">
        <v>3681</v>
      </c>
      <c r="B2499" s="206" t="s">
        <v>2916</v>
      </c>
      <c r="C2499" s="206" t="s">
        <v>456</v>
      </c>
      <c r="D2499" s="206" t="s">
        <v>412</v>
      </c>
      <c r="E2499" s="207">
        <v>128.78</v>
      </c>
    </row>
    <row r="2500" spans="1:5">
      <c r="A2500" s="206">
        <v>3676</v>
      </c>
      <c r="B2500" s="206" t="s">
        <v>2917</v>
      </c>
      <c r="C2500" s="206" t="s">
        <v>456</v>
      </c>
      <c r="D2500" s="206" t="s">
        <v>412</v>
      </c>
      <c r="E2500" s="207">
        <v>484.67</v>
      </c>
    </row>
    <row r="2501" spans="1:5">
      <c r="A2501" s="206">
        <v>3679</v>
      </c>
      <c r="B2501" s="206" t="s">
        <v>2918</v>
      </c>
      <c r="C2501" s="206" t="s">
        <v>456</v>
      </c>
      <c r="D2501" s="206" t="s">
        <v>412</v>
      </c>
      <c r="E2501" s="207">
        <v>400.97</v>
      </c>
    </row>
    <row r="2502" spans="1:5">
      <c r="A2502" s="206">
        <v>3672</v>
      </c>
      <c r="B2502" s="206" t="s">
        <v>2919</v>
      </c>
      <c r="C2502" s="206" t="s">
        <v>456</v>
      </c>
      <c r="D2502" s="206" t="s">
        <v>412</v>
      </c>
      <c r="E2502" s="207">
        <v>1.36</v>
      </c>
    </row>
    <row r="2503" spans="1:5">
      <c r="A2503" s="206">
        <v>3671</v>
      </c>
      <c r="B2503" s="206" t="s">
        <v>2920</v>
      </c>
      <c r="C2503" s="206" t="s">
        <v>456</v>
      </c>
      <c r="D2503" s="206" t="s">
        <v>412</v>
      </c>
      <c r="E2503" s="207">
        <v>1.29</v>
      </c>
    </row>
    <row r="2504" spans="1:5">
      <c r="A2504" s="206">
        <v>3673</v>
      </c>
      <c r="B2504" s="206" t="s">
        <v>2921</v>
      </c>
      <c r="C2504" s="206" t="s">
        <v>456</v>
      </c>
      <c r="D2504" s="206" t="s">
        <v>412</v>
      </c>
      <c r="E2504" s="207">
        <v>2.02</v>
      </c>
    </row>
    <row r="2505" spans="1:5">
      <c r="A2505" s="206">
        <v>38394</v>
      </c>
      <c r="B2505" s="206" t="s">
        <v>2922</v>
      </c>
      <c r="C2505" s="206" t="s">
        <v>409</v>
      </c>
      <c r="D2505" s="206" t="s">
        <v>410</v>
      </c>
      <c r="E2505" s="207">
        <v>424.72</v>
      </c>
    </row>
    <row r="2506" spans="1:5">
      <c r="A2506" s="206">
        <v>3729</v>
      </c>
      <c r="B2506" s="206" t="s">
        <v>2923</v>
      </c>
      <c r="C2506" s="206" t="s">
        <v>409</v>
      </c>
      <c r="D2506" s="206" t="s">
        <v>410</v>
      </c>
      <c r="E2506" s="207">
        <v>174.64</v>
      </c>
    </row>
    <row r="2507" spans="1:5">
      <c r="A2507" s="206">
        <v>39357</v>
      </c>
      <c r="B2507" s="206" t="s">
        <v>2924</v>
      </c>
      <c r="C2507" s="206" t="s">
        <v>409</v>
      </c>
      <c r="D2507" s="206" t="s">
        <v>412</v>
      </c>
      <c r="E2507" s="207">
        <v>52.21</v>
      </c>
    </row>
    <row r="2508" spans="1:5">
      <c r="A2508" s="206">
        <v>39358</v>
      </c>
      <c r="B2508" s="206" t="s">
        <v>2925</v>
      </c>
      <c r="C2508" s="206" t="s">
        <v>409</v>
      </c>
      <c r="D2508" s="206" t="s">
        <v>412</v>
      </c>
      <c r="E2508" s="207">
        <v>52.21</v>
      </c>
    </row>
    <row r="2509" spans="1:5">
      <c r="A2509" s="206">
        <v>39355</v>
      </c>
      <c r="B2509" s="206" t="s">
        <v>2926</v>
      </c>
      <c r="C2509" s="206" t="s">
        <v>409</v>
      </c>
      <c r="D2509" s="206" t="s">
        <v>412</v>
      </c>
      <c r="E2509" s="207">
        <v>76.069999999999993</v>
      </c>
    </row>
    <row r="2510" spans="1:5">
      <c r="A2510" s="206">
        <v>39356</v>
      </c>
      <c r="B2510" s="206" t="s">
        <v>2927</v>
      </c>
      <c r="C2510" s="206" t="s">
        <v>409</v>
      </c>
      <c r="D2510" s="206" t="s">
        <v>412</v>
      </c>
      <c r="E2510" s="207">
        <v>72.599999999999994</v>
      </c>
    </row>
    <row r="2511" spans="1:5">
      <c r="A2511" s="206">
        <v>39353</v>
      </c>
      <c r="B2511" s="206" t="s">
        <v>2928</v>
      </c>
      <c r="C2511" s="206" t="s">
        <v>409</v>
      </c>
      <c r="D2511" s="206" t="s">
        <v>412</v>
      </c>
      <c r="E2511" s="207">
        <v>166.66</v>
      </c>
    </row>
    <row r="2512" spans="1:5">
      <c r="A2512" s="206">
        <v>39354</v>
      </c>
      <c r="B2512" s="206" t="s">
        <v>2929</v>
      </c>
      <c r="C2512" s="206" t="s">
        <v>409</v>
      </c>
      <c r="D2512" s="206" t="s">
        <v>412</v>
      </c>
      <c r="E2512" s="207">
        <v>351.63</v>
      </c>
    </row>
    <row r="2513" spans="1:5">
      <c r="A2513" s="206">
        <v>39398</v>
      </c>
      <c r="B2513" s="206" t="s">
        <v>2930</v>
      </c>
      <c r="C2513" s="206" t="s">
        <v>409</v>
      </c>
      <c r="D2513" s="206" t="s">
        <v>410</v>
      </c>
      <c r="E2513" s="207">
        <v>81.06</v>
      </c>
    </row>
    <row r="2514" spans="1:5">
      <c r="A2514" s="206">
        <v>13343</v>
      </c>
      <c r="B2514" s="206" t="s">
        <v>2931</v>
      </c>
      <c r="C2514" s="206" t="s">
        <v>409</v>
      </c>
      <c r="D2514" s="206" t="s">
        <v>412</v>
      </c>
      <c r="E2514" s="207">
        <v>51.31</v>
      </c>
    </row>
    <row r="2515" spans="1:5">
      <c r="A2515" s="206">
        <v>12118</v>
      </c>
      <c r="B2515" s="206" t="s">
        <v>2932</v>
      </c>
      <c r="C2515" s="206" t="s">
        <v>409</v>
      </c>
      <c r="D2515" s="206" t="s">
        <v>410</v>
      </c>
      <c r="E2515" s="207">
        <v>21.14</v>
      </c>
    </row>
    <row r="2516" spans="1:5">
      <c r="A2516" s="206">
        <v>39482</v>
      </c>
      <c r="B2516" s="206" t="s">
        <v>2933</v>
      </c>
      <c r="C2516" s="206" t="s">
        <v>409</v>
      </c>
      <c r="D2516" s="206" t="s">
        <v>410</v>
      </c>
      <c r="E2516" s="207">
        <v>836.14</v>
      </c>
    </row>
    <row r="2517" spans="1:5">
      <c r="A2517" s="206">
        <v>39486</v>
      </c>
      <c r="B2517" s="206" t="s">
        <v>2934</v>
      </c>
      <c r="C2517" s="206" t="s">
        <v>409</v>
      </c>
      <c r="D2517" s="206" t="s">
        <v>410</v>
      </c>
      <c r="E2517" s="207">
        <v>682.41</v>
      </c>
    </row>
    <row r="2518" spans="1:5">
      <c r="A2518" s="206">
        <v>39484</v>
      </c>
      <c r="B2518" s="206" t="s">
        <v>2935</v>
      </c>
      <c r="C2518" s="206" t="s">
        <v>409</v>
      </c>
      <c r="D2518" s="206" t="s">
        <v>410</v>
      </c>
      <c r="E2518" s="207">
        <v>836.14</v>
      </c>
    </row>
    <row r="2519" spans="1:5">
      <c r="A2519" s="206">
        <v>39488</v>
      </c>
      <c r="B2519" s="206" t="s">
        <v>2936</v>
      </c>
      <c r="C2519" s="206" t="s">
        <v>409</v>
      </c>
      <c r="D2519" s="206" t="s">
        <v>410</v>
      </c>
      <c r="E2519" s="207">
        <v>693.58</v>
      </c>
    </row>
    <row r="2520" spans="1:5">
      <c r="A2520" s="206">
        <v>39485</v>
      </c>
      <c r="B2520" s="206" t="s">
        <v>2937</v>
      </c>
      <c r="C2520" s="206" t="s">
        <v>409</v>
      </c>
      <c r="D2520" s="206" t="s">
        <v>410</v>
      </c>
      <c r="E2520" s="207">
        <v>836.14</v>
      </c>
    </row>
    <row r="2521" spans="1:5">
      <c r="A2521" s="206">
        <v>39489</v>
      </c>
      <c r="B2521" s="206" t="s">
        <v>2938</v>
      </c>
      <c r="C2521" s="206" t="s">
        <v>409</v>
      </c>
      <c r="D2521" s="206" t="s">
        <v>410</v>
      </c>
      <c r="E2521" s="207">
        <v>705.34</v>
      </c>
    </row>
    <row r="2522" spans="1:5">
      <c r="A2522" s="206">
        <v>39490</v>
      </c>
      <c r="B2522" s="206" t="s">
        <v>2939</v>
      </c>
      <c r="C2522" s="206" t="s">
        <v>409</v>
      </c>
      <c r="D2522" s="206" t="s">
        <v>410</v>
      </c>
      <c r="E2522" s="208">
        <v>1051.04</v>
      </c>
    </row>
    <row r="2523" spans="1:5">
      <c r="A2523" s="206">
        <v>39494</v>
      </c>
      <c r="B2523" s="206" t="s">
        <v>2940</v>
      </c>
      <c r="C2523" s="206" t="s">
        <v>409</v>
      </c>
      <c r="D2523" s="206" t="s">
        <v>410</v>
      </c>
      <c r="E2523" s="207">
        <v>754.74</v>
      </c>
    </row>
    <row r="2524" spans="1:5">
      <c r="A2524" s="206">
        <v>39495</v>
      </c>
      <c r="B2524" s="206" t="s">
        <v>2941</v>
      </c>
      <c r="C2524" s="206" t="s">
        <v>409</v>
      </c>
      <c r="D2524" s="206" t="s">
        <v>410</v>
      </c>
      <c r="E2524" s="207">
        <v>850.49</v>
      </c>
    </row>
    <row r="2525" spans="1:5">
      <c r="A2525" s="206">
        <v>39496</v>
      </c>
      <c r="B2525" s="206" t="s">
        <v>2942</v>
      </c>
      <c r="C2525" s="206" t="s">
        <v>409</v>
      </c>
      <c r="D2525" s="206" t="s">
        <v>410</v>
      </c>
      <c r="E2525" s="207">
        <v>935.53</v>
      </c>
    </row>
    <row r="2526" spans="1:5">
      <c r="A2526" s="206">
        <v>39492</v>
      </c>
      <c r="B2526" s="206" t="s">
        <v>2943</v>
      </c>
      <c r="C2526" s="206" t="s">
        <v>409</v>
      </c>
      <c r="D2526" s="206" t="s">
        <v>410</v>
      </c>
      <c r="E2526" s="208">
        <v>1083.0899999999999</v>
      </c>
    </row>
    <row r="2527" spans="1:5">
      <c r="A2527" s="206">
        <v>39497</v>
      </c>
      <c r="B2527" s="206" t="s">
        <v>2944</v>
      </c>
      <c r="C2527" s="206" t="s">
        <v>409</v>
      </c>
      <c r="D2527" s="206" t="s">
        <v>410</v>
      </c>
      <c r="E2527" s="207">
        <v>978.32</v>
      </c>
    </row>
    <row r="2528" spans="1:5">
      <c r="A2528" s="206">
        <v>39493</v>
      </c>
      <c r="B2528" s="206" t="s">
        <v>2945</v>
      </c>
      <c r="C2528" s="206" t="s">
        <v>409</v>
      </c>
      <c r="D2528" s="206" t="s">
        <v>410</v>
      </c>
      <c r="E2528" s="208">
        <v>1161.72</v>
      </c>
    </row>
    <row r="2529" spans="1:5">
      <c r="A2529" s="206">
        <v>39500</v>
      </c>
      <c r="B2529" s="206" t="s">
        <v>2946</v>
      </c>
      <c r="C2529" s="206" t="s">
        <v>409</v>
      </c>
      <c r="D2529" s="206" t="s">
        <v>410</v>
      </c>
      <c r="E2529" s="208">
        <v>1267.54</v>
      </c>
    </row>
    <row r="2530" spans="1:5">
      <c r="A2530" s="206">
        <v>39498</v>
      </c>
      <c r="B2530" s="206" t="s">
        <v>2947</v>
      </c>
      <c r="C2530" s="206" t="s">
        <v>409</v>
      </c>
      <c r="D2530" s="206" t="s">
        <v>410</v>
      </c>
      <c r="E2530" s="208">
        <v>1563.29</v>
      </c>
    </row>
    <row r="2531" spans="1:5">
      <c r="A2531" s="206">
        <v>43628</v>
      </c>
      <c r="B2531" s="206" t="s">
        <v>2948</v>
      </c>
      <c r="C2531" s="206" t="s">
        <v>409</v>
      </c>
      <c r="D2531" s="206" t="s">
        <v>410</v>
      </c>
      <c r="E2531" s="208">
        <v>1232.21</v>
      </c>
    </row>
    <row r="2532" spans="1:5">
      <c r="A2532" s="206">
        <v>39501</v>
      </c>
      <c r="B2532" s="206" t="s">
        <v>2949</v>
      </c>
      <c r="C2532" s="206" t="s">
        <v>409</v>
      </c>
      <c r="D2532" s="206" t="s">
        <v>410</v>
      </c>
      <c r="E2532" s="208">
        <v>1301.8599999999999</v>
      </c>
    </row>
    <row r="2533" spans="1:5">
      <c r="A2533" s="206">
        <v>39499</v>
      </c>
      <c r="B2533" s="206" t="s">
        <v>2950</v>
      </c>
      <c r="C2533" s="206" t="s">
        <v>409</v>
      </c>
      <c r="D2533" s="206" t="s">
        <v>410</v>
      </c>
      <c r="E2533" s="208">
        <v>1585.49</v>
      </c>
    </row>
    <row r="2534" spans="1:5">
      <c r="A2534" s="206">
        <v>43621</v>
      </c>
      <c r="B2534" s="206" t="s">
        <v>2951</v>
      </c>
      <c r="C2534" s="206" t="s">
        <v>409</v>
      </c>
      <c r="D2534" s="206" t="s">
        <v>410</v>
      </c>
      <c r="E2534" s="208">
        <v>1309.22</v>
      </c>
    </row>
    <row r="2535" spans="1:5">
      <c r="A2535" s="206">
        <v>3733</v>
      </c>
      <c r="B2535" s="206" t="s">
        <v>2952</v>
      </c>
      <c r="C2535" s="206" t="s">
        <v>821</v>
      </c>
      <c r="D2535" s="206" t="s">
        <v>412</v>
      </c>
      <c r="E2535" s="207">
        <v>76.92</v>
      </c>
    </row>
    <row r="2536" spans="1:5">
      <c r="A2536" s="206">
        <v>3731</v>
      </c>
      <c r="B2536" s="206" t="s">
        <v>2953</v>
      </c>
      <c r="C2536" s="206" t="s">
        <v>821</v>
      </c>
      <c r="D2536" s="206" t="s">
        <v>412</v>
      </c>
      <c r="E2536" s="207">
        <v>71.400000000000006</v>
      </c>
    </row>
    <row r="2537" spans="1:5">
      <c r="A2537" s="206">
        <v>38137</v>
      </c>
      <c r="B2537" s="206" t="s">
        <v>2954</v>
      </c>
      <c r="C2537" s="206" t="s">
        <v>821</v>
      </c>
      <c r="D2537" s="206" t="s">
        <v>412</v>
      </c>
      <c r="E2537" s="207">
        <v>71.819999999999993</v>
      </c>
    </row>
    <row r="2538" spans="1:5">
      <c r="A2538" s="206">
        <v>38135</v>
      </c>
      <c r="B2538" s="206" t="s">
        <v>2955</v>
      </c>
      <c r="C2538" s="206" t="s">
        <v>821</v>
      </c>
      <c r="D2538" s="206" t="s">
        <v>412</v>
      </c>
      <c r="E2538" s="207">
        <v>91.04</v>
      </c>
    </row>
    <row r="2539" spans="1:5">
      <c r="A2539" s="206">
        <v>38138</v>
      </c>
      <c r="B2539" s="206" t="s">
        <v>2956</v>
      </c>
      <c r="C2539" s="206" t="s">
        <v>821</v>
      </c>
      <c r="D2539" s="206" t="s">
        <v>412</v>
      </c>
      <c r="E2539" s="207">
        <v>70.53</v>
      </c>
    </row>
    <row r="2540" spans="1:5">
      <c r="A2540" s="206">
        <v>3736</v>
      </c>
      <c r="B2540" s="206" t="s">
        <v>2957</v>
      </c>
      <c r="C2540" s="206" t="s">
        <v>821</v>
      </c>
      <c r="D2540" s="206" t="s">
        <v>417</v>
      </c>
      <c r="E2540" s="207">
        <v>61.09</v>
      </c>
    </row>
    <row r="2541" spans="1:5">
      <c r="A2541" s="206">
        <v>3741</v>
      </c>
      <c r="B2541" s="206" t="s">
        <v>2958</v>
      </c>
      <c r="C2541" s="206" t="s">
        <v>821</v>
      </c>
      <c r="D2541" s="206" t="s">
        <v>410</v>
      </c>
      <c r="E2541" s="207">
        <v>63.68</v>
      </c>
    </row>
    <row r="2542" spans="1:5">
      <c r="A2542" s="206">
        <v>3745</v>
      </c>
      <c r="B2542" s="206" t="s">
        <v>2959</v>
      </c>
      <c r="C2542" s="206" t="s">
        <v>821</v>
      </c>
      <c r="D2542" s="206" t="s">
        <v>410</v>
      </c>
      <c r="E2542" s="207">
        <v>68.66</v>
      </c>
    </row>
    <row r="2543" spans="1:5">
      <c r="A2543" s="206">
        <v>3743</v>
      </c>
      <c r="B2543" s="206" t="s">
        <v>2960</v>
      </c>
      <c r="C2543" s="206" t="s">
        <v>821</v>
      </c>
      <c r="D2543" s="206" t="s">
        <v>410</v>
      </c>
      <c r="E2543" s="207">
        <v>63.45</v>
      </c>
    </row>
    <row r="2544" spans="1:5">
      <c r="A2544" s="206">
        <v>3744</v>
      </c>
      <c r="B2544" s="206" t="s">
        <v>2961</v>
      </c>
      <c r="C2544" s="206" t="s">
        <v>821</v>
      </c>
      <c r="D2544" s="206" t="s">
        <v>410</v>
      </c>
      <c r="E2544" s="207">
        <v>69.849999999999994</v>
      </c>
    </row>
    <row r="2545" spans="1:5">
      <c r="A2545" s="206">
        <v>3739</v>
      </c>
      <c r="B2545" s="206" t="s">
        <v>2962</v>
      </c>
      <c r="C2545" s="206" t="s">
        <v>821</v>
      </c>
      <c r="D2545" s="206" t="s">
        <v>410</v>
      </c>
      <c r="E2545" s="207">
        <v>73.400000000000006</v>
      </c>
    </row>
    <row r="2546" spans="1:5">
      <c r="A2546" s="206">
        <v>3737</v>
      </c>
      <c r="B2546" s="206" t="s">
        <v>2963</v>
      </c>
      <c r="C2546" s="206" t="s">
        <v>821</v>
      </c>
      <c r="D2546" s="206" t="s">
        <v>410</v>
      </c>
      <c r="E2546" s="207">
        <v>76.95</v>
      </c>
    </row>
    <row r="2547" spans="1:5">
      <c r="A2547" s="206">
        <v>3738</v>
      </c>
      <c r="B2547" s="206" t="s">
        <v>2964</v>
      </c>
      <c r="C2547" s="206" t="s">
        <v>821</v>
      </c>
      <c r="D2547" s="206" t="s">
        <v>410</v>
      </c>
      <c r="E2547" s="207">
        <v>88.79</v>
      </c>
    </row>
    <row r="2548" spans="1:5">
      <c r="A2548" s="206">
        <v>3747</v>
      </c>
      <c r="B2548" s="206" t="s">
        <v>2965</v>
      </c>
      <c r="C2548" s="206" t="s">
        <v>821</v>
      </c>
      <c r="D2548" s="206" t="s">
        <v>410</v>
      </c>
      <c r="E2548" s="207">
        <v>69.849999999999994</v>
      </c>
    </row>
    <row r="2549" spans="1:5">
      <c r="A2549" s="206">
        <v>11649</v>
      </c>
      <c r="B2549" s="206" t="s">
        <v>2966</v>
      </c>
      <c r="C2549" s="206" t="s">
        <v>409</v>
      </c>
      <c r="D2549" s="206" t="s">
        <v>410</v>
      </c>
      <c r="E2549" s="207">
        <v>506.71</v>
      </c>
    </row>
    <row r="2550" spans="1:5">
      <c r="A2550" s="206">
        <v>11650</v>
      </c>
      <c r="B2550" s="206" t="s">
        <v>2967</v>
      </c>
      <c r="C2550" s="206" t="s">
        <v>409</v>
      </c>
      <c r="D2550" s="206" t="s">
        <v>410</v>
      </c>
      <c r="E2550" s="207">
        <v>863.66</v>
      </c>
    </row>
    <row r="2551" spans="1:5">
      <c r="A2551" s="206">
        <v>3742</v>
      </c>
      <c r="B2551" s="206" t="s">
        <v>2968</v>
      </c>
      <c r="C2551" s="206" t="s">
        <v>821</v>
      </c>
      <c r="D2551" s="206" t="s">
        <v>410</v>
      </c>
      <c r="E2551" s="207">
        <v>92.1</v>
      </c>
    </row>
    <row r="2552" spans="1:5">
      <c r="A2552" s="206">
        <v>3746</v>
      </c>
      <c r="B2552" s="206" t="s">
        <v>2969</v>
      </c>
      <c r="C2552" s="206" t="s">
        <v>821</v>
      </c>
      <c r="D2552" s="206" t="s">
        <v>410</v>
      </c>
      <c r="E2552" s="207">
        <v>107.54</v>
      </c>
    </row>
    <row r="2553" spans="1:5">
      <c r="A2553" s="206">
        <v>21106</v>
      </c>
      <c r="B2553" s="206" t="s">
        <v>2970</v>
      </c>
      <c r="C2553" s="206" t="s">
        <v>460</v>
      </c>
      <c r="D2553" s="206" t="s">
        <v>412</v>
      </c>
      <c r="E2553" s="207">
        <v>34.590000000000003</v>
      </c>
    </row>
    <row r="2554" spans="1:5">
      <c r="A2554" s="206">
        <v>3755</v>
      </c>
      <c r="B2554" s="206" t="s">
        <v>2971</v>
      </c>
      <c r="C2554" s="206" t="s">
        <v>409</v>
      </c>
      <c r="D2554" s="206" t="s">
        <v>410</v>
      </c>
      <c r="E2554" s="207">
        <v>17.55</v>
      </c>
    </row>
    <row r="2555" spans="1:5">
      <c r="A2555" s="206">
        <v>3750</v>
      </c>
      <c r="B2555" s="206" t="s">
        <v>2972</v>
      </c>
      <c r="C2555" s="206" t="s">
        <v>409</v>
      </c>
      <c r="D2555" s="206" t="s">
        <v>410</v>
      </c>
      <c r="E2555" s="207">
        <v>23.6</v>
      </c>
    </row>
    <row r="2556" spans="1:5">
      <c r="A2556" s="206">
        <v>3756</v>
      </c>
      <c r="B2556" s="206" t="s">
        <v>2973</v>
      </c>
      <c r="C2556" s="206" t="s">
        <v>409</v>
      </c>
      <c r="D2556" s="206" t="s">
        <v>410</v>
      </c>
      <c r="E2556" s="207">
        <v>44.1</v>
      </c>
    </row>
    <row r="2557" spans="1:5">
      <c r="A2557" s="206">
        <v>39377</v>
      </c>
      <c r="B2557" s="206" t="s">
        <v>2974</v>
      </c>
      <c r="C2557" s="206" t="s">
        <v>409</v>
      </c>
      <c r="D2557" s="206" t="s">
        <v>410</v>
      </c>
      <c r="E2557" s="207">
        <v>130.63999999999999</v>
      </c>
    </row>
    <row r="2558" spans="1:5">
      <c r="A2558" s="206">
        <v>38191</v>
      </c>
      <c r="B2558" s="206" t="s">
        <v>2975</v>
      </c>
      <c r="C2558" s="206" t="s">
        <v>409</v>
      </c>
      <c r="D2558" s="206" t="s">
        <v>410</v>
      </c>
      <c r="E2558" s="207">
        <v>9.7200000000000006</v>
      </c>
    </row>
    <row r="2559" spans="1:5">
      <c r="A2559" s="206">
        <v>39381</v>
      </c>
      <c r="B2559" s="206" t="s">
        <v>2976</v>
      </c>
      <c r="C2559" s="206" t="s">
        <v>409</v>
      </c>
      <c r="D2559" s="206" t="s">
        <v>410</v>
      </c>
      <c r="E2559" s="207">
        <v>9.07</v>
      </c>
    </row>
    <row r="2560" spans="1:5">
      <c r="A2560" s="206">
        <v>38780</v>
      </c>
      <c r="B2560" s="206" t="s">
        <v>2977</v>
      </c>
      <c r="C2560" s="206" t="s">
        <v>409</v>
      </c>
      <c r="D2560" s="206" t="s">
        <v>410</v>
      </c>
      <c r="E2560" s="207">
        <v>11.1</v>
      </c>
    </row>
    <row r="2561" spans="1:5">
      <c r="A2561" s="206">
        <v>38781</v>
      </c>
      <c r="B2561" s="206" t="s">
        <v>2978</v>
      </c>
      <c r="C2561" s="206" t="s">
        <v>409</v>
      </c>
      <c r="D2561" s="206" t="s">
        <v>410</v>
      </c>
      <c r="E2561" s="207">
        <v>37.47</v>
      </c>
    </row>
    <row r="2562" spans="1:5">
      <c r="A2562" s="206">
        <v>38192</v>
      </c>
      <c r="B2562" s="206" t="s">
        <v>2979</v>
      </c>
      <c r="C2562" s="206" t="s">
        <v>409</v>
      </c>
      <c r="D2562" s="206" t="s">
        <v>410</v>
      </c>
      <c r="E2562" s="207">
        <v>67.8</v>
      </c>
    </row>
    <row r="2563" spans="1:5">
      <c r="A2563" s="206">
        <v>3753</v>
      </c>
      <c r="B2563" s="206" t="s">
        <v>2980</v>
      </c>
      <c r="C2563" s="206" t="s">
        <v>409</v>
      </c>
      <c r="D2563" s="206" t="s">
        <v>410</v>
      </c>
      <c r="E2563" s="207">
        <v>5.93</v>
      </c>
    </row>
    <row r="2564" spans="1:5">
      <c r="A2564" s="206">
        <v>38782</v>
      </c>
      <c r="B2564" s="206" t="s">
        <v>2981</v>
      </c>
      <c r="C2564" s="206" t="s">
        <v>409</v>
      </c>
      <c r="D2564" s="206" t="s">
        <v>410</v>
      </c>
      <c r="E2564" s="207">
        <v>7.72</v>
      </c>
    </row>
    <row r="2565" spans="1:5">
      <c r="A2565" s="206">
        <v>38778</v>
      </c>
      <c r="B2565" s="206" t="s">
        <v>2982</v>
      </c>
      <c r="C2565" s="206" t="s">
        <v>409</v>
      </c>
      <c r="D2565" s="206" t="s">
        <v>410</v>
      </c>
      <c r="E2565" s="207">
        <v>5.8</v>
      </c>
    </row>
    <row r="2566" spans="1:5">
      <c r="A2566" s="206">
        <v>38779</v>
      </c>
      <c r="B2566" s="206" t="s">
        <v>2983</v>
      </c>
      <c r="C2566" s="206" t="s">
        <v>409</v>
      </c>
      <c r="D2566" s="206" t="s">
        <v>410</v>
      </c>
      <c r="E2566" s="207">
        <v>6.15</v>
      </c>
    </row>
    <row r="2567" spans="1:5">
      <c r="A2567" s="206">
        <v>39388</v>
      </c>
      <c r="B2567" s="206" t="s">
        <v>2984</v>
      </c>
      <c r="C2567" s="206" t="s">
        <v>409</v>
      </c>
      <c r="D2567" s="206" t="s">
        <v>410</v>
      </c>
      <c r="E2567" s="207">
        <v>7.36</v>
      </c>
    </row>
    <row r="2568" spans="1:5">
      <c r="A2568" s="206">
        <v>39387</v>
      </c>
      <c r="B2568" s="206" t="s">
        <v>2985</v>
      </c>
      <c r="C2568" s="206" t="s">
        <v>409</v>
      </c>
      <c r="D2568" s="206" t="s">
        <v>410</v>
      </c>
      <c r="E2568" s="207">
        <v>11.48</v>
      </c>
    </row>
    <row r="2569" spans="1:5">
      <c r="A2569" s="206">
        <v>39386</v>
      </c>
      <c r="B2569" s="206" t="s">
        <v>2986</v>
      </c>
      <c r="C2569" s="206" t="s">
        <v>409</v>
      </c>
      <c r="D2569" s="206" t="s">
        <v>410</v>
      </c>
      <c r="E2569" s="207">
        <v>8</v>
      </c>
    </row>
    <row r="2570" spans="1:5">
      <c r="A2570" s="206">
        <v>38194</v>
      </c>
      <c r="B2570" s="206" t="s">
        <v>2987</v>
      </c>
      <c r="C2570" s="206" t="s">
        <v>409</v>
      </c>
      <c r="D2570" s="206" t="s">
        <v>417</v>
      </c>
      <c r="E2570" s="207">
        <v>5.99</v>
      </c>
    </row>
    <row r="2571" spans="1:5">
      <c r="A2571" s="206">
        <v>38193</v>
      </c>
      <c r="B2571" s="206" t="s">
        <v>2988</v>
      </c>
      <c r="C2571" s="206" t="s">
        <v>409</v>
      </c>
      <c r="D2571" s="206" t="s">
        <v>410</v>
      </c>
      <c r="E2571" s="207">
        <v>5.2</v>
      </c>
    </row>
    <row r="2572" spans="1:5">
      <c r="A2572" s="206">
        <v>12216</v>
      </c>
      <c r="B2572" s="206" t="s">
        <v>2989</v>
      </c>
      <c r="C2572" s="206" t="s">
        <v>409</v>
      </c>
      <c r="D2572" s="206" t="s">
        <v>410</v>
      </c>
      <c r="E2572" s="207">
        <v>33.909999999999997</v>
      </c>
    </row>
    <row r="2573" spans="1:5">
      <c r="A2573" s="206">
        <v>3757</v>
      </c>
      <c r="B2573" s="206" t="s">
        <v>2990</v>
      </c>
      <c r="C2573" s="206" t="s">
        <v>409</v>
      </c>
      <c r="D2573" s="206" t="s">
        <v>410</v>
      </c>
      <c r="E2573" s="207">
        <v>39.200000000000003</v>
      </c>
    </row>
    <row r="2574" spans="1:5">
      <c r="A2574" s="206">
        <v>3758</v>
      </c>
      <c r="B2574" s="206" t="s">
        <v>2991</v>
      </c>
      <c r="C2574" s="206" t="s">
        <v>409</v>
      </c>
      <c r="D2574" s="206" t="s">
        <v>410</v>
      </c>
      <c r="E2574" s="207">
        <v>45.71</v>
      </c>
    </row>
    <row r="2575" spans="1:5">
      <c r="A2575" s="206">
        <v>12214</v>
      </c>
      <c r="B2575" s="206" t="s">
        <v>2992</v>
      </c>
      <c r="C2575" s="206" t="s">
        <v>409</v>
      </c>
      <c r="D2575" s="206" t="s">
        <v>410</v>
      </c>
      <c r="E2575" s="207">
        <v>15.65</v>
      </c>
    </row>
    <row r="2576" spans="1:5">
      <c r="A2576" s="206">
        <v>3749</v>
      </c>
      <c r="B2576" s="206" t="s">
        <v>2993</v>
      </c>
      <c r="C2576" s="206" t="s">
        <v>409</v>
      </c>
      <c r="D2576" s="206" t="s">
        <v>417</v>
      </c>
      <c r="E2576" s="207">
        <v>27.9</v>
      </c>
    </row>
    <row r="2577" spans="1:5">
      <c r="A2577" s="206">
        <v>3751</v>
      </c>
      <c r="B2577" s="206" t="s">
        <v>2994</v>
      </c>
      <c r="C2577" s="206" t="s">
        <v>409</v>
      </c>
      <c r="D2577" s="206" t="s">
        <v>410</v>
      </c>
      <c r="E2577" s="207">
        <v>38.07</v>
      </c>
    </row>
    <row r="2578" spans="1:5">
      <c r="A2578" s="206">
        <v>39376</v>
      </c>
      <c r="B2578" s="206" t="s">
        <v>2995</v>
      </c>
      <c r="C2578" s="206" t="s">
        <v>409</v>
      </c>
      <c r="D2578" s="206" t="s">
        <v>410</v>
      </c>
      <c r="E2578" s="207">
        <v>32.1</v>
      </c>
    </row>
    <row r="2579" spans="1:5">
      <c r="A2579" s="206">
        <v>3752</v>
      </c>
      <c r="B2579" s="206" t="s">
        <v>2996</v>
      </c>
      <c r="C2579" s="206" t="s">
        <v>409</v>
      </c>
      <c r="D2579" s="206" t="s">
        <v>410</v>
      </c>
      <c r="E2579" s="207">
        <v>62.81</v>
      </c>
    </row>
    <row r="2580" spans="1:5">
      <c r="A2580" s="206">
        <v>746</v>
      </c>
      <c r="B2580" s="206" t="s">
        <v>2997</v>
      </c>
      <c r="C2580" s="206" t="s">
        <v>409</v>
      </c>
      <c r="D2580" s="206" t="s">
        <v>417</v>
      </c>
      <c r="E2580" s="208">
        <v>2995</v>
      </c>
    </row>
    <row r="2581" spans="1:5">
      <c r="A2581" s="206">
        <v>20269</v>
      </c>
      <c r="B2581" s="206" t="s">
        <v>2998</v>
      </c>
      <c r="C2581" s="206" t="s">
        <v>409</v>
      </c>
      <c r="D2581" s="206" t="s">
        <v>410</v>
      </c>
      <c r="E2581" s="207">
        <v>96.44</v>
      </c>
    </row>
    <row r="2582" spans="1:5">
      <c r="A2582" s="206">
        <v>20270</v>
      </c>
      <c r="B2582" s="206" t="s">
        <v>2999</v>
      </c>
      <c r="C2582" s="206" t="s">
        <v>409</v>
      </c>
      <c r="D2582" s="206" t="s">
        <v>410</v>
      </c>
      <c r="E2582" s="207">
        <v>106.57</v>
      </c>
    </row>
    <row r="2583" spans="1:5">
      <c r="A2583" s="206">
        <v>11696</v>
      </c>
      <c r="B2583" s="206" t="s">
        <v>3000</v>
      </c>
      <c r="C2583" s="206" t="s">
        <v>409</v>
      </c>
      <c r="D2583" s="206" t="s">
        <v>410</v>
      </c>
      <c r="E2583" s="207">
        <v>170.59</v>
      </c>
    </row>
    <row r="2584" spans="1:5">
      <c r="A2584" s="206">
        <v>10427</v>
      </c>
      <c r="B2584" s="206" t="s">
        <v>3001</v>
      </c>
      <c r="C2584" s="206" t="s">
        <v>409</v>
      </c>
      <c r="D2584" s="206" t="s">
        <v>410</v>
      </c>
      <c r="E2584" s="207">
        <v>477.38</v>
      </c>
    </row>
    <row r="2585" spans="1:5">
      <c r="A2585" s="206">
        <v>10428</v>
      </c>
      <c r="B2585" s="206" t="s">
        <v>3002</v>
      </c>
      <c r="C2585" s="206" t="s">
        <v>409</v>
      </c>
      <c r="D2585" s="206" t="s">
        <v>410</v>
      </c>
      <c r="E2585" s="207">
        <v>491.85</v>
      </c>
    </row>
    <row r="2586" spans="1:5">
      <c r="A2586" s="206">
        <v>36521</v>
      </c>
      <c r="B2586" s="206" t="s">
        <v>3003</v>
      </c>
      <c r="C2586" s="206" t="s">
        <v>409</v>
      </c>
      <c r="D2586" s="206" t="s">
        <v>410</v>
      </c>
      <c r="E2586" s="207">
        <v>153.46</v>
      </c>
    </row>
    <row r="2587" spans="1:5">
      <c r="A2587" s="206">
        <v>36794</v>
      </c>
      <c r="B2587" s="206" t="s">
        <v>3004</v>
      </c>
      <c r="C2587" s="206" t="s">
        <v>409</v>
      </c>
      <c r="D2587" s="206" t="s">
        <v>410</v>
      </c>
      <c r="E2587" s="207">
        <v>163.37</v>
      </c>
    </row>
    <row r="2588" spans="1:5">
      <c r="A2588" s="206">
        <v>10426</v>
      </c>
      <c r="B2588" s="206" t="s">
        <v>3005</v>
      </c>
      <c r="C2588" s="206" t="s">
        <v>409</v>
      </c>
      <c r="D2588" s="206" t="s">
        <v>410</v>
      </c>
      <c r="E2588" s="207">
        <v>182.94</v>
      </c>
    </row>
    <row r="2589" spans="1:5">
      <c r="A2589" s="206">
        <v>10425</v>
      </c>
      <c r="B2589" s="206" t="s">
        <v>3006</v>
      </c>
      <c r="C2589" s="206" t="s">
        <v>409</v>
      </c>
      <c r="D2589" s="206" t="s">
        <v>410</v>
      </c>
      <c r="E2589" s="207">
        <v>92.81</v>
      </c>
    </row>
    <row r="2590" spans="1:5">
      <c r="A2590" s="206">
        <v>10431</v>
      </c>
      <c r="B2590" s="206" t="s">
        <v>3007</v>
      </c>
      <c r="C2590" s="206" t="s">
        <v>409</v>
      </c>
      <c r="D2590" s="206" t="s">
        <v>410</v>
      </c>
      <c r="E2590" s="207">
        <v>317.75</v>
      </c>
    </row>
    <row r="2591" spans="1:5">
      <c r="A2591" s="206">
        <v>10429</v>
      </c>
      <c r="B2591" s="206" t="s">
        <v>3008</v>
      </c>
      <c r="C2591" s="206" t="s">
        <v>409</v>
      </c>
      <c r="D2591" s="206" t="s">
        <v>410</v>
      </c>
      <c r="E2591" s="207">
        <v>156.75</v>
      </c>
    </row>
    <row r="2592" spans="1:5">
      <c r="A2592" s="206">
        <v>2354</v>
      </c>
      <c r="B2592" s="206" t="s">
        <v>3009</v>
      </c>
      <c r="C2592" s="206" t="s">
        <v>560</v>
      </c>
      <c r="D2592" s="206" t="s">
        <v>410</v>
      </c>
      <c r="E2592" s="207">
        <v>12.99</v>
      </c>
    </row>
    <row r="2593" spans="1:5">
      <c r="A2593" s="206">
        <v>40932</v>
      </c>
      <c r="B2593" s="206" t="s">
        <v>3010</v>
      </c>
      <c r="C2593" s="206" t="s">
        <v>562</v>
      </c>
      <c r="D2593" s="206" t="s">
        <v>410</v>
      </c>
      <c r="E2593" s="208">
        <v>2289.6799999999998</v>
      </c>
    </row>
    <row r="2594" spans="1:5">
      <c r="A2594" s="206">
        <v>10853</v>
      </c>
      <c r="B2594" s="206" t="s">
        <v>3011</v>
      </c>
      <c r="C2594" s="206" t="s">
        <v>409</v>
      </c>
      <c r="D2594" s="206" t="s">
        <v>410</v>
      </c>
      <c r="E2594" s="207">
        <v>121.79</v>
      </c>
    </row>
    <row r="2595" spans="1:5">
      <c r="A2595" s="206">
        <v>5093</v>
      </c>
      <c r="B2595" s="206" t="s">
        <v>3012</v>
      </c>
      <c r="C2595" s="206" t="s">
        <v>835</v>
      </c>
      <c r="D2595" s="206" t="s">
        <v>410</v>
      </c>
      <c r="E2595" s="207">
        <v>19.18</v>
      </c>
    </row>
    <row r="2596" spans="1:5">
      <c r="A2596" s="206">
        <v>44331</v>
      </c>
      <c r="B2596" s="206" t="s">
        <v>3013</v>
      </c>
      <c r="C2596" s="206" t="s">
        <v>462</v>
      </c>
      <c r="D2596" s="206" t="s">
        <v>410</v>
      </c>
      <c r="E2596" s="207">
        <v>47.3</v>
      </c>
    </row>
    <row r="2597" spans="1:5">
      <c r="A2597" s="206">
        <v>37768</v>
      </c>
      <c r="B2597" s="206" t="s">
        <v>3014</v>
      </c>
      <c r="C2597" s="206" t="s">
        <v>409</v>
      </c>
      <c r="D2597" s="206" t="s">
        <v>412</v>
      </c>
      <c r="E2597" s="208">
        <v>235000</v>
      </c>
    </row>
    <row r="2598" spans="1:5">
      <c r="A2598" s="206">
        <v>37773</v>
      </c>
      <c r="B2598" s="206" t="s">
        <v>3015</v>
      </c>
      <c r="C2598" s="206" t="s">
        <v>409</v>
      </c>
      <c r="D2598" s="206" t="s">
        <v>412</v>
      </c>
      <c r="E2598" s="208">
        <v>199554.62</v>
      </c>
    </row>
    <row r="2599" spans="1:5">
      <c r="A2599" s="206">
        <v>37769</v>
      </c>
      <c r="B2599" s="206" t="s">
        <v>3016</v>
      </c>
      <c r="C2599" s="206" t="s">
        <v>409</v>
      </c>
      <c r="D2599" s="206" t="s">
        <v>412</v>
      </c>
      <c r="E2599" s="208">
        <v>334079.57</v>
      </c>
    </row>
    <row r="2600" spans="1:5">
      <c r="A2600" s="206">
        <v>37770</v>
      </c>
      <c r="B2600" s="206" t="s">
        <v>3017</v>
      </c>
      <c r="C2600" s="206" t="s">
        <v>409</v>
      </c>
      <c r="D2600" s="206" t="s">
        <v>412</v>
      </c>
      <c r="E2600" s="208">
        <v>566986.32999999996</v>
      </c>
    </row>
    <row r="2601" spans="1:5">
      <c r="A2601" s="206">
        <v>38382</v>
      </c>
      <c r="B2601" s="206" t="s">
        <v>3018</v>
      </c>
      <c r="C2601" s="206" t="s">
        <v>409</v>
      </c>
      <c r="D2601" s="206" t="s">
        <v>410</v>
      </c>
      <c r="E2601" s="207">
        <v>15.45</v>
      </c>
    </row>
    <row r="2602" spans="1:5">
      <c r="A2602" s="206">
        <v>38383</v>
      </c>
      <c r="B2602" s="206" t="s">
        <v>3019</v>
      </c>
      <c r="C2602" s="206" t="s">
        <v>409</v>
      </c>
      <c r="D2602" s="206" t="s">
        <v>410</v>
      </c>
      <c r="E2602" s="207">
        <v>2.89</v>
      </c>
    </row>
    <row r="2603" spans="1:5">
      <c r="A2603" s="206">
        <v>3768</v>
      </c>
      <c r="B2603" s="206" t="s">
        <v>3020</v>
      </c>
      <c r="C2603" s="206" t="s">
        <v>409</v>
      </c>
      <c r="D2603" s="206" t="s">
        <v>410</v>
      </c>
      <c r="E2603" s="207">
        <v>4.4400000000000004</v>
      </c>
    </row>
    <row r="2604" spans="1:5">
      <c r="A2604" s="206">
        <v>3767</v>
      </c>
      <c r="B2604" s="206" t="s">
        <v>3021</v>
      </c>
      <c r="C2604" s="206" t="s">
        <v>409</v>
      </c>
      <c r="D2604" s="206" t="s">
        <v>410</v>
      </c>
      <c r="E2604" s="207">
        <v>1.48</v>
      </c>
    </row>
    <row r="2605" spans="1:5">
      <c r="A2605" s="206">
        <v>13192</v>
      </c>
      <c r="B2605" s="206" t="s">
        <v>3022</v>
      </c>
      <c r="C2605" s="206" t="s">
        <v>409</v>
      </c>
      <c r="D2605" s="206" t="s">
        <v>410</v>
      </c>
      <c r="E2605" s="208">
        <v>7231.29</v>
      </c>
    </row>
    <row r="2606" spans="1:5">
      <c r="A2606" s="206">
        <v>38413</v>
      </c>
      <c r="B2606" s="206" t="s">
        <v>3023</v>
      </c>
      <c r="C2606" s="206" t="s">
        <v>409</v>
      </c>
      <c r="D2606" s="206" t="s">
        <v>410</v>
      </c>
      <c r="E2606" s="208">
        <v>1195.95</v>
      </c>
    </row>
    <row r="2607" spans="1:5">
      <c r="A2607" s="206">
        <v>42440</v>
      </c>
      <c r="B2607" s="206" t="s">
        <v>3024</v>
      </c>
      <c r="C2607" s="206" t="s">
        <v>409</v>
      </c>
      <c r="D2607" s="206" t="s">
        <v>412</v>
      </c>
      <c r="E2607" s="208">
        <v>1235.9100000000001</v>
      </c>
    </row>
    <row r="2608" spans="1:5">
      <c r="A2608" s="206">
        <v>20193</v>
      </c>
      <c r="B2608" s="206" t="s">
        <v>3025</v>
      </c>
      <c r="C2608" s="206" t="s">
        <v>3026</v>
      </c>
      <c r="D2608" s="206" t="s">
        <v>410</v>
      </c>
      <c r="E2608" s="207">
        <v>27</v>
      </c>
    </row>
    <row r="2609" spans="1:5">
      <c r="A2609" s="206">
        <v>10527</v>
      </c>
      <c r="B2609" s="206" t="s">
        <v>3027</v>
      </c>
      <c r="C2609" s="206" t="s">
        <v>3028</v>
      </c>
      <c r="D2609" s="206" t="s">
        <v>417</v>
      </c>
      <c r="E2609" s="207">
        <v>36</v>
      </c>
    </row>
    <row r="2610" spans="1:5">
      <c r="A2610" s="206">
        <v>41805</v>
      </c>
      <c r="B2610" s="206" t="s">
        <v>3029</v>
      </c>
      <c r="C2610" s="206" t="s">
        <v>562</v>
      </c>
      <c r="D2610" s="206" t="s">
        <v>410</v>
      </c>
      <c r="E2610" s="208">
        <v>1035</v>
      </c>
    </row>
    <row r="2611" spans="1:5">
      <c r="A2611" s="206">
        <v>40271</v>
      </c>
      <c r="B2611" s="206" t="s">
        <v>3030</v>
      </c>
      <c r="C2611" s="206" t="s">
        <v>3031</v>
      </c>
      <c r="D2611" s="206" t="s">
        <v>410</v>
      </c>
      <c r="E2611" s="207">
        <v>27.55</v>
      </c>
    </row>
    <row r="2612" spans="1:5">
      <c r="A2612" s="206">
        <v>40287</v>
      </c>
      <c r="B2612" s="206" t="s">
        <v>3032</v>
      </c>
      <c r="C2612" s="206" t="s">
        <v>562</v>
      </c>
      <c r="D2612" s="206" t="s">
        <v>410</v>
      </c>
      <c r="E2612" s="207">
        <v>10.61</v>
      </c>
    </row>
    <row r="2613" spans="1:5">
      <c r="A2613" s="206">
        <v>4084</v>
      </c>
      <c r="B2613" s="206" t="s">
        <v>3033</v>
      </c>
      <c r="C2613" s="206" t="s">
        <v>560</v>
      </c>
      <c r="D2613" s="206" t="s">
        <v>410</v>
      </c>
      <c r="E2613" s="207">
        <v>2.81</v>
      </c>
    </row>
    <row r="2614" spans="1:5">
      <c r="A2614" s="206">
        <v>743</v>
      </c>
      <c r="B2614" s="206" t="s">
        <v>3034</v>
      </c>
      <c r="C2614" s="206" t="s">
        <v>560</v>
      </c>
      <c r="D2614" s="206" t="s">
        <v>417</v>
      </c>
      <c r="E2614" s="207">
        <v>2.81</v>
      </c>
    </row>
    <row r="2615" spans="1:5">
      <c r="A2615" s="206">
        <v>40293</v>
      </c>
      <c r="B2615" s="206" t="s">
        <v>3035</v>
      </c>
      <c r="C2615" s="206" t="s">
        <v>560</v>
      </c>
      <c r="D2615" s="206" t="s">
        <v>410</v>
      </c>
      <c r="E2615" s="207">
        <v>3.37</v>
      </c>
    </row>
    <row r="2616" spans="1:5">
      <c r="A2616" s="206">
        <v>40294</v>
      </c>
      <c r="B2616" s="206" t="s">
        <v>3036</v>
      </c>
      <c r="C2616" s="206" t="s">
        <v>560</v>
      </c>
      <c r="D2616" s="206" t="s">
        <v>410</v>
      </c>
      <c r="E2616" s="207">
        <v>2.81</v>
      </c>
    </row>
    <row r="2617" spans="1:5">
      <c r="A2617" s="206">
        <v>4085</v>
      </c>
      <c r="B2617" s="206" t="s">
        <v>3037</v>
      </c>
      <c r="C2617" s="206" t="s">
        <v>560</v>
      </c>
      <c r="D2617" s="206" t="s">
        <v>410</v>
      </c>
      <c r="E2617" s="207">
        <v>3.93</v>
      </c>
    </row>
    <row r="2618" spans="1:5">
      <c r="A2618" s="206">
        <v>10779</v>
      </c>
      <c r="B2618" s="206" t="s">
        <v>3038</v>
      </c>
      <c r="C2618" s="206" t="s">
        <v>562</v>
      </c>
      <c r="D2618" s="206" t="s">
        <v>412</v>
      </c>
      <c r="E2618" s="208">
        <v>1118.75</v>
      </c>
    </row>
    <row r="2619" spans="1:5">
      <c r="A2619" s="206">
        <v>10777</v>
      </c>
      <c r="B2619" s="206" t="s">
        <v>3039</v>
      </c>
      <c r="C2619" s="206" t="s">
        <v>562</v>
      </c>
      <c r="D2619" s="206" t="s">
        <v>412</v>
      </c>
      <c r="E2619" s="208">
        <v>1016.19</v>
      </c>
    </row>
    <row r="2620" spans="1:5">
      <c r="A2620" s="206">
        <v>10775</v>
      </c>
      <c r="B2620" s="206" t="s">
        <v>3040</v>
      </c>
      <c r="C2620" s="206" t="s">
        <v>562</v>
      </c>
      <c r="D2620" s="206" t="s">
        <v>412</v>
      </c>
      <c r="E2620" s="207">
        <v>895</v>
      </c>
    </row>
    <row r="2621" spans="1:5">
      <c r="A2621" s="206">
        <v>10776</v>
      </c>
      <c r="B2621" s="206" t="s">
        <v>3041</v>
      </c>
      <c r="C2621" s="206" t="s">
        <v>562</v>
      </c>
      <c r="D2621" s="206" t="s">
        <v>412</v>
      </c>
      <c r="E2621" s="207">
        <v>699.21</v>
      </c>
    </row>
    <row r="2622" spans="1:5">
      <c r="A2622" s="206">
        <v>10778</v>
      </c>
      <c r="B2622" s="206" t="s">
        <v>3042</v>
      </c>
      <c r="C2622" s="206" t="s">
        <v>562</v>
      </c>
      <c r="D2622" s="206" t="s">
        <v>412</v>
      </c>
      <c r="E2622" s="208">
        <v>1118.75</v>
      </c>
    </row>
    <row r="2623" spans="1:5">
      <c r="A2623" s="206">
        <v>40339</v>
      </c>
      <c r="B2623" s="206" t="s">
        <v>3043</v>
      </c>
      <c r="C2623" s="206" t="s">
        <v>3031</v>
      </c>
      <c r="D2623" s="206" t="s">
        <v>410</v>
      </c>
      <c r="E2623" s="207">
        <v>9.66</v>
      </c>
    </row>
    <row r="2624" spans="1:5">
      <c r="A2624" s="206">
        <v>10749</v>
      </c>
      <c r="B2624" s="206" t="s">
        <v>3044</v>
      </c>
      <c r="C2624" s="206" t="s">
        <v>3031</v>
      </c>
      <c r="D2624" s="206" t="s">
        <v>410</v>
      </c>
      <c r="E2624" s="207">
        <v>31.95</v>
      </c>
    </row>
    <row r="2625" spans="1:5">
      <c r="A2625" s="206">
        <v>40290</v>
      </c>
      <c r="B2625" s="206" t="s">
        <v>3045</v>
      </c>
      <c r="C2625" s="206" t="s">
        <v>3031</v>
      </c>
      <c r="D2625" s="206" t="s">
        <v>410</v>
      </c>
      <c r="E2625" s="207">
        <v>17.28</v>
      </c>
    </row>
    <row r="2626" spans="1:5">
      <c r="A2626" s="206">
        <v>3346</v>
      </c>
      <c r="B2626" s="206" t="s">
        <v>3046</v>
      </c>
      <c r="C2626" s="206" t="s">
        <v>560</v>
      </c>
      <c r="D2626" s="206" t="s">
        <v>412</v>
      </c>
      <c r="E2626" s="207">
        <v>17.329999999999998</v>
      </c>
    </row>
    <row r="2627" spans="1:5">
      <c r="A2627" s="206">
        <v>3348</v>
      </c>
      <c r="B2627" s="206" t="s">
        <v>3047</v>
      </c>
      <c r="C2627" s="206" t="s">
        <v>560</v>
      </c>
      <c r="D2627" s="206" t="s">
        <v>412</v>
      </c>
      <c r="E2627" s="207">
        <v>20.73</v>
      </c>
    </row>
    <row r="2628" spans="1:5">
      <c r="A2628" s="206">
        <v>39833</v>
      </c>
      <c r="B2628" s="206" t="s">
        <v>3048</v>
      </c>
      <c r="C2628" s="206" t="s">
        <v>560</v>
      </c>
      <c r="D2628" s="206" t="s">
        <v>412</v>
      </c>
      <c r="E2628" s="207">
        <v>28.39</v>
      </c>
    </row>
    <row r="2629" spans="1:5">
      <c r="A2629" s="206">
        <v>7252</v>
      </c>
      <c r="B2629" s="206" t="s">
        <v>3049</v>
      </c>
      <c r="C2629" s="206" t="s">
        <v>560</v>
      </c>
      <c r="D2629" s="206" t="s">
        <v>412</v>
      </c>
      <c r="E2629" s="207">
        <v>2.25</v>
      </c>
    </row>
    <row r="2630" spans="1:5">
      <c r="A2630" s="206">
        <v>7247</v>
      </c>
      <c r="B2630" s="206" t="s">
        <v>3050</v>
      </c>
      <c r="C2630" s="206" t="s">
        <v>560</v>
      </c>
      <c r="D2630" s="206" t="s">
        <v>412</v>
      </c>
      <c r="E2630" s="207">
        <v>2.25</v>
      </c>
    </row>
    <row r="2631" spans="1:5">
      <c r="A2631" s="206">
        <v>40291</v>
      </c>
      <c r="B2631" s="206" t="s">
        <v>3051</v>
      </c>
      <c r="C2631" s="206" t="s">
        <v>3031</v>
      </c>
      <c r="D2631" s="206" t="s">
        <v>410</v>
      </c>
      <c r="E2631" s="207">
        <v>900</v>
      </c>
    </row>
    <row r="2632" spans="1:5">
      <c r="A2632" s="206">
        <v>40275</v>
      </c>
      <c r="B2632" s="206" t="s">
        <v>3052</v>
      </c>
      <c r="C2632" s="206" t="s">
        <v>3031</v>
      </c>
      <c r="D2632" s="206" t="s">
        <v>410</v>
      </c>
      <c r="E2632" s="207">
        <v>28.8</v>
      </c>
    </row>
    <row r="2633" spans="1:5">
      <c r="A2633" s="206">
        <v>42408</v>
      </c>
      <c r="B2633" s="206" t="s">
        <v>3053</v>
      </c>
      <c r="C2633" s="206" t="s">
        <v>821</v>
      </c>
      <c r="D2633" s="206" t="s">
        <v>410</v>
      </c>
      <c r="E2633" s="207">
        <v>1.67</v>
      </c>
    </row>
    <row r="2634" spans="1:5">
      <c r="A2634" s="206">
        <v>3777</v>
      </c>
      <c r="B2634" s="206" t="s">
        <v>3054</v>
      </c>
      <c r="C2634" s="206" t="s">
        <v>821</v>
      </c>
      <c r="D2634" s="206" t="s">
        <v>417</v>
      </c>
      <c r="E2634" s="207">
        <v>1.21</v>
      </c>
    </row>
    <row r="2635" spans="1:5">
      <c r="A2635" s="206">
        <v>3798</v>
      </c>
      <c r="B2635" s="206" t="s">
        <v>3055</v>
      </c>
      <c r="C2635" s="206" t="s">
        <v>409</v>
      </c>
      <c r="D2635" s="206" t="s">
        <v>412</v>
      </c>
      <c r="E2635" s="207">
        <v>87.98</v>
      </c>
    </row>
    <row r="2636" spans="1:5">
      <c r="A2636" s="206">
        <v>38769</v>
      </c>
      <c r="B2636" s="206" t="s">
        <v>3056</v>
      </c>
      <c r="C2636" s="206" t="s">
        <v>409</v>
      </c>
      <c r="D2636" s="206" t="s">
        <v>412</v>
      </c>
      <c r="E2636" s="207">
        <v>68.709999999999994</v>
      </c>
    </row>
    <row r="2637" spans="1:5">
      <c r="A2637" s="206">
        <v>39510</v>
      </c>
      <c r="B2637" s="206" t="s">
        <v>3057</v>
      </c>
      <c r="C2637" s="206" t="s">
        <v>409</v>
      </c>
      <c r="D2637" s="206" t="s">
        <v>412</v>
      </c>
      <c r="E2637" s="207">
        <v>278.08</v>
      </c>
    </row>
    <row r="2638" spans="1:5">
      <c r="A2638" s="206">
        <v>38776</v>
      </c>
      <c r="B2638" s="206" t="s">
        <v>3058</v>
      </c>
      <c r="C2638" s="206" t="s">
        <v>409</v>
      </c>
      <c r="D2638" s="206" t="s">
        <v>412</v>
      </c>
      <c r="E2638" s="207">
        <v>295.13</v>
      </c>
    </row>
    <row r="2639" spans="1:5">
      <c r="A2639" s="206">
        <v>38774</v>
      </c>
      <c r="B2639" s="206" t="s">
        <v>3059</v>
      </c>
      <c r="C2639" s="206" t="s">
        <v>409</v>
      </c>
      <c r="D2639" s="206" t="s">
        <v>410</v>
      </c>
      <c r="E2639" s="207">
        <v>15.05</v>
      </c>
    </row>
    <row r="2640" spans="1:5">
      <c r="A2640" s="206">
        <v>42247</v>
      </c>
      <c r="B2640" s="206" t="s">
        <v>3060</v>
      </c>
      <c r="C2640" s="206" t="s">
        <v>409</v>
      </c>
      <c r="D2640" s="206" t="s">
        <v>410</v>
      </c>
      <c r="E2640" s="207">
        <v>513.63</v>
      </c>
    </row>
    <row r="2641" spans="1:5">
      <c r="A2641" s="206">
        <v>42248</v>
      </c>
      <c r="B2641" s="206" t="s">
        <v>3061</v>
      </c>
      <c r="C2641" s="206" t="s">
        <v>409</v>
      </c>
      <c r="D2641" s="206" t="s">
        <v>410</v>
      </c>
      <c r="E2641" s="207">
        <v>596.62</v>
      </c>
    </row>
    <row r="2642" spans="1:5">
      <c r="A2642" s="206">
        <v>42249</v>
      </c>
      <c r="B2642" s="206" t="s">
        <v>3062</v>
      </c>
      <c r="C2642" s="206" t="s">
        <v>409</v>
      </c>
      <c r="D2642" s="206" t="s">
        <v>410</v>
      </c>
      <c r="E2642" s="207">
        <v>988.4</v>
      </c>
    </row>
    <row r="2643" spans="1:5">
      <c r="A2643" s="206">
        <v>42244</v>
      </c>
      <c r="B2643" s="206" t="s">
        <v>3063</v>
      </c>
      <c r="C2643" s="206" t="s">
        <v>409</v>
      </c>
      <c r="D2643" s="206" t="s">
        <v>410</v>
      </c>
      <c r="E2643" s="207">
        <v>154.36000000000001</v>
      </c>
    </row>
    <row r="2644" spans="1:5">
      <c r="A2644" s="206">
        <v>42245</v>
      </c>
      <c r="B2644" s="206" t="s">
        <v>3064</v>
      </c>
      <c r="C2644" s="206" t="s">
        <v>409</v>
      </c>
      <c r="D2644" s="206" t="s">
        <v>410</v>
      </c>
      <c r="E2644" s="207">
        <v>284.83999999999997</v>
      </c>
    </row>
    <row r="2645" spans="1:5">
      <c r="A2645" s="206">
        <v>42246</v>
      </c>
      <c r="B2645" s="206" t="s">
        <v>3065</v>
      </c>
      <c r="C2645" s="206" t="s">
        <v>409</v>
      </c>
      <c r="D2645" s="206" t="s">
        <v>410</v>
      </c>
      <c r="E2645" s="207">
        <v>315.3</v>
      </c>
    </row>
    <row r="2646" spans="1:5">
      <c r="A2646" s="206">
        <v>42243</v>
      </c>
      <c r="B2646" s="206" t="s">
        <v>3066</v>
      </c>
      <c r="C2646" s="206" t="s">
        <v>409</v>
      </c>
      <c r="D2646" s="206" t="s">
        <v>410</v>
      </c>
      <c r="E2646" s="207">
        <v>380.19</v>
      </c>
    </row>
    <row r="2647" spans="1:5">
      <c r="A2647" s="206">
        <v>38889</v>
      </c>
      <c r="B2647" s="206" t="s">
        <v>3067</v>
      </c>
      <c r="C2647" s="206" t="s">
        <v>409</v>
      </c>
      <c r="D2647" s="206" t="s">
        <v>412</v>
      </c>
      <c r="E2647" s="207">
        <v>52.66</v>
      </c>
    </row>
    <row r="2648" spans="1:5">
      <c r="A2648" s="206">
        <v>38784</v>
      </c>
      <c r="B2648" s="206" t="s">
        <v>3068</v>
      </c>
      <c r="C2648" s="206" t="s">
        <v>409</v>
      </c>
      <c r="D2648" s="206" t="s">
        <v>412</v>
      </c>
      <c r="E2648" s="207">
        <v>70.45</v>
      </c>
    </row>
    <row r="2649" spans="1:5">
      <c r="A2649" s="206">
        <v>3788</v>
      </c>
      <c r="B2649" s="206" t="s">
        <v>3069</v>
      </c>
      <c r="C2649" s="206" t="s">
        <v>409</v>
      </c>
      <c r="D2649" s="206" t="s">
        <v>412</v>
      </c>
      <c r="E2649" s="207">
        <v>73.42</v>
      </c>
    </row>
    <row r="2650" spans="1:5">
      <c r="A2650" s="206">
        <v>12230</v>
      </c>
      <c r="B2650" s="206" t="s">
        <v>3070</v>
      </c>
      <c r="C2650" s="206" t="s">
        <v>409</v>
      </c>
      <c r="D2650" s="206" t="s">
        <v>412</v>
      </c>
      <c r="E2650" s="207">
        <v>18.88</v>
      </c>
    </row>
    <row r="2651" spans="1:5">
      <c r="A2651" s="206">
        <v>3780</v>
      </c>
      <c r="B2651" s="206" t="s">
        <v>3071</v>
      </c>
      <c r="C2651" s="206" t="s">
        <v>409</v>
      </c>
      <c r="D2651" s="206" t="s">
        <v>412</v>
      </c>
      <c r="E2651" s="207">
        <v>108.33</v>
      </c>
    </row>
    <row r="2652" spans="1:5">
      <c r="A2652" s="206">
        <v>12231</v>
      </c>
      <c r="B2652" s="206" t="s">
        <v>3072</v>
      </c>
      <c r="C2652" s="206" t="s">
        <v>409</v>
      </c>
      <c r="D2652" s="206" t="s">
        <v>412</v>
      </c>
      <c r="E2652" s="207">
        <v>31.41</v>
      </c>
    </row>
    <row r="2653" spans="1:5">
      <c r="A2653" s="206">
        <v>3811</v>
      </c>
      <c r="B2653" s="206" t="s">
        <v>3073</v>
      </c>
      <c r="C2653" s="206" t="s">
        <v>409</v>
      </c>
      <c r="D2653" s="206" t="s">
        <v>412</v>
      </c>
      <c r="E2653" s="207">
        <v>101.75</v>
      </c>
    </row>
    <row r="2654" spans="1:5">
      <c r="A2654" s="206">
        <v>12232</v>
      </c>
      <c r="B2654" s="206" t="s">
        <v>3074</v>
      </c>
      <c r="C2654" s="206" t="s">
        <v>409</v>
      </c>
      <c r="D2654" s="206" t="s">
        <v>412</v>
      </c>
      <c r="E2654" s="207">
        <v>32.9</v>
      </c>
    </row>
    <row r="2655" spans="1:5">
      <c r="A2655" s="206">
        <v>3799</v>
      </c>
      <c r="B2655" s="206" t="s">
        <v>3075</v>
      </c>
      <c r="C2655" s="206" t="s">
        <v>409</v>
      </c>
      <c r="D2655" s="206" t="s">
        <v>412</v>
      </c>
      <c r="E2655" s="207">
        <v>143.91</v>
      </c>
    </row>
    <row r="2656" spans="1:5">
      <c r="A2656" s="206">
        <v>12239</v>
      </c>
      <c r="B2656" s="206" t="s">
        <v>3076</v>
      </c>
      <c r="C2656" s="206" t="s">
        <v>409</v>
      </c>
      <c r="D2656" s="206" t="s">
        <v>412</v>
      </c>
      <c r="E2656" s="207">
        <v>43.08</v>
      </c>
    </row>
    <row r="2657" spans="1:5">
      <c r="A2657" s="206">
        <v>38773</v>
      </c>
      <c r="B2657" s="206" t="s">
        <v>3077</v>
      </c>
      <c r="C2657" s="206" t="s">
        <v>409</v>
      </c>
      <c r="D2657" s="206" t="s">
        <v>412</v>
      </c>
      <c r="E2657" s="207">
        <v>6.91</v>
      </c>
    </row>
    <row r="2658" spans="1:5">
      <c r="A2658" s="206">
        <v>12271</v>
      </c>
      <c r="B2658" s="206" t="s">
        <v>3078</v>
      </c>
      <c r="C2658" s="206" t="s">
        <v>409</v>
      </c>
      <c r="D2658" s="206" t="s">
        <v>412</v>
      </c>
      <c r="E2658" s="207">
        <v>385.31</v>
      </c>
    </row>
    <row r="2659" spans="1:5">
      <c r="A2659" s="206">
        <v>13382</v>
      </c>
      <c r="B2659" s="206" t="s">
        <v>3079</v>
      </c>
      <c r="C2659" s="206" t="s">
        <v>409</v>
      </c>
      <c r="D2659" s="206" t="s">
        <v>412</v>
      </c>
      <c r="E2659" s="207">
        <v>410.58</v>
      </c>
    </row>
    <row r="2660" spans="1:5">
      <c r="A2660" s="206">
        <v>38785</v>
      </c>
      <c r="B2660" s="206" t="s">
        <v>3080</v>
      </c>
      <c r="C2660" s="206" t="s">
        <v>409</v>
      </c>
      <c r="D2660" s="206" t="s">
        <v>412</v>
      </c>
      <c r="E2660" s="207">
        <v>182.42</v>
      </c>
    </row>
    <row r="2661" spans="1:5">
      <c r="A2661" s="206">
        <v>38786</v>
      </c>
      <c r="B2661" s="206" t="s">
        <v>3081</v>
      </c>
      <c r="C2661" s="206" t="s">
        <v>409</v>
      </c>
      <c r="D2661" s="206" t="s">
        <v>412</v>
      </c>
      <c r="E2661" s="207">
        <v>224.7</v>
      </c>
    </row>
    <row r="2662" spans="1:5">
      <c r="A2662" s="206">
        <v>39385</v>
      </c>
      <c r="B2662" s="206" t="s">
        <v>3082</v>
      </c>
      <c r="C2662" s="206" t="s">
        <v>409</v>
      </c>
      <c r="D2662" s="206" t="s">
        <v>410</v>
      </c>
      <c r="E2662" s="207">
        <v>13.76</v>
      </c>
    </row>
    <row r="2663" spans="1:5">
      <c r="A2663" s="206">
        <v>39389</v>
      </c>
      <c r="B2663" s="206" t="s">
        <v>3083</v>
      </c>
      <c r="C2663" s="206" t="s">
        <v>409</v>
      </c>
      <c r="D2663" s="206" t="s">
        <v>410</v>
      </c>
      <c r="E2663" s="207">
        <v>14.93</v>
      </c>
    </row>
    <row r="2664" spans="1:5">
      <c r="A2664" s="206">
        <v>39390</v>
      </c>
      <c r="B2664" s="206" t="s">
        <v>3084</v>
      </c>
      <c r="C2664" s="206" t="s">
        <v>409</v>
      </c>
      <c r="D2664" s="206" t="s">
        <v>410</v>
      </c>
      <c r="E2664" s="207">
        <v>31.3</v>
      </c>
    </row>
    <row r="2665" spans="1:5">
      <c r="A2665" s="206">
        <v>39391</v>
      </c>
      <c r="B2665" s="206" t="s">
        <v>3085</v>
      </c>
      <c r="C2665" s="206" t="s">
        <v>409</v>
      </c>
      <c r="D2665" s="206" t="s">
        <v>410</v>
      </c>
      <c r="E2665" s="207">
        <v>35.14</v>
      </c>
    </row>
    <row r="2666" spans="1:5">
      <c r="A2666" s="206">
        <v>3803</v>
      </c>
      <c r="B2666" s="206" t="s">
        <v>3086</v>
      </c>
      <c r="C2666" s="206" t="s">
        <v>409</v>
      </c>
      <c r="D2666" s="206" t="s">
        <v>412</v>
      </c>
      <c r="E2666" s="207">
        <v>65.150000000000006</v>
      </c>
    </row>
    <row r="2667" spans="1:5">
      <c r="A2667" s="206">
        <v>38770</v>
      </c>
      <c r="B2667" s="206" t="s">
        <v>3087</v>
      </c>
      <c r="C2667" s="206" t="s">
        <v>409</v>
      </c>
      <c r="D2667" s="206" t="s">
        <v>412</v>
      </c>
      <c r="E2667" s="207">
        <v>75.44</v>
      </c>
    </row>
    <row r="2668" spans="1:5">
      <c r="A2668" s="206">
        <v>12267</v>
      </c>
      <c r="B2668" s="206" t="s">
        <v>3088</v>
      </c>
      <c r="C2668" s="206" t="s">
        <v>409</v>
      </c>
      <c r="D2668" s="206" t="s">
        <v>412</v>
      </c>
      <c r="E2668" s="207">
        <v>221.08</v>
      </c>
    </row>
    <row r="2669" spans="1:5">
      <c r="A2669" s="206">
        <v>43265</v>
      </c>
      <c r="B2669" s="206" t="s">
        <v>3089</v>
      </c>
      <c r="C2669" s="206" t="s">
        <v>409</v>
      </c>
      <c r="D2669" s="206" t="s">
        <v>410</v>
      </c>
      <c r="E2669" s="207">
        <v>43.04</v>
      </c>
    </row>
    <row r="2670" spans="1:5">
      <c r="A2670" s="206">
        <v>12266</v>
      </c>
      <c r="B2670" s="206" t="s">
        <v>3090</v>
      </c>
      <c r="C2670" s="206" t="s">
        <v>409</v>
      </c>
      <c r="D2670" s="206" t="s">
        <v>412</v>
      </c>
      <c r="E2670" s="207">
        <v>113.15</v>
      </c>
    </row>
    <row r="2671" spans="1:5">
      <c r="A2671" s="206">
        <v>39378</v>
      </c>
      <c r="B2671" s="206" t="s">
        <v>3091</v>
      </c>
      <c r="C2671" s="206" t="s">
        <v>409</v>
      </c>
      <c r="D2671" s="206" t="s">
        <v>412</v>
      </c>
      <c r="E2671" s="207">
        <v>80.22</v>
      </c>
    </row>
    <row r="2672" spans="1:5">
      <c r="A2672" s="206">
        <v>43543</v>
      </c>
      <c r="B2672" s="206" t="s">
        <v>3092</v>
      </c>
      <c r="C2672" s="206" t="s">
        <v>409</v>
      </c>
      <c r="D2672" s="206" t="s">
        <v>412</v>
      </c>
      <c r="E2672" s="207">
        <v>167.13</v>
      </c>
    </row>
    <row r="2673" spans="1:5">
      <c r="A2673" s="206">
        <v>38775</v>
      </c>
      <c r="B2673" s="206" t="s">
        <v>3093</v>
      </c>
      <c r="C2673" s="206" t="s">
        <v>409</v>
      </c>
      <c r="D2673" s="206" t="s">
        <v>412</v>
      </c>
      <c r="E2673" s="207">
        <v>85.05</v>
      </c>
    </row>
    <row r="2674" spans="1:5">
      <c r="A2674" s="206">
        <v>44252</v>
      </c>
      <c r="B2674" s="206" t="s">
        <v>3094</v>
      </c>
      <c r="C2674" s="206" t="s">
        <v>409</v>
      </c>
      <c r="D2674" s="206" t="s">
        <v>410</v>
      </c>
      <c r="E2674" s="207">
        <v>176.7</v>
      </c>
    </row>
    <row r="2675" spans="1:5">
      <c r="A2675" s="206">
        <v>21119</v>
      </c>
      <c r="B2675" s="206" t="s">
        <v>3095</v>
      </c>
      <c r="C2675" s="206" t="s">
        <v>409</v>
      </c>
      <c r="D2675" s="206" t="s">
        <v>410</v>
      </c>
      <c r="E2675" s="207">
        <v>1.77</v>
      </c>
    </row>
    <row r="2676" spans="1:5">
      <c r="A2676" s="206">
        <v>37974</v>
      </c>
      <c r="B2676" s="206" t="s">
        <v>3096</v>
      </c>
      <c r="C2676" s="206" t="s">
        <v>409</v>
      </c>
      <c r="D2676" s="206" t="s">
        <v>410</v>
      </c>
      <c r="E2676" s="207">
        <v>2.29</v>
      </c>
    </row>
    <row r="2677" spans="1:5">
      <c r="A2677" s="206">
        <v>37975</v>
      </c>
      <c r="B2677" s="206" t="s">
        <v>3097</v>
      </c>
      <c r="C2677" s="206" t="s">
        <v>409</v>
      </c>
      <c r="D2677" s="206" t="s">
        <v>410</v>
      </c>
      <c r="E2677" s="207">
        <v>5.0999999999999996</v>
      </c>
    </row>
    <row r="2678" spans="1:5">
      <c r="A2678" s="206">
        <v>37976</v>
      </c>
      <c r="B2678" s="206" t="s">
        <v>3098</v>
      </c>
      <c r="C2678" s="206" t="s">
        <v>409</v>
      </c>
      <c r="D2678" s="206" t="s">
        <v>410</v>
      </c>
      <c r="E2678" s="207">
        <v>11.36</v>
      </c>
    </row>
    <row r="2679" spans="1:5">
      <c r="A2679" s="206">
        <v>37977</v>
      </c>
      <c r="B2679" s="206" t="s">
        <v>3099</v>
      </c>
      <c r="C2679" s="206" t="s">
        <v>409</v>
      </c>
      <c r="D2679" s="206" t="s">
        <v>410</v>
      </c>
      <c r="E2679" s="207">
        <v>15.72</v>
      </c>
    </row>
    <row r="2680" spans="1:5">
      <c r="A2680" s="206">
        <v>37978</v>
      </c>
      <c r="B2680" s="206" t="s">
        <v>3100</v>
      </c>
      <c r="C2680" s="206" t="s">
        <v>409</v>
      </c>
      <c r="D2680" s="206" t="s">
        <v>410</v>
      </c>
      <c r="E2680" s="207">
        <v>31.17</v>
      </c>
    </row>
    <row r="2681" spans="1:5">
      <c r="A2681" s="206">
        <v>37979</v>
      </c>
      <c r="B2681" s="206" t="s">
        <v>3101</v>
      </c>
      <c r="C2681" s="206" t="s">
        <v>409</v>
      </c>
      <c r="D2681" s="206" t="s">
        <v>410</v>
      </c>
      <c r="E2681" s="207">
        <v>132.29</v>
      </c>
    </row>
    <row r="2682" spans="1:5">
      <c r="A2682" s="206">
        <v>37980</v>
      </c>
      <c r="B2682" s="206" t="s">
        <v>3102</v>
      </c>
      <c r="C2682" s="206" t="s">
        <v>409</v>
      </c>
      <c r="D2682" s="206" t="s">
        <v>410</v>
      </c>
      <c r="E2682" s="207">
        <v>151.96</v>
      </c>
    </row>
    <row r="2683" spans="1:5">
      <c r="A2683" s="206">
        <v>36147</v>
      </c>
      <c r="B2683" s="206" t="s">
        <v>3103</v>
      </c>
      <c r="C2683" s="206" t="s">
        <v>835</v>
      </c>
      <c r="D2683" s="206" t="s">
        <v>410</v>
      </c>
      <c r="E2683" s="207">
        <v>411.43</v>
      </c>
    </row>
    <row r="2684" spans="1:5">
      <c r="A2684" s="206">
        <v>12731</v>
      </c>
      <c r="B2684" s="206" t="s">
        <v>3104</v>
      </c>
      <c r="C2684" s="206" t="s">
        <v>409</v>
      </c>
      <c r="D2684" s="206" t="s">
        <v>412</v>
      </c>
      <c r="E2684" s="207">
        <v>363.14</v>
      </c>
    </row>
    <row r="2685" spans="1:5">
      <c r="A2685" s="206">
        <v>12723</v>
      </c>
      <c r="B2685" s="206" t="s">
        <v>3105</v>
      </c>
      <c r="C2685" s="206" t="s">
        <v>409</v>
      </c>
      <c r="D2685" s="206" t="s">
        <v>412</v>
      </c>
      <c r="E2685" s="207">
        <v>2.81</v>
      </c>
    </row>
    <row r="2686" spans="1:5">
      <c r="A2686" s="206">
        <v>12724</v>
      </c>
      <c r="B2686" s="206" t="s">
        <v>3106</v>
      </c>
      <c r="C2686" s="206" t="s">
        <v>409</v>
      </c>
      <c r="D2686" s="206" t="s">
        <v>412</v>
      </c>
      <c r="E2686" s="207">
        <v>5.41</v>
      </c>
    </row>
    <row r="2687" spans="1:5">
      <c r="A2687" s="206">
        <v>12725</v>
      </c>
      <c r="B2687" s="206" t="s">
        <v>3107</v>
      </c>
      <c r="C2687" s="206" t="s">
        <v>409</v>
      </c>
      <c r="D2687" s="206" t="s">
        <v>412</v>
      </c>
      <c r="E2687" s="207">
        <v>10.85</v>
      </c>
    </row>
    <row r="2688" spans="1:5">
      <c r="A2688" s="206">
        <v>12726</v>
      </c>
      <c r="B2688" s="206" t="s">
        <v>3108</v>
      </c>
      <c r="C2688" s="206" t="s">
        <v>409</v>
      </c>
      <c r="D2688" s="206" t="s">
        <v>412</v>
      </c>
      <c r="E2688" s="207">
        <v>23.96</v>
      </c>
    </row>
    <row r="2689" spans="1:5">
      <c r="A2689" s="206">
        <v>12727</v>
      </c>
      <c r="B2689" s="206" t="s">
        <v>3109</v>
      </c>
      <c r="C2689" s="206" t="s">
        <v>409</v>
      </c>
      <c r="D2689" s="206" t="s">
        <v>412</v>
      </c>
      <c r="E2689" s="207">
        <v>30.38</v>
      </c>
    </row>
    <row r="2690" spans="1:5">
      <c r="A2690" s="206">
        <v>12728</v>
      </c>
      <c r="B2690" s="206" t="s">
        <v>3110</v>
      </c>
      <c r="C2690" s="206" t="s">
        <v>409</v>
      </c>
      <c r="D2690" s="206" t="s">
        <v>412</v>
      </c>
      <c r="E2690" s="207">
        <v>49.63</v>
      </c>
    </row>
    <row r="2691" spans="1:5">
      <c r="A2691" s="206">
        <v>12729</v>
      </c>
      <c r="B2691" s="206" t="s">
        <v>3111</v>
      </c>
      <c r="C2691" s="206" t="s">
        <v>409</v>
      </c>
      <c r="D2691" s="206" t="s">
        <v>412</v>
      </c>
      <c r="E2691" s="207">
        <v>162.66</v>
      </c>
    </row>
    <row r="2692" spans="1:5">
      <c r="A2692" s="206">
        <v>12730</v>
      </c>
      <c r="B2692" s="206" t="s">
        <v>3112</v>
      </c>
      <c r="C2692" s="206" t="s">
        <v>409</v>
      </c>
      <c r="D2692" s="206" t="s">
        <v>412</v>
      </c>
      <c r="E2692" s="207">
        <v>249.04</v>
      </c>
    </row>
    <row r="2693" spans="1:5">
      <c r="A2693" s="206">
        <v>3840</v>
      </c>
      <c r="B2693" s="206" t="s">
        <v>3113</v>
      </c>
      <c r="C2693" s="206" t="s">
        <v>409</v>
      </c>
      <c r="D2693" s="206" t="s">
        <v>412</v>
      </c>
      <c r="E2693" s="207">
        <v>48.5</v>
      </c>
    </row>
    <row r="2694" spans="1:5">
      <c r="A2694" s="206">
        <v>3838</v>
      </c>
      <c r="B2694" s="206" t="s">
        <v>3114</v>
      </c>
      <c r="C2694" s="206" t="s">
        <v>409</v>
      </c>
      <c r="D2694" s="206" t="s">
        <v>412</v>
      </c>
      <c r="E2694" s="207">
        <v>107.05</v>
      </c>
    </row>
    <row r="2695" spans="1:5">
      <c r="A2695" s="206">
        <v>3844</v>
      </c>
      <c r="B2695" s="206" t="s">
        <v>3115</v>
      </c>
      <c r="C2695" s="206" t="s">
        <v>409</v>
      </c>
      <c r="D2695" s="206" t="s">
        <v>412</v>
      </c>
      <c r="E2695" s="207">
        <v>190.94</v>
      </c>
    </row>
    <row r="2696" spans="1:5">
      <c r="A2696" s="206">
        <v>3839</v>
      </c>
      <c r="B2696" s="206" t="s">
        <v>3116</v>
      </c>
      <c r="C2696" s="206" t="s">
        <v>409</v>
      </c>
      <c r="D2696" s="206" t="s">
        <v>412</v>
      </c>
      <c r="E2696" s="207">
        <v>347.79</v>
      </c>
    </row>
    <row r="2697" spans="1:5">
      <c r="A2697" s="206">
        <v>3843</v>
      </c>
      <c r="B2697" s="206" t="s">
        <v>3117</v>
      </c>
      <c r="C2697" s="206" t="s">
        <v>409</v>
      </c>
      <c r="D2697" s="206" t="s">
        <v>412</v>
      </c>
      <c r="E2697" s="207">
        <v>477.35</v>
      </c>
    </row>
    <row r="2698" spans="1:5">
      <c r="A2698" s="206">
        <v>3900</v>
      </c>
      <c r="B2698" s="206" t="s">
        <v>3118</v>
      </c>
      <c r="C2698" s="206" t="s">
        <v>409</v>
      </c>
      <c r="D2698" s="206" t="s">
        <v>410</v>
      </c>
      <c r="E2698" s="207">
        <v>58.72</v>
      </c>
    </row>
    <row r="2699" spans="1:5">
      <c r="A2699" s="206">
        <v>3846</v>
      </c>
      <c r="B2699" s="206" t="s">
        <v>3119</v>
      </c>
      <c r="C2699" s="206" t="s">
        <v>409</v>
      </c>
      <c r="D2699" s="206" t="s">
        <v>410</v>
      </c>
      <c r="E2699" s="207">
        <v>17.64</v>
      </c>
    </row>
    <row r="2700" spans="1:5">
      <c r="A2700" s="206">
        <v>3886</v>
      </c>
      <c r="B2700" s="206" t="s">
        <v>3120</v>
      </c>
      <c r="C2700" s="206" t="s">
        <v>409</v>
      </c>
      <c r="D2700" s="206" t="s">
        <v>410</v>
      </c>
      <c r="E2700" s="207">
        <v>23.42</v>
      </c>
    </row>
    <row r="2701" spans="1:5">
      <c r="A2701" s="206">
        <v>3854</v>
      </c>
      <c r="B2701" s="206" t="s">
        <v>3121</v>
      </c>
      <c r="C2701" s="206" t="s">
        <v>409</v>
      </c>
      <c r="D2701" s="206" t="s">
        <v>410</v>
      </c>
      <c r="E2701" s="207">
        <v>13.35</v>
      </c>
    </row>
    <row r="2702" spans="1:5">
      <c r="A2702" s="206">
        <v>3873</v>
      </c>
      <c r="B2702" s="206" t="s">
        <v>3122</v>
      </c>
      <c r="C2702" s="206" t="s">
        <v>409</v>
      </c>
      <c r="D2702" s="206" t="s">
        <v>410</v>
      </c>
      <c r="E2702" s="207">
        <v>15.54</v>
      </c>
    </row>
    <row r="2703" spans="1:5">
      <c r="A2703" s="206">
        <v>38021</v>
      </c>
      <c r="B2703" s="206" t="s">
        <v>3123</v>
      </c>
      <c r="C2703" s="206" t="s">
        <v>409</v>
      </c>
      <c r="D2703" s="206" t="s">
        <v>410</v>
      </c>
      <c r="E2703" s="207">
        <v>27.59</v>
      </c>
    </row>
    <row r="2704" spans="1:5">
      <c r="A2704" s="206">
        <v>43838</v>
      </c>
      <c r="B2704" s="206" t="s">
        <v>3124</v>
      </c>
      <c r="C2704" s="206" t="s">
        <v>409</v>
      </c>
      <c r="D2704" s="206" t="s">
        <v>410</v>
      </c>
      <c r="E2704" s="207">
        <v>35.67</v>
      </c>
    </row>
    <row r="2705" spans="1:5">
      <c r="A2705" s="206">
        <v>3847</v>
      </c>
      <c r="B2705" s="206" t="s">
        <v>3125</v>
      </c>
      <c r="C2705" s="206" t="s">
        <v>409</v>
      </c>
      <c r="D2705" s="206" t="s">
        <v>410</v>
      </c>
      <c r="E2705" s="207">
        <v>35.97</v>
      </c>
    </row>
    <row r="2706" spans="1:5">
      <c r="A2706" s="206">
        <v>38022</v>
      </c>
      <c r="B2706" s="206" t="s">
        <v>3126</v>
      </c>
      <c r="C2706" s="206" t="s">
        <v>409</v>
      </c>
      <c r="D2706" s="206" t="s">
        <v>410</v>
      </c>
      <c r="E2706" s="207">
        <v>49.43</v>
      </c>
    </row>
    <row r="2707" spans="1:5">
      <c r="A2707" s="206">
        <v>3830</v>
      </c>
      <c r="B2707" s="206" t="s">
        <v>3127</v>
      </c>
      <c r="C2707" s="206" t="s">
        <v>409</v>
      </c>
      <c r="D2707" s="206" t="s">
        <v>410</v>
      </c>
      <c r="E2707" s="207">
        <v>220.84</v>
      </c>
    </row>
    <row r="2708" spans="1:5">
      <c r="A2708" s="206">
        <v>37981</v>
      </c>
      <c r="B2708" s="206" t="s">
        <v>3128</v>
      </c>
      <c r="C2708" s="206" t="s">
        <v>409</v>
      </c>
      <c r="D2708" s="206" t="s">
        <v>410</v>
      </c>
      <c r="E2708" s="207">
        <v>6.62</v>
      </c>
    </row>
    <row r="2709" spans="1:5">
      <c r="A2709" s="206">
        <v>37982</v>
      </c>
      <c r="B2709" s="206" t="s">
        <v>3129</v>
      </c>
      <c r="C2709" s="206" t="s">
        <v>409</v>
      </c>
      <c r="D2709" s="206" t="s">
        <v>410</v>
      </c>
      <c r="E2709" s="207">
        <v>9.6</v>
      </c>
    </row>
    <row r="2710" spans="1:5">
      <c r="A2710" s="206">
        <v>37983</v>
      </c>
      <c r="B2710" s="206" t="s">
        <v>3130</v>
      </c>
      <c r="C2710" s="206" t="s">
        <v>409</v>
      </c>
      <c r="D2710" s="206" t="s">
        <v>410</v>
      </c>
      <c r="E2710" s="207">
        <v>14.2</v>
      </c>
    </row>
    <row r="2711" spans="1:5">
      <c r="A2711" s="206">
        <v>37984</v>
      </c>
      <c r="B2711" s="206" t="s">
        <v>3131</v>
      </c>
      <c r="C2711" s="206" t="s">
        <v>409</v>
      </c>
      <c r="D2711" s="206" t="s">
        <v>410</v>
      </c>
      <c r="E2711" s="207">
        <v>19.940000000000001</v>
      </c>
    </row>
    <row r="2712" spans="1:5">
      <c r="A2712" s="206">
        <v>37985</v>
      </c>
      <c r="B2712" s="206" t="s">
        <v>3132</v>
      </c>
      <c r="C2712" s="206" t="s">
        <v>409</v>
      </c>
      <c r="D2712" s="206" t="s">
        <v>410</v>
      </c>
      <c r="E2712" s="207">
        <v>28.34</v>
      </c>
    </row>
    <row r="2713" spans="1:5">
      <c r="A2713" s="206">
        <v>3826</v>
      </c>
      <c r="B2713" s="206" t="s">
        <v>3133</v>
      </c>
      <c r="C2713" s="206" t="s">
        <v>409</v>
      </c>
      <c r="D2713" s="206" t="s">
        <v>412</v>
      </c>
      <c r="E2713" s="207">
        <v>48.13</v>
      </c>
    </row>
    <row r="2714" spans="1:5">
      <c r="A2714" s="206">
        <v>3825</v>
      </c>
      <c r="B2714" s="206" t="s">
        <v>3134</v>
      </c>
      <c r="C2714" s="206" t="s">
        <v>409</v>
      </c>
      <c r="D2714" s="206" t="s">
        <v>412</v>
      </c>
      <c r="E2714" s="207">
        <v>13.84</v>
      </c>
    </row>
    <row r="2715" spans="1:5">
      <c r="A2715" s="206">
        <v>3827</v>
      </c>
      <c r="B2715" s="206" t="s">
        <v>3135</v>
      </c>
      <c r="C2715" s="206" t="s">
        <v>409</v>
      </c>
      <c r="D2715" s="206" t="s">
        <v>412</v>
      </c>
      <c r="E2715" s="207">
        <v>30.24</v>
      </c>
    </row>
    <row r="2716" spans="1:5">
      <c r="A2716" s="206">
        <v>20165</v>
      </c>
      <c r="B2716" s="206" t="s">
        <v>3136</v>
      </c>
      <c r="C2716" s="206" t="s">
        <v>409</v>
      </c>
      <c r="D2716" s="206" t="s">
        <v>410</v>
      </c>
      <c r="E2716" s="207">
        <v>27.37</v>
      </c>
    </row>
    <row r="2717" spans="1:5">
      <c r="A2717" s="206">
        <v>20166</v>
      </c>
      <c r="B2717" s="206" t="s">
        <v>3137</v>
      </c>
      <c r="C2717" s="206" t="s">
        <v>409</v>
      </c>
      <c r="D2717" s="206" t="s">
        <v>410</v>
      </c>
      <c r="E2717" s="207">
        <v>83.61</v>
      </c>
    </row>
    <row r="2718" spans="1:5">
      <c r="A2718" s="206">
        <v>20164</v>
      </c>
      <c r="B2718" s="206" t="s">
        <v>3138</v>
      </c>
      <c r="C2718" s="206" t="s">
        <v>409</v>
      </c>
      <c r="D2718" s="206" t="s">
        <v>410</v>
      </c>
      <c r="E2718" s="207">
        <v>13.15</v>
      </c>
    </row>
    <row r="2719" spans="1:5">
      <c r="A2719" s="206">
        <v>3893</v>
      </c>
      <c r="B2719" s="206" t="s">
        <v>3139</v>
      </c>
      <c r="C2719" s="206" t="s">
        <v>409</v>
      </c>
      <c r="D2719" s="206" t="s">
        <v>410</v>
      </c>
      <c r="E2719" s="207">
        <v>20.61</v>
      </c>
    </row>
    <row r="2720" spans="1:5">
      <c r="A2720" s="206">
        <v>3848</v>
      </c>
      <c r="B2720" s="206" t="s">
        <v>3140</v>
      </c>
      <c r="C2720" s="206" t="s">
        <v>409</v>
      </c>
      <c r="D2720" s="206" t="s">
        <v>410</v>
      </c>
      <c r="E2720" s="207">
        <v>12.57</v>
      </c>
    </row>
    <row r="2721" spans="1:5">
      <c r="A2721" s="206">
        <v>3895</v>
      </c>
      <c r="B2721" s="206" t="s">
        <v>3141</v>
      </c>
      <c r="C2721" s="206" t="s">
        <v>409</v>
      </c>
      <c r="D2721" s="206" t="s">
        <v>410</v>
      </c>
      <c r="E2721" s="207">
        <v>13.96</v>
      </c>
    </row>
    <row r="2722" spans="1:5">
      <c r="A2722" s="206">
        <v>12404</v>
      </c>
      <c r="B2722" s="206" t="s">
        <v>3142</v>
      </c>
      <c r="C2722" s="206" t="s">
        <v>409</v>
      </c>
      <c r="D2722" s="206" t="s">
        <v>412</v>
      </c>
      <c r="E2722" s="207">
        <v>12.43</v>
      </c>
    </row>
    <row r="2723" spans="1:5">
      <c r="A2723" s="206">
        <v>3939</v>
      </c>
      <c r="B2723" s="206" t="s">
        <v>3143</v>
      </c>
      <c r="C2723" s="206" t="s">
        <v>409</v>
      </c>
      <c r="D2723" s="206" t="s">
        <v>412</v>
      </c>
      <c r="E2723" s="207">
        <v>25.6</v>
      </c>
    </row>
    <row r="2724" spans="1:5">
      <c r="A2724" s="206">
        <v>3911</v>
      </c>
      <c r="B2724" s="206" t="s">
        <v>3144</v>
      </c>
      <c r="C2724" s="206" t="s">
        <v>409</v>
      </c>
      <c r="D2724" s="206" t="s">
        <v>412</v>
      </c>
      <c r="E2724" s="207">
        <v>20.92</v>
      </c>
    </row>
    <row r="2725" spans="1:5">
      <c r="A2725" s="206">
        <v>3908</v>
      </c>
      <c r="B2725" s="206" t="s">
        <v>3145</v>
      </c>
      <c r="C2725" s="206" t="s">
        <v>409</v>
      </c>
      <c r="D2725" s="206" t="s">
        <v>412</v>
      </c>
      <c r="E2725" s="207">
        <v>6.76</v>
      </c>
    </row>
    <row r="2726" spans="1:5">
      <c r="A2726" s="206">
        <v>3910</v>
      </c>
      <c r="B2726" s="206" t="s">
        <v>3146</v>
      </c>
      <c r="C2726" s="206" t="s">
        <v>409</v>
      </c>
      <c r="D2726" s="206" t="s">
        <v>412</v>
      </c>
      <c r="E2726" s="207">
        <v>14.96</v>
      </c>
    </row>
    <row r="2727" spans="1:5">
      <c r="A2727" s="206">
        <v>3913</v>
      </c>
      <c r="B2727" s="206" t="s">
        <v>3147</v>
      </c>
      <c r="C2727" s="206" t="s">
        <v>409</v>
      </c>
      <c r="D2727" s="206" t="s">
        <v>412</v>
      </c>
      <c r="E2727" s="207">
        <v>71.53</v>
      </c>
    </row>
    <row r="2728" spans="1:5">
      <c r="A2728" s="206">
        <v>3912</v>
      </c>
      <c r="B2728" s="206" t="s">
        <v>3148</v>
      </c>
      <c r="C2728" s="206" t="s">
        <v>409</v>
      </c>
      <c r="D2728" s="206" t="s">
        <v>412</v>
      </c>
      <c r="E2728" s="207">
        <v>39.21</v>
      </c>
    </row>
    <row r="2729" spans="1:5">
      <c r="A2729" s="206">
        <v>3909</v>
      </c>
      <c r="B2729" s="206" t="s">
        <v>3149</v>
      </c>
      <c r="C2729" s="206" t="s">
        <v>409</v>
      </c>
      <c r="D2729" s="206" t="s">
        <v>412</v>
      </c>
      <c r="E2729" s="207">
        <v>9.1999999999999993</v>
      </c>
    </row>
    <row r="2730" spans="1:5">
      <c r="A2730" s="206">
        <v>3914</v>
      </c>
      <c r="B2730" s="206" t="s">
        <v>3150</v>
      </c>
      <c r="C2730" s="206" t="s">
        <v>409</v>
      </c>
      <c r="D2730" s="206" t="s">
        <v>412</v>
      </c>
      <c r="E2730" s="207">
        <v>107.91</v>
      </c>
    </row>
    <row r="2731" spans="1:5">
      <c r="A2731" s="206">
        <v>3915</v>
      </c>
      <c r="B2731" s="206" t="s">
        <v>3151</v>
      </c>
      <c r="C2731" s="206" t="s">
        <v>409</v>
      </c>
      <c r="D2731" s="206" t="s">
        <v>412</v>
      </c>
      <c r="E2731" s="207">
        <v>170.17</v>
      </c>
    </row>
    <row r="2732" spans="1:5">
      <c r="A2732" s="206">
        <v>3916</v>
      </c>
      <c r="B2732" s="206" t="s">
        <v>3152</v>
      </c>
      <c r="C2732" s="206" t="s">
        <v>409</v>
      </c>
      <c r="D2732" s="206" t="s">
        <v>412</v>
      </c>
      <c r="E2732" s="207">
        <v>310.02</v>
      </c>
    </row>
    <row r="2733" spans="1:5">
      <c r="A2733" s="206">
        <v>3917</v>
      </c>
      <c r="B2733" s="206" t="s">
        <v>3153</v>
      </c>
      <c r="C2733" s="206" t="s">
        <v>409</v>
      </c>
      <c r="D2733" s="206" t="s">
        <v>412</v>
      </c>
      <c r="E2733" s="207">
        <v>511.33</v>
      </c>
    </row>
    <row r="2734" spans="1:5">
      <c r="A2734" s="206">
        <v>1904</v>
      </c>
      <c r="B2734" s="206" t="s">
        <v>3154</v>
      </c>
      <c r="C2734" s="206" t="s">
        <v>409</v>
      </c>
      <c r="D2734" s="206" t="s">
        <v>410</v>
      </c>
      <c r="E2734" s="207">
        <v>1.04</v>
      </c>
    </row>
    <row r="2735" spans="1:5">
      <c r="A2735" s="206">
        <v>1899</v>
      </c>
      <c r="B2735" s="206" t="s">
        <v>3155</v>
      </c>
      <c r="C2735" s="206" t="s">
        <v>409</v>
      </c>
      <c r="D2735" s="206" t="s">
        <v>410</v>
      </c>
      <c r="E2735" s="207">
        <v>1.18</v>
      </c>
    </row>
    <row r="2736" spans="1:5">
      <c r="A2736" s="206">
        <v>1900</v>
      </c>
      <c r="B2736" s="206" t="s">
        <v>3156</v>
      </c>
      <c r="C2736" s="206" t="s">
        <v>409</v>
      </c>
      <c r="D2736" s="206" t="s">
        <v>410</v>
      </c>
      <c r="E2736" s="207">
        <v>1.91</v>
      </c>
    </row>
    <row r="2737" spans="1:5">
      <c r="A2737" s="206">
        <v>12407</v>
      </c>
      <c r="B2737" s="206" t="s">
        <v>3157</v>
      </c>
      <c r="C2737" s="206" t="s">
        <v>409</v>
      </c>
      <c r="D2737" s="206" t="s">
        <v>412</v>
      </c>
      <c r="E2737" s="207">
        <v>38.71</v>
      </c>
    </row>
    <row r="2738" spans="1:5">
      <c r="A2738" s="206">
        <v>12408</v>
      </c>
      <c r="B2738" s="206" t="s">
        <v>3158</v>
      </c>
      <c r="C2738" s="206" t="s">
        <v>409</v>
      </c>
      <c r="D2738" s="206" t="s">
        <v>412</v>
      </c>
      <c r="E2738" s="207">
        <v>21.85</v>
      </c>
    </row>
    <row r="2739" spans="1:5">
      <c r="A2739" s="206">
        <v>12409</v>
      </c>
      <c r="B2739" s="206" t="s">
        <v>3159</v>
      </c>
      <c r="C2739" s="206" t="s">
        <v>409</v>
      </c>
      <c r="D2739" s="206" t="s">
        <v>412</v>
      </c>
      <c r="E2739" s="207">
        <v>21.85</v>
      </c>
    </row>
    <row r="2740" spans="1:5">
      <c r="A2740" s="206">
        <v>12410</v>
      </c>
      <c r="B2740" s="206" t="s">
        <v>3160</v>
      </c>
      <c r="C2740" s="206" t="s">
        <v>409</v>
      </c>
      <c r="D2740" s="206" t="s">
        <v>412</v>
      </c>
      <c r="E2740" s="207">
        <v>15.05</v>
      </c>
    </row>
    <row r="2741" spans="1:5">
      <c r="A2741" s="206">
        <v>3936</v>
      </c>
      <c r="B2741" s="206" t="s">
        <v>3161</v>
      </c>
      <c r="C2741" s="206" t="s">
        <v>409</v>
      </c>
      <c r="D2741" s="206" t="s">
        <v>412</v>
      </c>
      <c r="E2741" s="207">
        <v>27.2</v>
      </c>
    </row>
    <row r="2742" spans="1:5">
      <c r="A2742" s="206">
        <v>3922</v>
      </c>
      <c r="B2742" s="206" t="s">
        <v>3162</v>
      </c>
      <c r="C2742" s="206" t="s">
        <v>409</v>
      </c>
      <c r="D2742" s="206" t="s">
        <v>412</v>
      </c>
      <c r="E2742" s="207">
        <v>25.02</v>
      </c>
    </row>
    <row r="2743" spans="1:5">
      <c r="A2743" s="206">
        <v>3924</v>
      </c>
      <c r="B2743" s="206" t="s">
        <v>3163</v>
      </c>
      <c r="C2743" s="206" t="s">
        <v>409</v>
      </c>
      <c r="D2743" s="206" t="s">
        <v>412</v>
      </c>
      <c r="E2743" s="207">
        <v>27.2</v>
      </c>
    </row>
    <row r="2744" spans="1:5">
      <c r="A2744" s="206">
        <v>3923</v>
      </c>
      <c r="B2744" s="206" t="s">
        <v>3164</v>
      </c>
      <c r="C2744" s="206" t="s">
        <v>409</v>
      </c>
      <c r="D2744" s="206" t="s">
        <v>412</v>
      </c>
      <c r="E2744" s="207">
        <v>27.2</v>
      </c>
    </row>
    <row r="2745" spans="1:5">
      <c r="A2745" s="206">
        <v>3937</v>
      </c>
      <c r="B2745" s="206" t="s">
        <v>3165</v>
      </c>
      <c r="C2745" s="206" t="s">
        <v>409</v>
      </c>
      <c r="D2745" s="206" t="s">
        <v>412</v>
      </c>
      <c r="E2745" s="207">
        <v>22.44</v>
      </c>
    </row>
    <row r="2746" spans="1:5">
      <c r="A2746" s="206">
        <v>3921</v>
      </c>
      <c r="B2746" s="206" t="s">
        <v>3166</v>
      </c>
      <c r="C2746" s="206" t="s">
        <v>409</v>
      </c>
      <c r="D2746" s="206" t="s">
        <v>412</v>
      </c>
      <c r="E2746" s="207">
        <v>22.45</v>
      </c>
    </row>
    <row r="2747" spans="1:5">
      <c r="A2747" s="206">
        <v>3920</v>
      </c>
      <c r="B2747" s="206" t="s">
        <v>3167</v>
      </c>
      <c r="C2747" s="206" t="s">
        <v>409</v>
      </c>
      <c r="D2747" s="206" t="s">
        <v>412</v>
      </c>
      <c r="E2747" s="207">
        <v>22.44</v>
      </c>
    </row>
    <row r="2748" spans="1:5">
      <c r="A2748" s="206">
        <v>3938</v>
      </c>
      <c r="B2748" s="206" t="s">
        <v>3168</v>
      </c>
      <c r="C2748" s="206" t="s">
        <v>409</v>
      </c>
      <c r="D2748" s="206" t="s">
        <v>412</v>
      </c>
      <c r="E2748" s="207">
        <v>14.79</v>
      </c>
    </row>
    <row r="2749" spans="1:5">
      <c r="A2749" s="206">
        <v>3919</v>
      </c>
      <c r="B2749" s="206" t="s">
        <v>3169</v>
      </c>
      <c r="C2749" s="206" t="s">
        <v>409</v>
      </c>
      <c r="D2749" s="206" t="s">
        <v>412</v>
      </c>
      <c r="E2749" s="207">
        <v>15.08</v>
      </c>
    </row>
    <row r="2750" spans="1:5">
      <c r="A2750" s="206">
        <v>3927</v>
      </c>
      <c r="B2750" s="206" t="s">
        <v>3170</v>
      </c>
      <c r="C2750" s="206" t="s">
        <v>409</v>
      </c>
      <c r="D2750" s="206" t="s">
        <v>412</v>
      </c>
      <c r="E2750" s="207">
        <v>76.38</v>
      </c>
    </row>
    <row r="2751" spans="1:5">
      <c r="A2751" s="206">
        <v>3928</v>
      </c>
      <c r="B2751" s="206" t="s">
        <v>3171</v>
      </c>
      <c r="C2751" s="206" t="s">
        <v>409</v>
      </c>
      <c r="D2751" s="206" t="s">
        <v>412</v>
      </c>
      <c r="E2751" s="207">
        <v>76.38</v>
      </c>
    </row>
    <row r="2752" spans="1:5">
      <c r="A2752" s="206">
        <v>3926</v>
      </c>
      <c r="B2752" s="206" t="s">
        <v>3172</v>
      </c>
      <c r="C2752" s="206" t="s">
        <v>409</v>
      </c>
      <c r="D2752" s="206" t="s">
        <v>412</v>
      </c>
      <c r="E2752" s="207">
        <v>43.54</v>
      </c>
    </row>
    <row r="2753" spans="1:5">
      <c r="A2753" s="206">
        <v>3935</v>
      </c>
      <c r="B2753" s="206" t="s">
        <v>3173</v>
      </c>
      <c r="C2753" s="206" t="s">
        <v>409</v>
      </c>
      <c r="D2753" s="206" t="s">
        <v>412</v>
      </c>
      <c r="E2753" s="207">
        <v>43.54</v>
      </c>
    </row>
    <row r="2754" spans="1:5">
      <c r="A2754" s="206">
        <v>3925</v>
      </c>
      <c r="B2754" s="206" t="s">
        <v>3174</v>
      </c>
      <c r="C2754" s="206" t="s">
        <v>409</v>
      </c>
      <c r="D2754" s="206" t="s">
        <v>412</v>
      </c>
      <c r="E2754" s="207">
        <v>43.54</v>
      </c>
    </row>
    <row r="2755" spans="1:5">
      <c r="A2755" s="206">
        <v>12406</v>
      </c>
      <c r="B2755" s="206" t="s">
        <v>3175</v>
      </c>
      <c r="C2755" s="206" t="s">
        <v>409</v>
      </c>
      <c r="D2755" s="206" t="s">
        <v>412</v>
      </c>
      <c r="E2755" s="207">
        <v>10.69</v>
      </c>
    </row>
    <row r="2756" spans="1:5">
      <c r="A2756" s="206">
        <v>3929</v>
      </c>
      <c r="B2756" s="206" t="s">
        <v>3176</v>
      </c>
      <c r="C2756" s="206" t="s">
        <v>409</v>
      </c>
      <c r="D2756" s="206" t="s">
        <v>412</v>
      </c>
      <c r="E2756" s="207">
        <v>116.37</v>
      </c>
    </row>
    <row r="2757" spans="1:5">
      <c r="A2757" s="206">
        <v>3931</v>
      </c>
      <c r="B2757" s="206" t="s">
        <v>3177</v>
      </c>
      <c r="C2757" s="206" t="s">
        <v>409</v>
      </c>
      <c r="D2757" s="206" t="s">
        <v>412</v>
      </c>
      <c r="E2757" s="207">
        <v>116.37</v>
      </c>
    </row>
    <row r="2758" spans="1:5">
      <c r="A2758" s="206">
        <v>3930</v>
      </c>
      <c r="B2758" s="206" t="s">
        <v>3178</v>
      </c>
      <c r="C2758" s="206" t="s">
        <v>409</v>
      </c>
      <c r="D2758" s="206" t="s">
        <v>412</v>
      </c>
      <c r="E2758" s="207">
        <v>116.37</v>
      </c>
    </row>
    <row r="2759" spans="1:5">
      <c r="A2759" s="206">
        <v>3932</v>
      </c>
      <c r="B2759" s="206" t="s">
        <v>3179</v>
      </c>
      <c r="C2759" s="206" t="s">
        <v>409</v>
      </c>
      <c r="D2759" s="206" t="s">
        <v>412</v>
      </c>
      <c r="E2759" s="207">
        <v>200.94</v>
      </c>
    </row>
    <row r="2760" spans="1:5">
      <c r="A2760" s="206">
        <v>3933</v>
      </c>
      <c r="B2760" s="206" t="s">
        <v>3180</v>
      </c>
      <c r="C2760" s="206" t="s">
        <v>409</v>
      </c>
      <c r="D2760" s="206" t="s">
        <v>412</v>
      </c>
      <c r="E2760" s="207">
        <v>200.94</v>
      </c>
    </row>
    <row r="2761" spans="1:5">
      <c r="A2761" s="206">
        <v>3934</v>
      </c>
      <c r="B2761" s="206" t="s">
        <v>3181</v>
      </c>
      <c r="C2761" s="206" t="s">
        <v>409</v>
      </c>
      <c r="D2761" s="206" t="s">
        <v>412</v>
      </c>
      <c r="E2761" s="207">
        <v>200.94</v>
      </c>
    </row>
    <row r="2762" spans="1:5">
      <c r="A2762" s="206">
        <v>40355</v>
      </c>
      <c r="B2762" s="206" t="s">
        <v>3182</v>
      </c>
      <c r="C2762" s="206" t="s">
        <v>409</v>
      </c>
      <c r="D2762" s="206" t="s">
        <v>412</v>
      </c>
      <c r="E2762" s="207">
        <v>12.51</v>
      </c>
    </row>
    <row r="2763" spans="1:5">
      <c r="A2763" s="206">
        <v>40364</v>
      </c>
      <c r="B2763" s="206" t="s">
        <v>3183</v>
      </c>
      <c r="C2763" s="206" t="s">
        <v>409</v>
      </c>
      <c r="D2763" s="206" t="s">
        <v>412</v>
      </c>
      <c r="E2763" s="207">
        <v>58.62</v>
      </c>
    </row>
    <row r="2764" spans="1:5">
      <c r="A2764" s="206">
        <v>40361</v>
      </c>
      <c r="B2764" s="206" t="s">
        <v>3184</v>
      </c>
      <c r="C2764" s="206" t="s">
        <v>409</v>
      </c>
      <c r="D2764" s="206" t="s">
        <v>412</v>
      </c>
      <c r="E2764" s="207">
        <v>45.83</v>
      </c>
    </row>
    <row r="2765" spans="1:5">
      <c r="A2765" s="206">
        <v>40358</v>
      </c>
      <c r="B2765" s="206" t="s">
        <v>3185</v>
      </c>
      <c r="C2765" s="206" t="s">
        <v>409</v>
      </c>
      <c r="D2765" s="206" t="s">
        <v>412</v>
      </c>
      <c r="E2765" s="207">
        <v>17.47</v>
      </c>
    </row>
    <row r="2766" spans="1:5">
      <c r="A2766" s="206">
        <v>40370</v>
      </c>
      <c r="B2766" s="206" t="s">
        <v>3186</v>
      </c>
      <c r="C2766" s="206" t="s">
        <v>409</v>
      </c>
      <c r="D2766" s="206" t="s">
        <v>412</v>
      </c>
      <c r="E2766" s="207">
        <v>186</v>
      </c>
    </row>
    <row r="2767" spans="1:5">
      <c r="A2767" s="206">
        <v>40367</v>
      </c>
      <c r="B2767" s="206" t="s">
        <v>3187</v>
      </c>
      <c r="C2767" s="206" t="s">
        <v>409</v>
      </c>
      <c r="D2767" s="206" t="s">
        <v>412</v>
      </c>
      <c r="E2767" s="207">
        <v>92.45</v>
      </c>
    </row>
    <row r="2768" spans="1:5">
      <c r="A2768" s="206">
        <v>40373</v>
      </c>
      <c r="B2768" s="206" t="s">
        <v>3188</v>
      </c>
      <c r="C2768" s="206" t="s">
        <v>409</v>
      </c>
      <c r="D2768" s="206" t="s">
        <v>412</v>
      </c>
      <c r="E2768" s="207">
        <v>251.52</v>
      </c>
    </row>
    <row r="2769" spans="1:5">
      <c r="A2769" s="206">
        <v>3907</v>
      </c>
      <c r="B2769" s="206" t="s">
        <v>3189</v>
      </c>
      <c r="C2769" s="206" t="s">
        <v>409</v>
      </c>
      <c r="D2769" s="206" t="s">
        <v>410</v>
      </c>
      <c r="E2769" s="207">
        <v>6.76</v>
      </c>
    </row>
    <row r="2770" spans="1:5">
      <c r="A2770" s="206">
        <v>3889</v>
      </c>
      <c r="B2770" s="206" t="s">
        <v>3190</v>
      </c>
      <c r="C2770" s="206" t="s">
        <v>409</v>
      </c>
      <c r="D2770" s="206" t="s">
        <v>410</v>
      </c>
      <c r="E2770" s="207">
        <v>4.8099999999999996</v>
      </c>
    </row>
    <row r="2771" spans="1:5">
      <c r="A2771" s="206">
        <v>3868</v>
      </c>
      <c r="B2771" s="206" t="s">
        <v>3191</v>
      </c>
      <c r="C2771" s="206" t="s">
        <v>409</v>
      </c>
      <c r="D2771" s="206" t="s">
        <v>410</v>
      </c>
      <c r="E2771" s="207">
        <v>1.77</v>
      </c>
    </row>
    <row r="2772" spans="1:5">
      <c r="A2772" s="206">
        <v>3869</v>
      </c>
      <c r="B2772" s="206" t="s">
        <v>3192</v>
      </c>
      <c r="C2772" s="206" t="s">
        <v>409</v>
      </c>
      <c r="D2772" s="206" t="s">
        <v>410</v>
      </c>
      <c r="E2772" s="207">
        <v>3.91</v>
      </c>
    </row>
    <row r="2773" spans="1:5">
      <c r="A2773" s="206">
        <v>3872</v>
      </c>
      <c r="B2773" s="206" t="s">
        <v>3193</v>
      </c>
      <c r="C2773" s="206" t="s">
        <v>409</v>
      </c>
      <c r="D2773" s="206" t="s">
        <v>410</v>
      </c>
      <c r="E2773" s="207">
        <v>6.67</v>
      </c>
    </row>
    <row r="2774" spans="1:5">
      <c r="A2774" s="206">
        <v>3850</v>
      </c>
      <c r="B2774" s="206" t="s">
        <v>3194</v>
      </c>
      <c r="C2774" s="206" t="s">
        <v>409</v>
      </c>
      <c r="D2774" s="206" t="s">
        <v>410</v>
      </c>
      <c r="E2774" s="207">
        <v>15.4</v>
      </c>
    </row>
    <row r="2775" spans="1:5">
      <c r="A2775" s="206">
        <v>38023</v>
      </c>
      <c r="B2775" s="206" t="s">
        <v>3195</v>
      </c>
      <c r="C2775" s="206" t="s">
        <v>409</v>
      </c>
      <c r="D2775" s="206" t="s">
        <v>410</v>
      </c>
      <c r="E2775" s="207">
        <v>7.84</v>
      </c>
    </row>
    <row r="2776" spans="1:5">
      <c r="A2776" s="206">
        <v>37986</v>
      </c>
      <c r="B2776" s="206" t="s">
        <v>3196</v>
      </c>
      <c r="C2776" s="206" t="s">
        <v>409</v>
      </c>
      <c r="D2776" s="206" t="s">
        <v>410</v>
      </c>
      <c r="E2776" s="207">
        <v>2.2599999999999998</v>
      </c>
    </row>
    <row r="2777" spans="1:5">
      <c r="A2777" s="206">
        <v>37987</v>
      </c>
      <c r="B2777" s="206" t="s">
        <v>3197</v>
      </c>
      <c r="C2777" s="206" t="s">
        <v>409</v>
      </c>
      <c r="D2777" s="206" t="s">
        <v>410</v>
      </c>
      <c r="E2777" s="207">
        <v>112.72</v>
      </c>
    </row>
    <row r="2778" spans="1:5">
      <c r="A2778" s="206">
        <v>37988</v>
      </c>
      <c r="B2778" s="206" t="s">
        <v>3198</v>
      </c>
      <c r="C2778" s="206" t="s">
        <v>409</v>
      </c>
      <c r="D2778" s="206" t="s">
        <v>410</v>
      </c>
      <c r="E2778" s="207">
        <v>179.12</v>
      </c>
    </row>
    <row r="2779" spans="1:5">
      <c r="A2779" s="206">
        <v>21120</v>
      </c>
      <c r="B2779" s="206" t="s">
        <v>3199</v>
      </c>
      <c r="C2779" s="206" t="s">
        <v>409</v>
      </c>
      <c r="D2779" s="206" t="s">
        <v>410</v>
      </c>
      <c r="E2779" s="207">
        <v>11.53</v>
      </c>
    </row>
    <row r="2780" spans="1:5">
      <c r="A2780" s="206">
        <v>39318</v>
      </c>
      <c r="B2780" s="206" t="s">
        <v>3200</v>
      </c>
      <c r="C2780" s="206" t="s">
        <v>409</v>
      </c>
      <c r="D2780" s="206" t="s">
        <v>410</v>
      </c>
      <c r="E2780" s="207">
        <v>10.72</v>
      </c>
    </row>
    <row r="2781" spans="1:5">
      <c r="A2781" s="206">
        <v>40366</v>
      </c>
      <c r="B2781" s="206" t="s">
        <v>3201</v>
      </c>
      <c r="C2781" s="206" t="s">
        <v>409</v>
      </c>
      <c r="D2781" s="206" t="s">
        <v>412</v>
      </c>
      <c r="E2781" s="207">
        <v>45.72</v>
      </c>
    </row>
    <row r="2782" spans="1:5">
      <c r="A2782" s="206">
        <v>40363</v>
      </c>
      <c r="B2782" s="206" t="s">
        <v>3202</v>
      </c>
      <c r="C2782" s="206" t="s">
        <v>409</v>
      </c>
      <c r="D2782" s="206" t="s">
        <v>412</v>
      </c>
      <c r="E2782" s="207">
        <v>35.76</v>
      </c>
    </row>
    <row r="2783" spans="1:5">
      <c r="A2783" s="206">
        <v>40354</v>
      </c>
      <c r="B2783" s="206" t="s">
        <v>3203</v>
      </c>
      <c r="C2783" s="206" t="s">
        <v>409</v>
      </c>
      <c r="D2783" s="206" t="s">
        <v>412</v>
      </c>
      <c r="E2783" s="207">
        <v>15.57</v>
      </c>
    </row>
    <row r="2784" spans="1:5">
      <c r="A2784" s="206">
        <v>40360</v>
      </c>
      <c r="B2784" s="206" t="s">
        <v>3204</v>
      </c>
      <c r="C2784" s="206" t="s">
        <v>409</v>
      </c>
      <c r="D2784" s="206" t="s">
        <v>412</v>
      </c>
      <c r="E2784" s="207">
        <v>23.44</v>
      </c>
    </row>
    <row r="2785" spans="1:5">
      <c r="A2785" s="206">
        <v>40372</v>
      </c>
      <c r="B2785" s="206" t="s">
        <v>3205</v>
      </c>
      <c r="C2785" s="206" t="s">
        <v>409</v>
      </c>
      <c r="D2785" s="206" t="s">
        <v>412</v>
      </c>
      <c r="E2785" s="207">
        <v>144.79</v>
      </c>
    </row>
    <row r="2786" spans="1:5">
      <c r="A2786" s="206">
        <v>40369</v>
      </c>
      <c r="B2786" s="206" t="s">
        <v>3206</v>
      </c>
      <c r="C2786" s="206" t="s">
        <v>409</v>
      </c>
      <c r="D2786" s="206" t="s">
        <v>412</v>
      </c>
      <c r="E2786" s="207">
        <v>72.06</v>
      </c>
    </row>
    <row r="2787" spans="1:5">
      <c r="A2787" s="206">
        <v>40357</v>
      </c>
      <c r="B2787" s="206" t="s">
        <v>3207</v>
      </c>
      <c r="C2787" s="206" t="s">
        <v>409</v>
      </c>
      <c r="D2787" s="206" t="s">
        <v>412</v>
      </c>
      <c r="E2787" s="207">
        <v>17.47</v>
      </c>
    </row>
    <row r="2788" spans="1:5">
      <c r="A2788" s="206">
        <v>40375</v>
      </c>
      <c r="B2788" s="206" t="s">
        <v>3208</v>
      </c>
      <c r="C2788" s="206" t="s">
        <v>409</v>
      </c>
      <c r="D2788" s="206" t="s">
        <v>412</v>
      </c>
      <c r="E2788" s="207">
        <v>196</v>
      </c>
    </row>
    <row r="2789" spans="1:5">
      <c r="A2789" s="206">
        <v>1893</v>
      </c>
      <c r="B2789" s="206" t="s">
        <v>3209</v>
      </c>
      <c r="C2789" s="206" t="s">
        <v>409</v>
      </c>
      <c r="D2789" s="206" t="s">
        <v>410</v>
      </c>
      <c r="E2789" s="207">
        <v>3.93</v>
      </c>
    </row>
    <row r="2790" spans="1:5">
      <c r="A2790" s="206">
        <v>1902</v>
      </c>
      <c r="B2790" s="206" t="s">
        <v>3210</v>
      </c>
      <c r="C2790" s="206" t="s">
        <v>409</v>
      </c>
      <c r="D2790" s="206" t="s">
        <v>410</v>
      </c>
      <c r="E2790" s="207">
        <v>2.86</v>
      </c>
    </row>
    <row r="2791" spans="1:5">
      <c r="A2791" s="206">
        <v>1901</v>
      </c>
      <c r="B2791" s="206" t="s">
        <v>3211</v>
      </c>
      <c r="C2791" s="206" t="s">
        <v>409</v>
      </c>
      <c r="D2791" s="206" t="s">
        <v>410</v>
      </c>
      <c r="E2791" s="207">
        <v>0.89</v>
      </c>
    </row>
    <row r="2792" spans="1:5">
      <c r="A2792" s="206">
        <v>1892</v>
      </c>
      <c r="B2792" s="206" t="s">
        <v>3212</v>
      </c>
      <c r="C2792" s="206" t="s">
        <v>409</v>
      </c>
      <c r="D2792" s="206" t="s">
        <v>410</v>
      </c>
      <c r="E2792" s="207">
        <v>1.84</v>
      </c>
    </row>
    <row r="2793" spans="1:5">
      <c r="A2793" s="206">
        <v>1907</v>
      </c>
      <c r="B2793" s="206" t="s">
        <v>3213</v>
      </c>
      <c r="C2793" s="206" t="s">
        <v>409</v>
      </c>
      <c r="D2793" s="206" t="s">
        <v>410</v>
      </c>
      <c r="E2793" s="207">
        <v>12.64</v>
      </c>
    </row>
    <row r="2794" spans="1:5">
      <c r="A2794" s="206">
        <v>1894</v>
      </c>
      <c r="B2794" s="206" t="s">
        <v>3214</v>
      </c>
      <c r="C2794" s="206" t="s">
        <v>409</v>
      </c>
      <c r="D2794" s="206" t="s">
        <v>410</v>
      </c>
      <c r="E2794" s="207">
        <v>5.68</v>
      </c>
    </row>
    <row r="2795" spans="1:5">
      <c r="A2795" s="206">
        <v>1891</v>
      </c>
      <c r="B2795" s="206" t="s">
        <v>3215</v>
      </c>
      <c r="C2795" s="206" t="s">
        <v>409</v>
      </c>
      <c r="D2795" s="206" t="s">
        <v>410</v>
      </c>
      <c r="E2795" s="207">
        <v>1.32</v>
      </c>
    </row>
    <row r="2796" spans="1:5">
      <c r="A2796" s="206">
        <v>1896</v>
      </c>
      <c r="B2796" s="206" t="s">
        <v>3216</v>
      </c>
      <c r="C2796" s="206" t="s">
        <v>409</v>
      </c>
      <c r="D2796" s="206" t="s">
        <v>410</v>
      </c>
      <c r="E2796" s="207">
        <v>16.97</v>
      </c>
    </row>
    <row r="2797" spans="1:5">
      <c r="A2797" s="206">
        <v>1895</v>
      </c>
      <c r="B2797" s="206" t="s">
        <v>3217</v>
      </c>
      <c r="C2797" s="206" t="s">
        <v>409</v>
      </c>
      <c r="D2797" s="206" t="s">
        <v>410</v>
      </c>
      <c r="E2797" s="207">
        <v>29.82</v>
      </c>
    </row>
    <row r="2798" spans="1:5">
      <c r="A2798" s="206">
        <v>2641</v>
      </c>
      <c r="B2798" s="206" t="s">
        <v>3218</v>
      </c>
      <c r="C2798" s="206" t="s">
        <v>409</v>
      </c>
      <c r="D2798" s="206" t="s">
        <v>410</v>
      </c>
      <c r="E2798" s="207">
        <v>28.11</v>
      </c>
    </row>
    <row r="2799" spans="1:5">
      <c r="A2799" s="206">
        <v>2636</v>
      </c>
      <c r="B2799" s="206" t="s">
        <v>3219</v>
      </c>
      <c r="C2799" s="206" t="s">
        <v>409</v>
      </c>
      <c r="D2799" s="206" t="s">
        <v>410</v>
      </c>
      <c r="E2799" s="207">
        <v>1.81</v>
      </c>
    </row>
    <row r="2800" spans="1:5">
      <c r="A2800" s="206">
        <v>2637</v>
      </c>
      <c r="B2800" s="206" t="s">
        <v>3220</v>
      </c>
      <c r="C2800" s="206" t="s">
        <v>409</v>
      </c>
      <c r="D2800" s="206" t="s">
        <v>410</v>
      </c>
      <c r="E2800" s="207">
        <v>1.92</v>
      </c>
    </row>
    <row r="2801" spans="1:5">
      <c r="A2801" s="206">
        <v>2638</v>
      </c>
      <c r="B2801" s="206" t="s">
        <v>3221</v>
      </c>
      <c r="C2801" s="206" t="s">
        <v>409</v>
      </c>
      <c r="D2801" s="206" t="s">
        <v>410</v>
      </c>
      <c r="E2801" s="207">
        <v>2.2400000000000002</v>
      </c>
    </row>
    <row r="2802" spans="1:5">
      <c r="A2802" s="206">
        <v>2639</v>
      </c>
      <c r="B2802" s="206" t="s">
        <v>3222</v>
      </c>
      <c r="C2802" s="206" t="s">
        <v>409</v>
      </c>
      <c r="D2802" s="206" t="s">
        <v>410</v>
      </c>
      <c r="E2802" s="207">
        <v>3.97</v>
      </c>
    </row>
    <row r="2803" spans="1:5">
      <c r="A2803" s="206">
        <v>2644</v>
      </c>
      <c r="B2803" s="206" t="s">
        <v>3223</v>
      </c>
      <c r="C2803" s="206" t="s">
        <v>409</v>
      </c>
      <c r="D2803" s="206" t="s">
        <v>410</v>
      </c>
      <c r="E2803" s="207">
        <v>5.75</v>
      </c>
    </row>
    <row r="2804" spans="1:5">
      <c r="A2804" s="206">
        <v>2643</v>
      </c>
      <c r="B2804" s="206" t="s">
        <v>3224</v>
      </c>
      <c r="C2804" s="206" t="s">
        <v>409</v>
      </c>
      <c r="D2804" s="206" t="s">
        <v>410</v>
      </c>
      <c r="E2804" s="207">
        <v>8.01</v>
      </c>
    </row>
    <row r="2805" spans="1:5">
      <c r="A2805" s="206">
        <v>2640</v>
      </c>
      <c r="B2805" s="206" t="s">
        <v>3225</v>
      </c>
      <c r="C2805" s="206" t="s">
        <v>409</v>
      </c>
      <c r="D2805" s="206" t="s">
        <v>410</v>
      </c>
      <c r="E2805" s="207">
        <v>11.7</v>
      </c>
    </row>
    <row r="2806" spans="1:5">
      <c r="A2806" s="206">
        <v>2642</v>
      </c>
      <c r="B2806" s="206" t="s">
        <v>3226</v>
      </c>
      <c r="C2806" s="206" t="s">
        <v>409</v>
      </c>
      <c r="D2806" s="206" t="s">
        <v>410</v>
      </c>
      <c r="E2806" s="207">
        <v>17.809999999999999</v>
      </c>
    </row>
    <row r="2807" spans="1:5">
      <c r="A2807" s="206">
        <v>39855</v>
      </c>
      <c r="B2807" s="206" t="s">
        <v>3227</v>
      </c>
      <c r="C2807" s="206" t="s">
        <v>409</v>
      </c>
      <c r="D2807" s="206" t="s">
        <v>412</v>
      </c>
      <c r="E2807" s="207">
        <v>2.84</v>
      </c>
    </row>
    <row r="2808" spans="1:5">
      <c r="A2808" s="206">
        <v>39856</v>
      </c>
      <c r="B2808" s="206" t="s">
        <v>3228</v>
      </c>
      <c r="C2808" s="206" t="s">
        <v>409</v>
      </c>
      <c r="D2808" s="206" t="s">
        <v>412</v>
      </c>
      <c r="E2808" s="207">
        <v>6.71</v>
      </c>
    </row>
    <row r="2809" spans="1:5">
      <c r="A2809" s="206">
        <v>39857</v>
      </c>
      <c r="B2809" s="206" t="s">
        <v>3229</v>
      </c>
      <c r="C2809" s="206" t="s">
        <v>409</v>
      </c>
      <c r="D2809" s="206" t="s">
        <v>412</v>
      </c>
      <c r="E2809" s="207">
        <v>10.85</v>
      </c>
    </row>
    <row r="2810" spans="1:5">
      <c r="A2810" s="206">
        <v>39858</v>
      </c>
      <c r="B2810" s="206" t="s">
        <v>3230</v>
      </c>
      <c r="C2810" s="206" t="s">
        <v>409</v>
      </c>
      <c r="D2810" s="206" t="s">
        <v>412</v>
      </c>
      <c r="E2810" s="207">
        <v>24.08</v>
      </c>
    </row>
    <row r="2811" spans="1:5">
      <c r="A2811" s="206">
        <v>39859</v>
      </c>
      <c r="B2811" s="206" t="s">
        <v>3231</v>
      </c>
      <c r="C2811" s="206" t="s">
        <v>409</v>
      </c>
      <c r="D2811" s="206" t="s">
        <v>412</v>
      </c>
      <c r="E2811" s="207">
        <v>37.119999999999997</v>
      </c>
    </row>
    <row r="2812" spans="1:5">
      <c r="A2812" s="206">
        <v>39860</v>
      </c>
      <c r="B2812" s="206" t="s">
        <v>3232</v>
      </c>
      <c r="C2812" s="206" t="s">
        <v>409</v>
      </c>
      <c r="D2812" s="206" t="s">
        <v>412</v>
      </c>
      <c r="E2812" s="207">
        <v>56.97</v>
      </c>
    </row>
    <row r="2813" spans="1:5">
      <c r="A2813" s="206">
        <v>39861</v>
      </c>
      <c r="B2813" s="206" t="s">
        <v>3233</v>
      </c>
      <c r="C2813" s="206" t="s">
        <v>409</v>
      </c>
      <c r="D2813" s="206" t="s">
        <v>412</v>
      </c>
      <c r="E2813" s="207">
        <v>162.66</v>
      </c>
    </row>
    <row r="2814" spans="1:5">
      <c r="A2814" s="206">
        <v>3867</v>
      </c>
      <c r="B2814" s="206" t="s">
        <v>3234</v>
      </c>
      <c r="C2814" s="206" t="s">
        <v>409</v>
      </c>
      <c r="D2814" s="206" t="s">
        <v>410</v>
      </c>
      <c r="E2814" s="207">
        <v>93.78</v>
      </c>
    </row>
    <row r="2815" spans="1:5">
      <c r="A2815" s="206">
        <v>3861</v>
      </c>
      <c r="B2815" s="206" t="s">
        <v>3235</v>
      </c>
      <c r="C2815" s="206" t="s">
        <v>409</v>
      </c>
      <c r="D2815" s="206" t="s">
        <v>410</v>
      </c>
      <c r="E2815" s="207">
        <v>0.97</v>
      </c>
    </row>
    <row r="2816" spans="1:5">
      <c r="A2816" s="206">
        <v>3904</v>
      </c>
      <c r="B2816" s="206" t="s">
        <v>3236</v>
      </c>
      <c r="C2816" s="206" t="s">
        <v>409</v>
      </c>
      <c r="D2816" s="206" t="s">
        <v>410</v>
      </c>
      <c r="E2816" s="207">
        <v>1.03</v>
      </c>
    </row>
    <row r="2817" spans="1:5">
      <c r="A2817" s="206">
        <v>3903</v>
      </c>
      <c r="B2817" s="206" t="s">
        <v>3237</v>
      </c>
      <c r="C2817" s="206" t="s">
        <v>409</v>
      </c>
      <c r="D2817" s="206" t="s">
        <v>410</v>
      </c>
      <c r="E2817" s="207">
        <v>2.52</v>
      </c>
    </row>
    <row r="2818" spans="1:5">
      <c r="A2818" s="206">
        <v>3862</v>
      </c>
      <c r="B2818" s="206" t="s">
        <v>3238</v>
      </c>
      <c r="C2818" s="206" t="s">
        <v>409</v>
      </c>
      <c r="D2818" s="206" t="s">
        <v>410</v>
      </c>
      <c r="E2818" s="207">
        <v>5.36</v>
      </c>
    </row>
    <row r="2819" spans="1:5">
      <c r="A2819" s="206">
        <v>3863</v>
      </c>
      <c r="B2819" s="206" t="s">
        <v>3239</v>
      </c>
      <c r="C2819" s="206" t="s">
        <v>409</v>
      </c>
      <c r="D2819" s="206" t="s">
        <v>410</v>
      </c>
      <c r="E2819" s="207">
        <v>5.49</v>
      </c>
    </row>
    <row r="2820" spans="1:5">
      <c r="A2820" s="206">
        <v>3864</v>
      </c>
      <c r="B2820" s="206" t="s">
        <v>3240</v>
      </c>
      <c r="C2820" s="206" t="s">
        <v>409</v>
      </c>
      <c r="D2820" s="206" t="s">
        <v>410</v>
      </c>
      <c r="E2820" s="207">
        <v>16.82</v>
      </c>
    </row>
    <row r="2821" spans="1:5">
      <c r="A2821" s="206">
        <v>3865</v>
      </c>
      <c r="B2821" s="206" t="s">
        <v>3241</v>
      </c>
      <c r="C2821" s="206" t="s">
        <v>409</v>
      </c>
      <c r="D2821" s="206" t="s">
        <v>410</v>
      </c>
      <c r="E2821" s="207">
        <v>24.6</v>
      </c>
    </row>
    <row r="2822" spans="1:5">
      <c r="A2822" s="206">
        <v>3866</v>
      </c>
      <c r="B2822" s="206" t="s">
        <v>3242</v>
      </c>
      <c r="C2822" s="206" t="s">
        <v>409</v>
      </c>
      <c r="D2822" s="206" t="s">
        <v>410</v>
      </c>
      <c r="E2822" s="207">
        <v>55.23</v>
      </c>
    </row>
    <row r="2823" spans="1:5">
      <c r="A2823" s="206">
        <v>3878</v>
      </c>
      <c r="B2823" s="206" t="s">
        <v>3243</v>
      </c>
      <c r="C2823" s="206" t="s">
        <v>409</v>
      </c>
      <c r="D2823" s="206" t="s">
        <v>410</v>
      </c>
      <c r="E2823" s="207">
        <v>15.06</v>
      </c>
    </row>
    <row r="2824" spans="1:5">
      <c r="A2824" s="206">
        <v>3883</v>
      </c>
      <c r="B2824" s="206" t="s">
        <v>3244</v>
      </c>
      <c r="C2824" s="206" t="s">
        <v>409</v>
      </c>
      <c r="D2824" s="206" t="s">
        <v>410</v>
      </c>
      <c r="E2824" s="207">
        <v>1.93</v>
      </c>
    </row>
    <row r="2825" spans="1:5">
      <c r="A2825" s="206">
        <v>3876</v>
      </c>
      <c r="B2825" s="206" t="s">
        <v>3245</v>
      </c>
      <c r="C2825" s="206" t="s">
        <v>409</v>
      </c>
      <c r="D2825" s="206" t="s">
        <v>410</v>
      </c>
      <c r="E2825" s="207">
        <v>5.99</v>
      </c>
    </row>
    <row r="2826" spans="1:5">
      <c r="A2826" s="206">
        <v>3884</v>
      </c>
      <c r="B2826" s="206" t="s">
        <v>3246</v>
      </c>
      <c r="C2826" s="206" t="s">
        <v>409</v>
      </c>
      <c r="D2826" s="206" t="s">
        <v>410</v>
      </c>
      <c r="E2826" s="207">
        <v>3.05</v>
      </c>
    </row>
    <row r="2827" spans="1:5">
      <c r="A2827" s="206">
        <v>12892</v>
      </c>
      <c r="B2827" s="206" t="s">
        <v>3247</v>
      </c>
      <c r="C2827" s="206" t="s">
        <v>835</v>
      </c>
      <c r="D2827" s="206" t="s">
        <v>410</v>
      </c>
      <c r="E2827" s="207">
        <v>14.31</v>
      </c>
    </row>
    <row r="2828" spans="1:5">
      <c r="A2828" s="206">
        <v>38447</v>
      </c>
      <c r="B2828" s="206" t="s">
        <v>3248</v>
      </c>
      <c r="C2828" s="206" t="s">
        <v>409</v>
      </c>
      <c r="D2828" s="206" t="s">
        <v>412</v>
      </c>
      <c r="E2828" s="207">
        <v>81.650000000000006</v>
      </c>
    </row>
    <row r="2829" spans="1:5">
      <c r="A2829" s="206">
        <v>36320</v>
      </c>
      <c r="B2829" s="206" t="s">
        <v>3249</v>
      </c>
      <c r="C2829" s="206" t="s">
        <v>409</v>
      </c>
      <c r="D2829" s="206" t="s">
        <v>412</v>
      </c>
      <c r="E2829" s="207">
        <v>2.19</v>
      </c>
    </row>
    <row r="2830" spans="1:5">
      <c r="A2830" s="206">
        <v>36324</v>
      </c>
      <c r="B2830" s="206" t="s">
        <v>3250</v>
      </c>
      <c r="C2830" s="206" t="s">
        <v>409</v>
      </c>
      <c r="D2830" s="206" t="s">
        <v>412</v>
      </c>
      <c r="E2830" s="207">
        <v>2</v>
      </c>
    </row>
    <row r="2831" spans="1:5">
      <c r="A2831" s="206">
        <v>38441</v>
      </c>
      <c r="B2831" s="206" t="s">
        <v>3251</v>
      </c>
      <c r="C2831" s="206" t="s">
        <v>409</v>
      </c>
      <c r="D2831" s="206" t="s">
        <v>412</v>
      </c>
      <c r="E2831" s="207">
        <v>3.59</v>
      </c>
    </row>
    <row r="2832" spans="1:5">
      <c r="A2832" s="206">
        <v>38442</v>
      </c>
      <c r="B2832" s="206" t="s">
        <v>3252</v>
      </c>
      <c r="C2832" s="206" t="s">
        <v>409</v>
      </c>
      <c r="D2832" s="206" t="s">
        <v>412</v>
      </c>
      <c r="E2832" s="207">
        <v>10.199999999999999</v>
      </c>
    </row>
    <row r="2833" spans="1:5">
      <c r="A2833" s="206">
        <v>38443</v>
      </c>
      <c r="B2833" s="206" t="s">
        <v>3253</v>
      </c>
      <c r="C2833" s="206" t="s">
        <v>409</v>
      </c>
      <c r="D2833" s="206" t="s">
        <v>412</v>
      </c>
      <c r="E2833" s="207">
        <v>12.38</v>
      </c>
    </row>
    <row r="2834" spans="1:5">
      <c r="A2834" s="206">
        <v>38444</v>
      </c>
      <c r="B2834" s="206" t="s">
        <v>3254</v>
      </c>
      <c r="C2834" s="206" t="s">
        <v>409</v>
      </c>
      <c r="D2834" s="206" t="s">
        <v>412</v>
      </c>
      <c r="E2834" s="207">
        <v>20.79</v>
      </c>
    </row>
    <row r="2835" spans="1:5">
      <c r="A2835" s="206">
        <v>38445</v>
      </c>
      <c r="B2835" s="206" t="s">
        <v>3255</v>
      </c>
      <c r="C2835" s="206" t="s">
        <v>409</v>
      </c>
      <c r="D2835" s="206" t="s">
        <v>412</v>
      </c>
      <c r="E2835" s="207">
        <v>38.54</v>
      </c>
    </row>
    <row r="2836" spans="1:5">
      <c r="A2836" s="206">
        <v>38446</v>
      </c>
      <c r="B2836" s="206" t="s">
        <v>3256</v>
      </c>
      <c r="C2836" s="206" t="s">
        <v>409</v>
      </c>
      <c r="D2836" s="206" t="s">
        <v>412</v>
      </c>
      <c r="E2836" s="207">
        <v>63.08</v>
      </c>
    </row>
    <row r="2837" spans="1:5">
      <c r="A2837" s="206">
        <v>3837</v>
      </c>
      <c r="B2837" s="206" t="s">
        <v>3257</v>
      </c>
      <c r="C2837" s="206" t="s">
        <v>409</v>
      </c>
      <c r="D2837" s="206" t="s">
        <v>412</v>
      </c>
      <c r="E2837" s="207">
        <v>41.78</v>
      </c>
    </row>
    <row r="2838" spans="1:5">
      <c r="A2838" s="206">
        <v>3845</v>
      </c>
      <c r="B2838" s="206" t="s">
        <v>3258</v>
      </c>
      <c r="C2838" s="206" t="s">
        <v>409</v>
      </c>
      <c r="D2838" s="206" t="s">
        <v>412</v>
      </c>
      <c r="E2838" s="207">
        <v>15.26</v>
      </c>
    </row>
    <row r="2839" spans="1:5">
      <c r="A2839" s="206">
        <v>11045</v>
      </c>
      <c r="B2839" s="206" t="s">
        <v>3259</v>
      </c>
      <c r="C2839" s="206" t="s">
        <v>409</v>
      </c>
      <c r="D2839" s="206" t="s">
        <v>412</v>
      </c>
      <c r="E2839" s="207">
        <v>29.44</v>
      </c>
    </row>
    <row r="2840" spans="1:5">
      <c r="A2840" s="206">
        <v>20170</v>
      </c>
      <c r="B2840" s="206" t="s">
        <v>3260</v>
      </c>
      <c r="C2840" s="206" t="s">
        <v>409</v>
      </c>
      <c r="D2840" s="206" t="s">
        <v>410</v>
      </c>
      <c r="E2840" s="207">
        <v>15.16</v>
      </c>
    </row>
    <row r="2841" spans="1:5">
      <c r="A2841" s="206">
        <v>20171</v>
      </c>
      <c r="B2841" s="206" t="s">
        <v>3261</v>
      </c>
      <c r="C2841" s="206" t="s">
        <v>409</v>
      </c>
      <c r="D2841" s="206" t="s">
        <v>410</v>
      </c>
      <c r="E2841" s="207">
        <v>43.73</v>
      </c>
    </row>
    <row r="2842" spans="1:5">
      <c r="A2842" s="206">
        <v>20167</v>
      </c>
      <c r="B2842" s="206" t="s">
        <v>3262</v>
      </c>
      <c r="C2842" s="206" t="s">
        <v>409</v>
      </c>
      <c r="D2842" s="206" t="s">
        <v>410</v>
      </c>
      <c r="E2842" s="207">
        <v>5.5</v>
      </c>
    </row>
    <row r="2843" spans="1:5">
      <c r="A2843" s="206">
        <v>20168</v>
      </c>
      <c r="B2843" s="206" t="s">
        <v>3263</v>
      </c>
      <c r="C2843" s="206" t="s">
        <v>409</v>
      </c>
      <c r="D2843" s="206" t="s">
        <v>410</v>
      </c>
      <c r="E2843" s="207">
        <v>11.32</v>
      </c>
    </row>
    <row r="2844" spans="1:5">
      <c r="A2844" s="206">
        <v>20169</v>
      </c>
      <c r="B2844" s="206" t="s">
        <v>3264</v>
      </c>
      <c r="C2844" s="206" t="s">
        <v>409</v>
      </c>
      <c r="D2844" s="206" t="s">
        <v>410</v>
      </c>
      <c r="E2844" s="207">
        <v>13.21</v>
      </c>
    </row>
    <row r="2845" spans="1:5">
      <c r="A2845" s="206">
        <v>3899</v>
      </c>
      <c r="B2845" s="206" t="s">
        <v>3265</v>
      </c>
      <c r="C2845" s="206" t="s">
        <v>409</v>
      </c>
      <c r="D2845" s="206" t="s">
        <v>410</v>
      </c>
      <c r="E2845" s="207">
        <v>7.32</v>
      </c>
    </row>
    <row r="2846" spans="1:5">
      <c r="A2846" s="206">
        <v>38676</v>
      </c>
      <c r="B2846" s="206" t="s">
        <v>3266</v>
      </c>
      <c r="C2846" s="206" t="s">
        <v>409</v>
      </c>
      <c r="D2846" s="206" t="s">
        <v>410</v>
      </c>
      <c r="E2846" s="207">
        <v>36.64</v>
      </c>
    </row>
    <row r="2847" spans="1:5">
      <c r="A2847" s="206">
        <v>3897</v>
      </c>
      <c r="B2847" s="206" t="s">
        <v>3267</v>
      </c>
      <c r="C2847" s="206" t="s">
        <v>409</v>
      </c>
      <c r="D2847" s="206" t="s">
        <v>410</v>
      </c>
      <c r="E2847" s="207">
        <v>1.79</v>
      </c>
    </row>
    <row r="2848" spans="1:5">
      <c r="A2848" s="206">
        <v>3875</v>
      </c>
      <c r="B2848" s="206" t="s">
        <v>3268</v>
      </c>
      <c r="C2848" s="206" t="s">
        <v>409</v>
      </c>
      <c r="D2848" s="206" t="s">
        <v>410</v>
      </c>
      <c r="E2848" s="207">
        <v>3.69</v>
      </c>
    </row>
    <row r="2849" spans="1:5">
      <c r="A2849" s="206">
        <v>3898</v>
      </c>
      <c r="B2849" s="206" t="s">
        <v>3269</v>
      </c>
      <c r="C2849" s="206" t="s">
        <v>409</v>
      </c>
      <c r="D2849" s="206" t="s">
        <v>410</v>
      </c>
      <c r="E2849" s="207">
        <v>7.49</v>
      </c>
    </row>
    <row r="2850" spans="1:5">
      <c r="A2850" s="206">
        <v>3855</v>
      </c>
      <c r="B2850" s="206" t="s">
        <v>3270</v>
      </c>
      <c r="C2850" s="206" t="s">
        <v>409</v>
      </c>
      <c r="D2850" s="206" t="s">
        <v>410</v>
      </c>
      <c r="E2850" s="207">
        <v>6.5</v>
      </c>
    </row>
    <row r="2851" spans="1:5">
      <c r="A2851" s="206">
        <v>3874</v>
      </c>
      <c r="B2851" s="206" t="s">
        <v>3271</v>
      </c>
      <c r="C2851" s="206" t="s">
        <v>409</v>
      </c>
      <c r="D2851" s="206" t="s">
        <v>410</v>
      </c>
      <c r="E2851" s="207">
        <v>7.54</v>
      </c>
    </row>
    <row r="2852" spans="1:5">
      <c r="A2852" s="206">
        <v>3870</v>
      </c>
      <c r="B2852" s="206" t="s">
        <v>3272</v>
      </c>
      <c r="C2852" s="206" t="s">
        <v>409</v>
      </c>
      <c r="D2852" s="206" t="s">
        <v>410</v>
      </c>
      <c r="E2852" s="207">
        <v>8.27</v>
      </c>
    </row>
    <row r="2853" spans="1:5">
      <c r="A2853" s="206">
        <v>38678</v>
      </c>
      <c r="B2853" s="206" t="s">
        <v>3273</v>
      </c>
      <c r="C2853" s="206" t="s">
        <v>409</v>
      </c>
      <c r="D2853" s="206" t="s">
        <v>410</v>
      </c>
      <c r="E2853" s="207">
        <v>21.88</v>
      </c>
    </row>
    <row r="2854" spans="1:5">
      <c r="A2854" s="206">
        <v>3859</v>
      </c>
      <c r="B2854" s="206" t="s">
        <v>3274</v>
      </c>
      <c r="C2854" s="206" t="s">
        <v>409</v>
      </c>
      <c r="D2854" s="206" t="s">
        <v>410</v>
      </c>
      <c r="E2854" s="207">
        <v>1.67</v>
      </c>
    </row>
    <row r="2855" spans="1:5">
      <c r="A2855" s="206">
        <v>3856</v>
      </c>
      <c r="B2855" s="206" t="s">
        <v>3275</v>
      </c>
      <c r="C2855" s="206" t="s">
        <v>409</v>
      </c>
      <c r="D2855" s="206" t="s">
        <v>410</v>
      </c>
      <c r="E2855" s="207">
        <v>2.31</v>
      </c>
    </row>
    <row r="2856" spans="1:5">
      <c r="A2856" s="206">
        <v>3906</v>
      </c>
      <c r="B2856" s="206" t="s">
        <v>3276</v>
      </c>
      <c r="C2856" s="206" t="s">
        <v>409</v>
      </c>
      <c r="D2856" s="206" t="s">
        <v>410</v>
      </c>
      <c r="E2856" s="207">
        <v>1.91</v>
      </c>
    </row>
    <row r="2857" spans="1:5">
      <c r="A2857" s="206">
        <v>3860</v>
      </c>
      <c r="B2857" s="206" t="s">
        <v>3277</v>
      </c>
      <c r="C2857" s="206" t="s">
        <v>409</v>
      </c>
      <c r="D2857" s="206" t="s">
        <v>410</v>
      </c>
      <c r="E2857" s="207">
        <v>5.67</v>
      </c>
    </row>
    <row r="2858" spans="1:5">
      <c r="A2858" s="206">
        <v>3905</v>
      </c>
      <c r="B2858" s="206" t="s">
        <v>3278</v>
      </c>
      <c r="C2858" s="206" t="s">
        <v>409</v>
      </c>
      <c r="D2858" s="206" t="s">
        <v>410</v>
      </c>
      <c r="E2858" s="207">
        <v>13</v>
      </c>
    </row>
    <row r="2859" spans="1:5">
      <c r="A2859" s="206">
        <v>3871</v>
      </c>
      <c r="B2859" s="206" t="s">
        <v>3279</v>
      </c>
      <c r="C2859" s="206" t="s">
        <v>409</v>
      </c>
      <c r="D2859" s="206" t="s">
        <v>410</v>
      </c>
      <c r="E2859" s="207">
        <v>23.01</v>
      </c>
    </row>
    <row r="2860" spans="1:5">
      <c r="A2860" s="206">
        <v>39292</v>
      </c>
      <c r="B2860" s="206" t="s">
        <v>3280</v>
      </c>
      <c r="C2860" s="206" t="s">
        <v>409</v>
      </c>
      <c r="D2860" s="206" t="s">
        <v>412</v>
      </c>
      <c r="E2860" s="207">
        <v>7.58</v>
      </c>
    </row>
    <row r="2861" spans="1:5">
      <c r="A2861" s="206">
        <v>39293</v>
      </c>
      <c r="B2861" s="206" t="s">
        <v>3281</v>
      </c>
      <c r="C2861" s="206" t="s">
        <v>409</v>
      </c>
      <c r="D2861" s="206" t="s">
        <v>412</v>
      </c>
      <c r="E2861" s="207">
        <v>11.78</v>
      </c>
    </row>
    <row r="2862" spans="1:5">
      <c r="A2862" s="206">
        <v>39294</v>
      </c>
      <c r="B2862" s="206" t="s">
        <v>3282</v>
      </c>
      <c r="C2862" s="206" t="s">
        <v>409</v>
      </c>
      <c r="D2862" s="206" t="s">
        <v>412</v>
      </c>
      <c r="E2862" s="207">
        <v>12.59</v>
      </c>
    </row>
    <row r="2863" spans="1:5">
      <c r="A2863" s="206">
        <v>39295</v>
      </c>
      <c r="B2863" s="206" t="s">
        <v>3283</v>
      </c>
      <c r="C2863" s="206" t="s">
        <v>409</v>
      </c>
      <c r="D2863" s="206" t="s">
        <v>412</v>
      </c>
      <c r="E2863" s="207">
        <v>17.32</v>
      </c>
    </row>
    <row r="2864" spans="1:5">
      <c r="A2864" s="206">
        <v>39312</v>
      </c>
      <c r="B2864" s="206" t="s">
        <v>3284</v>
      </c>
      <c r="C2864" s="206" t="s">
        <v>409</v>
      </c>
      <c r="D2864" s="206" t="s">
        <v>412</v>
      </c>
      <c r="E2864" s="207">
        <v>11.62</v>
      </c>
    </row>
    <row r="2865" spans="1:5">
      <c r="A2865" s="206">
        <v>39313</v>
      </c>
      <c r="B2865" s="206" t="s">
        <v>3285</v>
      </c>
      <c r="C2865" s="206" t="s">
        <v>409</v>
      </c>
      <c r="D2865" s="206" t="s">
        <v>412</v>
      </c>
      <c r="E2865" s="207">
        <v>15.61</v>
      </c>
    </row>
    <row r="2866" spans="1:5">
      <c r="A2866" s="206">
        <v>39314</v>
      </c>
      <c r="B2866" s="206" t="s">
        <v>3286</v>
      </c>
      <c r="C2866" s="206" t="s">
        <v>409</v>
      </c>
      <c r="D2866" s="206" t="s">
        <v>412</v>
      </c>
      <c r="E2866" s="207">
        <v>22.97</v>
      </c>
    </row>
    <row r="2867" spans="1:5">
      <c r="A2867" s="206">
        <v>39296</v>
      </c>
      <c r="B2867" s="206" t="s">
        <v>3287</v>
      </c>
      <c r="C2867" s="206" t="s">
        <v>409</v>
      </c>
      <c r="D2867" s="206" t="s">
        <v>412</v>
      </c>
      <c r="E2867" s="207">
        <v>6.91</v>
      </c>
    </row>
    <row r="2868" spans="1:5">
      <c r="A2868" s="206">
        <v>39297</v>
      </c>
      <c r="B2868" s="206" t="s">
        <v>3288</v>
      </c>
      <c r="C2868" s="206" t="s">
        <v>409</v>
      </c>
      <c r="D2868" s="206" t="s">
        <v>412</v>
      </c>
      <c r="E2868" s="207">
        <v>9.3699999999999992</v>
      </c>
    </row>
    <row r="2869" spans="1:5">
      <c r="A2869" s="206">
        <v>39298</v>
      </c>
      <c r="B2869" s="206" t="s">
        <v>3289</v>
      </c>
      <c r="C2869" s="206" t="s">
        <v>409</v>
      </c>
      <c r="D2869" s="206" t="s">
        <v>412</v>
      </c>
      <c r="E2869" s="207">
        <v>17.989999999999998</v>
      </c>
    </row>
    <row r="2870" spans="1:5">
      <c r="A2870" s="206">
        <v>39299</v>
      </c>
      <c r="B2870" s="206" t="s">
        <v>3290</v>
      </c>
      <c r="C2870" s="206" t="s">
        <v>409</v>
      </c>
      <c r="D2870" s="206" t="s">
        <v>412</v>
      </c>
      <c r="E2870" s="207">
        <v>21.32</v>
      </c>
    </row>
    <row r="2871" spans="1:5">
      <c r="A2871" s="206">
        <v>39308</v>
      </c>
      <c r="B2871" s="206" t="s">
        <v>3291</v>
      </c>
      <c r="C2871" s="206" t="s">
        <v>409</v>
      </c>
      <c r="D2871" s="206" t="s">
        <v>412</v>
      </c>
      <c r="E2871" s="207">
        <v>5.76</v>
      </c>
    </row>
    <row r="2872" spans="1:5">
      <c r="A2872" s="206">
        <v>39309</v>
      </c>
      <c r="B2872" s="206" t="s">
        <v>3292</v>
      </c>
      <c r="C2872" s="206" t="s">
        <v>409</v>
      </c>
      <c r="D2872" s="206" t="s">
        <v>412</v>
      </c>
      <c r="E2872" s="207">
        <v>6.57</v>
      </c>
    </row>
    <row r="2873" spans="1:5">
      <c r="A2873" s="206">
        <v>39310</v>
      </c>
      <c r="B2873" s="206" t="s">
        <v>3293</v>
      </c>
      <c r="C2873" s="206" t="s">
        <v>409</v>
      </c>
      <c r="D2873" s="206" t="s">
        <v>412</v>
      </c>
      <c r="E2873" s="207">
        <v>12.27</v>
      </c>
    </row>
    <row r="2874" spans="1:5">
      <c r="A2874" s="206">
        <v>39311</v>
      </c>
      <c r="B2874" s="206" t="s">
        <v>3294</v>
      </c>
      <c r="C2874" s="206" t="s">
        <v>409</v>
      </c>
      <c r="D2874" s="206" t="s">
        <v>412</v>
      </c>
      <c r="E2874" s="207">
        <v>17.37</v>
      </c>
    </row>
    <row r="2875" spans="1:5">
      <c r="A2875" s="206">
        <v>37429</v>
      </c>
      <c r="B2875" s="206" t="s">
        <v>3295</v>
      </c>
      <c r="C2875" s="206" t="s">
        <v>409</v>
      </c>
      <c r="D2875" s="206" t="s">
        <v>412</v>
      </c>
      <c r="E2875" s="208">
        <v>2794.13</v>
      </c>
    </row>
    <row r="2876" spans="1:5">
      <c r="A2876" s="206">
        <v>37426</v>
      </c>
      <c r="B2876" s="206" t="s">
        <v>3296</v>
      </c>
      <c r="C2876" s="206" t="s">
        <v>409</v>
      </c>
      <c r="D2876" s="206" t="s">
        <v>412</v>
      </c>
      <c r="E2876" s="207">
        <v>26.88</v>
      </c>
    </row>
    <row r="2877" spans="1:5">
      <c r="A2877" s="206">
        <v>37427</v>
      </c>
      <c r="B2877" s="206" t="s">
        <v>3297</v>
      </c>
      <c r="C2877" s="206" t="s">
        <v>409</v>
      </c>
      <c r="D2877" s="206" t="s">
        <v>412</v>
      </c>
      <c r="E2877" s="207">
        <v>64.11</v>
      </c>
    </row>
    <row r="2878" spans="1:5">
      <c r="A2878" s="206">
        <v>37424</v>
      </c>
      <c r="B2878" s="206" t="s">
        <v>3298</v>
      </c>
      <c r="C2878" s="206" t="s">
        <v>409</v>
      </c>
      <c r="D2878" s="206" t="s">
        <v>412</v>
      </c>
      <c r="E2878" s="207">
        <v>12.35</v>
      </c>
    </row>
    <row r="2879" spans="1:5">
      <c r="A2879" s="206">
        <v>37428</v>
      </c>
      <c r="B2879" s="206" t="s">
        <v>3299</v>
      </c>
      <c r="C2879" s="206" t="s">
        <v>409</v>
      </c>
      <c r="D2879" s="206" t="s">
        <v>412</v>
      </c>
      <c r="E2879" s="207">
        <v>220.95</v>
      </c>
    </row>
    <row r="2880" spans="1:5">
      <c r="A2880" s="206">
        <v>37425</v>
      </c>
      <c r="B2880" s="206" t="s">
        <v>3300</v>
      </c>
      <c r="C2880" s="206" t="s">
        <v>409</v>
      </c>
      <c r="D2880" s="206" t="s">
        <v>412</v>
      </c>
      <c r="E2880" s="207">
        <v>13.31</v>
      </c>
    </row>
    <row r="2881" spans="1:5">
      <c r="A2881" s="206">
        <v>11519</v>
      </c>
      <c r="B2881" s="206" t="s">
        <v>3301</v>
      </c>
      <c r="C2881" s="206" t="s">
        <v>835</v>
      </c>
      <c r="D2881" s="206" t="s">
        <v>410</v>
      </c>
      <c r="E2881" s="207">
        <v>59.41</v>
      </c>
    </row>
    <row r="2882" spans="1:5">
      <c r="A2882" s="206">
        <v>11520</v>
      </c>
      <c r="B2882" s="206" t="s">
        <v>3302</v>
      </c>
      <c r="C2882" s="206" t="s">
        <v>835</v>
      </c>
      <c r="D2882" s="206" t="s">
        <v>410</v>
      </c>
      <c r="E2882" s="207">
        <v>27.47</v>
      </c>
    </row>
    <row r="2883" spans="1:5">
      <c r="A2883" s="206">
        <v>11518</v>
      </c>
      <c r="B2883" s="206" t="s">
        <v>3303</v>
      </c>
      <c r="C2883" s="206" t="s">
        <v>835</v>
      </c>
      <c r="D2883" s="206" t="s">
        <v>410</v>
      </c>
      <c r="E2883" s="207">
        <v>99.88</v>
      </c>
    </row>
    <row r="2884" spans="1:5">
      <c r="A2884" s="206">
        <v>38473</v>
      </c>
      <c r="B2884" s="206" t="s">
        <v>3304</v>
      </c>
      <c r="C2884" s="206" t="s">
        <v>409</v>
      </c>
      <c r="D2884" s="206" t="s">
        <v>410</v>
      </c>
      <c r="E2884" s="207">
        <v>135.94999999999999</v>
      </c>
    </row>
    <row r="2885" spans="1:5">
      <c r="A2885" s="206">
        <v>4244</v>
      </c>
      <c r="B2885" s="206" t="s">
        <v>3305</v>
      </c>
      <c r="C2885" s="206" t="s">
        <v>560</v>
      </c>
      <c r="D2885" s="206" t="s">
        <v>410</v>
      </c>
      <c r="E2885" s="207">
        <v>15.87</v>
      </c>
    </row>
    <row r="2886" spans="1:5">
      <c r="A2886" s="206">
        <v>40977</v>
      </c>
      <c r="B2886" s="206" t="s">
        <v>3306</v>
      </c>
      <c r="C2886" s="206" t="s">
        <v>562</v>
      </c>
      <c r="D2886" s="206" t="s">
        <v>410</v>
      </c>
      <c r="E2886" s="208">
        <v>2798.98</v>
      </c>
    </row>
    <row r="2887" spans="1:5">
      <c r="A2887" s="206">
        <v>4115</v>
      </c>
      <c r="B2887" s="206" t="s">
        <v>3307</v>
      </c>
      <c r="C2887" s="206" t="s">
        <v>456</v>
      </c>
      <c r="D2887" s="206" t="s">
        <v>410</v>
      </c>
      <c r="E2887" s="207">
        <v>35.26</v>
      </c>
    </row>
    <row r="2888" spans="1:5">
      <c r="A2888" s="206">
        <v>4119</v>
      </c>
      <c r="B2888" s="206" t="s">
        <v>3308</v>
      </c>
      <c r="C2888" s="206" t="s">
        <v>456</v>
      </c>
      <c r="D2888" s="206" t="s">
        <v>410</v>
      </c>
      <c r="E2888" s="207">
        <v>71.22</v>
      </c>
    </row>
    <row r="2889" spans="1:5">
      <c r="A2889" s="206">
        <v>2794</v>
      </c>
      <c r="B2889" s="206" t="s">
        <v>3309</v>
      </c>
      <c r="C2889" s="206" t="s">
        <v>456</v>
      </c>
      <c r="D2889" s="206" t="s">
        <v>410</v>
      </c>
      <c r="E2889" s="207">
        <v>188.93</v>
      </c>
    </row>
    <row r="2890" spans="1:5">
      <c r="A2890" s="206">
        <v>2788</v>
      </c>
      <c r="B2890" s="206" t="s">
        <v>3310</v>
      </c>
      <c r="C2890" s="206" t="s">
        <v>456</v>
      </c>
      <c r="D2890" s="206" t="s">
        <v>410</v>
      </c>
      <c r="E2890" s="207">
        <v>275.24</v>
      </c>
    </row>
    <row r="2891" spans="1:5">
      <c r="A2891" s="206">
        <v>4006</v>
      </c>
      <c r="B2891" s="206" t="s">
        <v>3311</v>
      </c>
      <c r="C2891" s="206" t="s">
        <v>558</v>
      </c>
      <c r="D2891" s="206" t="s">
        <v>410</v>
      </c>
      <c r="E2891" s="208">
        <v>2518.0100000000002</v>
      </c>
    </row>
    <row r="2892" spans="1:5">
      <c r="A2892" s="206">
        <v>36151</v>
      </c>
      <c r="B2892" s="206" t="s">
        <v>3312</v>
      </c>
      <c r="C2892" s="206" t="s">
        <v>409</v>
      </c>
      <c r="D2892" s="206" t="s">
        <v>410</v>
      </c>
      <c r="E2892" s="207">
        <v>31.8</v>
      </c>
    </row>
    <row r="2893" spans="1:5">
      <c r="A2893" s="206">
        <v>37457</v>
      </c>
      <c r="B2893" s="206" t="s">
        <v>3313</v>
      </c>
      <c r="C2893" s="206" t="s">
        <v>456</v>
      </c>
      <c r="D2893" s="206" t="s">
        <v>410</v>
      </c>
      <c r="E2893" s="207">
        <v>3.29</v>
      </c>
    </row>
    <row r="2894" spans="1:5">
      <c r="A2894" s="206">
        <v>37456</v>
      </c>
      <c r="B2894" s="206" t="s">
        <v>3314</v>
      </c>
      <c r="C2894" s="206" t="s">
        <v>456</v>
      </c>
      <c r="D2894" s="206" t="s">
        <v>410</v>
      </c>
      <c r="E2894" s="207">
        <v>1.74</v>
      </c>
    </row>
    <row r="2895" spans="1:5">
      <c r="A2895" s="206">
        <v>37461</v>
      </c>
      <c r="B2895" s="206" t="s">
        <v>3315</v>
      </c>
      <c r="C2895" s="206" t="s">
        <v>456</v>
      </c>
      <c r="D2895" s="206" t="s">
        <v>410</v>
      </c>
      <c r="E2895" s="207">
        <v>12.24</v>
      </c>
    </row>
    <row r="2896" spans="1:5">
      <c r="A2896" s="206">
        <v>37460</v>
      </c>
      <c r="B2896" s="206" t="s">
        <v>3316</v>
      </c>
      <c r="C2896" s="206" t="s">
        <v>456</v>
      </c>
      <c r="D2896" s="206" t="s">
        <v>410</v>
      </c>
      <c r="E2896" s="207">
        <v>16.72</v>
      </c>
    </row>
    <row r="2897" spans="1:5">
      <c r="A2897" s="206">
        <v>37458</v>
      </c>
      <c r="B2897" s="206" t="s">
        <v>3317</v>
      </c>
      <c r="C2897" s="206" t="s">
        <v>456</v>
      </c>
      <c r="D2897" s="206" t="s">
        <v>417</v>
      </c>
      <c r="E2897" s="207">
        <v>4.9000000000000004</v>
      </c>
    </row>
    <row r="2898" spans="1:5">
      <c r="A2898" s="206">
        <v>37454</v>
      </c>
      <c r="B2898" s="206" t="s">
        <v>3318</v>
      </c>
      <c r="C2898" s="206" t="s">
        <v>456</v>
      </c>
      <c r="D2898" s="206" t="s">
        <v>410</v>
      </c>
      <c r="E2898" s="207">
        <v>1.28</v>
      </c>
    </row>
    <row r="2899" spans="1:5">
      <c r="A2899" s="206">
        <v>37455</v>
      </c>
      <c r="B2899" s="206" t="s">
        <v>3319</v>
      </c>
      <c r="C2899" s="206" t="s">
        <v>456</v>
      </c>
      <c r="D2899" s="206" t="s">
        <v>410</v>
      </c>
      <c r="E2899" s="207">
        <v>2.16</v>
      </c>
    </row>
    <row r="2900" spans="1:5">
      <c r="A2900" s="206">
        <v>37459</v>
      </c>
      <c r="B2900" s="206" t="s">
        <v>3320</v>
      </c>
      <c r="C2900" s="206" t="s">
        <v>456</v>
      </c>
      <c r="D2900" s="206" t="s">
        <v>410</v>
      </c>
      <c r="E2900" s="207">
        <v>6.88</v>
      </c>
    </row>
    <row r="2901" spans="1:5">
      <c r="A2901" s="206">
        <v>21029</v>
      </c>
      <c r="B2901" s="206" t="s">
        <v>3321</v>
      </c>
      <c r="C2901" s="206" t="s">
        <v>409</v>
      </c>
      <c r="D2901" s="206" t="s">
        <v>417</v>
      </c>
      <c r="E2901" s="207">
        <v>407.04</v>
      </c>
    </row>
    <row r="2902" spans="1:5">
      <c r="A2902" s="206">
        <v>21030</v>
      </c>
      <c r="B2902" s="206" t="s">
        <v>3322</v>
      </c>
      <c r="C2902" s="206" t="s">
        <v>409</v>
      </c>
      <c r="D2902" s="206" t="s">
        <v>410</v>
      </c>
      <c r="E2902" s="207">
        <v>501.74</v>
      </c>
    </row>
    <row r="2903" spans="1:5">
      <c r="A2903" s="206">
        <v>21031</v>
      </c>
      <c r="B2903" s="206" t="s">
        <v>3323</v>
      </c>
      <c r="C2903" s="206" t="s">
        <v>409</v>
      </c>
      <c r="D2903" s="206" t="s">
        <v>410</v>
      </c>
      <c r="E2903" s="207">
        <v>624.66</v>
      </c>
    </row>
    <row r="2904" spans="1:5">
      <c r="A2904" s="206">
        <v>21032</v>
      </c>
      <c r="B2904" s="206" t="s">
        <v>3324</v>
      </c>
      <c r="C2904" s="206" t="s">
        <v>409</v>
      </c>
      <c r="D2904" s="206" t="s">
        <v>410</v>
      </c>
      <c r="E2904" s="207">
        <v>666.98</v>
      </c>
    </row>
    <row r="2905" spans="1:5">
      <c r="A2905" s="206">
        <v>37527</v>
      </c>
      <c r="B2905" s="206" t="s">
        <v>3325</v>
      </c>
      <c r="C2905" s="206" t="s">
        <v>409</v>
      </c>
      <c r="D2905" s="206" t="s">
        <v>410</v>
      </c>
      <c r="E2905" s="207">
        <v>602.49</v>
      </c>
    </row>
    <row r="2906" spans="1:5">
      <c r="A2906" s="206">
        <v>37528</v>
      </c>
      <c r="B2906" s="206" t="s">
        <v>3326</v>
      </c>
      <c r="C2906" s="206" t="s">
        <v>409</v>
      </c>
      <c r="D2906" s="206" t="s">
        <v>410</v>
      </c>
      <c r="E2906" s="207">
        <v>718.36</v>
      </c>
    </row>
    <row r="2907" spans="1:5">
      <c r="A2907" s="206">
        <v>37529</v>
      </c>
      <c r="B2907" s="206" t="s">
        <v>3327</v>
      </c>
      <c r="C2907" s="206" t="s">
        <v>409</v>
      </c>
      <c r="D2907" s="206" t="s">
        <v>410</v>
      </c>
      <c r="E2907" s="207">
        <v>725.41</v>
      </c>
    </row>
    <row r="2908" spans="1:5">
      <c r="A2908" s="206">
        <v>37530</v>
      </c>
      <c r="B2908" s="206" t="s">
        <v>3328</v>
      </c>
      <c r="C2908" s="206" t="s">
        <v>409</v>
      </c>
      <c r="D2908" s="206" t="s">
        <v>410</v>
      </c>
      <c r="E2908" s="207">
        <v>947.07</v>
      </c>
    </row>
    <row r="2909" spans="1:5">
      <c r="A2909" s="206">
        <v>21034</v>
      </c>
      <c r="B2909" s="206" t="s">
        <v>3329</v>
      </c>
      <c r="C2909" s="206" t="s">
        <v>409</v>
      </c>
      <c r="D2909" s="206" t="s">
        <v>410</v>
      </c>
      <c r="E2909" s="207">
        <v>808.03</v>
      </c>
    </row>
    <row r="2910" spans="1:5">
      <c r="A2910" s="206">
        <v>37531</v>
      </c>
      <c r="B2910" s="206" t="s">
        <v>3330</v>
      </c>
      <c r="C2910" s="206" t="s">
        <v>409</v>
      </c>
      <c r="D2910" s="206" t="s">
        <v>410</v>
      </c>
      <c r="E2910" s="208">
        <v>1017.6</v>
      </c>
    </row>
    <row r="2911" spans="1:5">
      <c r="A2911" s="206">
        <v>21036</v>
      </c>
      <c r="B2911" s="206" t="s">
        <v>3331</v>
      </c>
      <c r="C2911" s="206" t="s">
        <v>409</v>
      </c>
      <c r="D2911" s="206" t="s">
        <v>410</v>
      </c>
      <c r="E2911" s="208">
        <v>1237.24</v>
      </c>
    </row>
    <row r="2912" spans="1:5">
      <c r="A2912" s="206">
        <v>21037</v>
      </c>
      <c r="B2912" s="206" t="s">
        <v>3332</v>
      </c>
      <c r="C2912" s="206" t="s">
        <v>409</v>
      </c>
      <c r="D2912" s="206" t="s">
        <v>410</v>
      </c>
      <c r="E2912" s="208">
        <v>1410.53</v>
      </c>
    </row>
    <row r="2913" spans="1:5">
      <c r="A2913" s="206">
        <v>20185</v>
      </c>
      <c r="B2913" s="206" t="s">
        <v>3333</v>
      </c>
      <c r="C2913" s="206" t="s">
        <v>456</v>
      </c>
      <c r="D2913" s="206" t="s">
        <v>410</v>
      </c>
      <c r="E2913" s="207">
        <v>19.899999999999999</v>
      </c>
    </row>
    <row r="2914" spans="1:5">
      <c r="A2914" s="206">
        <v>20260</v>
      </c>
      <c r="B2914" s="206" t="s">
        <v>3334</v>
      </c>
      <c r="C2914" s="206" t="s">
        <v>409</v>
      </c>
      <c r="D2914" s="206" t="s">
        <v>410</v>
      </c>
      <c r="E2914" s="207">
        <v>16</v>
      </c>
    </row>
    <row r="2915" spans="1:5">
      <c r="A2915" s="206">
        <v>37523</v>
      </c>
      <c r="B2915" s="206" t="s">
        <v>3335</v>
      </c>
      <c r="C2915" s="206" t="s">
        <v>409</v>
      </c>
      <c r="D2915" s="206" t="s">
        <v>412</v>
      </c>
      <c r="E2915" s="208">
        <v>584893.24</v>
      </c>
    </row>
    <row r="2916" spans="1:5">
      <c r="A2916" s="206">
        <v>37515</v>
      </c>
      <c r="B2916" s="206" t="s">
        <v>3336</v>
      </c>
      <c r="C2916" s="206" t="s">
        <v>409</v>
      </c>
      <c r="D2916" s="206" t="s">
        <v>412</v>
      </c>
      <c r="E2916" s="208">
        <v>520000</v>
      </c>
    </row>
    <row r="2917" spans="1:5">
      <c r="A2917" s="206">
        <v>12899</v>
      </c>
      <c r="B2917" s="206" t="s">
        <v>3337</v>
      </c>
      <c r="C2917" s="206" t="s">
        <v>409</v>
      </c>
      <c r="D2917" s="206" t="s">
        <v>412</v>
      </c>
      <c r="E2917" s="207">
        <v>119.44</v>
      </c>
    </row>
    <row r="2918" spans="1:5">
      <c r="A2918" s="206">
        <v>12898</v>
      </c>
      <c r="B2918" s="206" t="s">
        <v>3338</v>
      </c>
      <c r="C2918" s="206" t="s">
        <v>409</v>
      </c>
      <c r="D2918" s="206" t="s">
        <v>412</v>
      </c>
      <c r="E2918" s="207">
        <v>189.46</v>
      </c>
    </row>
    <row r="2919" spans="1:5">
      <c r="A2919" s="206">
        <v>39699</v>
      </c>
      <c r="B2919" s="206" t="s">
        <v>3339</v>
      </c>
      <c r="C2919" s="206" t="s">
        <v>821</v>
      </c>
      <c r="D2919" s="206" t="s">
        <v>410</v>
      </c>
      <c r="E2919" s="207">
        <v>18.36</v>
      </c>
    </row>
    <row r="2920" spans="1:5">
      <c r="A2920" s="206">
        <v>42528</v>
      </c>
      <c r="B2920" s="206" t="s">
        <v>3340</v>
      </c>
      <c r="C2920" s="206" t="s">
        <v>821</v>
      </c>
      <c r="D2920" s="206" t="s">
        <v>410</v>
      </c>
      <c r="E2920" s="207">
        <v>9.23</v>
      </c>
    </row>
    <row r="2921" spans="1:5">
      <c r="A2921" s="206">
        <v>39696</v>
      </c>
      <c r="B2921" s="206" t="s">
        <v>3341</v>
      </c>
      <c r="C2921" s="206" t="s">
        <v>821</v>
      </c>
      <c r="D2921" s="206" t="s">
        <v>417</v>
      </c>
      <c r="E2921" s="207">
        <v>6.49</v>
      </c>
    </row>
    <row r="2922" spans="1:5">
      <c r="A2922" s="206">
        <v>39700</v>
      </c>
      <c r="B2922" s="206" t="s">
        <v>3342</v>
      </c>
      <c r="C2922" s="206" t="s">
        <v>821</v>
      </c>
      <c r="D2922" s="206" t="s">
        <v>412</v>
      </c>
      <c r="E2922" s="207">
        <v>29.77</v>
      </c>
    </row>
    <row r="2923" spans="1:5">
      <c r="A2923" s="206">
        <v>11621</v>
      </c>
      <c r="B2923" s="206" t="s">
        <v>3343</v>
      </c>
      <c r="C2923" s="206" t="s">
        <v>821</v>
      </c>
      <c r="D2923" s="206" t="s">
        <v>412</v>
      </c>
      <c r="E2923" s="207">
        <v>59.24</v>
      </c>
    </row>
    <row r="2924" spans="1:5">
      <c r="A2924" s="206">
        <v>4014</v>
      </c>
      <c r="B2924" s="206" t="s">
        <v>3344</v>
      </c>
      <c r="C2924" s="206" t="s">
        <v>821</v>
      </c>
      <c r="D2924" s="206" t="s">
        <v>412</v>
      </c>
      <c r="E2924" s="207">
        <v>61.3</v>
      </c>
    </row>
    <row r="2925" spans="1:5">
      <c r="A2925" s="206">
        <v>4015</v>
      </c>
      <c r="B2925" s="206" t="s">
        <v>3345</v>
      </c>
      <c r="C2925" s="206" t="s">
        <v>821</v>
      </c>
      <c r="D2925" s="206" t="s">
        <v>412</v>
      </c>
      <c r="E2925" s="207">
        <v>75.27</v>
      </c>
    </row>
    <row r="2926" spans="1:5">
      <c r="A2926" s="206">
        <v>4017</v>
      </c>
      <c r="B2926" s="206" t="s">
        <v>3346</v>
      </c>
      <c r="C2926" s="206" t="s">
        <v>821</v>
      </c>
      <c r="D2926" s="206" t="s">
        <v>412</v>
      </c>
      <c r="E2926" s="207">
        <v>109.53</v>
      </c>
    </row>
    <row r="2927" spans="1:5">
      <c r="A2927" s="206">
        <v>4016</v>
      </c>
      <c r="B2927" s="206" t="s">
        <v>3347</v>
      </c>
      <c r="C2927" s="206" t="s">
        <v>821</v>
      </c>
      <c r="D2927" s="206" t="s">
        <v>412</v>
      </c>
      <c r="E2927" s="207">
        <v>43.26</v>
      </c>
    </row>
    <row r="2928" spans="1:5">
      <c r="A2928" s="206">
        <v>38544</v>
      </c>
      <c r="B2928" s="206" t="s">
        <v>3348</v>
      </c>
      <c r="C2928" s="206" t="s">
        <v>821</v>
      </c>
      <c r="D2928" s="206" t="s">
        <v>412</v>
      </c>
      <c r="E2928" s="207">
        <v>11.1</v>
      </c>
    </row>
    <row r="2929" spans="1:5">
      <c r="A2929" s="206">
        <v>38545</v>
      </c>
      <c r="B2929" s="206" t="s">
        <v>3349</v>
      </c>
      <c r="C2929" s="206" t="s">
        <v>821</v>
      </c>
      <c r="D2929" s="206" t="s">
        <v>412</v>
      </c>
      <c r="E2929" s="207">
        <v>7.13</v>
      </c>
    </row>
    <row r="2930" spans="1:5">
      <c r="A2930" s="206">
        <v>42527</v>
      </c>
      <c r="B2930" s="206" t="s">
        <v>3350</v>
      </c>
      <c r="C2930" s="206" t="s">
        <v>821</v>
      </c>
      <c r="D2930" s="206" t="s">
        <v>410</v>
      </c>
      <c r="E2930" s="207">
        <v>24.38</v>
      </c>
    </row>
    <row r="2931" spans="1:5">
      <c r="A2931" s="206">
        <v>39323</v>
      </c>
      <c r="B2931" s="206" t="s">
        <v>3351</v>
      </c>
      <c r="C2931" s="206" t="s">
        <v>821</v>
      </c>
      <c r="D2931" s="206" t="s">
        <v>412</v>
      </c>
      <c r="E2931" s="207">
        <v>27.21</v>
      </c>
    </row>
    <row r="2932" spans="1:5">
      <c r="A2932" s="206">
        <v>626</v>
      </c>
      <c r="B2932" s="206" t="s">
        <v>3352</v>
      </c>
      <c r="C2932" s="206" t="s">
        <v>460</v>
      </c>
      <c r="D2932" s="206" t="s">
        <v>417</v>
      </c>
      <c r="E2932" s="207">
        <v>36.340000000000003</v>
      </c>
    </row>
    <row r="2933" spans="1:5">
      <c r="A2933" s="206">
        <v>44504</v>
      </c>
      <c r="B2933" s="206" t="s">
        <v>3353</v>
      </c>
      <c r="C2933" s="206" t="s">
        <v>821</v>
      </c>
      <c r="D2933" s="206" t="s">
        <v>412</v>
      </c>
      <c r="E2933" s="207">
        <v>14.1</v>
      </c>
    </row>
    <row r="2934" spans="1:5">
      <c r="A2934" s="206">
        <v>44505</v>
      </c>
      <c r="B2934" s="206" t="s">
        <v>3354</v>
      </c>
      <c r="C2934" s="206" t="s">
        <v>821</v>
      </c>
      <c r="D2934" s="206" t="s">
        <v>412</v>
      </c>
      <c r="E2934" s="207">
        <v>21.28</v>
      </c>
    </row>
    <row r="2935" spans="1:5">
      <c r="A2935" s="206">
        <v>44506</v>
      </c>
      <c r="B2935" s="206" t="s">
        <v>3355</v>
      </c>
      <c r="C2935" s="206" t="s">
        <v>821</v>
      </c>
      <c r="D2935" s="206" t="s">
        <v>412</v>
      </c>
      <c r="E2935" s="207">
        <v>22.58</v>
      </c>
    </row>
    <row r="2936" spans="1:5">
      <c r="A2936" s="206">
        <v>44507</v>
      </c>
      <c r="B2936" s="206" t="s">
        <v>3356</v>
      </c>
      <c r="C2936" s="206" t="s">
        <v>821</v>
      </c>
      <c r="D2936" s="206" t="s">
        <v>412</v>
      </c>
      <c r="E2936" s="207">
        <v>28.23</v>
      </c>
    </row>
    <row r="2937" spans="1:5">
      <c r="A2937" s="206">
        <v>44508</v>
      </c>
      <c r="B2937" s="206" t="s">
        <v>3357</v>
      </c>
      <c r="C2937" s="206" t="s">
        <v>821</v>
      </c>
      <c r="D2937" s="206" t="s">
        <v>412</v>
      </c>
      <c r="E2937" s="207">
        <v>42.34</v>
      </c>
    </row>
    <row r="2938" spans="1:5">
      <c r="A2938" s="206">
        <v>44509</v>
      </c>
      <c r="B2938" s="206" t="s">
        <v>3358</v>
      </c>
      <c r="C2938" s="206" t="s">
        <v>821</v>
      </c>
      <c r="D2938" s="206" t="s">
        <v>412</v>
      </c>
      <c r="E2938" s="207">
        <v>56.71</v>
      </c>
    </row>
    <row r="2939" spans="1:5">
      <c r="A2939" s="206">
        <v>44510</v>
      </c>
      <c r="B2939" s="206" t="s">
        <v>3359</v>
      </c>
      <c r="C2939" s="206" t="s">
        <v>821</v>
      </c>
      <c r="D2939" s="206" t="s">
        <v>412</v>
      </c>
      <c r="E2939" s="207">
        <v>70.430000000000007</v>
      </c>
    </row>
    <row r="2940" spans="1:5">
      <c r="A2940" s="206">
        <v>44512</v>
      </c>
      <c r="B2940" s="206" t="s">
        <v>3360</v>
      </c>
      <c r="C2940" s="206" t="s">
        <v>821</v>
      </c>
      <c r="D2940" s="206" t="s">
        <v>412</v>
      </c>
      <c r="E2940" s="207">
        <v>15.72</v>
      </c>
    </row>
    <row r="2941" spans="1:5">
      <c r="A2941" s="206">
        <v>44513</v>
      </c>
      <c r="B2941" s="206" t="s">
        <v>3361</v>
      </c>
      <c r="C2941" s="206" t="s">
        <v>821</v>
      </c>
      <c r="D2941" s="206" t="s">
        <v>412</v>
      </c>
      <c r="E2941" s="207">
        <v>22.19</v>
      </c>
    </row>
    <row r="2942" spans="1:5">
      <c r="A2942" s="206">
        <v>44514</v>
      </c>
      <c r="B2942" s="206" t="s">
        <v>3362</v>
      </c>
      <c r="C2942" s="206" t="s">
        <v>821</v>
      </c>
      <c r="D2942" s="206" t="s">
        <v>412</v>
      </c>
      <c r="E2942" s="207">
        <v>25.15</v>
      </c>
    </row>
    <row r="2943" spans="1:5">
      <c r="A2943" s="206">
        <v>44515</v>
      </c>
      <c r="B2943" s="206" t="s">
        <v>3363</v>
      </c>
      <c r="C2943" s="206" t="s">
        <v>821</v>
      </c>
      <c r="D2943" s="206" t="s">
        <v>412</v>
      </c>
      <c r="E2943" s="207">
        <v>30.88</v>
      </c>
    </row>
    <row r="2944" spans="1:5">
      <c r="A2944" s="206">
        <v>44511</v>
      </c>
      <c r="B2944" s="206" t="s">
        <v>3364</v>
      </c>
      <c r="C2944" s="206" t="s">
        <v>821</v>
      </c>
      <c r="D2944" s="206" t="s">
        <v>412</v>
      </c>
      <c r="E2944" s="207">
        <v>45.72</v>
      </c>
    </row>
    <row r="2945" spans="1:5">
      <c r="A2945" s="206">
        <v>44516</v>
      </c>
      <c r="B2945" s="206" t="s">
        <v>3365</v>
      </c>
      <c r="C2945" s="206" t="s">
        <v>821</v>
      </c>
      <c r="D2945" s="206" t="s">
        <v>412</v>
      </c>
      <c r="E2945" s="207">
        <v>61.78</v>
      </c>
    </row>
    <row r="2946" spans="1:5">
      <c r="A2946" s="206">
        <v>44517</v>
      </c>
      <c r="B2946" s="206" t="s">
        <v>3366</v>
      </c>
      <c r="C2946" s="206" t="s">
        <v>821</v>
      </c>
      <c r="D2946" s="206" t="s">
        <v>412</v>
      </c>
      <c r="E2946" s="207">
        <v>77.06</v>
      </c>
    </row>
    <row r="2947" spans="1:5">
      <c r="A2947" s="206">
        <v>11479</v>
      </c>
      <c r="B2947" s="206" t="s">
        <v>3367</v>
      </c>
      <c r="C2947" s="206" t="s">
        <v>409</v>
      </c>
      <c r="D2947" s="206" t="s">
        <v>410</v>
      </c>
      <c r="E2947" s="207">
        <v>41.72</v>
      </c>
    </row>
    <row r="2948" spans="1:5">
      <c r="A2948" s="206">
        <v>11481</v>
      </c>
      <c r="B2948" s="206" t="s">
        <v>3368</v>
      </c>
      <c r="C2948" s="206" t="s">
        <v>409</v>
      </c>
      <c r="D2948" s="206" t="s">
        <v>410</v>
      </c>
      <c r="E2948" s="207">
        <v>37.74</v>
      </c>
    </row>
    <row r="2949" spans="1:5">
      <c r="A2949" s="206">
        <v>43609</v>
      </c>
      <c r="B2949" s="206" t="s">
        <v>3369</v>
      </c>
      <c r="C2949" s="206" t="s">
        <v>409</v>
      </c>
      <c r="D2949" s="206" t="s">
        <v>410</v>
      </c>
      <c r="E2949" s="207">
        <v>37.74</v>
      </c>
    </row>
    <row r="2950" spans="1:5">
      <c r="A2950" s="206">
        <v>11478</v>
      </c>
      <c r="B2950" s="206" t="s">
        <v>3370</v>
      </c>
      <c r="C2950" s="206" t="s">
        <v>409</v>
      </c>
      <c r="D2950" s="206" t="s">
        <v>410</v>
      </c>
      <c r="E2950" s="207">
        <v>71.58</v>
      </c>
    </row>
    <row r="2951" spans="1:5">
      <c r="A2951" s="206">
        <v>43608</v>
      </c>
      <c r="B2951" s="206" t="s">
        <v>3371</v>
      </c>
      <c r="C2951" s="206" t="s">
        <v>409</v>
      </c>
      <c r="D2951" s="206" t="s">
        <v>410</v>
      </c>
      <c r="E2951" s="207">
        <v>54.62</v>
      </c>
    </row>
    <row r="2952" spans="1:5">
      <c r="A2952" s="206">
        <v>11476</v>
      </c>
      <c r="B2952" s="206" t="s">
        <v>3372</v>
      </c>
      <c r="C2952" s="206" t="s">
        <v>409</v>
      </c>
      <c r="D2952" s="206" t="s">
        <v>410</v>
      </c>
      <c r="E2952" s="207">
        <v>54.62</v>
      </c>
    </row>
    <row r="2953" spans="1:5">
      <c r="A2953" s="206">
        <v>40637</v>
      </c>
      <c r="B2953" s="206" t="s">
        <v>3373</v>
      </c>
      <c r="C2953" s="206" t="s">
        <v>409</v>
      </c>
      <c r="D2953" s="206" t="s">
        <v>412</v>
      </c>
      <c r="E2953" s="208">
        <v>793072.01</v>
      </c>
    </row>
    <row r="2954" spans="1:5">
      <c r="A2954" s="206">
        <v>13836</v>
      </c>
      <c r="B2954" s="206" t="s">
        <v>3374</v>
      </c>
      <c r="C2954" s="206" t="s">
        <v>409</v>
      </c>
      <c r="D2954" s="206" t="s">
        <v>412</v>
      </c>
      <c r="E2954" s="208">
        <v>68434.17</v>
      </c>
    </row>
    <row r="2955" spans="1:5">
      <c r="A2955" s="206">
        <v>14534</v>
      </c>
      <c r="B2955" s="206" t="s">
        <v>3375</v>
      </c>
      <c r="C2955" s="206" t="s">
        <v>409</v>
      </c>
      <c r="D2955" s="206" t="s">
        <v>412</v>
      </c>
      <c r="E2955" s="208">
        <v>28648.36</v>
      </c>
    </row>
    <row r="2956" spans="1:5">
      <c r="A2956" s="206">
        <v>14619</v>
      </c>
      <c r="B2956" s="206" t="s">
        <v>3376</v>
      </c>
      <c r="C2956" s="206" t="s">
        <v>409</v>
      </c>
      <c r="D2956" s="206" t="s">
        <v>410</v>
      </c>
      <c r="E2956" s="208">
        <v>20440.88</v>
      </c>
    </row>
    <row r="2957" spans="1:5">
      <c r="A2957" s="206">
        <v>14535</v>
      </c>
      <c r="B2957" s="206" t="s">
        <v>3377</v>
      </c>
      <c r="C2957" s="206" t="s">
        <v>409</v>
      </c>
      <c r="D2957" s="206" t="s">
        <v>412</v>
      </c>
      <c r="E2957" s="208">
        <v>284337.68</v>
      </c>
    </row>
    <row r="2958" spans="1:5">
      <c r="A2958" s="206">
        <v>39813</v>
      </c>
      <c r="B2958" s="206" t="s">
        <v>3378</v>
      </c>
      <c r="C2958" s="206" t="s">
        <v>409</v>
      </c>
      <c r="D2958" s="206" t="s">
        <v>412</v>
      </c>
      <c r="E2958" s="208">
        <v>36836.910000000003</v>
      </c>
    </row>
    <row r="2959" spans="1:5">
      <c r="A2959" s="206">
        <v>40403</v>
      </c>
      <c r="B2959" s="206" t="s">
        <v>3379</v>
      </c>
      <c r="C2959" s="206" t="s">
        <v>409</v>
      </c>
      <c r="D2959" s="206" t="s">
        <v>410</v>
      </c>
      <c r="E2959" s="207">
        <v>764.89</v>
      </c>
    </row>
    <row r="2960" spans="1:5">
      <c r="A2960" s="206">
        <v>12868</v>
      </c>
      <c r="B2960" s="206" t="s">
        <v>3380</v>
      </c>
      <c r="C2960" s="206" t="s">
        <v>560</v>
      </c>
      <c r="D2960" s="206" t="s">
        <v>410</v>
      </c>
      <c r="E2960" s="207">
        <v>15.08</v>
      </c>
    </row>
    <row r="2961" spans="1:5">
      <c r="A2961" s="206">
        <v>40916</v>
      </c>
      <c r="B2961" s="206" t="s">
        <v>3381</v>
      </c>
      <c r="C2961" s="206" t="s">
        <v>562</v>
      </c>
      <c r="D2961" s="206" t="s">
        <v>410</v>
      </c>
      <c r="E2961" s="208">
        <v>2661.01</v>
      </c>
    </row>
    <row r="2962" spans="1:5">
      <c r="A2962" s="206">
        <v>4755</v>
      </c>
      <c r="B2962" s="206" t="s">
        <v>3382</v>
      </c>
      <c r="C2962" s="206" t="s">
        <v>560</v>
      </c>
      <c r="D2962" s="206" t="s">
        <v>410</v>
      </c>
      <c r="E2962" s="207">
        <v>16.29</v>
      </c>
    </row>
    <row r="2963" spans="1:5">
      <c r="A2963" s="206">
        <v>41067</v>
      </c>
      <c r="B2963" s="206" t="s">
        <v>3383</v>
      </c>
      <c r="C2963" s="206" t="s">
        <v>562</v>
      </c>
      <c r="D2963" s="206" t="s">
        <v>410</v>
      </c>
      <c r="E2963" s="208">
        <v>2871.23</v>
      </c>
    </row>
    <row r="2964" spans="1:5">
      <c r="A2964" s="206">
        <v>38463</v>
      </c>
      <c r="B2964" s="206" t="s">
        <v>3384</v>
      </c>
      <c r="C2964" s="206" t="s">
        <v>409</v>
      </c>
      <c r="D2964" s="206" t="s">
        <v>410</v>
      </c>
      <c r="E2964" s="207">
        <v>33.03</v>
      </c>
    </row>
    <row r="2965" spans="1:5">
      <c r="A2965" s="206">
        <v>40703</v>
      </c>
      <c r="B2965" s="206" t="s">
        <v>3385</v>
      </c>
      <c r="C2965" s="206" t="s">
        <v>409</v>
      </c>
      <c r="D2965" s="206" t="s">
        <v>417</v>
      </c>
      <c r="E2965" s="208">
        <v>12446.5</v>
      </c>
    </row>
    <row r="2966" spans="1:5">
      <c r="A2966" s="206">
        <v>14531</v>
      </c>
      <c r="B2966" s="206" t="s">
        <v>3386</v>
      </c>
      <c r="C2966" s="206" t="s">
        <v>409</v>
      </c>
      <c r="D2966" s="206" t="s">
        <v>410</v>
      </c>
      <c r="E2966" s="208">
        <v>23204.959999999999</v>
      </c>
    </row>
    <row r="2967" spans="1:5">
      <c r="A2967" s="206">
        <v>36533</v>
      </c>
      <c r="B2967" s="206" t="s">
        <v>3387</v>
      </c>
      <c r="C2967" s="206" t="s">
        <v>409</v>
      </c>
      <c r="D2967" s="206" t="s">
        <v>410</v>
      </c>
      <c r="E2967" s="208">
        <v>26702.98</v>
      </c>
    </row>
    <row r="2968" spans="1:5">
      <c r="A2968" s="206">
        <v>11616</v>
      </c>
      <c r="B2968" s="206" t="s">
        <v>3388</v>
      </c>
      <c r="C2968" s="206" t="s">
        <v>409</v>
      </c>
      <c r="D2968" s="206" t="s">
        <v>410</v>
      </c>
      <c r="E2968" s="208">
        <v>25220.57</v>
      </c>
    </row>
    <row r="2969" spans="1:5">
      <c r="A2969" s="206">
        <v>41898</v>
      </c>
      <c r="B2969" s="206" t="s">
        <v>3389</v>
      </c>
      <c r="C2969" s="206" t="s">
        <v>409</v>
      </c>
      <c r="D2969" s="206" t="s">
        <v>410</v>
      </c>
      <c r="E2969" s="208">
        <v>28376.57</v>
      </c>
    </row>
    <row r="2970" spans="1:5">
      <c r="A2970" s="206">
        <v>13447</v>
      </c>
      <c r="B2970" s="206" t="s">
        <v>3390</v>
      </c>
      <c r="C2970" s="206" t="s">
        <v>409</v>
      </c>
      <c r="D2970" s="206" t="s">
        <v>410</v>
      </c>
      <c r="E2970" s="208">
        <v>52214.84</v>
      </c>
    </row>
    <row r="2971" spans="1:5">
      <c r="A2971" s="206">
        <v>14529</v>
      </c>
      <c r="B2971" s="206" t="s">
        <v>3391</v>
      </c>
      <c r="C2971" s="206" t="s">
        <v>409</v>
      </c>
      <c r="D2971" s="206" t="s">
        <v>410</v>
      </c>
      <c r="E2971" s="208">
        <v>29202.44</v>
      </c>
    </row>
    <row r="2972" spans="1:5">
      <c r="A2972" s="206">
        <v>10747</v>
      </c>
      <c r="B2972" s="206" t="s">
        <v>3392</v>
      </c>
      <c r="C2972" s="206" t="s">
        <v>409</v>
      </c>
      <c r="D2972" s="206" t="s">
        <v>410</v>
      </c>
      <c r="E2972" s="208">
        <v>28652.05</v>
      </c>
    </row>
    <row r="2973" spans="1:5">
      <c r="A2973" s="206">
        <v>36141</v>
      </c>
      <c r="B2973" s="206" t="s">
        <v>3393</v>
      </c>
      <c r="C2973" s="206" t="s">
        <v>409</v>
      </c>
      <c r="D2973" s="206" t="s">
        <v>410</v>
      </c>
      <c r="E2973" s="207">
        <v>42.93</v>
      </c>
    </row>
    <row r="2974" spans="1:5">
      <c r="A2974" s="206">
        <v>43651</v>
      </c>
      <c r="B2974" s="206" t="s">
        <v>3394</v>
      </c>
      <c r="C2974" s="206" t="s">
        <v>460</v>
      </c>
      <c r="D2974" s="206" t="s">
        <v>410</v>
      </c>
      <c r="E2974" s="207">
        <v>7.91</v>
      </c>
    </row>
    <row r="2975" spans="1:5">
      <c r="A2975" s="206">
        <v>43626</v>
      </c>
      <c r="B2975" s="206" t="s">
        <v>3395</v>
      </c>
      <c r="C2975" s="206" t="s">
        <v>460</v>
      </c>
      <c r="D2975" s="206" t="s">
        <v>417</v>
      </c>
      <c r="E2975" s="207">
        <v>4.4000000000000004</v>
      </c>
    </row>
    <row r="2976" spans="1:5">
      <c r="A2976" s="206">
        <v>39434</v>
      </c>
      <c r="B2976" s="206" t="s">
        <v>3396</v>
      </c>
      <c r="C2976" s="206" t="s">
        <v>460</v>
      </c>
      <c r="D2976" s="206" t="s">
        <v>410</v>
      </c>
      <c r="E2976" s="207">
        <v>4.1399999999999997</v>
      </c>
    </row>
    <row r="2977" spans="1:5">
      <c r="A2977" s="206">
        <v>39433</v>
      </c>
      <c r="B2977" s="206" t="s">
        <v>3397</v>
      </c>
      <c r="C2977" s="206" t="s">
        <v>460</v>
      </c>
      <c r="D2977" s="206" t="s">
        <v>410</v>
      </c>
      <c r="E2977" s="207">
        <v>3.29</v>
      </c>
    </row>
    <row r="2978" spans="1:5">
      <c r="A2978" s="206">
        <v>4049</v>
      </c>
      <c r="B2978" s="206" t="s">
        <v>3398</v>
      </c>
      <c r="C2978" s="206" t="s">
        <v>462</v>
      </c>
      <c r="D2978" s="206" t="s">
        <v>410</v>
      </c>
      <c r="E2978" s="207">
        <v>88.31</v>
      </c>
    </row>
    <row r="2979" spans="1:5">
      <c r="A2979" s="206">
        <v>38120</v>
      </c>
      <c r="B2979" s="206" t="s">
        <v>3399</v>
      </c>
      <c r="C2979" s="206" t="s">
        <v>460</v>
      </c>
      <c r="D2979" s="206" t="s">
        <v>410</v>
      </c>
      <c r="E2979" s="207">
        <v>258.62</v>
      </c>
    </row>
    <row r="2980" spans="1:5">
      <c r="A2980" s="206">
        <v>43652</v>
      </c>
      <c r="B2980" s="206" t="s">
        <v>3400</v>
      </c>
      <c r="C2980" s="206" t="s">
        <v>460</v>
      </c>
      <c r="D2980" s="206" t="s">
        <v>410</v>
      </c>
      <c r="E2980" s="207">
        <v>17.73</v>
      </c>
    </row>
    <row r="2981" spans="1:5">
      <c r="A2981" s="206">
        <v>10498</v>
      </c>
      <c r="B2981" s="206" t="s">
        <v>3401</v>
      </c>
      <c r="C2981" s="206" t="s">
        <v>460</v>
      </c>
      <c r="D2981" s="206" t="s">
        <v>410</v>
      </c>
      <c r="E2981" s="207">
        <v>12.73</v>
      </c>
    </row>
    <row r="2982" spans="1:5">
      <c r="A2982" s="206">
        <v>4823</v>
      </c>
      <c r="B2982" s="206" t="s">
        <v>3402</v>
      </c>
      <c r="C2982" s="206" t="s">
        <v>460</v>
      </c>
      <c r="D2982" s="206" t="s">
        <v>410</v>
      </c>
      <c r="E2982" s="207">
        <v>58.73</v>
      </c>
    </row>
    <row r="2983" spans="1:5">
      <c r="A2983" s="206">
        <v>38877</v>
      </c>
      <c r="B2983" s="206" t="s">
        <v>3403</v>
      </c>
      <c r="C2983" s="206" t="s">
        <v>460</v>
      </c>
      <c r="D2983" s="206" t="s">
        <v>410</v>
      </c>
      <c r="E2983" s="207">
        <v>6.28</v>
      </c>
    </row>
    <row r="2984" spans="1:5">
      <c r="A2984" s="206">
        <v>34546</v>
      </c>
      <c r="B2984" s="206" t="s">
        <v>3404</v>
      </c>
      <c r="C2984" s="206" t="s">
        <v>460</v>
      </c>
      <c r="D2984" s="206" t="s">
        <v>410</v>
      </c>
      <c r="E2984" s="207">
        <v>6.46</v>
      </c>
    </row>
    <row r="2985" spans="1:5">
      <c r="A2985" s="206">
        <v>41387</v>
      </c>
      <c r="B2985" s="206" t="s">
        <v>3405</v>
      </c>
      <c r="C2985" s="206" t="s">
        <v>456</v>
      </c>
      <c r="D2985" s="206" t="s">
        <v>410</v>
      </c>
      <c r="E2985" s="207">
        <v>58.63</v>
      </c>
    </row>
    <row r="2986" spans="1:5">
      <c r="A2986" s="206">
        <v>41388</v>
      </c>
      <c r="B2986" s="206" t="s">
        <v>3406</v>
      </c>
      <c r="C2986" s="206" t="s">
        <v>456</v>
      </c>
      <c r="D2986" s="206" t="s">
        <v>410</v>
      </c>
      <c r="E2986" s="207">
        <v>70.34</v>
      </c>
    </row>
    <row r="2987" spans="1:5">
      <c r="A2987" s="206">
        <v>41380</v>
      </c>
      <c r="B2987" s="206" t="s">
        <v>3407</v>
      </c>
      <c r="C2987" s="206" t="s">
        <v>409</v>
      </c>
      <c r="D2987" s="206" t="s">
        <v>410</v>
      </c>
      <c r="E2987" s="207">
        <v>468.02</v>
      </c>
    </row>
    <row r="2988" spans="1:5">
      <c r="A2988" s="206">
        <v>41381</v>
      </c>
      <c r="B2988" s="206" t="s">
        <v>3408</v>
      </c>
      <c r="C2988" s="206" t="s">
        <v>409</v>
      </c>
      <c r="D2988" s="206" t="s">
        <v>410</v>
      </c>
      <c r="E2988" s="207">
        <v>490.31</v>
      </c>
    </row>
    <row r="2989" spans="1:5">
      <c r="A2989" s="206">
        <v>41382</v>
      </c>
      <c r="B2989" s="206" t="s">
        <v>3409</v>
      </c>
      <c r="C2989" s="206" t="s">
        <v>409</v>
      </c>
      <c r="D2989" s="206" t="s">
        <v>410</v>
      </c>
      <c r="E2989" s="207">
        <v>474.59</v>
      </c>
    </row>
    <row r="2990" spans="1:5">
      <c r="A2990" s="206">
        <v>41383</v>
      </c>
      <c r="B2990" s="206" t="s">
        <v>3410</v>
      </c>
      <c r="C2990" s="206" t="s">
        <v>409</v>
      </c>
      <c r="D2990" s="206" t="s">
        <v>410</v>
      </c>
      <c r="E2990" s="207">
        <v>644.16</v>
      </c>
    </row>
    <row r="2991" spans="1:5">
      <c r="A2991" s="206">
        <v>41385</v>
      </c>
      <c r="B2991" s="206" t="s">
        <v>3411</v>
      </c>
      <c r="C2991" s="206" t="s">
        <v>409</v>
      </c>
      <c r="D2991" s="206" t="s">
        <v>410</v>
      </c>
      <c r="E2991" s="207">
        <v>801.57</v>
      </c>
    </row>
    <row r="2992" spans="1:5">
      <c r="A2992" s="206">
        <v>11079</v>
      </c>
      <c r="B2992" s="206" t="s">
        <v>3412</v>
      </c>
      <c r="C2992" s="206" t="s">
        <v>558</v>
      </c>
      <c r="D2992" s="206" t="s">
        <v>410</v>
      </c>
      <c r="E2992" s="208">
        <v>2797.09</v>
      </c>
    </row>
    <row r="2993" spans="1:5">
      <c r="A2993" s="206">
        <v>11082</v>
      </c>
      <c r="B2993" s="206" t="s">
        <v>3413</v>
      </c>
      <c r="C2993" s="206" t="s">
        <v>558</v>
      </c>
      <c r="D2993" s="206" t="s">
        <v>410</v>
      </c>
      <c r="E2993" s="208">
        <v>2797.09</v>
      </c>
    </row>
    <row r="2994" spans="1:5">
      <c r="A2994" s="206">
        <v>4058</v>
      </c>
      <c r="B2994" s="206" t="s">
        <v>3414</v>
      </c>
      <c r="C2994" s="206" t="s">
        <v>560</v>
      </c>
      <c r="D2994" s="206" t="s">
        <v>410</v>
      </c>
      <c r="E2994" s="207">
        <v>18.45</v>
      </c>
    </row>
    <row r="2995" spans="1:5">
      <c r="A2995" s="206">
        <v>40974</v>
      </c>
      <c r="B2995" s="206" t="s">
        <v>3415</v>
      </c>
      <c r="C2995" s="206" t="s">
        <v>562</v>
      </c>
      <c r="D2995" s="206" t="s">
        <v>410</v>
      </c>
      <c r="E2995" s="208">
        <v>3253.96</v>
      </c>
    </row>
    <row r="2996" spans="1:5">
      <c r="A2996" s="206">
        <v>34794</v>
      </c>
      <c r="B2996" s="206" t="s">
        <v>3416</v>
      </c>
      <c r="C2996" s="206" t="s">
        <v>560</v>
      </c>
      <c r="D2996" s="206" t="s">
        <v>410</v>
      </c>
      <c r="E2996" s="207">
        <v>17.93</v>
      </c>
    </row>
    <row r="2997" spans="1:5">
      <c r="A2997" s="206">
        <v>40925</v>
      </c>
      <c r="B2997" s="206" t="s">
        <v>3417</v>
      </c>
      <c r="C2997" s="206" t="s">
        <v>562</v>
      </c>
      <c r="D2997" s="206" t="s">
        <v>410</v>
      </c>
      <c r="E2997" s="208">
        <v>3162.79</v>
      </c>
    </row>
    <row r="2998" spans="1:5">
      <c r="A2998" s="206">
        <v>13741</v>
      </c>
      <c r="B2998" s="206" t="s">
        <v>3418</v>
      </c>
      <c r="C2998" s="206" t="s">
        <v>409</v>
      </c>
      <c r="D2998" s="206" t="s">
        <v>410</v>
      </c>
      <c r="E2998" s="208">
        <v>3034.09</v>
      </c>
    </row>
    <row r="2999" spans="1:5">
      <c r="A2999" s="206">
        <v>3288</v>
      </c>
      <c r="B2999" s="206" t="s">
        <v>3419</v>
      </c>
      <c r="C2999" s="206" t="s">
        <v>456</v>
      </c>
      <c r="D2999" s="206" t="s">
        <v>417</v>
      </c>
      <c r="E2999" s="207">
        <v>6.75</v>
      </c>
    </row>
    <row r="3000" spans="1:5">
      <c r="A3000" s="206">
        <v>13587</v>
      </c>
      <c r="B3000" s="206" t="s">
        <v>3420</v>
      </c>
      <c r="C3000" s="206" t="s">
        <v>456</v>
      </c>
      <c r="D3000" s="206" t="s">
        <v>410</v>
      </c>
      <c r="E3000" s="207">
        <v>4.07</v>
      </c>
    </row>
    <row r="3001" spans="1:5">
      <c r="A3001" s="206">
        <v>38598</v>
      </c>
      <c r="B3001" s="206" t="s">
        <v>3421</v>
      </c>
      <c r="C3001" s="206" t="s">
        <v>409</v>
      </c>
      <c r="D3001" s="206" t="s">
        <v>410</v>
      </c>
      <c r="E3001" s="207">
        <v>3.6</v>
      </c>
    </row>
    <row r="3002" spans="1:5">
      <c r="A3002" s="206">
        <v>38595</v>
      </c>
      <c r="B3002" s="206" t="s">
        <v>3422</v>
      </c>
      <c r="C3002" s="206" t="s">
        <v>409</v>
      </c>
      <c r="D3002" s="206" t="s">
        <v>410</v>
      </c>
      <c r="E3002" s="207">
        <v>3.05</v>
      </c>
    </row>
    <row r="3003" spans="1:5">
      <c r="A3003" s="206">
        <v>38592</v>
      </c>
      <c r="B3003" s="206" t="s">
        <v>3423</v>
      </c>
      <c r="C3003" s="206" t="s">
        <v>409</v>
      </c>
      <c r="D3003" s="206" t="s">
        <v>410</v>
      </c>
      <c r="E3003" s="207">
        <v>3.08</v>
      </c>
    </row>
    <row r="3004" spans="1:5">
      <c r="A3004" s="206">
        <v>38588</v>
      </c>
      <c r="B3004" s="206" t="s">
        <v>3424</v>
      </c>
      <c r="C3004" s="206" t="s">
        <v>409</v>
      </c>
      <c r="D3004" s="206" t="s">
        <v>410</v>
      </c>
      <c r="E3004" s="207">
        <v>2.46</v>
      </c>
    </row>
    <row r="3005" spans="1:5">
      <c r="A3005" s="206">
        <v>38593</v>
      </c>
      <c r="B3005" s="206" t="s">
        <v>3425</v>
      </c>
      <c r="C3005" s="206" t="s">
        <v>409</v>
      </c>
      <c r="D3005" s="206" t="s">
        <v>410</v>
      </c>
      <c r="E3005" s="207">
        <v>3.4</v>
      </c>
    </row>
    <row r="3006" spans="1:5">
      <c r="A3006" s="206">
        <v>38589</v>
      </c>
      <c r="B3006" s="206" t="s">
        <v>3426</v>
      </c>
      <c r="C3006" s="206" t="s">
        <v>409</v>
      </c>
      <c r="D3006" s="206" t="s">
        <v>410</v>
      </c>
      <c r="E3006" s="207">
        <v>2.58</v>
      </c>
    </row>
    <row r="3007" spans="1:5">
      <c r="A3007" s="206">
        <v>38594</v>
      </c>
      <c r="B3007" s="206" t="s">
        <v>3427</v>
      </c>
      <c r="C3007" s="206" t="s">
        <v>409</v>
      </c>
      <c r="D3007" s="206" t="s">
        <v>410</v>
      </c>
      <c r="E3007" s="207">
        <v>5.36</v>
      </c>
    </row>
    <row r="3008" spans="1:5">
      <c r="A3008" s="206">
        <v>34773</v>
      </c>
      <c r="B3008" s="206" t="s">
        <v>3428</v>
      </c>
      <c r="C3008" s="206" t="s">
        <v>409</v>
      </c>
      <c r="D3008" s="206" t="s">
        <v>410</v>
      </c>
      <c r="E3008" s="207">
        <v>2.54</v>
      </c>
    </row>
    <row r="3009" spans="1:5">
      <c r="A3009" s="206">
        <v>34769</v>
      </c>
      <c r="B3009" s="206" t="s">
        <v>3429</v>
      </c>
      <c r="C3009" s="206" t="s">
        <v>409</v>
      </c>
      <c r="D3009" s="206" t="s">
        <v>410</v>
      </c>
      <c r="E3009" s="207">
        <v>3.14</v>
      </c>
    </row>
    <row r="3010" spans="1:5">
      <c r="A3010" s="206">
        <v>34763</v>
      </c>
      <c r="B3010" s="206" t="s">
        <v>3430</v>
      </c>
      <c r="C3010" s="206" t="s">
        <v>409</v>
      </c>
      <c r="D3010" s="206" t="s">
        <v>410</v>
      </c>
      <c r="E3010" s="207">
        <v>1.94</v>
      </c>
    </row>
    <row r="3011" spans="1:5">
      <c r="A3011" s="206">
        <v>34774</v>
      </c>
      <c r="B3011" s="206" t="s">
        <v>3431</v>
      </c>
      <c r="C3011" s="206" t="s">
        <v>409</v>
      </c>
      <c r="D3011" s="206" t="s">
        <v>410</v>
      </c>
      <c r="E3011" s="207">
        <v>2.41</v>
      </c>
    </row>
    <row r="3012" spans="1:5">
      <c r="A3012" s="206">
        <v>34771</v>
      </c>
      <c r="B3012" s="206" t="s">
        <v>3432</v>
      </c>
      <c r="C3012" s="206" t="s">
        <v>409</v>
      </c>
      <c r="D3012" s="206" t="s">
        <v>410</v>
      </c>
      <c r="E3012" s="207">
        <v>2.91</v>
      </c>
    </row>
    <row r="3013" spans="1:5">
      <c r="A3013" s="206">
        <v>34764</v>
      </c>
      <c r="B3013" s="206" t="s">
        <v>3433</v>
      </c>
      <c r="C3013" s="206" t="s">
        <v>409</v>
      </c>
      <c r="D3013" s="206" t="s">
        <v>410</v>
      </c>
      <c r="E3013" s="207">
        <v>1.9</v>
      </c>
    </row>
    <row r="3014" spans="1:5">
      <c r="A3014" s="206">
        <v>34788</v>
      </c>
      <c r="B3014" s="206" t="s">
        <v>3434</v>
      </c>
      <c r="C3014" s="206" t="s">
        <v>409</v>
      </c>
      <c r="D3014" s="206" t="s">
        <v>410</v>
      </c>
      <c r="E3014" s="207">
        <v>1.7</v>
      </c>
    </row>
    <row r="3015" spans="1:5">
      <c r="A3015" s="206">
        <v>34781</v>
      </c>
      <c r="B3015" s="206" t="s">
        <v>3435</v>
      </c>
      <c r="C3015" s="206" t="s">
        <v>409</v>
      </c>
      <c r="D3015" s="206" t="s">
        <v>410</v>
      </c>
      <c r="E3015" s="207">
        <v>1.93</v>
      </c>
    </row>
    <row r="3016" spans="1:5">
      <c r="A3016" s="206">
        <v>41682</v>
      </c>
      <c r="B3016" s="206" t="s">
        <v>3436</v>
      </c>
      <c r="C3016" s="206" t="s">
        <v>409</v>
      </c>
      <c r="D3016" s="206" t="s">
        <v>410</v>
      </c>
      <c r="E3016" s="207">
        <v>38.32</v>
      </c>
    </row>
    <row r="3017" spans="1:5">
      <c r="A3017" s="206">
        <v>41683</v>
      </c>
      <c r="B3017" s="206" t="s">
        <v>3437</v>
      </c>
      <c r="C3017" s="206" t="s">
        <v>409</v>
      </c>
      <c r="D3017" s="206" t="s">
        <v>410</v>
      </c>
      <c r="E3017" s="207">
        <v>28.19</v>
      </c>
    </row>
    <row r="3018" spans="1:5">
      <c r="A3018" s="206">
        <v>41680</v>
      </c>
      <c r="B3018" s="206" t="s">
        <v>3438</v>
      </c>
      <c r="C3018" s="206" t="s">
        <v>409</v>
      </c>
      <c r="D3018" s="206" t="s">
        <v>410</v>
      </c>
      <c r="E3018" s="207">
        <v>15.18</v>
      </c>
    </row>
    <row r="3019" spans="1:5">
      <c r="A3019" s="206">
        <v>41679</v>
      </c>
      <c r="B3019" s="206" t="s">
        <v>3439</v>
      </c>
      <c r="C3019" s="206" t="s">
        <v>409</v>
      </c>
      <c r="D3019" s="206" t="s">
        <v>410</v>
      </c>
      <c r="E3019" s="207">
        <v>34.69</v>
      </c>
    </row>
    <row r="3020" spans="1:5">
      <c r="A3020" s="206">
        <v>41681</v>
      </c>
      <c r="B3020" s="206" t="s">
        <v>3440</v>
      </c>
      <c r="C3020" s="206" t="s">
        <v>409</v>
      </c>
      <c r="D3020" s="206" t="s">
        <v>410</v>
      </c>
      <c r="E3020" s="207">
        <v>23.74</v>
      </c>
    </row>
    <row r="3021" spans="1:5">
      <c r="A3021" s="206">
        <v>43386</v>
      </c>
      <c r="B3021" s="206" t="s">
        <v>3441</v>
      </c>
      <c r="C3021" s="206" t="s">
        <v>409</v>
      </c>
      <c r="D3021" s="206" t="s">
        <v>410</v>
      </c>
      <c r="E3021" s="207">
        <v>54.21</v>
      </c>
    </row>
    <row r="3022" spans="1:5">
      <c r="A3022" s="206">
        <v>4059</v>
      </c>
      <c r="B3022" s="206" t="s">
        <v>3442</v>
      </c>
      <c r="C3022" s="206" t="s">
        <v>456</v>
      </c>
      <c r="D3022" s="206" t="s">
        <v>410</v>
      </c>
      <c r="E3022" s="207">
        <v>38.32</v>
      </c>
    </row>
    <row r="3023" spans="1:5">
      <c r="A3023" s="206">
        <v>4062</v>
      </c>
      <c r="B3023" s="206" t="s">
        <v>3443</v>
      </c>
      <c r="C3023" s="206" t="s">
        <v>409</v>
      </c>
      <c r="D3023" s="206" t="s">
        <v>410</v>
      </c>
      <c r="E3023" s="207">
        <v>38.32</v>
      </c>
    </row>
    <row r="3024" spans="1:5">
      <c r="A3024" s="206">
        <v>4061</v>
      </c>
      <c r="B3024" s="206" t="s">
        <v>3444</v>
      </c>
      <c r="C3024" s="206" t="s">
        <v>409</v>
      </c>
      <c r="D3024" s="206" t="s">
        <v>410</v>
      </c>
      <c r="E3024" s="207">
        <v>47.71</v>
      </c>
    </row>
    <row r="3025" spans="1:5">
      <c r="A3025" s="206">
        <v>41315</v>
      </c>
      <c r="B3025" s="206" t="s">
        <v>3445</v>
      </c>
      <c r="C3025" s="206" t="s">
        <v>460</v>
      </c>
      <c r="D3025" s="206" t="s">
        <v>410</v>
      </c>
      <c r="E3025" s="207">
        <v>99.38</v>
      </c>
    </row>
    <row r="3026" spans="1:5">
      <c r="A3026" s="206">
        <v>43148</v>
      </c>
      <c r="B3026" s="206" t="s">
        <v>3446</v>
      </c>
      <c r="C3026" s="206" t="s">
        <v>460</v>
      </c>
      <c r="D3026" s="206" t="s">
        <v>410</v>
      </c>
      <c r="E3026" s="207">
        <v>67.459999999999994</v>
      </c>
    </row>
    <row r="3027" spans="1:5">
      <c r="A3027" s="206">
        <v>43147</v>
      </c>
      <c r="B3027" s="206" t="s">
        <v>3447</v>
      </c>
      <c r="C3027" s="206" t="s">
        <v>460</v>
      </c>
      <c r="D3027" s="206" t="s">
        <v>410</v>
      </c>
      <c r="E3027" s="207">
        <v>26.13</v>
      </c>
    </row>
    <row r="3028" spans="1:5">
      <c r="A3028" s="206">
        <v>10608</v>
      </c>
      <c r="B3028" s="206" t="s">
        <v>3448</v>
      </c>
      <c r="C3028" s="206" t="s">
        <v>409</v>
      </c>
      <c r="D3028" s="206" t="s">
        <v>412</v>
      </c>
      <c r="E3028" s="208">
        <v>9789.7999999999993</v>
      </c>
    </row>
    <row r="3029" spans="1:5">
      <c r="A3029" s="206">
        <v>4069</v>
      </c>
      <c r="B3029" s="206" t="s">
        <v>3449</v>
      </c>
      <c r="C3029" s="206" t="s">
        <v>560</v>
      </c>
      <c r="D3029" s="206" t="s">
        <v>410</v>
      </c>
      <c r="E3029" s="207">
        <v>47.03</v>
      </c>
    </row>
    <row r="3030" spans="1:5">
      <c r="A3030" s="206">
        <v>40819</v>
      </c>
      <c r="B3030" s="206" t="s">
        <v>3450</v>
      </c>
      <c r="C3030" s="206" t="s">
        <v>562</v>
      </c>
      <c r="D3030" s="206" t="s">
        <v>410</v>
      </c>
      <c r="E3030" s="208">
        <v>8290.0300000000007</v>
      </c>
    </row>
    <row r="3031" spans="1:5">
      <c r="A3031" s="206">
        <v>34361</v>
      </c>
      <c r="B3031" s="206" t="s">
        <v>3451</v>
      </c>
      <c r="C3031" s="206" t="s">
        <v>460</v>
      </c>
      <c r="D3031" s="206" t="s">
        <v>410</v>
      </c>
      <c r="E3031" s="207">
        <v>19.02</v>
      </c>
    </row>
    <row r="3032" spans="1:5">
      <c r="A3032" s="206">
        <v>36512</v>
      </c>
      <c r="B3032" s="206" t="s">
        <v>3452</v>
      </c>
      <c r="C3032" s="206" t="s">
        <v>409</v>
      </c>
      <c r="D3032" s="206" t="s">
        <v>412</v>
      </c>
      <c r="E3032" s="208">
        <v>21175.03</v>
      </c>
    </row>
    <row r="3033" spans="1:5">
      <c r="A3033" s="206">
        <v>44478</v>
      </c>
      <c r="B3033" s="206" t="s">
        <v>3453</v>
      </c>
      <c r="C3033" s="206" t="s">
        <v>460</v>
      </c>
      <c r="D3033" s="206" t="s">
        <v>410</v>
      </c>
      <c r="E3033" s="207">
        <v>16.66</v>
      </c>
    </row>
    <row r="3034" spans="1:5">
      <c r="A3034" s="206">
        <v>44477</v>
      </c>
      <c r="B3034" s="206" t="s">
        <v>3454</v>
      </c>
      <c r="C3034" s="206" t="s">
        <v>460</v>
      </c>
      <c r="D3034" s="206" t="s">
        <v>410</v>
      </c>
      <c r="E3034" s="207">
        <v>16.66</v>
      </c>
    </row>
    <row r="3035" spans="1:5">
      <c r="A3035" s="206">
        <v>11697</v>
      </c>
      <c r="B3035" s="206" t="s">
        <v>3455</v>
      </c>
      <c r="C3035" s="206" t="s">
        <v>409</v>
      </c>
      <c r="D3035" s="206" t="s">
        <v>410</v>
      </c>
      <c r="E3035" s="207">
        <v>833.28</v>
      </c>
    </row>
    <row r="3036" spans="1:5">
      <c r="A3036" s="206">
        <v>11698</v>
      </c>
      <c r="B3036" s="206" t="s">
        <v>3456</v>
      </c>
      <c r="C3036" s="206" t="s">
        <v>409</v>
      </c>
      <c r="D3036" s="206" t="s">
        <v>410</v>
      </c>
      <c r="E3036" s="207">
        <v>994.06</v>
      </c>
    </row>
    <row r="3037" spans="1:5">
      <c r="A3037" s="206">
        <v>10432</v>
      </c>
      <c r="B3037" s="206" t="s">
        <v>3457</v>
      </c>
      <c r="C3037" s="206" t="s">
        <v>409</v>
      </c>
      <c r="D3037" s="206" t="s">
        <v>410</v>
      </c>
      <c r="E3037" s="207">
        <v>356.92</v>
      </c>
    </row>
    <row r="3038" spans="1:5">
      <c r="A3038" s="206">
        <v>11699</v>
      </c>
      <c r="B3038" s="206" t="s">
        <v>3458</v>
      </c>
      <c r="C3038" s="206" t="s">
        <v>409</v>
      </c>
      <c r="D3038" s="206" t="s">
        <v>410</v>
      </c>
      <c r="E3038" s="208">
        <v>1098.6600000000001</v>
      </c>
    </row>
    <row r="3039" spans="1:5">
      <c r="A3039" s="206">
        <v>44020</v>
      </c>
      <c r="B3039" s="206" t="s">
        <v>3459</v>
      </c>
      <c r="C3039" s="206" t="s">
        <v>409</v>
      </c>
      <c r="D3039" s="206" t="s">
        <v>410</v>
      </c>
      <c r="E3039" s="207">
        <v>880.56</v>
      </c>
    </row>
    <row r="3040" spans="1:5">
      <c r="A3040" s="206">
        <v>41420</v>
      </c>
      <c r="B3040" s="206" t="s">
        <v>3460</v>
      </c>
      <c r="C3040" s="206" t="s">
        <v>409</v>
      </c>
      <c r="D3040" s="206" t="s">
        <v>410</v>
      </c>
      <c r="E3040" s="207">
        <v>11.93</v>
      </c>
    </row>
    <row r="3041" spans="1:5">
      <c r="A3041" s="206">
        <v>41422</v>
      </c>
      <c r="B3041" s="206" t="s">
        <v>3461</v>
      </c>
      <c r="C3041" s="206" t="s">
        <v>409</v>
      </c>
      <c r="D3041" s="206" t="s">
        <v>410</v>
      </c>
      <c r="E3041" s="207">
        <v>16.29</v>
      </c>
    </row>
    <row r="3042" spans="1:5">
      <c r="A3042" s="206">
        <v>41425</v>
      </c>
      <c r="B3042" s="206" t="s">
        <v>3462</v>
      </c>
      <c r="C3042" s="206" t="s">
        <v>409</v>
      </c>
      <c r="D3042" s="206" t="s">
        <v>410</v>
      </c>
      <c r="E3042" s="207">
        <v>8.34</v>
      </c>
    </row>
    <row r="3043" spans="1:5">
      <c r="A3043" s="206">
        <v>41426</v>
      </c>
      <c r="B3043" s="206" t="s">
        <v>3463</v>
      </c>
      <c r="C3043" s="206" t="s">
        <v>409</v>
      </c>
      <c r="D3043" s="206" t="s">
        <v>410</v>
      </c>
      <c r="E3043" s="207">
        <v>15.03</v>
      </c>
    </row>
    <row r="3044" spans="1:5">
      <c r="A3044" s="206">
        <v>41419</v>
      </c>
      <c r="B3044" s="206" t="s">
        <v>3464</v>
      </c>
      <c r="C3044" s="206" t="s">
        <v>409</v>
      </c>
      <c r="D3044" s="206" t="s">
        <v>410</v>
      </c>
      <c r="E3044" s="207">
        <v>8.77</v>
      </c>
    </row>
    <row r="3045" spans="1:5">
      <c r="A3045" s="206">
        <v>41421</v>
      </c>
      <c r="B3045" s="206" t="s">
        <v>3465</v>
      </c>
      <c r="C3045" s="206" t="s">
        <v>409</v>
      </c>
      <c r="D3045" s="206" t="s">
        <v>410</v>
      </c>
      <c r="E3045" s="207">
        <v>11.9</v>
      </c>
    </row>
    <row r="3046" spans="1:5">
      <c r="A3046" s="206">
        <v>41414</v>
      </c>
      <c r="B3046" s="206" t="s">
        <v>3466</v>
      </c>
      <c r="C3046" s="206" t="s">
        <v>409</v>
      </c>
      <c r="D3046" s="206" t="s">
        <v>410</v>
      </c>
      <c r="E3046" s="207">
        <v>27.59</v>
      </c>
    </row>
    <row r="3047" spans="1:5">
      <c r="A3047" s="206">
        <v>41415</v>
      </c>
      <c r="B3047" s="206" t="s">
        <v>3467</v>
      </c>
      <c r="C3047" s="206" t="s">
        <v>409</v>
      </c>
      <c r="D3047" s="206" t="s">
        <v>410</v>
      </c>
      <c r="E3047" s="207">
        <v>32.14</v>
      </c>
    </row>
    <row r="3048" spans="1:5">
      <c r="A3048" s="206">
        <v>37514</v>
      </c>
      <c r="B3048" s="206" t="s">
        <v>3468</v>
      </c>
      <c r="C3048" s="206" t="s">
        <v>409</v>
      </c>
      <c r="D3048" s="206" t="s">
        <v>412</v>
      </c>
      <c r="E3048" s="208">
        <v>320000</v>
      </c>
    </row>
    <row r="3049" spans="1:5">
      <c r="A3049" s="206">
        <v>37519</v>
      </c>
      <c r="B3049" s="206" t="s">
        <v>3469</v>
      </c>
      <c r="C3049" s="206" t="s">
        <v>409</v>
      </c>
      <c r="D3049" s="206" t="s">
        <v>412</v>
      </c>
      <c r="E3049" s="208">
        <v>493853.88</v>
      </c>
    </row>
    <row r="3050" spans="1:5">
      <c r="A3050" s="206">
        <v>37520</v>
      </c>
      <c r="B3050" s="206" t="s">
        <v>3470</v>
      </c>
      <c r="C3050" s="206" t="s">
        <v>409</v>
      </c>
      <c r="D3050" s="206" t="s">
        <v>412</v>
      </c>
      <c r="E3050" s="208">
        <v>485757.92</v>
      </c>
    </row>
    <row r="3051" spans="1:5">
      <c r="A3051" s="206">
        <v>37521</v>
      </c>
      <c r="B3051" s="206" t="s">
        <v>3471</v>
      </c>
      <c r="C3051" s="206" t="s">
        <v>409</v>
      </c>
      <c r="D3051" s="206" t="s">
        <v>412</v>
      </c>
      <c r="E3051" s="208">
        <v>592624.67000000004</v>
      </c>
    </row>
    <row r="3052" spans="1:5">
      <c r="A3052" s="206">
        <v>37522</v>
      </c>
      <c r="B3052" s="206" t="s">
        <v>3472</v>
      </c>
      <c r="C3052" s="206" t="s">
        <v>409</v>
      </c>
      <c r="D3052" s="206" t="s">
        <v>412</v>
      </c>
      <c r="E3052" s="208">
        <v>610454.24</v>
      </c>
    </row>
    <row r="3053" spans="1:5">
      <c r="A3053" s="206">
        <v>21109</v>
      </c>
      <c r="B3053" s="206" t="s">
        <v>3473</v>
      </c>
      <c r="C3053" s="206" t="s">
        <v>409</v>
      </c>
      <c r="D3053" s="206" t="s">
        <v>410</v>
      </c>
      <c r="E3053" s="207">
        <v>55.05</v>
      </c>
    </row>
    <row r="3054" spans="1:5">
      <c r="A3054" s="206">
        <v>37546</v>
      </c>
      <c r="B3054" s="206" t="s">
        <v>3474</v>
      </c>
      <c r="C3054" s="206" t="s">
        <v>409</v>
      </c>
      <c r="D3054" s="206" t="s">
        <v>410</v>
      </c>
      <c r="E3054" s="208">
        <v>15568.59</v>
      </c>
    </row>
    <row r="3055" spans="1:5">
      <c r="A3055" s="206">
        <v>37544</v>
      </c>
      <c r="B3055" s="206" t="s">
        <v>3475</v>
      </c>
      <c r="C3055" s="206" t="s">
        <v>409</v>
      </c>
      <c r="D3055" s="206" t="s">
        <v>410</v>
      </c>
      <c r="E3055" s="208">
        <v>16466.400000000001</v>
      </c>
    </row>
    <row r="3056" spans="1:5">
      <c r="A3056" s="206">
        <v>37545</v>
      </c>
      <c r="B3056" s="206" t="s">
        <v>3476</v>
      </c>
      <c r="C3056" s="206" t="s">
        <v>409</v>
      </c>
      <c r="D3056" s="206" t="s">
        <v>410</v>
      </c>
      <c r="E3056" s="208">
        <v>19592.810000000001</v>
      </c>
    </row>
    <row r="3057" spans="1:5">
      <c r="A3057" s="206">
        <v>36793</v>
      </c>
      <c r="B3057" s="206" t="s">
        <v>3477</v>
      </c>
      <c r="C3057" s="206" t="s">
        <v>409</v>
      </c>
      <c r="D3057" s="206" t="s">
        <v>410</v>
      </c>
      <c r="E3057" s="207">
        <v>983.41</v>
      </c>
    </row>
    <row r="3058" spans="1:5">
      <c r="A3058" s="206">
        <v>11769</v>
      </c>
      <c r="B3058" s="206" t="s">
        <v>3478</v>
      </c>
      <c r="C3058" s="206" t="s">
        <v>409</v>
      </c>
      <c r="D3058" s="206" t="s">
        <v>410</v>
      </c>
      <c r="E3058" s="207">
        <v>434.59</v>
      </c>
    </row>
    <row r="3059" spans="1:5">
      <c r="A3059" s="206">
        <v>11771</v>
      </c>
      <c r="B3059" s="206" t="s">
        <v>3479</v>
      </c>
      <c r="C3059" s="206" t="s">
        <v>409</v>
      </c>
      <c r="D3059" s="206" t="s">
        <v>410</v>
      </c>
      <c r="E3059" s="207">
        <v>532.32000000000005</v>
      </c>
    </row>
    <row r="3060" spans="1:5">
      <c r="A3060" s="206">
        <v>39919</v>
      </c>
      <c r="B3060" s="206" t="s">
        <v>3480</v>
      </c>
      <c r="C3060" s="206" t="s">
        <v>409</v>
      </c>
      <c r="D3060" s="206" t="s">
        <v>410</v>
      </c>
      <c r="E3060" s="208">
        <v>77929.399999999994</v>
      </c>
    </row>
    <row r="3061" spans="1:5">
      <c r="A3061" s="206">
        <v>38385</v>
      </c>
      <c r="B3061" s="206" t="s">
        <v>3481</v>
      </c>
      <c r="C3061" s="206" t="s">
        <v>409</v>
      </c>
      <c r="D3061" s="206" t="s">
        <v>410</v>
      </c>
      <c r="E3061" s="207">
        <v>63.34</v>
      </c>
    </row>
    <row r="3062" spans="1:5">
      <c r="A3062" s="206">
        <v>36800</v>
      </c>
      <c r="B3062" s="206" t="s">
        <v>3482</v>
      </c>
      <c r="C3062" s="206" t="s">
        <v>409</v>
      </c>
      <c r="D3062" s="206" t="s">
        <v>410</v>
      </c>
      <c r="E3062" s="207">
        <v>261.13</v>
      </c>
    </row>
    <row r="3063" spans="1:5">
      <c r="A3063" s="206">
        <v>37587</v>
      </c>
      <c r="B3063" s="206" t="s">
        <v>3483</v>
      </c>
      <c r="C3063" s="206" t="s">
        <v>409</v>
      </c>
      <c r="D3063" s="206" t="s">
        <v>410</v>
      </c>
      <c r="E3063" s="207">
        <v>573.72</v>
      </c>
    </row>
    <row r="3064" spans="1:5">
      <c r="A3064" s="206">
        <v>11561</v>
      </c>
      <c r="B3064" s="206" t="s">
        <v>3484</v>
      </c>
      <c r="C3064" s="206" t="s">
        <v>409</v>
      </c>
      <c r="D3064" s="206" t="s">
        <v>410</v>
      </c>
      <c r="E3064" s="207">
        <v>255.91</v>
      </c>
    </row>
    <row r="3065" spans="1:5">
      <c r="A3065" s="206">
        <v>43604</v>
      </c>
      <c r="B3065" s="206" t="s">
        <v>3485</v>
      </c>
      <c r="C3065" s="206" t="s">
        <v>409</v>
      </c>
      <c r="D3065" s="206" t="s">
        <v>410</v>
      </c>
      <c r="E3065" s="207">
        <v>136.43</v>
      </c>
    </row>
    <row r="3066" spans="1:5">
      <c r="A3066" s="206">
        <v>11560</v>
      </c>
      <c r="B3066" s="206" t="s">
        <v>3486</v>
      </c>
      <c r="C3066" s="206" t="s">
        <v>409</v>
      </c>
      <c r="D3066" s="206" t="s">
        <v>410</v>
      </c>
      <c r="E3066" s="207">
        <v>197.52</v>
      </c>
    </row>
    <row r="3067" spans="1:5">
      <c r="A3067" s="206">
        <v>11499</v>
      </c>
      <c r="B3067" s="206" t="s">
        <v>3487</v>
      </c>
      <c r="C3067" s="206" t="s">
        <v>409</v>
      </c>
      <c r="D3067" s="206" t="s">
        <v>410</v>
      </c>
      <c r="E3067" s="207">
        <v>986.11</v>
      </c>
    </row>
    <row r="3068" spans="1:5">
      <c r="A3068" s="206">
        <v>34761</v>
      </c>
      <c r="B3068" s="206" t="s">
        <v>3488</v>
      </c>
      <c r="C3068" s="206" t="s">
        <v>560</v>
      </c>
      <c r="D3068" s="206" t="s">
        <v>410</v>
      </c>
      <c r="E3068" s="207">
        <v>14.27</v>
      </c>
    </row>
    <row r="3069" spans="1:5">
      <c r="A3069" s="206">
        <v>40924</v>
      </c>
      <c r="B3069" s="206" t="s">
        <v>3489</v>
      </c>
      <c r="C3069" s="206" t="s">
        <v>562</v>
      </c>
      <c r="D3069" s="206" t="s">
        <v>410</v>
      </c>
      <c r="E3069" s="208">
        <v>2515.12</v>
      </c>
    </row>
    <row r="3070" spans="1:5">
      <c r="A3070" s="206">
        <v>40983</v>
      </c>
      <c r="B3070" s="206" t="s">
        <v>3490</v>
      </c>
      <c r="C3070" s="206" t="s">
        <v>562</v>
      </c>
      <c r="D3070" s="206" t="s">
        <v>410</v>
      </c>
      <c r="E3070" s="208">
        <v>2034.49</v>
      </c>
    </row>
    <row r="3071" spans="1:5">
      <c r="A3071" s="206">
        <v>44497</v>
      </c>
      <c r="B3071" s="206" t="s">
        <v>3491</v>
      </c>
      <c r="C3071" s="206" t="s">
        <v>560</v>
      </c>
      <c r="D3071" s="206" t="s">
        <v>410</v>
      </c>
      <c r="E3071" s="207">
        <v>11.52</v>
      </c>
    </row>
    <row r="3072" spans="1:5">
      <c r="A3072" s="206">
        <v>2437</v>
      </c>
      <c r="B3072" s="206" t="s">
        <v>3492</v>
      </c>
      <c r="C3072" s="206" t="s">
        <v>560</v>
      </c>
      <c r="D3072" s="206" t="s">
        <v>410</v>
      </c>
      <c r="E3072" s="207">
        <v>18.11</v>
      </c>
    </row>
    <row r="3073" spans="1:5">
      <c r="A3073" s="206">
        <v>40921</v>
      </c>
      <c r="B3073" s="206" t="s">
        <v>3493</v>
      </c>
      <c r="C3073" s="206" t="s">
        <v>562</v>
      </c>
      <c r="D3073" s="206" t="s">
        <v>410</v>
      </c>
      <c r="E3073" s="208">
        <v>3192.55</v>
      </c>
    </row>
    <row r="3074" spans="1:5">
      <c r="A3074" s="206">
        <v>14252</v>
      </c>
      <c r="B3074" s="206" t="s">
        <v>3494</v>
      </c>
      <c r="C3074" s="206" t="s">
        <v>409</v>
      </c>
      <c r="D3074" s="206" t="s">
        <v>410</v>
      </c>
      <c r="E3074" s="208">
        <v>3294.06</v>
      </c>
    </row>
    <row r="3075" spans="1:5">
      <c r="A3075" s="206">
        <v>730</v>
      </c>
      <c r="B3075" s="206" t="s">
        <v>3495</v>
      </c>
      <c r="C3075" s="206" t="s">
        <v>409</v>
      </c>
      <c r="D3075" s="206" t="s">
        <v>410</v>
      </c>
      <c r="E3075" s="208">
        <v>8801.1200000000008</v>
      </c>
    </row>
    <row r="3076" spans="1:5">
      <c r="A3076" s="206">
        <v>723</v>
      </c>
      <c r="B3076" s="206" t="s">
        <v>3496</v>
      </c>
      <c r="C3076" s="206" t="s">
        <v>409</v>
      </c>
      <c r="D3076" s="206" t="s">
        <v>410</v>
      </c>
      <c r="E3076" s="208">
        <v>4374.47</v>
      </c>
    </row>
    <row r="3077" spans="1:5">
      <c r="A3077" s="206">
        <v>36502</v>
      </c>
      <c r="B3077" s="206" t="s">
        <v>3497</v>
      </c>
      <c r="C3077" s="206" t="s">
        <v>409</v>
      </c>
      <c r="D3077" s="206" t="s">
        <v>410</v>
      </c>
      <c r="E3077" s="208">
        <v>4111.4799999999996</v>
      </c>
    </row>
    <row r="3078" spans="1:5">
      <c r="A3078" s="206">
        <v>36503</v>
      </c>
      <c r="B3078" s="206" t="s">
        <v>3498</v>
      </c>
      <c r="C3078" s="206" t="s">
        <v>409</v>
      </c>
      <c r="D3078" s="206" t="s">
        <v>410</v>
      </c>
      <c r="E3078" s="208">
        <v>5069.9399999999996</v>
      </c>
    </row>
    <row r="3079" spans="1:5">
      <c r="A3079" s="206">
        <v>4090</v>
      </c>
      <c r="B3079" s="206" t="s">
        <v>3499</v>
      </c>
      <c r="C3079" s="206" t="s">
        <v>409</v>
      </c>
      <c r="D3079" s="206" t="s">
        <v>412</v>
      </c>
      <c r="E3079" s="208">
        <v>1110000</v>
      </c>
    </row>
    <row r="3080" spans="1:5">
      <c r="A3080" s="206">
        <v>13227</v>
      </c>
      <c r="B3080" s="206" t="s">
        <v>3500</v>
      </c>
      <c r="C3080" s="206" t="s">
        <v>409</v>
      </c>
      <c r="D3080" s="206" t="s">
        <v>412</v>
      </c>
      <c r="E3080" s="208">
        <v>1379313.41</v>
      </c>
    </row>
    <row r="3081" spans="1:5">
      <c r="A3081" s="206">
        <v>10597</v>
      </c>
      <c r="B3081" s="206" t="s">
        <v>3501</v>
      </c>
      <c r="C3081" s="206" t="s">
        <v>409</v>
      </c>
      <c r="D3081" s="206" t="s">
        <v>412</v>
      </c>
      <c r="E3081" s="208">
        <v>1451905.3</v>
      </c>
    </row>
    <row r="3082" spans="1:5">
      <c r="A3082" s="206">
        <v>39628</v>
      </c>
      <c r="B3082" s="206" t="s">
        <v>3502</v>
      </c>
      <c r="C3082" s="206" t="s">
        <v>409</v>
      </c>
      <c r="D3082" s="206" t="s">
        <v>412</v>
      </c>
      <c r="E3082" s="208">
        <v>4094.61</v>
      </c>
    </row>
    <row r="3083" spans="1:5">
      <c r="A3083" s="206">
        <v>39404</v>
      </c>
      <c r="B3083" s="206" t="s">
        <v>3503</v>
      </c>
      <c r="C3083" s="206" t="s">
        <v>409</v>
      </c>
      <c r="D3083" s="206" t="s">
        <v>412</v>
      </c>
      <c r="E3083" s="208">
        <v>2030.38</v>
      </c>
    </row>
    <row r="3084" spans="1:5">
      <c r="A3084" s="206">
        <v>39402</v>
      </c>
      <c r="B3084" s="206" t="s">
        <v>3504</v>
      </c>
      <c r="C3084" s="206" t="s">
        <v>409</v>
      </c>
      <c r="D3084" s="206" t="s">
        <v>412</v>
      </c>
      <c r="E3084" s="208">
        <v>1672.65</v>
      </c>
    </row>
    <row r="3085" spans="1:5">
      <c r="A3085" s="206">
        <v>39403</v>
      </c>
      <c r="B3085" s="206" t="s">
        <v>3505</v>
      </c>
      <c r="C3085" s="206" t="s">
        <v>409</v>
      </c>
      <c r="D3085" s="206" t="s">
        <v>412</v>
      </c>
      <c r="E3085" s="208">
        <v>1636.26</v>
      </c>
    </row>
    <row r="3086" spans="1:5">
      <c r="A3086" s="206">
        <v>4093</v>
      </c>
      <c r="B3086" s="206" t="s">
        <v>3506</v>
      </c>
      <c r="C3086" s="206" t="s">
        <v>560</v>
      </c>
      <c r="D3086" s="206" t="s">
        <v>417</v>
      </c>
      <c r="E3086" s="207">
        <v>16.29</v>
      </c>
    </row>
    <row r="3087" spans="1:5">
      <c r="A3087" s="206">
        <v>10512</v>
      </c>
      <c r="B3087" s="206" t="s">
        <v>3507</v>
      </c>
      <c r="C3087" s="206" t="s">
        <v>562</v>
      </c>
      <c r="D3087" s="206" t="s">
        <v>410</v>
      </c>
      <c r="E3087" s="208">
        <v>2871.23</v>
      </c>
    </row>
    <row r="3088" spans="1:5">
      <c r="A3088" s="206">
        <v>20020</v>
      </c>
      <c r="B3088" s="206" t="s">
        <v>3508</v>
      </c>
      <c r="C3088" s="206" t="s">
        <v>560</v>
      </c>
      <c r="D3088" s="206" t="s">
        <v>410</v>
      </c>
      <c r="E3088" s="207">
        <v>16.920000000000002</v>
      </c>
    </row>
    <row r="3089" spans="1:5">
      <c r="A3089" s="206">
        <v>41038</v>
      </c>
      <c r="B3089" s="206" t="s">
        <v>3509</v>
      </c>
      <c r="C3089" s="206" t="s">
        <v>562</v>
      </c>
      <c r="D3089" s="206" t="s">
        <v>410</v>
      </c>
      <c r="E3089" s="208">
        <v>2983.79</v>
      </c>
    </row>
    <row r="3090" spans="1:5">
      <c r="A3090" s="206">
        <v>4094</v>
      </c>
      <c r="B3090" s="206" t="s">
        <v>3510</v>
      </c>
      <c r="C3090" s="206" t="s">
        <v>560</v>
      </c>
      <c r="D3090" s="206" t="s">
        <v>410</v>
      </c>
      <c r="E3090" s="207">
        <v>20.260000000000002</v>
      </c>
    </row>
    <row r="3091" spans="1:5">
      <c r="A3091" s="206">
        <v>40988</v>
      </c>
      <c r="B3091" s="206" t="s">
        <v>3511</v>
      </c>
      <c r="C3091" s="206" t="s">
        <v>562</v>
      </c>
      <c r="D3091" s="206" t="s">
        <v>410</v>
      </c>
      <c r="E3091" s="208">
        <v>3571.3</v>
      </c>
    </row>
    <row r="3092" spans="1:5">
      <c r="A3092" s="206">
        <v>4095</v>
      </c>
      <c r="B3092" s="206" t="s">
        <v>3512</v>
      </c>
      <c r="C3092" s="206" t="s">
        <v>560</v>
      </c>
      <c r="D3092" s="206" t="s">
        <v>410</v>
      </c>
      <c r="E3092" s="207">
        <v>13.56</v>
      </c>
    </row>
    <row r="3093" spans="1:5">
      <c r="A3093" s="206">
        <v>40990</v>
      </c>
      <c r="B3093" s="206" t="s">
        <v>3513</v>
      </c>
      <c r="C3093" s="206" t="s">
        <v>562</v>
      </c>
      <c r="D3093" s="206" t="s">
        <v>410</v>
      </c>
      <c r="E3093" s="208">
        <v>2391.65</v>
      </c>
    </row>
    <row r="3094" spans="1:5">
      <c r="A3094" s="206">
        <v>4097</v>
      </c>
      <c r="B3094" s="206" t="s">
        <v>3514</v>
      </c>
      <c r="C3094" s="206" t="s">
        <v>560</v>
      </c>
      <c r="D3094" s="206" t="s">
        <v>410</v>
      </c>
      <c r="E3094" s="207">
        <v>15.17</v>
      </c>
    </row>
    <row r="3095" spans="1:5">
      <c r="A3095" s="206">
        <v>40994</v>
      </c>
      <c r="B3095" s="206" t="s">
        <v>3515</v>
      </c>
      <c r="C3095" s="206" t="s">
        <v>562</v>
      </c>
      <c r="D3095" s="206" t="s">
        <v>410</v>
      </c>
      <c r="E3095" s="208">
        <v>2676.86</v>
      </c>
    </row>
    <row r="3096" spans="1:5">
      <c r="A3096" s="206">
        <v>4096</v>
      </c>
      <c r="B3096" s="206" t="s">
        <v>3516</v>
      </c>
      <c r="C3096" s="206" t="s">
        <v>560</v>
      </c>
      <c r="D3096" s="206" t="s">
        <v>410</v>
      </c>
      <c r="E3096" s="207">
        <v>18.329999999999998</v>
      </c>
    </row>
    <row r="3097" spans="1:5">
      <c r="A3097" s="206">
        <v>40992</v>
      </c>
      <c r="B3097" s="206" t="s">
        <v>3517</v>
      </c>
      <c r="C3097" s="206" t="s">
        <v>562</v>
      </c>
      <c r="D3097" s="206" t="s">
        <v>410</v>
      </c>
      <c r="E3097" s="208">
        <v>3232.68</v>
      </c>
    </row>
    <row r="3098" spans="1:5">
      <c r="A3098" s="206">
        <v>4114</v>
      </c>
      <c r="B3098" s="206" t="s">
        <v>297</v>
      </c>
      <c r="C3098" s="206" t="s">
        <v>409</v>
      </c>
      <c r="D3098" s="206" t="s">
        <v>410</v>
      </c>
      <c r="E3098" s="207">
        <v>87.83</v>
      </c>
    </row>
    <row r="3099" spans="1:5">
      <c r="A3099" s="206">
        <v>36797</v>
      </c>
      <c r="B3099" s="206" t="s">
        <v>3518</v>
      </c>
      <c r="C3099" s="206" t="s">
        <v>409</v>
      </c>
      <c r="D3099" s="206" t="s">
        <v>410</v>
      </c>
      <c r="E3099" s="207">
        <v>78.2</v>
      </c>
    </row>
    <row r="3100" spans="1:5">
      <c r="A3100" s="206">
        <v>4107</v>
      </c>
      <c r="B3100" s="206" t="s">
        <v>3519</v>
      </c>
      <c r="C3100" s="206" t="s">
        <v>409</v>
      </c>
      <c r="D3100" s="206" t="s">
        <v>410</v>
      </c>
      <c r="E3100" s="207">
        <v>73.73</v>
      </c>
    </row>
    <row r="3101" spans="1:5">
      <c r="A3101" s="206">
        <v>4102</v>
      </c>
      <c r="B3101" s="206" t="s">
        <v>3520</v>
      </c>
      <c r="C3101" s="206" t="s">
        <v>409</v>
      </c>
      <c r="D3101" s="206" t="s">
        <v>417</v>
      </c>
      <c r="E3101" s="207">
        <v>90</v>
      </c>
    </row>
    <row r="3102" spans="1:5">
      <c r="A3102" s="206">
        <v>36799</v>
      </c>
      <c r="B3102" s="206" t="s">
        <v>3521</v>
      </c>
      <c r="C3102" s="206" t="s">
        <v>409</v>
      </c>
      <c r="D3102" s="206" t="s">
        <v>410</v>
      </c>
      <c r="E3102" s="207">
        <v>75.900000000000006</v>
      </c>
    </row>
    <row r="3103" spans="1:5">
      <c r="A3103" s="206">
        <v>2747</v>
      </c>
      <c r="B3103" s="206" t="s">
        <v>3522</v>
      </c>
      <c r="C3103" s="206" t="s">
        <v>456</v>
      </c>
      <c r="D3103" s="206" t="s">
        <v>410</v>
      </c>
      <c r="E3103" s="207">
        <v>39.97</v>
      </c>
    </row>
    <row r="3104" spans="1:5">
      <c r="A3104" s="206">
        <v>21138</v>
      </c>
      <c r="B3104" s="206" t="s">
        <v>3523</v>
      </c>
      <c r="C3104" s="206" t="s">
        <v>456</v>
      </c>
      <c r="D3104" s="206" t="s">
        <v>417</v>
      </c>
      <c r="E3104" s="207">
        <v>12.67</v>
      </c>
    </row>
    <row r="3105" spans="1:5">
      <c r="A3105" s="206">
        <v>10826</v>
      </c>
      <c r="B3105" s="206" t="s">
        <v>3524</v>
      </c>
      <c r="C3105" s="206" t="s">
        <v>409</v>
      </c>
      <c r="D3105" s="206" t="s">
        <v>410</v>
      </c>
      <c r="E3105" s="207">
        <v>114.94</v>
      </c>
    </row>
    <row r="3106" spans="1:5">
      <c r="A3106" s="206">
        <v>365</v>
      </c>
      <c r="B3106" s="206" t="s">
        <v>3525</v>
      </c>
      <c r="C3106" s="206" t="s">
        <v>409</v>
      </c>
      <c r="D3106" s="206" t="s">
        <v>410</v>
      </c>
      <c r="E3106" s="207">
        <v>71.260000000000005</v>
      </c>
    </row>
    <row r="3107" spans="1:5">
      <c r="A3107" s="206">
        <v>38639</v>
      </c>
      <c r="B3107" s="206" t="s">
        <v>3526</v>
      </c>
      <c r="C3107" s="206" t="s">
        <v>409</v>
      </c>
      <c r="D3107" s="206" t="s">
        <v>410</v>
      </c>
      <c r="E3107" s="207">
        <v>275.86</v>
      </c>
    </row>
    <row r="3108" spans="1:5">
      <c r="A3108" s="206">
        <v>38640</v>
      </c>
      <c r="B3108" s="206" t="s">
        <v>3527</v>
      </c>
      <c r="C3108" s="206" t="s">
        <v>409</v>
      </c>
      <c r="D3108" s="206" t="s">
        <v>410</v>
      </c>
      <c r="E3108" s="207">
        <v>4.13</v>
      </c>
    </row>
    <row r="3109" spans="1:5">
      <c r="A3109" s="206">
        <v>358</v>
      </c>
      <c r="B3109" s="206" t="s">
        <v>3528</v>
      </c>
      <c r="C3109" s="206" t="s">
        <v>409</v>
      </c>
      <c r="D3109" s="206" t="s">
        <v>410</v>
      </c>
      <c r="E3109" s="207">
        <v>85.05</v>
      </c>
    </row>
    <row r="3110" spans="1:5">
      <c r="A3110" s="206">
        <v>359</v>
      </c>
      <c r="B3110" s="206" t="s">
        <v>3529</v>
      </c>
      <c r="C3110" s="206" t="s">
        <v>409</v>
      </c>
      <c r="D3110" s="206" t="s">
        <v>410</v>
      </c>
      <c r="E3110" s="207">
        <v>174.71</v>
      </c>
    </row>
    <row r="3111" spans="1:5">
      <c r="A3111" s="206">
        <v>38641</v>
      </c>
      <c r="B3111" s="206" t="s">
        <v>3530</v>
      </c>
      <c r="C3111" s="206" t="s">
        <v>409</v>
      </c>
      <c r="D3111" s="206" t="s">
        <v>410</v>
      </c>
      <c r="E3111" s="207">
        <v>172.41</v>
      </c>
    </row>
    <row r="3112" spans="1:5">
      <c r="A3112" s="206">
        <v>360</v>
      </c>
      <c r="B3112" s="206" t="s">
        <v>3531</v>
      </c>
      <c r="C3112" s="206" t="s">
        <v>409</v>
      </c>
      <c r="D3112" s="206" t="s">
        <v>417</v>
      </c>
      <c r="E3112" s="207">
        <v>4</v>
      </c>
    </row>
    <row r="3113" spans="1:5">
      <c r="A3113" s="206">
        <v>42430</v>
      </c>
      <c r="B3113" s="206" t="s">
        <v>3532</v>
      </c>
      <c r="C3113" s="206" t="s">
        <v>409</v>
      </c>
      <c r="D3113" s="206" t="s">
        <v>412</v>
      </c>
      <c r="E3113" s="208">
        <v>6434.22</v>
      </c>
    </row>
    <row r="3114" spans="1:5">
      <c r="A3114" s="206">
        <v>4209</v>
      </c>
      <c r="B3114" s="206" t="s">
        <v>3533</v>
      </c>
      <c r="C3114" s="206" t="s">
        <v>409</v>
      </c>
      <c r="D3114" s="206" t="s">
        <v>412</v>
      </c>
      <c r="E3114" s="207">
        <v>25.23</v>
      </c>
    </row>
    <row r="3115" spans="1:5">
      <c r="A3115" s="206">
        <v>4180</v>
      </c>
      <c r="B3115" s="206" t="s">
        <v>3534</v>
      </c>
      <c r="C3115" s="206" t="s">
        <v>409</v>
      </c>
      <c r="D3115" s="206" t="s">
        <v>412</v>
      </c>
      <c r="E3115" s="207">
        <v>18.989999999999998</v>
      </c>
    </row>
    <row r="3116" spans="1:5">
      <c r="A3116" s="206">
        <v>4177</v>
      </c>
      <c r="B3116" s="206" t="s">
        <v>3535</v>
      </c>
      <c r="C3116" s="206" t="s">
        <v>409</v>
      </c>
      <c r="D3116" s="206" t="s">
        <v>412</v>
      </c>
      <c r="E3116" s="207">
        <v>6.3</v>
      </c>
    </row>
    <row r="3117" spans="1:5">
      <c r="A3117" s="206">
        <v>4179</v>
      </c>
      <c r="B3117" s="206" t="s">
        <v>3536</v>
      </c>
      <c r="C3117" s="206" t="s">
        <v>409</v>
      </c>
      <c r="D3117" s="206" t="s">
        <v>412</v>
      </c>
      <c r="E3117" s="207">
        <v>12.9</v>
      </c>
    </row>
    <row r="3118" spans="1:5">
      <c r="A3118" s="206">
        <v>4208</v>
      </c>
      <c r="B3118" s="206" t="s">
        <v>3537</v>
      </c>
      <c r="C3118" s="206" t="s">
        <v>409</v>
      </c>
      <c r="D3118" s="206" t="s">
        <v>412</v>
      </c>
      <c r="E3118" s="207">
        <v>60.06</v>
      </c>
    </row>
    <row r="3119" spans="1:5">
      <c r="A3119" s="206">
        <v>4181</v>
      </c>
      <c r="B3119" s="206" t="s">
        <v>3538</v>
      </c>
      <c r="C3119" s="206" t="s">
        <v>409</v>
      </c>
      <c r="D3119" s="206" t="s">
        <v>412</v>
      </c>
      <c r="E3119" s="207">
        <v>39.24</v>
      </c>
    </row>
    <row r="3120" spans="1:5">
      <c r="A3120" s="206">
        <v>4178</v>
      </c>
      <c r="B3120" s="206" t="s">
        <v>3539</v>
      </c>
      <c r="C3120" s="206" t="s">
        <v>409</v>
      </c>
      <c r="D3120" s="206" t="s">
        <v>412</v>
      </c>
      <c r="E3120" s="207">
        <v>8.74</v>
      </c>
    </row>
    <row r="3121" spans="1:5">
      <c r="A3121" s="206">
        <v>4182</v>
      </c>
      <c r="B3121" s="206" t="s">
        <v>3540</v>
      </c>
      <c r="C3121" s="206" t="s">
        <v>409</v>
      </c>
      <c r="D3121" s="206" t="s">
        <v>412</v>
      </c>
      <c r="E3121" s="207">
        <v>97.7</v>
      </c>
    </row>
    <row r="3122" spans="1:5">
      <c r="A3122" s="206">
        <v>4183</v>
      </c>
      <c r="B3122" s="206" t="s">
        <v>3541</v>
      </c>
      <c r="C3122" s="206" t="s">
        <v>409</v>
      </c>
      <c r="D3122" s="206" t="s">
        <v>412</v>
      </c>
      <c r="E3122" s="207">
        <v>157.29</v>
      </c>
    </row>
    <row r="3123" spans="1:5">
      <c r="A3123" s="206">
        <v>4184</v>
      </c>
      <c r="B3123" s="206" t="s">
        <v>3542</v>
      </c>
      <c r="C3123" s="206" t="s">
        <v>409</v>
      </c>
      <c r="D3123" s="206" t="s">
        <v>412</v>
      </c>
      <c r="E3123" s="207">
        <v>347.21</v>
      </c>
    </row>
    <row r="3124" spans="1:5">
      <c r="A3124" s="206">
        <v>4185</v>
      </c>
      <c r="B3124" s="206" t="s">
        <v>3543</v>
      </c>
      <c r="C3124" s="206" t="s">
        <v>409</v>
      </c>
      <c r="D3124" s="206" t="s">
        <v>412</v>
      </c>
      <c r="E3124" s="207">
        <v>576.91</v>
      </c>
    </row>
    <row r="3125" spans="1:5">
      <c r="A3125" s="206">
        <v>4205</v>
      </c>
      <c r="B3125" s="206" t="s">
        <v>3544</v>
      </c>
      <c r="C3125" s="206" t="s">
        <v>409</v>
      </c>
      <c r="D3125" s="206" t="s">
        <v>412</v>
      </c>
      <c r="E3125" s="207">
        <v>33.32</v>
      </c>
    </row>
    <row r="3126" spans="1:5">
      <c r="A3126" s="206">
        <v>4192</v>
      </c>
      <c r="B3126" s="206" t="s">
        <v>3545</v>
      </c>
      <c r="C3126" s="206" t="s">
        <v>409</v>
      </c>
      <c r="D3126" s="206" t="s">
        <v>412</v>
      </c>
      <c r="E3126" s="207">
        <v>33.32</v>
      </c>
    </row>
    <row r="3127" spans="1:5">
      <c r="A3127" s="206">
        <v>4191</v>
      </c>
      <c r="B3127" s="206" t="s">
        <v>3546</v>
      </c>
      <c r="C3127" s="206" t="s">
        <v>409</v>
      </c>
      <c r="D3127" s="206" t="s">
        <v>412</v>
      </c>
      <c r="E3127" s="207">
        <v>33.32</v>
      </c>
    </row>
    <row r="3128" spans="1:5">
      <c r="A3128" s="206">
        <v>4207</v>
      </c>
      <c r="B3128" s="206" t="s">
        <v>3547</v>
      </c>
      <c r="C3128" s="206" t="s">
        <v>409</v>
      </c>
      <c r="D3128" s="206" t="s">
        <v>412</v>
      </c>
      <c r="E3128" s="207">
        <v>26.81</v>
      </c>
    </row>
    <row r="3129" spans="1:5">
      <c r="A3129" s="206">
        <v>4206</v>
      </c>
      <c r="B3129" s="206" t="s">
        <v>3548</v>
      </c>
      <c r="C3129" s="206" t="s">
        <v>409</v>
      </c>
      <c r="D3129" s="206" t="s">
        <v>412</v>
      </c>
      <c r="E3129" s="207">
        <v>26.03</v>
      </c>
    </row>
    <row r="3130" spans="1:5">
      <c r="A3130" s="206">
        <v>4190</v>
      </c>
      <c r="B3130" s="206" t="s">
        <v>3549</v>
      </c>
      <c r="C3130" s="206" t="s">
        <v>409</v>
      </c>
      <c r="D3130" s="206" t="s">
        <v>412</v>
      </c>
      <c r="E3130" s="207">
        <v>26.03</v>
      </c>
    </row>
    <row r="3131" spans="1:5">
      <c r="A3131" s="206">
        <v>4186</v>
      </c>
      <c r="B3131" s="206" t="s">
        <v>3550</v>
      </c>
      <c r="C3131" s="206" t="s">
        <v>409</v>
      </c>
      <c r="D3131" s="206" t="s">
        <v>412</v>
      </c>
      <c r="E3131" s="207">
        <v>7.69</v>
      </c>
    </row>
    <row r="3132" spans="1:5">
      <c r="A3132" s="206">
        <v>4188</v>
      </c>
      <c r="B3132" s="206" t="s">
        <v>3551</v>
      </c>
      <c r="C3132" s="206" t="s">
        <v>409</v>
      </c>
      <c r="D3132" s="206" t="s">
        <v>412</v>
      </c>
      <c r="E3132" s="207">
        <v>15.71</v>
      </c>
    </row>
    <row r="3133" spans="1:5">
      <c r="A3133" s="206">
        <v>4189</v>
      </c>
      <c r="B3133" s="206" t="s">
        <v>3552</v>
      </c>
      <c r="C3133" s="206" t="s">
        <v>409</v>
      </c>
      <c r="D3133" s="206" t="s">
        <v>412</v>
      </c>
      <c r="E3133" s="207">
        <v>15.71</v>
      </c>
    </row>
    <row r="3134" spans="1:5">
      <c r="A3134" s="206">
        <v>4197</v>
      </c>
      <c r="B3134" s="206" t="s">
        <v>3553</v>
      </c>
      <c r="C3134" s="206" t="s">
        <v>409</v>
      </c>
      <c r="D3134" s="206" t="s">
        <v>412</v>
      </c>
      <c r="E3134" s="207">
        <v>83.19</v>
      </c>
    </row>
    <row r="3135" spans="1:5">
      <c r="A3135" s="206">
        <v>4194</v>
      </c>
      <c r="B3135" s="206" t="s">
        <v>3554</v>
      </c>
      <c r="C3135" s="206" t="s">
        <v>409</v>
      </c>
      <c r="D3135" s="206" t="s">
        <v>412</v>
      </c>
      <c r="E3135" s="207">
        <v>50.27</v>
      </c>
    </row>
    <row r="3136" spans="1:5">
      <c r="A3136" s="206">
        <v>4193</v>
      </c>
      <c r="B3136" s="206" t="s">
        <v>3555</v>
      </c>
      <c r="C3136" s="206" t="s">
        <v>409</v>
      </c>
      <c r="D3136" s="206" t="s">
        <v>412</v>
      </c>
      <c r="E3136" s="207">
        <v>50.27</v>
      </c>
    </row>
    <row r="3137" spans="1:5">
      <c r="A3137" s="206">
        <v>4204</v>
      </c>
      <c r="B3137" s="206" t="s">
        <v>3556</v>
      </c>
      <c r="C3137" s="206" t="s">
        <v>409</v>
      </c>
      <c r="D3137" s="206" t="s">
        <v>412</v>
      </c>
      <c r="E3137" s="207">
        <v>50.27</v>
      </c>
    </row>
    <row r="3138" spans="1:5">
      <c r="A3138" s="206">
        <v>4187</v>
      </c>
      <c r="B3138" s="206" t="s">
        <v>3557</v>
      </c>
      <c r="C3138" s="206" t="s">
        <v>409</v>
      </c>
      <c r="D3138" s="206" t="s">
        <v>412</v>
      </c>
      <c r="E3138" s="207">
        <v>10.02</v>
      </c>
    </row>
    <row r="3139" spans="1:5">
      <c r="A3139" s="206">
        <v>4202</v>
      </c>
      <c r="B3139" s="206" t="s">
        <v>3558</v>
      </c>
      <c r="C3139" s="206" t="s">
        <v>409</v>
      </c>
      <c r="D3139" s="206" t="s">
        <v>412</v>
      </c>
      <c r="E3139" s="207">
        <v>151.93</v>
      </c>
    </row>
    <row r="3140" spans="1:5">
      <c r="A3140" s="206">
        <v>4203</v>
      </c>
      <c r="B3140" s="206" t="s">
        <v>3559</v>
      </c>
      <c r="C3140" s="206" t="s">
        <v>409</v>
      </c>
      <c r="D3140" s="206" t="s">
        <v>412</v>
      </c>
      <c r="E3140" s="207">
        <v>134.18</v>
      </c>
    </row>
    <row r="3141" spans="1:5">
      <c r="A3141" s="206">
        <v>40368</v>
      </c>
      <c r="B3141" s="206" t="s">
        <v>3560</v>
      </c>
      <c r="C3141" s="206" t="s">
        <v>409</v>
      </c>
      <c r="D3141" s="206" t="s">
        <v>412</v>
      </c>
      <c r="E3141" s="207">
        <v>56.02</v>
      </c>
    </row>
    <row r="3142" spans="1:5">
      <c r="A3142" s="206">
        <v>40365</v>
      </c>
      <c r="B3142" s="206" t="s">
        <v>3561</v>
      </c>
      <c r="C3142" s="206" t="s">
        <v>409</v>
      </c>
      <c r="D3142" s="206" t="s">
        <v>412</v>
      </c>
      <c r="E3142" s="207">
        <v>37.79</v>
      </c>
    </row>
    <row r="3143" spans="1:5">
      <c r="A3143" s="206">
        <v>40356</v>
      </c>
      <c r="B3143" s="206" t="s">
        <v>3562</v>
      </c>
      <c r="C3143" s="206" t="s">
        <v>409</v>
      </c>
      <c r="D3143" s="206" t="s">
        <v>412</v>
      </c>
      <c r="E3143" s="207">
        <v>12.91</v>
      </c>
    </row>
    <row r="3144" spans="1:5">
      <c r="A3144" s="206">
        <v>40362</v>
      </c>
      <c r="B3144" s="206" t="s">
        <v>3563</v>
      </c>
      <c r="C3144" s="206" t="s">
        <v>409</v>
      </c>
      <c r="D3144" s="206" t="s">
        <v>412</v>
      </c>
      <c r="E3144" s="207">
        <v>25.03</v>
      </c>
    </row>
    <row r="3145" spans="1:5">
      <c r="A3145" s="206">
        <v>40374</v>
      </c>
      <c r="B3145" s="206" t="s">
        <v>3564</v>
      </c>
      <c r="C3145" s="206" t="s">
        <v>409</v>
      </c>
      <c r="D3145" s="206" t="s">
        <v>412</v>
      </c>
      <c r="E3145" s="207">
        <v>146.41</v>
      </c>
    </row>
    <row r="3146" spans="1:5">
      <c r="A3146" s="206">
        <v>40371</v>
      </c>
      <c r="B3146" s="206" t="s">
        <v>3565</v>
      </c>
      <c r="C3146" s="206" t="s">
        <v>409</v>
      </c>
      <c r="D3146" s="206" t="s">
        <v>412</v>
      </c>
      <c r="E3146" s="207">
        <v>92.16</v>
      </c>
    </row>
    <row r="3147" spans="1:5">
      <c r="A3147" s="206">
        <v>40359</v>
      </c>
      <c r="B3147" s="206" t="s">
        <v>3566</v>
      </c>
      <c r="C3147" s="206" t="s">
        <v>409</v>
      </c>
      <c r="D3147" s="206" t="s">
        <v>412</v>
      </c>
      <c r="E3147" s="207">
        <v>16.68</v>
      </c>
    </row>
    <row r="3148" spans="1:5">
      <c r="A3148" s="206">
        <v>7595</v>
      </c>
      <c r="B3148" s="206" t="s">
        <v>3567</v>
      </c>
      <c r="C3148" s="206" t="s">
        <v>560</v>
      </c>
      <c r="D3148" s="206" t="s">
        <v>410</v>
      </c>
      <c r="E3148" s="207">
        <v>9.34</v>
      </c>
    </row>
    <row r="3149" spans="1:5">
      <c r="A3149" s="206">
        <v>41094</v>
      </c>
      <c r="B3149" s="206" t="s">
        <v>3568</v>
      </c>
      <c r="C3149" s="206" t="s">
        <v>562</v>
      </c>
      <c r="D3149" s="206" t="s">
        <v>410</v>
      </c>
      <c r="E3149" s="208">
        <v>1648.65</v>
      </c>
    </row>
    <row r="3150" spans="1:5">
      <c r="A3150" s="206">
        <v>39609</v>
      </c>
      <c r="B3150" s="206" t="s">
        <v>3569</v>
      </c>
      <c r="C3150" s="206" t="s">
        <v>409</v>
      </c>
      <c r="D3150" s="206" t="s">
        <v>410</v>
      </c>
      <c r="E3150" s="208">
        <v>66610.13</v>
      </c>
    </row>
    <row r="3151" spans="1:5">
      <c r="A3151" s="206">
        <v>39610</v>
      </c>
      <c r="B3151" s="206" t="s">
        <v>3570</v>
      </c>
      <c r="C3151" s="206" t="s">
        <v>409</v>
      </c>
      <c r="D3151" s="206" t="s">
        <v>410</v>
      </c>
      <c r="E3151" s="208">
        <v>97230.01</v>
      </c>
    </row>
    <row r="3152" spans="1:5">
      <c r="A3152" s="206">
        <v>39611</v>
      </c>
      <c r="B3152" s="206" t="s">
        <v>3571</v>
      </c>
      <c r="C3152" s="206" t="s">
        <v>409</v>
      </c>
      <c r="D3152" s="206" t="s">
        <v>410</v>
      </c>
      <c r="E3152" s="208">
        <v>117664.22</v>
      </c>
    </row>
    <row r="3153" spans="1:5">
      <c r="A3153" s="206">
        <v>39612</v>
      </c>
      <c r="B3153" s="206" t="s">
        <v>3572</v>
      </c>
      <c r="C3153" s="206" t="s">
        <v>409</v>
      </c>
      <c r="D3153" s="206" t="s">
        <v>410</v>
      </c>
      <c r="E3153" s="208">
        <v>184323.66</v>
      </c>
    </row>
    <row r="3154" spans="1:5">
      <c r="A3154" s="206">
        <v>39608</v>
      </c>
      <c r="B3154" s="206" t="s">
        <v>3573</v>
      </c>
      <c r="C3154" s="206" t="s">
        <v>409</v>
      </c>
      <c r="D3154" s="206" t="s">
        <v>410</v>
      </c>
      <c r="E3154" s="208">
        <v>53260.76</v>
      </c>
    </row>
    <row r="3155" spans="1:5">
      <c r="A3155" s="206">
        <v>38175</v>
      </c>
      <c r="B3155" s="206" t="s">
        <v>3574</v>
      </c>
      <c r="C3155" s="206" t="s">
        <v>409</v>
      </c>
      <c r="D3155" s="206" t="s">
        <v>410</v>
      </c>
      <c r="E3155" s="207">
        <v>5.13</v>
      </c>
    </row>
    <row r="3156" spans="1:5">
      <c r="A3156" s="206">
        <v>38176</v>
      </c>
      <c r="B3156" s="206" t="s">
        <v>3575</v>
      </c>
      <c r="C3156" s="206" t="s">
        <v>409</v>
      </c>
      <c r="D3156" s="206" t="s">
        <v>410</v>
      </c>
      <c r="E3156" s="207">
        <v>15.09</v>
      </c>
    </row>
    <row r="3157" spans="1:5">
      <c r="A3157" s="206">
        <v>36152</v>
      </c>
      <c r="B3157" s="206" t="s">
        <v>3576</v>
      </c>
      <c r="C3157" s="206" t="s">
        <v>409</v>
      </c>
      <c r="D3157" s="206" t="s">
        <v>410</v>
      </c>
      <c r="E3157" s="207">
        <v>6.2</v>
      </c>
    </row>
    <row r="3158" spans="1:5">
      <c r="A3158" s="206">
        <v>11138</v>
      </c>
      <c r="B3158" s="206" t="s">
        <v>3577</v>
      </c>
      <c r="C3158" s="206" t="s">
        <v>462</v>
      </c>
      <c r="D3158" s="206" t="s">
        <v>410</v>
      </c>
      <c r="E3158" s="207">
        <v>3.14</v>
      </c>
    </row>
    <row r="3159" spans="1:5">
      <c r="A3159" s="206">
        <v>4221</v>
      </c>
      <c r="B3159" s="206" t="s">
        <v>3578</v>
      </c>
      <c r="C3159" s="206" t="s">
        <v>462</v>
      </c>
      <c r="D3159" s="206" t="s">
        <v>417</v>
      </c>
      <c r="E3159" s="207">
        <v>4.8899999999999997</v>
      </c>
    </row>
    <row r="3160" spans="1:5">
      <c r="A3160" s="206">
        <v>4227</v>
      </c>
      <c r="B3160" s="206" t="s">
        <v>3579</v>
      </c>
      <c r="C3160" s="206" t="s">
        <v>462</v>
      </c>
      <c r="D3160" s="206" t="s">
        <v>417</v>
      </c>
      <c r="E3160" s="207">
        <v>23.75</v>
      </c>
    </row>
    <row r="3161" spans="1:5">
      <c r="A3161" s="206">
        <v>38170</v>
      </c>
      <c r="B3161" s="206" t="s">
        <v>3580</v>
      </c>
      <c r="C3161" s="206" t="s">
        <v>409</v>
      </c>
      <c r="D3161" s="206" t="s">
        <v>410</v>
      </c>
      <c r="E3161" s="207">
        <v>22.43</v>
      </c>
    </row>
    <row r="3162" spans="1:5">
      <c r="A3162" s="206">
        <v>4252</v>
      </c>
      <c r="B3162" s="206" t="s">
        <v>3581</v>
      </c>
      <c r="C3162" s="206" t="s">
        <v>560</v>
      </c>
      <c r="D3162" s="206" t="s">
        <v>410</v>
      </c>
      <c r="E3162" s="207">
        <v>14.07</v>
      </c>
    </row>
    <row r="3163" spans="1:5">
      <c r="A3163" s="206">
        <v>40980</v>
      </c>
      <c r="B3163" s="206" t="s">
        <v>3582</v>
      </c>
      <c r="C3163" s="206" t="s">
        <v>562</v>
      </c>
      <c r="D3163" s="206" t="s">
        <v>410</v>
      </c>
      <c r="E3163" s="208">
        <v>2483.15</v>
      </c>
    </row>
    <row r="3164" spans="1:5">
      <c r="A3164" s="206">
        <v>4243</v>
      </c>
      <c r="B3164" s="206" t="s">
        <v>3583</v>
      </c>
      <c r="C3164" s="206" t="s">
        <v>560</v>
      </c>
      <c r="D3164" s="206" t="s">
        <v>410</v>
      </c>
      <c r="E3164" s="207">
        <v>12.07</v>
      </c>
    </row>
    <row r="3165" spans="1:5">
      <c r="A3165" s="206">
        <v>41031</v>
      </c>
      <c r="B3165" s="206" t="s">
        <v>3584</v>
      </c>
      <c r="C3165" s="206" t="s">
        <v>562</v>
      </c>
      <c r="D3165" s="206" t="s">
        <v>410</v>
      </c>
      <c r="E3165" s="208">
        <v>2129.59</v>
      </c>
    </row>
    <row r="3166" spans="1:5">
      <c r="A3166" s="206">
        <v>37666</v>
      </c>
      <c r="B3166" s="206" t="s">
        <v>3585</v>
      </c>
      <c r="C3166" s="206" t="s">
        <v>560</v>
      </c>
      <c r="D3166" s="206" t="s">
        <v>410</v>
      </c>
      <c r="E3166" s="207">
        <v>11.65</v>
      </c>
    </row>
    <row r="3167" spans="1:5">
      <c r="A3167" s="206">
        <v>40986</v>
      </c>
      <c r="B3167" s="206" t="s">
        <v>3586</v>
      </c>
      <c r="C3167" s="206" t="s">
        <v>562</v>
      </c>
      <c r="D3167" s="206" t="s">
        <v>410</v>
      </c>
      <c r="E3167" s="208">
        <v>2055.12</v>
      </c>
    </row>
    <row r="3168" spans="1:5">
      <c r="A3168" s="206">
        <v>4250</v>
      </c>
      <c r="B3168" s="206" t="s">
        <v>3587</v>
      </c>
      <c r="C3168" s="206" t="s">
        <v>560</v>
      </c>
      <c r="D3168" s="206" t="s">
        <v>410</v>
      </c>
      <c r="E3168" s="207">
        <v>12.7</v>
      </c>
    </row>
    <row r="3169" spans="1:5">
      <c r="A3169" s="206">
        <v>40978</v>
      </c>
      <c r="B3169" s="206" t="s">
        <v>3588</v>
      </c>
      <c r="C3169" s="206" t="s">
        <v>562</v>
      </c>
      <c r="D3169" s="206" t="s">
        <v>410</v>
      </c>
      <c r="E3169" s="208">
        <v>2239.81</v>
      </c>
    </row>
    <row r="3170" spans="1:5">
      <c r="A3170" s="206">
        <v>41043</v>
      </c>
      <c r="B3170" s="206" t="s">
        <v>3589</v>
      </c>
      <c r="C3170" s="206" t="s">
        <v>562</v>
      </c>
      <c r="D3170" s="206" t="s">
        <v>410</v>
      </c>
      <c r="E3170" s="208">
        <v>2621.0300000000002</v>
      </c>
    </row>
    <row r="3171" spans="1:5">
      <c r="A3171" s="206">
        <v>44501</v>
      </c>
      <c r="B3171" s="206" t="s">
        <v>3590</v>
      </c>
      <c r="C3171" s="206" t="s">
        <v>560</v>
      </c>
      <c r="D3171" s="206" t="s">
        <v>410</v>
      </c>
      <c r="E3171" s="207">
        <v>14.86</v>
      </c>
    </row>
    <row r="3172" spans="1:5">
      <c r="A3172" s="206">
        <v>4234</v>
      </c>
      <c r="B3172" s="206" t="s">
        <v>3591</v>
      </c>
      <c r="C3172" s="206" t="s">
        <v>560</v>
      </c>
      <c r="D3172" s="206" t="s">
        <v>417</v>
      </c>
      <c r="E3172" s="207">
        <v>16.29</v>
      </c>
    </row>
    <row r="3173" spans="1:5">
      <c r="A3173" s="206">
        <v>40987</v>
      </c>
      <c r="B3173" s="206" t="s">
        <v>3592</v>
      </c>
      <c r="C3173" s="206" t="s">
        <v>562</v>
      </c>
      <c r="D3173" s="206" t="s">
        <v>410</v>
      </c>
      <c r="E3173" s="208">
        <v>2871.23</v>
      </c>
    </row>
    <row r="3174" spans="1:5">
      <c r="A3174" s="206">
        <v>4253</v>
      </c>
      <c r="B3174" s="206" t="s">
        <v>3593</v>
      </c>
      <c r="C3174" s="206" t="s">
        <v>560</v>
      </c>
      <c r="D3174" s="206" t="s">
        <v>410</v>
      </c>
      <c r="E3174" s="207">
        <v>11.7</v>
      </c>
    </row>
    <row r="3175" spans="1:5">
      <c r="A3175" s="206">
        <v>40981</v>
      </c>
      <c r="B3175" s="206" t="s">
        <v>3594</v>
      </c>
      <c r="C3175" s="206" t="s">
        <v>562</v>
      </c>
      <c r="D3175" s="206" t="s">
        <v>410</v>
      </c>
      <c r="E3175" s="208">
        <v>2065.3000000000002</v>
      </c>
    </row>
    <row r="3176" spans="1:5">
      <c r="A3176" s="206">
        <v>4254</v>
      </c>
      <c r="B3176" s="206" t="s">
        <v>3595</v>
      </c>
      <c r="C3176" s="206" t="s">
        <v>560</v>
      </c>
      <c r="D3176" s="206" t="s">
        <v>410</v>
      </c>
      <c r="E3176" s="207">
        <v>11.78</v>
      </c>
    </row>
    <row r="3177" spans="1:5">
      <c r="A3177" s="206">
        <v>41036</v>
      </c>
      <c r="B3177" s="206" t="s">
        <v>3596</v>
      </c>
      <c r="C3177" s="206" t="s">
        <v>562</v>
      </c>
      <c r="D3177" s="206" t="s">
        <v>410</v>
      </c>
      <c r="E3177" s="208">
        <v>2076.63</v>
      </c>
    </row>
    <row r="3178" spans="1:5">
      <c r="A3178" s="206">
        <v>4251</v>
      </c>
      <c r="B3178" s="206" t="s">
        <v>3597</v>
      </c>
      <c r="C3178" s="206" t="s">
        <v>560</v>
      </c>
      <c r="D3178" s="206" t="s">
        <v>410</v>
      </c>
      <c r="E3178" s="207">
        <v>14.57</v>
      </c>
    </row>
    <row r="3179" spans="1:5">
      <c r="A3179" s="206">
        <v>40979</v>
      </c>
      <c r="B3179" s="206" t="s">
        <v>3598</v>
      </c>
      <c r="C3179" s="206" t="s">
        <v>562</v>
      </c>
      <c r="D3179" s="206" t="s">
        <v>410</v>
      </c>
      <c r="E3179" s="208">
        <v>2570.4</v>
      </c>
    </row>
    <row r="3180" spans="1:5">
      <c r="A3180" s="206">
        <v>4230</v>
      </c>
      <c r="B3180" s="206" t="s">
        <v>3599</v>
      </c>
      <c r="C3180" s="206" t="s">
        <v>560</v>
      </c>
      <c r="D3180" s="206" t="s">
        <v>410</v>
      </c>
      <c r="E3180" s="207">
        <v>12.41</v>
      </c>
    </row>
    <row r="3181" spans="1:5">
      <c r="A3181" s="206">
        <v>40998</v>
      </c>
      <c r="B3181" s="206" t="s">
        <v>3600</v>
      </c>
      <c r="C3181" s="206" t="s">
        <v>562</v>
      </c>
      <c r="D3181" s="206" t="s">
        <v>410</v>
      </c>
      <c r="E3181" s="208">
        <v>2188.7399999999998</v>
      </c>
    </row>
    <row r="3182" spans="1:5">
      <c r="A3182" s="206">
        <v>4257</v>
      </c>
      <c r="B3182" s="206" t="s">
        <v>3601</v>
      </c>
      <c r="C3182" s="206" t="s">
        <v>560</v>
      </c>
      <c r="D3182" s="206" t="s">
        <v>410</v>
      </c>
      <c r="E3182" s="207">
        <v>9.77</v>
      </c>
    </row>
    <row r="3183" spans="1:5">
      <c r="A3183" s="206">
        <v>40982</v>
      </c>
      <c r="B3183" s="206" t="s">
        <v>3602</v>
      </c>
      <c r="C3183" s="206" t="s">
        <v>562</v>
      </c>
      <c r="D3183" s="206" t="s">
        <v>410</v>
      </c>
      <c r="E3183" s="208">
        <v>1725.48</v>
      </c>
    </row>
    <row r="3184" spans="1:5">
      <c r="A3184" s="206">
        <v>4240</v>
      </c>
      <c r="B3184" s="206" t="s">
        <v>3603</v>
      </c>
      <c r="C3184" s="206" t="s">
        <v>560</v>
      </c>
      <c r="D3184" s="206" t="s">
        <v>410</v>
      </c>
      <c r="E3184" s="207">
        <v>15.11</v>
      </c>
    </row>
    <row r="3185" spans="1:5">
      <c r="A3185" s="206">
        <v>41026</v>
      </c>
      <c r="B3185" s="206" t="s">
        <v>3604</v>
      </c>
      <c r="C3185" s="206" t="s">
        <v>562</v>
      </c>
      <c r="D3185" s="206" t="s">
        <v>410</v>
      </c>
      <c r="E3185" s="208">
        <v>2665.71</v>
      </c>
    </row>
    <row r="3186" spans="1:5">
      <c r="A3186" s="206">
        <v>4239</v>
      </c>
      <c r="B3186" s="206" t="s">
        <v>3605</v>
      </c>
      <c r="C3186" s="206" t="s">
        <v>560</v>
      </c>
      <c r="D3186" s="206" t="s">
        <v>410</v>
      </c>
      <c r="E3186" s="207">
        <v>18.54</v>
      </c>
    </row>
    <row r="3187" spans="1:5">
      <c r="A3187" s="206">
        <v>41024</v>
      </c>
      <c r="B3187" s="206" t="s">
        <v>3606</v>
      </c>
      <c r="C3187" s="206" t="s">
        <v>562</v>
      </c>
      <c r="D3187" s="206" t="s">
        <v>410</v>
      </c>
      <c r="E3187" s="208">
        <v>3270.33</v>
      </c>
    </row>
    <row r="3188" spans="1:5">
      <c r="A3188" s="206">
        <v>4248</v>
      </c>
      <c r="B3188" s="206" t="s">
        <v>3607</v>
      </c>
      <c r="C3188" s="206" t="s">
        <v>560</v>
      </c>
      <c r="D3188" s="206" t="s">
        <v>410</v>
      </c>
      <c r="E3188" s="207">
        <v>13.54</v>
      </c>
    </row>
    <row r="3189" spans="1:5">
      <c r="A3189" s="206">
        <v>41033</v>
      </c>
      <c r="B3189" s="206" t="s">
        <v>3608</v>
      </c>
      <c r="C3189" s="206" t="s">
        <v>562</v>
      </c>
      <c r="D3189" s="206" t="s">
        <v>410</v>
      </c>
      <c r="E3189" s="208">
        <v>2388.19</v>
      </c>
    </row>
    <row r="3190" spans="1:5">
      <c r="A3190" s="206">
        <v>41040</v>
      </c>
      <c r="B3190" s="206" t="s">
        <v>3609</v>
      </c>
      <c r="C3190" s="206" t="s">
        <v>562</v>
      </c>
      <c r="D3190" s="206" t="s">
        <v>410</v>
      </c>
      <c r="E3190" s="208">
        <v>2752.08</v>
      </c>
    </row>
    <row r="3191" spans="1:5">
      <c r="A3191" s="206">
        <v>44500</v>
      </c>
      <c r="B3191" s="206" t="s">
        <v>3610</v>
      </c>
      <c r="C3191" s="206" t="s">
        <v>560</v>
      </c>
      <c r="D3191" s="206" t="s">
        <v>410</v>
      </c>
      <c r="E3191" s="207">
        <v>15.6</v>
      </c>
    </row>
    <row r="3192" spans="1:5">
      <c r="A3192" s="206">
        <v>4238</v>
      </c>
      <c r="B3192" s="206" t="s">
        <v>3611</v>
      </c>
      <c r="C3192" s="206" t="s">
        <v>560</v>
      </c>
      <c r="D3192" s="206" t="s">
        <v>410</v>
      </c>
      <c r="E3192" s="207">
        <v>12.41</v>
      </c>
    </row>
    <row r="3193" spans="1:5">
      <c r="A3193" s="206">
        <v>41012</v>
      </c>
      <c r="B3193" s="206" t="s">
        <v>3612</v>
      </c>
      <c r="C3193" s="206" t="s">
        <v>562</v>
      </c>
      <c r="D3193" s="206" t="s">
        <v>410</v>
      </c>
      <c r="E3193" s="208">
        <v>2188.7399999999998</v>
      </c>
    </row>
    <row r="3194" spans="1:5">
      <c r="A3194" s="206">
        <v>4237</v>
      </c>
      <c r="B3194" s="206" t="s">
        <v>3613</v>
      </c>
      <c r="C3194" s="206" t="s">
        <v>560</v>
      </c>
      <c r="D3194" s="206" t="s">
        <v>410</v>
      </c>
      <c r="E3194" s="207">
        <v>12.5</v>
      </c>
    </row>
    <row r="3195" spans="1:5">
      <c r="A3195" s="206">
        <v>41002</v>
      </c>
      <c r="B3195" s="206" t="s">
        <v>3614</v>
      </c>
      <c r="C3195" s="206" t="s">
        <v>562</v>
      </c>
      <c r="D3195" s="206" t="s">
        <v>410</v>
      </c>
      <c r="E3195" s="208">
        <v>2205.9699999999998</v>
      </c>
    </row>
    <row r="3196" spans="1:5">
      <c r="A3196" s="206">
        <v>4233</v>
      </c>
      <c r="B3196" s="206" t="s">
        <v>3615</v>
      </c>
      <c r="C3196" s="206" t="s">
        <v>560</v>
      </c>
      <c r="D3196" s="206" t="s">
        <v>410</v>
      </c>
      <c r="E3196" s="207">
        <v>13.4</v>
      </c>
    </row>
    <row r="3197" spans="1:5">
      <c r="A3197" s="206">
        <v>41001</v>
      </c>
      <c r="B3197" s="206" t="s">
        <v>3616</v>
      </c>
      <c r="C3197" s="206" t="s">
        <v>562</v>
      </c>
      <c r="D3197" s="206" t="s">
        <v>410</v>
      </c>
      <c r="E3197" s="208">
        <v>2363.39</v>
      </c>
    </row>
    <row r="3198" spans="1:5">
      <c r="A3198" s="206">
        <v>2</v>
      </c>
      <c r="B3198" s="206" t="s">
        <v>3617</v>
      </c>
      <c r="C3198" s="206" t="s">
        <v>558</v>
      </c>
      <c r="D3198" s="206" t="s">
        <v>410</v>
      </c>
      <c r="E3198" s="207">
        <v>23.54</v>
      </c>
    </row>
    <row r="3199" spans="1:5">
      <c r="A3199" s="206">
        <v>36517</v>
      </c>
      <c r="B3199" s="206" t="s">
        <v>3618</v>
      </c>
      <c r="C3199" s="206" t="s">
        <v>409</v>
      </c>
      <c r="D3199" s="206" t="s">
        <v>412</v>
      </c>
      <c r="E3199" s="208">
        <v>568320</v>
      </c>
    </row>
    <row r="3200" spans="1:5">
      <c r="A3200" s="206">
        <v>4262</v>
      </c>
      <c r="B3200" s="206" t="s">
        <v>3619</v>
      </c>
      <c r="C3200" s="206" t="s">
        <v>409</v>
      </c>
      <c r="D3200" s="206" t="s">
        <v>412</v>
      </c>
      <c r="E3200" s="208">
        <v>640000</v>
      </c>
    </row>
    <row r="3201" spans="1:5">
      <c r="A3201" s="206">
        <v>4263</v>
      </c>
      <c r="B3201" s="206" t="s">
        <v>3620</v>
      </c>
      <c r="C3201" s="206" t="s">
        <v>409</v>
      </c>
      <c r="D3201" s="206" t="s">
        <v>412</v>
      </c>
      <c r="E3201" s="208">
        <v>887466.62</v>
      </c>
    </row>
    <row r="3202" spans="1:5">
      <c r="A3202" s="206">
        <v>36518</v>
      </c>
      <c r="B3202" s="206" t="s">
        <v>3621</v>
      </c>
      <c r="C3202" s="206" t="s">
        <v>409</v>
      </c>
      <c r="D3202" s="206" t="s">
        <v>412</v>
      </c>
      <c r="E3202" s="208">
        <v>1010346.62</v>
      </c>
    </row>
    <row r="3203" spans="1:5">
      <c r="A3203" s="206">
        <v>14221</v>
      </c>
      <c r="B3203" s="206" t="s">
        <v>3622</v>
      </c>
      <c r="C3203" s="206" t="s">
        <v>409</v>
      </c>
      <c r="D3203" s="206" t="s">
        <v>412</v>
      </c>
      <c r="E3203" s="208">
        <v>589653.31000000006</v>
      </c>
    </row>
    <row r="3204" spans="1:5">
      <c r="A3204" s="206">
        <v>38402</v>
      </c>
      <c r="B3204" s="206" t="s">
        <v>3623</v>
      </c>
      <c r="C3204" s="206" t="s">
        <v>409</v>
      </c>
      <c r="D3204" s="206" t="s">
        <v>410</v>
      </c>
      <c r="E3204" s="207">
        <v>20.260000000000002</v>
      </c>
    </row>
    <row r="3205" spans="1:5">
      <c r="A3205" s="206">
        <v>3412</v>
      </c>
      <c r="B3205" s="206" t="s">
        <v>3624</v>
      </c>
      <c r="C3205" s="206" t="s">
        <v>821</v>
      </c>
      <c r="D3205" s="206" t="s">
        <v>412</v>
      </c>
      <c r="E3205" s="207">
        <v>33.24</v>
      </c>
    </row>
    <row r="3206" spans="1:5">
      <c r="A3206" s="206">
        <v>3413</v>
      </c>
      <c r="B3206" s="206" t="s">
        <v>3625</v>
      </c>
      <c r="C3206" s="206" t="s">
        <v>821</v>
      </c>
      <c r="D3206" s="206" t="s">
        <v>412</v>
      </c>
      <c r="E3206" s="207">
        <v>74.83</v>
      </c>
    </row>
    <row r="3207" spans="1:5">
      <c r="A3207" s="206">
        <v>39744</v>
      </c>
      <c r="B3207" s="206" t="s">
        <v>3626</v>
      </c>
      <c r="C3207" s="206" t="s">
        <v>821</v>
      </c>
      <c r="D3207" s="206" t="s">
        <v>412</v>
      </c>
      <c r="E3207" s="207">
        <v>58.1</v>
      </c>
    </row>
    <row r="3208" spans="1:5">
      <c r="A3208" s="206">
        <v>39745</v>
      </c>
      <c r="B3208" s="206" t="s">
        <v>3627</v>
      </c>
      <c r="C3208" s="206" t="s">
        <v>821</v>
      </c>
      <c r="D3208" s="206" t="s">
        <v>412</v>
      </c>
      <c r="E3208" s="207">
        <v>122.63</v>
      </c>
    </row>
    <row r="3209" spans="1:5">
      <c r="A3209" s="206">
        <v>39637</v>
      </c>
      <c r="B3209" s="206" t="s">
        <v>3628</v>
      </c>
      <c r="C3209" s="206" t="s">
        <v>821</v>
      </c>
      <c r="D3209" s="206" t="s">
        <v>410</v>
      </c>
      <c r="E3209" s="207">
        <v>113.95</v>
      </c>
    </row>
    <row r="3210" spans="1:5">
      <c r="A3210" s="206">
        <v>39638</v>
      </c>
      <c r="B3210" s="206" t="s">
        <v>3629</v>
      </c>
      <c r="C3210" s="206" t="s">
        <v>821</v>
      </c>
      <c r="D3210" s="206" t="s">
        <v>410</v>
      </c>
      <c r="E3210" s="207">
        <v>128.94999999999999</v>
      </c>
    </row>
    <row r="3211" spans="1:5">
      <c r="A3211" s="206">
        <v>39639</v>
      </c>
      <c r="B3211" s="206" t="s">
        <v>3630</v>
      </c>
      <c r="C3211" s="206" t="s">
        <v>821</v>
      </c>
      <c r="D3211" s="206" t="s">
        <v>410</v>
      </c>
      <c r="E3211" s="207">
        <v>194.55</v>
      </c>
    </row>
    <row r="3212" spans="1:5">
      <c r="A3212" s="206">
        <v>39517</v>
      </c>
      <c r="B3212" s="206" t="s">
        <v>3631</v>
      </c>
      <c r="C3212" s="206" t="s">
        <v>821</v>
      </c>
      <c r="D3212" s="206" t="s">
        <v>410</v>
      </c>
      <c r="E3212" s="207">
        <v>231.01</v>
      </c>
    </row>
    <row r="3213" spans="1:5">
      <c r="A3213" s="206">
        <v>39518</v>
      </c>
      <c r="B3213" s="206" t="s">
        <v>3632</v>
      </c>
      <c r="C3213" s="206" t="s">
        <v>821</v>
      </c>
      <c r="D3213" s="206" t="s">
        <v>410</v>
      </c>
      <c r="E3213" s="207">
        <v>273.87</v>
      </c>
    </row>
    <row r="3214" spans="1:5">
      <c r="A3214" s="206">
        <v>38366</v>
      </c>
      <c r="B3214" s="206" t="s">
        <v>3633</v>
      </c>
      <c r="C3214" s="206" t="s">
        <v>821</v>
      </c>
      <c r="D3214" s="206" t="s">
        <v>412</v>
      </c>
      <c r="E3214" s="207">
        <v>6.29</v>
      </c>
    </row>
    <row r="3215" spans="1:5">
      <c r="A3215" s="206">
        <v>11703</v>
      </c>
      <c r="B3215" s="206" t="s">
        <v>3634</v>
      </c>
      <c r="C3215" s="206" t="s">
        <v>409</v>
      </c>
      <c r="D3215" s="206" t="s">
        <v>410</v>
      </c>
      <c r="E3215" s="207">
        <v>31.54</v>
      </c>
    </row>
    <row r="3216" spans="1:5">
      <c r="A3216" s="206">
        <v>37400</v>
      </c>
      <c r="B3216" s="206" t="s">
        <v>3635</v>
      </c>
      <c r="C3216" s="206" t="s">
        <v>409</v>
      </c>
      <c r="D3216" s="206" t="s">
        <v>410</v>
      </c>
      <c r="E3216" s="207">
        <v>66.52</v>
      </c>
    </row>
    <row r="3217" spans="1:5">
      <c r="A3217" s="206">
        <v>25400</v>
      </c>
      <c r="B3217" s="206" t="s">
        <v>3636</v>
      </c>
      <c r="C3217" s="206" t="s">
        <v>409</v>
      </c>
      <c r="D3217" s="206" t="s">
        <v>410</v>
      </c>
      <c r="E3217" s="208">
        <v>3711.59</v>
      </c>
    </row>
    <row r="3218" spans="1:5">
      <c r="A3218" s="206">
        <v>4276</v>
      </c>
      <c r="B3218" s="206" t="s">
        <v>3637</v>
      </c>
      <c r="C3218" s="206" t="s">
        <v>409</v>
      </c>
      <c r="D3218" s="206" t="s">
        <v>410</v>
      </c>
      <c r="E3218" s="207">
        <v>222.09</v>
      </c>
    </row>
    <row r="3219" spans="1:5">
      <c r="A3219" s="206">
        <v>4273</v>
      </c>
      <c r="B3219" s="206" t="s">
        <v>3638</v>
      </c>
      <c r="C3219" s="206" t="s">
        <v>409</v>
      </c>
      <c r="D3219" s="206" t="s">
        <v>410</v>
      </c>
      <c r="E3219" s="207">
        <v>403.24</v>
      </c>
    </row>
    <row r="3220" spans="1:5">
      <c r="A3220" s="206">
        <v>4274</v>
      </c>
      <c r="B3220" s="206" t="s">
        <v>3639</v>
      </c>
      <c r="C3220" s="206" t="s">
        <v>409</v>
      </c>
      <c r="D3220" s="206" t="s">
        <v>417</v>
      </c>
      <c r="E3220" s="207">
        <v>147.52000000000001</v>
      </c>
    </row>
    <row r="3221" spans="1:5">
      <c r="A3221" s="206">
        <v>39438</v>
      </c>
      <c r="B3221" s="206" t="s">
        <v>3640</v>
      </c>
      <c r="C3221" s="206" t="s">
        <v>409</v>
      </c>
      <c r="D3221" s="206" t="s">
        <v>412</v>
      </c>
      <c r="E3221" s="207">
        <v>0.3</v>
      </c>
    </row>
    <row r="3222" spans="1:5">
      <c r="A3222" s="206">
        <v>11963</v>
      </c>
      <c r="B3222" s="206" t="s">
        <v>3641</v>
      </c>
      <c r="C3222" s="206" t="s">
        <v>409</v>
      </c>
      <c r="D3222" s="206" t="s">
        <v>412</v>
      </c>
      <c r="E3222" s="207">
        <v>10.89</v>
      </c>
    </row>
    <row r="3223" spans="1:5">
      <c r="A3223" s="206">
        <v>11964</v>
      </c>
      <c r="B3223" s="206" t="s">
        <v>3642</v>
      </c>
      <c r="C3223" s="206" t="s">
        <v>409</v>
      </c>
      <c r="D3223" s="206" t="s">
        <v>412</v>
      </c>
      <c r="E3223" s="207">
        <v>2.74</v>
      </c>
    </row>
    <row r="3224" spans="1:5">
      <c r="A3224" s="206">
        <v>4379</v>
      </c>
      <c r="B3224" s="206" t="s">
        <v>3643</v>
      </c>
      <c r="C3224" s="206" t="s">
        <v>409</v>
      </c>
      <c r="D3224" s="206" t="s">
        <v>412</v>
      </c>
      <c r="E3224" s="207">
        <v>0.06</v>
      </c>
    </row>
    <row r="3225" spans="1:5">
      <c r="A3225" s="206">
        <v>4377</v>
      </c>
      <c r="B3225" s="206" t="s">
        <v>3644</v>
      </c>
      <c r="C3225" s="206" t="s">
        <v>409</v>
      </c>
      <c r="D3225" s="206" t="s">
        <v>412</v>
      </c>
      <c r="E3225" s="207">
        <v>0.21</v>
      </c>
    </row>
    <row r="3226" spans="1:5">
      <c r="A3226" s="206">
        <v>4356</v>
      </c>
      <c r="B3226" s="206" t="s">
        <v>3645</v>
      </c>
      <c r="C3226" s="206" t="s">
        <v>409</v>
      </c>
      <c r="D3226" s="206" t="s">
        <v>412</v>
      </c>
      <c r="E3226" s="207">
        <v>0.3</v>
      </c>
    </row>
    <row r="3227" spans="1:5">
      <c r="A3227" s="206">
        <v>13246</v>
      </c>
      <c r="B3227" s="206" t="s">
        <v>3646</v>
      </c>
      <c r="C3227" s="206" t="s">
        <v>409</v>
      </c>
      <c r="D3227" s="206" t="s">
        <v>412</v>
      </c>
      <c r="E3227" s="207">
        <v>0.51</v>
      </c>
    </row>
    <row r="3228" spans="1:5">
      <c r="A3228" s="206">
        <v>4346</v>
      </c>
      <c r="B3228" s="206" t="s">
        <v>3647</v>
      </c>
      <c r="C3228" s="206" t="s">
        <v>409</v>
      </c>
      <c r="D3228" s="206" t="s">
        <v>412</v>
      </c>
      <c r="E3228" s="207">
        <v>11.67</v>
      </c>
    </row>
    <row r="3229" spans="1:5">
      <c r="A3229" s="206">
        <v>11955</v>
      </c>
      <c r="B3229" s="206" t="s">
        <v>3648</v>
      </c>
      <c r="C3229" s="206" t="s">
        <v>409</v>
      </c>
      <c r="D3229" s="206" t="s">
        <v>412</v>
      </c>
      <c r="E3229" s="207">
        <v>5.0999999999999996</v>
      </c>
    </row>
    <row r="3230" spans="1:5">
      <c r="A3230" s="206">
        <v>11960</v>
      </c>
      <c r="B3230" s="206" t="s">
        <v>3649</v>
      </c>
      <c r="C3230" s="206" t="s">
        <v>409</v>
      </c>
      <c r="D3230" s="206" t="s">
        <v>412</v>
      </c>
      <c r="E3230" s="207">
        <v>0.17</v>
      </c>
    </row>
    <row r="3231" spans="1:5">
      <c r="A3231" s="206">
        <v>4333</v>
      </c>
      <c r="B3231" s="206" t="s">
        <v>3650</v>
      </c>
      <c r="C3231" s="206" t="s">
        <v>409</v>
      </c>
      <c r="D3231" s="206" t="s">
        <v>412</v>
      </c>
      <c r="E3231" s="207">
        <v>0.3</v>
      </c>
    </row>
    <row r="3232" spans="1:5">
      <c r="A3232" s="206">
        <v>4358</v>
      </c>
      <c r="B3232" s="206" t="s">
        <v>3651</v>
      </c>
      <c r="C3232" s="206" t="s">
        <v>409</v>
      </c>
      <c r="D3232" s="206" t="s">
        <v>412</v>
      </c>
      <c r="E3232" s="207">
        <v>2.33</v>
      </c>
    </row>
    <row r="3233" spans="1:5">
      <c r="A3233" s="206">
        <v>39435</v>
      </c>
      <c r="B3233" s="206" t="s">
        <v>3652</v>
      </c>
      <c r="C3233" s="206" t="s">
        <v>409</v>
      </c>
      <c r="D3233" s="206" t="s">
        <v>412</v>
      </c>
      <c r="E3233" s="207">
        <v>0.12</v>
      </c>
    </row>
    <row r="3234" spans="1:5">
      <c r="A3234" s="206">
        <v>39436</v>
      </c>
      <c r="B3234" s="206" t="s">
        <v>3653</v>
      </c>
      <c r="C3234" s="206" t="s">
        <v>409</v>
      </c>
      <c r="D3234" s="206" t="s">
        <v>412</v>
      </c>
      <c r="E3234" s="207">
        <v>0.2</v>
      </c>
    </row>
    <row r="3235" spans="1:5">
      <c r="A3235" s="206">
        <v>39437</v>
      </c>
      <c r="B3235" s="206" t="s">
        <v>3654</v>
      </c>
      <c r="C3235" s="206" t="s">
        <v>409</v>
      </c>
      <c r="D3235" s="206" t="s">
        <v>412</v>
      </c>
      <c r="E3235" s="207">
        <v>0.26</v>
      </c>
    </row>
    <row r="3236" spans="1:5">
      <c r="A3236" s="206">
        <v>39439</v>
      </c>
      <c r="B3236" s="206" t="s">
        <v>3655</v>
      </c>
      <c r="C3236" s="206" t="s">
        <v>409</v>
      </c>
      <c r="D3236" s="206" t="s">
        <v>412</v>
      </c>
      <c r="E3236" s="207">
        <v>0.18</v>
      </c>
    </row>
    <row r="3237" spans="1:5">
      <c r="A3237" s="206">
        <v>39440</v>
      </c>
      <c r="B3237" s="206" t="s">
        <v>3656</v>
      </c>
      <c r="C3237" s="206" t="s">
        <v>409</v>
      </c>
      <c r="D3237" s="206" t="s">
        <v>412</v>
      </c>
      <c r="E3237" s="207">
        <v>0.23</v>
      </c>
    </row>
    <row r="3238" spans="1:5">
      <c r="A3238" s="206">
        <v>39441</v>
      </c>
      <c r="B3238" s="206" t="s">
        <v>3657</v>
      </c>
      <c r="C3238" s="206" t="s">
        <v>409</v>
      </c>
      <c r="D3238" s="206" t="s">
        <v>412</v>
      </c>
      <c r="E3238" s="207">
        <v>0.28999999999999998</v>
      </c>
    </row>
    <row r="3239" spans="1:5">
      <c r="A3239" s="206">
        <v>39442</v>
      </c>
      <c r="B3239" s="206" t="s">
        <v>3658</v>
      </c>
      <c r="C3239" s="206" t="s">
        <v>409</v>
      </c>
      <c r="D3239" s="206" t="s">
        <v>412</v>
      </c>
      <c r="E3239" s="207">
        <v>0.21</v>
      </c>
    </row>
    <row r="3240" spans="1:5">
      <c r="A3240" s="206">
        <v>39443</v>
      </c>
      <c r="B3240" s="206" t="s">
        <v>3659</v>
      </c>
      <c r="C3240" s="206" t="s">
        <v>409</v>
      </c>
      <c r="D3240" s="206" t="s">
        <v>412</v>
      </c>
      <c r="E3240" s="207">
        <v>0.28000000000000003</v>
      </c>
    </row>
    <row r="3241" spans="1:5">
      <c r="A3241" s="206">
        <v>4329</v>
      </c>
      <c r="B3241" s="206" t="s">
        <v>3660</v>
      </c>
      <c r="C3241" s="206" t="s">
        <v>409</v>
      </c>
      <c r="D3241" s="206" t="s">
        <v>412</v>
      </c>
      <c r="E3241" s="207">
        <v>2.4900000000000002</v>
      </c>
    </row>
    <row r="3242" spans="1:5">
      <c r="A3242" s="206">
        <v>4383</v>
      </c>
      <c r="B3242" s="206" t="s">
        <v>3661</v>
      </c>
      <c r="C3242" s="206" t="s">
        <v>409</v>
      </c>
      <c r="D3242" s="206" t="s">
        <v>412</v>
      </c>
      <c r="E3242" s="207">
        <v>22.51</v>
      </c>
    </row>
    <row r="3243" spans="1:5">
      <c r="A3243" s="206">
        <v>4344</v>
      </c>
      <c r="B3243" s="206" t="s">
        <v>3662</v>
      </c>
      <c r="C3243" s="206" t="s">
        <v>409</v>
      </c>
      <c r="D3243" s="206" t="s">
        <v>412</v>
      </c>
      <c r="E3243" s="207">
        <v>23.6</v>
      </c>
    </row>
    <row r="3244" spans="1:5">
      <c r="A3244" s="206">
        <v>436</v>
      </c>
      <c r="B3244" s="206" t="s">
        <v>3663</v>
      </c>
      <c r="C3244" s="206" t="s">
        <v>409</v>
      </c>
      <c r="D3244" s="206" t="s">
        <v>412</v>
      </c>
      <c r="E3244" s="207">
        <v>13.25</v>
      </c>
    </row>
    <row r="3245" spans="1:5">
      <c r="A3245" s="206">
        <v>442</v>
      </c>
      <c r="B3245" s="206" t="s">
        <v>3664</v>
      </c>
      <c r="C3245" s="206" t="s">
        <v>409</v>
      </c>
      <c r="D3245" s="206" t="s">
        <v>412</v>
      </c>
      <c r="E3245" s="207">
        <v>7.83</v>
      </c>
    </row>
    <row r="3246" spans="1:5">
      <c r="A3246" s="206">
        <v>11953</v>
      </c>
      <c r="B3246" s="206" t="s">
        <v>3665</v>
      </c>
      <c r="C3246" s="206" t="s">
        <v>409</v>
      </c>
      <c r="D3246" s="206" t="s">
        <v>412</v>
      </c>
      <c r="E3246" s="207">
        <v>3.74</v>
      </c>
    </row>
    <row r="3247" spans="1:5">
      <c r="A3247" s="206">
        <v>4335</v>
      </c>
      <c r="B3247" s="206" t="s">
        <v>3666</v>
      </c>
      <c r="C3247" s="206" t="s">
        <v>409</v>
      </c>
      <c r="D3247" s="206" t="s">
        <v>412</v>
      </c>
      <c r="E3247" s="207">
        <v>15.84</v>
      </c>
    </row>
    <row r="3248" spans="1:5">
      <c r="A3248" s="206">
        <v>4334</v>
      </c>
      <c r="B3248" s="206" t="s">
        <v>3667</v>
      </c>
      <c r="C3248" s="206" t="s">
        <v>409</v>
      </c>
      <c r="D3248" s="206" t="s">
        <v>412</v>
      </c>
      <c r="E3248" s="207">
        <v>21.73</v>
      </c>
    </row>
    <row r="3249" spans="1:5">
      <c r="A3249" s="206">
        <v>4343</v>
      </c>
      <c r="B3249" s="206" t="s">
        <v>3668</v>
      </c>
      <c r="C3249" s="206" t="s">
        <v>409</v>
      </c>
      <c r="D3249" s="206" t="s">
        <v>412</v>
      </c>
      <c r="E3249" s="207">
        <v>5.34</v>
      </c>
    </row>
    <row r="3250" spans="1:5">
      <c r="A3250" s="206">
        <v>430</v>
      </c>
      <c r="B3250" s="206" t="s">
        <v>3669</v>
      </c>
      <c r="C3250" s="206" t="s">
        <v>409</v>
      </c>
      <c r="D3250" s="206" t="s">
        <v>412</v>
      </c>
      <c r="E3250" s="207">
        <v>11.85</v>
      </c>
    </row>
    <row r="3251" spans="1:5">
      <c r="A3251" s="206">
        <v>441</v>
      </c>
      <c r="B3251" s="206" t="s">
        <v>3670</v>
      </c>
      <c r="C3251" s="206" t="s">
        <v>409</v>
      </c>
      <c r="D3251" s="206" t="s">
        <v>412</v>
      </c>
      <c r="E3251" s="207">
        <v>13.05</v>
      </c>
    </row>
    <row r="3252" spans="1:5">
      <c r="A3252" s="206">
        <v>431</v>
      </c>
      <c r="B3252" s="206" t="s">
        <v>3671</v>
      </c>
      <c r="C3252" s="206" t="s">
        <v>409</v>
      </c>
      <c r="D3252" s="206" t="s">
        <v>412</v>
      </c>
      <c r="E3252" s="207">
        <v>15.75</v>
      </c>
    </row>
    <row r="3253" spans="1:5">
      <c r="A3253" s="206">
        <v>432</v>
      </c>
      <c r="B3253" s="206" t="s">
        <v>3672</v>
      </c>
      <c r="C3253" s="206" t="s">
        <v>409</v>
      </c>
      <c r="D3253" s="206" t="s">
        <v>412</v>
      </c>
      <c r="E3253" s="207">
        <v>17.38</v>
      </c>
    </row>
    <row r="3254" spans="1:5">
      <c r="A3254" s="206">
        <v>429</v>
      </c>
      <c r="B3254" s="206" t="s">
        <v>3673</v>
      </c>
      <c r="C3254" s="206" t="s">
        <v>409</v>
      </c>
      <c r="D3254" s="206" t="s">
        <v>412</v>
      </c>
      <c r="E3254" s="207">
        <v>23.43</v>
      </c>
    </row>
    <row r="3255" spans="1:5">
      <c r="A3255" s="206">
        <v>439</v>
      </c>
      <c r="B3255" s="206" t="s">
        <v>3674</v>
      </c>
      <c r="C3255" s="206" t="s">
        <v>409</v>
      </c>
      <c r="D3255" s="206" t="s">
        <v>412</v>
      </c>
      <c r="E3255" s="207">
        <v>19.97</v>
      </c>
    </row>
    <row r="3256" spans="1:5">
      <c r="A3256" s="206">
        <v>433</v>
      </c>
      <c r="B3256" s="206" t="s">
        <v>3675</v>
      </c>
      <c r="C3256" s="206" t="s">
        <v>409</v>
      </c>
      <c r="D3256" s="206" t="s">
        <v>412</v>
      </c>
      <c r="E3256" s="207">
        <v>23.31</v>
      </c>
    </row>
    <row r="3257" spans="1:5">
      <c r="A3257" s="206">
        <v>437</v>
      </c>
      <c r="B3257" s="206" t="s">
        <v>3676</v>
      </c>
      <c r="C3257" s="206" t="s">
        <v>409</v>
      </c>
      <c r="D3257" s="206" t="s">
        <v>412</v>
      </c>
      <c r="E3257" s="207">
        <v>30.97</v>
      </c>
    </row>
    <row r="3258" spans="1:5">
      <c r="A3258" s="206">
        <v>11790</v>
      </c>
      <c r="B3258" s="206" t="s">
        <v>3677</v>
      </c>
      <c r="C3258" s="206" t="s">
        <v>409</v>
      </c>
      <c r="D3258" s="206" t="s">
        <v>412</v>
      </c>
      <c r="E3258" s="207">
        <v>35.130000000000003</v>
      </c>
    </row>
    <row r="3259" spans="1:5">
      <c r="A3259" s="206">
        <v>428</v>
      </c>
      <c r="B3259" s="206" t="s">
        <v>3678</v>
      </c>
      <c r="C3259" s="206" t="s">
        <v>409</v>
      </c>
      <c r="D3259" s="206" t="s">
        <v>412</v>
      </c>
      <c r="E3259" s="207">
        <v>38.200000000000003</v>
      </c>
    </row>
    <row r="3260" spans="1:5">
      <c r="A3260" s="206">
        <v>4384</v>
      </c>
      <c r="B3260" s="206" t="s">
        <v>3679</v>
      </c>
      <c r="C3260" s="206" t="s">
        <v>409</v>
      </c>
      <c r="D3260" s="206" t="s">
        <v>412</v>
      </c>
      <c r="E3260" s="207">
        <v>25.87</v>
      </c>
    </row>
    <row r="3261" spans="1:5">
      <c r="A3261" s="206">
        <v>4351</v>
      </c>
      <c r="B3261" s="206" t="s">
        <v>3680</v>
      </c>
      <c r="C3261" s="206" t="s">
        <v>409</v>
      </c>
      <c r="D3261" s="206" t="s">
        <v>412</v>
      </c>
      <c r="E3261" s="207">
        <v>19.18</v>
      </c>
    </row>
    <row r="3262" spans="1:5">
      <c r="A3262" s="206">
        <v>11054</v>
      </c>
      <c r="B3262" s="206" t="s">
        <v>3681</v>
      </c>
      <c r="C3262" s="206" t="s">
        <v>409</v>
      </c>
      <c r="D3262" s="206" t="s">
        <v>410</v>
      </c>
      <c r="E3262" s="207">
        <v>0.04</v>
      </c>
    </row>
    <row r="3263" spans="1:5">
      <c r="A3263" s="206">
        <v>11055</v>
      </c>
      <c r="B3263" s="206" t="s">
        <v>3682</v>
      </c>
      <c r="C3263" s="206" t="s">
        <v>409</v>
      </c>
      <c r="D3263" s="206" t="s">
        <v>410</v>
      </c>
      <c r="E3263" s="207">
        <v>0.06</v>
      </c>
    </row>
    <row r="3264" spans="1:5">
      <c r="A3264" s="206">
        <v>11056</v>
      </c>
      <c r="B3264" s="206" t="s">
        <v>3683</v>
      </c>
      <c r="C3264" s="206" t="s">
        <v>409</v>
      </c>
      <c r="D3264" s="206" t="s">
        <v>410</v>
      </c>
      <c r="E3264" s="207">
        <v>7.0000000000000007E-2</v>
      </c>
    </row>
    <row r="3265" spans="1:5">
      <c r="A3265" s="206">
        <v>11057</v>
      </c>
      <c r="B3265" s="206" t="s">
        <v>3684</v>
      </c>
      <c r="C3265" s="206" t="s">
        <v>409</v>
      </c>
      <c r="D3265" s="206" t="s">
        <v>410</v>
      </c>
      <c r="E3265" s="207">
        <v>0.15</v>
      </c>
    </row>
    <row r="3266" spans="1:5">
      <c r="A3266" s="206">
        <v>11059</v>
      </c>
      <c r="B3266" s="206" t="s">
        <v>3685</v>
      </c>
      <c r="C3266" s="206" t="s">
        <v>409</v>
      </c>
      <c r="D3266" s="206" t="s">
        <v>410</v>
      </c>
      <c r="E3266" s="207">
        <v>0.28999999999999998</v>
      </c>
    </row>
    <row r="3267" spans="1:5">
      <c r="A3267" s="206">
        <v>11058</v>
      </c>
      <c r="B3267" s="206" t="s">
        <v>3686</v>
      </c>
      <c r="C3267" s="206" t="s">
        <v>409</v>
      </c>
      <c r="D3267" s="206" t="s">
        <v>410</v>
      </c>
      <c r="E3267" s="207">
        <v>0.38</v>
      </c>
    </row>
    <row r="3268" spans="1:5">
      <c r="A3268" s="206">
        <v>4380</v>
      </c>
      <c r="B3268" s="206" t="s">
        <v>3687</v>
      </c>
      <c r="C3268" s="206" t="s">
        <v>409</v>
      </c>
      <c r="D3268" s="206" t="s">
        <v>410</v>
      </c>
      <c r="E3268" s="207">
        <v>1.27</v>
      </c>
    </row>
    <row r="3269" spans="1:5">
      <c r="A3269" s="206">
        <v>4299</v>
      </c>
      <c r="B3269" s="206" t="s">
        <v>3688</v>
      </c>
      <c r="C3269" s="206" t="s">
        <v>409</v>
      </c>
      <c r="D3269" s="206" t="s">
        <v>417</v>
      </c>
      <c r="E3269" s="207">
        <v>1.2</v>
      </c>
    </row>
    <row r="3270" spans="1:5">
      <c r="A3270" s="206">
        <v>4304</v>
      </c>
      <c r="B3270" s="206" t="s">
        <v>3689</v>
      </c>
      <c r="C3270" s="206" t="s">
        <v>409</v>
      </c>
      <c r="D3270" s="206" t="s">
        <v>410</v>
      </c>
      <c r="E3270" s="207">
        <v>1.63</v>
      </c>
    </row>
    <row r="3271" spans="1:5">
      <c r="A3271" s="206">
        <v>4305</v>
      </c>
      <c r="B3271" s="206" t="s">
        <v>3690</v>
      </c>
      <c r="C3271" s="206" t="s">
        <v>409</v>
      </c>
      <c r="D3271" s="206" t="s">
        <v>410</v>
      </c>
      <c r="E3271" s="207">
        <v>1.9</v>
      </c>
    </row>
    <row r="3272" spans="1:5">
      <c r="A3272" s="206">
        <v>4306</v>
      </c>
      <c r="B3272" s="206" t="s">
        <v>3691</v>
      </c>
      <c r="C3272" s="206" t="s">
        <v>409</v>
      </c>
      <c r="D3272" s="206" t="s">
        <v>410</v>
      </c>
      <c r="E3272" s="207">
        <v>2.2000000000000002</v>
      </c>
    </row>
    <row r="3273" spans="1:5">
      <c r="A3273" s="206">
        <v>4308</v>
      </c>
      <c r="B3273" s="206" t="s">
        <v>3692</v>
      </c>
      <c r="C3273" s="206" t="s">
        <v>409</v>
      </c>
      <c r="D3273" s="206" t="s">
        <v>410</v>
      </c>
      <c r="E3273" s="207">
        <v>4.57</v>
      </c>
    </row>
    <row r="3274" spans="1:5">
      <c r="A3274" s="206">
        <v>4302</v>
      </c>
      <c r="B3274" s="206" t="s">
        <v>3693</v>
      </c>
      <c r="C3274" s="206" t="s">
        <v>409</v>
      </c>
      <c r="D3274" s="206" t="s">
        <v>410</v>
      </c>
      <c r="E3274" s="207">
        <v>3.42</v>
      </c>
    </row>
    <row r="3275" spans="1:5">
      <c r="A3275" s="206">
        <v>4300</v>
      </c>
      <c r="B3275" s="206" t="s">
        <v>3694</v>
      </c>
      <c r="C3275" s="206" t="s">
        <v>409</v>
      </c>
      <c r="D3275" s="206" t="s">
        <v>410</v>
      </c>
      <c r="E3275" s="207">
        <v>0.81</v>
      </c>
    </row>
    <row r="3276" spans="1:5">
      <c r="A3276" s="206">
        <v>4301</v>
      </c>
      <c r="B3276" s="206" t="s">
        <v>3695</v>
      </c>
      <c r="C3276" s="206" t="s">
        <v>409</v>
      </c>
      <c r="D3276" s="206" t="s">
        <v>410</v>
      </c>
      <c r="E3276" s="207">
        <v>0.99</v>
      </c>
    </row>
    <row r="3277" spans="1:5">
      <c r="A3277" s="206">
        <v>4320</v>
      </c>
      <c r="B3277" s="206" t="s">
        <v>3696</v>
      </c>
      <c r="C3277" s="206" t="s">
        <v>409</v>
      </c>
      <c r="D3277" s="206" t="s">
        <v>410</v>
      </c>
      <c r="E3277" s="207">
        <v>3.02</v>
      </c>
    </row>
    <row r="3278" spans="1:5">
      <c r="A3278" s="206">
        <v>4318</v>
      </c>
      <c r="B3278" s="206" t="s">
        <v>3697</v>
      </c>
      <c r="C3278" s="206" t="s">
        <v>409</v>
      </c>
      <c r="D3278" s="206" t="s">
        <v>410</v>
      </c>
      <c r="E3278" s="207">
        <v>1.47</v>
      </c>
    </row>
    <row r="3279" spans="1:5">
      <c r="A3279" s="206">
        <v>40547</v>
      </c>
      <c r="B3279" s="206" t="s">
        <v>3698</v>
      </c>
      <c r="C3279" s="206" t="s">
        <v>2498</v>
      </c>
      <c r="D3279" s="206" t="s">
        <v>412</v>
      </c>
      <c r="E3279" s="207">
        <v>31.43</v>
      </c>
    </row>
    <row r="3280" spans="1:5">
      <c r="A3280" s="206">
        <v>11962</v>
      </c>
      <c r="B3280" s="206" t="s">
        <v>3699</v>
      </c>
      <c r="C3280" s="206" t="s">
        <v>409</v>
      </c>
      <c r="D3280" s="206" t="s">
        <v>412</v>
      </c>
      <c r="E3280" s="207">
        <v>0.25</v>
      </c>
    </row>
    <row r="3281" spans="1:5">
      <c r="A3281" s="206">
        <v>4332</v>
      </c>
      <c r="B3281" s="206" t="s">
        <v>3700</v>
      </c>
      <c r="C3281" s="206" t="s">
        <v>409</v>
      </c>
      <c r="D3281" s="206" t="s">
        <v>412</v>
      </c>
      <c r="E3281" s="207">
        <v>1.25</v>
      </c>
    </row>
    <row r="3282" spans="1:5">
      <c r="A3282" s="206">
        <v>4331</v>
      </c>
      <c r="B3282" s="206" t="s">
        <v>3701</v>
      </c>
      <c r="C3282" s="206" t="s">
        <v>409</v>
      </c>
      <c r="D3282" s="206" t="s">
        <v>412</v>
      </c>
      <c r="E3282" s="207">
        <v>4.72</v>
      </c>
    </row>
    <row r="3283" spans="1:5">
      <c r="A3283" s="206">
        <v>4336</v>
      </c>
      <c r="B3283" s="206" t="s">
        <v>3702</v>
      </c>
      <c r="C3283" s="206" t="s">
        <v>409</v>
      </c>
      <c r="D3283" s="206" t="s">
        <v>412</v>
      </c>
      <c r="E3283" s="207">
        <v>6.04</v>
      </c>
    </row>
    <row r="3284" spans="1:5">
      <c r="A3284" s="206">
        <v>13294</v>
      </c>
      <c r="B3284" s="206" t="s">
        <v>3703</v>
      </c>
      <c r="C3284" s="206" t="s">
        <v>409</v>
      </c>
      <c r="D3284" s="206" t="s">
        <v>412</v>
      </c>
      <c r="E3284" s="207">
        <v>1.73</v>
      </c>
    </row>
    <row r="3285" spans="1:5">
      <c r="A3285" s="206">
        <v>11948</v>
      </c>
      <c r="B3285" s="206" t="s">
        <v>3704</v>
      </c>
      <c r="C3285" s="206" t="s">
        <v>409</v>
      </c>
      <c r="D3285" s="206" t="s">
        <v>412</v>
      </c>
      <c r="E3285" s="207">
        <v>0.77</v>
      </c>
    </row>
    <row r="3286" spans="1:5">
      <c r="A3286" s="206">
        <v>4382</v>
      </c>
      <c r="B3286" s="206" t="s">
        <v>3705</v>
      </c>
      <c r="C3286" s="206" t="s">
        <v>409</v>
      </c>
      <c r="D3286" s="206" t="s">
        <v>412</v>
      </c>
      <c r="E3286" s="207">
        <v>1.29</v>
      </c>
    </row>
    <row r="3287" spans="1:5">
      <c r="A3287" s="206">
        <v>4354</v>
      </c>
      <c r="B3287" s="206" t="s">
        <v>3706</v>
      </c>
      <c r="C3287" s="206" t="s">
        <v>409</v>
      </c>
      <c r="D3287" s="206" t="s">
        <v>412</v>
      </c>
      <c r="E3287" s="207">
        <v>54.13</v>
      </c>
    </row>
    <row r="3288" spans="1:5">
      <c r="A3288" s="206">
        <v>40839</v>
      </c>
      <c r="B3288" s="206" t="s">
        <v>3707</v>
      </c>
      <c r="C3288" s="206" t="s">
        <v>2498</v>
      </c>
      <c r="D3288" s="206" t="s">
        <v>412</v>
      </c>
      <c r="E3288" s="207">
        <v>130.24</v>
      </c>
    </row>
    <row r="3289" spans="1:5">
      <c r="A3289" s="206">
        <v>40552</v>
      </c>
      <c r="B3289" s="206" t="s">
        <v>3708</v>
      </c>
      <c r="C3289" s="206" t="s">
        <v>2498</v>
      </c>
      <c r="D3289" s="206" t="s">
        <v>412</v>
      </c>
      <c r="E3289" s="207">
        <v>53.89</v>
      </c>
    </row>
    <row r="3290" spans="1:5">
      <c r="A3290" s="206">
        <v>40549</v>
      </c>
      <c r="B3290" s="206" t="s">
        <v>3709</v>
      </c>
      <c r="C3290" s="206" t="s">
        <v>2498</v>
      </c>
      <c r="D3290" s="206" t="s">
        <v>412</v>
      </c>
      <c r="E3290" s="207">
        <v>213.33</v>
      </c>
    </row>
    <row r="3291" spans="1:5">
      <c r="A3291" s="206">
        <v>4385</v>
      </c>
      <c r="B3291" s="206" t="s">
        <v>3710</v>
      </c>
      <c r="C3291" s="206" t="s">
        <v>3711</v>
      </c>
      <c r="D3291" s="206" t="s">
        <v>410</v>
      </c>
      <c r="E3291" s="208">
        <v>6581.25</v>
      </c>
    </row>
    <row r="3292" spans="1:5">
      <c r="A3292" s="206">
        <v>20078</v>
      </c>
      <c r="B3292" s="206" t="s">
        <v>3712</v>
      </c>
      <c r="C3292" s="206" t="s">
        <v>409</v>
      </c>
      <c r="D3292" s="206" t="s">
        <v>410</v>
      </c>
      <c r="E3292" s="207">
        <v>31.44</v>
      </c>
    </row>
    <row r="3293" spans="1:5">
      <c r="A3293" s="206">
        <v>39897</v>
      </c>
      <c r="B3293" s="206" t="s">
        <v>3713</v>
      </c>
      <c r="C3293" s="206" t="s">
        <v>409</v>
      </c>
      <c r="D3293" s="206" t="s">
        <v>412</v>
      </c>
      <c r="E3293" s="207">
        <v>52.22</v>
      </c>
    </row>
    <row r="3294" spans="1:5">
      <c r="A3294" s="206">
        <v>118</v>
      </c>
      <c r="B3294" s="206" t="s">
        <v>3714</v>
      </c>
      <c r="C3294" s="206" t="s">
        <v>409</v>
      </c>
      <c r="D3294" s="206" t="s">
        <v>410</v>
      </c>
      <c r="E3294" s="207">
        <v>66.459999999999994</v>
      </c>
    </row>
    <row r="3295" spans="1:5">
      <c r="A3295" s="206">
        <v>4396</v>
      </c>
      <c r="B3295" s="206" t="s">
        <v>3715</v>
      </c>
      <c r="C3295" s="206" t="s">
        <v>821</v>
      </c>
      <c r="D3295" s="206" t="s">
        <v>410</v>
      </c>
      <c r="E3295" s="207">
        <v>208.41</v>
      </c>
    </row>
    <row r="3296" spans="1:5">
      <c r="A3296" s="206">
        <v>36881</v>
      </c>
      <c r="B3296" s="206" t="s">
        <v>3716</v>
      </c>
      <c r="C3296" s="206" t="s">
        <v>821</v>
      </c>
      <c r="D3296" s="206" t="s">
        <v>410</v>
      </c>
      <c r="E3296" s="207">
        <v>134.22</v>
      </c>
    </row>
    <row r="3297" spans="1:5">
      <c r="A3297" s="206">
        <v>4397</v>
      </c>
      <c r="B3297" s="206" t="s">
        <v>3717</v>
      </c>
      <c r="C3297" s="206" t="s">
        <v>821</v>
      </c>
      <c r="D3297" s="206" t="s">
        <v>410</v>
      </c>
      <c r="E3297" s="207">
        <v>226.71</v>
      </c>
    </row>
    <row r="3298" spans="1:5">
      <c r="A3298" s="206">
        <v>36882</v>
      </c>
      <c r="B3298" s="206" t="s">
        <v>3718</v>
      </c>
      <c r="C3298" s="206" t="s">
        <v>821</v>
      </c>
      <c r="D3298" s="206" t="s">
        <v>410</v>
      </c>
      <c r="E3298" s="207">
        <v>160.5</v>
      </c>
    </row>
    <row r="3299" spans="1:5">
      <c r="A3299" s="206">
        <v>4751</v>
      </c>
      <c r="B3299" s="206" t="s">
        <v>3719</v>
      </c>
      <c r="C3299" s="206" t="s">
        <v>560</v>
      </c>
      <c r="D3299" s="206" t="s">
        <v>410</v>
      </c>
      <c r="E3299" s="207">
        <v>16.29</v>
      </c>
    </row>
    <row r="3300" spans="1:5">
      <c r="A3300" s="206">
        <v>41066</v>
      </c>
      <c r="B3300" s="206" t="s">
        <v>3720</v>
      </c>
      <c r="C3300" s="206" t="s">
        <v>562</v>
      </c>
      <c r="D3300" s="206" t="s">
        <v>410</v>
      </c>
      <c r="E3300" s="208">
        <v>2871.23</v>
      </c>
    </row>
    <row r="3301" spans="1:5">
      <c r="A3301" s="206">
        <v>39604</v>
      </c>
      <c r="B3301" s="206" t="s">
        <v>3721</v>
      </c>
      <c r="C3301" s="206" t="s">
        <v>409</v>
      </c>
      <c r="D3301" s="206" t="s">
        <v>410</v>
      </c>
      <c r="E3301" s="207">
        <v>10.59</v>
      </c>
    </row>
    <row r="3302" spans="1:5">
      <c r="A3302" s="206">
        <v>39605</v>
      </c>
      <c r="B3302" s="206" t="s">
        <v>3722</v>
      </c>
      <c r="C3302" s="206" t="s">
        <v>409</v>
      </c>
      <c r="D3302" s="206" t="s">
        <v>410</v>
      </c>
      <c r="E3302" s="207">
        <v>11.5</v>
      </c>
    </row>
    <row r="3303" spans="1:5">
      <c r="A3303" s="206">
        <v>39606</v>
      </c>
      <c r="B3303" s="206" t="s">
        <v>3723</v>
      </c>
      <c r="C3303" s="206" t="s">
        <v>409</v>
      </c>
      <c r="D3303" s="206" t="s">
        <v>410</v>
      </c>
      <c r="E3303" s="207">
        <v>20.149999999999999</v>
      </c>
    </row>
    <row r="3304" spans="1:5">
      <c r="A3304" s="206">
        <v>39607</v>
      </c>
      <c r="B3304" s="206" t="s">
        <v>3724</v>
      </c>
      <c r="C3304" s="206" t="s">
        <v>409</v>
      </c>
      <c r="D3304" s="206" t="s">
        <v>410</v>
      </c>
      <c r="E3304" s="207">
        <v>27.25</v>
      </c>
    </row>
    <row r="3305" spans="1:5">
      <c r="A3305" s="206">
        <v>39594</v>
      </c>
      <c r="B3305" s="206" t="s">
        <v>3725</v>
      </c>
      <c r="C3305" s="206" t="s">
        <v>409</v>
      </c>
      <c r="D3305" s="206" t="s">
        <v>417</v>
      </c>
      <c r="E3305" s="207">
        <v>271.66000000000003</v>
      </c>
    </row>
    <row r="3306" spans="1:5">
      <c r="A3306" s="206">
        <v>39596</v>
      </c>
      <c r="B3306" s="206" t="s">
        <v>3726</v>
      </c>
      <c r="C3306" s="206" t="s">
        <v>409</v>
      </c>
      <c r="D3306" s="206" t="s">
        <v>410</v>
      </c>
      <c r="E3306" s="207">
        <v>727.53</v>
      </c>
    </row>
    <row r="3307" spans="1:5">
      <c r="A3307" s="206">
        <v>39595</v>
      </c>
      <c r="B3307" s="206" t="s">
        <v>3727</v>
      </c>
      <c r="C3307" s="206" t="s">
        <v>409</v>
      </c>
      <c r="D3307" s="206" t="s">
        <v>410</v>
      </c>
      <c r="E3307" s="208">
        <v>1634.65</v>
      </c>
    </row>
    <row r="3308" spans="1:5">
      <c r="A3308" s="206">
        <v>39597</v>
      </c>
      <c r="B3308" s="206" t="s">
        <v>3728</v>
      </c>
      <c r="C3308" s="206" t="s">
        <v>409</v>
      </c>
      <c r="D3308" s="206" t="s">
        <v>410</v>
      </c>
      <c r="E3308" s="208">
        <v>2564.17</v>
      </c>
    </row>
    <row r="3309" spans="1:5">
      <c r="A3309" s="206">
        <v>10731</v>
      </c>
      <c r="B3309" s="206" t="s">
        <v>3729</v>
      </c>
      <c r="C3309" s="206" t="s">
        <v>821</v>
      </c>
      <c r="D3309" s="206" t="s">
        <v>412</v>
      </c>
      <c r="E3309" s="207">
        <v>34.75</v>
      </c>
    </row>
    <row r="3310" spans="1:5">
      <c r="A3310" s="206">
        <v>4704</v>
      </c>
      <c r="B3310" s="206" t="s">
        <v>3730</v>
      </c>
      <c r="C3310" s="206" t="s">
        <v>821</v>
      </c>
      <c r="D3310" s="206" t="s">
        <v>412</v>
      </c>
      <c r="E3310" s="207">
        <v>31.36</v>
      </c>
    </row>
    <row r="3311" spans="1:5">
      <c r="A3311" s="206">
        <v>10730</v>
      </c>
      <c r="B3311" s="206" t="s">
        <v>3731</v>
      </c>
      <c r="C3311" s="206" t="s">
        <v>821</v>
      </c>
      <c r="D3311" s="206" t="s">
        <v>412</v>
      </c>
      <c r="E3311" s="207">
        <v>33.6</v>
      </c>
    </row>
    <row r="3312" spans="1:5">
      <c r="A3312" s="206">
        <v>4729</v>
      </c>
      <c r="B3312" s="206" t="s">
        <v>3732</v>
      </c>
      <c r="C3312" s="206" t="s">
        <v>558</v>
      </c>
      <c r="D3312" s="206" t="s">
        <v>410</v>
      </c>
      <c r="E3312" s="207">
        <v>135.31</v>
      </c>
    </row>
    <row r="3313" spans="1:5">
      <c r="A3313" s="206">
        <v>4720</v>
      </c>
      <c r="B3313" s="206" t="s">
        <v>3733</v>
      </c>
      <c r="C3313" s="206" t="s">
        <v>558</v>
      </c>
      <c r="D3313" s="206" t="s">
        <v>410</v>
      </c>
      <c r="E3313" s="207">
        <v>155.04</v>
      </c>
    </row>
    <row r="3314" spans="1:5">
      <c r="A3314" s="206">
        <v>4721</v>
      </c>
      <c r="B3314" s="206" t="s">
        <v>3734</v>
      </c>
      <c r="C3314" s="206" t="s">
        <v>558</v>
      </c>
      <c r="D3314" s="206" t="s">
        <v>410</v>
      </c>
      <c r="E3314" s="207">
        <v>134.29</v>
      </c>
    </row>
    <row r="3315" spans="1:5">
      <c r="A3315" s="206">
        <v>4718</v>
      </c>
      <c r="B3315" s="206" t="s">
        <v>3735</v>
      </c>
      <c r="C3315" s="206" t="s">
        <v>558</v>
      </c>
      <c r="D3315" s="206" t="s">
        <v>417</v>
      </c>
      <c r="E3315" s="207">
        <v>135</v>
      </c>
    </row>
    <row r="3316" spans="1:5">
      <c r="A3316" s="206">
        <v>4722</v>
      </c>
      <c r="B3316" s="206" t="s">
        <v>3736</v>
      </c>
      <c r="C3316" s="206" t="s">
        <v>558</v>
      </c>
      <c r="D3316" s="206" t="s">
        <v>410</v>
      </c>
      <c r="E3316" s="207">
        <v>126.85</v>
      </c>
    </row>
    <row r="3317" spans="1:5">
      <c r="A3317" s="206">
        <v>4723</v>
      </c>
      <c r="B3317" s="206" t="s">
        <v>3737</v>
      </c>
      <c r="C3317" s="206" t="s">
        <v>558</v>
      </c>
      <c r="D3317" s="206" t="s">
        <v>410</v>
      </c>
      <c r="E3317" s="207">
        <v>125.75</v>
      </c>
    </row>
    <row r="3318" spans="1:5">
      <c r="A3318" s="206">
        <v>4727</v>
      </c>
      <c r="B3318" s="206" t="s">
        <v>3738</v>
      </c>
      <c r="C3318" s="206" t="s">
        <v>558</v>
      </c>
      <c r="D3318" s="206" t="s">
        <v>410</v>
      </c>
      <c r="E3318" s="207">
        <v>115.11</v>
      </c>
    </row>
    <row r="3319" spans="1:5">
      <c r="A3319" s="206">
        <v>4748</v>
      </c>
      <c r="B3319" s="206" t="s">
        <v>3739</v>
      </c>
      <c r="C3319" s="206" t="s">
        <v>558</v>
      </c>
      <c r="D3319" s="206" t="s">
        <v>410</v>
      </c>
      <c r="E3319" s="207">
        <v>124.03</v>
      </c>
    </row>
    <row r="3320" spans="1:5">
      <c r="A3320" s="206">
        <v>4730</v>
      </c>
      <c r="B3320" s="206" t="s">
        <v>3740</v>
      </c>
      <c r="C3320" s="206" t="s">
        <v>558</v>
      </c>
      <c r="D3320" s="206" t="s">
        <v>410</v>
      </c>
      <c r="E3320" s="207">
        <v>126.22</v>
      </c>
    </row>
    <row r="3321" spans="1:5">
      <c r="A3321" s="206">
        <v>13186</v>
      </c>
      <c r="B3321" s="206" t="s">
        <v>3741</v>
      </c>
      <c r="C3321" s="206" t="s">
        <v>558</v>
      </c>
      <c r="D3321" s="206" t="s">
        <v>410</v>
      </c>
      <c r="E3321" s="207">
        <v>145.63999999999999</v>
      </c>
    </row>
    <row r="3322" spans="1:5">
      <c r="A3322" s="206">
        <v>10737</v>
      </c>
      <c r="B3322" s="206" t="s">
        <v>3742</v>
      </c>
      <c r="C3322" s="206" t="s">
        <v>821</v>
      </c>
      <c r="D3322" s="206" t="s">
        <v>412</v>
      </c>
      <c r="E3322" s="207">
        <v>109.2</v>
      </c>
    </row>
    <row r="3323" spans="1:5">
      <c r="A3323" s="206">
        <v>10734</v>
      </c>
      <c r="B3323" s="206" t="s">
        <v>3743</v>
      </c>
      <c r="C3323" s="206" t="s">
        <v>821</v>
      </c>
      <c r="D3323" s="206" t="s">
        <v>412</v>
      </c>
      <c r="E3323" s="207">
        <v>64.959999999999994</v>
      </c>
    </row>
    <row r="3324" spans="1:5">
      <c r="A3324" s="206">
        <v>4708</v>
      </c>
      <c r="B3324" s="206" t="s">
        <v>3744</v>
      </c>
      <c r="C3324" s="206" t="s">
        <v>821</v>
      </c>
      <c r="D3324" s="206" t="s">
        <v>412</v>
      </c>
      <c r="E3324" s="207">
        <v>126</v>
      </c>
    </row>
    <row r="3325" spans="1:5">
      <c r="A3325" s="206">
        <v>4712</v>
      </c>
      <c r="B3325" s="206" t="s">
        <v>3745</v>
      </c>
      <c r="C3325" s="206" t="s">
        <v>821</v>
      </c>
      <c r="D3325" s="206" t="s">
        <v>412</v>
      </c>
      <c r="E3325" s="207">
        <v>61.6</v>
      </c>
    </row>
    <row r="3326" spans="1:5">
      <c r="A3326" s="206">
        <v>4710</v>
      </c>
      <c r="B3326" s="206" t="s">
        <v>3746</v>
      </c>
      <c r="C3326" s="206" t="s">
        <v>821</v>
      </c>
      <c r="D3326" s="206" t="s">
        <v>412</v>
      </c>
      <c r="E3326" s="207">
        <v>197.55</v>
      </c>
    </row>
    <row r="3327" spans="1:5">
      <c r="A3327" s="206">
        <v>4746</v>
      </c>
      <c r="B3327" s="206" t="s">
        <v>3747</v>
      </c>
      <c r="C3327" s="206" t="s">
        <v>558</v>
      </c>
      <c r="D3327" s="206" t="s">
        <v>410</v>
      </c>
      <c r="E3327" s="207">
        <v>94.28</v>
      </c>
    </row>
    <row r="3328" spans="1:5">
      <c r="A3328" s="206">
        <v>4750</v>
      </c>
      <c r="B3328" s="206" t="s">
        <v>3748</v>
      </c>
      <c r="C3328" s="206" t="s">
        <v>560</v>
      </c>
      <c r="D3328" s="206" t="s">
        <v>417</v>
      </c>
      <c r="E3328" s="207">
        <v>16.29</v>
      </c>
    </row>
    <row r="3329" spans="1:5">
      <c r="A3329" s="206">
        <v>41065</v>
      </c>
      <c r="B3329" s="206" t="s">
        <v>3749</v>
      </c>
      <c r="C3329" s="206" t="s">
        <v>562</v>
      </c>
      <c r="D3329" s="206" t="s">
        <v>410</v>
      </c>
      <c r="E3329" s="208">
        <v>2871.23</v>
      </c>
    </row>
    <row r="3330" spans="1:5">
      <c r="A3330" s="206">
        <v>34747</v>
      </c>
      <c r="B3330" s="206" t="s">
        <v>3750</v>
      </c>
      <c r="C3330" s="206" t="s">
        <v>456</v>
      </c>
      <c r="D3330" s="206" t="s">
        <v>410</v>
      </c>
      <c r="E3330" s="207">
        <v>94.46</v>
      </c>
    </row>
    <row r="3331" spans="1:5">
      <c r="A3331" s="206">
        <v>4826</v>
      </c>
      <c r="B3331" s="206" t="s">
        <v>3751</v>
      </c>
      <c r="C3331" s="206" t="s">
        <v>456</v>
      </c>
      <c r="D3331" s="206" t="s">
        <v>410</v>
      </c>
      <c r="E3331" s="207">
        <v>101.57</v>
      </c>
    </row>
    <row r="3332" spans="1:5">
      <c r="A3332" s="206">
        <v>41975</v>
      </c>
      <c r="B3332" s="206" t="s">
        <v>3752</v>
      </c>
      <c r="C3332" s="206" t="s">
        <v>821</v>
      </c>
      <c r="D3332" s="206" t="s">
        <v>412</v>
      </c>
      <c r="E3332" s="207">
        <v>94.34</v>
      </c>
    </row>
    <row r="3333" spans="1:5">
      <c r="A3333" s="206">
        <v>4825</v>
      </c>
      <c r="B3333" s="206" t="s">
        <v>3753</v>
      </c>
      <c r="C3333" s="206" t="s">
        <v>456</v>
      </c>
      <c r="D3333" s="206" t="s">
        <v>410</v>
      </c>
      <c r="E3333" s="207">
        <v>140.59</v>
      </c>
    </row>
    <row r="3334" spans="1:5">
      <c r="A3334" s="206">
        <v>34744</v>
      </c>
      <c r="B3334" s="206" t="s">
        <v>3754</v>
      </c>
      <c r="C3334" s="206" t="s">
        <v>821</v>
      </c>
      <c r="D3334" s="206" t="s">
        <v>412</v>
      </c>
      <c r="E3334" s="207">
        <v>23.25</v>
      </c>
    </row>
    <row r="3335" spans="1:5">
      <c r="A3335" s="206">
        <v>39430</v>
      </c>
      <c r="B3335" s="206" t="s">
        <v>3755</v>
      </c>
      <c r="C3335" s="206" t="s">
        <v>409</v>
      </c>
      <c r="D3335" s="206" t="s">
        <v>410</v>
      </c>
      <c r="E3335" s="207">
        <v>2.4300000000000002</v>
      </c>
    </row>
    <row r="3336" spans="1:5">
      <c r="A3336" s="206">
        <v>39573</v>
      </c>
      <c r="B3336" s="206" t="s">
        <v>3756</v>
      </c>
      <c r="C3336" s="206" t="s">
        <v>409</v>
      </c>
      <c r="D3336" s="206" t="s">
        <v>410</v>
      </c>
      <c r="E3336" s="207">
        <v>2.39</v>
      </c>
    </row>
    <row r="3337" spans="1:5">
      <c r="A3337" s="206">
        <v>38410</v>
      </c>
      <c r="B3337" s="206" t="s">
        <v>3757</v>
      </c>
      <c r="C3337" s="206" t="s">
        <v>409</v>
      </c>
      <c r="D3337" s="206" t="s">
        <v>410</v>
      </c>
      <c r="E3337" s="208">
        <v>18230.599999999999</v>
      </c>
    </row>
    <row r="3338" spans="1:5">
      <c r="A3338" s="206">
        <v>41596</v>
      </c>
      <c r="B3338" s="206" t="s">
        <v>3758</v>
      </c>
      <c r="C3338" s="206" t="s">
        <v>460</v>
      </c>
      <c r="D3338" s="206" t="s">
        <v>412</v>
      </c>
      <c r="E3338" s="207">
        <v>14.18</v>
      </c>
    </row>
    <row r="3339" spans="1:5">
      <c r="A3339" s="206">
        <v>41598</v>
      </c>
      <c r="B3339" s="206" t="s">
        <v>3759</v>
      </c>
      <c r="C3339" s="206" t="s">
        <v>460</v>
      </c>
      <c r="D3339" s="206" t="s">
        <v>412</v>
      </c>
      <c r="E3339" s="207">
        <v>14.18</v>
      </c>
    </row>
    <row r="3340" spans="1:5">
      <c r="A3340" s="206">
        <v>41594</v>
      </c>
      <c r="B3340" s="206" t="s">
        <v>3760</v>
      </c>
      <c r="C3340" s="206" t="s">
        <v>460</v>
      </c>
      <c r="D3340" s="206" t="s">
        <v>412</v>
      </c>
      <c r="E3340" s="207">
        <v>14.4</v>
      </c>
    </row>
    <row r="3341" spans="1:5">
      <c r="A3341" s="206">
        <v>43663</v>
      </c>
      <c r="B3341" s="206" t="s">
        <v>3761</v>
      </c>
      <c r="C3341" s="206" t="s">
        <v>460</v>
      </c>
      <c r="D3341" s="206" t="s">
        <v>412</v>
      </c>
      <c r="E3341" s="207">
        <v>11.86</v>
      </c>
    </row>
    <row r="3342" spans="1:5">
      <c r="A3342" s="206">
        <v>4766</v>
      </c>
      <c r="B3342" s="206" t="s">
        <v>3762</v>
      </c>
      <c r="C3342" s="206" t="s">
        <v>460</v>
      </c>
      <c r="D3342" s="206" t="s">
        <v>412</v>
      </c>
      <c r="E3342" s="207">
        <v>11.17</v>
      </c>
    </row>
    <row r="3343" spans="1:5">
      <c r="A3343" s="206">
        <v>43664</v>
      </c>
      <c r="B3343" s="206" t="s">
        <v>3763</v>
      </c>
      <c r="C3343" s="206" t="s">
        <v>460</v>
      </c>
      <c r="D3343" s="206" t="s">
        <v>412</v>
      </c>
      <c r="E3343" s="207">
        <v>11.93</v>
      </c>
    </row>
    <row r="3344" spans="1:5">
      <c r="A3344" s="206">
        <v>43082</v>
      </c>
      <c r="B3344" s="206" t="s">
        <v>3764</v>
      </c>
      <c r="C3344" s="206" t="s">
        <v>460</v>
      </c>
      <c r="D3344" s="206" t="s">
        <v>412</v>
      </c>
      <c r="E3344" s="207">
        <v>13</v>
      </c>
    </row>
    <row r="3345" spans="1:5">
      <c r="A3345" s="206">
        <v>43665</v>
      </c>
      <c r="B3345" s="206" t="s">
        <v>3765</v>
      </c>
      <c r="C3345" s="206" t="s">
        <v>460</v>
      </c>
      <c r="D3345" s="206" t="s">
        <v>412</v>
      </c>
      <c r="E3345" s="207">
        <v>11.17</v>
      </c>
    </row>
    <row r="3346" spans="1:5">
      <c r="A3346" s="206">
        <v>10966</v>
      </c>
      <c r="B3346" s="206" t="s">
        <v>3766</v>
      </c>
      <c r="C3346" s="206" t="s">
        <v>460</v>
      </c>
      <c r="D3346" s="206" t="s">
        <v>412</v>
      </c>
      <c r="E3346" s="207">
        <v>11.86</v>
      </c>
    </row>
    <row r="3347" spans="1:5">
      <c r="A3347" s="206">
        <v>43692</v>
      </c>
      <c r="B3347" s="206" t="s">
        <v>3767</v>
      </c>
      <c r="C3347" s="206" t="s">
        <v>460</v>
      </c>
      <c r="D3347" s="206" t="s">
        <v>412</v>
      </c>
      <c r="E3347" s="207">
        <v>11.86</v>
      </c>
    </row>
    <row r="3348" spans="1:5">
      <c r="A3348" s="206">
        <v>43083</v>
      </c>
      <c r="B3348" s="206" t="s">
        <v>3768</v>
      </c>
      <c r="C3348" s="206" t="s">
        <v>460</v>
      </c>
      <c r="D3348" s="206" t="s">
        <v>412</v>
      </c>
      <c r="E3348" s="207">
        <v>11.26</v>
      </c>
    </row>
    <row r="3349" spans="1:5">
      <c r="A3349" s="206">
        <v>40535</v>
      </c>
      <c r="B3349" s="206" t="s">
        <v>3769</v>
      </c>
      <c r="C3349" s="206" t="s">
        <v>460</v>
      </c>
      <c r="D3349" s="206" t="s">
        <v>412</v>
      </c>
      <c r="E3349" s="207">
        <v>11.26</v>
      </c>
    </row>
    <row r="3350" spans="1:5">
      <c r="A3350" s="206">
        <v>39427</v>
      </c>
      <c r="B3350" s="206" t="s">
        <v>3770</v>
      </c>
      <c r="C3350" s="206" t="s">
        <v>456</v>
      </c>
      <c r="D3350" s="206" t="s">
        <v>410</v>
      </c>
      <c r="E3350" s="207">
        <v>6.45</v>
      </c>
    </row>
    <row r="3351" spans="1:5">
      <c r="A3351" s="206">
        <v>39424</v>
      </c>
      <c r="B3351" s="206" t="s">
        <v>3771</v>
      </c>
      <c r="C3351" s="206" t="s">
        <v>456</v>
      </c>
      <c r="D3351" s="206" t="s">
        <v>410</v>
      </c>
      <c r="E3351" s="207">
        <v>3.83</v>
      </c>
    </row>
    <row r="3352" spans="1:5">
      <c r="A3352" s="206">
        <v>39425</v>
      </c>
      <c r="B3352" s="206" t="s">
        <v>3772</v>
      </c>
      <c r="C3352" s="206" t="s">
        <v>456</v>
      </c>
      <c r="D3352" s="206" t="s">
        <v>410</v>
      </c>
      <c r="E3352" s="207">
        <v>3.78</v>
      </c>
    </row>
    <row r="3353" spans="1:5">
      <c r="A3353" s="206">
        <v>40664</v>
      </c>
      <c r="B3353" s="206" t="s">
        <v>3773</v>
      </c>
      <c r="C3353" s="206" t="s">
        <v>460</v>
      </c>
      <c r="D3353" s="206" t="s">
        <v>412</v>
      </c>
      <c r="E3353" s="207">
        <v>23.1</v>
      </c>
    </row>
    <row r="3354" spans="1:5">
      <c r="A3354" s="206">
        <v>34360</v>
      </c>
      <c r="B3354" s="206" t="s">
        <v>3774</v>
      </c>
      <c r="C3354" s="206" t="s">
        <v>460</v>
      </c>
      <c r="D3354" s="206" t="s">
        <v>412</v>
      </c>
      <c r="E3354" s="207">
        <v>39.14</v>
      </c>
    </row>
    <row r="3355" spans="1:5">
      <c r="A3355" s="206">
        <v>20259</v>
      </c>
      <c r="B3355" s="206" t="s">
        <v>3775</v>
      </c>
      <c r="C3355" s="206" t="s">
        <v>456</v>
      </c>
      <c r="D3355" s="206" t="s">
        <v>412</v>
      </c>
      <c r="E3355" s="207">
        <v>12.9</v>
      </c>
    </row>
    <row r="3356" spans="1:5">
      <c r="A3356" s="206">
        <v>14077</v>
      </c>
      <c r="B3356" s="206" t="s">
        <v>3776</v>
      </c>
      <c r="C3356" s="206" t="s">
        <v>456</v>
      </c>
      <c r="D3356" s="206" t="s">
        <v>412</v>
      </c>
      <c r="E3356" s="207">
        <v>197.44</v>
      </c>
    </row>
    <row r="3357" spans="1:5">
      <c r="A3357" s="206">
        <v>3678</v>
      </c>
      <c r="B3357" s="206" t="s">
        <v>3777</v>
      </c>
      <c r="C3357" s="206" t="s">
        <v>456</v>
      </c>
      <c r="D3357" s="206" t="s">
        <v>412</v>
      </c>
      <c r="E3357" s="207">
        <v>89.24</v>
      </c>
    </row>
    <row r="3358" spans="1:5">
      <c r="A3358" s="206">
        <v>39418</v>
      </c>
      <c r="B3358" s="206" t="s">
        <v>3778</v>
      </c>
      <c r="C3358" s="206" t="s">
        <v>456</v>
      </c>
      <c r="D3358" s="206" t="s">
        <v>410</v>
      </c>
      <c r="E3358" s="207">
        <v>7.19</v>
      </c>
    </row>
    <row r="3359" spans="1:5">
      <c r="A3359" s="206">
        <v>39419</v>
      </c>
      <c r="B3359" s="206" t="s">
        <v>3779</v>
      </c>
      <c r="C3359" s="206" t="s">
        <v>456</v>
      </c>
      <c r="D3359" s="206" t="s">
        <v>410</v>
      </c>
      <c r="E3359" s="207">
        <v>8.76</v>
      </c>
    </row>
    <row r="3360" spans="1:5">
      <c r="A3360" s="206">
        <v>39420</v>
      </c>
      <c r="B3360" s="206" t="s">
        <v>3780</v>
      </c>
      <c r="C3360" s="206" t="s">
        <v>456</v>
      </c>
      <c r="D3360" s="206" t="s">
        <v>410</v>
      </c>
      <c r="E3360" s="207">
        <v>9.67</v>
      </c>
    </row>
    <row r="3361" spans="1:5">
      <c r="A3361" s="206">
        <v>39571</v>
      </c>
      <c r="B3361" s="206" t="s">
        <v>3781</v>
      </c>
      <c r="C3361" s="206" t="s">
        <v>456</v>
      </c>
      <c r="D3361" s="206" t="s">
        <v>410</v>
      </c>
      <c r="E3361" s="207">
        <v>5.84</v>
      </c>
    </row>
    <row r="3362" spans="1:5">
      <c r="A3362" s="206">
        <v>39421</v>
      </c>
      <c r="B3362" s="206" t="s">
        <v>3782</v>
      </c>
      <c r="C3362" s="206" t="s">
        <v>456</v>
      </c>
      <c r="D3362" s="206" t="s">
        <v>410</v>
      </c>
      <c r="E3362" s="207">
        <v>8.51</v>
      </c>
    </row>
    <row r="3363" spans="1:5">
      <c r="A3363" s="206">
        <v>39422</v>
      </c>
      <c r="B3363" s="206" t="s">
        <v>3783</v>
      </c>
      <c r="C3363" s="206" t="s">
        <v>456</v>
      </c>
      <c r="D3363" s="206" t="s">
        <v>417</v>
      </c>
      <c r="E3363" s="207">
        <v>9.94</v>
      </c>
    </row>
    <row r="3364" spans="1:5">
      <c r="A3364" s="206">
        <v>39423</v>
      </c>
      <c r="B3364" s="206" t="s">
        <v>3784</v>
      </c>
      <c r="C3364" s="206" t="s">
        <v>456</v>
      </c>
      <c r="D3364" s="206" t="s">
        <v>410</v>
      </c>
      <c r="E3364" s="207">
        <v>11.54</v>
      </c>
    </row>
    <row r="3365" spans="1:5">
      <c r="A3365" s="206">
        <v>39426</v>
      </c>
      <c r="B3365" s="206" t="s">
        <v>3785</v>
      </c>
      <c r="C3365" s="206" t="s">
        <v>456</v>
      </c>
      <c r="D3365" s="206" t="s">
        <v>410</v>
      </c>
      <c r="E3365" s="207">
        <v>25.94</v>
      </c>
    </row>
    <row r="3366" spans="1:5">
      <c r="A3366" s="206">
        <v>39429</v>
      </c>
      <c r="B3366" s="206" t="s">
        <v>3786</v>
      </c>
      <c r="C3366" s="206" t="s">
        <v>456</v>
      </c>
      <c r="D3366" s="206" t="s">
        <v>410</v>
      </c>
      <c r="E3366" s="207">
        <v>8.18</v>
      </c>
    </row>
    <row r="3367" spans="1:5">
      <c r="A3367" s="206">
        <v>39428</v>
      </c>
      <c r="B3367" s="206" t="s">
        <v>3787</v>
      </c>
      <c r="C3367" s="206" t="s">
        <v>456</v>
      </c>
      <c r="D3367" s="206" t="s">
        <v>410</v>
      </c>
      <c r="E3367" s="207">
        <v>6.25</v>
      </c>
    </row>
    <row r="3368" spans="1:5">
      <c r="A3368" s="206">
        <v>39572</v>
      </c>
      <c r="B3368" s="206" t="s">
        <v>3788</v>
      </c>
      <c r="C3368" s="206" t="s">
        <v>456</v>
      </c>
      <c r="D3368" s="206" t="s">
        <v>410</v>
      </c>
      <c r="E3368" s="207">
        <v>5.41</v>
      </c>
    </row>
    <row r="3369" spans="1:5">
      <c r="A3369" s="206">
        <v>39570</v>
      </c>
      <c r="B3369" s="206" t="s">
        <v>3789</v>
      </c>
      <c r="C3369" s="206" t="s">
        <v>456</v>
      </c>
      <c r="D3369" s="206" t="s">
        <v>410</v>
      </c>
      <c r="E3369" s="207">
        <v>5.74</v>
      </c>
    </row>
    <row r="3370" spans="1:5">
      <c r="A3370" s="206">
        <v>39569</v>
      </c>
      <c r="B3370" s="206" t="s">
        <v>3790</v>
      </c>
      <c r="C3370" s="206" t="s">
        <v>456</v>
      </c>
      <c r="D3370" s="206" t="s">
        <v>410</v>
      </c>
      <c r="E3370" s="207">
        <v>5.67</v>
      </c>
    </row>
    <row r="3371" spans="1:5">
      <c r="A3371" s="206">
        <v>11552</v>
      </c>
      <c r="B3371" s="206" t="s">
        <v>3791</v>
      </c>
      <c r="C3371" s="206" t="s">
        <v>456</v>
      </c>
      <c r="D3371" s="206" t="s">
        <v>410</v>
      </c>
      <c r="E3371" s="207">
        <v>7.91</v>
      </c>
    </row>
    <row r="3372" spans="1:5">
      <c r="A3372" s="206">
        <v>40598</v>
      </c>
      <c r="B3372" s="206" t="s">
        <v>3792</v>
      </c>
      <c r="C3372" s="206" t="s">
        <v>460</v>
      </c>
      <c r="D3372" s="206" t="s">
        <v>412</v>
      </c>
      <c r="E3372" s="207">
        <v>10.98</v>
      </c>
    </row>
    <row r="3373" spans="1:5">
      <c r="A3373" s="206">
        <v>39029</v>
      </c>
      <c r="B3373" s="206" t="s">
        <v>3793</v>
      </c>
      <c r="C3373" s="206" t="s">
        <v>456</v>
      </c>
      <c r="D3373" s="206" t="s">
        <v>410</v>
      </c>
      <c r="E3373" s="207">
        <v>18.32</v>
      </c>
    </row>
    <row r="3374" spans="1:5">
      <c r="A3374" s="206">
        <v>39028</v>
      </c>
      <c r="B3374" s="206" t="s">
        <v>3794</v>
      </c>
      <c r="C3374" s="206" t="s">
        <v>456</v>
      </c>
      <c r="D3374" s="206" t="s">
        <v>410</v>
      </c>
      <c r="E3374" s="207">
        <v>10.66</v>
      </c>
    </row>
    <row r="3375" spans="1:5">
      <c r="A3375" s="206">
        <v>39328</v>
      </c>
      <c r="B3375" s="206" t="s">
        <v>3795</v>
      </c>
      <c r="C3375" s="206" t="s">
        <v>456</v>
      </c>
      <c r="D3375" s="206" t="s">
        <v>410</v>
      </c>
      <c r="E3375" s="207">
        <v>5.86</v>
      </c>
    </row>
    <row r="3376" spans="1:5">
      <c r="A3376" s="206">
        <v>38541</v>
      </c>
      <c r="B3376" s="206" t="s">
        <v>3796</v>
      </c>
      <c r="C3376" s="206" t="s">
        <v>409</v>
      </c>
      <c r="D3376" s="206" t="s">
        <v>412</v>
      </c>
      <c r="E3376" s="208">
        <v>4020703.6</v>
      </c>
    </row>
    <row r="3377" spans="1:5">
      <c r="A3377" s="206">
        <v>38542</v>
      </c>
      <c r="B3377" s="206" t="s">
        <v>3797</v>
      </c>
      <c r="C3377" s="206" t="s">
        <v>409</v>
      </c>
      <c r="D3377" s="206" t="s">
        <v>412</v>
      </c>
      <c r="E3377" s="208">
        <v>6252032.4199999999</v>
      </c>
    </row>
    <row r="3378" spans="1:5">
      <c r="A3378" s="206">
        <v>38543</v>
      </c>
      <c r="B3378" s="206" t="s">
        <v>3798</v>
      </c>
      <c r="C3378" s="206" t="s">
        <v>409</v>
      </c>
      <c r="D3378" s="206" t="s">
        <v>412</v>
      </c>
      <c r="E3378" s="208">
        <v>1530670.05</v>
      </c>
    </row>
    <row r="3379" spans="1:5">
      <c r="A3379" s="206">
        <v>40406</v>
      </c>
      <c r="B3379" s="206" t="s">
        <v>3799</v>
      </c>
      <c r="C3379" s="206" t="s">
        <v>409</v>
      </c>
      <c r="D3379" s="206" t="s">
        <v>410</v>
      </c>
      <c r="E3379" s="208">
        <v>83817.64</v>
      </c>
    </row>
    <row r="3380" spans="1:5">
      <c r="A3380" s="206">
        <v>40789</v>
      </c>
      <c r="B3380" s="206" t="s">
        <v>3800</v>
      </c>
      <c r="C3380" s="206" t="s">
        <v>409</v>
      </c>
      <c r="D3380" s="206" t="s">
        <v>410</v>
      </c>
      <c r="E3380" s="208">
        <v>12078.98</v>
      </c>
    </row>
    <row r="3381" spans="1:5">
      <c r="A3381" s="206">
        <v>40791</v>
      </c>
      <c r="B3381" s="206" t="s">
        <v>3801</v>
      </c>
      <c r="C3381" s="206" t="s">
        <v>409</v>
      </c>
      <c r="D3381" s="206" t="s">
        <v>410</v>
      </c>
      <c r="E3381" s="208">
        <v>37812.47</v>
      </c>
    </row>
    <row r="3382" spans="1:5">
      <c r="A3382" s="206">
        <v>11651</v>
      </c>
      <c r="B3382" s="206" t="s">
        <v>3802</v>
      </c>
      <c r="C3382" s="206" t="s">
        <v>409</v>
      </c>
      <c r="D3382" s="206" t="s">
        <v>410</v>
      </c>
      <c r="E3382" s="208">
        <v>20680.169999999998</v>
      </c>
    </row>
    <row r="3383" spans="1:5">
      <c r="A3383" s="206">
        <v>40435</v>
      </c>
      <c r="B3383" s="206" t="s">
        <v>3803</v>
      </c>
      <c r="C3383" s="206" t="s">
        <v>409</v>
      </c>
      <c r="D3383" s="206" t="s">
        <v>412</v>
      </c>
      <c r="E3383" s="208">
        <v>839712.63</v>
      </c>
    </row>
    <row r="3384" spans="1:5">
      <c r="A3384" s="206">
        <v>39012</v>
      </c>
      <c r="B3384" s="206" t="s">
        <v>3804</v>
      </c>
      <c r="C3384" s="206" t="s">
        <v>409</v>
      </c>
      <c r="D3384" s="206" t="s">
        <v>412</v>
      </c>
      <c r="E3384" s="208">
        <v>876124.05</v>
      </c>
    </row>
    <row r="3385" spans="1:5">
      <c r="A3385" s="206">
        <v>13617</v>
      </c>
      <c r="B3385" s="206" t="s">
        <v>3805</v>
      </c>
      <c r="C3385" s="206" t="s">
        <v>409</v>
      </c>
      <c r="D3385" s="206" t="s">
        <v>410</v>
      </c>
      <c r="E3385" s="208">
        <v>100018.71</v>
      </c>
    </row>
    <row r="3386" spans="1:5">
      <c r="A3386" s="206">
        <v>35274</v>
      </c>
      <c r="B3386" s="206" t="s">
        <v>3806</v>
      </c>
      <c r="C3386" s="206" t="s">
        <v>456</v>
      </c>
      <c r="D3386" s="206" t="s">
        <v>410</v>
      </c>
      <c r="E3386" s="207">
        <v>44.91</v>
      </c>
    </row>
    <row r="3387" spans="1:5">
      <c r="A3387" s="206">
        <v>35275</v>
      </c>
      <c r="B3387" s="206" t="s">
        <v>3807</v>
      </c>
      <c r="C3387" s="206" t="s">
        <v>456</v>
      </c>
      <c r="D3387" s="206" t="s">
        <v>410</v>
      </c>
      <c r="E3387" s="207">
        <v>95.32</v>
      </c>
    </row>
    <row r="3388" spans="1:5">
      <c r="A3388" s="206">
        <v>35276</v>
      </c>
      <c r="B3388" s="206" t="s">
        <v>3808</v>
      </c>
      <c r="C3388" s="206" t="s">
        <v>456</v>
      </c>
      <c r="D3388" s="206" t="s">
        <v>410</v>
      </c>
      <c r="E3388" s="207">
        <v>165.86</v>
      </c>
    </row>
    <row r="3389" spans="1:5">
      <c r="A3389" s="206">
        <v>38386</v>
      </c>
      <c r="B3389" s="206" t="s">
        <v>3809</v>
      </c>
      <c r="C3389" s="206" t="s">
        <v>409</v>
      </c>
      <c r="D3389" s="206" t="s">
        <v>410</v>
      </c>
      <c r="E3389" s="207">
        <v>6.8</v>
      </c>
    </row>
    <row r="3390" spans="1:5">
      <c r="A3390" s="206">
        <v>11091</v>
      </c>
      <c r="B3390" s="206" t="s">
        <v>3810</v>
      </c>
      <c r="C3390" s="206" t="s">
        <v>409</v>
      </c>
      <c r="D3390" s="206" t="s">
        <v>410</v>
      </c>
      <c r="E3390" s="207">
        <v>1.46</v>
      </c>
    </row>
    <row r="3391" spans="1:5">
      <c r="A3391" s="206">
        <v>37586</v>
      </c>
      <c r="B3391" s="206" t="s">
        <v>3811</v>
      </c>
      <c r="C3391" s="206" t="s">
        <v>2498</v>
      </c>
      <c r="D3391" s="206" t="s">
        <v>412</v>
      </c>
      <c r="E3391" s="207">
        <v>45.05</v>
      </c>
    </row>
    <row r="3392" spans="1:5">
      <c r="A3392" s="206">
        <v>37395</v>
      </c>
      <c r="B3392" s="206" t="s">
        <v>3812</v>
      </c>
      <c r="C3392" s="206" t="s">
        <v>2498</v>
      </c>
      <c r="D3392" s="206" t="s">
        <v>412</v>
      </c>
      <c r="E3392" s="207">
        <v>38.74</v>
      </c>
    </row>
    <row r="3393" spans="1:5">
      <c r="A3393" s="206">
        <v>14147</v>
      </c>
      <c r="B3393" s="206" t="s">
        <v>3813</v>
      </c>
      <c r="C3393" s="206" t="s">
        <v>2498</v>
      </c>
      <c r="D3393" s="206" t="s">
        <v>412</v>
      </c>
      <c r="E3393" s="207">
        <v>51.39</v>
      </c>
    </row>
    <row r="3394" spans="1:5">
      <c r="A3394" s="206">
        <v>37396</v>
      </c>
      <c r="B3394" s="206" t="s">
        <v>3814</v>
      </c>
      <c r="C3394" s="206" t="s">
        <v>2498</v>
      </c>
      <c r="D3394" s="206" t="s">
        <v>412</v>
      </c>
      <c r="E3394" s="207">
        <v>31.7</v>
      </c>
    </row>
    <row r="3395" spans="1:5">
      <c r="A3395" s="206">
        <v>37397</v>
      </c>
      <c r="B3395" s="206" t="s">
        <v>3815</v>
      </c>
      <c r="C3395" s="206" t="s">
        <v>2498</v>
      </c>
      <c r="D3395" s="206" t="s">
        <v>412</v>
      </c>
      <c r="E3395" s="207">
        <v>33.21</v>
      </c>
    </row>
    <row r="3396" spans="1:5">
      <c r="A3396" s="206">
        <v>43606</v>
      </c>
      <c r="B3396" s="206" t="s">
        <v>3816</v>
      </c>
      <c r="C3396" s="206" t="s">
        <v>409</v>
      </c>
      <c r="D3396" s="206" t="s">
        <v>410</v>
      </c>
      <c r="E3396" s="207">
        <v>9.48</v>
      </c>
    </row>
    <row r="3397" spans="1:5">
      <c r="A3397" s="206">
        <v>444</v>
      </c>
      <c r="B3397" s="206" t="s">
        <v>3817</v>
      </c>
      <c r="C3397" s="206" t="s">
        <v>409</v>
      </c>
      <c r="D3397" s="206" t="s">
        <v>410</v>
      </c>
      <c r="E3397" s="207">
        <v>47.28</v>
      </c>
    </row>
    <row r="3398" spans="1:5">
      <c r="A3398" s="206">
        <v>445</v>
      </c>
      <c r="B3398" s="206" t="s">
        <v>3818</v>
      </c>
      <c r="C3398" s="206" t="s">
        <v>409</v>
      </c>
      <c r="D3398" s="206" t="s">
        <v>410</v>
      </c>
      <c r="E3398" s="207">
        <v>64.73</v>
      </c>
    </row>
    <row r="3399" spans="1:5">
      <c r="A3399" s="206">
        <v>4783</v>
      </c>
      <c r="B3399" s="206" t="s">
        <v>3819</v>
      </c>
      <c r="C3399" s="206" t="s">
        <v>560</v>
      </c>
      <c r="D3399" s="206" t="s">
        <v>417</v>
      </c>
      <c r="E3399" s="207">
        <v>16.29</v>
      </c>
    </row>
    <row r="3400" spans="1:5">
      <c r="A3400" s="206">
        <v>41079</v>
      </c>
      <c r="B3400" s="206" t="s">
        <v>3820</v>
      </c>
      <c r="C3400" s="206" t="s">
        <v>562</v>
      </c>
      <c r="D3400" s="206" t="s">
        <v>410</v>
      </c>
      <c r="E3400" s="208">
        <v>2871.23</v>
      </c>
    </row>
    <row r="3401" spans="1:5">
      <c r="A3401" s="206">
        <v>12874</v>
      </c>
      <c r="B3401" s="206" t="s">
        <v>3821</v>
      </c>
      <c r="C3401" s="206" t="s">
        <v>560</v>
      </c>
      <c r="D3401" s="206" t="s">
        <v>410</v>
      </c>
      <c r="E3401" s="207">
        <v>15.8</v>
      </c>
    </row>
    <row r="3402" spans="1:5">
      <c r="A3402" s="206">
        <v>41082</v>
      </c>
      <c r="B3402" s="206" t="s">
        <v>3822</v>
      </c>
      <c r="C3402" s="206" t="s">
        <v>562</v>
      </c>
      <c r="D3402" s="206" t="s">
        <v>410</v>
      </c>
      <c r="E3402" s="208">
        <v>2788.15</v>
      </c>
    </row>
    <row r="3403" spans="1:5">
      <c r="A3403" s="206">
        <v>4785</v>
      </c>
      <c r="B3403" s="206" t="s">
        <v>3823</v>
      </c>
      <c r="C3403" s="206" t="s">
        <v>560</v>
      </c>
      <c r="D3403" s="206" t="s">
        <v>410</v>
      </c>
      <c r="E3403" s="207">
        <v>16.29</v>
      </c>
    </row>
    <row r="3404" spans="1:5">
      <c r="A3404" s="206">
        <v>41081</v>
      </c>
      <c r="B3404" s="206" t="s">
        <v>3824</v>
      </c>
      <c r="C3404" s="206" t="s">
        <v>562</v>
      </c>
      <c r="D3404" s="206" t="s">
        <v>410</v>
      </c>
      <c r="E3404" s="208">
        <v>2871.23</v>
      </c>
    </row>
    <row r="3405" spans="1:5">
      <c r="A3405" s="206">
        <v>4801</v>
      </c>
      <c r="B3405" s="206" t="s">
        <v>3825</v>
      </c>
      <c r="C3405" s="206" t="s">
        <v>821</v>
      </c>
      <c r="D3405" s="206" t="s">
        <v>410</v>
      </c>
      <c r="E3405" s="207">
        <v>87.52</v>
      </c>
    </row>
    <row r="3406" spans="1:5">
      <c r="A3406" s="206">
        <v>4794</v>
      </c>
      <c r="B3406" s="206" t="s">
        <v>3826</v>
      </c>
      <c r="C3406" s="206" t="s">
        <v>821</v>
      </c>
      <c r="D3406" s="206" t="s">
        <v>410</v>
      </c>
      <c r="E3406" s="207">
        <v>398.59</v>
      </c>
    </row>
    <row r="3407" spans="1:5">
      <c r="A3407" s="206">
        <v>4796</v>
      </c>
      <c r="B3407" s="206" t="s">
        <v>3827</v>
      </c>
      <c r="C3407" s="206" t="s">
        <v>821</v>
      </c>
      <c r="D3407" s="206" t="s">
        <v>410</v>
      </c>
      <c r="E3407" s="207">
        <v>242.1</v>
      </c>
    </row>
    <row r="3408" spans="1:5">
      <c r="A3408" s="206">
        <v>4800</v>
      </c>
      <c r="B3408" s="206" t="s">
        <v>3828</v>
      </c>
      <c r="C3408" s="206" t="s">
        <v>821</v>
      </c>
      <c r="D3408" s="206" t="s">
        <v>410</v>
      </c>
      <c r="E3408" s="207">
        <v>66.58</v>
      </c>
    </row>
    <row r="3409" spans="1:5">
      <c r="A3409" s="206">
        <v>4795</v>
      </c>
      <c r="B3409" s="206" t="s">
        <v>3829</v>
      </c>
      <c r="C3409" s="206" t="s">
        <v>821</v>
      </c>
      <c r="D3409" s="206" t="s">
        <v>410</v>
      </c>
      <c r="E3409" s="207">
        <v>388.01</v>
      </c>
    </row>
    <row r="3410" spans="1:5">
      <c r="A3410" s="206">
        <v>39694</v>
      </c>
      <c r="B3410" s="206" t="s">
        <v>3830</v>
      </c>
      <c r="C3410" s="206" t="s">
        <v>821</v>
      </c>
      <c r="D3410" s="206" t="s">
        <v>410</v>
      </c>
      <c r="E3410" s="207">
        <v>424.08</v>
      </c>
    </row>
    <row r="3411" spans="1:5">
      <c r="A3411" s="206">
        <v>1292</v>
      </c>
      <c r="B3411" s="206" t="s">
        <v>3831</v>
      </c>
      <c r="C3411" s="206" t="s">
        <v>821</v>
      </c>
      <c r="D3411" s="206" t="s">
        <v>410</v>
      </c>
      <c r="E3411" s="207">
        <v>67.25</v>
      </c>
    </row>
    <row r="3412" spans="1:5">
      <c r="A3412" s="206">
        <v>1287</v>
      </c>
      <c r="B3412" s="206" t="s">
        <v>3832</v>
      </c>
      <c r="C3412" s="206" t="s">
        <v>821</v>
      </c>
      <c r="D3412" s="206" t="s">
        <v>417</v>
      </c>
      <c r="E3412" s="207">
        <v>32.99</v>
      </c>
    </row>
    <row r="3413" spans="1:5">
      <c r="A3413" s="206">
        <v>1297</v>
      </c>
      <c r="B3413" s="206" t="s">
        <v>3833</v>
      </c>
      <c r="C3413" s="206" t="s">
        <v>821</v>
      </c>
      <c r="D3413" s="206" t="s">
        <v>410</v>
      </c>
      <c r="E3413" s="207">
        <v>27.36</v>
      </c>
    </row>
    <row r="3414" spans="1:5">
      <c r="A3414" s="206">
        <v>4786</v>
      </c>
      <c r="B3414" s="206" t="s">
        <v>3834</v>
      </c>
      <c r="C3414" s="206" t="s">
        <v>821</v>
      </c>
      <c r="D3414" s="206" t="s">
        <v>412</v>
      </c>
      <c r="E3414" s="207">
        <v>108.5</v>
      </c>
    </row>
    <row r="3415" spans="1:5">
      <c r="A3415" s="206">
        <v>10840</v>
      </c>
      <c r="B3415" s="206" t="s">
        <v>3835</v>
      </c>
      <c r="C3415" s="206" t="s">
        <v>821</v>
      </c>
      <c r="D3415" s="206" t="s">
        <v>417</v>
      </c>
      <c r="E3415" s="207">
        <v>418</v>
      </c>
    </row>
    <row r="3416" spans="1:5">
      <c r="A3416" s="206">
        <v>10841</v>
      </c>
      <c r="B3416" s="206" t="s">
        <v>3836</v>
      </c>
      <c r="C3416" s="206" t="s">
        <v>821</v>
      </c>
      <c r="D3416" s="206" t="s">
        <v>410</v>
      </c>
      <c r="E3416" s="207">
        <v>315.47000000000003</v>
      </c>
    </row>
    <row r="3417" spans="1:5">
      <c r="A3417" s="206">
        <v>44540</v>
      </c>
      <c r="B3417" s="206" t="s">
        <v>3837</v>
      </c>
      <c r="C3417" s="206" t="s">
        <v>821</v>
      </c>
      <c r="D3417" s="206" t="s">
        <v>410</v>
      </c>
      <c r="E3417" s="207">
        <v>403.1</v>
      </c>
    </row>
    <row r="3418" spans="1:5">
      <c r="A3418" s="206">
        <v>10842</v>
      </c>
      <c r="B3418" s="206" t="s">
        <v>3838</v>
      </c>
      <c r="C3418" s="206" t="s">
        <v>821</v>
      </c>
      <c r="D3418" s="206" t="s">
        <v>410</v>
      </c>
      <c r="E3418" s="207">
        <v>455.68</v>
      </c>
    </row>
    <row r="3419" spans="1:5">
      <c r="A3419" s="206">
        <v>21108</v>
      </c>
      <c r="B3419" s="206" t="s">
        <v>3839</v>
      </c>
      <c r="C3419" s="206" t="s">
        <v>821</v>
      </c>
      <c r="D3419" s="206" t="s">
        <v>410</v>
      </c>
      <c r="E3419" s="207">
        <v>89.63</v>
      </c>
    </row>
    <row r="3420" spans="1:5">
      <c r="A3420" s="206">
        <v>38180</v>
      </c>
      <c r="B3420" s="206" t="s">
        <v>3840</v>
      </c>
      <c r="C3420" s="206" t="s">
        <v>821</v>
      </c>
      <c r="D3420" s="206" t="s">
        <v>410</v>
      </c>
      <c r="E3420" s="207">
        <v>194.92</v>
      </c>
    </row>
    <row r="3421" spans="1:5">
      <c r="A3421" s="206">
        <v>40648</v>
      </c>
      <c r="B3421" s="206" t="s">
        <v>3841</v>
      </c>
      <c r="C3421" s="206" t="s">
        <v>821</v>
      </c>
      <c r="D3421" s="206" t="s">
        <v>412</v>
      </c>
      <c r="E3421" s="207">
        <v>208.32</v>
      </c>
    </row>
    <row r="3422" spans="1:5">
      <c r="A3422" s="206">
        <v>40649</v>
      </c>
      <c r="B3422" s="206" t="s">
        <v>3842</v>
      </c>
      <c r="C3422" s="206" t="s">
        <v>821</v>
      </c>
      <c r="D3422" s="206" t="s">
        <v>412</v>
      </c>
      <c r="E3422" s="207">
        <v>121.34</v>
      </c>
    </row>
    <row r="3423" spans="1:5">
      <c r="A3423" s="206">
        <v>40650</v>
      </c>
      <c r="B3423" s="206" t="s">
        <v>3843</v>
      </c>
      <c r="C3423" s="206" t="s">
        <v>821</v>
      </c>
      <c r="D3423" s="206" t="s">
        <v>412</v>
      </c>
      <c r="E3423" s="207">
        <v>156.24</v>
      </c>
    </row>
    <row r="3424" spans="1:5">
      <c r="A3424" s="206">
        <v>40651</v>
      </c>
      <c r="B3424" s="206" t="s">
        <v>3844</v>
      </c>
      <c r="C3424" s="206" t="s">
        <v>821</v>
      </c>
      <c r="D3424" s="206" t="s">
        <v>412</v>
      </c>
      <c r="E3424" s="207">
        <v>288.17</v>
      </c>
    </row>
    <row r="3425" spans="1:5">
      <c r="A3425" s="206">
        <v>40652</v>
      </c>
      <c r="B3425" s="206" t="s">
        <v>3845</v>
      </c>
      <c r="C3425" s="206" t="s">
        <v>821</v>
      </c>
      <c r="D3425" s="206" t="s">
        <v>412</v>
      </c>
      <c r="E3425" s="207">
        <v>154.5</v>
      </c>
    </row>
    <row r="3426" spans="1:5">
      <c r="A3426" s="206">
        <v>40647</v>
      </c>
      <c r="B3426" s="206" t="s">
        <v>3846</v>
      </c>
      <c r="C3426" s="206" t="s">
        <v>821</v>
      </c>
      <c r="D3426" s="206" t="s">
        <v>412</v>
      </c>
      <c r="E3426" s="207">
        <v>170.12</v>
      </c>
    </row>
    <row r="3427" spans="1:5">
      <c r="A3427" s="206">
        <v>40653</v>
      </c>
      <c r="B3427" s="206" t="s">
        <v>3847</v>
      </c>
      <c r="C3427" s="206" t="s">
        <v>821</v>
      </c>
      <c r="D3427" s="206" t="s">
        <v>412</v>
      </c>
      <c r="E3427" s="207">
        <v>130.19999999999999</v>
      </c>
    </row>
    <row r="3428" spans="1:5">
      <c r="A3428" s="206">
        <v>36178</v>
      </c>
      <c r="B3428" s="206" t="s">
        <v>3848</v>
      </c>
      <c r="C3428" s="206" t="s">
        <v>409</v>
      </c>
      <c r="D3428" s="206" t="s">
        <v>410</v>
      </c>
      <c r="E3428" s="207">
        <v>17.809999999999999</v>
      </c>
    </row>
    <row r="3429" spans="1:5">
      <c r="A3429" s="206">
        <v>38195</v>
      </c>
      <c r="B3429" s="206" t="s">
        <v>3849</v>
      </c>
      <c r="C3429" s="206" t="s">
        <v>821</v>
      </c>
      <c r="D3429" s="206" t="s">
        <v>410</v>
      </c>
      <c r="E3429" s="207">
        <v>105.86</v>
      </c>
    </row>
    <row r="3430" spans="1:5">
      <c r="A3430" s="206">
        <v>38181</v>
      </c>
      <c r="B3430" s="206" t="s">
        <v>3850</v>
      </c>
      <c r="C3430" s="206" t="s">
        <v>821</v>
      </c>
      <c r="D3430" s="206" t="s">
        <v>410</v>
      </c>
      <c r="E3430" s="207">
        <v>266.08999999999997</v>
      </c>
    </row>
    <row r="3431" spans="1:5">
      <c r="A3431" s="206">
        <v>38182</v>
      </c>
      <c r="B3431" s="206" t="s">
        <v>3851</v>
      </c>
      <c r="C3431" s="206" t="s">
        <v>821</v>
      </c>
      <c r="D3431" s="206" t="s">
        <v>410</v>
      </c>
      <c r="E3431" s="207">
        <v>253.46</v>
      </c>
    </row>
    <row r="3432" spans="1:5">
      <c r="A3432" s="206">
        <v>38186</v>
      </c>
      <c r="B3432" s="206" t="s">
        <v>3852</v>
      </c>
      <c r="C3432" s="206" t="s">
        <v>821</v>
      </c>
      <c r="D3432" s="206" t="s">
        <v>410</v>
      </c>
      <c r="E3432" s="207">
        <v>658.84</v>
      </c>
    </row>
    <row r="3433" spans="1:5">
      <c r="A3433" s="206">
        <v>38185</v>
      </c>
      <c r="B3433" s="206" t="s">
        <v>3853</v>
      </c>
      <c r="C3433" s="206" t="s">
        <v>821</v>
      </c>
      <c r="D3433" s="206" t="s">
        <v>410</v>
      </c>
      <c r="E3433" s="207">
        <v>586.6</v>
      </c>
    </row>
    <row r="3434" spans="1:5">
      <c r="A3434" s="206">
        <v>40654</v>
      </c>
      <c r="B3434" s="206" t="s">
        <v>3854</v>
      </c>
      <c r="C3434" s="206" t="s">
        <v>821</v>
      </c>
      <c r="D3434" s="206" t="s">
        <v>412</v>
      </c>
      <c r="E3434" s="207">
        <v>202.24</v>
      </c>
    </row>
    <row r="3435" spans="1:5">
      <c r="A3435" s="206">
        <v>44541</v>
      </c>
      <c r="B3435" s="206" t="s">
        <v>3855</v>
      </c>
      <c r="C3435" s="206" t="s">
        <v>821</v>
      </c>
      <c r="D3435" s="206" t="s">
        <v>410</v>
      </c>
      <c r="E3435" s="207">
        <v>332.99</v>
      </c>
    </row>
    <row r="3436" spans="1:5">
      <c r="A3436" s="206">
        <v>4822</v>
      </c>
      <c r="B3436" s="206" t="s">
        <v>3856</v>
      </c>
      <c r="C3436" s="206" t="s">
        <v>821</v>
      </c>
      <c r="D3436" s="206" t="s">
        <v>410</v>
      </c>
      <c r="E3436" s="207">
        <v>389.16</v>
      </c>
    </row>
    <row r="3437" spans="1:5">
      <c r="A3437" s="206">
        <v>4818</v>
      </c>
      <c r="B3437" s="206" t="s">
        <v>3857</v>
      </c>
      <c r="C3437" s="206" t="s">
        <v>821</v>
      </c>
      <c r="D3437" s="206" t="s">
        <v>417</v>
      </c>
      <c r="E3437" s="207">
        <v>400</v>
      </c>
    </row>
    <row r="3438" spans="1:5">
      <c r="A3438" s="206">
        <v>39567</v>
      </c>
      <c r="B3438" s="206" t="s">
        <v>3858</v>
      </c>
      <c r="C3438" s="206" t="s">
        <v>821</v>
      </c>
      <c r="D3438" s="206" t="s">
        <v>410</v>
      </c>
      <c r="E3438" s="207">
        <v>50.18</v>
      </c>
    </row>
    <row r="3439" spans="1:5">
      <c r="A3439" s="206">
        <v>39566</v>
      </c>
      <c r="B3439" s="206" t="s">
        <v>3859</v>
      </c>
      <c r="C3439" s="206" t="s">
        <v>821</v>
      </c>
      <c r="D3439" s="206" t="s">
        <v>410</v>
      </c>
      <c r="E3439" s="207">
        <v>53.11</v>
      </c>
    </row>
    <row r="3440" spans="1:5">
      <c r="A3440" s="206">
        <v>39416</v>
      </c>
      <c r="B3440" s="206" t="s">
        <v>3860</v>
      </c>
      <c r="C3440" s="206" t="s">
        <v>821</v>
      </c>
      <c r="D3440" s="206" t="s">
        <v>410</v>
      </c>
      <c r="E3440" s="207">
        <v>32.369999999999997</v>
      </c>
    </row>
    <row r="3441" spans="1:5">
      <c r="A3441" s="206">
        <v>39417</v>
      </c>
      <c r="B3441" s="206" t="s">
        <v>3861</v>
      </c>
      <c r="C3441" s="206" t="s">
        <v>821</v>
      </c>
      <c r="D3441" s="206" t="s">
        <v>410</v>
      </c>
      <c r="E3441" s="207">
        <v>31.57</v>
      </c>
    </row>
    <row r="3442" spans="1:5">
      <c r="A3442" s="206">
        <v>43742</v>
      </c>
      <c r="B3442" s="206" t="s">
        <v>3862</v>
      </c>
      <c r="C3442" s="206" t="s">
        <v>821</v>
      </c>
      <c r="D3442" s="206" t="s">
        <v>410</v>
      </c>
      <c r="E3442" s="207">
        <v>34.049999999999997</v>
      </c>
    </row>
    <row r="3443" spans="1:5">
      <c r="A3443" s="206">
        <v>39414</v>
      </c>
      <c r="B3443" s="206" t="s">
        <v>3863</v>
      </c>
      <c r="C3443" s="206" t="s">
        <v>821</v>
      </c>
      <c r="D3443" s="206" t="s">
        <v>410</v>
      </c>
      <c r="E3443" s="207">
        <v>30.65</v>
      </c>
    </row>
    <row r="3444" spans="1:5">
      <c r="A3444" s="206">
        <v>39415</v>
      </c>
      <c r="B3444" s="206" t="s">
        <v>3864</v>
      </c>
      <c r="C3444" s="206" t="s">
        <v>821</v>
      </c>
      <c r="D3444" s="206" t="s">
        <v>410</v>
      </c>
      <c r="E3444" s="207">
        <v>26.42</v>
      </c>
    </row>
    <row r="3445" spans="1:5">
      <c r="A3445" s="206">
        <v>43740</v>
      </c>
      <c r="B3445" s="206" t="s">
        <v>3865</v>
      </c>
      <c r="C3445" s="206" t="s">
        <v>821</v>
      </c>
      <c r="D3445" s="206" t="s">
        <v>410</v>
      </c>
      <c r="E3445" s="207">
        <v>32.270000000000003</v>
      </c>
    </row>
    <row r="3446" spans="1:5">
      <c r="A3446" s="206">
        <v>39412</v>
      </c>
      <c r="B3446" s="206" t="s">
        <v>3866</v>
      </c>
      <c r="C3446" s="206" t="s">
        <v>821</v>
      </c>
      <c r="D3446" s="206" t="s">
        <v>417</v>
      </c>
      <c r="E3446" s="207">
        <v>22.13</v>
      </c>
    </row>
    <row r="3447" spans="1:5">
      <c r="A3447" s="206">
        <v>39413</v>
      </c>
      <c r="B3447" s="206" t="s">
        <v>3867</v>
      </c>
      <c r="C3447" s="206" t="s">
        <v>821</v>
      </c>
      <c r="D3447" s="206" t="s">
        <v>410</v>
      </c>
      <c r="E3447" s="207">
        <v>23.93</v>
      </c>
    </row>
    <row r="3448" spans="1:5">
      <c r="A3448" s="206">
        <v>43741</v>
      </c>
      <c r="B3448" s="206" t="s">
        <v>3868</v>
      </c>
      <c r="C3448" s="206" t="s">
        <v>821</v>
      </c>
      <c r="D3448" s="206" t="s">
        <v>410</v>
      </c>
      <c r="E3448" s="207">
        <v>25.51</v>
      </c>
    </row>
    <row r="3449" spans="1:5">
      <c r="A3449" s="206">
        <v>11062</v>
      </c>
      <c r="B3449" s="206" t="s">
        <v>3869</v>
      </c>
      <c r="C3449" s="206" t="s">
        <v>821</v>
      </c>
      <c r="D3449" s="206" t="s">
        <v>410</v>
      </c>
      <c r="E3449" s="207">
        <v>59.31</v>
      </c>
    </row>
    <row r="3450" spans="1:5">
      <c r="A3450" s="206">
        <v>11063</v>
      </c>
      <c r="B3450" s="206" t="s">
        <v>3870</v>
      </c>
      <c r="C3450" s="206" t="s">
        <v>821</v>
      </c>
      <c r="D3450" s="206" t="s">
        <v>410</v>
      </c>
      <c r="E3450" s="207">
        <v>36.299999999999997</v>
      </c>
    </row>
    <row r="3451" spans="1:5">
      <c r="A3451" s="206">
        <v>13521</v>
      </c>
      <c r="B3451" s="206" t="s">
        <v>3871</v>
      </c>
      <c r="C3451" s="206" t="s">
        <v>409</v>
      </c>
      <c r="D3451" s="206" t="s">
        <v>412</v>
      </c>
      <c r="E3451" s="207">
        <v>82.5</v>
      </c>
    </row>
    <row r="3452" spans="1:5">
      <c r="A3452" s="206">
        <v>10851</v>
      </c>
      <c r="B3452" s="206" t="s">
        <v>3872</v>
      </c>
      <c r="C3452" s="206" t="s">
        <v>409</v>
      </c>
      <c r="D3452" s="206" t="s">
        <v>410</v>
      </c>
      <c r="E3452" s="207">
        <v>87.19</v>
      </c>
    </row>
    <row r="3453" spans="1:5">
      <c r="A3453" s="206">
        <v>39515</v>
      </c>
      <c r="B3453" s="206" t="s">
        <v>3873</v>
      </c>
      <c r="C3453" s="206" t="s">
        <v>409</v>
      </c>
      <c r="D3453" s="206" t="s">
        <v>412</v>
      </c>
      <c r="E3453" s="207">
        <v>62.44</v>
      </c>
    </row>
    <row r="3454" spans="1:5">
      <c r="A3454" s="206">
        <v>39516</v>
      </c>
      <c r="B3454" s="206" t="s">
        <v>3874</v>
      </c>
      <c r="C3454" s="206" t="s">
        <v>409</v>
      </c>
      <c r="D3454" s="206" t="s">
        <v>412</v>
      </c>
      <c r="E3454" s="207">
        <v>52.64</v>
      </c>
    </row>
    <row r="3455" spans="1:5">
      <c r="A3455" s="206">
        <v>39514</v>
      </c>
      <c r="B3455" s="206" t="s">
        <v>3875</v>
      </c>
      <c r="C3455" s="206" t="s">
        <v>409</v>
      </c>
      <c r="D3455" s="206" t="s">
        <v>412</v>
      </c>
      <c r="E3455" s="207">
        <v>32.75</v>
      </c>
    </row>
    <row r="3456" spans="1:5">
      <c r="A3456" s="206">
        <v>4812</v>
      </c>
      <c r="B3456" s="206" t="s">
        <v>3876</v>
      </c>
      <c r="C3456" s="206" t="s">
        <v>821</v>
      </c>
      <c r="D3456" s="206" t="s">
        <v>410</v>
      </c>
      <c r="E3456" s="207">
        <v>13.27</v>
      </c>
    </row>
    <row r="3457" spans="1:5">
      <c r="A3457" s="206">
        <v>10849</v>
      </c>
      <c r="B3457" s="206" t="s">
        <v>3877</v>
      </c>
      <c r="C3457" s="206" t="s">
        <v>409</v>
      </c>
      <c r="D3457" s="206" t="s">
        <v>412</v>
      </c>
      <c r="E3457" s="208">
        <v>1200.01</v>
      </c>
    </row>
    <row r="3458" spans="1:5">
      <c r="A3458" s="206">
        <v>10848</v>
      </c>
      <c r="B3458" s="206" t="s">
        <v>3878</v>
      </c>
      <c r="C3458" s="206" t="s">
        <v>409</v>
      </c>
      <c r="D3458" s="206" t="s">
        <v>412</v>
      </c>
      <c r="E3458" s="207">
        <v>753.75</v>
      </c>
    </row>
    <row r="3459" spans="1:5">
      <c r="A3459" s="206">
        <v>4813</v>
      </c>
      <c r="B3459" s="206" t="s">
        <v>3879</v>
      </c>
      <c r="C3459" s="206" t="s">
        <v>821</v>
      </c>
      <c r="D3459" s="206" t="s">
        <v>412</v>
      </c>
      <c r="E3459" s="207">
        <v>250</v>
      </c>
    </row>
    <row r="3460" spans="1:5">
      <c r="A3460" s="206">
        <v>37560</v>
      </c>
      <c r="B3460" s="206" t="s">
        <v>3880</v>
      </c>
      <c r="C3460" s="206" t="s">
        <v>409</v>
      </c>
      <c r="D3460" s="206" t="s">
        <v>412</v>
      </c>
      <c r="E3460" s="207">
        <v>50.99</v>
      </c>
    </row>
    <row r="3461" spans="1:5">
      <c r="A3461" s="206">
        <v>37557</v>
      </c>
      <c r="B3461" s="206" t="s">
        <v>3881</v>
      </c>
      <c r="C3461" s="206" t="s">
        <v>409</v>
      </c>
      <c r="D3461" s="206" t="s">
        <v>412</v>
      </c>
      <c r="E3461" s="207">
        <v>15.48</v>
      </c>
    </row>
    <row r="3462" spans="1:5">
      <c r="A3462" s="206">
        <v>37556</v>
      </c>
      <c r="B3462" s="206" t="s">
        <v>3882</v>
      </c>
      <c r="C3462" s="206" t="s">
        <v>409</v>
      </c>
      <c r="D3462" s="206" t="s">
        <v>412</v>
      </c>
      <c r="E3462" s="207">
        <v>29.95</v>
      </c>
    </row>
    <row r="3463" spans="1:5">
      <c r="A3463" s="206">
        <v>37559</v>
      </c>
      <c r="B3463" s="206" t="s">
        <v>3883</v>
      </c>
      <c r="C3463" s="206" t="s">
        <v>409</v>
      </c>
      <c r="D3463" s="206" t="s">
        <v>412</v>
      </c>
      <c r="E3463" s="207">
        <v>36.74</v>
      </c>
    </row>
    <row r="3464" spans="1:5">
      <c r="A3464" s="206">
        <v>37539</v>
      </c>
      <c r="B3464" s="206" t="s">
        <v>3884</v>
      </c>
      <c r="C3464" s="206" t="s">
        <v>409</v>
      </c>
      <c r="D3464" s="206" t="s">
        <v>412</v>
      </c>
      <c r="E3464" s="207">
        <v>25.9</v>
      </c>
    </row>
    <row r="3465" spans="1:5">
      <c r="A3465" s="206">
        <v>37558</v>
      </c>
      <c r="B3465" s="206" t="s">
        <v>3885</v>
      </c>
      <c r="C3465" s="206" t="s">
        <v>409</v>
      </c>
      <c r="D3465" s="206" t="s">
        <v>412</v>
      </c>
      <c r="E3465" s="207">
        <v>48.29</v>
      </c>
    </row>
    <row r="3466" spans="1:5">
      <c r="A3466" s="206">
        <v>34723</v>
      </c>
      <c r="B3466" s="206" t="s">
        <v>3886</v>
      </c>
      <c r="C3466" s="206" t="s">
        <v>821</v>
      </c>
      <c r="D3466" s="206" t="s">
        <v>412</v>
      </c>
      <c r="E3466" s="207">
        <v>577.5</v>
      </c>
    </row>
    <row r="3467" spans="1:5">
      <c r="A3467" s="206">
        <v>34721</v>
      </c>
      <c r="B3467" s="206" t="s">
        <v>3887</v>
      </c>
      <c r="C3467" s="206" t="s">
        <v>821</v>
      </c>
      <c r="D3467" s="206" t="s">
        <v>412</v>
      </c>
      <c r="E3467" s="207">
        <v>720</v>
      </c>
    </row>
    <row r="3468" spans="1:5">
      <c r="A3468" s="206">
        <v>4309</v>
      </c>
      <c r="B3468" s="206" t="s">
        <v>3888</v>
      </c>
      <c r="C3468" s="206" t="s">
        <v>409</v>
      </c>
      <c r="D3468" s="206" t="s">
        <v>410</v>
      </c>
      <c r="E3468" s="207">
        <v>6.57</v>
      </c>
    </row>
    <row r="3469" spans="1:5">
      <c r="A3469" s="206">
        <v>4307</v>
      </c>
      <c r="B3469" s="206" t="s">
        <v>3889</v>
      </c>
      <c r="C3469" s="206" t="s">
        <v>409</v>
      </c>
      <c r="D3469" s="206" t="s">
        <v>410</v>
      </c>
      <c r="E3469" s="207">
        <v>11.23</v>
      </c>
    </row>
    <row r="3470" spans="1:5">
      <c r="A3470" s="206">
        <v>10850</v>
      </c>
      <c r="B3470" s="206" t="s">
        <v>3890</v>
      </c>
      <c r="C3470" s="206" t="s">
        <v>409</v>
      </c>
      <c r="D3470" s="206" t="s">
        <v>412</v>
      </c>
      <c r="E3470" s="207">
        <v>37.5</v>
      </c>
    </row>
    <row r="3471" spans="1:5">
      <c r="A3471" s="206">
        <v>42438</v>
      </c>
      <c r="B3471" s="206" t="s">
        <v>3891</v>
      </c>
      <c r="C3471" s="206" t="s">
        <v>409</v>
      </c>
      <c r="D3471" s="206" t="s">
        <v>412</v>
      </c>
      <c r="E3471" s="208">
        <v>2090.75</v>
      </c>
    </row>
    <row r="3472" spans="1:5">
      <c r="A3472" s="206">
        <v>4792</v>
      </c>
      <c r="B3472" s="206" t="s">
        <v>3892</v>
      </c>
      <c r="C3472" s="206" t="s">
        <v>821</v>
      </c>
      <c r="D3472" s="206" t="s">
        <v>410</v>
      </c>
      <c r="E3472" s="207">
        <v>187.11</v>
      </c>
    </row>
    <row r="3473" spans="1:5">
      <c r="A3473" s="206">
        <v>4790</v>
      </c>
      <c r="B3473" s="206" t="s">
        <v>3893</v>
      </c>
      <c r="C3473" s="206" t="s">
        <v>821</v>
      </c>
      <c r="D3473" s="206" t="s">
        <v>417</v>
      </c>
      <c r="E3473" s="207">
        <v>112.5</v>
      </c>
    </row>
    <row r="3474" spans="1:5">
      <c r="A3474" s="206">
        <v>40671</v>
      </c>
      <c r="B3474" s="206" t="s">
        <v>3894</v>
      </c>
      <c r="C3474" s="206" t="s">
        <v>821</v>
      </c>
      <c r="D3474" s="206" t="s">
        <v>410</v>
      </c>
      <c r="E3474" s="207">
        <v>116.92</v>
      </c>
    </row>
    <row r="3475" spans="1:5">
      <c r="A3475" s="206">
        <v>7552</v>
      </c>
      <c r="B3475" s="206" t="s">
        <v>3895</v>
      </c>
      <c r="C3475" s="206" t="s">
        <v>409</v>
      </c>
      <c r="D3475" s="206" t="s">
        <v>410</v>
      </c>
      <c r="E3475" s="207">
        <v>26.15</v>
      </c>
    </row>
    <row r="3476" spans="1:5">
      <c r="A3476" s="206">
        <v>4893</v>
      </c>
      <c r="B3476" s="206" t="s">
        <v>3896</v>
      </c>
      <c r="C3476" s="206" t="s">
        <v>409</v>
      </c>
      <c r="D3476" s="206" t="s">
        <v>412</v>
      </c>
      <c r="E3476" s="207">
        <v>15.74</v>
      </c>
    </row>
    <row r="3477" spans="1:5">
      <c r="A3477" s="206">
        <v>4894</v>
      </c>
      <c r="B3477" s="206" t="s">
        <v>3897</v>
      </c>
      <c r="C3477" s="206" t="s">
        <v>409</v>
      </c>
      <c r="D3477" s="206" t="s">
        <v>412</v>
      </c>
      <c r="E3477" s="207">
        <v>13.5</v>
      </c>
    </row>
    <row r="3478" spans="1:5">
      <c r="A3478" s="206">
        <v>4888</v>
      </c>
      <c r="B3478" s="206" t="s">
        <v>3898</v>
      </c>
      <c r="C3478" s="206" t="s">
        <v>409</v>
      </c>
      <c r="D3478" s="206" t="s">
        <v>412</v>
      </c>
      <c r="E3478" s="207">
        <v>4.5999999999999996</v>
      </c>
    </row>
    <row r="3479" spans="1:5">
      <c r="A3479" s="206">
        <v>4890</v>
      </c>
      <c r="B3479" s="206" t="s">
        <v>3899</v>
      </c>
      <c r="C3479" s="206" t="s">
        <v>409</v>
      </c>
      <c r="D3479" s="206" t="s">
        <v>412</v>
      </c>
      <c r="E3479" s="207">
        <v>8.64</v>
      </c>
    </row>
    <row r="3480" spans="1:5">
      <c r="A3480" s="206">
        <v>12411</v>
      </c>
      <c r="B3480" s="206" t="s">
        <v>3900</v>
      </c>
      <c r="C3480" s="206" t="s">
        <v>409</v>
      </c>
      <c r="D3480" s="206" t="s">
        <v>412</v>
      </c>
      <c r="E3480" s="207">
        <v>46.54</v>
      </c>
    </row>
    <row r="3481" spans="1:5">
      <c r="A3481" s="206">
        <v>4891</v>
      </c>
      <c r="B3481" s="206" t="s">
        <v>3901</v>
      </c>
      <c r="C3481" s="206" t="s">
        <v>409</v>
      </c>
      <c r="D3481" s="206" t="s">
        <v>412</v>
      </c>
      <c r="E3481" s="207">
        <v>23.27</v>
      </c>
    </row>
    <row r="3482" spans="1:5">
      <c r="A3482" s="206">
        <v>4889</v>
      </c>
      <c r="B3482" s="206" t="s">
        <v>3902</v>
      </c>
      <c r="C3482" s="206" t="s">
        <v>409</v>
      </c>
      <c r="D3482" s="206" t="s">
        <v>412</v>
      </c>
      <c r="E3482" s="207">
        <v>6.22</v>
      </c>
    </row>
    <row r="3483" spans="1:5">
      <c r="A3483" s="206">
        <v>4892</v>
      </c>
      <c r="B3483" s="206" t="s">
        <v>3903</v>
      </c>
      <c r="C3483" s="206" t="s">
        <v>409</v>
      </c>
      <c r="D3483" s="206" t="s">
        <v>412</v>
      </c>
      <c r="E3483" s="207">
        <v>65.17</v>
      </c>
    </row>
    <row r="3484" spans="1:5">
      <c r="A3484" s="206">
        <v>12412</v>
      </c>
      <c r="B3484" s="206" t="s">
        <v>3904</v>
      </c>
      <c r="C3484" s="206" t="s">
        <v>409</v>
      </c>
      <c r="D3484" s="206" t="s">
        <v>412</v>
      </c>
      <c r="E3484" s="207">
        <v>121.12</v>
      </c>
    </row>
    <row r="3485" spans="1:5">
      <c r="A3485" s="206">
        <v>4907</v>
      </c>
      <c r="B3485" s="206" t="s">
        <v>3905</v>
      </c>
      <c r="C3485" s="206" t="s">
        <v>409</v>
      </c>
      <c r="D3485" s="206" t="s">
        <v>410</v>
      </c>
      <c r="E3485" s="207">
        <v>23.8</v>
      </c>
    </row>
    <row r="3486" spans="1:5">
      <c r="A3486" s="206">
        <v>4902</v>
      </c>
      <c r="B3486" s="206" t="s">
        <v>3906</v>
      </c>
      <c r="C3486" s="206" t="s">
        <v>409</v>
      </c>
      <c r="D3486" s="206" t="s">
        <v>410</v>
      </c>
      <c r="E3486" s="207">
        <v>61.74</v>
      </c>
    </row>
    <row r="3487" spans="1:5">
      <c r="A3487" s="206">
        <v>11096</v>
      </c>
      <c r="B3487" s="206" t="s">
        <v>3907</v>
      </c>
      <c r="C3487" s="206" t="s">
        <v>460</v>
      </c>
      <c r="D3487" s="206" t="s">
        <v>410</v>
      </c>
      <c r="E3487" s="207">
        <v>1.84</v>
      </c>
    </row>
    <row r="3488" spans="1:5">
      <c r="A3488" s="206">
        <v>4741</v>
      </c>
      <c r="B3488" s="206" t="s">
        <v>3908</v>
      </c>
      <c r="C3488" s="206" t="s">
        <v>558</v>
      </c>
      <c r="D3488" s="206" t="s">
        <v>410</v>
      </c>
      <c r="E3488" s="207">
        <v>126.85</v>
      </c>
    </row>
    <row r="3489" spans="1:5">
      <c r="A3489" s="206">
        <v>4752</v>
      </c>
      <c r="B3489" s="206" t="s">
        <v>3909</v>
      </c>
      <c r="C3489" s="206" t="s">
        <v>560</v>
      </c>
      <c r="D3489" s="206" t="s">
        <v>410</v>
      </c>
      <c r="E3489" s="207">
        <v>11.7</v>
      </c>
    </row>
    <row r="3490" spans="1:5">
      <c r="A3490" s="206">
        <v>41091</v>
      </c>
      <c r="B3490" s="206" t="s">
        <v>3910</v>
      </c>
      <c r="C3490" s="206" t="s">
        <v>562</v>
      </c>
      <c r="D3490" s="206" t="s">
        <v>410</v>
      </c>
      <c r="E3490" s="208">
        <v>2065.3000000000002</v>
      </c>
    </row>
    <row r="3491" spans="1:5">
      <c r="A3491" s="206">
        <v>13954</v>
      </c>
      <c r="B3491" s="206" t="s">
        <v>3911</v>
      </c>
      <c r="C3491" s="206" t="s">
        <v>409</v>
      </c>
      <c r="D3491" s="206" t="s">
        <v>412</v>
      </c>
      <c r="E3491" s="208">
        <v>7532.65</v>
      </c>
    </row>
    <row r="3492" spans="1:5">
      <c r="A3492" s="206">
        <v>3411</v>
      </c>
      <c r="B3492" s="206" t="s">
        <v>3912</v>
      </c>
      <c r="C3492" s="206" t="s">
        <v>460</v>
      </c>
      <c r="D3492" s="206" t="s">
        <v>412</v>
      </c>
      <c r="E3492" s="207">
        <v>93.3</v>
      </c>
    </row>
    <row r="3493" spans="1:5">
      <c r="A3493" s="206">
        <v>39995</v>
      </c>
      <c r="B3493" s="206" t="s">
        <v>3913</v>
      </c>
      <c r="C3493" s="206" t="s">
        <v>558</v>
      </c>
      <c r="D3493" s="206" t="s">
        <v>412</v>
      </c>
      <c r="E3493" s="207">
        <v>717.82</v>
      </c>
    </row>
    <row r="3494" spans="1:5">
      <c r="A3494" s="206">
        <v>11615</v>
      </c>
      <c r="B3494" s="206" t="s">
        <v>3914</v>
      </c>
      <c r="C3494" s="206" t="s">
        <v>821</v>
      </c>
      <c r="D3494" s="206" t="s">
        <v>412</v>
      </c>
      <c r="E3494" s="207">
        <v>6.09</v>
      </c>
    </row>
    <row r="3495" spans="1:5">
      <c r="A3495" s="206">
        <v>3408</v>
      </c>
      <c r="B3495" s="206" t="s">
        <v>3915</v>
      </c>
      <c r="C3495" s="206" t="s">
        <v>821</v>
      </c>
      <c r="D3495" s="206" t="s">
        <v>412</v>
      </c>
      <c r="E3495" s="207">
        <v>16.170000000000002</v>
      </c>
    </row>
    <row r="3496" spans="1:5">
      <c r="A3496" s="206">
        <v>3409</v>
      </c>
      <c r="B3496" s="206" t="s">
        <v>3916</v>
      </c>
      <c r="C3496" s="206" t="s">
        <v>821</v>
      </c>
      <c r="D3496" s="206" t="s">
        <v>412</v>
      </c>
      <c r="E3496" s="207">
        <v>40.42</v>
      </c>
    </row>
    <row r="3497" spans="1:5">
      <c r="A3497" s="206">
        <v>11427</v>
      </c>
      <c r="B3497" s="206" t="s">
        <v>3917</v>
      </c>
      <c r="C3497" s="206" t="s">
        <v>460</v>
      </c>
      <c r="D3497" s="206" t="s">
        <v>412</v>
      </c>
      <c r="E3497" s="207">
        <v>90.79</v>
      </c>
    </row>
    <row r="3498" spans="1:5">
      <c r="A3498" s="206">
        <v>4491</v>
      </c>
      <c r="B3498" s="206" t="s">
        <v>3918</v>
      </c>
      <c r="C3498" s="206" t="s">
        <v>456</v>
      </c>
      <c r="D3498" s="206" t="s">
        <v>410</v>
      </c>
      <c r="E3498" s="207">
        <v>11.19</v>
      </c>
    </row>
    <row r="3499" spans="1:5">
      <c r="A3499" s="206">
        <v>2745</v>
      </c>
      <c r="B3499" s="206" t="s">
        <v>3919</v>
      </c>
      <c r="C3499" s="206" t="s">
        <v>456</v>
      </c>
      <c r="D3499" s="206" t="s">
        <v>410</v>
      </c>
      <c r="E3499" s="207">
        <v>4.66</v>
      </c>
    </row>
    <row r="3500" spans="1:5">
      <c r="A3500" s="206">
        <v>14439</v>
      </c>
      <c r="B3500" s="206" t="s">
        <v>3920</v>
      </c>
      <c r="C3500" s="206" t="s">
        <v>456</v>
      </c>
      <c r="D3500" s="206" t="s">
        <v>410</v>
      </c>
      <c r="E3500" s="207">
        <v>5.78</v>
      </c>
    </row>
    <row r="3501" spans="1:5">
      <c r="A3501" s="206">
        <v>44496</v>
      </c>
      <c r="B3501" s="206" t="s">
        <v>3921</v>
      </c>
      <c r="C3501" s="206" t="s">
        <v>409</v>
      </c>
      <c r="D3501" s="206" t="s">
        <v>410</v>
      </c>
      <c r="E3501" s="207">
        <v>282.11</v>
      </c>
    </row>
    <row r="3502" spans="1:5">
      <c r="A3502" s="206">
        <v>12362</v>
      </c>
      <c r="B3502" s="206" t="s">
        <v>3922</v>
      </c>
      <c r="C3502" s="206" t="s">
        <v>409</v>
      </c>
      <c r="D3502" s="206" t="s">
        <v>410</v>
      </c>
      <c r="E3502" s="207">
        <v>25.69</v>
      </c>
    </row>
    <row r="3503" spans="1:5">
      <c r="A3503" s="206">
        <v>421</v>
      </c>
      <c r="B3503" s="206" t="s">
        <v>3923</v>
      </c>
      <c r="C3503" s="206" t="s">
        <v>409</v>
      </c>
      <c r="D3503" s="206" t="s">
        <v>412</v>
      </c>
      <c r="E3503" s="207">
        <v>23.07</v>
      </c>
    </row>
    <row r="3504" spans="1:5">
      <c r="A3504" s="206">
        <v>14148</v>
      </c>
      <c r="B3504" s="206" t="s">
        <v>3924</v>
      </c>
      <c r="C3504" s="206" t="s">
        <v>409</v>
      </c>
      <c r="D3504" s="206" t="s">
        <v>412</v>
      </c>
      <c r="E3504" s="207">
        <v>0.87</v>
      </c>
    </row>
    <row r="3505" spans="1:5">
      <c r="A3505" s="206">
        <v>4341</v>
      </c>
      <c r="B3505" s="206" t="s">
        <v>3925</v>
      </c>
      <c r="C3505" s="206" t="s">
        <v>409</v>
      </c>
      <c r="D3505" s="206" t="s">
        <v>412</v>
      </c>
      <c r="E3505" s="207">
        <v>1.1599999999999999</v>
      </c>
    </row>
    <row r="3506" spans="1:5">
      <c r="A3506" s="206">
        <v>4337</v>
      </c>
      <c r="B3506" s="206" t="s">
        <v>3926</v>
      </c>
      <c r="C3506" s="206" t="s">
        <v>409</v>
      </c>
      <c r="D3506" s="206" t="s">
        <v>412</v>
      </c>
      <c r="E3506" s="207">
        <v>2.94</v>
      </c>
    </row>
    <row r="3507" spans="1:5">
      <c r="A3507" s="206">
        <v>4339</v>
      </c>
      <c r="B3507" s="206" t="s">
        <v>3927</v>
      </c>
      <c r="C3507" s="206" t="s">
        <v>409</v>
      </c>
      <c r="D3507" s="206" t="s">
        <v>412</v>
      </c>
      <c r="E3507" s="207">
        <v>0.62</v>
      </c>
    </row>
    <row r="3508" spans="1:5">
      <c r="A3508" s="206">
        <v>39997</v>
      </c>
      <c r="B3508" s="206" t="s">
        <v>3928</v>
      </c>
      <c r="C3508" s="206" t="s">
        <v>409</v>
      </c>
      <c r="D3508" s="206" t="s">
        <v>412</v>
      </c>
      <c r="E3508" s="207">
        <v>0.35</v>
      </c>
    </row>
    <row r="3509" spans="1:5">
      <c r="A3509" s="206">
        <v>11971</v>
      </c>
      <c r="B3509" s="206" t="s">
        <v>3929</v>
      </c>
      <c r="C3509" s="206" t="s">
        <v>409</v>
      </c>
      <c r="D3509" s="206" t="s">
        <v>412</v>
      </c>
      <c r="E3509" s="207">
        <v>4.87</v>
      </c>
    </row>
    <row r="3510" spans="1:5">
      <c r="A3510" s="206">
        <v>4342</v>
      </c>
      <c r="B3510" s="206" t="s">
        <v>3930</v>
      </c>
      <c r="C3510" s="206" t="s">
        <v>409</v>
      </c>
      <c r="D3510" s="206" t="s">
        <v>412</v>
      </c>
      <c r="E3510" s="207">
        <v>0.25</v>
      </c>
    </row>
    <row r="3511" spans="1:5">
      <c r="A3511" s="206">
        <v>4330</v>
      </c>
      <c r="B3511" s="206" t="s">
        <v>3931</v>
      </c>
      <c r="C3511" s="206" t="s">
        <v>409</v>
      </c>
      <c r="D3511" s="206" t="s">
        <v>412</v>
      </c>
      <c r="E3511" s="207">
        <v>0.17</v>
      </c>
    </row>
    <row r="3512" spans="1:5">
      <c r="A3512" s="206">
        <v>4340</v>
      </c>
      <c r="B3512" s="206" t="s">
        <v>3932</v>
      </c>
      <c r="C3512" s="206" t="s">
        <v>409</v>
      </c>
      <c r="D3512" s="206" t="s">
        <v>412</v>
      </c>
      <c r="E3512" s="207">
        <v>1.36</v>
      </c>
    </row>
    <row r="3513" spans="1:5">
      <c r="A3513" s="206">
        <v>5088</v>
      </c>
      <c r="B3513" s="206" t="s">
        <v>3933</v>
      </c>
      <c r="C3513" s="206" t="s">
        <v>409</v>
      </c>
      <c r="D3513" s="206" t="s">
        <v>410</v>
      </c>
      <c r="E3513" s="207">
        <v>7.4</v>
      </c>
    </row>
    <row r="3514" spans="1:5">
      <c r="A3514" s="206">
        <v>11154</v>
      </c>
      <c r="B3514" s="206" t="s">
        <v>3934</v>
      </c>
      <c r="C3514" s="206" t="s">
        <v>409</v>
      </c>
      <c r="D3514" s="206" t="s">
        <v>410</v>
      </c>
      <c r="E3514" s="208">
        <v>1877.06</v>
      </c>
    </row>
    <row r="3515" spans="1:5">
      <c r="A3515" s="206">
        <v>4989</v>
      </c>
      <c r="B3515" s="206" t="s">
        <v>3935</v>
      </c>
      <c r="C3515" s="206" t="s">
        <v>409</v>
      </c>
      <c r="D3515" s="206" t="s">
        <v>410</v>
      </c>
      <c r="E3515" s="207">
        <v>441.9</v>
      </c>
    </row>
    <row r="3516" spans="1:5">
      <c r="A3516" s="206">
        <v>4982</v>
      </c>
      <c r="B3516" s="206" t="s">
        <v>3936</v>
      </c>
      <c r="C3516" s="206" t="s">
        <v>409</v>
      </c>
      <c r="D3516" s="206" t="s">
        <v>410</v>
      </c>
      <c r="E3516" s="207">
        <v>414.49</v>
      </c>
    </row>
    <row r="3517" spans="1:5">
      <c r="A3517" s="206">
        <v>4962</v>
      </c>
      <c r="B3517" s="206" t="s">
        <v>3937</v>
      </c>
      <c r="C3517" s="206" t="s">
        <v>409</v>
      </c>
      <c r="D3517" s="206" t="s">
        <v>410</v>
      </c>
      <c r="E3517" s="207">
        <v>326.87</v>
      </c>
    </row>
    <row r="3518" spans="1:5">
      <c r="A3518" s="206">
        <v>4981</v>
      </c>
      <c r="B3518" s="206" t="s">
        <v>3938</v>
      </c>
      <c r="C3518" s="206" t="s">
        <v>409</v>
      </c>
      <c r="D3518" s="206" t="s">
        <v>417</v>
      </c>
      <c r="E3518" s="207">
        <v>291</v>
      </c>
    </row>
    <row r="3519" spans="1:5">
      <c r="A3519" s="206">
        <v>4964</v>
      </c>
      <c r="B3519" s="206" t="s">
        <v>3939</v>
      </c>
      <c r="C3519" s="206" t="s">
        <v>409</v>
      </c>
      <c r="D3519" s="206" t="s">
        <v>410</v>
      </c>
      <c r="E3519" s="207">
        <v>369.17</v>
      </c>
    </row>
    <row r="3520" spans="1:5">
      <c r="A3520" s="206">
        <v>4992</v>
      </c>
      <c r="B3520" s="206" t="s">
        <v>3940</v>
      </c>
      <c r="C3520" s="206" t="s">
        <v>409</v>
      </c>
      <c r="D3520" s="206" t="s">
        <v>410</v>
      </c>
      <c r="E3520" s="207">
        <v>360.61</v>
      </c>
    </row>
    <row r="3521" spans="1:5">
      <c r="A3521" s="206">
        <v>4987</v>
      </c>
      <c r="B3521" s="206" t="s">
        <v>3941</v>
      </c>
      <c r="C3521" s="206" t="s">
        <v>409</v>
      </c>
      <c r="D3521" s="206" t="s">
        <v>410</v>
      </c>
      <c r="E3521" s="207">
        <v>412.57</v>
      </c>
    </row>
    <row r="3522" spans="1:5">
      <c r="A3522" s="206">
        <v>4930</v>
      </c>
      <c r="B3522" s="206" t="s">
        <v>3942</v>
      </c>
      <c r="C3522" s="206" t="s">
        <v>821</v>
      </c>
      <c r="D3522" s="206" t="s">
        <v>410</v>
      </c>
      <c r="E3522" s="207">
        <v>795.06</v>
      </c>
    </row>
    <row r="3523" spans="1:5">
      <c r="A3523" s="206">
        <v>39021</v>
      </c>
      <c r="B3523" s="206" t="s">
        <v>3943</v>
      </c>
      <c r="C3523" s="206" t="s">
        <v>409</v>
      </c>
      <c r="D3523" s="206" t="s">
        <v>410</v>
      </c>
      <c r="E3523" s="207">
        <v>845.35</v>
      </c>
    </row>
    <row r="3524" spans="1:5">
      <c r="A3524" s="206">
        <v>39022</v>
      </c>
      <c r="B3524" s="206" t="s">
        <v>3944</v>
      </c>
      <c r="C3524" s="206" t="s">
        <v>409</v>
      </c>
      <c r="D3524" s="206" t="s">
        <v>417</v>
      </c>
      <c r="E3524" s="207">
        <v>757.2</v>
      </c>
    </row>
    <row r="3525" spans="1:5">
      <c r="A3525" s="206">
        <v>39024</v>
      </c>
      <c r="B3525" s="206" t="s">
        <v>3945</v>
      </c>
      <c r="C3525" s="206" t="s">
        <v>409</v>
      </c>
      <c r="D3525" s="206" t="s">
        <v>412</v>
      </c>
      <c r="E3525" s="207">
        <v>755.08</v>
      </c>
    </row>
    <row r="3526" spans="1:5">
      <c r="A3526" s="206">
        <v>4914</v>
      </c>
      <c r="B3526" s="206" t="s">
        <v>3946</v>
      </c>
      <c r="C3526" s="206" t="s">
        <v>821</v>
      </c>
      <c r="D3526" s="206" t="s">
        <v>412</v>
      </c>
      <c r="E3526" s="207">
        <v>612.24</v>
      </c>
    </row>
    <row r="3527" spans="1:5">
      <c r="A3527" s="206">
        <v>4917</v>
      </c>
      <c r="B3527" s="206" t="s">
        <v>3947</v>
      </c>
      <c r="C3527" s="206" t="s">
        <v>821</v>
      </c>
      <c r="D3527" s="206" t="s">
        <v>412</v>
      </c>
      <c r="E3527" s="207">
        <v>422.82</v>
      </c>
    </row>
    <row r="3528" spans="1:5">
      <c r="A3528" s="206">
        <v>39025</v>
      </c>
      <c r="B3528" s="206" t="s">
        <v>3948</v>
      </c>
      <c r="C3528" s="206" t="s">
        <v>409</v>
      </c>
      <c r="D3528" s="206" t="s">
        <v>412</v>
      </c>
      <c r="E3528" s="207">
        <v>774.26</v>
      </c>
    </row>
    <row r="3529" spans="1:5">
      <c r="A3529" s="206">
        <v>4922</v>
      </c>
      <c r="B3529" s="206" t="s">
        <v>3949</v>
      </c>
      <c r="C3529" s="206" t="s">
        <v>821</v>
      </c>
      <c r="D3529" s="206" t="s">
        <v>412</v>
      </c>
      <c r="E3529" s="207">
        <v>392.2</v>
      </c>
    </row>
    <row r="3530" spans="1:5">
      <c r="A3530" s="206">
        <v>4911</v>
      </c>
      <c r="B3530" s="206" t="s">
        <v>3950</v>
      </c>
      <c r="C3530" s="206" t="s">
        <v>821</v>
      </c>
      <c r="D3530" s="206" t="s">
        <v>410</v>
      </c>
      <c r="E3530" s="207">
        <v>412.44</v>
      </c>
    </row>
    <row r="3531" spans="1:5">
      <c r="A3531" s="206">
        <v>37518</v>
      </c>
      <c r="B3531" s="206" t="s">
        <v>3951</v>
      </c>
      <c r="C3531" s="206" t="s">
        <v>821</v>
      </c>
      <c r="D3531" s="206" t="s">
        <v>410</v>
      </c>
      <c r="E3531" s="207">
        <v>670.21</v>
      </c>
    </row>
    <row r="3532" spans="1:5">
      <c r="A3532" s="206">
        <v>4910</v>
      </c>
      <c r="B3532" s="206" t="s">
        <v>3952</v>
      </c>
      <c r="C3532" s="206" t="s">
        <v>821</v>
      </c>
      <c r="D3532" s="206" t="s">
        <v>410</v>
      </c>
      <c r="E3532" s="207">
        <v>565</v>
      </c>
    </row>
    <row r="3533" spans="1:5">
      <c r="A3533" s="206">
        <v>4943</v>
      </c>
      <c r="B3533" s="206" t="s">
        <v>3953</v>
      </c>
      <c r="C3533" s="206" t="s">
        <v>821</v>
      </c>
      <c r="D3533" s="206" t="s">
        <v>410</v>
      </c>
      <c r="E3533" s="207">
        <v>841.71</v>
      </c>
    </row>
    <row r="3534" spans="1:5">
      <c r="A3534" s="206">
        <v>5002</v>
      </c>
      <c r="B3534" s="206" t="s">
        <v>3954</v>
      </c>
      <c r="C3534" s="206" t="s">
        <v>821</v>
      </c>
      <c r="D3534" s="206" t="s">
        <v>412</v>
      </c>
      <c r="E3534" s="207">
        <v>477.42</v>
      </c>
    </row>
    <row r="3535" spans="1:5">
      <c r="A3535" s="206">
        <v>4977</v>
      </c>
      <c r="B3535" s="206" t="s">
        <v>3955</v>
      </c>
      <c r="C3535" s="206" t="s">
        <v>821</v>
      </c>
      <c r="D3535" s="206" t="s">
        <v>412</v>
      </c>
      <c r="E3535" s="207">
        <v>322.27999999999997</v>
      </c>
    </row>
    <row r="3536" spans="1:5">
      <c r="A3536" s="206">
        <v>5028</v>
      </c>
      <c r="B3536" s="206" t="s">
        <v>3956</v>
      </c>
      <c r="C3536" s="206" t="s">
        <v>821</v>
      </c>
      <c r="D3536" s="206" t="s">
        <v>412</v>
      </c>
      <c r="E3536" s="207">
        <v>788.56</v>
      </c>
    </row>
    <row r="3537" spans="1:5">
      <c r="A3537" s="206">
        <v>4998</v>
      </c>
      <c r="B3537" s="206" t="s">
        <v>3957</v>
      </c>
      <c r="C3537" s="206" t="s">
        <v>821</v>
      </c>
      <c r="D3537" s="206" t="s">
        <v>412</v>
      </c>
      <c r="E3537" s="207">
        <v>654.91999999999996</v>
      </c>
    </row>
    <row r="3538" spans="1:5">
      <c r="A3538" s="206">
        <v>4969</v>
      </c>
      <c r="B3538" s="206" t="s">
        <v>3958</v>
      </c>
      <c r="C3538" s="206" t="s">
        <v>821</v>
      </c>
      <c r="D3538" s="206" t="s">
        <v>412</v>
      </c>
      <c r="E3538" s="207">
        <v>455.8</v>
      </c>
    </row>
    <row r="3539" spans="1:5">
      <c r="A3539" s="206">
        <v>11364</v>
      </c>
      <c r="B3539" s="206" t="s">
        <v>3959</v>
      </c>
      <c r="C3539" s="206" t="s">
        <v>409</v>
      </c>
      <c r="D3539" s="206" t="s">
        <v>410</v>
      </c>
      <c r="E3539" s="207">
        <v>249.99</v>
      </c>
    </row>
    <row r="3540" spans="1:5">
      <c r="A3540" s="206">
        <v>11365</v>
      </c>
      <c r="B3540" s="206" t="s">
        <v>3960</v>
      </c>
      <c r="C3540" s="206" t="s">
        <v>409</v>
      </c>
      <c r="D3540" s="206" t="s">
        <v>410</v>
      </c>
      <c r="E3540" s="207">
        <v>259.43</v>
      </c>
    </row>
    <row r="3541" spans="1:5">
      <c r="A3541" s="206">
        <v>11366</v>
      </c>
      <c r="B3541" s="206" t="s">
        <v>3961</v>
      </c>
      <c r="C3541" s="206" t="s">
        <v>409</v>
      </c>
      <c r="D3541" s="206" t="s">
        <v>410</v>
      </c>
      <c r="E3541" s="207">
        <v>275.77999999999997</v>
      </c>
    </row>
    <row r="3542" spans="1:5">
      <c r="A3542" s="206">
        <v>43777</v>
      </c>
      <c r="B3542" s="206" t="s">
        <v>3962</v>
      </c>
      <c r="C3542" s="206" t="s">
        <v>409</v>
      </c>
      <c r="D3542" s="206" t="s">
        <v>410</v>
      </c>
      <c r="E3542" s="207">
        <v>323.94</v>
      </c>
    </row>
    <row r="3543" spans="1:5">
      <c r="A3543" s="206">
        <v>20322</v>
      </c>
      <c r="B3543" s="206" t="s">
        <v>3963</v>
      </c>
      <c r="C3543" s="206" t="s">
        <v>409</v>
      </c>
      <c r="D3543" s="206" t="s">
        <v>410</v>
      </c>
      <c r="E3543" s="207">
        <v>300.70999999999998</v>
      </c>
    </row>
    <row r="3544" spans="1:5">
      <c r="A3544" s="206">
        <v>10553</v>
      </c>
      <c r="B3544" s="206" t="s">
        <v>3964</v>
      </c>
      <c r="C3544" s="206" t="s">
        <v>409</v>
      </c>
      <c r="D3544" s="206" t="s">
        <v>410</v>
      </c>
      <c r="E3544" s="207">
        <v>273.05</v>
      </c>
    </row>
    <row r="3545" spans="1:5">
      <c r="A3545" s="206">
        <v>5020</v>
      </c>
      <c r="B3545" s="206" t="s">
        <v>3965</v>
      </c>
      <c r="C3545" s="206" t="s">
        <v>409</v>
      </c>
      <c r="D3545" s="206" t="s">
        <v>410</v>
      </c>
      <c r="E3545" s="207">
        <v>287.88</v>
      </c>
    </row>
    <row r="3546" spans="1:5">
      <c r="A3546" s="206">
        <v>10554</v>
      </c>
      <c r="B3546" s="206" t="s">
        <v>3966</v>
      </c>
      <c r="C3546" s="206" t="s">
        <v>409</v>
      </c>
      <c r="D3546" s="206" t="s">
        <v>410</v>
      </c>
      <c r="E3546" s="207">
        <v>275.47000000000003</v>
      </c>
    </row>
    <row r="3547" spans="1:5">
      <c r="A3547" s="206">
        <v>10555</v>
      </c>
      <c r="B3547" s="206" t="s">
        <v>3967</v>
      </c>
      <c r="C3547" s="206" t="s">
        <v>409</v>
      </c>
      <c r="D3547" s="206" t="s">
        <v>410</v>
      </c>
      <c r="E3547" s="207">
        <v>300.41000000000003</v>
      </c>
    </row>
    <row r="3548" spans="1:5">
      <c r="A3548" s="206">
        <v>10556</v>
      </c>
      <c r="B3548" s="206" t="s">
        <v>3968</v>
      </c>
      <c r="C3548" s="206" t="s">
        <v>409</v>
      </c>
      <c r="D3548" s="206" t="s">
        <v>410</v>
      </c>
      <c r="E3548" s="207">
        <v>399.42</v>
      </c>
    </row>
    <row r="3549" spans="1:5">
      <c r="A3549" s="206">
        <v>39502</v>
      </c>
      <c r="B3549" s="206" t="s">
        <v>3969</v>
      </c>
      <c r="C3549" s="206" t="s">
        <v>409</v>
      </c>
      <c r="D3549" s="206" t="s">
        <v>410</v>
      </c>
      <c r="E3549" s="207">
        <v>560.88</v>
      </c>
    </row>
    <row r="3550" spans="1:5">
      <c r="A3550" s="206">
        <v>39504</v>
      </c>
      <c r="B3550" s="206" t="s">
        <v>3970</v>
      </c>
      <c r="C3550" s="206" t="s">
        <v>409</v>
      </c>
      <c r="D3550" s="206" t="s">
        <v>410</v>
      </c>
      <c r="E3550" s="207">
        <v>620.23</v>
      </c>
    </row>
    <row r="3551" spans="1:5">
      <c r="A3551" s="206">
        <v>39503</v>
      </c>
      <c r="B3551" s="206" t="s">
        <v>3971</v>
      </c>
      <c r="C3551" s="206" t="s">
        <v>409</v>
      </c>
      <c r="D3551" s="206" t="s">
        <v>410</v>
      </c>
      <c r="E3551" s="207">
        <v>652.77</v>
      </c>
    </row>
    <row r="3552" spans="1:5">
      <c r="A3552" s="206">
        <v>39505</v>
      </c>
      <c r="B3552" s="206" t="s">
        <v>3972</v>
      </c>
      <c r="C3552" s="206" t="s">
        <v>409</v>
      </c>
      <c r="D3552" s="206" t="s">
        <v>410</v>
      </c>
      <c r="E3552" s="207">
        <v>703.46</v>
      </c>
    </row>
    <row r="3553" spans="1:5">
      <c r="A3553" s="206">
        <v>44471</v>
      </c>
      <c r="B3553" s="206" t="s">
        <v>3973</v>
      </c>
      <c r="C3553" s="206" t="s">
        <v>409</v>
      </c>
      <c r="D3553" s="206" t="s">
        <v>412</v>
      </c>
      <c r="E3553" s="207">
        <v>562.62</v>
      </c>
    </row>
    <row r="3554" spans="1:5">
      <c r="A3554" s="206">
        <v>4944</v>
      </c>
      <c r="B3554" s="206" t="s">
        <v>3974</v>
      </c>
      <c r="C3554" s="206" t="s">
        <v>821</v>
      </c>
      <c r="D3554" s="206" t="s">
        <v>410</v>
      </c>
      <c r="E3554" s="208">
        <v>1258.3599999999999</v>
      </c>
    </row>
    <row r="3555" spans="1:5">
      <c r="A3555" s="206">
        <v>21102</v>
      </c>
      <c r="B3555" s="206" t="s">
        <v>3975</v>
      </c>
      <c r="C3555" s="206" t="s">
        <v>409</v>
      </c>
      <c r="D3555" s="206" t="s">
        <v>410</v>
      </c>
      <c r="E3555" s="207">
        <v>37.520000000000003</v>
      </c>
    </row>
    <row r="3556" spans="1:5">
      <c r="A3556" s="206">
        <v>21101</v>
      </c>
      <c r="B3556" s="206" t="s">
        <v>3976</v>
      </c>
      <c r="C3556" s="206" t="s">
        <v>409</v>
      </c>
      <c r="D3556" s="206" t="s">
        <v>410</v>
      </c>
      <c r="E3556" s="207">
        <v>24.09</v>
      </c>
    </row>
    <row r="3557" spans="1:5">
      <c r="A3557" s="206">
        <v>34713</v>
      </c>
      <c r="B3557" s="206" t="s">
        <v>3977</v>
      </c>
      <c r="C3557" s="206" t="s">
        <v>821</v>
      </c>
      <c r="D3557" s="206" t="s">
        <v>412</v>
      </c>
      <c r="E3557" s="207">
        <v>440.81</v>
      </c>
    </row>
    <row r="3558" spans="1:5">
      <c r="A3558" s="206">
        <v>37563</v>
      </c>
      <c r="B3558" s="206" t="s">
        <v>3978</v>
      </c>
      <c r="C3558" s="206" t="s">
        <v>821</v>
      </c>
      <c r="D3558" s="206" t="s">
        <v>410</v>
      </c>
      <c r="E3558" s="207">
        <v>874.85</v>
      </c>
    </row>
    <row r="3559" spans="1:5">
      <c r="A3559" s="206">
        <v>4948</v>
      </c>
      <c r="B3559" s="206" t="s">
        <v>3979</v>
      </c>
      <c r="C3559" s="206" t="s">
        <v>821</v>
      </c>
      <c r="D3559" s="206" t="s">
        <v>410</v>
      </c>
      <c r="E3559" s="207">
        <v>761.14</v>
      </c>
    </row>
    <row r="3560" spans="1:5">
      <c r="A3560" s="206">
        <v>37561</v>
      </c>
      <c r="B3560" s="206" t="s">
        <v>3980</v>
      </c>
      <c r="C3560" s="206" t="s">
        <v>821</v>
      </c>
      <c r="D3560" s="206" t="s">
        <v>410</v>
      </c>
      <c r="E3560" s="207">
        <v>709.87</v>
      </c>
    </row>
    <row r="3561" spans="1:5">
      <c r="A3561" s="206">
        <v>37562</v>
      </c>
      <c r="B3561" s="206" t="s">
        <v>3981</v>
      </c>
      <c r="C3561" s="206" t="s">
        <v>821</v>
      </c>
      <c r="D3561" s="206" t="s">
        <v>410</v>
      </c>
      <c r="E3561" s="207">
        <v>930.72</v>
      </c>
    </row>
    <row r="3562" spans="1:5">
      <c r="A3562" s="206">
        <v>14164</v>
      </c>
      <c r="B3562" s="206" t="s">
        <v>3982</v>
      </c>
      <c r="C3562" s="206" t="s">
        <v>409</v>
      </c>
      <c r="D3562" s="206" t="s">
        <v>412</v>
      </c>
      <c r="E3562" s="208">
        <v>2009.86</v>
      </c>
    </row>
    <row r="3563" spans="1:5">
      <c r="A3563" s="206">
        <v>14163</v>
      </c>
      <c r="B3563" s="206" t="s">
        <v>3983</v>
      </c>
      <c r="C3563" s="206" t="s">
        <v>409</v>
      </c>
      <c r="D3563" s="206" t="s">
        <v>412</v>
      </c>
      <c r="E3563" s="208">
        <v>2284.34</v>
      </c>
    </row>
    <row r="3564" spans="1:5">
      <c r="A3564" s="206">
        <v>5051</v>
      </c>
      <c r="B3564" s="206" t="s">
        <v>3984</v>
      </c>
      <c r="C3564" s="206" t="s">
        <v>409</v>
      </c>
      <c r="D3564" s="206" t="s">
        <v>412</v>
      </c>
      <c r="E3564" s="208">
        <v>1942.8</v>
      </c>
    </row>
    <row r="3565" spans="1:5">
      <c r="A3565" s="206">
        <v>14162</v>
      </c>
      <c r="B3565" s="206" t="s">
        <v>3985</v>
      </c>
      <c r="C3565" s="206" t="s">
        <v>409</v>
      </c>
      <c r="D3565" s="206" t="s">
        <v>412</v>
      </c>
      <c r="E3565" s="208">
        <v>1939.98</v>
      </c>
    </row>
    <row r="3566" spans="1:5">
      <c r="A3566" s="206">
        <v>5052</v>
      </c>
      <c r="B3566" s="206" t="s">
        <v>3986</v>
      </c>
      <c r="C3566" s="206" t="s">
        <v>409</v>
      </c>
      <c r="D3566" s="206" t="s">
        <v>412</v>
      </c>
      <c r="E3566" s="208">
        <v>1447.5</v>
      </c>
    </row>
    <row r="3567" spans="1:5">
      <c r="A3567" s="206">
        <v>14166</v>
      </c>
      <c r="B3567" s="206" t="s">
        <v>3987</v>
      </c>
      <c r="C3567" s="206" t="s">
        <v>409</v>
      </c>
      <c r="D3567" s="206" t="s">
        <v>412</v>
      </c>
      <c r="E3567" s="208">
        <v>1465.88</v>
      </c>
    </row>
    <row r="3568" spans="1:5">
      <c r="A3568" s="206">
        <v>14165</v>
      </c>
      <c r="B3568" s="206" t="s">
        <v>3988</v>
      </c>
      <c r="C3568" s="206" t="s">
        <v>409</v>
      </c>
      <c r="D3568" s="206" t="s">
        <v>412</v>
      </c>
      <c r="E3568" s="208">
        <v>2030.77</v>
      </c>
    </row>
    <row r="3569" spans="1:5">
      <c r="A3569" s="206">
        <v>5050</v>
      </c>
      <c r="B3569" s="206" t="s">
        <v>3989</v>
      </c>
      <c r="C3569" s="206" t="s">
        <v>409</v>
      </c>
      <c r="D3569" s="206" t="s">
        <v>412</v>
      </c>
      <c r="E3569" s="207">
        <v>499.82</v>
      </c>
    </row>
    <row r="3570" spans="1:5">
      <c r="A3570" s="206">
        <v>12366</v>
      </c>
      <c r="B3570" s="206" t="s">
        <v>3990</v>
      </c>
      <c r="C3570" s="206" t="s">
        <v>409</v>
      </c>
      <c r="D3570" s="206" t="s">
        <v>412</v>
      </c>
      <c r="E3570" s="208">
        <v>1020.97</v>
      </c>
    </row>
    <row r="3571" spans="1:5">
      <c r="A3571" s="206">
        <v>5045</v>
      </c>
      <c r="B3571" s="206" t="s">
        <v>3991</v>
      </c>
      <c r="C3571" s="206" t="s">
        <v>409</v>
      </c>
      <c r="D3571" s="206" t="s">
        <v>412</v>
      </c>
      <c r="E3571" s="208">
        <v>1410.41</v>
      </c>
    </row>
    <row r="3572" spans="1:5">
      <c r="A3572" s="206">
        <v>5035</v>
      </c>
      <c r="B3572" s="206" t="s">
        <v>3992</v>
      </c>
      <c r="C3572" s="206" t="s">
        <v>409</v>
      </c>
      <c r="D3572" s="206" t="s">
        <v>412</v>
      </c>
      <c r="E3572" s="208">
        <v>1621.63</v>
      </c>
    </row>
    <row r="3573" spans="1:5">
      <c r="A3573" s="206">
        <v>41180</v>
      </c>
      <c r="B3573" s="206" t="s">
        <v>3993</v>
      </c>
      <c r="C3573" s="206" t="s">
        <v>409</v>
      </c>
      <c r="D3573" s="206" t="s">
        <v>412</v>
      </c>
      <c r="E3573" s="208">
        <v>3645.41</v>
      </c>
    </row>
    <row r="3574" spans="1:5">
      <c r="A3574" s="206">
        <v>41181</v>
      </c>
      <c r="B3574" s="206" t="s">
        <v>3994</v>
      </c>
      <c r="C3574" s="206" t="s">
        <v>409</v>
      </c>
      <c r="D3574" s="206" t="s">
        <v>412</v>
      </c>
      <c r="E3574" s="208">
        <v>4826.41</v>
      </c>
    </row>
    <row r="3575" spans="1:5">
      <c r="A3575" s="206">
        <v>41182</v>
      </c>
      <c r="B3575" s="206" t="s">
        <v>3995</v>
      </c>
      <c r="C3575" s="206" t="s">
        <v>409</v>
      </c>
      <c r="D3575" s="206" t="s">
        <v>412</v>
      </c>
      <c r="E3575" s="208">
        <v>6923.88</v>
      </c>
    </row>
    <row r="3576" spans="1:5">
      <c r="A3576" s="206">
        <v>41183</v>
      </c>
      <c r="B3576" s="206" t="s">
        <v>3996</v>
      </c>
      <c r="C3576" s="206" t="s">
        <v>409</v>
      </c>
      <c r="D3576" s="206" t="s">
        <v>412</v>
      </c>
      <c r="E3576" s="208">
        <v>8644.61</v>
      </c>
    </row>
    <row r="3577" spans="1:5">
      <c r="A3577" s="206">
        <v>41184</v>
      </c>
      <c r="B3577" s="206" t="s">
        <v>3997</v>
      </c>
      <c r="C3577" s="206" t="s">
        <v>409</v>
      </c>
      <c r="D3577" s="206" t="s">
        <v>412</v>
      </c>
      <c r="E3577" s="208">
        <v>13161.95</v>
      </c>
    </row>
    <row r="3578" spans="1:5">
      <c r="A3578" s="206">
        <v>41185</v>
      </c>
      <c r="B3578" s="206" t="s">
        <v>3998</v>
      </c>
      <c r="C3578" s="206" t="s">
        <v>409</v>
      </c>
      <c r="D3578" s="206" t="s">
        <v>412</v>
      </c>
      <c r="E3578" s="208">
        <v>4881.04</v>
      </c>
    </row>
    <row r="3579" spans="1:5">
      <c r="A3579" s="206">
        <v>41186</v>
      </c>
      <c r="B3579" s="206" t="s">
        <v>3999</v>
      </c>
      <c r="C3579" s="206" t="s">
        <v>409</v>
      </c>
      <c r="D3579" s="206" t="s">
        <v>412</v>
      </c>
      <c r="E3579" s="208">
        <v>6840.22</v>
      </c>
    </row>
    <row r="3580" spans="1:5">
      <c r="A3580" s="206">
        <v>41187</v>
      </c>
      <c r="B3580" s="206" t="s">
        <v>4000</v>
      </c>
      <c r="C3580" s="206" t="s">
        <v>409</v>
      </c>
      <c r="D3580" s="206" t="s">
        <v>412</v>
      </c>
      <c r="E3580" s="208">
        <v>9173.2999999999993</v>
      </c>
    </row>
    <row r="3581" spans="1:5">
      <c r="A3581" s="206">
        <v>41188</v>
      </c>
      <c r="B3581" s="206" t="s">
        <v>4001</v>
      </c>
      <c r="C3581" s="206" t="s">
        <v>409</v>
      </c>
      <c r="D3581" s="206" t="s">
        <v>412</v>
      </c>
      <c r="E3581" s="208">
        <v>11730.6</v>
      </c>
    </row>
    <row r="3582" spans="1:5">
      <c r="A3582" s="206">
        <v>5036</v>
      </c>
      <c r="B3582" s="206" t="s">
        <v>4002</v>
      </c>
      <c r="C3582" s="206" t="s">
        <v>409</v>
      </c>
      <c r="D3582" s="206" t="s">
        <v>412</v>
      </c>
      <c r="E3582" s="208">
        <v>2487.88</v>
      </c>
    </row>
    <row r="3583" spans="1:5">
      <c r="A3583" s="206">
        <v>41189</v>
      </c>
      <c r="B3583" s="206" t="s">
        <v>4003</v>
      </c>
      <c r="C3583" s="206" t="s">
        <v>409</v>
      </c>
      <c r="D3583" s="206" t="s">
        <v>412</v>
      </c>
      <c r="E3583" s="208">
        <v>15080.92</v>
      </c>
    </row>
    <row r="3584" spans="1:5">
      <c r="A3584" s="206">
        <v>41190</v>
      </c>
      <c r="B3584" s="206" t="s">
        <v>4004</v>
      </c>
      <c r="C3584" s="206" t="s">
        <v>409</v>
      </c>
      <c r="D3584" s="206" t="s">
        <v>412</v>
      </c>
      <c r="E3584" s="208">
        <v>5244.61</v>
      </c>
    </row>
    <row r="3585" spans="1:5">
      <c r="A3585" s="206">
        <v>41191</v>
      </c>
      <c r="B3585" s="206" t="s">
        <v>4005</v>
      </c>
      <c r="C3585" s="206" t="s">
        <v>409</v>
      </c>
      <c r="D3585" s="206" t="s">
        <v>412</v>
      </c>
      <c r="E3585" s="208">
        <v>8042.42</v>
      </c>
    </row>
    <row r="3586" spans="1:5">
      <c r="A3586" s="206">
        <v>41192</v>
      </c>
      <c r="B3586" s="206" t="s">
        <v>4006</v>
      </c>
      <c r="C3586" s="206" t="s">
        <v>409</v>
      </c>
      <c r="D3586" s="206" t="s">
        <v>412</v>
      </c>
      <c r="E3586" s="208">
        <v>8384.16</v>
      </c>
    </row>
    <row r="3587" spans="1:5">
      <c r="A3587" s="206">
        <v>41193</v>
      </c>
      <c r="B3587" s="206" t="s">
        <v>4007</v>
      </c>
      <c r="C3587" s="206" t="s">
        <v>409</v>
      </c>
      <c r="D3587" s="206" t="s">
        <v>412</v>
      </c>
      <c r="E3587" s="208">
        <v>13699.44</v>
      </c>
    </row>
    <row r="3588" spans="1:5">
      <c r="A3588" s="206">
        <v>41194</v>
      </c>
      <c r="B3588" s="206" t="s">
        <v>4008</v>
      </c>
      <c r="C3588" s="206" t="s">
        <v>409</v>
      </c>
      <c r="D3588" s="206" t="s">
        <v>412</v>
      </c>
      <c r="E3588" s="208">
        <v>16346.54</v>
      </c>
    </row>
    <row r="3589" spans="1:5">
      <c r="A3589" s="206">
        <v>5044</v>
      </c>
      <c r="B3589" s="206" t="s">
        <v>4009</v>
      </c>
      <c r="C3589" s="206" t="s">
        <v>409</v>
      </c>
      <c r="D3589" s="206" t="s">
        <v>412</v>
      </c>
      <c r="E3589" s="207">
        <v>879.61</v>
      </c>
    </row>
    <row r="3590" spans="1:5">
      <c r="A3590" s="206">
        <v>5059</v>
      </c>
      <c r="B3590" s="206" t="s">
        <v>4010</v>
      </c>
      <c r="C3590" s="206" t="s">
        <v>409</v>
      </c>
      <c r="D3590" s="206" t="s">
        <v>412</v>
      </c>
      <c r="E3590" s="208">
        <v>1051.9100000000001</v>
      </c>
    </row>
    <row r="3591" spans="1:5">
      <c r="A3591" s="206">
        <v>41201</v>
      </c>
      <c r="B3591" s="206" t="s">
        <v>4011</v>
      </c>
      <c r="C3591" s="206" t="s">
        <v>409</v>
      </c>
      <c r="D3591" s="206" t="s">
        <v>412</v>
      </c>
      <c r="E3591" s="208">
        <v>2134.7600000000002</v>
      </c>
    </row>
    <row r="3592" spans="1:5">
      <c r="A3592" s="206">
        <v>41199</v>
      </c>
      <c r="B3592" s="206" t="s">
        <v>4012</v>
      </c>
      <c r="C3592" s="206" t="s">
        <v>409</v>
      </c>
      <c r="D3592" s="206" t="s">
        <v>412</v>
      </c>
      <c r="E3592" s="207">
        <v>685.98</v>
      </c>
    </row>
    <row r="3593" spans="1:5">
      <c r="A3593" s="206">
        <v>5057</v>
      </c>
      <c r="B3593" s="206" t="s">
        <v>4013</v>
      </c>
      <c r="C3593" s="206" t="s">
        <v>409</v>
      </c>
      <c r="D3593" s="206" t="s">
        <v>412</v>
      </c>
      <c r="E3593" s="207">
        <v>928.69</v>
      </c>
    </row>
    <row r="3594" spans="1:5">
      <c r="A3594" s="206">
        <v>41200</v>
      </c>
      <c r="B3594" s="206" t="s">
        <v>4014</v>
      </c>
      <c r="C3594" s="206" t="s">
        <v>409</v>
      </c>
      <c r="D3594" s="206" t="s">
        <v>412</v>
      </c>
      <c r="E3594" s="208">
        <v>1335.15</v>
      </c>
    </row>
    <row r="3595" spans="1:5">
      <c r="A3595" s="206">
        <v>41205</v>
      </c>
      <c r="B3595" s="206" t="s">
        <v>4015</v>
      </c>
      <c r="C3595" s="206" t="s">
        <v>409</v>
      </c>
      <c r="D3595" s="206" t="s">
        <v>412</v>
      </c>
      <c r="E3595" s="208">
        <v>2474.0100000000002</v>
      </c>
    </row>
    <row r="3596" spans="1:5">
      <c r="A3596" s="206">
        <v>41202</v>
      </c>
      <c r="B3596" s="206" t="s">
        <v>4016</v>
      </c>
      <c r="C3596" s="206" t="s">
        <v>409</v>
      </c>
      <c r="D3596" s="206" t="s">
        <v>412</v>
      </c>
      <c r="E3596" s="207">
        <v>721.93</v>
      </c>
    </row>
    <row r="3597" spans="1:5">
      <c r="A3597" s="206">
        <v>41206</v>
      </c>
      <c r="B3597" s="206" t="s">
        <v>4017</v>
      </c>
      <c r="C3597" s="206" t="s">
        <v>409</v>
      </c>
      <c r="D3597" s="206" t="s">
        <v>412</v>
      </c>
      <c r="E3597" s="208">
        <v>3261.88</v>
      </c>
    </row>
    <row r="3598" spans="1:5">
      <c r="A3598" s="206">
        <v>12372</v>
      </c>
      <c r="B3598" s="206" t="s">
        <v>4018</v>
      </c>
      <c r="C3598" s="206" t="s">
        <v>409</v>
      </c>
      <c r="D3598" s="206" t="s">
        <v>412</v>
      </c>
      <c r="E3598" s="207">
        <v>758.03</v>
      </c>
    </row>
    <row r="3599" spans="1:5">
      <c r="A3599" s="206">
        <v>41207</v>
      </c>
      <c r="B3599" s="206" t="s">
        <v>4019</v>
      </c>
      <c r="C3599" s="206" t="s">
        <v>409</v>
      </c>
      <c r="D3599" s="206" t="s">
        <v>412</v>
      </c>
      <c r="E3599" s="208">
        <v>4391.1400000000003</v>
      </c>
    </row>
    <row r="3600" spans="1:5">
      <c r="A3600" s="206">
        <v>41203</v>
      </c>
      <c r="B3600" s="206" t="s">
        <v>4020</v>
      </c>
      <c r="C3600" s="206" t="s">
        <v>409</v>
      </c>
      <c r="D3600" s="206" t="s">
        <v>412</v>
      </c>
      <c r="E3600" s="208">
        <v>1156.46</v>
      </c>
    </row>
    <row r="3601" spans="1:5">
      <c r="A3601" s="206">
        <v>41204</v>
      </c>
      <c r="B3601" s="206" t="s">
        <v>4021</v>
      </c>
      <c r="C3601" s="206" t="s">
        <v>409</v>
      </c>
      <c r="D3601" s="206" t="s">
        <v>412</v>
      </c>
      <c r="E3601" s="208">
        <v>1634.94</v>
      </c>
    </row>
    <row r="3602" spans="1:5">
      <c r="A3602" s="206">
        <v>41210</v>
      </c>
      <c r="B3602" s="206" t="s">
        <v>4022</v>
      </c>
      <c r="C3602" s="206" t="s">
        <v>409</v>
      </c>
      <c r="D3602" s="206" t="s">
        <v>412</v>
      </c>
      <c r="E3602" s="208">
        <v>2731.12</v>
      </c>
    </row>
    <row r="3603" spans="1:5">
      <c r="A3603" s="206">
        <v>41208</v>
      </c>
      <c r="B3603" s="206" t="s">
        <v>4023</v>
      </c>
      <c r="C3603" s="206" t="s">
        <v>409</v>
      </c>
      <c r="D3603" s="206" t="s">
        <v>412</v>
      </c>
      <c r="E3603" s="207">
        <v>956.05</v>
      </c>
    </row>
    <row r="3604" spans="1:5">
      <c r="A3604" s="206">
        <v>41211</v>
      </c>
      <c r="B3604" s="206" t="s">
        <v>4024</v>
      </c>
      <c r="C3604" s="206" t="s">
        <v>409</v>
      </c>
      <c r="D3604" s="206" t="s">
        <v>412</v>
      </c>
      <c r="E3604" s="208">
        <v>3848.11</v>
      </c>
    </row>
    <row r="3605" spans="1:5">
      <c r="A3605" s="206">
        <v>13339</v>
      </c>
      <c r="B3605" s="206" t="s">
        <v>4025</v>
      </c>
      <c r="C3605" s="206" t="s">
        <v>409</v>
      </c>
      <c r="D3605" s="206" t="s">
        <v>412</v>
      </c>
      <c r="E3605" s="208">
        <v>1295.68</v>
      </c>
    </row>
    <row r="3606" spans="1:5">
      <c r="A3606" s="206">
        <v>41213</v>
      </c>
      <c r="B3606" s="206" t="s">
        <v>4026</v>
      </c>
      <c r="C3606" s="206" t="s">
        <v>409</v>
      </c>
      <c r="D3606" s="206" t="s">
        <v>412</v>
      </c>
      <c r="E3606" s="208">
        <v>7976.19</v>
      </c>
    </row>
    <row r="3607" spans="1:5">
      <c r="A3607" s="206">
        <v>41209</v>
      </c>
      <c r="B3607" s="206" t="s">
        <v>4027</v>
      </c>
      <c r="C3607" s="206" t="s">
        <v>409</v>
      </c>
      <c r="D3607" s="206" t="s">
        <v>412</v>
      </c>
      <c r="E3607" s="208">
        <v>1782.7</v>
      </c>
    </row>
    <row r="3608" spans="1:5">
      <c r="A3608" s="206">
        <v>41216</v>
      </c>
      <c r="B3608" s="206" t="s">
        <v>4028</v>
      </c>
      <c r="C3608" s="206" t="s">
        <v>409</v>
      </c>
      <c r="D3608" s="206" t="s">
        <v>412</v>
      </c>
      <c r="E3608" s="208">
        <v>3339.23</v>
      </c>
    </row>
    <row r="3609" spans="1:5">
      <c r="A3609" s="206">
        <v>41217</v>
      </c>
      <c r="B3609" s="206" t="s">
        <v>4029</v>
      </c>
      <c r="C3609" s="206" t="s">
        <v>409</v>
      </c>
      <c r="D3609" s="206" t="s">
        <v>412</v>
      </c>
      <c r="E3609" s="208">
        <v>5353.97</v>
      </c>
    </row>
    <row r="3610" spans="1:5">
      <c r="A3610" s="206">
        <v>41218</v>
      </c>
      <c r="B3610" s="206" t="s">
        <v>4030</v>
      </c>
      <c r="C3610" s="206" t="s">
        <v>409</v>
      </c>
      <c r="D3610" s="206" t="s">
        <v>412</v>
      </c>
      <c r="E3610" s="208">
        <v>7179.83</v>
      </c>
    </row>
    <row r="3611" spans="1:5">
      <c r="A3611" s="206">
        <v>41214</v>
      </c>
      <c r="B3611" s="206" t="s">
        <v>4031</v>
      </c>
      <c r="C3611" s="206" t="s">
        <v>409</v>
      </c>
      <c r="D3611" s="206" t="s">
        <v>412</v>
      </c>
      <c r="E3611" s="208">
        <v>1513.85</v>
      </c>
    </row>
    <row r="3612" spans="1:5">
      <c r="A3612" s="206">
        <v>41215</v>
      </c>
      <c r="B3612" s="206" t="s">
        <v>4032</v>
      </c>
      <c r="C3612" s="206" t="s">
        <v>409</v>
      </c>
      <c r="D3612" s="206" t="s">
        <v>412</v>
      </c>
      <c r="E3612" s="208">
        <v>2279.31</v>
      </c>
    </row>
    <row r="3613" spans="1:5">
      <c r="A3613" s="206">
        <v>41221</v>
      </c>
      <c r="B3613" s="206" t="s">
        <v>4033</v>
      </c>
      <c r="C3613" s="206" t="s">
        <v>409</v>
      </c>
      <c r="D3613" s="206" t="s">
        <v>412</v>
      </c>
      <c r="E3613" s="208">
        <v>6599.79</v>
      </c>
    </row>
    <row r="3614" spans="1:5">
      <c r="A3614" s="206">
        <v>41222</v>
      </c>
      <c r="B3614" s="206" t="s">
        <v>4034</v>
      </c>
      <c r="C3614" s="206" t="s">
        <v>409</v>
      </c>
      <c r="D3614" s="206" t="s">
        <v>412</v>
      </c>
      <c r="E3614" s="208">
        <v>9444.3700000000008</v>
      </c>
    </row>
    <row r="3615" spans="1:5">
      <c r="A3615" s="206">
        <v>41195</v>
      </c>
      <c r="B3615" s="206" t="s">
        <v>4035</v>
      </c>
      <c r="C3615" s="206" t="s">
        <v>409</v>
      </c>
      <c r="D3615" s="206" t="s">
        <v>412</v>
      </c>
      <c r="E3615" s="207">
        <v>485.41</v>
      </c>
    </row>
    <row r="3616" spans="1:5">
      <c r="A3616" s="206">
        <v>41198</v>
      </c>
      <c r="B3616" s="206" t="s">
        <v>4036</v>
      </c>
      <c r="C3616" s="206" t="s">
        <v>409</v>
      </c>
      <c r="D3616" s="206" t="s">
        <v>412</v>
      </c>
      <c r="E3616" s="208">
        <v>1896.88</v>
      </c>
    </row>
    <row r="3617" spans="1:5">
      <c r="A3617" s="206">
        <v>41196</v>
      </c>
      <c r="B3617" s="206" t="s">
        <v>4037</v>
      </c>
      <c r="C3617" s="206" t="s">
        <v>409</v>
      </c>
      <c r="D3617" s="206" t="s">
        <v>412</v>
      </c>
      <c r="E3617" s="207">
        <v>601.70000000000005</v>
      </c>
    </row>
    <row r="3618" spans="1:5">
      <c r="A3618" s="206">
        <v>5033</v>
      </c>
      <c r="B3618" s="206" t="s">
        <v>4038</v>
      </c>
      <c r="C3618" s="206" t="s">
        <v>409</v>
      </c>
      <c r="D3618" s="206" t="s">
        <v>412</v>
      </c>
      <c r="E3618" s="207">
        <v>790</v>
      </c>
    </row>
    <row r="3619" spans="1:5">
      <c r="A3619" s="206">
        <v>41197</v>
      </c>
      <c r="B3619" s="206" t="s">
        <v>4039</v>
      </c>
      <c r="C3619" s="206" t="s">
        <v>409</v>
      </c>
      <c r="D3619" s="206" t="s">
        <v>412</v>
      </c>
      <c r="E3619" s="208">
        <v>1173.44</v>
      </c>
    </row>
    <row r="3620" spans="1:5">
      <c r="A3620" s="206">
        <v>12388</v>
      </c>
      <c r="B3620" s="206" t="s">
        <v>4040</v>
      </c>
      <c r="C3620" s="206" t="s">
        <v>409</v>
      </c>
      <c r="D3620" s="206" t="s">
        <v>412</v>
      </c>
      <c r="E3620" s="207">
        <v>295.85000000000002</v>
      </c>
    </row>
    <row r="3621" spans="1:5">
      <c r="A3621" s="206">
        <v>2731</v>
      </c>
      <c r="B3621" s="206" t="s">
        <v>4041</v>
      </c>
      <c r="C3621" s="206" t="s">
        <v>456</v>
      </c>
      <c r="D3621" s="206" t="s">
        <v>410</v>
      </c>
      <c r="E3621" s="207">
        <v>133.13999999999999</v>
      </c>
    </row>
    <row r="3622" spans="1:5">
      <c r="A3622" s="206">
        <v>41457</v>
      </c>
      <c r="B3622" s="206" t="s">
        <v>4042</v>
      </c>
      <c r="C3622" s="206" t="s">
        <v>409</v>
      </c>
      <c r="D3622" s="206" t="s">
        <v>410</v>
      </c>
      <c r="E3622" s="208">
        <v>1739.42</v>
      </c>
    </row>
    <row r="3623" spans="1:5">
      <c r="A3623" s="206">
        <v>41458</v>
      </c>
      <c r="B3623" s="206" t="s">
        <v>4043</v>
      </c>
      <c r="C3623" s="206" t="s">
        <v>409</v>
      </c>
      <c r="D3623" s="206" t="s">
        <v>410</v>
      </c>
      <c r="E3623" s="208">
        <v>2428.3200000000002</v>
      </c>
    </row>
    <row r="3624" spans="1:5">
      <c r="A3624" s="206">
        <v>41459</v>
      </c>
      <c r="B3624" s="206" t="s">
        <v>4044</v>
      </c>
      <c r="C3624" s="206" t="s">
        <v>409</v>
      </c>
      <c r="D3624" s="206" t="s">
        <v>410</v>
      </c>
      <c r="E3624" s="208">
        <v>3387.32</v>
      </c>
    </row>
    <row r="3625" spans="1:5">
      <c r="A3625" s="206">
        <v>41461</v>
      </c>
      <c r="B3625" s="206" t="s">
        <v>4045</v>
      </c>
      <c r="C3625" s="206" t="s">
        <v>409</v>
      </c>
      <c r="D3625" s="206" t="s">
        <v>410</v>
      </c>
      <c r="E3625" s="208">
        <v>4618.4399999999996</v>
      </c>
    </row>
    <row r="3626" spans="1:5">
      <c r="A3626" s="206">
        <v>44537</v>
      </c>
      <c r="B3626" s="206" t="s">
        <v>4046</v>
      </c>
      <c r="C3626" s="206" t="s">
        <v>1475</v>
      </c>
      <c r="D3626" s="206" t="s">
        <v>410</v>
      </c>
      <c r="E3626" s="207">
        <v>394.97</v>
      </c>
    </row>
    <row r="3627" spans="1:5">
      <c r="A3627" s="206">
        <v>11844</v>
      </c>
      <c r="B3627" s="206" t="s">
        <v>4047</v>
      </c>
      <c r="C3627" s="206" t="s">
        <v>456</v>
      </c>
      <c r="D3627" s="206" t="s">
        <v>410</v>
      </c>
      <c r="E3627" s="207">
        <v>47.03</v>
      </c>
    </row>
    <row r="3628" spans="1:5">
      <c r="A3628" s="206">
        <v>4465</v>
      </c>
      <c r="B3628" s="206" t="s">
        <v>4048</v>
      </c>
      <c r="C3628" s="206" t="s">
        <v>456</v>
      </c>
      <c r="D3628" s="206" t="s">
        <v>410</v>
      </c>
      <c r="E3628" s="207">
        <v>39.08</v>
      </c>
    </row>
    <row r="3629" spans="1:5">
      <c r="A3629" s="206">
        <v>35273</v>
      </c>
      <c r="B3629" s="206" t="s">
        <v>4049</v>
      </c>
      <c r="C3629" s="206" t="s">
        <v>456</v>
      </c>
      <c r="D3629" s="206" t="s">
        <v>410</v>
      </c>
      <c r="E3629" s="207">
        <v>46.87</v>
      </c>
    </row>
    <row r="3630" spans="1:5">
      <c r="A3630" s="206">
        <v>4470</v>
      </c>
      <c r="B3630" s="206" t="s">
        <v>4050</v>
      </c>
      <c r="C3630" s="206" t="s">
        <v>456</v>
      </c>
      <c r="D3630" s="206" t="s">
        <v>410</v>
      </c>
      <c r="E3630" s="207">
        <v>108.17</v>
      </c>
    </row>
    <row r="3631" spans="1:5">
      <c r="A3631" s="206">
        <v>20208</v>
      </c>
      <c r="B3631" s="206" t="s">
        <v>4051</v>
      </c>
      <c r="C3631" s="206" t="s">
        <v>456</v>
      </c>
      <c r="D3631" s="206" t="s">
        <v>410</v>
      </c>
      <c r="E3631" s="207">
        <v>97.35</v>
      </c>
    </row>
    <row r="3632" spans="1:5">
      <c r="A3632" s="206">
        <v>20204</v>
      </c>
      <c r="B3632" s="206" t="s">
        <v>4052</v>
      </c>
      <c r="C3632" s="206" t="s">
        <v>456</v>
      </c>
      <c r="D3632" s="206" t="s">
        <v>410</v>
      </c>
      <c r="E3632" s="207">
        <v>72.11</v>
      </c>
    </row>
    <row r="3633" spans="1:5">
      <c r="A3633" s="206">
        <v>4437</v>
      </c>
      <c r="B3633" s="206" t="s">
        <v>4053</v>
      </c>
      <c r="C3633" s="206" t="s">
        <v>456</v>
      </c>
      <c r="D3633" s="206" t="s">
        <v>410</v>
      </c>
      <c r="E3633" s="207">
        <v>81.13</v>
      </c>
    </row>
    <row r="3634" spans="1:5">
      <c r="A3634" s="206">
        <v>14580</v>
      </c>
      <c r="B3634" s="206" t="s">
        <v>4054</v>
      </c>
      <c r="C3634" s="206" t="s">
        <v>456</v>
      </c>
      <c r="D3634" s="206" t="s">
        <v>410</v>
      </c>
      <c r="E3634" s="207">
        <v>81.13</v>
      </c>
    </row>
    <row r="3635" spans="1:5">
      <c r="A3635" s="206">
        <v>40304</v>
      </c>
      <c r="B3635" s="206" t="s">
        <v>4055</v>
      </c>
      <c r="C3635" s="206" t="s">
        <v>460</v>
      </c>
      <c r="D3635" s="206" t="s">
        <v>410</v>
      </c>
      <c r="E3635" s="207">
        <v>31.33</v>
      </c>
    </row>
    <row r="3636" spans="1:5">
      <c r="A3636" s="206">
        <v>5065</v>
      </c>
      <c r="B3636" s="206" t="s">
        <v>4056</v>
      </c>
      <c r="C3636" s="206" t="s">
        <v>460</v>
      </c>
      <c r="D3636" s="206" t="s">
        <v>410</v>
      </c>
      <c r="E3636" s="207">
        <v>48.28</v>
      </c>
    </row>
    <row r="3637" spans="1:5">
      <c r="A3637" s="206">
        <v>5072</v>
      </c>
      <c r="B3637" s="206" t="s">
        <v>4057</v>
      </c>
      <c r="C3637" s="206" t="s">
        <v>460</v>
      </c>
      <c r="D3637" s="206" t="s">
        <v>410</v>
      </c>
      <c r="E3637" s="207">
        <v>44.66</v>
      </c>
    </row>
    <row r="3638" spans="1:5">
      <c r="A3638" s="206">
        <v>5066</v>
      </c>
      <c r="B3638" s="206" t="s">
        <v>4058</v>
      </c>
      <c r="C3638" s="206" t="s">
        <v>460</v>
      </c>
      <c r="D3638" s="206" t="s">
        <v>410</v>
      </c>
      <c r="E3638" s="207">
        <v>33.44</v>
      </c>
    </row>
    <row r="3639" spans="1:5">
      <c r="A3639" s="206">
        <v>5063</v>
      </c>
      <c r="B3639" s="206" t="s">
        <v>4059</v>
      </c>
      <c r="C3639" s="206" t="s">
        <v>460</v>
      </c>
      <c r="D3639" s="206" t="s">
        <v>410</v>
      </c>
      <c r="E3639" s="207">
        <v>30.28</v>
      </c>
    </row>
    <row r="3640" spans="1:5">
      <c r="A3640" s="206">
        <v>20247</v>
      </c>
      <c r="B3640" s="206" t="s">
        <v>4060</v>
      </c>
      <c r="C3640" s="206" t="s">
        <v>460</v>
      </c>
      <c r="D3640" s="206" t="s">
        <v>410</v>
      </c>
      <c r="E3640" s="207">
        <v>28.1</v>
      </c>
    </row>
    <row r="3641" spans="1:5">
      <c r="A3641" s="206">
        <v>5074</v>
      </c>
      <c r="B3641" s="206" t="s">
        <v>4061</v>
      </c>
      <c r="C3641" s="206" t="s">
        <v>460</v>
      </c>
      <c r="D3641" s="206" t="s">
        <v>410</v>
      </c>
      <c r="E3641" s="207">
        <v>28.44</v>
      </c>
    </row>
    <row r="3642" spans="1:5">
      <c r="A3642" s="206">
        <v>5067</v>
      </c>
      <c r="B3642" s="206" t="s">
        <v>4062</v>
      </c>
      <c r="C3642" s="206" t="s">
        <v>460</v>
      </c>
      <c r="D3642" s="206" t="s">
        <v>410</v>
      </c>
      <c r="E3642" s="207">
        <v>27.05</v>
      </c>
    </row>
    <row r="3643" spans="1:5">
      <c r="A3643" s="206">
        <v>5078</v>
      </c>
      <c r="B3643" s="206" t="s">
        <v>4063</v>
      </c>
      <c r="C3643" s="206" t="s">
        <v>460</v>
      </c>
      <c r="D3643" s="206" t="s">
        <v>410</v>
      </c>
      <c r="E3643" s="207">
        <v>26.74</v>
      </c>
    </row>
    <row r="3644" spans="1:5">
      <c r="A3644" s="206">
        <v>5068</v>
      </c>
      <c r="B3644" s="206" t="s">
        <v>4064</v>
      </c>
      <c r="C3644" s="206" t="s">
        <v>460</v>
      </c>
      <c r="D3644" s="206" t="s">
        <v>410</v>
      </c>
      <c r="E3644" s="207">
        <v>25.38</v>
      </c>
    </row>
    <row r="3645" spans="1:5">
      <c r="A3645" s="206">
        <v>5073</v>
      </c>
      <c r="B3645" s="206" t="s">
        <v>4065</v>
      </c>
      <c r="C3645" s="206" t="s">
        <v>460</v>
      </c>
      <c r="D3645" s="206" t="s">
        <v>410</v>
      </c>
      <c r="E3645" s="207">
        <v>25.87</v>
      </c>
    </row>
    <row r="3646" spans="1:5">
      <c r="A3646" s="206">
        <v>5069</v>
      </c>
      <c r="B3646" s="206" t="s">
        <v>4066</v>
      </c>
      <c r="C3646" s="206" t="s">
        <v>460</v>
      </c>
      <c r="D3646" s="206" t="s">
        <v>410</v>
      </c>
      <c r="E3646" s="207">
        <v>25.87</v>
      </c>
    </row>
    <row r="3647" spans="1:5">
      <c r="A3647" s="206">
        <v>5070</v>
      </c>
      <c r="B3647" s="206" t="s">
        <v>4067</v>
      </c>
      <c r="C3647" s="206" t="s">
        <v>460</v>
      </c>
      <c r="D3647" s="206" t="s">
        <v>410</v>
      </c>
      <c r="E3647" s="207">
        <v>26.15</v>
      </c>
    </row>
    <row r="3648" spans="1:5">
      <c r="A3648" s="206">
        <v>5071</v>
      </c>
      <c r="B3648" s="206" t="s">
        <v>4068</v>
      </c>
      <c r="C3648" s="206" t="s">
        <v>460</v>
      </c>
      <c r="D3648" s="206" t="s">
        <v>410</v>
      </c>
      <c r="E3648" s="207">
        <v>25.38</v>
      </c>
    </row>
    <row r="3649" spans="1:5">
      <c r="A3649" s="206">
        <v>5061</v>
      </c>
      <c r="B3649" s="206" t="s">
        <v>4069</v>
      </c>
      <c r="C3649" s="206" t="s">
        <v>460</v>
      </c>
      <c r="D3649" s="206" t="s">
        <v>417</v>
      </c>
      <c r="E3649" s="207">
        <v>24.95</v>
      </c>
    </row>
    <row r="3650" spans="1:5">
      <c r="A3650" s="206">
        <v>5075</v>
      </c>
      <c r="B3650" s="206" t="s">
        <v>4070</v>
      </c>
      <c r="C3650" s="206" t="s">
        <v>460</v>
      </c>
      <c r="D3650" s="206" t="s">
        <v>410</v>
      </c>
      <c r="E3650" s="207">
        <v>25.38</v>
      </c>
    </row>
    <row r="3651" spans="1:5">
      <c r="A3651" s="206">
        <v>39027</v>
      </c>
      <c r="B3651" s="206" t="s">
        <v>4071</v>
      </c>
      <c r="C3651" s="206" t="s">
        <v>460</v>
      </c>
      <c r="D3651" s="206" t="s">
        <v>410</v>
      </c>
      <c r="E3651" s="207">
        <v>25.36</v>
      </c>
    </row>
    <row r="3652" spans="1:5">
      <c r="A3652" s="206">
        <v>5062</v>
      </c>
      <c r="B3652" s="206" t="s">
        <v>4072</v>
      </c>
      <c r="C3652" s="206" t="s">
        <v>460</v>
      </c>
      <c r="D3652" s="206" t="s">
        <v>410</v>
      </c>
      <c r="E3652" s="207">
        <v>25.72</v>
      </c>
    </row>
    <row r="3653" spans="1:5">
      <c r="A3653" s="206">
        <v>40568</v>
      </c>
      <c r="B3653" s="206" t="s">
        <v>4073</v>
      </c>
      <c r="C3653" s="206" t="s">
        <v>460</v>
      </c>
      <c r="D3653" s="206" t="s">
        <v>410</v>
      </c>
      <c r="E3653" s="207">
        <v>25.57</v>
      </c>
    </row>
    <row r="3654" spans="1:5">
      <c r="A3654" s="206">
        <v>39026</v>
      </c>
      <c r="B3654" s="206" t="s">
        <v>4074</v>
      </c>
      <c r="C3654" s="206" t="s">
        <v>460</v>
      </c>
      <c r="D3654" s="206" t="s">
        <v>410</v>
      </c>
      <c r="E3654" s="207">
        <v>28.54</v>
      </c>
    </row>
    <row r="3655" spans="1:5">
      <c r="A3655" s="206">
        <v>42431</v>
      </c>
      <c r="B3655" s="206" t="s">
        <v>4075</v>
      </c>
      <c r="C3655" s="206" t="s">
        <v>409</v>
      </c>
      <c r="D3655" s="206" t="s">
        <v>412</v>
      </c>
      <c r="E3655" s="208">
        <v>3957.85</v>
      </c>
    </row>
    <row r="3656" spans="1:5">
      <c r="A3656" s="206">
        <v>44074</v>
      </c>
      <c r="B3656" s="206" t="s">
        <v>4076</v>
      </c>
      <c r="C3656" s="206" t="s">
        <v>462</v>
      </c>
      <c r="D3656" s="206" t="s">
        <v>410</v>
      </c>
      <c r="E3656" s="207">
        <v>630.88</v>
      </c>
    </row>
    <row r="3657" spans="1:5">
      <c r="A3657" s="206">
        <v>44072</v>
      </c>
      <c r="B3657" s="206" t="s">
        <v>4077</v>
      </c>
      <c r="C3657" s="206" t="s">
        <v>462</v>
      </c>
      <c r="D3657" s="206" t="s">
        <v>410</v>
      </c>
      <c r="E3657" s="207">
        <v>116.46</v>
      </c>
    </row>
    <row r="3658" spans="1:5">
      <c r="A3658" s="206">
        <v>511</v>
      </c>
      <c r="B3658" s="206" t="s">
        <v>4078</v>
      </c>
      <c r="C3658" s="206" t="s">
        <v>462</v>
      </c>
      <c r="D3658" s="206" t="s">
        <v>417</v>
      </c>
      <c r="E3658" s="207">
        <v>31.98</v>
      </c>
    </row>
    <row r="3659" spans="1:5">
      <c r="A3659" s="206">
        <v>37540</v>
      </c>
      <c r="B3659" s="206" t="s">
        <v>4079</v>
      </c>
      <c r="C3659" s="206" t="s">
        <v>409</v>
      </c>
      <c r="D3659" s="206" t="s">
        <v>410</v>
      </c>
      <c r="E3659" s="208">
        <v>101298.55</v>
      </c>
    </row>
    <row r="3660" spans="1:5">
      <c r="A3660" s="206">
        <v>37548</v>
      </c>
      <c r="B3660" s="206" t="s">
        <v>4080</v>
      </c>
      <c r="C3660" s="206" t="s">
        <v>409</v>
      </c>
      <c r="D3660" s="206" t="s">
        <v>410</v>
      </c>
      <c r="E3660" s="208">
        <v>134270.72</v>
      </c>
    </row>
    <row r="3661" spans="1:5">
      <c r="A3661" s="206">
        <v>39828</v>
      </c>
      <c r="B3661" s="206" t="s">
        <v>4081</v>
      </c>
      <c r="C3661" s="206" t="s">
        <v>409</v>
      </c>
      <c r="D3661" s="206" t="s">
        <v>410</v>
      </c>
      <c r="E3661" s="207">
        <v>805.49</v>
      </c>
    </row>
    <row r="3662" spans="1:5">
      <c r="A3662" s="206">
        <v>12273</v>
      </c>
      <c r="B3662" s="206" t="s">
        <v>4082</v>
      </c>
      <c r="C3662" s="206" t="s">
        <v>409</v>
      </c>
      <c r="D3662" s="206" t="s">
        <v>412</v>
      </c>
      <c r="E3662" s="207">
        <v>113.69</v>
      </c>
    </row>
    <row r="3663" spans="1:5">
      <c r="A3663" s="206">
        <v>38392</v>
      </c>
      <c r="B3663" s="206" t="s">
        <v>4083</v>
      </c>
      <c r="C3663" s="206" t="s">
        <v>409</v>
      </c>
      <c r="D3663" s="206" t="s">
        <v>410</v>
      </c>
      <c r="E3663" s="207">
        <v>74.97</v>
      </c>
    </row>
    <row r="3664" spans="1:5">
      <c r="A3664" s="206">
        <v>11735</v>
      </c>
      <c r="B3664" s="206" t="s">
        <v>4084</v>
      </c>
      <c r="C3664" s="206" t="s">
        <v>409</v>
      </c>
      <c r="D3664" s="206" t="s">
        <v>410</v>
      </c>
      <c r="E3664" s="207">
        <v>8.82</v>
      </c>
    </row>
    <row r="3665" spans="1:5">
      <c r="A3665" s="206">
        <v>11737</v>
      </c>
      <c r="B3665" s="206" t="s">
        <v>4085</v>
      </c>
      <c r="C3665" s="206" t="s">
        <v>409</v>
      </c>
      <c r="D3665" s="206" t="s">
        <v>410</v>
      </c>
      <c r="E3665" s="207">
        <v>12.51</v>
      </c>
    </row>
    <row r="3666" spans="1:5">
      <c r="A3666" s="206">
        <v>11738</v>
      </c>
      <c r="B3666" s="206" t="s">
        <v>4086</v>
      </c>
      <c r="C3666" s="206" t="s">
        <v>409</v>
      </c>
      <c r="D3666" s="206" t="s">
        <v>410</v>
      </c>
      <c r="E3666" s="207">
        <v>15.77</v>
      </c>
    </row>
    <row r="3667" spans="1:5">
      <c r="A3667" s="206">
        <v>36143</v>
      </c>
      <c r="B3667" s="206" t="s">
        <v>4087</v>
      </c>
      <c r="C3667" s="206" t="s">
        <v>409</v>
      </c>
      <c r="D3667" s="206" t="s">
        <v>410</v>
      </c>
      <c r="E3667" s="207">
        <v>32.590000000000003</v>
      </c>
    </row>
    <row r="3668" spans="1:5">
      <c r="A3668" s="206">
        <v>36142</v>
      </c>
      <c r="B3668" s="206" t="s">
        <v>4088</v>
      </c>
      <c r="C3668" s="206" t="s">
        <v>409</v>
      </c>
      <c r="D3668" s="206" t="s">
        <v>410</v>
      </c>
      <c r="E3668" s="207">
        <v>2.38</v>
      </c>
    </row>
    <row r="3669" spans="1:5">
      <c r="A3669" s="206">
        <v>36146</v>
      </c>
      <c r="B3669" s="206" t="s">
        <v>4089</v>
      </c>
      <c r="C3669" s="206" t="s">
        <v>409</v>
      </c>
      <c r="D3669" s="206" t="s">
        <v>410</v>
      </c>
      <c r="E3669" s="207">
        <v>270.3</v>
      </c>
    </row>
    <row r="3670" spans="1:5">
      <c r="A3670" s="206">
        <v>39015</v>
      </c>
      <c r="B3670" s="206" t="s">
        <v>4090</v>
      </c>
      <c r="C3670" s="206" t="s">
        <v>409</v>
      </c>
      <c r="D3670" s="206" t="s">
        <v>412</v>
      </c>
      <c r="E3670" s="207">
        <v>0.97</v>
      </c>
    </row>
    <row r="3671" spans="1:5">
      <c r="A3671" s="206">
        <v>38377</v>
      </c>
      <c r="B3671" s="206" t="s">
        <v>4091</v>
      </c>
      <c r="C3671" s="206" t="s">
        <v>409</v>
      </c>
      <c r="D3671" s="206" t="s">
        <v>410</v>
      </c>
      <c r="E3671" s="207">
        <v>48.25</v>
      </c>
    </row>
    <row r="3672" spans="1:5">
      <c r="A3672" s="206">
        <v>38376</v>
      </c>
      <c r="B3672" s="206" t="s">
        <v>4092</v>
      </c>
      <c r="C3672" s="206" t="s">
        <v>409</v>
      </c>
      <c r="D3672" s="206" t="s">
        <v>410</v>
      </c>
      <c r="E3672" s="207">
        <v>55.01</v>
      </c>
    </row>
    <row r="3673" spans="1:5">
      <c r="A3673" s="206">
        <v>38116</v>
      </c>
      <c r="B3673" s="206" t="s">
        <v>4093</v>
      </c>
      <c r="C3673" s="206" t="s">
        <v>409</v>
      </c>
      <c r="D3673" s="206" t="s">
        <v>410</v>
      </c>
      <c r="E3673" s="207">
        <v>5.38</v>
      </c>
    </row>
    <row r="3674" spans="1:5">
      <c r="A3674" s="206">
        <v>38066</v>
      </c>
      <c r="B3674" s="206" t="s">
        <v>4094</v>
      </c>
      <c r="C3674" s="206" t="s">
        <v>409</v>
      </c>
      <c r="D3674" s="206" t="s">
        <v>410</v>
      </c>
      <c r="E3674" s="207">
        <v>8.8800000000000008</v>
      </c>
    </row>
    <row r="3675" spans="1:5">
      <c r="A3675" s="206">
        <v>38117</v>
      </c>
      <c r="B3675" s="206" t="s">
        <v>4095</v>
      </c>
      <c r="C3675" s="206" t="s">
        <v>409</v>
      </c>
      <c r="D3675" s="206" t="s">
        <v>410</v>
      </c>
      <c r="E3675" s="207">
        <v>9.16</v>
      </c>
    </row>
    <row r="3676" spans="1:5">
      <c r="A3676" s="206">
        <v>38067</v>
      </c>
      <c r="B3676" s="206" t="s">
        <v>4096</v>
      </c>
      <c r="C3676" s="206" t="s">
        <v>409</v>
      </c>
      <c r="D3676" s="206" t="s">
        <v>410</v>
      </c>
      <c r="E3676" s="207">
        <v>12.51</v>
      </c>
    </row>
    <row r="3677" spans="1:5">
      <c r="A3677" s="206">
        <v>11522</v>
      </c>
      <c r="B3677" s="206" t="s">
        <v>4097</v>
      </c>
      <c r="C3677" s="206" t="s">
        <v>409</v>
      </c>
      <c r="D3677" s="206" t="s">
        <v>410</v>
      </c>
      <c r="E3677" s="207">
        <v>14.34</v>
      </c>
    </row>
    <row r="3678" spans="1:5">
      <c r="A3678" s="206">
        <v>43600</v>
      </c>
      <c r="B3678" s="206" t="s">
        <v>4098</v>
      </c>
      <c r="C3678" s="206" t="s">
        <v>409</v>
      </c>
      <c r="D3678" s="206" t="s">
        <v>410</v>
      </c>
      <c r="E3678" s="207">
        <v>57.48</v>
      </c>
    </row>
    <row r="3679" spans="1:5">
      <c r="A3679" s="206">
        <v>5080</v>
      </c>
      <c r="B3679" s="206" t="s">
        <v>4099</v>
      </c>
      <c r="C3679" s="206" t="s">
        <v>409</v>
      </c>
      <c r="D3679" s="206" t="s">
        <v>410</v>
      </c>
      <c r="E3679" s="207">
        <v>22.41</v>
      </c>
    </row>
    <row r="3680" spans="1:5">
      <c r="A3680" s="206">
        <v>38168</v>
      </c>
      <c r="B3680" s="206" t="s">
        <v>4100</v>
      </c>
      <c r="C3680" s="206" t="s">
        <v>409</v>
      </c>
      <c r="D3680" s="206" t="s">
        <v>410</v>
      </c>
      <c r="E3680" s="207">
        <v>156.49</v>
      </c>
    </row>
    <row r="3681" spans="1:5">
      <c r="A3681" s="206">
        <v>43601</v>
      </c>
      <c r="B3681" s="206" t="s">
        <v>4101</v>
      </c>
      <c r="C3681" s="206" t="s">
        <v>409</v>
      </c>
      <c r="D3681" s="206" t="s">
        <v>410</v>
      </c>
      <c r="E3681" s="207">
        <v>78.239999999999995</v>
      </c>
    </row>
    <row r="3682" spans="1:5">
      <c r="A3682" s="206">
        <v>13393</v>
      </c>
      <c r="B3682" s="206" t="s">
        <v>4102</v>
      </c>
      <c r="C3682" s="206" t="s">
        <v>409</v>
      </c>
      <c r="D3682" s="206" t="s">
        <v>410</v>
      </c>
      <c r="E3682" s="207">
        <v>427.94</v>
      </c>
    </row>
    <row r="3683" spans="1:5">
      <c r="A3683" s="206">
        <v>13395</v>
      </c>
      <c r="B3683" s="206" t="s">
        <v>4103</v>
      </c>
      <c r="C3683" s="206" t="s">
        <v>409</v>
      </c>
      <c r="D3683" s="206" t="s">
        <v>410</v>
      </c>
      <c r="E3683" s="207">
        <v>599.72</v>
      </c>
    </row>
    <row r="3684" spans="1:5">
      <c r="A3684" s="206">
        <v>12039</v>
      </c>
      <c r="B3684" s="206" t="s">
        <v>4104</v>
      </c>
      <c r="C3684" s="206" t="s">
        <v>409</v>
      </c>
      <c r="D3684" s="206" t="s">
        <v>410</v>
      </c>
      <c r="E3684" s="207">
        <v>630.24</v>
      </c>
    </row>
    <row r="3685" spans="1:5">
      <c r="A3685" s="206">
        <v>13396</v>
      </c>
      <c r="B3685" s="206" t="s">
        <v>4105</v>
      </c>
      <c r="C3685" s="206" t="s">
        <v>409</v>
      </c>
      <c r="D3685" s="206" t="s">
        <v>410</v>
      </c>
      <c r="E3685" s="207">
        <v>885.13</v>
      </c>
    </row>
    <row r="3686" spans="1:5">
      <c r="A3686" s="206">
        <v>12041</v>
      </c>
      <c r="B3686" s="206" t="s">
        <v>4106</v>
      </c>
      <c r="C3686" s="206" t="s">
        <v>409</v>
      </c>
      <c r="D3686" s="206" t="s">
        <v>410</v>
      </c>
      <c r="E3686" s="207">
        <v>722.76</v>
      </c>
    </row>
    <row r="3687" spans="1:5">
      <c r="A3687" s="206">
        <v>12043</v>
      </c>
      <c r="B3687" s="206" t="s">
        <v>4107</v>
      </c>
      <c r="C3687" s="206" t="s">
        <v>409</v>
      </c>
      <c r="D3687" s="206" t="s">
        <v>410</v>
      </c>
      <c r="E3687" s="208">
        <v>1526</v>
      </c>
    </row>
    <row r="3688" spans="1:5">
      <c r="A3688" s="206">
        <v>39762</v>
      </c>
      <c r="B3688" s="206" t="s">
        <v>4108</v>
      </c>
      <c r="C3688" s="206" t="s">
        <v>409</v>
      </c>
      <c r="D3688" s="206" t="s">
        <v>410</v>
      </c>
      <c r="E3688" s="207">
        <v>726.42</v>
      </c>
    </row>
    <row r="3689" spans="1:5">
      <c r="A3689" s="206">
        <v>12042</v>
      </c>
      <c r="B3689" s="206" t="s">
        <v>4109</v>
      </c>
      <c r="C3689" s="206" t="s">
        <v>409</v>
      </c>
      <c r="D3689" s="206" t="s">
        <v>410</v>
      </c>
      <c r="E3689" s="208">
        <v>1060.54</v>
      </c>
    </row>
    <row r="3690" spans="1:5">
      <c r="A3690" s="206">
        <v>39763</v>
      </c>
      <c r="B3690" s="206" t="s">
        <v>4110</v>
      </c>
      <c r="C3690" s="206" t="s">
        <v>409</v>
      </c>
      <c r="D3690" s="206" t="s">
        <v>410</v>
      </c>
      <c r="E3690" s="208">
        <v>1241.23</v>
      </c>
    </row>
    <row r="3691" spans="1:5">
      <c r="A3691" s="206">
        <v>39760</v>
      </c>
      <c r="B3691" s="206" t="s">
        <v>4111</v>
      </c>
      <c r="C3691" s="206" t="s">
        <v>409</v>
      </c>
      <c r="D3691" s="206" t="s">
        <v>410</v>
      </c>
      <c r="E3691" s="208">
        <v>1237.1500000000001</v>
      </c>
    </row>
    <row r="3692" spans="1:5">
      <c r="A3692" s="206">
        <v>39756</v>
      </c>
      <c r="B3692" s="206" t="s">
        <v>4112</v>
      </c>
      <c r="C3692" s="206" t="s">
        <v>409</v>
      </c>
      <c r="D3692" s="206" t="s">
        <v>410</v>
      </c>
      <c r="E3692" s="207">
        <v>444.21</v>
      </c>
    </row>
    <row r="3693" spans="1:5">
      <c r="A3693" s="206">
        <v>12038</v>
      </c>
      <c r="B3693" s="206" t="s">
        <v>4113</v>
      </c>
      <c r="C3693" s="206" t="s">
        <v>409</v>
      </c>
      <c r="D3693" s="206" t="s">
        <v>410</v>
      </c>
      <c r="E3693" s="207">
        <v>555.04999999999995</v>
      </c>
    </row>
    <row r="3694" spans="1:5">
      <c r="A3694" s="206">
        <v>39757</v>
      </c>
      <c r="B3694" s="206" t="s">
        <v>4114</v>
      </c>
      <c r="C3694" s="206" t="s">
        <v>409</v>
      </c>
      <c r="D3694" s="206" t="s">
        <v>410</v>
      </c>
      <c r="E3694" s="207">
        <v>513.25</v>
      </c>
    </row>
    <row r="3695" spans="1:5">
      <c r="A3695" s="206">
        <v>39758</v>
      </c>
      <c r="B3695" s="206" t="s">
        <v>4115</v>
      </c>
      <c r="C3695" s="206" t="s">
        <v>409</v>
      </c>
      <c r="D3695" s="206" t="s">
        <v>410</v>
      </c>
      <c r="E3695" s="207">
        <v>747.99</v>
      </c>
    </row>
    <row r="3696" spans="1:5">
      <c r="A3696" s="206">
        <v>39759</v>
      </c>
      <c r="B3696" s="206" t="s">
        <v>4116</v>
      </c>
      <c r="C3696" s="206" t="s">
        <v>409</v>
      </c>
      <c r="D3696" s="206" t="s">
        <v>410</v>
      </c>
      <c r="E3696" s="207">
        <v>923.78</v>
      </c>
    </row>
    <row r="3697" spans="1:5">
      <c r="A3697" s="206">
        <v>39761</v>
      </c>
      <c r="B3697" s="206" t="s">
        <v>4117</v>
      </c>
      <c r="C3697" s="206" t="s">
        <v>409</v>
      </c>
      <c r="D3697" s="206" t="s">
        <v>410</v>
      </c>
      <c r="E3697" s="208">
        <v>1110.4100000000001</v>
      </c>
    </row>
    <row r="3698" spans="1:5">
      <c r="A3698" s="206">
        <v>39805</v>
      </c>
      <c r="B3698" s="206" t="s">
        <v>4118</v>
      </c>
      <c r="C3698" s="206" t="s">
        <v>409</v>
      </c>
      <c r="D3698" s="206" t="s">
        <v>410</v>
      </c>
      <c r="E3698" s="207">
        <v>166.15</v>
      </c>
    </row>
    <row r="3699" spans="1:5">
      <c r="A3699" s="206">
        <v>39806</v>
      </c>
      <c r="B3699" s="206" t="s">
        <v>4119</v>
      </c>
      <c r="C3699" s="206" t="s">
        <v>409</v>
      </c>
      <c r="D3699" s="206" t="s">
        <v>410</v>
      </c>
      <c r="E3699" s="207">
        <v>307.83</v>
      </c>
    </row>
    <row r="3700" spans="1:5">
      <c r="A3700" s="206">
        <v>39807</v>
      </c>
      <c r="B3700" s="206" t="s">
        <v>4120</v>
      </c>
      <c r="C3700" s="206" t="s">
        <v>409</v>
      </c>
      <c r="D3700" s="206" t="s">
        <v>410</v>
      </c>
      <c r="E3700" s="207">
        <v>667.15</v>
      </c>
    </row>
    <row r="3701" spans="1:5">
      <c r="A3701" s="206">
        <v>43100</v>
      </c>
      <c r="B3701" s="206" t="s">
        <v>4121</v>
      </c>
      <c r="C3701" s="206" t="s">
        <v>409</v>
      </c>
      <c r="D3701" s="206" t="s">
        <v>410</v>
      </c>
      <c r="E3701" s="207">
        <v>521.57000000000005</v>
      </c>
    </row>
    <row r="3702" spans="1:5">
      <c r="A3702" s="206">
        <v>39804</v>
      </c>
      <c r="B3702" s="206" t="s">
        <v>4122</v>
      </c>
      <c r="C3702" s="206" t="s">
        <v>409</v>
      </c>
      <c r="D3702" s="206" t="s">
        <v>410</v>
      </c>
      <c r="E3702" s="207">
        <v>97.56</v>
      </c>
    </row>
    <row r="3703" spans="1:5">
      <c r="A3703" s="206">
        <v>39796</v>
      </c>
      <c r="B3703" s="206" t="s">
        <v>4123</v>
      </c>
      <c r="C3703" s="206" t="s">
        <v>409</v>
      </c>
      <c r="D3703" s="206" t="s">
        <v>410</v>
      </c>
      <c r="E3703" s="207">
        <v>101.05</v>
      </c>
    </row>
    <row r="3704" spans="1:5">
      <c r="A3704" s="206">
        <v>39797</v>
      </c>
      <c r="B3704" s="206" t="s">
        <v>4124</v>
      </c>
      <c r="C3704" s="206" t="s">
        <v>409</v>
      </c>
      <c r="D3704" s="206" t="s">
        <v>417</v>
      </c>
      <c r="E3704" s="207">
        <v>158.63</v>
      </c>
    </row>
    <row r="3705" spans="1:5">
      <c r="A3705" s="206">
        <v>39798</v>
      </c>
      <c r="B3705" s="206" t="s">
        <v>4125</v>
      </c>
      <c r="C3705" s="206" t="s">
        <v>409</v>
      </c>
      <c r="D3705" s="206" t="s">
        <v>410</v>
      </c>
      <c r="E3705" s="207">
        <v>272.10000000000002</v>
      </c>
    </row>
    <row r="3706" spans="1:5">
      <c r="A3706" s="206">
        <v>39794</v>
      </c>
      <c r="B3706" s="206" t="s">
        <v>4126</v>
      </c>
      <c r="C3706" s="206" t="s">
        <v>409</v>
      </c>
      <c r="D3706" s="206" t="s">
        <v>410</v>
      </c>
      <c r="E3706" s="207">
        <v>42.89</v>
      </c>
    </row>
    <row r="3707" spans="1:5">
      <c r="A3707" s="206">
        <v>39795</v>
      </c>
      <c r="B3707" s="206" t="s">
        <v>4127</v>
      </c>
      <c r="C3707" s="206" t="s">
        <v>409</v>
      </c>
      <c r="D3707" s="206" t="s">
        <v>410</v>
      </c>
      <c r="E3707" s="207">
        <v>67.760000000000005</v>
      </c>
    </row>
    <row r="3708" spans="1:5">
      <c r="A3708" s="206">
        <v>39799</v>
      </c>
      <c r="B3708" s="206" t="s">
        <v>4128</v>
      </c>
      <c r="C3708" s="206" t="s">
        <v>409</v>
      </c>
      <c r="D3708" s="206" t="s">
        <v>410</v>
      </c>
      <c r="E3708" s="207">
        <v>50</v>
      </c>
    </row>
    <row r="3709" spans="1:5">
      <c r="A3709" s="206">
        <v>39801</v>
      </c>
      <c r="B3709" s="206" t="s">
        <v>4129</v>
      </c>
      <c r="C3709" s="206" t="s">
        <v>409</v>
      </c>
      <c r="D3709" s="206" t="s">
        <v>410</v>
      </c>
      <c r="E3709" s="207">
        <v>143.09</v>
      </c>
    </row>
    <row r="3710" spans="1:5">
      <c r="A3710" s="206">
        <v>39802</v>
      </c>
      <c r="B3710" s="206" t="s">
        <v>4130</v>
      </c>
      <c r="C3710" s="206" t="s">
        <v>409</v>
      </c>
      <c r="D3710" s="206" t="s">
        <v>410</v>
      </c>
      <c r="E3710" s="207">
        <v>209.75</v>
      </c>
    </row>
    <row r="3711" spans="1:5">
      <c r="A3711" s="206">
        <v>39803</v>
      </c>
      <c r="B3711" s="206" t="s">
        <v>4131</v>
      </c>
      <c r="C3711" s="206" t="s">
        <v>409</v>
      </c>
      <c r="D3711" s="206" t="s">
        <v>410</v>
      </c>
      <c r="E3711" s="207">
        <v>292.61</v>
      </c>
    </row>
    <row r="3712" spans="1:5">
      <c r="A3712" s="206">
        <v>39800</v>
      </c>
      <c r="B3712" s="206" t="s">
        <v>4132</v>
      </c>
      <c r="C3712" s="206" t="s">
        <v>409</v>
      </c>
      <c r="D3712" s="206" t="s">
        <v>410</v>
      </c>
      <c r="E3712" s="207">
        <v>85.17</v>
      </c>
    </row>
    <row r="3713" spans="1:5">
      <c r="A3713" s="206">
        <v>43837</v>
      </c>
      <c r="B3713" s="206" t="s">
        <v>4133</v>
      </c>
      <c r="C3713" s="206" t="s">
        <v>409</v>
      </c>
      <c r="D3713" s="206" t="s">
        <v>410</v>
      </c>
      <c r="E3713" s="208">
        <v>1086.44</v>
      </c>
    </row>
    <row r="3714" spans="1:5">
      <c r="A3714" s="206">
        <v>43836</v>
      </c>
      <c r="B3714" s="206" t="s">
        <v>4134</v>
      </c>
      <c r="C3714" s="206" t="s">
        <v>409</v>
      </c>
      <c r="D3714" s="206" t="s">
        <v>410</v>
      </c>
      <c r="E3714" s="208">
        <v>2210.7199999999998</v>
      </c>
    </row>
    <row r="3715" spans="1:5">
      <c r="A3715" s="206">
        <v>21059</v>
      </c>
      <c r="B3715" s="206" t="s">
        <v>4135</v>
      </c>
      <c r="C3715" s="206" t="s">
        <v>409</v>
      </c>
      <c r="D3715" s="206" t="s">
        <v>412</v>
      </c>
      <c r="E3715" s="207">
        <v>61.13</v>
      </c>
    </row>
    <row r="3716" spans="1:5">
      <c r="A3716" s="206">
        <v>11234</v>
      </c>
      <c r="B3716" s="206" t="s">
        <v>4136</v>
      </c>
      <c r="C3716" s="206" t="s">
        <v>409</v>
      </c>
      <c r="D3716" s="206" t="s">
        <v>412</v>
      </c>
      <c r="E3716" s="207">
        <v>92.14</v>
      </c>
    </row>
    <row r="3717" spans="1:5">
      <c r="A3717" s="206">
        <v>21060</v>
      </c>
      <c r="B3717" s="206" t="s">
        <v>4137</v>
      </c>
      <c r="C3717" s="206" t="s">
        <v>409</v>
      </c>
      <c r="D3717" s="206" t="s">
        <v>412</v>
      </c>
      <c r="E3717" s="207">
        <v>113.41</v>
      </c>
    </row>
    <row r="3718" spans="1:5">
      <c r="A3718" s="206">
        <v>21061</v>
      </c>
      <c r="B3718" s="206" t="s">
        <v>4138</v>
      </c>
      <c r="C3718" s="206" t="s">
        <v>409</v>
      </c>
      <c r="D3718" s="206" t="s">
        <v>412</v>
      </c>
      <c r="E3718" s="207">
        <v>141.76</v>
      </c>
    </row>
    <row r="3719" spans="1:5">
      <c r="A3719" s="206">
        <v>21062</v>
      </c>
      <c r="B3719" s="206" t="s">
        <v>4139</v>
      </c>
      <c r="C3719" s="206" t="s">
        <v>409</v>
      </c>
      <c r="D3719" s="206" t="s">
        <v>412</v>
      </c>
      <c r="E3719" s="207">
        <v>223.28</v>
      </c>
    </row>
    <row r="3720" spans="1:5">
      <c r="A3720" s="206">
        <v>11708</v>
      </c>
      <c r="B3720" s="206" t="s">
        <v>4140</v>
      </c>
      <c r="C3720" s="206" t="s">
        <v>409</v>
      </c>
      <c r="D3720" s="206" t="s">
        <v>412</v>
      </c>
      <c r="E3720" s="207">
        <v>24.36</v>
      </c>
    </row>
    <row r="3721" spans="1:5">
      <c r="A3721" s="206">
        <v>11709</v>
      </c>
      <c r="B3721" s="206" t="s">
        <v>4141</v>
      </c>
      <c r="C3721" s="206" t="s">
        <v>409</v>
      </c>
      <c r="D3721" s="206" t="s">
        <v>412</v>
      </c>
      <c r="E3721" s="207">
        <v>57.23</v>
      </c>
    </row>
    <row r="3722" spans="1:5">
      <c r="A3722" s="206">
        <v>11710</v>
      </c>
      <c r="B3722" s="206" t="s">
        <v>4142</v>
      </c>
      <c r="C3722" s="206" t="s">
        <v>409</v>
      </c>
      <c r="D3722" s="206" t="s">
        <v>412</v>
      </c>
      <c r="E3722" s="207">
        <v>131.57</v>
      </c>
    </row>
    <row r="3723" spans="1:5">
      <c r="A3723" s="206">
        <v>11707</v>
      </c>
      <c r="B3723" s="206" t="s">
        <v>4143</v>
      </c>
      <c r="C3723" s="206" t="s">
        <v>409</v>
      </c>
      <c r="D3723" s="206" t="s">
        <v>412</v>
      </c>
      <c r="E3723" s="207">
        <v>18.25</v>
      </c>
    </row>
    <row r="3724" spans="1:5">
      <c r="A3724" s="206">
        <v>5102</v>
      </c>
      <c r="B3724" s="206" t="s">
        <v>4144</v>
      </c>
      <c r="C3724" s="206" t="s">
        <v>409</v>
      </c>
      <c r="D3724" s="206" t="s">
        <v>410</v>
      </c>
      <c r="E3724" s="207">
        <v>12.4</v>
      </c>
    </row>
    <row r="3725" spans="1:5">
      <c r="A3725" s="206">
        <v>11739</v>
      </c>
      <c r="B3725" s="206" t="s">
        <v>4145</v>
      </c>
      <c r="C3725" s="206" t="s">
        <v>409</v>
      </c>
      <c r="D3725" s="206" t="s">
        <v>410</v>
      </c>
      <c r="E3725" s="207">
        <v>8.83</v>
      </c>
    </row>
    <row r="3726" spans="1:5">
      <c r="A3726" s="206">
        <v>11711</v>
      </c>
      <c r="B3726" s="206" t="s">
        <v>4146</v>
      </c>
      <c r="C3726" s="206" t="s">
        <v>409</v>
      </c>
      <c r="D3726" s="206" t="s">
        <v>410</v>
      </c>
      <c r="E3726" s="207">
        <v>10.33</v>
      </c>
    </row>
    <row r="3727" spans="1:5">
      <c r="A3727" s="206">
        <v>11741</v>
      </c>
      <c r="B3727" s="206" t="s">
        <v>4147</v>
      </c>
      <c r="C3727" s="206" t="s">
        <v>409</v>
      </c>
      <c r="D3727" s="206" t="s">
        <v>410</v>
      </c>
      <c r="E3727" s="207">
        <v>11.25</v>
      </c>
    </row>
    <row r="3728" spans="1:5">
      <c r="A3728" s="206">
        <v>11745</v>
      </c>
      <c r="B3728" s="206" t="s">
        <v>4148</v>
      </c>
      <c r="C3728" s="206" t="s">
        <v>409</v>
      </c>
      <c r="D3728" s="206" t="s">
        <v>410</v>
      </c>
      <c r="E3728" s="207">
        <v>14.82</v>
      </c>
    </row>
    <row r="3729" spans="1:5">
      <c r="A3729" s="206">
        <v>11743</v>
      </c>
      <c r="B3729" s="206" t="s">
        <v>4149</v>
      </c>
      <c r="C3729" s="206" t="s">
        <v>409</v>
      </c>
      <c r="D3729" s="206" t="s">
        <v>410</v>
      </c>
      <c r="E3729" s="207">
        <v>9.44</v>
      </c>
    </row>
    <row r="3730" spans="1:5">
      <c r="A3730" s="206">
        <v>40985</v>
      </c>
      <c r="B3730" s="206" t="s">
        <v>4150</v>
      </c>
      <c r="C3730" s="206" t="s">
        <v>562</v>
      </c>
      <c r="D3730" s="206" t="s">
        <v>410</v>
      </c>
      <c r="E3730" s="208">
        <v>1861.53</v>
      </c>
    </row>
    <row r="3731" spans="1:5">
      <c r="A3731" s="206">
        <v>44502</v>
      </c>
      <c r="B3731" s="206" t="s">
        <v>4151</v>
      </c>
      <c r="C3731" s="206" t="s">
        <v>560</v>
      </c>
      <c r="D3731" s="206" t="s">
        <v>410</v>
      </c>
      <c r="E3731" s="207">
        <v>10.55</v>
      </c>
    </row>
    <row r="3732" spans="1:5">
      <c r="A3732" s="206">
        <v>1088</v>
      </c>
      <c r="B3732" s="206" t="s">
        <v>4152</v>
      </c>
      <c r="C3732" s="206" t="s">
        <v>409</v>
      </c>
      <c r="D3732" s="206" t="s">
        <v>412</v>
      </c>
      <c r="E3732" s="207">
        <v>30.21</v>
      </c>
    </row>
    <row r="3733" spans="1:5">
      <c r="A3733" s="206">
        <v>1087</v>
      </c>
      <c r="B3733" s="206" t="s">
        <v>4153</v>
      </c>
      <c r="C3733" s="206" t="s">
        <v>409</v>
      </c>
      <c r="D3733" s="206" t="s">
        <v>412</v>
      </c>
      <c r="E3733" s="207">
        <v>37.729999999999997</v>
      </c>
    </row>
    <row r="3734" spans="1:5">
      <c r="A3734" s="206">
        <v>38777</v>
      </c>
      <c r="B3734" s="206" t="s">
        <v>4154</v>
      </c>
      <c r="C3734" s="206" t="s">
        <v>409</v>
      </c>
      <c r="D3734" s="206" t="s">
        <v>412</v>
      </c>
      <c r="E3734" s="207">
        <v>75.150000000000006</v>
      </c>
    </row>
    <row r="3735" spans="1:5">
      <c r="A3735" s="206">
        <v>1086</v>
      </c>
      <c r="B3735" s="206" t="s">
        <v>4155</v>
      </c>
      <c r="C3735" s="206" t="s">
        <v>409</v>
      </c>
      <c r="D3735" s="206" t="s">
        <v>412</v>
      </c>
      <c r="E3735" s="207">
        <v>39.659999999999997</v>
      </c>
    </row>
    <row r="3736" spans="1:5">
      <c r="A3736" s="206">
        <v>1079</v>
      </c>
      <c r="B3736" s="206" t="s">
        <v>4156</v>
      </c>
      <c r="C3736" s="206" t="s">
        <v>409</v>
      </c>
      <c r="D3736" s="206" t="s">
        <v>412</v>
      </c>
      <c r="E3736" s="207">
        <v>40.99</v>
      </c>
    </row>
    <row r="3737" spans="1:5">
      <c r="A3737" s="206">
        <v>39374</v>
      </c>
      <c r="B3737" s="206" t="s">
        <v>4157</v>
      </c>
      <c r="C3737" s="206" t="s">
        <v>409</v>
      </c>
      <c r="D3737" s="206" t="s">
        <v>417</v>
      </c>
      <c r="E3737" s="207">
        <v>157.44</v>
      </c>
    </row>
    <row r="3738" spans="1:5">
      <c r="A3738" s="206">
        <v>1082</v>
      </c>
      <c r="B3738" s="206" t="s">
        <v>4158</v>
      </c>
      <c r="C3738" s="206" t="s">
        <v>409</v>
      </c>
      <c r="D3738" s="206" t="s">
        <v>412</v>
      </c>
      <c r="E3738" s="207">
        <v>257.70999999999998</v>
      </c>
    </row>
    <row r="3739" spans="1:5">
      <c r="A3739" s="206">
        <v>12316</v>
      </c>
      <c r="B3739" s="206" t="s">
        <v>4159</v>
      </c>
      <c r="C3739" s="206" t="s">
        <v>409</v>
      </c>
      <c r="D3739" s="206" t="s">
        <v>412</v>
      </c>
      <c r="E3739" s="207">
        <v>118.12</v>
      </c>
    </row>
    <row r="3740" spans="1:5">
      <c r="A3740" s="206">
        <v>12317</v>
      </c>
      <c r="B3740" s="206" t="s">
        <v>4160</v>
      </c>
      <c r="C3740" s="206" t="s">
        <v>409</v>
      </c>
      <c r="D3740" s="206" t="s">
        <v>412</v>
      </c>
      <c r="E3740" s="207">
        <v>140.86000000000001</v>
      </c>
    </row>
    <row r="3741" spans="1:5">
      <c r="A3741" s="206">
        <v>12318</v>
      </c>
      <c r="B3741" s="206" t="s">
        <v>4161</v>
      </c>
      <c r="C3741" s="206" t="s">
        <v>409</v>
      </c>
      <c r="D3741" s="206" t="s">
        <v>412</v>
      </c>
      <c r="E3741" s="207">
        <v>162.27000000000001</v>
      </c>
    </row>
    <row r="3742" spans="1:5">
      <c r="A3742" s="206">
        <v>5104</v>
      </c>
      <c r="B3742" s="206" t="s">
        <v>4162</v>
      </c>
      <c r="C3742" s="206" t="s">
        <v>460</v>
      </c>
      <c r="D3742" s="206" t="s">
        <v>412</v>
      </c>
      <c r="E3742" s="207">
        <v>63.81</v>
      </c>
    </row>
    <row r="3743" spans="1:5">
      <c r="A3743" s="206">
        <v>44530</v>
      </c>
      <c r="B3743" s="206" t="s">
        <v>4163</v>
      </c>
      <c r="C3743" s="206" t="s">
        <v>409</v>
      </c>
      <c r="D3743" s="206" t="s">
        <v>410</v>
      </c>
      <c r="E3743" s="207">
        <v>100.21</v>
      </c>
    </row>
    <row r="3744" spans="1:5">
      <c r="A3744" s="206">
        <v>2710</v>
      </c>
      <c r="B3744" s="206" t="s">
        <v>4164</v>
      </c>
      <c r="C3744" s="206" t="s">
        <v>409</v>
      </c>
      <c r="D3744" s="206" t="s">
        <v>410</v>
      </c>
      <c r="E3744" s="207">
        <v>80.03</v>
      </c>
    </row>
    <row r="3745" spans="1:5">
      <c r="A3745" s="206">
        <v>14575</v>
      </c>
      <c r="B3745" s="206" t="s">
        <v>4165</v>
      </c>
      <c r="C3745" s="206" t="s">
        <v>409</v>
      </c>
      <c r="D3745" s="206" t="s">
        <v>412</v>
      </c>
      <c r="E3745" s="208">
        <v>5682927.1100000003</v>
      </c>
    </row>
    <row r="3746" spans="1:5">
      <c r="A3746" s="206">
        <v>20043</v>
      </c>
      <c r="B3746" s="206" t="s">
        <v>4166</v>
      </c>
      <c r="C3746" s="206" t="s">
        <v>409</v>
      </c>
      <c r="D3746" s="206" t="s">
        <v>410</v>
      </c>
      <c r="E3746" s="207">
        <v>10.02</v>
      </c>
    </row>
    <row r="3747" spans="1:5">
      <c r="A3747" s="206">
        <v>20044</v>
      </c>
      <c r="B3747" s="206" t="s">
        <v>4167</v>
      </c>
      <c r="C3747" s="206" t="s">
        <v>409</v>
      </c>
      <c r="D3747" s="206" t="s">
        <v>410</v>
      </c>
      <c r="E3747" s="207">
        <v>11.62</v>
      </c>
    </row>
    <row r="3748" spans="1:5">
      <c r="A3748" s="206">
        <v>20042</v>
      </c>
      <c r="B3748" s="206" t="s">
        <v>4168</v>
      </c>
      <c r="C3748" s="206" t="s">
        <v>409</v>
      </c>
      <c r="D3748" s="206" t="s">
        <v>410</v>
      </c>
      <c r="E3748" s="207">
        <v>8.6999999999999993</v>
      </c>
    </row>
    <row r="3749" spans="1:5">
      <c r="A3749" s="206">
        <v>20046</v>
      </c>
      <c r="B3749" s="206" t="s">
        <v>4169</v>
      </c>
      <c r="C3749" s="206" t="s">
        <v>409</v>
      </c>
      <c r="D3749" s="206" t="s">
        <v>410</v>
      </c>
      <c r="E3749" s="207">
        <v>20.58</v>
      </c>
    </row>
    <row r="3750" spans="1:5">
      <c r="A3750" s="206">
        <v>20047</v>
      </c>
      <c r="B3750" s="206" t="s">
        <v>4170</v>
      </c>
      <c r="C3750" s="206" t="s">
        <v>409</v>
      </c>
      <c r="D3750" s="206" t="s">
        <v>410</v>
      </c>
      <c r="E3750" s="207">
        <v>61.72</v>
      </c>
    </row>
    <row r="3751" spans="1:5">
      <c r="A3751" s="206">
        <v>20045</v>
      </c>
      <c r="B3751" s="206" t="s">
        <v>4171</v>
      </c>
      <c r="C3751" s="206" t="s">
        <v>409</v>
      </c>
      <c r="D3751" s="206" t="s">
        <v>410</v>
      </c>
      <c r="E3751" s="207">
        <v>10.41</v>
      </c>
    </row>
    <row r="3752" spans="1:5">
      <c r="A3752" s="206">
        <v>20972</v>
      </c>
      <c r="B3752" s="206" t="s">
        <v>4172</v>
      </c>
      <c r="C3752" s="206" t="s">
        <v>409</v>
      </c>
      <c r="D3752" s="206" t="s">
        <v>410</v>
      </c>
      <c r="E3752" s="207">
        <v>135.71</v>
      </c>
    </row>
    <row r="3753" spans="1:5">
      <c r="A3753" s="206">
        <v>11321</v>
      </c>
      <c r="B3753" s="206" t="s">
        <v>4173</v>
      </c>
      <c r="C3753" s="206" t="s">
        <v>409</v>
      </c>
      <c r="D3753" s="206" t="s">
        <v>412</v>
      </c>
      <c r="E3753" s="207">
        <v>27.15</v>
      </c>
    </row>
    <row r="3754" spans="1:5">
      <c r="A3754" s="206">
        <v>11323</v>
      </c>
      <c r="B3754" s="206" t="s">
        <v>4174</v>
      </c>
      <c r="C3754" s="206" t="s">
        <v>409</v>
      </c>
      <c r="D3754" s="206" t="s">
        <v>412</v>
      </c>
      <c r="E3754" s="207">
        <v>31.23</v>
      </c>
    </row>
    <row r="3755" spans="1:5">
      <c r="A3755" s="206">
        <v>20327</v>
      </c>
      <c r="B3755" s="206" t="s">
        <v>4175</v>
      </c>
      <c r="C3755" s="206" t="s">
        <v>409</v>
      </c>
      <c r="D3755" s="206" t="s">
        <v>412</v>
      </c>
      <c r="E3755" s="207">
        <v>17.72</v>
      </c>
    </row>
    <row r="3756" spans="1:5">
      <c r="A3756" s="206">
        <v>13390</v>
      </c>
      <c r="B3756" s="206" t="s">
        <v>4176</v>
      </c>
      <c r="C3756" s="206" t="s">
        <v>409</v>
      </c>
      <c r="D3756" s="206" t="s">
        <v>412</v>
      </c>
      <c r="E3756" s="207">
        <v>149.07</v>
      </c>
    </row>
    <row r="3757" spans="1:5">
      <c r="A3757" s="206">
        <v>6034</v>
      </c>
      <c r="B3757" s="206" t="s">
        <v>4177</v>
      </c>
      <c r="C3757" s="206" t="s">
        <v>409</v>
      </c>
      <c r="D3757" s="206" t="s">
        <v>410</v>
      </c>
      <c r="E3757" s="207">
        <v>11.11</v>
      </c>
    </row>
    <row r="3758" spans="1:5">
      <c r="A3758" s="206">
        <v>6036</v>
      </c>
      <c r="B3758" s="206" t="s">
        <v>4178</v>
      </c>
      <c r="C3758" s="206" t="s">
        <v>409</v>
      </c>
      <c r="D3758" s="206" t="s">
        <v>410</v>
      </c>
      <c r="E3758" s="207">
        <v>15.14</v>
      </c>
    </row>
    <row r="3759" spans="1:5">
      <c r="A3759" s="206">
        <v>6031</v>
      </c>
      <c r="B3759" s="206" t="s">
        <v>4179</v>
      </c>
      <c r="C3759" s="206" t="s">
        <v>409</v>
      </c>
      <c r="D3759" s="206" t="s">
        <v>417</v>
      </c>
      <c r="E3759" s="207">
        <v>17.79</v>
      </c>
    </row>
    <row r="3760" spans="1:5">
      <c r="A3760" s="206">
        <v>6029</v>
      </c>
      <c r="B3760" s="206" t="s">
        <v>4180</v>
      </c>
      <c r="C3760" s="206" t="s">
        <v>409</v>
      </c>
      <c r="D3760" s="206" t="s">
        <v>410</v>
      </c>
      <c r="E3760" s="207">
        <v>17.98</v>
      </c>
    </row>
    <row r="3761" spans="1:5">
      <c r="A3761" s="206">
        <v>6033</v>
      </c>
      <c r="B3761" s="206" t="s">
        <v>4181</v>
      </c>
      <c r="C3761" s="206" t="s">
        <v>409</v>
      </c>
      <c r="D3761" s="206" t="s">
        <v>410</v>
      </c>
      <c r="E3761" s="207">
        <v>23.69</v>
      </c>
    </row>
    <row r="3762" spans="1:5">
      <c r="A3762" s="206">
        <v>11672</v>
      </c>
      <c r="B3762" s="206" t="s">
        <v>4182</v>
      </c>
      <c r="C3762" s="206" t="s">
        <v>409</v>
      </c>
      <c r="D3762" s="206" t="s">
        <v>410</v>
      </c>
      <c r="E3762" s="207">
        <v>51.54</v>
      </c>
    </row>
    <row r="3763" spans="1:5">
      <c r="A3763" s="206">
        <v>11669</v>
      </c>
      <c r="B3763" s="206" t="s">
        <v>4183</v>
      </c>
      <c r="C3763" s="206" t="s">
        <v>409</v>
      </c>
      <c r="D3763" s="206" t="s">
        <v>410</v>
      </c>
      <c r="E3763" s="207">
        <v>49.09</v>
      </c>
    </row>
    <row r="3764" spans="1:5">
      <c r="A3764" s="206">
        <v>11670</v>
      </c>
      <c r="B3764" s="206" t="s">
        <v>4184</v>
      </c>
      <c r="C3764" s="206" t="s">
        <v>409</v>
      </c>
      <c r="D3764" s="206" t="s">
        <v>410</v>
      </c>
      <c r="E3764" s="207">
        <v>18.8</v>
      </c>
    </row>
    <row r="3765" spans="1:5">
      <c r="A3765" s="206">
        <v>20055</v>
      </c>
      <c r="B3765" s="206" t="s">
        <v>4185</v>
      </c>
      <c r="C3765" s="206" t="s">
        <v>409</v>
      </c>
      <c r="D3765" s="206" t="s">
        <v>410</v>
      </c>
      <c r="E3765" s="207">
        <v>36.76</v>
      </c>
    </row>
    <row r="3766" spans="1:5">
      <c r="A3766" s="206">
        <v>11671</v>
      </c>
      <c r="B3766" s="206" t="s">
        <v>4186</v>
      </c>
      <c r="C3766" s="206" t="s">
        <v>409</v>
      </c>
      <c r="D3766" s="206" t="s">
        <v>410</v>
      </c>
      <c r="E3766" s="207">
        <v>78.89</v>
      </c>
    </row>
    <row r="3767" spans="1:5">
      <c r="A3767" s="206">
        <v>6032</v>
      </c>
      <c r="B3767" s="206" t="s">
        <v>4187</v>
      </c>
      <c r="C3767" s="206" t="s">
        <v>409</v>
      </c>
      <c r="D3767" s="206" t="s">
        <v>410</v>
      </c>
      <c r="E3767" s="207">
        <v>22.53</v>
      </c>
    </row>
    <row r="3768" spans="1:5">
      <c r="A3768" s="206">
        <v>11673</v>
      </c>
      <c r="B3768" s="206" t="s">
        <v>4188</v>
      </c>
      <c r="C3768" s="206" t="s">
        <v>409</v>
      </c>
      <c r="D3768" s="206" t="s">
        <v>410</v>
      </c>
      <c r="E3768" s="207">
        <v>17.739999999999998</v>
      </c>
    </row>
    <row r="3769" spans="1:5">
      <c r="A3769" s="206">
        <v>11674</v>
      </c>
      <c r="B3769" s="206" t="s">
        <v>4189</v>
      </c>
      <c r="C3769" s="206" t="s">
        <v>409</v>
      </c>
      <c r="D3769" s="206" t="s">
        <v>410</v>
      </c>
      <c r="E3769" s="207">
        <v>22.85</v>
      </c>
    </row>
    <row r="3770" spans="1:5">
      <c r="A3770" s="206">
        <v>11675</v>
      </c>
      <c r="B3770" s="206" t="s">
        <v>4190</v>
      </c>
      <c r="C3770" s="206" t="s">
        <v>409</v>
      </c>
      <c r="D3770" s="206" t="s">
        <v>410</v>
      </c>
      <c r="E3770" s="207">
        <v>36.270000000000003</v>
      </c>
    </row>
    <row r="3771" spans="1:5">
      <c r="A3771" s="206">
        <v>11676</v>
      </c>
      <c r="B3771" s="206" t="s">
        <v>4191</v>
      </c>
      <c r="C3771" s="206" t="s">
        <v>409</v>
      </c>
      <c r="D3771" s="206" t="s">
        <v>410</v>
      </c>
      <c r="E3771" s="207">
        <v>48.52</v>
      </c>
    </row>
    <row r="3772" spans="1:5">
      <c r="A3772" s="206">
        <v>11677</v>
      </c>
      <c r="B3772" s="206" t="s">
        <v>4192</v>
      </c>
      <c r="C3772" s="206" t="s">
        <v>409</v>
      </c>
      <c r="D3772" s="206" t="s">
        <v>410</v>
      </c>
      <c r="E3772" s="207">
        <v>50.1</v>
      </c>
    </row>
    <row r="3773" spans="1:5">
      <c r="A3773" s="206">
        <v>11678</v>
      </c>
      <c r="B3773" s="206" t="s">
        <v>4193</v>
      </c>
      <c r="C3773" s="206" t="s">
        <v>409</v>
      </c>
      <c r="D3773" s="206" t="s">
        <v>410</v>
      </c>
      <c r="E3773" s="207">
        <v>91.76</v>
      </c>
    </row>
    <row r="3774" spans="1:5">
      <c r="A3774" s="206">
        <v>6038</v>
      </c>
      <c r="B3774" s="206" t="s">
        <v>4194</v>
      </c>
      <c r="C3774" s="206" t="s">
        <v>409</v>
      </c>
      <c r="D3774" s="206" t="s">
        <v>410</v>
      </c>
      <c r="E3774" s="207">
        <v>5.82</v>
      </c>
    </row>
    <row r="3775" spans="1:5">
      <c r="A3775" s="206">
        <v>11718</v>
      </c>
      <c r="B3775" s="206" t="s">
        <v>4195</v>
      </c>
      <c r="C3775" s="206" t="s">
        <v>409</v>
      </c>
      <c r="D3775" s="206" t="s">
        <v>410</v>
      </c>
      <c r="E3775" s="207">
        <v>16.600000000000001</v>
      </c>
    </row>
    <row r="3776" spans="1:5">
      <c r="A3776" s="206">
        <v>6037</v>
      </c>
      <c r="B3776" s="206" t="s">
        <v>4196</v>
      </c>
      <c r="C3776" s="206" t="s">
        <v>409</v>
      </c>
      <c r="D3776" s="206" t="s">
        <v>410</v>
      </c>
      <c r="E3776" s="207">
        <v>12.11</v>
      </c>
    </row>
    <row r="3777" spans="1:5">
      <c r="A3777" s="206">
        <v>11719</v>
      </c>
      <c r="B3777" s="206" t="s">
        <v>4197</v>
      </c>
      <c r="C3777" s="206" t="s">
        <v>409</v>
      </c>
      <c r="D3777" s="206" t="s">
        <v>410</v>
      </c>
      <c r="E3777" s="207">
        <v>13.46</v>
      </c>
    </row>
    <row r="3778" spans="1:5">
      <c r="A3778" s="206">
        <v>6019</v>
      </c>
      <c r="B3778" s="206" t="s">
        <v>4198</v>
      </c>
      <c r="C3778" s="206" t="s">
        <v>409</v>
      </c>
      <c r="D3778" s="206" t="s">
        <v>410</v>
      </c>
      <c r="E3778" s="207">
        <v>41.4</v>
      </c>
    </row>
    <row r="3779" spans="1:5">
      <c r="A3779" s="206">
        <v>6010</v>
      </c>
      <c r="B3779" s="206" t="s">
        <v>4199</v>
      </c>
      <c r="C3779" s="206" t="s">
        <v>409</v>
      </c>
      <c r="D3779" s="206" t="s">
        <v>410</v>
      </c>
      <c r="E3779" s="207">
        <v>71.239999999999995</v>
      </c>
    </row>
    <row r="3780" spans="1:5">
      <c r="A3780" s="206">
        <v>6017</v>
      </c>
      <c r="B3780" s="206" t="s">
        <v>4200</v>
      </c>
      <c r="C3780" s="206" t="s">
        <v>409</v>
      </c>
      <c r="D3780" s="206" t="s">
        <v>410</v>
      </c>
      <c r="E3780" s="207">
        <v>56.42</v>
      </c>
    </row>
    <row r="3781" spans="1:5">
      <c r="A3781" s="206">
        <v>6020</v>
      </c>
      <c r="B3781" s="206" t="s">
        <v>4201</v>
      </c>
      <c r="C3781" s="206" t="s">
        <v>409</v>
      </c>
      <c r="D3781" s="206" t="s">
        <v>410</v>
      </c>
      <c r="E3781" s="207">
        <v>24.86</v>
      </c>
    </row>
    <row r="3782" spans="1:5">
      <c r="A3782" s="206">
        <v>6028</v>
      </c>
      <c r="B3782" s="206" t="s">
        <v>4202</v>
      </c>
      <c r="C3782" s="206" t="s">
        <v>409</v>
      </c>
      <c r="D3782" s="206" t="s">
        <v>410</v>
      </c>
      <c r="E3782" s="207">
        <v>99.22</v>
      </c>
    </row>
    <row r="3783" spans="1:5">
      <c r="A3783" s="206">
        <v>6011</v>
      </c>
      <c r="B3783" s="206" t="s">
        <v>4203</v>
      </c>
      <c r="C3783" s="206" t="s">
        <v>409</v>
      </c>
      <c r="D3783" s="206" t="s">
        <v>410</v>
      </c>
      <c r="E3783" s="207">
        <v>205.78</v>
      </c>
    </row>
    <row r="3784" spans="1:5">
      <c r="A3784" s="206">
        <v>6012</v>
      </c>
      <c r="B3784" s="206" t="s">
        <v>4204</v>
      </c>
      <c r="C3784" s="206" t="s">
        <v>409</v>
      </c>
      <c r="D3784" s="206" t="s">
        <v>410</v>
      </c>
      <c r="E3784" s="207">
        <v>249.13</v>
      </c>
    </row>
    <row r="3785" spans="1:5">
      <c r="A3785" s="206">
        <v>6016</v>
      </c>
      <c r="B3785" s="206" t="s">
        <v>4205</v>
      </c>
      <c r="C3785" s="206" t="s">
        <v>409</v>
      </c>
      <c r="D3785" s="206" t="s">
        <v>410</v>
      </c>
      <c r="E3785" s="207">
        <v>26.23</v>
      </c>
    </row>
    <row r="3786" spans="1:5">
      <c r="A3786" s="206">
        <v>6027</v>
      </c>
      <c r="B3786" s="206" t="s">
        <v>4206</v>
      </c>
      <c r="C3786" s="206" t="s">
        <v>409</v>
      </c>
      <c r="D3786" s="206" t="s">
        <v>410</v>
      </c>
      <c r="E3786" s="207">
        <v>519.11</v>
      </c>
    </row>
    <row r="3787" spans="1:5">
      <c r="A3787" s="206">
        <v>6013</v>
      </c>
      <c r="B3787" s="206" t="s">
        <v>4207</v>
      </c>
      <c r="C3787" s="206" t="s">
        <v>409</v>
      </c>
      <c r="D3787" s="206" t="s">
        <v>410</v>
      </c>
      <c r="E3787" s="207">
        <v>78.33</v>
      </c>
    </row>
    <row r="3788" spans="1:5">
      <c r="A3788" s="206">
        <v>6015</v>
      </c>
      <c r="B3788" s="206" t="s">
        <v>4208</v>
      </c>
      <c r="C3788" s="206" t="s">
        <v>409</v>
      </c>
      <c r="D3788" s="206" t="s">
        <v>410</v>
      </c>
      <c r="E3788" s="207">
        <v>113.91</v>
      </c>
    </row>
    <row r="3789" spans="1:5">
      <c r="A3789" s="206">
        <v>6014</v>
      </c>
      <c r="B3789" s="206" t="s">
        <v>4209</v>
      </c>
      <c r="C3789" s="206" t="s">
        <v>409</v>
      </c>
      <c r="D3789" s="206" t="s">
        <v>410</v>
      </c>
      <c r="E3789" s="207">
        <v>108.91</v>
      </c>
    </row>
    <row r="3790" spans="1:5">
      <c r="A3790" s="206">
        <v>6006</v>
      </c>
      <c r="B3790" s="206" t="s">
        <v>4210</v>
      </c>
      <c r="C3790" s="206" t="s">
        <v>409</v>
      </c>
      <c r="D3790" s="206" t="s">
        <v>410</v>
      </c>
      <c r="E3790" s="207">
        <v>56.72</v>
      </c>
    </row>
    <row r="3791" spans="1:5">
      <c r="A3791" s="206">
        <v>6005</v>
      </c>
      <c r="B3791" s="206" t="s">
        <v>4211</v>
      </c>
      <c r="C3791" s="206" t="s">
        <v>409</v>
      </c>
      <c r="D3791" s="206" t="s">
        <v>417</v>
      </c>
      <c r="E3791" s="207">
        <v>63.99</v>
      </c>
    </row>
    <row r="3792" spans="1:5">
      <c r="A3792" s="206">
        <v>11756</v>
      </c>
      <c r="B3792" s="206" t="s">
        <v>4212</v>
      </c>
      <c r="C3792" s="206" t="s">
        <v>409</v>
      </c>
      <c r="D3792" s="206" t="s">
        <v>410</v>
      </c>
      <c r="E3792" s="207">
        <v>30.56</v>
      </c>
    </row>
    <row r="3793" spans="1:5">
      <c r="A3793" s="206">
        <v>10904</v>
      </c>
      <c r="B3793" s="206" t="s">
        <v>4213</v>
      </c>
      <c r="C3793" s="206" t="s">
        <v>409</v>
      </c>
      <c r="D3793" s="206" t="s">
        <v>417</v>
      </c>
      <c r="E3793" s="207">
        <v>190</v>
      </c>
    </row>
    <row r="3794" spans="1:5">
      <c r="A3794" s="206">
        <v>11752</v>
      </c>
      <c r="B3794" s="206" t="s">
        <v>4214</v>
      </c>
      <c r="C3794" s="206" t="s">
        <v>409</v>
      </c>
      <c r="D3794" s="206" t="s">
        <v>410</v>
      </c>
      <c r="E3794" s="207">
        <v>17.62</v>
      </c>
    </row>
    <row r="3795" spans="1:5">
      <c r="A3795" s="206">
        <v>11753</v>
      </c>
      <c r="B3795" s="206" t="s">
        <v>4215</v>
      </c>
      <c r="C3795" s="206" t="s">
        <v>409</v>
      </c>
      <c r="D3795" s="206" t="s">
        <v>410</v>
      </c>
      <c r="E3795" s="207">
        <v>21.04</v>
      </c>
    </row>
    <row r="3796" spans="1:5">
      <c r="A3796" s="206">
        <v>6021</v>
      </c>
      <c r="B3796" s="206" t="s">
        <v>4216</v>
      </c>
      <c r="C3796" s="206" t="s">
        <v>409</v>
      </c>
      <c r="D3796" s="206" t="s">
        <v>410</v>
      </c>
      <c r="E3796" s="207">
        <v>58.38</v>
      </c>
    </row>
    <row r="3797" spans="1:5">
      <c r="A3797" s="206">
        <v>6024</v>
      </c>
      <c r="B3797" s="206" t="s">
        <v>4217</v>
      </c>
      <c r="C3797" s="206" t="s">
        <v>409</v>
      </c>
      <c r="D3797" s="206" t="s">
        <v>410</v>
      </c>
      <c r="E3797" s="207">
        <v>60.35</v>
      </c>
    </row>
    <row r="3798" spans="1:5">
      <c r="A3798" s="206">
        <v>38379</v>
      </c>
      <c r="B3798" s="206" t="s">
        <v>4218</v>
      </c>
      <c r="C3798" s="206" t="s">
        <v>456</v>
      </c>
      <c r="D3798" s="206" t="s">
        <v>410</v>
      </c>
      <c r="E3798" s="207">
        <v>64.55</v>
      </c>
    </row>
    <row r="3799" spans="1:5">
      <c r="A3799" s="206">
        <v>13897</v>
      </c>
      <c r="B3799" s="206" t="s">
        <v>4219</v>
      </c>
      <c r="C3799" s="206" t="s">
        <v>409</v>
      </c>
      <c r="D3799" s="206" t="s">
        <v>412</v>
      </c>
      <c r="E3799" s="208">
        <v>6869.77</v>
      </c>
    </row>
    <row r="3800" spans="1:5">
      <c r="A3800" s="206">
        <v>10640</v>
      </c>
      <c r="B3800" s="206" t="s">
        <v>4220</v>
      </c>
      <c r="C3800" s="206" t="s">
        <v>409</v>
      </c>
      <c r="D3800" s="206" t="s">
        <v>412</v>
      </c>
      <c r="E3800" s="208">
        <v>14878.49</v>
      </c>
    </row>
    <row r="3801" spans="1:5">
      <c r="A3801" s="206">
        <v>34357</v>
      </c>
      <c r="B3801" s="206" t="s">
        <v>4221</v>
      </c>
      <c r="C3801" s="206" t="s">
        <v>460</v>
      </c>
      <c r="D3801" s="206" t="s">
        <v>410</v>
      </c>
      <c r="E3801" s="207">
        <v>6.45</v>
      </c>
    </row>
    <row r="3802" spans="1:5">
      <c r="A3802" s="206">
        <v>37329</v>
      </c>
      <c r="B3802" s="206" t="s">
        <v>4222</v>
      </c>
      <c r="C3802" s="206" t="s">
        <v>460</v>
      </c>
      <c r="D3802" s="206" t="s">
        <v>410</v>
      </c>
      <c r="E3802" s="207">
        <v>136.04</v>
      </c>
    </row>
    <row r="3803" spans="1:5">
      <c r="A3803" s="206">
        <v>2510</v>
      </c>
      <c r="B3803" s="206" t="s">
        <v>4223</v>
      </c>
      <c r="C3803" s="206" t="s">
        <v>409</v>
      </c>
      <c r="D3803" s="206" t="s">
        <v>412</v>
      </c>
      <c r="E3803" s="207">
        <v>37.33</v>
      </c>
    </row>
    <row r="3804" spans="1:5">
      <c r="A3804" s="206">
        <v>12359</v>
      </c>
      <c r="B3804" s="206" t="s">
        <v>4224</v>
      </c>
      <c r="C3804" s="206" t="s">
        <v>409</v>
      </c>
      <c r="D3804" s="206" t="s">
        <v>410</v>
      </c>
      <c r="E3804" s="207">
        <v>121.58</v>
      </c>
    </row>
    <row r="3805" spans="1:5">
      <c r="A3805" s="206">
        <v>7353</v>
      </c>
      <c r="B3805" s="206" t="s">
        <v>4225</v>
      </c>
      <c r="C3805" s="206" t="s">
        <v>462</v>
      </c>
      <c r="D3805" s="206" t="s">
        <v>410</v>
      </c>
      <c r="E3805" s="207">
        <v>29.16</v>
      </c>
    </row>
    <row r="3806" spans="1:5">
      <c r="A3806" s="206">
        <v>36144</v>
      </c>
      <c r="B3806" s="206" t="s">
        <v>4226</v>
      </c>
      <c r="C3806" s="206" t="s">
        <v>409</v>
      </c>
      <c r="D3806" s="206" t="s">
        <v>410</v>
      </c>
      <c r="E3806" s="207">
        <v>1.78</v>
      </c>
    </row>
    <row r="3807" spans="1:5">
      <c r="A3807" s="206">
        <v>10518</v>
      </c>
      <c r="B3807" s="206" t="s">
        <v>4227</v>
      </c>
      <c r="C3807" s="206" t="s">
        <v>409</v>
      </c>
      <c r="D3807" s="206" t="s">
        <v>412</v>
      </c>
      <c r="E3807" s="207">
        <v>123</v>
      </c>
    </row>
    <row r="3808" spans="1:5">
      <c r="A3808" s="206">
        <v>36530</v>
      </c>
      <c r="B3808" s="206" t="s">
        <v>4228</v>
      </c>
      <c r="C3808" s="206" t="s">
        <v>409</v>
      </c>
      <c r="D3808" s="206" t="s">
        <v>412</v>
      </c>
      <c r="E3808" s="208">
        <v>387219.5</v>
      </c>
    </row>
    <row r="3809" spans="1:5">
      <c r="A3809" s="206">
        <v>6046</v>
      </c>
      <c r="B3809" s="206" t="s">
        <v>4229</v>
      </c>
      <c r="C3809" s="206" t="s">
        <v>409</v>
      </c>
      <c r="D3809" s="206" t="s">
        <v>412</v>
      </c>
      <c r="E3809" s="208">
        <v>420000</v>
      </c>
    </row>
    <row r="3810" spans="1:5">
      <c r="A3810" s="206">
        <v>36531</v>
      </c>
      <c r="B3810" s="206" t="s">
        <v>4230</v>
      </c>
      <c r="C3810" s="206" t="s">
        <v>409</v>
      </c>
      <c r="D3810" s="206" t="s">
        <v>412</v>
      </c>
      <c r="E3810" s="208">
        <v>435365.82</v>
      </c>
    </row>
    <row r="3811" spans="1:5">
      <c r="A3811" s="206">
        <v>34684</v>
      </c>
      <c r="B3811" s="206" t="s">
        <v>4231</v>
      </c>
      <c r="C3811" s="206" t="s">
        <v>821</v>
      </c>
      <c r="D3811" s="206" t="s">
        <v>412</v>
      </c>
      <c r="E3811" s="207">
        <v>256.62</v>
      </c>
    </row>
    <row r="3812" spans="1:5">
      <c r="A3812" s="206">
        <v>34683</v>
      </c>
      <c r="B3812" s="206" t="s">
        <v>4232</v>
      </c>
      <c r="C3812" s="206" t="s">
        <v>821</v>
      </c>
      <c r="D3812" s="206" t="s">
        <v>412</v>
      </c>
      <c r="E3812" s="207">
        <v>160.38999999999999</v>
      </c>
    </row>
    <row r="3813" spans="1:5">
      <c r="A3813" s="206">
        <v>533</v>
      </c>
      <c r="B3813" s="206" t="s">
        <v>4233</v>
      </c>
      <c r="C3813" s="206" t="s">
        <v>821</v>
      </c>
      <c r="D3813" s="206" t="s">
        <v>410</v>
      </c>
      <c r="E3813" s="207">
        <v>24.85</v>
      </c>
    </row>
    <row r="3814" spans="1:5">
      <c r="A3814" s="206">
        <v>10515</v>
      </c>
      <c r="B3814" s="206" t="s">
        <v>4234</v>
      </c>
      <c r="C3814" s="206" t="s">
        <v>821</v>
      </c>
      <c r="D3814" s="206" t="s">
        <v>410</v>
      </c>
      <c r="E3814" s="207">
        <v>46.89</v>
      </c>
    </row>
    <row r="3815" spans="1:5">
      <c r="A3815" s="206">
        <v>536</v>
      </c>
      <c r="B3815" s="206" t="s">
        <v>4235</v>
      </c>
      <c r="C3815" s="206" t="s">
        <v>821</v>
      </c>
      <c r="D3815" s="206" t="s">
        <v>417</v>
      </c>
      <c r="E3815" s="207">
        <v>33.92</v>
      </c>
    </row>
    <row r="3816" spans="1:5">
      <c r="A3816" s="206">
        <v>153</v>
      </c>
      <c r="B3816" s="206" t="s">
        <v>4236</v>
      </c>
      <c r="C3816" s="206" t="s">
        <v>462</v>
      </c>
      <c r="D3816" s="206" t="s">
        <v>410</v>
      </c>
      <c r="E3816" s="207">
        <v>109.39</v>
      </c>
    </row>
    <row r="3817" spans="1:5">
      <c r="A3817" s="206">
        <v>34682</v>
      </c>
      <c r="B3817" s="206" t="s">
        <v>4237</v>
      </c>
      <c r="C3817" s="206" t="s">
        <v>821</v>
      </c>
      <c r="D3817" s="206" t="s">
        <v>412</v>
      </c>
      <c r="E3817" s="207">
        <v>122.65</v>
      </c>
    </row>
    <row r="3818" spans="1:5">
      <c r="A3818" s="206">
        <v>20205</v>
      </c>
      <c r="B3818" s="206" t="s">
        <v>4238</v>
      </c>
      <c r="C3818" s="206" t="s">
        <v>456</v>
      </c>
      <c r="D3818" s="206" t="s">
        <v>410</v>
      </c>
      <c r="E3818" s="207">
        <v>3</v>
      </c>
    </row>
    <row r="3819" spans="1:5">
      <c r="A3819" s="206">
        <v>4412</v>
      </c>
      <c r="B3819" s="206" t="s">
        <v>4239</v>
      </c>
      <c r="C3819" s="206" t="s">
        <v>456</v>
      </c>
      <c r="D3819" s="206" t="s">
        <v>410</v>
      </c>
      <c r="E3819" s="207">
        <v>1.8</v>
      </c>
    </row>
    <row r="3820" spans="1:5">
      <c r="A3820" s="206">
        <v>4408</v>
      </c>
      <c r="B3820" s="206" t="s">
        <v>4240</v>
      </c>
      <c r="C3820" s="206" t="s">
        <v>456</v>
      </c>
      <c r="D3820" s="206" t="s">
        <v>410</v>
      </c>
      <c r="E3820" s="207">
        <v>2.2400000000000002</v>
      </c>
    </row>
    <row r="3821" spans="1:5">
      <c r="A3821" s="206">
        <v>36250</v>
      </c>
      <c r="B3821" s="206" t="s">
        <v>4241</v>
      </c>
      <c r="C3821" s="206" t="s">
        <v>456</v>
      </c>
      <c r="D3821" s="206" t="s">
        <v>410</v>
      </c>
      <c r="E3821" s="207">
        <v>5.0199999999999996</v>
      </c>
    </row>
    <row r="3822" spans="1:5">
      <c r="A3822" s="206">
        <v>10857</v>
      </c>
      <c r="B3822" s="206" t="s">
        <v>4242</v>
      </c>
      <c r="C3822" s="206" t="s">
        <v>456</v>
      </c>
      <c r="D3822" s="206" t="s">
        <v>412</v>
      </c>
      <c r="E3822" s="207">
        <v>13.53</v>
      </c>
    </row>
    <row r="3823" spans="1:5">
      <c r="A3823" s="206">
        <v>4803</v>
      </c>
      <c r="B3823" s="206" t="s">
        <v>4243</v>
      </c>
      <c r="C3823" s="206" t="s">
        <v>456</v>
      </c>
      <c r="D3823" s="206" t="s">
        <v>410</v>
      </c>
      <c r="E3823" s="207">
        <v>35.58</v>
      </c>
    </row>
    <row r="3824" spans="1:5">
      <c r="A3824" s="206">
        <v>6186</v>
      </c>
      <c r="B3824" s="206" t="s">
        <v>4244</v>
      </c>
      <c r="C3824" s="206" t="s">
        <v>456</v>
      </c>
      <c r="D3824" s="206" t="s">
        <v>412</v>
      </c>
      <c r="E3824" s="207">
        <v>18.05</v>
      </c>
    </row>
    <row r="3825" spans="1:5">
      <c r="A3825" s="206">
        <v>4829</v>
      </c>
      <c r="B3825" s="206" t="s">
        <v>4245</v>
      </c>
      <c r="C3825" s="206" t="s">
        <v>456</v>
      </c>
      <c r="D3825" s="206" t="s">
        <v>410</v>
      </c>
      <c r="E3825" s="207">
        <v>47.62</v>
      </c>
    </row>
    <row r="3826" spans="1:5">
      <c r="A3826" s="206">
        <v>39829</v>
      </c>
      <c r="B3826" s="206" t="s">
        <v>4246</v>
      </c>
      <c r="C3826" s="206" t="s">
        <v>456</v>
      </c>
      <c r="D3826" s="206" t="s">
        <v>417</v>
      </c>
      <c r="E3826" s="207">
        <v>51.85</v>
      </c>
    </row>
    <row r="3827" spans="1:5">
      <c r="A3827" s="206">
        <v>20231</v>
      </c>
      <c r="B3827" s="206" t="s">
        <v>4247</v>
      </c>
      <c r="C3827" s="206" t="s">
        <v>456</v>
      </c>
      <c r="D3827" s="206" t="s">
        <v>410</v>
      </c>
      <c r="E3827" s="207">
        <v>62.21</v>
      </c>
    </row>
    <row r="3828" spans="1:5">
      <c r="A3828" s="206">
        <v>4804</v>
      </c>
      <c r="B3828" s="206" t="s">
        <v>4248</v>
      </c>
      <c r="C3828" s="206" t="s">
        <v>456</v>
      </c>
      <c r="D3828" s="206" t="s">
        <v>410</v>
      </c>
      <c r="E3828" s="207">
        <v>27.32</v>
      </c>
    </row>
    <row r="3829" spans="1:5">
      <c r="A3829" s="206">
        <v>34680</v>
      </c>
      <c r="B3829" s="206" t="s">
        <v>4249</v>
      </c>
      <c r="C3829" s="206" t="s">
        <v>456</v>
      </c>
      <c r="D3829" s="206" t="s">
        <v>412</v>
      </c>
      <c r="E3829" s="207">
        <v>37.729999999999997</v>
      </c>
    </row>
    <row r="3830" spans="1:5">
      <c r="A3830" s="206">
        <v>11573</v>
      </c>
      <c r="B3830" s="206" t="s">
        <v>4250</v>
      </c>
      <c r="C3830" s="206" t="s">
        <v>409</v>
      </c>
      <c r="D3830" s="206" t="s">
        <v>410</v>
      </c>
      <c r="E3830" s="207">
        <v>6.42</v>
      </c>
    </row>
    <row r="3831" spans="1:5">
      <c r="A3831" s="206">
        <v>38401</v>
      </c>
      <c r="B3831" s="206" t="s">
        <v>4251</v>
      </c>
      <c r="C3831" s="206" t="s">
        <v>409</v>
      </c>
      <c r="D3831" s="206" t="s">
        <v>410</v>
      </c>
      <c r="E3831" s="207">
        <v>24.12</v>
      </c>
    </row>
    <row r="3832" spans="1:5">
      <c r="A3832" s="206">
        <v>11575</v>
      </c>
      <c r="B3832" s="206" t="s">
        <v>4252</v>
      </c>
      <c r="C3832" s="206" t="s">
        <v>409</v>
      </c>
      <c r="D3832" s="206" t="s">
        <v>410</v>
      </c>
      <c r="E3832" s="207">
        <v>61.9</v>
      </c>
    </row>
    <row r="3833" spans="1:5">
      <c r="A3833" s="206">
        <v>38179</v>
      </c>
      <c r="B3833" s="206" t="s">
        <v>4253</v>
      </c>
      <c r="C3833" s="206" t="s">
        <v>409</v>
      </c>
      <c r="D3833" s="206" t="s">
        <v>410</v>
      </c>
      <c r="E3833" s="207">
        <v>51.18</v>
      </c>
    </row>
    <row r="3834" spans="1:5">
      <c r="A3834" s="206">
        <v>20256</v>
      </c>
      <c r="B3834" s="206" t="s">
        <v>4254</v>
      </c>
      <c r="C3834" s="206" t="s">
        <v>409</v>
      </c>
      <c r="D3834" s="206" t="s">
        <v>410</v>
      </c>
      <c r="E3834" s="207">
        <v>0.39</v>
      </c>
    </row>
    <row r="3835" spans="1:5">
      <c r="A3835" s="206">
        <v>14511</v>
      </c>
      <c r="B3835" s="206" t="s">
        <v>4255</v>
      </c>
      <c r="C3835" s="206" t="s">
        <v>409</v>
      </c>
      <c r="D3835" s="206" t="s">
        <v>412</v>
      </c>
      <c r="E3835" s="208">
        <v>979036.57</v>
      </c>
    </row>
    <row r="3836" spans="1:5">
      <c r="A3836" s="206">
        <v>10642</v>
      </c>
      <c r="B3836" s="206" t="s">
        <v>4256</v>
      </c>
      <c r="C3836" s="206" t="s">
        <v>409</v>
      </c>
      <c r="D3836" s="206" t="s">
        <v>412</v>
      </c>
      <c r="E3836" s="208">
        <v>922300</v>
      </c>
    </row>
    <row r="3837" spans="1:5">
      <c r="A3837" s="206">
        <v>14489</v>
      </c>
      <c r="B3837" s="206" t="s">
        <v>4257</v>
      </c>
      <c r="C3837" s="206" t="s">
        <v>409</v>
      </c>
      <c r="D3837" s="206" t="s">
        <v>412</v>
      </c>
      <c r="E3837" s="208">
        <v>818062.94</v>
      </c>
    </row>
    <row r="3838" spans="1:5">
      <c r="A3838" s="206">
        <v>14513</v>
      </c>
      <c r="B3838" s="206" t="s">
        <v>4258</v>
      </c>
      <c r="C3838" s="206" t="s">
        <v>409</v>
      </c>
      <c r="D3838" s="206" t="s">
        <v>412</v>
      </c>
      <c r="E3838" s="208">
        <v>613566.62</v>
      </c>
    </row>
    <row r="3839" spans="1:5">
      <c r="A3839" s="206">
        <v>13600</v>
      </c>
      <c r="B3839" s="206" t="s">
        <v>4259</v>
      </c>
      <c r="C3839" s="206" t="s">
        <v>409</v>
      </c>
      <c r="D3839" s="206" t="s">
        <v>412</v>
      </c>
      <c r="E3839" s="208">
        <v>791673.72</v>
      </c>
    </row>
    <row r="3840" spans="1:5">
      <c r="A3840" s="206">
        <v>10646</v>
      </c>
      <c r="B3840" s="206" t="s">
        <v>4260</v>
      </c>
      <c r="C3840" s="206" t="s">
        <v>409</v>
      </c>
      <c r="D3840" s="206" t="s">
        <v>412</v>
      </c>
      <c r="E3840" s="208">
        <v>590140.01</v>
      </c>
    </row>
    <row r="3841" spans="1:5">
      <c r="A3841" s="206">
        <v>6070</v>
      </c>
      <c r="B3841" s="206" t="s">
        <v>4261</v>
      </c>
      <c r="C3841" s="206" t="s">
        <v>409</v>
      </c>
      <c r="D3841" s="206" t="s">
        <v>412</v>
      </c>
      <c r="E3841" s="208">
        <v>806353.7</v>
      </c>
    </row>
    <row r="3842" spans="1:5">
      <c r="A3842" s="206">
        <v>6069</v>
      </c>
      <c r="B3842" s="206" t="s">
        <v>4262</v>
      </c>
      <c r="C3842" s="206" t="s">
        <v>409</v>
      </c>
      <c r="D3842" s="206" t="s">
        <v>412</v>
      </c>
      <c r="E3842" s="208">
        <v>178135.69</v>
      </c>
    </row>
    <row r="3843" spans="1:5">
      <c r="A3843" s="206">
        <v>14626</v>
      </c>
      <c r="B3843" s="206" t="s">
        <v>4263</v>
      </c>
      <c r="C3843" s="206" t="s">
        <v>409</v>
      </c>
      <c r="D3843" s="206" t="s">
        <v>412</v>
      </c>
      <c r="E3843" s="208">
        <v>882772.89</v>
      </c>
    </row>
    <row r="3844" spans="1:5">
      <c r="A3844" s="206">
        <v>6067</v>
      </c>
      <c r="B3844" s="206" t="s">
        <v>4264</v>
      </c>
      <c r="C3844" s="206" t="s">
        <v>409</v>
      </c>
      <c r="D3844" s="206" t="s">
        <v>412</v>
      </c>
      <c r="E3844" s="208">
        <v>724664.29</v>
      </c>
    </row>
    <row r="3845" spans="1:5">
      <c r="A3845" s="206">
        <v>38393</v>
      </c>
      <c r="B3845" s="206" t="s">
        <v>4265</v>
      </c>
      <c r="C3845" s="206" t="s">
        <v>409</v>
      </c>
      <c r="D3845" s="206" t="s">
        <v>417</v>
      </c>
      <c r="E3845" s="207">
        <v>21</v>
      </c>
    </row>
    <row r="3846" spans="1:5">
      <c r="A3846" s="206">
        <v>38390</v>
      </c>
      <c r="B3846" s="206" t="s">
        <v>4266</v>
      </c>
      <c r="C3846" s="206" t="s">
        <v>409</v>
      </c>
      <c r="D3846" s="206" t="s">
        <v>410</v>
      </c>
      <c r="E3846" s="207">
        <v>46.58</v>
      </c>
    </row>
    <row r="3847" spans="1:5">
      <c r="A3847" s="206">
        <v>36532</v>
      </c>
      <c r="B3847" s="206" t="s">
        <v>4267</v>
      </c>
      <c r="C3847" s="206" t="s">
        <v>409</v>
      </c>
      <c r="D3847" s="206" t="s">
        <v>410</v>
      </c>
      <c r="E3847" s="208">
        <v>32340.55</v>
      </c>
    </row>
    <row r="3848" spans="1:5">
      <c r="A3848" s="206">
        <v>11578</v>
      </c>
      <c r="B3848" s="206" t="s">
        <v>4268</v>
      </c>
      <c r="C3848" s="206" t="s">
        <v>409</v>
      </c>
      <c r="D3848" s="206" t="s">
        <v>410</v>
      </c>
      <c r="E3848" s="207">
        <v>13.36</v>
      </c>
    </row>
    <row r="3849" spans="1:5">
      <c r="A3849" s="206">
        <v>11577</v>
      </c>
      <c r="B3849" s="206" t="s">
        <v>4269</v>
      </c>
      <c r="C3849" s="206" t="s">
        <v>409</v>
      </c>
      <c r="D3849" s="206" t="s">
        <v>410</v>
      </c>
      <c r="E3849" s="207">
        <v>12.75</v>
      </c>
    </row>
    <row r="3850" spans="1:5">
      <c r="A3850" s="206">
        <v>42432</v>
      </c>
      <c r="B3850" s="206" t="s">
        <v>4270</v>
      </c>
      <c r="C3850" s="206" t="s">
        <v>409</v>
      </c>
      <c r="D3850" s="206" t="s">
        <v>412</v>
      </c>
      <c r="E3850" s="208">
        <v>2424.64</v>
      </c>
    </row>
    <row r="3851" spans="1:5">
      <c r="A3851" s="206">
        <v>42437</v>
      </c>
      <c r="B3851" s="206" t="s">
        <v>4271</v>
      </c>
      <c r="C3851" s="206" t="s">
        <v>409</v>
      </c>
      <c r="D3851" s="206" t="s">
        <v>412</v>
      </c>
      <c r="E3851" s="208">
        <v>1843.37</v>
      </c>
    </row>
    <row r="3852" spans="1:5">
      <c r="A3852" s="206">
        <v>1116</v>
      </c>
      <c r="B3852" s="206" t="s">
        <v>4272</v>
      </c>
      <c r="C3852" s="206" t="s">
        <v>456</v>
      </c>
      <c r="D3852" s="206" t="s">
        <v>410</v>
      </c>
      <c r="E3852" s="207">
        <v>24.59</v>
      </c>
    </row>
    <row r="3853" spans="1:5">
      <c r="A3853" s="206">
        <v>1115</v>
      </c>
      <c r="B3853" s="206" t="s">
        <v>4273</v>
      </c>
      <c r="C3853" s="206" t="s">
        <v>456</v>
      </c>
      <c r="D3853" s="206" t="s">
        <v>410</v>
      </c>
      <c r="E3853" s="207">
        <v>29.46</v>
      </c>
    </row>
    <row r="3854" spans="1:5">
      <c r="A3854" s="206">
        <v>1113</v>
      </c>
      <c r="B3854" s="206" t="s">
        <v>4274</v>
      </c>
      <c r="C3854" s="206" t="s">
        <v>456</v>
      </c>
      <c r="D3854" s="206" t="s">
        <v>410</v>
      </c>
      <c r="E3854" s="207">
        <v>34.44</v>
      </c>
    </row>
    <row r="3855" spans="1:5">
      <c r="A3855" s="206">
        <v>1114</v>
      </c>
      <c r="B3855" s="206" t="s">
        <v>4275</v>
      </c>
      <c r="C3855" s="206" t="s">
        <v>456</v>
      </c>
      <c r="D3855" s="206" t="s">
        <v>410</v>
      </c>
      <c r="E3855" s="207">
        <v>41.03</v>
      </c>
    </row>
    <row r="3856" spans="1:5">
      <c r="A3856" s="206">
        <v>40873</v>
      </c>
      <c r="B3856" s="206" t="s">
        <v>4276</v>
      </c>
      <c r="C3856" s="206" t="s">
        <v>456</v>
      </c>
      <c r="D3856" s="206" t="s">
        <v>410</v>
      </c>
      <c r="E3856" s="207">
        <v>32.11</v>
      </c>
    </row>
    <row r="3857" spans="1:5">
      <c r="A3857" s="206">
        <v>20214</v>
      </c>
      <c r="B3857" s="206" t="s">
        <v>4277</v>
      </c>
      <c r="C3857" s="206" t="s">
        <v>409</v>
      </c>
      <c r="D3857" s="206" t="s">
        <v>410</v>
      </c>
      <c r="E3857" s="207">
        <v>66.52</v>
      </c>
    </row>
    <row r="3858" spans="1:5">
      <c r="A3858" s="206">
        <v>7237</v>
      </c>
      <c r="B3858" s="206" t="s">
        <v>4278</v>
      </c>
      <c r="C3858" s="206" t="s">
        <v>409</v>
      </c>
      <c r="D3858" s="206" t="s">
        <v>410</v>
      </c>
      <c r="E3858" s="207">
        <v>65.12</v>
      </c>
    </row>
    <row r="3859" spans="1:5">
      <c r="A3859" s="206">
        <v>11757</v>
      </c>
      <c r="B3859" s="206" t="s">
        <v>4279</v>
      </c>
      <c r="C3859" s="206" t="s">
        <v>409</v>
      </c>
      <c r="D3859" s="206" t="s">
        <v>417</v>
      </c>
      <c r="E3859" s="207">
        <v>30.75</v>
      </c>
    </row>
    <row r="3860" spans="1:5">
      <c r="A3860" s="206">
        <v>11758</v>
      </c>
      <c r="B3860" s="206" t="s">
        <v>4280</v>
      </c>
      <c r="C3860" s="206" t="s">
        <v>409</v>
      </c>
      <c r="D3860" s="206" t="s">
        <v>417</v>
      </c>
      <c r="E3860" s="207">
        <v>63.9</v>
      </c>
    </row>
    <row r="3861" spans="1:5">
      <c r="A3861" s="206">
        <v>37526</v>
      </c>
      <c r="B3861" s="206" t="s">
        <v>4281</v>
      </c>
      <c r="C3861" s="206" t="s">
        <v>409</v>
      </c>
      <c r="D3861" s="206" t="s">
        <v>410</v>
      </c>
      <c r="E3861" s="207">
        <v>3.08</v>
      </c>
    </row>
    <row r="3862" spans="1:5">
      <c r="A3862" s="206">
        <v>6076</v>
      </c>
      <c r="B3862" s="206" t="s">
        <v>4282</v>
      </c>
      <c r="C3862" s="206" t="s">
        <v>558</v>
      </c>
      <c r="D3862" s="206" t="s">
        <v>412</v>
      </c>
      <c r="E3862" s="207">
        <v>65</v>
      </c>
    </row>
    <row r="3863" spans="1:5">
      <c r="A3863" s="206">
        <v>13109</v>
      </c>
      <c r="B3863" s="206" t="s">
        <v>4283</v>
      </c>
      <c r="C3863" s="206" t="s">
        <v>409</v>
      </c>
      <c r="D3863" s="206" t="s">
        <v>412</v>
      </c>
      <c r="E3863" s="207">
        <v>270.93</v>
      </c>
    </row>
    <row r="3864" spans="1:5">
      <c r="A3864" s="206">
        <v>13110</v>
      </c>
      <c r="B3864" s="206" t="s">
        <v>4284</v>
      </c>
      <c r="C3864" s="206" t="s">
        <v>409</v>
      </c>
      <c r="D3864" s="206" t="s">
        <v>412</v>
      </c>
      <c r="E3864" s="207">
        <v>356.56</v>
      </c>
    </row>
    <row r="3865" spans="1:5">
      <c r="A3865" s="206">
        <v>7581</v>
      </c>
      <c r="B3865" s="206" t="s">
        <v>4285</v>
      </c>
      <c r="C3865" s="206" t="s">
        <v>409</v>
      </c>
      <c r="D3865" s="206" t="s">
        <v>410</v>
      </c>
      <c r="E3865" s="207">
        <v>6.78</v>
      </c>
    </row>
    <row r="3866" spans="1:5">
      <c r="A3866" s="206">
        <v>4509</v>
      </c>
      <c r="B3866" s="206" t="s">
        <v>4286</v>
      </c>
      <c r="C3866" s="206" t="s">
        <v>456</v>
      </c>
      <c r="D3866" s="206" t="s">
        <v>410</v>
      </c>
      <c r="E3866" s="207">
        <v>5.67</v>
      </c>
    </row>
    <row r="3867" spans="1:5">
      <c r="A3867" s="206">
        <v>4512</v>
      </c>
      <c r="B3867" s="206" t="s">
        <v>4287</v>
      </c>
      <c r="C3867" s="206" t="s">
        <v>456</v>
      </c>
      <c r="D3867" s="206" t="s">
        <v>410</v>
      </c>
      <c r="E3867" s="207">
        <v>2.71</v>
      </c>
    </row>
    <row r="3868" spans="1:5">
      <c r="A3868" s="206">
        <v>4517</v>
      </c>
      <c r="B3868" s="206" t="s">
        <v>4288</v>
      </c>
      <c r="C3868" s="206" t="s">
        <v>456</v>
      </c>
      <c r="D3868" s="206" t="s">
        <v>410</v>
      </c>
      <c r="E3868" s="207">
        <v>3.91</v>
      </c>
    </row>
    <row r="3869" spans="1:5">
      <c r="A3869" s="206">
        <v>20206</v>
      </c>
      <c r="B3869" s="206" t="s">
        <v>4289</v>
      </c>
      <c r="C3869" s="206" t="s">
        <v>456</v>
      </c>
      <c r="D3869" s="206" t="s">
        <v>410</v>
      </c>
      <c r="E3869" s="207">
        <v>8.11</v>
      </c>
    </row>
    <row r="3870" spans="1:5">
      <c r="A3870" s="206">
        <v>4460</v>
      </c>
      <c r="B3870" s="206" t="s">
        <v>4290</v>
      </c>
      <c r="C3870" s="206" t="s">
        <v>456</v>
      </c>
      <c r="D3870" s="206" t="s">
        <v>410</v>
      </c>
      <c r="E3870" s="207">
        <v>8.32</v>
      </c>
    </row>
    <row r="3871" spans="1:5">
      <c r="A3871" s="206">
        <v>4417</v>
      </c>
      <c r="B3871" s="206" t="s">
        <v>4291</v>
      </c>
      <c r="C3871" s="206" t="s">
        <v>456</v>
      </c>
      <c r="D3871" s="206" t="s">
        <v>410</v>
      </c>
      <c r="E3871" s="207">
        <v>6.42</v>
      </c>
    </row>
    <row r="3872" spans="1:5">
      <c r="A3872" s="206">
        <v>4415</v>
      </c>
      <c r="B3872" s="206" t="s">
        <v>4292</v>
      </c>
      <c r="C3872" s="206" t="s">
        <v>456</v>
      </c>
      <c r="D3872" s="206" t="s">
        <v>410</v>
      </c>
      <c r="E3872" s="207">
        <v>4.46</v>
      </c>
    </row>
    <row r="3873" spans="1:5">
      <c r="A3873" s="206">
        <v>37373</v>
      </c>
      <c r="B3873" s="206" t="s">
        <v>4293</v>
      </c>
      <c r="C3873" s="206" t="s">
        <v>560</v>
      </c>
      <c r="D3873" s="206" t="s">
        <v>417</v>
      </c>
      <c r="E3873" s="207">
        <v>7.0000000000000007E-2</v>
      </c>
    </row>
    <row r="3874" spans="1:5">
      <c r="A3874" s="206">
        <v>40864</v>
      </c>
      <c r="B3874" s="206" t="s">
        <v>4294</v>
      </c>
      <c r="C3874" s="206" t="s">
        <v>562</v>
      </c>
      <c r="D3874" s="206" t="s">
        <v>417</v>
      </c>
      <c r="E3874" s="207">
        <v>12.89</v>
      </c>
    </row>
    <row r="3875" spans="1:5">
      <c r="A3875" s="206">
        <v>4734</v>
      </c>
      <c r="B3875" s="206" t="s">
        <v>4295</v>
      </c>
      <c r="C3875" s="206" t="s">
        <v>558</v>
      </c>
      <c r="D3875" s="206" t="s">
        <v>410</v>
      </c>
      <c r="E3875" s="207">
        <v>441.45</v>
      </c>
    </row>
    <row r="3876" spans="1:5">
      <c r="A3876" s="206">
        <v>6085</v>
      </c>
      <c r="B3876" s="206" t="s">
        <v>4296</v>
      </c>
      <c r="C3876" s="206" t="s">
        <v>462</v>
      </c>
      <c r="D3876" s="206" t="s">
        <v>417</v>
      </c>
      <c r="E3876" s="207">
        <v>5.53</v>
      </c>
    </row>
    <row r="3877" spans="1:5">
      <c r="A3877" s="206">
        <v>38396</v>
      </c>
      <c r="B3877" s="206" t="s">
        <v>4297</v>
      </c>
      <c r="C3877" s="206" t="s">
        <v>409</v>
      </c>
      <c r="D3877" s="206" t="s">
        <v>410</v>
      </c>
      <c r="E3877" s="207">
        <v>557.66999999999996</v>
      </c>
    </row>
    <row r="3878" spans="1:5">
      <c r="A3878" s="206">
        <v>11622</v>
      </c>
      <c r="B3878" s="206" t="s">
        <v>4298</v>
      </c>
      <c r="C3878" s="206" t="s">
        <v>460</v>
      </c>
      <c r="D3878" s="206" t="s">
        <v>410</v>
      </c>
      <c r="E3878" s="207">
        <v>82.43</v>
      </c>
    </row>
    <row r="3879" spans="1:5">
      <c r="A3879" s="206">
        <v>43143</v>
      </c>
      <c r="B3879" s="206" t="s">
        <v>4299</v>
      </c>
      <c r="C3879" s="206" t="s">
        <v>462</v>
      </c>
      <c r="D3879" s="206" t="s">
        <v>410</v>
      </c>
      <c r="E3879" s="207">
        <v>31.13</v>
      </c>
    </row>
    <row r="3880" spans="1:5">
      <c r="A3880" s="206">
        <v>7317</v>
      </c>
      <c r="B3880" s="206" t="s">
        <v>4300</v>
      </c>
      <c r="C3880" s="206" t="s">
        <v>460</v>
      </c>
      <c r="D3880" s="206" t="s">
        <v>410</v>
      </c>
      <c r="E3880" s="207">
        <v>76.59</v>
      </c>
    </row>
    <row r="3881" spans="1:5">
      <c r="A3881" s="206">
        <v>142</v>
      </c>
      <c r="B3881" s="206" t="s">
        <v>4301</v>
      </c>
      <c r="C3881" s="206" t="s">
        <v>4302</v>
      </c>
      <c r="D3881" s="206" t="s">
        <v>410</v>
      </c>
      <c r="E3881" s="207">
        <v>38.89</v>
      </c>
    </row>
    <row r="3882" spans="1:5">
      <c r="A3882" s="206">
        <v>43142</v>
      </c>
      <c r="B3882" s="206" t="s">
        <v>4303</v>
      </c>
      <c r="C3882" s="206" t="s">
        <v>462</v>
      </c>
      <c r="D3882" s="206" t="s">
        <v>410</v>
      </c>
      <c r="E3882" s="207">
        <v>176.67</v>
      </c>
    </row>
    <row r="3883" spans="1:5">
      <c r="A3883" s="206">
        <v>38123</v>
      </c>
      <c r="B3883" s="206" t="s">
        <v>4304</v>
      </c>
      <c r="C3883" s="206" t="s">
        <v>460</v>
      </c>
      <c r="D3883" s="206" t="s">
        <v>410</v>
      </c>
      <c r="E3883" s="207">
        <v>34.96</v>
      </c>
    </row>
    <row r="3884" spans="1:5">
      <c r="A3884" s="206">
        <v>42699</v>
      </c>
      <c r="B3884" s="206" t="s">
        <v>4305</v>
      </c>
      <c r="C3884" s="206" t="s">
        <v>409</v>
      </c>
      <c r="D3884" s="206" t="s">
        <v>410</v>
      </c>
      <c r="E3884" s="207">
        <v>36.07</v>
      </c>
    </row>
    <row r="3885" spans="1:5">
      <c r="A3885" s="206">
        <v>37743</v>
      </c>
      <c r="B3885" s="206" t="s">
        <v>4306</v>
      </c>
      <c r="C3885" s="206" t="s">
        <v>409</v>
      </c>
      <c r="D3885" s="206" t="s">
        <v>412</v>
      </c>
      <c r="E3885" s="208">
        <v>219628.04</v>
      </c>
    </row>
    <row r="3886" spans="1:5">
      <c r="A3886" s="206">
        <v>37744</v>
      </c>
      <c r="B3886" s="206" t="s">
        <v>4307</v>
      </c>
      <c r="C3886" s="206" t="s">
        <v>409</v>
      </c>
      <c r="D3886" s="206" t="s">
        <v>412</v>
      </c>
      <c r="E3886" s="208">
        <v>258241.25</v>
      </c>
    </row>
    <row r="3887" spans="1:5">
      <c r="A3887" s="206">
        <v>37741</v>
      </c>
      <c r="B3887" s="206" t="s">
        <v>4308</v>
      </c>
      <c r="C3887" s="206" t="s">
        <v>409</v>
      </c>
      <c r="D3887" s="206" t="s">
        <v>412</v>
      </c>
      <c r="E3887" s="208">
        <v>199706.57</v>
      </c>
    </row>
    <row r="3888" spans="1:5">
      <c r="A3888" s="206">
        <v>39396</v>
      </c>
      <c r="B3888" s="206" t="s">
        <v>4309</v>
      </c>
      <c r="C3888" s="206" t="s">
        <v>409</v>
      </c>
      <c r="D3888" s="206" t="s">
        <v>412</v>
      </c>
      <c r="E3888" s="207">
        <v>73.11</v>
      </c>
    </row>
    <row r="3889" spans="1:5">
      <c r="A3889" s="206">
        <v>39392</v>
      </c>
      <c r="B3889" s="206" t="s">
        <v>4310</v>
      </c>
      <c r="C3889" s="206" t="s">
        <v>409</v>
      </c>
      <c r="D3889" s="206" t="s">
        <v>412</v>
      </c>
      <c r="E3889" s="207">
        <v>82.47</v>
      </c>
    </row>
    <row r="3890" spans="1:5">
      <c r="A3890" s="206">
        <v>39393</v>
      </c>
      <c r="B3890" s="206" t="s">
        <v>4311</v>
      </c>
      <c r="C3890" s="206" t="s">
        <v>409</v>
      </c>
      <c r="D3890" s="206" t="s">
        <v>412</v>
      </c>
      <c r="E3890" s="207">
        <v>51</v>
      </c>
    </row>
    <row r="3891" spans="1:5">
      <c r="A3891" s="206">
        <v>39394</v>
      </c>
      <c r="B3891" s="206" t="s">
        <v>4312</v>
      </c>
      <c r="C3891" s="206" t="s">
        <v>409</v>
      </c>
      <c r="D3891" s="206" t="s">
        <v>412</v>
      </c>
      <c r="E3891" s="207">
        <v>57.4</v>
      </c>
    </row>
    <row r="3892" spans="1:5">
      <c r="A3892" s="206">
        <v>39395</v>
      </c>
      <c r="B3892" s="206" t="s">
        <v>4313</v>
      </c>
      <c r="C3892" s="206" t="s">
        <v>409</v>
      </c>
      <c r="D3892" s="206" t="s">
        <v>412</v>
      </c>
      <c r="E3892" s="207">
        <v>53.38</v>
      </c>
    </row>
    <row r="3893" spans="1:5">
      <c r="A3893" s="206">
        <v>14618</v>
      </c>
      <c r="B3893" s="206" t="s">
        <v>4314</v>
      </c>
      <c r="C3893" s="206" t="s">
        <v>409</v>
      </c>
      <c r="D3893" s="206" t="s">
        <v>410</v>
      </c>
      <c r="E3893" s="208">
        <v>1745.48</v>
      </c>
    </row>
    <row r="3894" spans="1:5">
      <c r="A3894" s="206">
        <v>40269</v>
      </c>
      <c r="B3894" s="206" t="s">
        <v>4315</v>
      </c>
      <c r="C3894" s="206" t="s">
        <v>409</v>
      </c>
      <c r="D3894" s="206" t="s">
        <v>410</v>
      </c>
      <c r="E3894" s="208">
        <v>7032.42</v>
      </c>
    </row>
    <row r="3895" spans="1:5">
      <c r="A3895" s="206">
        <v>6110</v>
      </c>
      <c r="B3895" s="206" t="s">
        <v>4316</v>
      </c>
      <c r="C3895" s="206" t="s">
        <v>560</v>
      </c>
      <c r="D3895" s="206" t="s">
        <v>410</v>
      </c>
      <c r="E3895" s="207">
        <v>16.29</v>
      </c>
    </row>
    <row r="3896" spans="1:5">
      <c r="A3896" s="206">
        <v>40910</v>
      </c>
      <c r="B3896" s="206" t="s">
        <v>4317</v>
      </c>
      <c r="C3896" s="206" t="s">
        <v>562</v>
      </c>
      <c r="D3896" s="206" t="s">
        <v>410</v>
      </c>
      <c r="E3896" s="208">
        <v>2871.23</v>
      </c>
    </row>
    <row r="3897" spans="1:5">
      <c r="A3897" s="206">
        <v>6111</v>
      </c>
      <c r="B3897" s="206" t="s">
        <v>312</v>
      </c>
      <c r="C3897" s="206" t="s">
        <v>560</v>
      </c>
      <c r="D3897" s="206" t="s">
        <v>417</v>
      </c>
      <c r="E3897" s="207">
        <v>12.14</v>
      </c>
    </row>
    <row r="3898" spans="1:5">
      <c r="A3898" s="206">
        <v>41084</v>
      </c>
      <c r="B3898" s="206" t="s">
        <v>4318</v>
      </c>
      <c r="C3898" s="206" t="s">
        <v>562</v>
      </c>
      <c r="D3898" s="206" t="s">
        <v>410</v>
      </c>
      <c r="E3898" s="208">
        <v>2139.91</v>
      </c>
    </row>
    <row r="3899" spans="1:5">
      <c r="A3899" s="206">
        <v>44535</v>
      </c>
      <c r="B3899" s="206" t="s">
        <v>4319</v>
      </c>
      <c r="C3899" s="206" t="s">
        <v>558</v>
      </c>
      <c r="D3899" s="206" t="s">
        <v>410</v>
      </c>
      <c r="E3899" s="207">
        <v>67.03</v>
      </c>
    </row>
    <row r="3900" spans="1:5">
      <c r="A3900" s="206">
        <v>44945</v>
      </c>
      <c r="B3900" s="206" t="s">
        <v>4320</v>
      </c>
      <c r="C3900" s="206" t="s">
        <v>409</v>
      </c>
      <c r="D3900" s="206" t="s">
        <v>417</v>
      </c>
      <c r="E3900" s="207">
        <v>12.99</v>
      </c>
    </row>
    <row r="3901" spans="1:5">
      <c r="A3901" s="206">
        <v>38637</v>
      </c>
      <c r="B3901" s="206" t="s">
        <v>4321</v>
      </c>
      <c r="C3901" s="206" t="s">
        <v>409</v>
      </c>
      <c r="D3901" s="206" t="s">
        <v>410</v>
      </c>
      <c r="E3901" s="207">
        <v>251.66</v>
      </c>
    </row>
    <row r="3902" spans="1:5">
      <c r="A3902" s="206">
        <v>6150</v>
      </c>
      <c r="B3902" s="206" t="s">
        <v>4322</v>
      </c>
      <c r="C3902" s="206" t="s">
        <v>409</v>
      </c>
      <c r="D3902" s="206" t="s">
        <v>410</v>
      </c>
      <c r="E3902" s="207">
        <v>254.74</v>
      </c>
    </row>
    <row r="3903" spans="1:5">
      <c r="A3903" s="206">
        <v>6136</v>
      </c>
      <c r="B3903" s="206" t="s">
        <v>4323</v>
      </c>
      <c r="C3903" s="206" t="s">
        <v>409</v>
      </c>
      <c r="D3903" s="206" t="s">
        <v>417</v>
      </c>
      <c r="E3903" s="207">
        <v>200.24</v>
      </c>
    </row>
    <row r="3904" spans="1:5">
      <c r="A3904" s="206">
        <v>38638</v>
      </c>
      <c r="B3904" s="206" t="s">
        <v>4324</v>
      </c>
      <c r="C3904" s="206" t="s">
        <v>409</v>
      </c>
      <c r="D3904" s="206" t="s">
        <v>410</v>
      </c>
      <c r="E3904" s="207">
        <v>212.07</v>
      </c>
    </row>
    <row r="3905" spans="1:5">
      <c r="A3905" s="206">
        <v>20262</v>
      </c>
      <c r="B3905" s="206" t="s">
        <v>4325</v>
      </c>
      <c r="C3905" s="206" t="s">
        <v>409</v>
      </c>
      <c r="D3905" s="206" t="s">
        <v>410</v>
      </c>
      <c r="E3905" s="207">
        <v>23.79</v>
      </c>
    </row>
    <row r="3906" spans="1:5">
      <c r="A3906" s="206">
        <v>6145</v>
      </c>
      <c r="B3906" s="206" t="s">
        <v>4326</v>
      </c>
      <c r="C3906" s="206" t="s">
        <v>409</v>
      </c>
      <c r="D3906" s="206" t="s">
        <v>410</v>
      </c>
      <c r="E3906" s="207">
        <v>26.28</v>
      </c>
    </row>
    <row r="3907" spans="1:5">
      <c r="A3907" s="206">
        <v>6149</v>
      </c>
      <c r="B3907" s="206" t="s">
        <v>4327</v>
      </c>
      <c r="C3907" s="206" t="s">
        <v>409</v>
      </c>
      <c r="D3907" s="206" t="s">
        <v>410</v>
      </c>
      <c r="E3907" s="207">
        <v>17.37</v>
      </c>
    </row>
    <row r="3908" spans="1:5">
      <c r="A3908" s="206">
        <v>6146</v>
      </c>
      <c r="B3908" s="206" t="s">
        <v>4328</v>
      </c>
      <c r="C3908" s="206" t="s">
        <v>409</v>
      </c>
      <c r="D3908" s="206" t="s">
        <v>410</v>
      </c>
      <c r="E3908" s="207">
        <v>24.97</v>
      </c>
    </row>
    <row r="3909" spans="1:5">
      <c r="A3909" s="206">
        <v>44536</v>
      </c>
      <c r="B3909" s="206" t="s">
        <v>4329</v>
      </c>
      <c r="C3909" s="206" t="s">
        <v>460</v>
      </c>
      <c r="D3909" s="206" t="s">
        <v>410</v>
      </c>
      <c r="E3909" s="207">
        <v>3.27</v>
      </c>
    </row>
    <row r="3910" spans="1:5">
      <c r="A3910" s="206">
        <v>39961</v>
      </c>
      <c r="B3910" s="206" t="s">
        <v>4330</v>
      </c>
      <c r="C3910" s="206" t="s">
        <v>409</v>
      </c>
      <c r="D3910" s="206" t="s">
        <v>410</v>
      </c>
      <c r="E3910" s="207">
        <v>25.7</v>
      </c>
    </row>
    <row r="3911" spans="1:5">
      <c r="A3911" s="206">
        <v>42433</v>
      </c>
      <c r="B3911" s="206" t="s">
        <v>4331</v>
      </c>
      <c r="C3911" s="206" t="s">
        <v>409</v>
      </c>
      <c r="D3911" s="206" t="s">
        <v>412</v>
      </c>
      <c r="E3911" s="208">
        <v>4789.18</v>
      </c>
    </row>
    <row r="3912" spans="1:5">
      <c r="A3912" s="206">
        <v>42434</v>
      </c>
      <c r="B3912" s="206" t="s">
        <v>4332</v>
      </c>
      <c r="C3912" s="206" t="s">
        <v>409</v>
      </c>
      <c r="D3912" s="206" t="s">
        <v>412</v>
      </c>
      <c r="E3912" s="208">
        <v>5175.3999999999996</v>
      </c>
    </row>
    <row r="3913" spans="1:5">
      <c r="A3913" s="206">
        <v>42435</v>
      </c>
      <c r="B3913" s="206" t="s">
        <v>4333</v>
      </c>
      <c r="C3913" s="206" t="s">
        <v>409</v>
      </c>
      <c r="D3913" s="206" t="s">
        <v>412</v>
      </c>
      <c r="E3913" s="208">
        <v>2580.7800000000002</v>
      </c>
    </row>
    <row r="3914" spans="1:5">
      <c r="A3914" s="206">
        <v>38061</v>
      </c>
      <c r="B3914" s="206" t="s">
        <v>4334</v>
      </c>
      <c r="C3914" s="206" t="s">
        <v>409</v>
      </c>
      <c r="D3914" s="206" t="s">
        <v>410</v>
      </c>
      <c r="E3914" s="207">
        <v>52.59</v>
      </c>
    </row>
    <row r="3915" spans="1:5">
      <c r="A3915" s="206">
        <v>20250</v>
      </c>
      <c r="B3915" s="206" t="s">
        <v>4335</v>
      </c>
      <c r="C3915" s="206" t="s">
        <v>460</v>
      </c>
      <c r="D3915" s="206" t="s">
        <v>417</v>
      </c>
      <c r="E3915" s="207">
        <v>13.9</v>
      </c>
    </row>
    <row r="3916" spans="1:5">
      <c r="A3916" s="206">
        <v>13388</v>
      </c>
      <c r="B3916" s="206" t="s">
        <v>4336</v>
      </c>
      <c r="C3916" s="206" t="s">
        <v>460</v>
      </c>
      <c r="D3916" s="206" t="s">
        <v>410</v>
      </c>
      <c r="E3916" s="207">
        <v>144.77000000000001</v>
      </c>
    </row>
    <row r="3917" spans="1:5">
      <c r="A3917" s="206">
        <v>39914</v>
      </c>
      <c r="B3917" s="206" t="s">
        <v>4337</v>
      </c>
      <c r="C3917" s="206" t="s">
        <v>460</v>
      </c>
      <c r="D3917" s="206" t="s">
        <v>412</v>
      </c>
      <c r="E3917" s="207">
        <v>246.88</v>
      </c>
    </row>
    <row r="3918" spans="1:5">
      <c r="A3918" s="206">
        <v>12732</v>
      </c>
      <c r="B3918" s="206" t="s">
        <v>4338</v>
      </c>
      <c r="C3918" s="206" t="s">
        <v>409</v>
      </c>
      <c r="D3918" s="206" t="s">
        <v>412</v>
      </c>
      <c r="E3918" s="207">
        <v>284.87</v>
      </c>
    </row>
    <row r="3919" spans="1:5">
      <c r="A3919" s="206">
        <v>6160</v>
      </c>
      <c r="B3919" s="206" t="s">
        <v>4339</v>
      </c>
      <c r="C3919" s="206" t="s">
        <v>560</v>
      </c>
      <c r="D3919" s="206" t="s">
        <v>417</v>
      </c>
      <c r="E3919" s="207">
        <v>16.29</v>
      </c>
    </row>
    <row r="3920" spans="1:5">
      <c r="A3920" s="206">
        <v>41087</v>
      </c>
      <c r="B3920" s="206" t="s">
        <v>4340</v>
      </c>
      <c r="C3920" s="206" t="s">
        <v>562</v>
      </c>
      <c r="D3920" s="206" t="s">
        <v>410</v>
      </c>
      <c r="E3920" s="208">
        <v>2871.23</v>
      </c>
    </row>
    <row r="3921" spans="1:5">
      <c r="A3921" s="206">
        <v>6166</v>
      </c>
      <c r="B3921" s="206" t="s">
        <v>4341</v>
      </c>
      <c r="C3921" s="206" t="s">
        <v>560</v>
      </c>
      <c r="D3921" s="206" t="s">
        <v>410</v>
      </c>
      <c r="E3921" s="207">
        <v>19.14</v>
      </c>
    </row>
    <row r="3922" spans="1:5">
      <c r="A3922" s="206">
        <v>41088</v>
      </c>
      <c r="B3922" s="206" t="s">
        <v>4342</v>
      </c>
      <c r="C3922" s="206" t="s">
        <v>562</v>
      </c>
      <c r="D3922" s="206" t="s">
        <v>410</v>
      </c>
      <c r="E3922" s="208">
        <v>3374.05</v>
      </c>
    </row>
    <row r="3923" spans="1:5">
      <c r="A3923" s="206">
        <v>20232</v>
      </c>
      <c r="B3923" s="206" t="s">
        <v>4343</v>
      </c>
      <c r="C3923" s="206" t="s">
        <v>456</v>
      </c>
      <c r="D3923" s="206" t="s">
        <v>410</v>
      </c>
      <c r="E3923" s="207">
        <v>88.06</v>
      </c>
    </row>
    <row r="3924" spans="1:5">
      <c r="A3924" s="206">
        <v>10856</v>
      </c>
      <c r="B3924" s="206" t="s">
        <v>4344</v>
      </c>
      <c r="C3924" s="206" t="s">
        <v>456</v>
      </c>
      <c r="D3924" s="206" t="s">
        <v>412</v>
      </c>
      <c r="E3924" s="207">
        <v>103.78</v>
      </c>
    </row>
    <row r="3925" spans="1:5">
      <c r="A3925" s="206">
        <v>4828</v>
      </c>
      <c r="B3925" s="206" t="s">
        <v>4345</v>
      </c>
      <c r="C3925" s="206" t="s">
        <v>456</v>
      </c>
      <c r="D3925" s="206" t="s">
        <v>410</v>
      </c>
      <c r="E3925" s="207">
        <v>71.069999999999993</v>
      </c>
    </row>
    <row r="3926" spans="1:5">
      <c r="A3926" s="206">
        <v>20249</v>
      </c>
      <c r="B3926" s="206" t="s">
        <v>4346</v>
      </c>
      <c r="C3926" s="206" t="s">
        <v>456</v>
      </c>
      <c r="D3926" s="206" t="s">
        <v>410</v>
      </c>
      <c r="E3926" s="207">
        <v>38.92</v>
      </c>
    </row>
    <row r="3927" spans="1:5">
      <c r="A3927" s="206">
        <v>11609</v>
      </c>
      <c r="B3927" s="206" t="s">
        <v>4347</v>
      </c>
      <c r="C3927" s="206" t="s">
        <v>462</v>
      </c>
      <c r="D3927" s="206" t="s">
        <v>410</v>
      </c>
      <c r="E3927" s="207">
        <v>13.69</v>
      </c>
    </row>
    <row r="3928" spans="1:5">
      <c r="A3928" s="206">
        <v>20083</v>
      </c>
      <c r="B3928" s="206" t="s">
        <v>4348</v>
      </c>
      <c r="C3928" s="206" t="s">
        <v>409</v>
      </c>
      <c r="D3928" s="206" t="s">
        <v>410</v>
      </c>
      <c r="E3928" s="207">
        <v>86.3</v>
      </c>
    </row>
    <row r="3929" spans="1:5">
      <c r="A3929" s="206">
        <v>10691</v>
      </c>
      <c r="B3929" s="206" t="s">
        <v>4349</v>
      </c>
      <c r="C3929" s="206" t="s">
        <v>462</v>
      </c>
      <c r="D3929" s="206" t="s">
        <v>412</v>
      </c>
      <c r="E3929" s="207">
        <v>83.23</v>
      </c>
    </row>
    <row r="3930" spans="1:5">
      <c r="A3930" s="206">
        <v>12295</v>
      </c>
      <c r="B3930" s="206" t="s">
        <v>4350</v>
      </c>
      <c r="C3930" s="206" t="s">
        <v>409</v>
      </c>
      <c r="D3930" s="206" t="s">
        <v>410</v>
      </c>
      <c r="E3930" s="207">
        <v>3.33</v>
      </c>
    </row>
    <row r="3931" spans="1:5">
      <c r="A3931" s="206">
        <v>12296</v>
      </c>
      <c r="B3931" s="206" t="s">
        <v>4351</v>
      </c>
      <c r="C3931" s="206" t="s">
        <v>409</v>
      </c>
      <c r="D3931" s="206" t="s">
        <v>410</v>
      </c>
      <c r="E3931" s="207">
        <v>4.3099999999999996</v>
      </c>
    </row>
    <row r="3932" spans="1:5">
      <c r="A3932" s="206">
        <v>12294</v>
      </c>
      <c r="B3932" s="206" t="s">
        <v>4352</v>
      </c>
      <c r="C3932" s="206" t="s">
        <v>409</v>
      </c>
      <c r="D3932" s="206" t="s">
        <v>410</v>
      </c>
      <c r="E3932" s="207">
        <v>10.36</v>
      </c>
    </row>
    <row r="3933" spans="1:5">
      <c r="A3933" s="206">
        <v>14543</v>
      </c>
      <c r="B3933" s="206" t="s">
        <v>4353</v>
      </c>
      <c r="C3933" s="206" t="s">
        <v>409</v>
      </c>
      <c r="D3933" s="206" t="s">
        <v>410</v>
      </c>
      <c r="E3933" s="207">
        <v>7.39</v>
      </c>
    </row>
    <row r="3934" spans="1:5">
      <c r="A3934" s="206">
        <v>13329</v>
      </c>
      <c r="B3934" s="206" t="s">
        <v>4354</v>
      </c>
      <c r="C3934" s="206" t="s">
        <v>409</v>
      </c>
      <c r="D3934" s="206" t="s">
        <v>417</v>
      </c>
      <c r="E3934" s="207">
        <v>4.34</v>
      </c>
    </row>
    <row r="3935" spans="1:5">
      <c r="A3935" s="206">
        <v>21047</v>
      </c>
      <c r="B3935" s="206" t="s">
        <v>4355</v>
      </c>
      <c r="C3935" s="206" t="s">
        <v>409</v>
      </c>
      <c r="D3935" s="206" t="s">
        <v>412</v>
      </c>
      <c r="E3935" s="207">
        <v>39.549999999999997</v>
      </c>
    </row>
    <row r="3936" spans="1:5">
      <c r="A3936" s="206">
        <v>21042</v>
      </c>
      <c r="B3936" s="206" t="s">
        <v>4356</v>
      </c>
      <c r="C3936" s="206" t="s">
        <v>409</v>
      </c>
      <c r="D3936" s="206" t="s">
        <v>412</v>
      </c>
      <c r="E3936" s="207">
        <v>30.48</v>
      </c>
    </row>
    <row r="3937" spans="1:5">
      <c r="A3937" s="206">
        <v>21043</v>
      </c>
      <c r="B3937" s="206" t="s">
        <v>4357</v>
      </c>
      <c r="C3937" s="206" t="s">
        <v>409</v>
      </c>
      <c r="D3937" s="206" t="s">
        <v>412</v>
      </c>
      <c r="E3937" s="207">
        <v>38.5</v>
      </c>
    </row>
    <row r="3938" spans="1:5">
      <c r="A3938" s="206">
        <v>21044</v>
      </c>
      <c r="B3938" s="206" t="s">
        <v>4358</v>
      </c>
      <c r="C3938" s="206" t="s">
        <v>409</v>
      </c>
      <c r="D3938" s="206" t="s">
        <v>412</v>
      </c>
      <c r="E3938" s="207">
        <v>26.82</v>
      </c>
    </row>
    <row r="3939" spans="1:5">
      <c r="A3939" s="206">
        <v>21045</v>
      </c>
      <c r="B3939" s="206" t="s">
        <v>4359</v>
      </c>
      <c r="C3939" s="206" t="s">
        <v>409</v>
      </c>
      <c r="D3939" s="206" t="s">
        <v>412</v>
      </c>
      <c r="E3939" s="207">
        <v>36.74</v>
      </c>
    </row>
    <row r="3940" spans="1:5">
      <c r="A3940" s="206">
        <v>21041</v>
      </c>
      <c r="B3940" s="206" t="s">
        <v>4360</v>
      </c>
      <c r="C3940" s="206" t="s">
        <v>409</v>
      </c>
      <c r="D3940" s="206" t="s">
        <v>412</v>
      </c>
      <c r="E3940" s="207">
        <v>31.68</v>
      </c>
    </row>
    <row r="3941" spans="1:5">
      <c r="A3941" s="206">
        <v>21040</v>
      </c>
      <c r="B3941" s="206" t="s">
        <v>4361</v>
      </c>
      <c r="C3941" s="206" t="s">
        <v>409</v>
      </c>
      <c r="D3941" s="206" t="s">
        <v>412</v>
      </c>
      <c r="E3941" s="207">
        <v>26.25</v>
      </c>
    </row>
    <row r="3942" spans="1:5">
      <c r="A3942" s="206">
        <v>14149</v>
      </c>
      <c r="B3942" s="206" t="s">
        <v>4362</v>
      </c>
      <c r="C3942" s="206" t="s">
        <v>2498</v>
      </c>
      <c r="D3942" s="206" t="s">
        <v>412</v>
      </c>
      <c r="E3942" s="207">
        <v>182.88</v>
      </c>
    </row>
    <row r="3943" spans="1:5">
      <c r="A3943" s="206">
        <v>38099</v>
      </c>
      <c r="B3943" s="206" t="s">
        <v>4363</v>
      </c>
      <c r="C3943" s="206" t="s">
        <v>409</v>
      </c>
      <c r="D3943" s="206" t="s">
        <v>410</v>
      </c>
      <c r="E3943" s="207">
        <v>1.41</v>
      </c>
    </row>
    <row r="3944" spans="1:5">
      <c r="A3944" s="206">
        <v>38100</v>
      </c>
      <c r="B3944" s="206" t="s">
        <v>4364</v>
      </c>
      <c r="C3944" s="206" t="s">
        <v>409</v>
      </c>
      <c r="D3944" s="206" t="s">
        <v>410</v>
      </c>
      <c r="E3944" s="207">
        <v>2.31</v>
      </c>
    </row>
    <row r="3945" spans="1:5">
      <c r="A3945" s="206">
        <v>7576</v>
      </c>
      <c r="B3945" s="206" t="s">
        <v>4365</v>
      </c>
      <c r="C3945" s="206" t="s">
        <v>409</v>
      </c>
      <c r="D3945" s="206" t="s">
        <v>410</v>
      </c>
      <c r="E3945" s="207">
        <v>278.41000000000003</v>
      </c>
    </row>
    <row r="3946" spans="1:5">
      <c r="A3946" s="206">
        <v>3384</v>
      </c>
      <c r="B3946" s="206" t="s">
        <v>4366</v>
      </c>
      <c r="C3946" s="206" t="s">
        <v>409</v>
      </c>
      <c r="D3946" s="206" t="s">
        <v>410</v>
      </c>
      <c r="E3946" s="207">
        <v>8.5299999999999994</v>
      </c>
    </row>
    <row r="3947" spans="1:5">
      <c r="A3947" s="206">
        <v>7572</v>
      </c>
      <c r="B3947" s="206" t="s">
        <v>4367</v>
      </c>
      <c r="C3947" s="206" t="s">
        <v>409</v>
      </c>
      <c r="D3947" s="206" t="s">
        <v>410</v>
      </c>
      <c r="E3947" s="207">
        <v>8.6</v>
      </c>
    </row>
    <row r="3948" spans="1:5">
      <c r="A3948" s="206">
        <v>3396</v>
      </c>
      <c r="B3948" s="206" t="s">
        <v>4368</v>
      </c>
      <c r="C3948" s="206" t="s">
        <v>409</v>
      </c>
      <c r="D3948" s="206" t="s">
        <v>410</v>
      </c>
      <c r="E3948" s="207">
        <v>5.81</v>
      </c>
    </row>
    <row r="3949" spans="1:5">
      <c r="A3949" s="206">
        <v>37590</v>
      </c>
      <c r="B3949" s="206" t="s">
        <v>4369</v>
      </c>
      <c r="C3949" s="206" t="s">
        <v>409</v>
      </c>
      <c r="D3949" s="206" t="s">
        <v>412</v>
      </c>
      <c r="E3949" s="207">
        <v>21.92</v>
      </c>
    </row>
    <row r="3950" spans="1:5">
      <c r="A3950" s="206">
        <v>37591</v>
      </c>
      <c r="B3950" s="206" t="s">
        <v>4370</v>
      </c>
      <c r="C3950" s="206" t="s">
        <v>409</v>
      </c>
      <c r="D3950" s="206" t="s">
        <v>412</v>
      </c>
      <c r="E3950" s="207">
        <v>26.35</v>
      </c>
    </row>
    <row r="3951" spans="1:5">
      <c r="A3951" s="206">
        <v>12626</v>
      </c>
      <c r="B3951" s="206" t="s">
        <v>4371</v>
      </c>
      <c r="C3951" s="206" t="s">
        <v>409</v>
      </c>
      <c r="D3951" s="206" t="s">
        <v>410</v>
      </c>
      <c r="E3951" s="207">
        <v>45.62</v>
      </c>
    </row>
    <row r="3952" spans="1:5">
      <c r="A3952" s="206">
        <v>11033</v>
      </c>
      <c r="B3952" s="206" t="s">
        <v>4372</v>
      </c>
      <c r="C3952" s="206" t="s">
        <v>409</v>
      </c>
      <c r="D3952" s="206" t="s">
        <v>410</v>
      </c>
      <c r="E3952" s="207">
        <v>6.28</v>
      </c>
    </row>
    <row r="3953" spans="1:5">
      <c r="A3953" s="206">
        <v>390</v>
      </c>
      <c r="B3953" s="206" t="s">
        <v>4373</v>
      </c>
      <c r="C3953" s="206" t="s">
        <v>409</v>
      </c>
      <c r="D3953" s="206" t="s">
        <v>410</v>
      </c>
      <c r="E3953" s="207">
        <v>10.51</v>
      </c>
    </row>
    <row r="3954" spans="1:5">
      <c r="A3954" s="206">
        <v>42436</v>
      </c>
      <c r="B3954" s="206" t="s">
        <v>4374</v>
      </c>
      <c r="C3954" s="206" t="s">
        <v>409</v>
      </c>
      <c r="D3954" s="206" t="s">
        <v>412</v>
      </c>
      <c r="E3954" s="208">
        <v>2701.34</v>
      </c>
    </row>
    <row r="3955" spans="1:5">
      <c r="A3955" s="206">
        <v>6193</v>
      </c>
      <c r="B3955" s="206" t="s">
        <v>4375</v>
      </c>
      <c r="C3955" s="206" t="s">
        <v>456</v>
      </c>
      <c r="D3955" s="206" t="s">
        <v>410</v>
      </c>
      <c r="E3955" s="207">
        <v>16.670000000000002</v>
      </c>
    </row>
    <row r="3956" spans="1:5">
      <c r="A3956" s="206">
        <v>6194</v>
      </c>
      <c r="B3956" s="206" t="s">
        <v>4376</v>
      </c>
      <c r="C3956" s="206" t="s">
        <v>456</v>
      </c>
      <c r="D3956" s="206" t="s">
        <v>410</v>
      </c>
      <c r="E3956" s="207">
        <v>7.98</v>
      </c>
    </row>
    <row r="3957" spans="1:5">
      <c r="A3957" s="206">
        <v>10567</v>
      </c>
      <c r="B3957" s="206" t="s">
        <v>4377</v>
      </c>
      <c r="C3957" s="206" t="s">
        <v>456</v>
      </c>
      <c r="D3957" s="206" t="s">
        <v>410</v>
      </c>
      <c r="E3957" s="207">
        <v>12.64</v>
      </c>
    </row>
    <row r="3958" spans="1:5">
      <c r="A3958" s="206">
        <v>6212</v>
      </c>
      <c r="B3958" s="206" t="s">
        <v>4378</v>
      </c>
      <c r="C3958" s="206" t="s">
        <v>456</v>
      </c>
      <c r="D3958" s="206" t="s">
        <v>417</v>
      </c>
      <c r="E3958" s="207">
        <v>18.55</v>
      </c>
    </row>
    <row r="3959" spans="1:5">
      <c r="A3959" s="206">
        <v>3993</v>
      </c>
      <c r="B3959" s="206" t="s">
        <v>4379</v>
      </c>
      <c r="C3959" s="206" t="s">
        <v>821</v>
      </c>
      <c r="D3959" s="206" t="s">
        <v>410</v>
      </c>
      <c r="E3959" s="207">
        <v>107.78</v>
      </c>
    </row>
    <row r="3960" spans="1:5">
      <c r="A3960" s="206">
        <v>3990</v>
      </c>
      <c r="B3960" s="206" t="s">
        <v>4380</v>
      </c>
      <c r="C3960" s="206" t="s">
        <v>456</v>
      </c>
      <c r="D3960" s="206" t="s">
        <v>410</v>
      </c>
      <c r="E3960" s="207">
        <v>20.28</v>
      </c>
    </row>
    <row r="3961" spans="1:5">
      <c r="A3961" s="206">
        <v>3992</v>
      </c>
      <c r="B3961" s="206" t="s">
        <v>4381</v>
      </c>
      <c r="C3961" s="206" t="s">
        <v>456</v>
      </c>
      <c r="D3961" s="206" t="s">
        <v>410</v>
      </c>
      <c r="E3961" s="207">
        <v>27.38</v>
      </c>
    </row>
    <row r="3962" spans="1:5">
      <c r="A3962" s="206">
        <v>6178</v>
      </c>
      <c r="B3962" s="206" t="s">
        <v>4382</v>
      </c>
      <c r="C3962" s="206" t="s">
        <v>821</v>
      </c>
      <c r="D3962" s="206" t="s">
        <v>412</v>
      </c>
      <c r="E3962" s="207">
        <v>301.13</v>
      </c>
    </row>
    <row r="3963" spans="1:5">
      <c r="A3963" s="206">
        <v>6180</v>
      </c>
      <c r="B3963" s="206" t="s">
        <v>4383</v>
      </c>
      <c r="C3963" s="206" t="s">
        <v>821</v>
      </c>
      <c r="D3963" s="206" t="s">
        <v>412</v>
      </c>
      <c r="E3963" s="207">
        <v>325</v>
      </c>
    </row>
    <row r="3964" spans="1:5">
      <c r="A3964" s="206">
        <v>6182</v>
      </c>
      <c r="B3964" s="206" t="s">
        <v>4384</v>
      </c>
      <c r="C3964" s="206" t="s">
        <v>821</v>
      </c>
      <c r="D3964" s="206" t="s">
        <v>412</v>
      </c>
      <c r="E3964" s="207">
        <v>403.4</v>
      </c>
    </row>
    <row r="3965" spans="1:5">
      <c r="A3965" s="206">
        <v>43614</v>
      </c>
      <c r="B3965" s="206" t="s">
        <v>4385</v>
      </c>
      <c r="C3965" s="206" t="s">
        <v>456</v>
      </c>
      <c r="D3965" s="206" t="s">
        <v>410</v>
      </c>
      <c r="E3965" s="207">
        <v>13.7</v>
      </c>
    </row>
    <row r="3966" spans="1:5">
      <c r="A3966" s="206">
        <v>6189</v>
      </c>
      <c r="B3966" s="206" t="s">
        <v>4386</v>
      </c>
      <c r="C3966" s="206" t="s">
        <v>456</v>
      </c>
      <c r="D3966" s="206" t="s">
        <v>410</v>
      </c>
      <c r="E3966" s="207">
        <v>24.33</v>
      </c>
    </row>
    <row r="3967" spans="1:5">
      <c r="A3967" s="206">
        <v>6214</v>
      </c>
      <c r="B3967" s="206" t="s">
        <v>4387</v>
      </c>
      <c r="C3967" s="206" t="s">
        <v>821</v>
      </c>
      <c r="D3967" s="206" t="s">
        <v>412</v>
      </c>
      <c r="E3967" s="207">
        <v>188.63</v>
      </c>
    </row>
    <row r="3968" spans="1:5">
      <c r="A3968" s="206">
        <v>36153</v>
      </c>
      <c r="B3968" s="206" t="s">
        <v>4388</v>
      </c>
      <c r="C3968" s="206" t="s">
        <v>409</v>
      </c>
      <c r="D3968" s="206" t="s">
        <v>410</v>
      </c>
      <c r="E3968" s="207">
        <v>212.66</v>
      </c>
    </row>
    <row r="3969" spans="1:5">
      <c r="A3969" s="206">
        <v>10740</v>
      </c>
      <c r="B3969" s="206" t="s">
        <v>4389</v>
      </c>
      <c r="C3969" s="206" t="s">
        <v>409</v>
      </c>
      <c r="D3969" s="206" t="s">
        <v>410</v>
      </c>
      <c r="E3969" s="208">
        <v>11466.04</v>
      </c>
    </row>
    <row r="3970" spans="1:5">
      <c r="A3970" s="206">
        <v>13914</v>
      </c>
      <c r="B3970" s="206" t="s">
        <v>4390</v>
      </c>
      <c r="C3970" s="206" t="s">
        <v>409</v>
      </c>
      <c r="D3970" s="206" t="s">
        <v>410</v>
      </c>
      <c r="E3970" s="207">
        <v>829.61</v>
      </c>
    </row>
    <row r="3971" spans="1:5">
      <c r="A3971" s="206">
        <v>10742</v>
      </c>
      <c r="B3971" s="206" t="s">
        <v>4391</v>
      </c>
      <c r="C3971" s="206" t="s">
        <v>409</v>
      </c>
      <c r="D3971" s="206" t="s">
        <v>417</v>
      </c>
      <c r="E3971" s="208">
        <v>1210</v>
      </c>
    </row>
    <row r="3972" spans="1:5">
      <c r="A3972" s="206">
        <v>38465</v>
      </c>
      <c r="B3972" s="206" t="s">
        <v>4392</v>
      </c>
      <c r="C3972" s="206" t="s">
        <v>409</v>
      </c>
      <c r="D3972" s="206" t="s">
        <v>410</v>
      </c>
      <c r="E3972" s="207">
        <v>33.67</v>
      </c>
    </row>
    <row r="3973" spans="1:5">
      <c r="A3973" s="206">
        <v>7543</v>
      </c>
      <c r="B3973" s="206" t="s">
        <v>4393</v>
      </c>
      <c r="C3973" s="206" t="s">
        <v>409</v>
      </c>
      <c r="D3973" s="206" t="s">
        <v>410</v>
      </c>
      <c r="E3973" s="207">
        <v>5.91</v>
      </c>
    </row>
    <row r="3974" spans="1:5">
      <c r="A3974" s="206">
        <v>43427</v>
      </c>
      <c r="B3974" s="206" t="s">
        <v>4394</v>
      </c>
      <c r="C3974" s="206" t="s">
        <v>409</v>
      </c>
      <c r="D3974" s="206" t="s">
        <v>410</v>
      </c>
      <c r="E3974" s="208">
        <v>1864.15</v>
      </c>
    </row>
    <row r="3975" spans="1:5">
      <c r="A3975" s="206">
        <v>41613</v>
      </c>
      <c r="B3975" s="206" t="s">
        <v>4395</v>
      </c>
      <c r="C3975" s="206" t="s">
        <v>409</v>
      </c>
      <c r="D3975" s="206" t="s">
        <v>410</v>
      </c>
      <c r="E3975" s="207">
        <v>119.83</v>
      </c>
    </row>
    <row r="3976" spans="1:5">
      <c r="A3976" s="206">
        <v>41614</v>
      </c>
      <c r="B3976" s="206" t="s">
        <v>4396</v>
      </c>
      <c r="C3976" s="206" t="s">
        <v>409</v>
      </c>
      <c r="D3976" s="206" t="s">
        <v>410</v>
      </c>
      <c r="E3976" s="207">
        <v>152.68</v>
      </c>
    </row>
    <row r="3977" spans="1:5">
      <c r="A3977" s="206">
        <v>41615</v>
      </c>
      <c r="B3977" s="206" t="s">
        <v>4397</v>
      </c>
      <c r="C3977" s="206" t="s">
        <v>409</v>
      </c>
      <c r="D3977" s="206" t="s">
        <v>410</v>
      </c>
      <c r="E3977" s="207">
        <v>235.99</v>
      </c>
    </row>
    <row r="3978" spans="1:5">
      <c r="A3978" s="206">
        <v>41616</v>
      </c>
      <c r="B3978" s="206" t="s">
        <v>4398</v>
      </c>
      <c r="C3978" s="206" t="s">
        <v>409</v>
      </c>
      <c r="D3978" s="206" t="s">
        <v>410</v>
      </c>
      <c r="E3978" s="207">
        <v>352.6</v>
      </c>
    </row>
    <row r="3979" spans="1:5">
      <c r="A3979" s="206">
        <v>41617</v>
      </c>
      <c r="B3979" s="206" t="s">
        <v>4399</v>
      </c>
      <c r="C3979" s="206" t="s">
        <v>409</v>
      </c>
      <c r="D3979" s="206" t="s">
        <v>410</v>
      </c>
      <c r="E3979" s="207">
        <v>701.11</v>
      </c>
    </row>
    <row r="3980" spans="1:5">
      <c r="A3980" s="206">
        <v>41618</v>
      </c>
      <c r="B3980" s="206" t="s">
        <v>4400</v>
      </c>
      <c r="C3980" s="206" t="s">
        <v>409</v>
      </c>
      <c r="D3980" s="206" t="s">
        <v>410</v>
      </c>
      <c r="E3980" s="208">
        <v>1290.7</v>
      </c>
    </row>
    <row r="3981" spans="1:5">
      <c r="A3981" s="206">
        <v>43428</v>
      </c>
      <c r="B3981" s="206" t="s">
        <v>4401</v>
      </c>
      <c r="C3981" s="206" t="s">
        <v>409</v>
      </c>
      <c r="D3981" s="206" t="s">
        <v>410</v>
      </c>
      <c r="E3981" s="208">
        <v>2267.14</v>
      </c>
    </row>
    <row r="3982" spans="1:5">
      <c r="A3982" s="206">
        <v>41619</v>
      </c>
      <c r="B3982" s="206" t="s">
        <v>4402</v>
      </c>
      <c r="C3982" s="206" t="s">
        <v>409</v>
      </c>
      <c r="D3982" s="206" t="s">
        <v>410</v>
      </c>
      <c r="E3982" s="207">
        <v>146.88999999999999</v>
      </c>
    </row>
    <row r="3983" spans="1:5">
      <c r="A3983" s="206">
        <v>41620</v>
      </c>
      <c r="B3983" s="206" t="s">
        <v>4403</v>
      </c>
      <c r="C3983" s="206" t="s">
        <v>409</v>
      </c>
      <c r="D3983" s="206" t="s">
        <v>410</v>
      </c>
      <c r="E3983" s="207">
        <v>185.54</v>
      </c>
    </row>
    <row r="3984" spans="1:5">
      <c r="A3984" s="206">
        <v>41622</v>
      </c>
      <c r="B3984" s="206" t="s">
        <v>4404</v>
      </c>
      <c r="C3984" s="206" t="s">
        <v>409</v>
      </c>
      <c r="D3984" s="206" t="s">
        <v>410</v>
      </c>
      <c r="E3984" s="207">
        <v>321.8</v>
      </c>
    </row>
    <row r="3985" spans="1:5">
      <c r="A3985" s="206">
        <v>41623</v>
      </c>
      <c r="B3985" s="206" t="s">
        <v>4405</v>
      </c>
      <c r="C3985" s="206" t="s">
        <v>409</v>
      </c>
      <c r="D3985" s="206" t="s">
        <v>410</v>
      </c>
      <c r="E3985" s="207">
        <v>494.78</v>
      </c>
    </row>
    <row r="3986" spans="1:5">
      <c r="A3986" s="206">
        <v>41624</v>
      </c>
      <c r="B3986" s="206" t="s">
        <v>4406</v>
      </c>
      <c r="C3986" s="206" t="s">
        <v>409</v>
      </c>
      <c r="D3986" s="206" t="s">
        <v>410</v>
      </c>
      <c r="E3986" s="207">
        <v>927.73</v>
      </c>
    </row>
    <row r="3987" spans="1:5">
      <c r="A3987" s="206">
        <v>41625</v>
      </c>
      <c r="B3987" s="206" t="s">
        <v>4407</v>
      </c>
      <c r="C3987" s="206" t="s">
        <v>409</v>
      </c>
      <c r="D3987" s="206" t="s">
        <v>410</v>
      </c>
      <c r="E3987" s="208">
        <v>1427.35</v>
      </c>
    </row>
    <row r="3988" spans="1:5">
      <c r="A3988" s="206">
        <v>39352</v>
      </c>
      <c r="B3988" s="206" t="s">
        <v>4408</v>
      </c>
      <c r="C3988" s="206" t="s">
        <v>409</v>
      </c>
      <c r="D3988" s="206" t="s">
        <v>410</v>
      </c>
      <c r="E3988" s="207">
        <v>3.65</v>
      </c>
    </row>
    <row r="3989" spans="1:5">
      <c r="A3989" s="206">
        <v>39346</v>
      </c>
      <c r="B3989" s="206" t="s">
        <v>4409</v>
      </c>
      <c r="C3989" s="206" t="s">
        <v>409</v>
      </c>
      <c r="D3989" s="206" t="s">
        <v>410</v>
      </c>
      <c r="E3989" s="207">
        <v>3.65</v>
      </c>
    </row>
    <row r="3990" spans="1:5">
      <c r="A3990" s="206">
        <v>39350</v>
      </c>
      <c r="B3990" s="206" t="s">
        <v>4410</v>
      </c>
      <c r="C3990" s="206" t="s">
        <v>409</v>
      </c>
      <c r="D3990" s="206" t="s">
        <v>410</v>
      </c>
      <c r="E3990" s="207">
        <v>3.93</v>
      </c>
    </row>
    <row r="3991" spans="1:5">
      <c r="A3991" s="206">
        <v>39351</v>
      </c>
      <c r="B3991" s="206" t="s">
        <v>4411</v>
      </c>
      <c r="C3991" s="206" t="s">
        <v>409</v>
      </c>
      <c r="D3991" s="206" t="s">
        <v>410</v>
      </c>
      <c r="E3991" s="207">
        <v>4.54</v>
      </c>
    </row>
    <row r="3992" spans="1:5">
      <c r="A3992" s="206">
        <v>38837</v>
      </c>
      <c r="B3992" s="206" t="s">
        <v>4412</v>
      </c>
      <c r="C3992" s="206" t="s">
        <v>409</v>
      </c>
      <c r="D3992" s="206" t="s">
        <v>412</v>
      </c>
      <c r="E3992" s="207">
        <v>7.53</v>
      </c>
    </row>
    <row r="3993" spans="1:5">
      <c r="A3993" s="206">
        <v>38836</v>
      </c>
      <c r="B3993" s="206" t="s">
        <v>4413</v>
      </c>
      <c r="C3993" s="206" t="s">
        <v>409</v>
      </c>
      <c r="D3993" s="206" t="s">
        <v>412</v>
      </c>
      <c r="E3993" s="207">
        <v>5.26</v>
      </c>
    </row>
    <row r="3994" spans="1:5">
      <c r="A3994" s="206">
        <v>2666</v>
      </c>
      <c r="B3994" s="206" t="s">
        <v>4414</v>
      </c>
      <c r="C3994" s="206" t="s">
        <v>409</v>
      </c>
      <c r="D3994" s="206" t="s">
        <v>410</v>
      </c>
      <c r="E3994" s="207">
        <v>7.6</v>
      </c>
    </row>
    <row r="3995" spans="1:5">
      <c r="A3995" s="206">
        <v>2668</v>
      </c>
      <c r="B3995" s="206" t="s">
        <v>4415</v>
      </c>
      <c r="C3995" s="206" t="s">
        <v>409</v>
      </c>
      <c r="D3995" s="206" t="s">
        <v>410</v>
      </c>
      <c r="E3995" s="207">
        <v>8.68</v>
      </c>
    </row>
    <row r="3996" spans="1:5">
      <c r="A3996" s="206">
        <v>2664</v>
      </c>
      <c r="B3996" s="206" t="s">
        <v>4416</v>
      </c>
      <c r="C3996" s="206" t="s">
        <v>409</v>
      </c>
      <c r="D3996" s="206" t="s">
        <v>410</v>
      </c>
      <c r="E3996" s="207">
        <v>12.8</v>
      </c>
    </row>
    <row r="3997" spans="1:5">
      <c r="A3997" s="206">
        <v>2662</v>
      </c>
      <c r="B3997" s="206" t="s">
        <v>4417</v>
      </c>
      <c r="C3997" s="206" t="s">
        <v>409</v>
      </c>
      <c r="D3997" s="206" t="s">
        <v>410</v>
      </c>
      <c r="E3997" s="207">
        <v>15.7</v>
      </c>
    </row>
    <row r="3998" spans="1:5">
      <c r="A3998" s="206">
        <v>20964</v>
      </c>
      <c r="B3998" s="206" t="s">
        <v>4418</v>
      </c>
      <c r="C3998" s="206" t="s">
        <v>409</v>
      </c>
      <c r="D3998" s="206" t="s">
        <v>410</v>
      </c>
      <c r="E3998" s="207">
        <v>74.19</v>
      </c>
    </row>
    <row r="3999" spans="1:5">
      <c r="A3999" s="206">
        <v>10905</v>
      </c>
      <c r="B3999" s="206" t="s">
        <v>4419</v>
      </c>
      <c r="C3999" s="206" t="s">
        <v>409</v>
      </c>
      <c r="D3999" s="206" t="s">
        <v>410</v>
      </c>
      <c r="E3999" s="207">
        <v>99.52</v>
      </c>
    </row>
    <row r="4000" spans="1:5">
      <c r="A4000" s="206">
        <v>11289</v>
      </c>
      <c r="B4000" s="206" t="s">
        <v>4420</v>
      </c>
      <c r="C4000" s="206" t="s">
        <v>409</v>
      </c>
      <c r="D4000" s="206" t="s">
        <v>412</v>
      </c>
      <c r="E4000" s="207">
        <v>99.23</v>
      </c>
    </row>
    <row r="4001" spans="1:5">
      <c r="A4001" s="206">
        <v>11241</v>
      </c>
      <c r="B4001" s="206" t="s">
        <v>4421</v>
      </c>
      <c r="C4001" s="206" t="s">
        <v>409</v>
      </c>
      <c r="D4001" s="206" t="s">
        <v>412</v>
      </c>
      <c r="E4001" s="207">
        <v>248.09</v>
      </c>
    </row>
    <row r="4002" spans="1:5">
      <c r="A4002" s="206">
        <v>11301</v>
      </c>
      <c r="B4002" s="206" t="s">
        <v>4422</v>
      </c>
      <c r="C4002" s="206" t="s">
        <v>409</v>
      </c>
      <c r="D4002" s="206" t="s">
        <v>412</v>
      </c>
      <c r="E4002" s="207">
        <v>629.09</v>
      </c>
    </row>
    <row r="4003" spans="1:5">
      <c r="A4003" s="206">
        <v>21090</v>
      </c>
      <c r="B4003" s="206" t="s">
        <v>4423</v>
      </c>
      <c r="C4003" s="206" t="s">
        <v>409</v>
      </c>
      <c r="D4003" s="206" t="s">
        <v>412</v>
      </c>
      <c r="E4003" s="207">
        <v>770.86</v>
      </c>
    </row>
    <row r="4004" spans="1:5">
      <c r="A4004" s="206">
        <v>11315</v>
      </c>
      <c r="B4004" s="206" t="s">
        <v>4424</v>
      </c>
      <c r="C4004" s="206" t="s">
        <v>409</v>
      </c>
      <c r="D4004" s="206" t="s">
        <v>412</v>
      </c>
      <c r="E4004" s="207">
        <v>150.62</v>
      </c>
    </row>
    <row r="4005" spans="1:5">
      <c r="A4005" s="206">
        <v>21071</v>
      </c>
      <c r="B4005" s="206" t="s">
        <v>4425</v>
      </c>
      <c r="C4005" s="206" t="s">
        <v>409</v>
      </c>
      <c r="D4005" s="206" t="s">
        <v>412</v>
      </c>
      <c r="E4005" s="207">
        <v>230.37</v>
      </c>
    </row>
    <row r="4006" spans="1:5">
      <c r="A4006" s="206">
        <v>14112</v>
      </c>
      <c r="B4006" s="206" t="s">
        <v>4426</v>
      </c>
      <c r="C4006" s="206" t="s">
        <v>409</v>
      </c>
      <c r="D4006" s="206" t="s">
        <v>412</v>
      </c>
      <c r="E4006" s="207">
        <v>321.63</v>
      </c>
    </row>
    <row r="4007" spans="1:5">
      <c r="A4007" s="206">
        <v>11316</v>
      </c>
      <c r="B4007" s="206" t="s">
        <v>4427</v>
      </c>
      <c r="C4007" s="206" t="s">
        <v>409</v>
      </c>
      <c r="D4007" s="206" t="s">
        <v>412</v>
      </c>
      <c r="E4007" s="207">
        <v>496.18</v>
      </c>
    </row>
    <row r="4008" spans="1:5">
      <c r="A4008" s="206">
        <v>6243</v>
      </c>
      <c r="B4008" s="206" t="s">
        <v>4428</v>
      </c>
      <c r="C4008" s="206" t="s">
        <v>409</v>
      </c>
      <c r="D4008" s="206" t="s">
        <v>412</v>
      </c>
      <c r="E4008" s="207">
        <v>571.5</v>
      </c>
    </row>
    <row r="4009" spans="1:5">
      <c r="A4009" s="206">
        <v>6240</v>
      </c>
      <c r="B4009" s="206" t="s">
        <v>4429</v>
      </c>
      <c r="C4009" s="206" t="s">
        <v>409</v>
      </c>
      <c r="D4009" s="206" t="s">
        <v>412</v>
      </c>
      <c r="E4009" s="207">
        <v>756.68</v>
      </c>
    </row>
    <row r="4010" spans="1:5">
      <c r="A4010" s="206">
        <v>11296</v>
      </c>
      <c r="B4010" s="206" t="s">
        <v>4430</v>
      </c>
      <c r="C4010" s="206" t="s">
        <v>409</v>
      </c>
      <c r="D4010" s="206" t="s">
        <v>412</v>
      </c>
      <c r="E4010" s="208">
        <v>2410.9299999999998</v>
      </c>
    </row>
    <row r="4011" spans="1:5">
      <c r="A4011" s="206">
        <v>11299</v>
      </c>
      <c r="B4011" s="206" t="s">
        <v>4431</v>
      </c>
      <c r="C4011" s="206" t="s">
        <v>409</v>
      </c>
      <c r="D4011" s="206" t="s">
        <v>412</v>
      </c>
      <c r="E4011" s="207">
        <v>816.04</v>
      </c>
    </row>
    <row r="4012" spans="1:5">
      <c r="A4012" s="206">
        <v>11688</v>
      </c>
      <c r="B4012" s="206" t="s">
        <v>4432</v>
      </c>
      <c r="C4012" s="206" t="s">
        <v>409</v>
      </c>
      <c r="D4012" s="206" t="s">
        <v>410</v>
      </c>
      <c r="E4012" s="207">
        <v>596.62</v>
      </c>
    </row>
    <row r="4013" spans="1:5">
      <c r="A4013" s="206">
        <v>37736</v>
      </c>
      <c r="B4013" s="206" t="s">
        <v>4433</v>
      </c>
      <c r="C4013" s="206" t="s">
        <v>409</v>
      </c>
      <c r="D4013" s="206" t="s">
        <v>412</v>
      </c>
      <c r="E4013" s="208">
        <v>83450</v>
      </c>
    </row>
    <row r="4014" spans="1:5">
      <c r="A4014" s="206">
        <v>37739</v>
      </c>
      <c r="B4014" s="206" t="s">
        <v>4434</v>
      </c>
      <c r="C4014" s="206" t="s">
        <v>409</v>
      </c>
      <c r="D4014" s="206" t="s">
        <v>412</v>
      </c>
      <c r="E4014" s="208">
        <v>102707.68</v>
      </c>
    </row>
    <row r="4015" spans="1:5">
      <c r="A4015" s="206">
        <v>37740</v>
      </c>
      <c r="B4015" s="206" t="s">
        <v>4435</v>
      </c>
      <c r="C4015" s="206" t="s">
        <v>409</v>
      </c>
      <c r="D4015" s="206" t="s">
        <v>412</v>
      </c>
      <c r="E4015" s="208">
        <v>58610.36</v>
      </c>
    </row>
    <row r="4016" spans="1:5">
      <c r="A4016" s="206">
        <v>37738</v>
      </c>
      <c r="B4016" s="206" t="s">
        <v>4436</v>
      </c>
      <c r="C4016" s="206" t="s">
        <v>409</v>
      </c>
      <c r="D4016" s="206" t="s">
        <v>412</v>
      </c>
      <c r="E4016" s="208">
        <v>69634.7</v>
      </c>
    </row>
    <row r="4017" spans="1:5">
      <c r="A4017" s="206">
        <v>37737</v>
      </c>
      <c r="B4017" s="206" t="s">
        <v>4437</v>
      </c>
      <c r="C4017" s="206" t="s">
        <v>409</v>
      </c>
      <c r="D4017" s="206" t="s">
        <v>412</v>
      </c>
      <c r="E4017" s="208">
        <v>55400.75</v>
      </c>
    </row>
    <row r="4018" spans="1:5">
      <c r="A4018" s="206">
        <v>25014</v>
      </c>
      <c r="B4018" s="206" t="s">
        <v>4438</v>
      </c>
      <c r="C4018" s="206" t="s">
        <v>409</v>
      </c>
      <c r="D4018" s="206" t="s">
        <v>412</v>
      </c>
      <c r="E4018" s="208">
        <v>116034.57</v>
      </c>
    </row>
    <row r="4019" spans="1:5">
      <c r="A4019" s="206">
        <v>25013</v>
      </c>
      <c r="B4019" s="206" t="s">
        <v>4439</v>
      </c>
      <c r="C4019" s="206" t="s">
        <v>409</v>
      </c>
      <c r="D4019" s="206" t="s">
        <v>412</v>
      </c>
      <c r="E4019" s="208">
        <v>121616.51</v>
      </c>
    </row>
    <row r="4020" spans="1:5">
      <c r="A4020" s="206">
        <v>14405</v>
      </c>
      <c r="B4020" s="206" t="s">
        <v>4440</v>
      </c>
      <c r="C4020" s="206" t="s">
        <v>409</v>
      </c>
      <c r="D4020" s="206" t="s">
        <v>412</v>
      </c>
      <c r="E4020" s="208">
        <v>142758.1</v>
      </c>
    </row>
    <row r="4021" spans="1:5">
      <c r="A4021" s="206">
        <v>20271</v>
      </c>
      <c r="B4021" s="206" t="s">
        <v>4441</v>
      </c>
      <c r="C4021" s="206" t="s">
        <v>409</v>
      </c>
      <c r="D4021" s="206" t="s">
        <v>410</v>
      </c>
      <c r="E4021" s="207">
        <v>534.76</v>
      </c>
    </row>
    <row r="4022" spans="1:5">
      <c r="A4022" s="206">
        <v>10423</v>
      </c>
      <c r="B4022" s="206" t="s">
        <v>4442</v>
      </c>
      <c r="C4022" s="206" t="s">
        <v>409</v>
      </c>
      <c r="D4022" s="206" t="s">
        <v>410</v>
      </c>
      <c r="E4022" s="207">
        <v>392.64</v>
      </c>
    </row>
    <row r="4023" spans="1:5">
      <c r="A4023" s="206">
        <v>36790</v>
      </c>
      <c r="B4023" s="206" t="s">
        <v>4443</v>
      </c>
      <c r="C4023" s="206" t="s">
        <v>409</v>
      </c>
      <c r="D4023" s="206" t="s">
        <v>410</v>
      </c>
      <c r="E4023" s="207">
        <v>310.08</v>
      </c>
    </row>
    <row r="4024" spans="1:5">
      <c r="A4024" s="206">
        <v>37589</v>
      </c>
      <c r="B4024" s="206" t="s">
        <v>4444</v>
      </c>
      <c r="C4024" s="206" t="s">
        <v>409</v>
      </c>
      <c r="D4024" s="206" t="s">
        <v>410</v>
      </c>
      <c r="E4024" s="207">
        <v>379.93</v>
      </c>
    </row>
    <row r="4025" spans="1:5">
      <c r="A4025" s="206">
        <v>11690</v>
      </c>
      <c r="B4025" s="206" t="s">
        <v>4445</v>
      </c>
      <c r="C4025" s="206" t="s">
        <v>409</v>
      </c>
      <c r="D4025" s="206" t="s">
        <v>410</v>
      </c>
      <c r="E4025" s="207">
        <v>201.83</v>
      </c>
    </row>
    <row r="4026" spans="1:5">
      <c r="A4026" s="206">
        <v>20234</v>
      </c>
      <c r="B4026" s="206" t="s">
        <v>4446</v>
      </c>
      <c r="C4026" s="206" t="s">
        <v>409</v>
      </c>
      <c r="D4026" s="206" t="s">
        <v>410</v>
      </c>
      <c r="E4026" s="207">
        <v>255.42</v>
      </c>
    </row>
    <row r="4027" spans="1:5">
      <c r="A4027" s="206">
        <v>4763</v>
      </c>
      <c r="B4027" s="206" t="s">
        <v>4447</v>
      </c>
      <c r="C4027" s="206" t="s">
        <v>560</v>
      </c>
      <c r="D4027" s="206" t="s">
        <v>410</v>
      </c>
      <c r="E4027" s="207">
        <v>16.29</v>
      </c>
    </row>
    <row r="4028" spans="1:5">
      <c r="A4028" s="206">
        <v>41070</v>
      </c>
      <c r="B4028" s="206" t="s">
        <v>4448</v>
      </c>
      <c r="C4028" s="206" t="s">
        <v>562</v>
      </c>
      <c r="D4028" s="206" t="s">
        <v>410</v>
      </c>
      <c r="E4028" s="208">
        <v>2871.23</v>
      </c>
    </row>
    <row r="4029" spans="1:5">
      <c r="A4029" s="206">
        <v>44480</v>
      </c>
      <c r="B4029" s="206" t="s">
        <v>4449</v>
      </c>
      <c r="C4029" s="206" t="s">
        <v>558</v>
      </c>
      <c r="D4029" s="206" t="s">
        <v>410</v>
      </c>
      <c r="E4029" s="207">
        <v>22.13</v>
      </c>
    </row>
    <row r="4030" spans="1:5">
      <c r="A4030" s="206">
        <v>11457</v>
      </c>
      <c r="B4030" s="206" t="s">
        <v>4450</v>
      </c>
      <c r="C4030" s="206" t="s">
        <v>409</v>
      </c>
      <c r="D4030" s="206" t="s">
        <v>410</v>
      </c>
      <c r="E4030" s="207">
        <v>50.6</v>
      </c>
    </row>
    <row r="4031" spans="1:5">
      <c r="A4031" s="206">
        <v>44073</v>
      </c>
      <c r="B4031" s="206" t="s">
        <v>4451</v>
      </c>
      <c r="C4031" s="206" t="s">
        <v>456</v>
      </c>
      <c r="D4031" s="206" t="s">
        <v>410</v>
      </c>
      <c r="E4031" s="207">
        <v>0.67</v>
      </c>
    </row>
    <row r="4032" spans="1:5">
      <c r="A4032" s="206">
        <v>44253</v>
      </c>
      <c r="B4032" s="206" t="s">
        <v>4452</v>
      </c>
      <c r="C4032" s="206" t="s">
        <v>409</v>
      </c>
      <c r="D4032" s="206" t="s">
        <v>410</v>
      </c>
      <c r="E4032" s="207">
        <v>261.02</v>
      </c>
    </row>
    <row r="4033" spans="1:5">
      <c r="A4033" s="206">
        <v>21121</v>
      </c>
      <c r="B4033" s="206" t="s">
        <v>4453</v>
      </c>
      <c r="C4033" s="206" t="s">
        <v>409</v>
      </c>
      <c r="D4033" s="206" t="s">
        <v>410</v>
      </c>
      <c r="E4033" s="207">
        <v>3.74</v>
      </c>
    </row>
    <row r="4034" spans="1:5">
      <c r="A4034" s="206">
        <v>38010</v>
      </c>
      <c r="B4034" s="206" t="s">
        <v>4454</v>
      </c>
      <c r="C4034" s="206" t="s">
        <v>409</v>
      </c>
      <c r="D4034" s="206" t="s">
        <v>410</v>
      </c>
      <c r="E4034" s="207">
        <v>4.66</v>
      </c>
    </row>
    <row r="4035" spans="1:5">
      <c r="A4035" s="206">
        <v>38011</v>
      </c>
      <c r="B4035" s="206" t="s">
        <v>4455</v>
      </c>
      <c r="C4035" s="206" t="s">
        <v>409</v>
      </c>
      <c r="D4035" s="206" t="s">
        <v>410</v>
      </c>
      <c r="E4035" s="207">
        <v>9.34</v>
      </c>
    </row>
    <row r="4036" spans="1:5">
      <c r="A4036" s="206">
        <v>38012</v>
      </c>
      <c r="B4036" s="206" t="s">
        <v>4456</v>
      </c>
      <c r="C4036" s="206" t="s">
        <v>409</v>
      </c>
      <c r="D4036" s="206" t="s">
        <v>410</v>
      </c>
      <c r="E4036" s="207">
        <v>35.630000000000003</v>
      </c>
    </row>
    <row r="4037" spans="1:5">
      <c r="A4037" s="206">
        <v>38013</v>
      </c>
      <c r="B4037" s="206" t="s">
        <v>4457</v>
      </c>
      <c r="C4037" s="206" t="s">
        <v>409</v>
      </c>
      <c r="D4037" s="206" t="s">
        <v>410</v>
      </c>
      <c r="E4037" s="207">
        <v>45.77</v>
      </c>
    </row>
    <row r="4038" spans="1:5">
      <c r="A4038" s="206">
        <v>38014</v>
      </c>
      <c r="B4038" s="206" t="s">
        <v>4458</v>
      </c>
      <c r="C4038" s="206" t="s">
        <v>409</v>
      </c>
      <c r="D4038" s="206" t="s">
        <v>410</v>
      </c>
      <c r="E4038" s="207">
        <v>76.44</v>
      </c>
    </row>
    <row r="4039" spans="1:5">
      <c r="A4039" s="206">
        <v>38015</v>
      </c>
      <c r="B4039" s="206" t="s">
        <v>4459</v>
      </c>
      <c r="C4039" s="206" t="s">
        <v>409</v>
      </c>
      <c r="D4039" s="206" t="s">
        <v>410</v>
      </c>
      <c r="E4039" s="207">
        <v>179.71</v>
      </c>
    </row>
    <row r="4040" spans="1:5">
      <c r="A4040" s="206">
        <v>38016</v>
      </c>
      <c r="B4040" s="206" t="s">
        <v>4460</v>
      </c>
      <c r="C4040" s="206" t="s">
        <v>409</v>
      </c>
      <c r="D4040" s="206" t="s">
        <v>410</v>
      </c>
      <c r="E4040" s="207">
        <v>208.98</v>
      </c>
    </row>
    <row r="4041" spans="1:5">
      <c r="A4041" s="206">
        <v>12741</v>
      </c>
      <c r="B4041" s="206" t="s">
        <v>4461</v>
      </c>
      <c r="C4041" s="206" t="s">
        <v>409</v>
      </c>
      <c r="D4041" s="206" t="s">
        <v>412</v>
      </c>
      <c r="E4041" s="208">
        <v>1367.86</v>
      </c>
    </row>
    <row r="4042" spans="1:5">
      <c r="A4042" s="206">
        <v>12733</v>
      </c>
      <c r="B4042" s="206" t="s">
        <v>4462</v>
      </c>
      <c r="C4042" s="206" t="s">
        <v>409</v>
      </c>
      <c r="D4042" s="206" t="s">
        <v>412</v>
      </c>
      <c r="E4042" s="207">
        <v>6.88</v>
      </c>
    </row>
    <row r="4043" spans="1:5">
      <c r="A4043" s="206">
        <v>12734</v>
      </c>
      <c r="B4043" s="206" t="s">
        <v>4463</v>
      </c>
      <c r="C4043" s="206" t="s">
        <v>409</v>
      </c>
      <c r="D4043" s="206" t="s">
        <v>412</v>
      </c>
      <c r="E4043" s="207">
        <v>14.67</v>
      </c>
    </row>
    <row r="4044" spans="1:5">
      <c r="A4044" s="206">
        <v>12735</v>
      </c>
      <c r="B4044" s="206" t="s">
        <v>4464</v>
      </c>
      <c r="C4044" s="206" t="s">
        <v>409</v>
      </c>
      <c r="D4044" s="206" t="s">
        <v>412</v>
      </c>
      <c r="E4044" s="207">
        <v>24.13</v>
      </c>
    </row>
    <row r="4045" spans="1:5">
      <c r="A4045" s="206">
        <v>12736</v>
      </c>
      <c r="B4045" s="206" t="s">
        <v>4465</v>
      </c>
      <c r="C4045" s="206" t="s">
        <v>409</v>
      </c>
      <c r="D4045" s="206" t="s">
        <v>412</v>
      </c>
      <c r="E4045" s="207">
        <v>55.17</v>
      </c>
    </row>
    <row r="4046" spans="1:5">
      <c r="A4046" s="206">
        <v>12737</v>
      </c>
      <c r="B4046" s="206" t="s">
        <v>4466</v>
      </c>
      <c r="C4046" s="206" t="s">
        <v>409</v>
      </c>
      <c r="D4046" s="206" t="s">
        <v>412</v>
      </c>
      <c r="E4046" s="207">
        <v>71.069999999999993</v>
      </c>
    </row>
    <row r="4047" spans="1:5">
      <c r="A4047" s="206">
        <v>12738</v>
      </c>
      <c r="B4047" s="206" t="s">
        <v>4467</v>
      </c>
      <c r="C4047" s="206" t="s">
        <v>409</v>
      </c>
      <c r="D4047" s="206" t="s">
        <v>412</v>
      </c>
      <c r="E4047" s="207">
        <v>140.47</v>
      </c>
    </row>
    <row r="4048" spans="1:5">
      <c r="A4048" s="206">
        <v>12739</v>
      </c>
      <c r="B4048" s="206" t="s">
        <v>4468</v>
      </c>
      <c r="C4048" s="206" t="s">
        <v>409</v>
      </c>
      <c r="D4048" s="206" t="s">
        <v>412</v>
      </c>
      <c r="E4048" s="207">
        <v>399.86</v>
      </c>
    </row>
    <row r="4049" spans="1:5">
      <c r="A4049" s="206">
        <v>12740</v>
      </c>
      <c r="B4049" s="206" t="s">
        <v>4469</v>
      </c>
      <c r="C4049" s="206" t="s">
        <v>409</v>
      </c>
      <c r="D4049" s="206" t="s">
        <v>412</v>
      </c>
      <c r="E4049" s="207">
        <v>625.61</v>
      </c>
    </row>
    <row r="4050" spans="1:5">
      <c r="A4050" s="206">
        <v>6297</v>
      </c>
      <c r="B4050" s="206" t="s">
        <v>4470</v>
      </c>
      <c r="C4050" s="206" t="s">
        <v>409</v>
      </c>
      <c r="D4050" s="206" t="s">
        <v>412</v>
      </c>
      <c r="E4050" s="207">
        <v>46.75</v>
      </c>
    </row>
    <row r="4051" spans="1:5">
      <c r="A4051" s="206">
        <v>6296</v>
      </c>
      <c r="B4051" s="206" t="s">
        <v>4471</v>
      </c>
      <c r="C4051" s="206" t="s">
        <v>409</v>
      </c>
      <c r="D4051" s="206" t="s">
        <v>412</v>
      </c>
      <c r="E4051" s="207">
        <v>36.9</v>
      </c>
    </row>
    <row r="4052" spans="1:5">
      <c r="A4052" s="206">
        <v>6294</v>
      </c>
      <c r="B4052" s="206" t="s">
        <v>4472</v>
      </c>
      <c r="C4052" s="206" t="s">
        <v>409</v>
      </c>
      <c r="D4052" s="206" t="s">
        <v>412</v>
      </c>
      <c r="E4052" s="207">
        <v>10.52</v>
      </c>
    </row>
    <row r="4053" spans="1:5">
      <c r="A4053" s="206">
        <v>6323</v>
      </c>
      <c r="B4053" s="206" t="s">
        <v>4473</v>
      </c>
      <c r="C4053" s="206" t="s">
        <v>409</v>
      </c>
      <c r="D4053" s="206" t="s">
        <v>412</v>
      </c>
      <c r="E4053" s="207">
        <v>24.11</v>
      </c>
    </row>
    <row r="4054" spans="1:5">
      <c r="A4054" s="206">
        <v>6299</v>
      </c>
      <c r="B4054" s="206" t="s">
        <v>4474</v>
      </c>
      <c r="C4054" s="206" t="s">
        <v>409</v>
      </c>
      <c r="D4054" s="206" t="s">
        <v>412</v>
      </c>
      <c r="E4054" s="207">
        <v>140.62</v>
      </c>
    </row>
    <row r="4055" spans="1:5">
      <c r="A4055" s="206">
        <v>6298</v>
      </c>
      <c r="B4055" s="206" t="s">
        <v>4475</v>
      </c>
      <c r="C4055" s="206" t="s">
        <v>409</v>
      </c>
      <c r="D4055" s="206" t="s">
        <v>412</v>
      </c>
      <c r="E4055" s="207">
        <v>74.06</v>
      </c>
    </row>
    <row r="4056" spans="1:5">
      <c r="A4056" s="206">
        <v>6295</v>
      </c>
      <c r="B4056" s="206" t="s">
        <v>4476</v>
      </c>
      <c r="C4056" s="206" t="s">
        <v>409</v>
      </c>
      <c r="D4056" s="206" t="s">
        <v>412</v>
      </c>
      <c r="E4056" s="207">
        <v>14.98</v>
      </c>
    </row>
    <row r="4057" spans="1:5">
      <c r="A4057" s="206">
        <v>6322</v>
      </c>
      <c r="B4057" s="206" t="s">
        <v>4477</v>
      </c>
      <c r="C4057" s="206" t="s">
        <v>409</v>
      </c>
      <c r="D4057" s="206" t="s">
        <v>412</v>
      </c>
      <c r="E4057" s="207">
        <v>188.34</v>
      </c>
    </row>
    <row r="4058" spans="1:5">
      <c r="A4058" s="206">
        <v>6300</v>
      </c>
      <c r="B4058" s="206" t="s">
        <v>4478</v>
      </c>
      <c r="C4058" s="206" t="s">
        <v>409</v>
      </c>
      <c r="D4058" s="206" t="s">
        <v>412</v>
      </c>
      <c r="E4058" s="207">
        <v>347.23</v>
      </c>
    </row>
    <row r="4059" spans="1:5">
      <c r="A4059" s="206">
        <v>6321</v>
      </c>
      <c r="B4059" s="206" t="s">
        <v>4479</v>
      </c>
      <c r="C4059" s="206" t="s">
        <v>409</v>
      </c>
      <c r="D4059" s="206" t="s">
        <v>412</v>
      </c>
      <c r="E4059" s="207">
        <v>495.99</v>
      </c>
    </row>
    <row r="4060" spans="1:5">
      <c r="A4060" s="206">
        <v>6301</v>
      </c>
      <c r="B4060" s="206" t="s">
        <v>4480</v>
      </c>
      <c r="C4060" s="206" t="s">
        <v>409</v>
      </c>
      <c r="D4060" s="206" t="s">
        <v>412</v>
      </c>
      <c r="E4060" s="208">
        <v>1162.55</v>
      </c>
    </row>
    <row r="4061" spans="1:5">
      <c r="A4061" s="206">
        <v>7105</v>
      </c>
      <c r="B4061" s="206" t="s">
        <v>4481</v>
      </c>
      <c r="C4061" s="206" t="s">
        <v>409</v>
      </c>
      <c r="D4061" s="206" t="s">
        <v>410</v>
      </c>
      <c r="E4061" s="207">
        <v>45.85</v>
      </c>
    </row>
    <row r="4062" spans="1:5">
      <c r="A4062" s="206">
        <v>20183</v>
      </c>
      <c r="B4062" s="206" t="s">
        <v>4482</v>
      </c>
      <c r="C4062" s="206" t="s">
        <v>409</v>
      </c>
      <c r="D4062" s="206" t="s">
        <v>410</v>
      </c>
      <c r="E4062" s="207">
        <v>56.48</v>
      </c>
    </row>
    <row r="4063" spans="1:5">
      <c r="A4063" s="206">
        <v>38448</v>
      </c>
      <c r="B4063" s="206" t="s">
        <v>4483</v>
      </c>
      <c r="C4063" s="206" t="s">
        <v>409</v>
      </c>
      <c r="D4063" s="206" t="s">
        <v>410</v>
      </c>
      <c r="E4063" s="207">
        <v>256.32</v>
      </c>
    </row>
    <row r="4064" spans="1:5">
      <c r="A4064" s="206">
        <v>20182</v>
      </c>
      <c r="B4064" s="206" t="s">
        <v>4484</v>
      </c>
      <c r="C4064" s="206" t="s">
        <v>409</v>
      </c>
      <c r="D4064" s="206" t="s">
        <v>410</v>
      </c>
      <c r="E4064" s="207">
        <v>32.840000000000003</v>
      </c>
    </row>
    <row r="4065" spans="1:5">
      <c r="A4065" s="206">
        <v>7119</v>
      </c>
      <c r="B4065" s="206" t="s">
        <v>4485</v>
      </c>
      <c r="C4065" s="206" t="s">
        <v>409</v>
      </c>
      <c r="D4065" s="206" t="s">
        <v>410</v>
      </c>
      <c r="E4065" s="207">
        <v>14.2</v>
      </c>
    </row>
    <row r="4066" spans="1:5">
      <c r="A4066" s="206">
        <v>7126</v>
      </c>
      <c r="B4066" s="206" t="s">
        <v>4486</v>
      </c>
      <c r="C4066" s="206" t="s">
        <v>409</v>
      </c>
      <c r="D4066" s="206" t="s">
        <v>410</v>
      </c>
      <c r="E4066" s="207">
        <v>28.98</v>
      </c>
    </row>
    <row r="4067" spans="1:5">
      <c r="A4067" s="206">
        <v>7120</v>
      </c>
      <c r="B4067" s="206" t="s">
        <v>4487</v>
      </c>
      <c r="C4067" s="206" t="s">
        <v>409</v>
      </c>
      <c r="D4067" s="206" t="s">
        <v>410</v>
      </c>
      <c r="E4067" s="207">
        <v>10.89</v>
      </c>
    </row>
    <row r="4068" spans="1:5">
      <c r="A4068" s="206">
        <v>6319</v>
      </c>
      <c r="B4068" s="206" t="s">
        <v>4488</v>
      </c>
      <c r="C4068" s="206" t="s">
        <v>409</v>
      </c>
      <c r="D4068" s="206" t="s">
        <v>412</v>
      </c>
      <c r="E4068" s="207">
        <v>54.93</v>
      </c>
    </row>
    <row r="4069" spans="1:5">
      <c r="A4069" s="206">
        <v>6304</v>
      </c>
      <c r="B4069" s="206" t="s">
        <v>4489</v>
      </c>
      <c r="C4069" s="206" t="s">
        <v>409</v>
      </c>
      <c r="D4069" s="206" t="s">
        <v>412</v>
      </c>
      <c r="E4069" s="207">
        <v>54.93</v>
      </c>
    </row>
    <row r="4070" spans="1:5">
      <c r="A4070" s="206">
        <v>21116</v>
      </c>
      <c r="B4070" s="206" t="s">
        <v>4490</v>
      </c>
      <c r="C4070" s="206" t="s">
        <v>409</v>
      </c>
      <c r="D4070" s="206" t="s">
        <v>412</v>
      </c>
      <c r="E4070" s="207">
        <v>41.59</v>
      </c>
    </row>
    <row r="4071" spans="1:5">
      <c r="A4071" s="206">
        <v>6320</v>
      </c>
      <c r="B4071" s="206" t="s">
        <v>4491</v>
      </c>
      <c r="C4071" s="206" t="s">
        <v>409</v>
      </c>
      <c r="D4071" s="206" t="s">
        <v>412</v>
      </c>
      <c r="E4071" s="207">
        <v>28.29</v>
      </c>
    </row>
    <row r="4072" spans="1:5">
      <c r="A4072" s="206">
        <v>6303</v>
      </c>
      <c r="B4072" s="206" t="s">
        <v>4492</v>
      </c>
      <c r="C4072" s="206" t="s">
        <v>409</v>
      </c>
      <c r="D4072" s="206" t="s">
        <v>412</v>
      </c>
      <c r="E4072" s="207">
        <v>28.29</v>
      </c>
    </row>
    <row r="4073" spans="1:5">
      <c r="A4073" s="206">
        <v>6308</v>
      </c>
      <c r="B4073" s="206" t="s">
        <v>4493</v>
      </c>
      <c r="C4073" s="206" t="s">
        <v>409</v>
      </c>
      <c r="D4073" s="206" t="s">
        <v>412</v>
      </c>
      <c r="E4073" s="207">
        <v>151.99</v>
      </c>
    </row>
    <row r="4074" spans="1:5">
      <c r="A4074" s="206">
        <v>6317</v>
      </c>
      <c r="B4074" s="206" t="s">
        <v>4494</v>
      </c>
      <c r="C4074" s="206" t="s">
        <v>409</v>
      </c>
      <c r="D4074" s="206" t="s">
        <v>412</v>
      </c>
      <c r="E4074" s="207">
        <v>151.99</v>
      </c>
    </row>
    <row r="4075" spans="1:5">
      <c r="A4075" s="206">
        <v>6307</v>
      </c>
      <c r="B4075" s="206" t="s">
        <v>4495</v>
      </c>
      <c r="C4075" s="206" t="s">
        <v>409</v>
      </c>
      <c r="D4075" s="206" t="s">
        <v>412</v>
      </c>
      <c r="E4075" s="207">
        <v>151.99</v>
      </c>
    </row>
    <row r="4076" spans="1:5">
      <c r="A4076" s="206">
        <v>6309</v>
      </c>
      <c r="B4076" s="206" t="s">
        <v>4496</v>
      </c>
      <c r="C4076" s="206" t="s">
        <v>409</v>
      </c>
      <c r="D4076" s="206" t="s">
        <v>412</v>
      </c>
      <c r="E4076" s="207">
        <v>156.4</v>
      </c>
    </row>
    <row r="4077" spans="1:5">
      <c r="A4077" s="206">
        <v>6318</v>
      </c>
      <c r="B4077" s="206" t="s">
        <v>4497</v>
      </c>
      <c r="C4077" s="206" t="s">
        <v>409</v>
      </c>
      <c r="D4077" s="206" t="s">
        <v>412</v>
      </c>
      <c r="E4077" s="207">
        <v>81.98</v>
      </c>
    </row>
    <row r="4078" spans="1:5">
      <c r="A4078" s="206">
        <v>6306</v>
      </c>
      <c r="B4078" s="206" t="s">
        <v>4498</v>
      </c>
      <c r="C4078" s="206" t="s">
        <v>409</v>
      </c>
      <c r="D4078" s="206" t="s">
        <v>412</v>
      </c>
      <c r="E4078" s="207">
        <v>81.98</v>
      </c>
    </row>
    <row r="4079" spans="1:5">
      <c r="A4079" s="206">
        <v>6305</v>
      </c>
      <c r="B4079" s="206" t="s">
        <v>4499</v>
      </c>
      <c r="C4079" s="206" t="s">
        <v>409</v>
      </c>
      <c r="D4079" s="206" t="s">
        <v>412</v>
      </c>
      <c r="E4079" s="207">
        <v>81.98</v>
      </c>
    </row>
    <row r="4080" spans="1:5">
      <c r="A4080" s="206">
        <v>6302</v>
      </c>
      <c r="B4080" s="206" t="s">
        <v>4500</v>
      </c>
      <c r="C4080" s="206" t="s">
        <v>409</v>
      </c>
      <c r="D4080" s="206" t="s">
        <v>412</v>
      </c>
      <c r="E4080" s="207">
        <v>17.39</v>
      </c>
    </row>
    <row r="4081" spans="1:5">
      <c r="A4081" s="206">
        <v>6312</v>
      </c>
      <c r="B4081" s="206" t="s">
        <v>4501</v>
      </c>
      <c r="C4081" s="206" t="s">
        <v>409</v>
      </c>
      <c r="D4081" s="206" t="s">
        <v>412</v>
      </c>
      <c r="E4081" s="207">
        <v>218.62</v>
      </c>
    </row>
    <row r="4082" spans="1:5">
      <c r="A4082" s="206">
        <v>6311</v>
      </c>
      <c r="B4082" s="206" t="s">
        <v>4502</v>
      </c>
      <c r="C4082" s="206" t="s">
        <v>409</v>
      </c>
      <c r="D4082" s="206" t="s">
        <v>412</v>
      </c>
      <c r="E4082" s="207">
        <v>218.62</v>
      </c>
    </row>
    <row r="4083" spans="1:5">
      <c r="A4083" s="206">
        <v>6310</v>
      </c>
      <c r="B4083" s="206" t="s">
        <v>4503</v>
      </c>
      <c r="C4083" s="206" t="s">
        <v>409</v>
      </c>
      <c r="D4083" s="206" t="s">
        <v>412</v>
      </c>
      <c r="E4083" s="207">
        <v>218.62</v>
      </c>
    </row>
    <row r="4084" spans="1:5">
      <c r="A4084" s="206">
        <v>6314</v>
      </c>
      <c r="B4084" s="206" t="s">
        <v>4504</v>
      </c>
      <c r="C4084" s="206" t="s">
        <v>409</v>
      </c>
      <c r="D4084" s="206" t="s">
        <v>412</v>
      </c>
      <c r="E4084" s="207">
        <v>218.62</v>
      </c>
    </row>
    <row r="4085" spans="1:5">
      <c r="A4085" s="206">
        <v>6313</v>
      </c>
      <c r="B4085" s="206" t="s">
        <v>4505</v>
      </c>
      <c r="C4085" s="206" t="s">
        <v>409</v>
      </c>
      <c r="D4085" s="206" t="s">
        <v>412</v>
      </c>
      <c r="E4085" s="207">
        <v>218.62</v>
      </c>
    </row>
    <row r="4086" spans="1:5">
      <c r="A4086" s="206">
        <v>6315</v>
      </c>
      <c r="B4086" s="206" t="s">
        <v>4506</v>
      </c>
      <c r="C4086" s="206" t="s">
        <v>409</v>
      </c>
      <c r="D4086" s="206" t="s">
        <v>412</v>
      </c>
      <c r="E4086" s="207">
        <v>413.94</v>
      </c>
    </row>
    <row r="4087" spans="1:5">
      <c r="A4087" s="206">
        <v>6316</v>
      </c>
      <c r="B4087" s="206" t="s">
        <v>4507</v>
      </c>
      <c r="C4087" s="206" t="s">
        <v>409</v>
      </c>
      <c r="D4087" s="206" t="s">
        <v>412</v>
      </c>
      <c r="E4087" s="207">
        <v>413.94</v>
      </c>
    </row>
    <row r="4088" spans="1:5">
      <c r="A4088" s="206">
        <v>39324</v>
      </c>
      <c r="B4088" s="206" t="s">
        <v>4508</v>
      </c>
      <c r="C4088" s="206" t="s">
        <v>409</v>
      </c>
      <c r="D4088" s="206" t="s">
        <v>410</v>
      </c>
      <c r="E4088" s="207">
        <v>4.87</v>
      </c>
    </row>
    <row r="4089" spans="1:5">
      <c r="A4089" s="206">
        <v>39325</v>
      </c>
      <c r="B4089" s="206" t="s">
        <v>4509</v>
      </c>
      <c r="C4089" s="206" t="s">
        <v>409</v>
      </c>
      <c r="D4089" s="206" t="s">
        <v>410</v>
      </c>
      <c r="E4089" s="207">
        <v>7.34</v>
      </c>
    </row>
    <row r="4090" spans="1:5">
      <c r="A4090" s="206">
        <v>39326</v>
      </c>
      <c r="B4090" s="206" t="s">
        <v>4510</v>
      </c>
      <c r="C4090" s="206" t="s">
        <v>409</v>
      </c>
      <c r="D4090" s="206" t="s">
        <v>410</v>
      </c>
      <c r="E4090" s="207">
        <v>26.35</v>
      </c>
    </row>
    <row r="4091" spans="1:5">
      <c r="A4091" s="206">
        <v>39327</v>
      </c>
      <c r="B4091" s="206" t="s">
        <v>4511</v>
      </c>
      <c r="C4091" s="206" t="s">
        <v>409</v>
      </c>
      <c r="D4091" s="206" t="s">
        <v>410</v>
      </c>
      <c r="E4091" s="207">
        <v>39.75</v>
      </c>
    </row>
    <row r="4092" spans="1:5">
      <c r="A4092" s="206">
        <v>11378</v>
      </c>
      <c r="B4092" s="206" t="s">
        <v>4512</v>
      </c>
      <c r="C4092" s="206" t="s">
        <v>409</v>
      </c>
      <c r="D4092" s="206" t="s">
        <v>412</v>
      </c>
      <c r="E4092" s="207">
        <v>84.94</v>
      </c>
    </row>
    <row r="4093" spans="1:5">
      <c r="A4093" s="206">
        <v>11379</v>
      </c>
      <c r="B4093" s="206" t="s">
        <v>4513</v>
      </c>
      <c r="C4093" s="206" t="s">
        <v>409</v>
      </c>
      <c r="D4093" s="206" t="s">
        <v>412</v>
      </c>
      <c r="E4093" s="207">
        <v>71.77</v>
      </c>
    </row>
    <row r="4094" spans="1:5">
      <c r="A4094" s="206">
        <v>11493</v>
      </c>
      <c r="B4094" s="206" t="s">
        <v>4514</v>
      </c>
      <c r="C4094" s="206" t="s">
        <v>409</v>
      </c>
      <c r="D4094" s="206" t="s">
        <v>412</v>
      </c>
      <c r="E4094" s="207">
        <v>41.4</v>
      </c>
    </row>
    <row r="4095" spans="1:5">
      <c r="A4095" s="206">
        <v>7106</v>
      </c>
      <c r="B4095" s="206" t="s">
        <v>4515</v>
      </c>
      <c r="C4095" s="206" t="s">
        <v>409</v>
      </c>
      <c r="D4095" s="206" t="s">
        <v>410</v>
      </c>
      <c r="E4095" s="207">
        <v>179.31</v>
      </c>
    </row>
    <row r="4096" spans="1:5">
      <c r="A4096" s="206">
        <v>7104</v>
      </c>
      <c r="B4096" s="206" t="s">
        <v>4516</v>
      </c>
      <c r="C4096" s="206" t="s">
        <v>409</v>
      </c>
      <c r="D4096" s="206" t="s">
        <v>410</v>
      </c>
      <c r="E4096" s="207">
        <v>4.83</v>
      </c>
    </row>
    <row r="4097" spans="1:5">
      <c r="A4097" s="206">
        <v>7136</v>
      </c>
      <c r="B4097" s="206" t="s">
        <v>4517</v>
      </c>
      <c r="C4097" s="206" t="s">
        <v>409</v>
      </c>
      <c r="D4097" s="206" t="s">
        <v>410</v>
      </c>
      <c r="E4097" s="207">
        <v>8.42</v>
      </c>
    </row>
    <row r="4098" spans="1:5">
      <c r="A4098" s="206">
        <v>7128</v>
      </c>
      <c r="B4098" s="206" t="s">
        <v>4518</v>
      </c>
      <c r="C4098" s="206" t="s">
        <v>409</v>
      </c>
      <c r="D4098" s="206" t="s">
        <v>410</v>
      </c>
      <c r="E4098" s="207">
        <v>10.92</v>
      </c>
    </row>
    <row r="4099" spans="1:5">
      <c r="A4099" s="206">
        <v>7108</v>
      </c>
      <c r="B4099" s="206" t="s">
        <v>4519</v>
      </c>
      <c r="C4099" s="206" t="s">
        <v>409</v>
      </c>
      <c r="D4099" s="206" t="s">
        <v>410</v>
      </c>
      <c r="E4099" s="207">
        <v>10.89</v>
      </c>
    </row>
    <row r="4100" spans="1:5">
      <c r="A4100" s="206">
        <v>7129</v>
      </c>
      <c r="B4100" s="206" t="s">
        <v>4520</v>
      </c>
      <c r="C4100" s="206" t="s">
        <v>409</v>
      </c>
      <c r="D4100" s="206" t="s">
        <v>410</v>
      </c>
      <c r="E4100" s="207">
        <v>12.82</v>
      </c>
    </row>
    <row r="4101" spans="1:5">
      <c r="A4101" s="206">
        <v>7130</v>
      </c>
      <c r="B4101" s="206" t="s">
        <v>4521</v>
      </c>
      <c r="C4101" s="206" t="s">
        <v>409</v>
      </c>
      <c r="D4101" s="206" t="s">
        <v>410</v>
      </c>
      <c r="E4101" s="207">
        <v>18.63</v>
      </c>
    </row>
    <row r="4102" spans="1:5">
      <c r="A4102" s="206">
        <v>7131</v>
      </c>
      <c r="B4102" s="206" t="s">
        <v>4522</v>
      </c>
      <c r="C4102" s="206" t="s">
        <v>409</v>
      </c>
      <c r="D4102" s="206" t="s">
        <v>410</v>
      </c>
      <c r="E4102" s="207">
        <v>22.78</v>
      </c>
    </row>
    <row r="4103" spans="1:5">
      <c r="A4103" s="206">
        <v>7132</v>
      </c>
      <c r="B4103" s="206" t="s">
        <v>4523</v>
      </c>
      <c r="C4103" s="206" t="s">
        <v>409</v>
      </c>
      <c r="D4103" s="206" t="s">
        <v>410</v>
      </c>
      <c r="E4103" s="207">
        <v>53.64</v>
      </c>
    </row>
    <row r="4104" spans="1:5">
      <c r="A4104" s="206">
        <v>7133</v>
      </c>
      <c r="B4104" s="206" t="s">
        <v>4524</v>
      </c>
      <c r="C4104" s="206" t="s">
        <v>409</v>
      </c>
      <c r="D4104" s="206" t="s">
        <v>410</v>
      </c>
      <c r="E4104" s="207">
        <v>123.94</v>
      </c>
    </row>
    <row r="4105" spans="1:5">
      <c r="A4105" s="206">
        <v>37420</v>
      </c>
      <c r="B4105" s="206" t="s">
        <v>4525</v>
      </c>
      <c r="C4105" s="206" t="s">
        <v>409</v>
      </c>
      <c r="D4105" s="206" t="s">
        <v>412</v>
      </c>
      <c r="E4105" s="207">
        <v>37.26</v>
      </c>
    </row>
    <row r="4106" spans="1:5">
      <c r="A4106" s="206">
        <v>37421</v>
      </c>
      <c r="B4106" s="206" t="s">
        <v>4526</v>
      </c>
      <c r="C4106" s="206" t="s">
        <v>409</v>
      </c>
      <c r="D4106" s="206" t="s">
        <v>412</v>
      </c>
      <c r="E4106" s="207">
        <v>50.92</v>
      </c>
    </row>
    <row r="4107" spans="1:5">
      <c r="A4107" s="206">
        <v>37422</v>
      </c>
      <c r="B4107" s="206" t="s">
        <v>4527</v>
      </c>
      <c r="C4107" s="206" t="s">
        <v>409</v>
      </c>
      <c r="D4107" s="206" t="s">
        <v>412</v>
      </c>
      <c r="E4107" s="207">
        <v>47.66</v>
      </c>
    </row>
    <row r="4108" spans="1:5">
      <c r="A4108" s="206">
        <v>37443</v>
      </c>
      <c r="B4108" s="206" t="s">
        <v>4528</v>
      </c>
      <c r="C4108" s="206" t="s">
        <v>409</v>
      </c>
      <c r="D4108" s="206" t="s">
        <v>412</v>
      </c>
      <c r="E4108" s="207">
        <v>200.61</v>
      </c>
    </row>
    <row r="4109" spans="1:5">
      <c r="A4109" s="206">
        <v>37444</v>
      </c>
      <c r="B4109" s="206" t="s">
        <v>4529</v>
      </c>
      <c r="C4109" s="206" t="s">
        <v>409</v>
      </c>
      <c r="D4109" s="206" t="s">
        <v>412</v>
      </c>
      <c r="E4109" s="207">
        <v>204.01</v>
      </c>
    </row>
    <row r="4110" spans="1:5">
      <c r="A4110" s="206">
        <v>37445</v>
      </c>
      <c r="B4110" s="206" t="s">
        <v>4530</v>
      </c>
      <c r="C4110" s="206" t="s">
        <v>409</v>
      </c>
      <c r="D4110" s="206" t="s">
        <v>412</v>
      </c>
      <c r="E4110" s="207">
        <v>309.23</v>
      </c>
    </row>
    <row r="4111" spans="1:5">
      <c r="A4111" s="206">
        <v>37446</v>
      </c>
      <c r="B4111" s="206" t="s">
        <v>4531</v>
      </c>
      <c r="C4111" s="206" t="s">
        <v>409</v>
      </c>
      <c r="D4111" s="206" t="s">
        <v>412</v>
      </c>
      <c r="E4111" s="207">
        <v>337.11</v>
      </c>
    </row>
    <row r="4112" spans="1:5">
      <c r="A4112" s="206">
        <v>37447</v>
      </c>
      <c r="B4112" s="206" t="s">
        <v>4532</v>
      </c>
      <c r="C4112" s="206" t="s">
        <v>409</v>
      </c>
      <c r="D4112" s="206" t="s">
        <v>412</v>
      </c>
      <c r="E4112" s="207">
        <v>342.38</v>
      </c>
    </row>
    <row r="4113" spans="1:5">
      <c r="A4113" s="206">
        <v>37448</v>
      </c>
      <c r="B4113" s="206" t="s">
        <v>4533</v>
      </c>
      <c r="C4113" s="206" t="s">
        <v>409</v>
      </c>
      <c r="D4113" s="206" t="s">
        <v>412</v>
      </c>
      <c r="E4113" s="207">
        <v>469.63</v>
      </c>
    </row>
    <row r="4114" spans="1:5">
      <c r="A4114" s="206">
        <v>37440</v>
      </c>
      <c r="B4114" s="206" t="s">
        <v>4534</v>
      </c>
      <c r="C4114" s="206" t="s">
        <v>409</v>
      </c>
      <c r="D4114" s="206" t="s">
        <v>412</v>
      </c>
      <c r="E4114" s="207">
        <v>159.22999999999999</v>
      </c>
    </row>
    <row r="4115" spans="1:5">
      <c r="A4115" s="206">
        <v>37441</v>
      </c>
      <c r="B4115" s="206" t="s">
        <v>4535</v>
      </c>
      <c r="C4115" s="206" t="s">
        <v>409</v>
      </c>
      <c r="D4115" s="206" t="s">
        <v>412</v>
      </c>
      <c r="E4115" s="207">
        <v>159.22999999999999</v>
      </c>
    </row>
    <row r="4116" spans="1:5">
      <c r="A4116" s="206">
        <v>37442</v>
      </c>
      <c r="B4116" s="206" t="s">
        <v>4536</v>
      </c>
      <c r="C4116" s="206" t="s">
        <v>409</v>
      </c>
      <c r="D4116" s="206" t="s">
        <v>412</v>
      </c>
      <c r="E4116" s="207">
        <v>191.78</v>
      </c>
    </row>
    <row r="4117" spans="1:5">
      <c r="A4117" s="206">
        <v>38017</v>
      </c>
      <c r="B4117" s="206" t="s">
        <v>4537</v>
      </c>
      <c r="C4117" s="206" t="s">
        <v>409</v>
      </c>
      <c r="D4117" s="206" t="s">
        <v>410</v>
      </c>
      <c r="E4117" s="207">
        <v>9.9600000000000009</v>
      </c>
    </row>
    <row r="4118" spans="1:5">
      <c r="A4118" s="206">
        <v>38018</v>
      </c>
      <c r="B4118" s="206" t="s">
        <v>4538</v>
      </c>
      <c r="C4118" s="206" t="s">
        <v>409</v>
      </c>
      <c r="D4118" s="206" t="s">
        <v>410</v>
      </c>
      <c r="E4118" s="207">
        <v>11.2</v>
      </c>
    </row>
    <row r="4119" spans="1:5">
      <c r="A4119" s="206">
        <v>39895</v>
      </c>
      <c r="B4119" s="206" t="s">
        <v>4539</v>
      </c>
      <c r="C4119" s="206" t="s">
        <v>409</v>
      </c>
      <c r="D4119" s="206" t="s">
        <v>412</v>
      </c>
      <c r="E4119" s="207">
        <v>49.69</v>
      </c>
    </row>
    <row r="4120" spans="1:5">
      <c r="A4120" s="206">
        <v>39896</v>
      </c>
      <c r="B4120" s="206" t="s">
        <v>4540</v>
      </c>
      <c r="C4120" s="206" t="s">
        <v>409</v>
      </c>
      <c r="D4120" s="206" t="s">
        <v>412</v>
      </c>
      <c r="E4120" s="207">
        <v>72.83</v>
      </c>
    </row>
    <row r="4121" spans="1:5">
      <c r="A4121" s="206">
        <v>38873</v>
      </c>
      <c r="B4121" s="206" t="s">
        <v>4541</v>
      </c>
      <c r="C4121" s="206" t="s">
        <v>409</v>
      </c>
      <c r="D4121" s="206" t="s">
        <v>412</v>
      </c>
      <c r="E4121" s="207">
        <v>14.35</v>
      </c>
    </row>
    <row r="4122" spans="1:5">
      <c r="A4122" s="206">
        <v>38874</v>
      </c>
      <c r="B4122" s="206" t="s">
        <v>4542</v>
      </c>
      <c r="C4122" s="206" t="s">
        <v>409</v>
      </c>
      <c r="D4122" s="206" t="s">
        <v>412</v>
      </c>
      <c r="E4122" s="207">
        <v>18.170000000000002</v>
      </c>
    </row>
    <row r="4123" spans="1:5">
      <c r="A4123" s="206">
        <v>38875</v>
      </c>
      <c r="B4123" s="206" t="s">
        <v>4543</v>
      </c>
      <c r="C4123" s="206" t="s">
        <v>409</v>
      </c>
      <c r="D4123" s="206" t="s">
        <v>412</v>
      </c>
      <c r="E4123" s="207">
        <v>28.8</v>
      </c>
    </row>
    <row r="4124" spans="1:5">
      <c r="A4124" s="206">
        <v>38876</v>
      </c>
      <c r="B4124" s="206" t="s">
        <v>4544</v>
      </c>
      <c r="C4124" s="206" t="s">
        <v>409</v>
      </c>
      <c r="D4124" s="206" t="s">
        <v>412</v>
      </c>
      <c r="E4124" s="207">
        <v>38.700000000000003</v>
      </c>
    </row>
    <row r="4125" spans="1:5">
      <c r="A4125" s="206">
        <v>39000</v>
      </c>
      <c r="B4125" s="206" t="s">
        <v>4545</v>
      </c>
      <c r="C4125" s="206" t="s">
        <v>409</v>
      </c>
      <c r="D4125" s="206" t="s">
        <v>412</v>
      </c>
      <c r="E4125" s="207">
        <v>29.79</v>
      </c>
    </row>
    <row r="4126" spans="1:5">
      <c r="A4126" s="206">
        <v>38674</v>
      </c>
      <c r="B4126" s="206" t="s">
        <v>4546</v>
      </c>
      <c r="C4126" s="206" t="s">
        <v>409</v>
      </c>
      <c r="D4126" s="206" t="s">
        <v>410</v>
      </c>
      <c r="E4126" s="207">
        <v>33.520000000000003</v>
      </c>
    </row>
    <row r="4127" spans="1:5">
      <c r="A4127" s="206">
        <v>38019</v>
      </c>
      <c r="B4127" s="206" t="s">
        <v>4547</v>
      </c>
      <c r="C4127" s="206" t="s">
        <v>409</v>
      </c>
      <c r="D4127" s="206" t="s">
        <v>410</v>
      </c>
      <c r="E4127" s="207">
        <v>7.09</v>
      </c>
    </row>
    <row r="4128" spans="1:5">
      <c r="A4128" s="206">
        <v>38020</v>
      </c>
      <c r="B4128" s="206" t="s">
        <v>4548</v>
      </c>
      <c r="C4128" s="206" t="s">
        <v>409</v>
      </c>
      <c r="D4128" s="206" t="s">
        <v>410</v>
      </c>
      <c r="E4128" s="207">
        <v>8.73</v>
      </c>
    </row>
    <row r="4129" spans="1:5">
      <c r="A4129" s="206">
        <v>38454</v>
      </c>
      <c r="B4129" s="206" t="s">
        <v>4549</v>
      </c>
      <c r="C4129" s="206" t="s">
        <v>409</v>
      </c>
      <c r="D4129" s="206" t="s">
        <v>412</v>
      </c>
      <c r="E4129" s="207">
        <v>11.17</v>
      </c>
    </row>
    <row r="4130" spans="1:5">
      <c r="A4130" s="206">
        <v>38455</v>
      </c>
      <c r="B4130" s="206" t="s">
        <v>4550</v>
      </c>
      <c r="C4130" s="206" t="s">
        <v>409</v>
      </c>
      <c r="D4130" s="206" t="s">
        <v>412</v>
      </c>
      <c r="E4130" s="207">
        <v>14.95</v>
      </c>
    </row>
    <row r="4131" spans="1:5">
      <c r="A4131" s="206">
        <v>38462</v>
      </c>
      <c r="B4131" s="206" t="s">
        <v>4551</v>
      </c>
      <c r="C4131" s="206" t="s">
        <v>409</v>
      </c>
      <c r="D4131" s="206" t="s">
        <v>412</v>
      </c>
      <c r="E4131" s="207">
        <v>241.08</v>
      </c>
    </row>
    <row r="4132" spans="1:5">
      <c r="A4132" s="206">
        <v>36362</v>
      </c>
      <c r="B4132" s="206" t="s">
        <v>4552</v>
      </c>
      <c r="C4132" s="206" t="s">
        <v>409</v>
      </c>
      <c r="D4132" s="206" t="s">
        <v>412</v>
      </c>
      <c r="E4132" s="207">
        <v>3.33</v>
      </c>
    </row>
    <row r="4133" spans="1:5">
      <c r="A4133" s="206">
        <v>36298</v>
      </c>
      <c r="B4133" s="206" t="s">
        <v>4553</v>
      </c>
      <c r="C4133" s="206" t="s">
        <v>409</v>
      </c>
      <c r="D4133" s="206" t="s">
        <v>412</v>
      </c>
      <c r="E4133" s="207">
        <v>2.86</v>
      </c>
    </row>
    <row r="4134" spans="1:5">
      <c r="A4134" s="206">
        <v>38456</v>
      </c>
      <c r="B4134" s="206" t="s">
        <v>4554</v>
      </c>
      <c r="C4134" s="206" t="s">
        <v>409</v>
      </c>
      <c r="D4134" s="206" t="s">
        <v>412</v>
      </c>
      <c r="E4134" s="207">
        <v>7.13</v>
      </c>
    </row>
    <row r="4135" spans="1:5">
      <c r="A4135" s="206">
        <v>38457</v>
      </c>
      <c r="B4135" s="206" t="s">
        <v>4555</v>
      </c>
      <c r="C4135" s="206" t="s">
        <v>409</v>
      </c>
      <c r="D4135" s="206" t="s">
        <v>412</v>
      </c>
      <c r="E4135" s="207">
        <v>12.99</v>
      </c>
    </row>
    <row r="4136" spans="1:5">
      <c r="A4136" s="206">
        <v>38458</v>
      </c>
      <c r="B4136" s="206" t="s">
        <v>4556</v>
      </c>
      <c r="C4136" s="206" t="s">
        <v>409</v>
      </c>
      <c r="D4136" s="206" t="s">
        <v>412</v>
      </c>
      <c r="E4136" s="207">
        <v>25.02</v>
      </c>
    </row>
    <row r="4137" spans="1:5">
      <c r="A4137" s="206">
        <v>38459</v>
      </c>
      <c r="B4137" s="206" t="s">
        <v>4557</v>
      </c>
      <c r="C4137" s="206" t="s">
        <v>409</v>
      </c>
      <c r="D4137" s="206" t="s">
        <v>412</v>
      </c>
      <c r="E4137" s="207">
        <v>39.340000000000003</v>
      </c>
    </row>
    <row r="4138" spans="1:5">
      <c r="A4138" s="206">
        <v>38460</v>
      </c>
      <c r="B4138" s="206" t="s">
        <v>4558</v>
      </c>
      <c r="C4138" s="206" t="s">
        <v>409</v>
      </c>
      <c r="D4138" s="206" t="s">
        <v>412</v>
      </c>
      <c r="E4138" s="207">
        <v>84.39</v>
      </c>
    </row>
    <row r="4139" spans="1:5">
      <c r="A4139" s="206">
        <v>38461</v>
      </c>
      <c r="B4139" s="206" t="s">
        <v>4559</v>
      </c>
      <c r="C4139" s="206" t="s">
        <v>409</v>
      </c>
      <c r="D4139" s="206" t="s">
        <v>412</v>
      </c>
      <c r="E4139" s="207">
        <v>113.25</v>
      </c>
    </row>
    <row r="4140" spans="1:5">
      <c r="A4140" s="206">
        <v>7094</v>
      </c>
      <c r="B4140" s="206" t="s">
        <v>4560</v>
      </c>
      <c r="C4140" s="206" t="s">
        <v>409</v>
      </c>
      <c r="D4140" s="206" t="s">
        <v>410</v>
      </c>
      <c r="E4140" s="207">
        <v>15.78</v>
      </c>
    </row>
    <row r="4141" spans="1:5">
      <c r="A4141" s="206">
        <v>7116</v>
      </c>
      <c r="B4141" s="206" t="s">
        <v>4561</v>
      </c>
      <c r="C4141" s="206" t="s">
        <v>409</v>
      </c>
      <c r="D4141" s="206" t="s">
        <v>410</v>
      </c>
      <c r="E4141" s="207">
        <v>4.1100000000000003</v>
      </c>
    </row>
    <row r="4142" spans="1:5">
      <c r="A4142" s="206">
        <v>7118</v>
      </c>
      <c r="B4142" s="206" t="s">
        <v>4562</v>
      </c>
      <c r="C4142" s="206" t="s">
        <v>409</v>
      </c>
      <c r="D4142" s="206" t="s">
        <v>410</v>
      </c>
      <c r="E4142" s="207">
        <v>32.450000000000003</v>
      </c>
    </row>
    <row r="4143" spans="1:5">
      <c r="A4143" s="206">
        <v>7098</v>
      </c>
      <c r="B4143" s="206" t="s">
        <v>4563</v>
      </c>
      <c r="C4143" s="206" t="s">
        <v>409</v>
      </c>
      <c r="D4143" s="206" t="s">
        <v>410</v>
      </c>
      <c r="E4143" s="207">
        <v>4.82</v>
      </c>
    </row>
    <row r="4144" spans="1:5">
      <c r="A4144" s="206">
        <v>7110</v>
      </c>
      <c r="B4144" s="206" t="s">
        <v>4564</v>
      </c>
      <c r="C4144" s="206" t="s">
        <v>409</v>
      </c>
      <c r="D4144" s="206" t="s">
        <v>410</v>
      </c>
      <c r="E4144" s="207">
        <v>61.69</v>
      </c>
    </row>
    <row r="4145" spans="1:5">
      <c r="A4145" s="206">
        <v>7123</v>
      </c>
      <c r="B4145" s="206" t="s">
        <v>4565</v>
      </c>
      <c r="C4145" s="206" t="s">
        <v>409</v>
      </c>
      <c r="D4145" s="206" t="s">
        <v>410</v>
      </c>
      <c r="E4145" s="207">
        <v>5.83</v>
      </c>
    </row>
    <row r="4146" spans="1:5">
      <c r="A4146" s="206">
        <v>7121</v>
      </c>
      <c r="B4146" s="206" t="s">
        <v>4566</v>
      </c>
      <c r="C4146" s="206" t="s">
        <v>409</v>
      </c>
      <c r="D4146" s="206" t="s">
        <v>410</v>
      </c>
      <c r="E4146" s="207">
        <v>11.54</v>
      </c>
    </row>
    <row r="4147" spans="1:5">
      <c r="A4147" s="206">
        <v>7137</v>
      </c>
      <c r="B4147" s="206" t="s">
        <v>4567</v>
      </c>
      <c r="C4147" s="206" t="s">
        <v>409</v>
      </c>
      <c r="D4147" s="206" t="s">
        <v>410</v>
      </c>
      <c r="E4147" s="207">
        <v>12.6</v>
      </c>
    </row>
    <row r="4148" spans="1:5">
      <c r="A4148" s="206">
        <v>7122</v>
      </c>
      <c r="B4148" s="206" t="s">
        <v>4568</v>
      </c>
      <c r="C4148" s="206" t="s">
        <v>409</v>
      </c>
      <c r="D4148" s="206" t="s">
        <v>410</v>
      </c>
      <c r="E4148" s="207">
        <v>13.87</v>
      </c>
    </row>
    <row r="4149" spans="1:5">
      <c r="A4149" s="206">
        <v>7114</v>
      </c>
      <c r="B4149" s="206" t="s">
        <v>4569</v>
      </c>
      <c r="C4149" s="206" t="s">
        <v>409</v>
      </c>
      <c r="D4149" s="206" t="s">
        <v>410</v>
      </c>
      <c r="E4149" s="207">
        <v>16.13</v>
      </c>
    </row>
    <row r="4150" spans="1:5">
      <c r="A4150" s="206">
        <v>7109</v>
      </c>
      <c r="B4150" s="206" t="s">
        <v>4570</v>
      </c>
      <c r="C4150" s="206" t="s">
        <v>409</v>
      </c>
      <c r="D4150" s="206" t="s">
        <v>410</v>
      </c>
      <c r="E4150" s="207">
        <v>3.2</v>
      </c>
    </row>
    <row r="4151" spans="1:5">
      <c r="A4151" s="206">
        <v>7135</v>
      </c>
      <c r="B4151" s="206" t="s">
        <v>4571</v>
      </c>
      <c r="C4151" s="206" t="s">
        <v>409</v>
      </c>
      <c r="D4151" s="206" t="s">
        <v>410</v>
      </c>
      <c r="E4151" s="207">
        <v>6.55</v>
      </c>
    </row>
    <row r="4152" spans="1:5">
      <c r="A4152" s="206">
        <v>37947</v>
      </c>
      <c r="B4152" s="206" t="s">
        <v>4572</v>
      </c>
      <c r="C4152" s="206" t="s">
        <v>409</v>
      </c>
      <c r="D4152" s="206" t="s">
        <v>410</v>
      </c>
      <c r="E4152" s="207">
        <v>5.32</v>
      </c>
    </row>
    <row r="4153" spans="1:5">
      <c r="A4153" s="206">
        <v>7103</v>
      </c>
      <c r="B4153" s="206" t="s">
        <v>4573</v>
      </c>
      <c r="C4153" s="206" t="s">
        <v>409</v>
      </c>
      <c r="D4153" s="206" t="s">
        <v>410</v>
      </c>
      <c r="E4153" s="207">
        <v>17.350000000000001</v>
      </c>
    </row>
    <row r="4154" spans="1:5">
      <c r="A4154" s="206">
        <v>40419</v>
      </c>
      <c r="B4154" s="206" t="s">
        <v>4574</v>
      </c>
      <c r="C4154" s="206" t="s">
        <v>409</v>
      </c>
      <c r="D4154" s="206" t="s">
        <v>412</v>
      </c>
      <c r="E4154" s="207">
        <v>36.93</v>
      </c>
    </row>
    <row r="4155" spans="1:5">
      <c r="A4155" s="206">
        <v>40420</v>
      </c>
      <c r="B4155" s="206" t="s">
        <v>4575</v>
      </c>
      <c r="C4155" s="206" t="s">
        <v>409</v>
      </c>
      <c r="D4155" s="206" t="s">
        <v>412</v>
      </c>
      <c r="E4155" s="207">
        <v>53.88</v>
      </c>
    </row>
    <row r="4156" spans="1:5">
      <c r="A4156" s="206">
        <v>40421</v>
      </c>
      <c r="B4156" s="206" t="s">
        <v>4576</v>
      </c>
      <c r="C4156" s="206" t="s">
        <v>409</v>
      </c>
      <c r="D4156" s="206" t="s">
        <v>412</v>
      </c>
      <c r="E4156" s="207">
        <v>57.36</v>
      </c>
    </row>
    <row r="4157" spans="1:5">
      <c r="A4157" s="206">
        <v>38905</v>
      </c>
      <c r="B4157" s="206" t="s">
        <v>4577</v>
      </c>
      <c r="C4157" s="206" t="s">
        <v>409</v>
      </c>
      <c r="D4157" s="206" t="s">
        <v>412</v>
      </c>
      <c r="E4157" s="207">
        <v>18.57</v>
      </c>
    </row>
    <row r="4158" spans="1:5">
      <c r="A4158" s="206">
        <v>38907</v>
      </c>
      <c r="B4158" s="206" t="s">
        <v>4578</v>
      </c>
      <c r="C4158" s="206" t="s">
        <v>409</v>
      </c>
      <c r="D4158" s="206" t="s">
        <v>412</v>
      </c>
      <c r="E4158" s="207">
        <v>17.899999999999999</v>
      </c>
    </row>
    <row r="4159" spans="1:5">
      <c r="A4159" s="206">
        <v>38910</v>
      </c>
      <c r="B4159" s="206" t="s">
        <v>4579</v>
      </c>
      <c r="C4159" s="206" t="s">
        <v>409</v>
      </c>
      <c r="D4159" s="206" t="s">
        <v>412</v>
      </c>
      <c r="E4159" s="207">
        <v>20.94</v>
      </c>
    </row>
    <row r="4160" spans="1:5">
      <c r="A4160" s="206">
        <v>11655</v>
      </c>
      <c r="B4160" s="206" t="s">
        <v>4580</v>
      </c>
      <c r="C4160" s="206" t="s">
        <v>409</v>
      </c>
      <c r="D4160" s="206" t="s">
        <v>410</v>
      </c>
      <c r="E4160" s="207">
        <v>19</v>
      </c>
    </row>
    <row r="4161" spans="1:5">
      <c r="A4161" s="206">
        <v>11656</v>
      </c>
      <c r="B4161" s="206" t="s">
        <v>4581</v>
      </c>
      <c r="C4161" s="206" t="s">
        <v>409</v>
      </c>
      <c r="D4161" s="206" t="s">
        <v>410</v>
      </c>
      <c r="E4161" s="207">
        <v>21.81</v>
      </c>
    </row>
    <row r="4162" spans="1:5">
      <c r="A4162" s="206">
        <v>7091</v>
      </c>
      <c r="B4162" s="206" t="s">
        <v>4582</v>
      </c>
      <c r="C4162" s="206" t="s">
        <v>409</v>
      </c>
      <c r="D4162" s="206" t="s">
        <v>410</v>
      </c>
      <c r="E4162" s="207">
        <v>17.87</v>
      </c>
    </row>
    <row r="4163" spans="1:5">
      <c r="A4163" s="206">
        <v>37948</v>
      </c>
      <c r="B4163" s="206" t="s">
        <v>4583</v>
      </c>
      <c r="C4163" s="206" t="s">
        <v>409</v>
      </c>
      <c r="D4163" s="206" t="s">
        <v>410</v>
      </c>
      <c r="E4163" s="207">
        <v>4.1399999999999997</v>
      </c>
    </row>
    <row r="4164" spans="1:5">
      <c r="A4164" s="206">
        <v>7097</v>
      </c>
      <c r="B4164" s="206" t="s">
        <v>4584</v>
      </c>
      <c r="C4164" s="206" t="s">
        <v>409</v>
      </c>
      <c r="D4164" s="206" t="s">
        <v>410</v>
      </c>
      <c r="E4164" s="207">
        <v>8.39</v>
      </c>
    </row>
    <row r="4165" spans="1:5">
      <c r="A4165" s="206">
        <v>11658</v>
      </c>
      <c r="B4165" s="206" t="s">
        <v>4585</v>
      </c>
      <c r="C4165" s="206" t="s">
        <v>409</v>
      </c>
      <c r="D4165" s="206" t="s">
        <v>410</v>
      </c>
      <c r="E4165" s="207">
        <v>18.55</v>
      </c>
    </row>
    <row r="4166" spans="1:5">
      <c r="A4166" s="206">
        <v>7146</v>
      </c>
      <c r="B4166" s="206" t="s">
        <v>4586</v>
      </c>
      <c r="C4166" s="206" t="s">
        <v>409</v>
      </c>
      <c r="D4166" s="206" t="s">
        <v>410</v>
      </c>
      <c r="E4166" s="207">
        <v>211.15</v>
      </c>
    </row>
    <row r="4167" spans="1:5">
      <c r="A4167" s="206">
        <v>7138</v>
      </c>
      <c r="B4167" s="206" t="s">
        <v>4587</v>
      </c>
      <c r="C4167" s="206" t="s">
        <v>409</v>
      </c>
      <c r="D4167" s="206" t="s">
        <v>410</v>
      </c>
      <c r="E4167" s="207">
        <v>1.34</v>
      </c>
    </row>
    <row r="4168" spans="1:5">
      <c r="A4168" s="206">
        <v>7139</v>
      </c>
      <c r="B4168" s="206" t="s">
        <v>4588</v>
      </c>
      <c r="C4168" s="206" t="s">
        <v>409</v>
      </c>
      <c r="D4168" s="206" t="s">
        <v>410</v>
      </c>
      <c r="E4168" s="207">
        <v>1.51</v>
      </c>
    </row>
    <row r="4169" spans="1:5">
      <c r="A4169" s="206">
        <v>7140</v>
      </c>
      <c r="B4169" s="206" t="s">
        <v>4589</v>
      </c>
      <c r="C4169" s="206" t="s">
        <v>409</v>
      </c>
      <c r="D4169" s="206" t="s">
        <v>410</v>
      </c>
      <c r="E4169" s="207">
        <v>4.75</v>
      </c>
    </row>
    <row r="4170" spans="1:5">
      <c r="A4170" s="206">
        <v>7141</v>
      </c>
      <c r="B4170" s="206" t="s">
        <v>4590</v>
      </c>
      <c r="C4170" s="206" t="s">
        <v>409</v>
      </c>
      <c r="D4170" s="206" t="s">
        <v>410</v>
      </c>
      <c r="E4170" s="207">
        <v>11.62</v>
      </c>
    </row>
    <row r="4171" spans="1:5">
      <c r="A4171" s="206">
        <v>7143</v>
      </c>
      <c r="B4171" s="206" t="s">
        <v>4591</v>
      </c>
      <c r="C4171" s="206" t="s">
        <v>409</v>
      </c>
      <c r="D4171" s="206" t="s">
        <v>410</v>
      </c>
      <c r="E4171" s="207">
        <v>38.979999999999997</v>
      </c>
    </row>
    <row r="4172" spans="1:5">
      <c r="A4172" s="206">
        <v>7144</v>
      </c>
      <c r="B4172" s="206" t="s">
        <v>4592</v>
      </c>
      <c r="C4172" s="206" t="s">
        <v>409</v>
      </c>
      <c r="D4172" s="206" t="s">
        <v>410</v>
      </c>
      <c r="E4172" s="207">
        <v>72.319999999999993</v>
      </c>
    </row>
    <row r="4173" spans="1:5">
      <c r="A4173" s="206">
        <v>7145</v>
      </c>
      <c r="B4173" s="206" t="s">
        <v>4593</v>
      </c>
      <c r="C4173" s="206" t="s">
        <v>409</v>
      </c>
      <c r="D4173" s="206" t="s">
        <v>410</v>
      </c>
      <c r="E4173" s="207">
        <v>98.34</v>
      </c>
    </row>
    <row r="4174" spans="1:5">
      <c r="A4174" s="206">
        <v>7142</v>
      </c>
      <c r="B4174" s="206" t="s">
        <v>4594</v>
      </c>
      <c r="C4174" s="206" t="s">
        <v>409</v>
      </c>
      <c r="D4174" s="206" t="s">
        <v>410</v>
      </c>
      <c r="E4174" s="207">
        <v>12.14</v>
      </c>
    </row>
    <row r="4175" spans="1:5">
      <c r="A4175" s="206">
        <v>3593</v>
      </c>
      <c r="B4175" s="206" t="s">
        <v>4595</v>
      </c>
      <c r="C4175" s="206" t="s">
        <v>409</v>
      </c>
      <c r="D4175" s="206" t="s">
        <v>412</v>
      </c>
      <c r="E4175" s="207">
        <v>101.47</v>
      </c>
    </row>
    <row r="4176" spans="1:5">
      <c r="A4176" s="206">
        <v>3588</v>
      </c>
      <c r="B4176" s="206" t="s">
        <v>4596</v>
      </c>
      <c r="C4176" s="206" t="s">
        <v>409</v>
      </c>
      <c r="D4176" s="206" t="s">
        <v>412</v>
      </c>
      <c r="E4176" s="207">
        <v>78.209999999999994</v>
      </c>
    </row>
    <row r="4177" spans="1:5">
      <c r="A4177" s="206">
        <v>3585</v>
      </c>
      <c r="B4177" s="206" t="s">
        <v>4597</v>
      </c>
      <c r="C4177" s="206" t="s">
        <v>409</v>
      </c>
      <c r="D4177" s="206" t="s">
        <v>412</v>
      </c>
      <c r="E4177" s="207">
        <v>24.16</v>
      </c>
    </row>
    <row r="4178" spans="1:5">
      <c r="A4178" s="206">
        <v>3587</v>
      </c>
      <c r="B4178" s="206" t="s">
        <v>4598</v>
      </c>
      <c r="C4178" s="206" t="s">
        <v>409</v>
      </c>
      <c r="D4178" s="206" t="s">
        <v>412</v>
      </c>
      <c r="E4178" s="207">
        <v>48.53</v>
      </c>
    </row>
    <row r="4179" spans="1:5">
      <c r="A4179" s="206">
        <v>3590</v>
      </c>
      <c r="B4179" s="206" t="s">
        <v>4599</v>
      </c>
      <c r="C4179" s="206" t="s">
        <v>409</v>
      </c>
      <c r="D4179" s="206" t="s">
        <v>412</v>
      </c>
      <c r="E4179" s="207">
        <v>288.11</v>
      </c>
    </row>
    <row r="4180" spans="1:5">
      <c r="A4180" s="206">
        <v>3589</v>
      </c>
      <c r="B4180" s="206" t="s">
        <v>4600</v>
      </c>
      <c r="C4180" s="206" t="s">
        <v>409</v>
      </c>
      <c r="D4180" s="206" t="s">
        <v>412</v>
      </c>
      <c r="E4180" s="207">
        <v>154.63999999999999</v>
      </c>
    </row>
    <row r="4181" spans="1:5">
      <c r="A4181" s="206">
        <v>3586</v>
      </c>
      <c r="B4181" s="206" t="s">
        <v>4601</v>
      </c>
      <c r="C4181" s="206" t="s">
        <v>409</v>
      </c>
      <c r="D4181" s="206" t="s">
        <v>412</v>
      </c>
      <c r="E4181" s="207">
        <v>31.64</v>
      </c>
    </row>
    <row r="4182" spans="1:5">
      <c r="A4182" s="206">
        <v>3592</v>
      </c>
      <c r="B4182" s="206" t="s">
        <v>4602</v>
      </c>
      <c r="C4182" s="206" t="s">
        <v>409</v>
      </c>
      <c r="D4182" s="206" t="s">
        <v>412</v>
      </c>
      <c r="E4182" s="207">
        <v>455.41</v>
      </c>
    </row>
    <row r="4183" spans="1:5">
      <c r="A4183" s="206">
        <v>3591</v>
      </c>
      <c r="B4183" s="206" t="s">
        <v>4603</v>
      </c>
      <c r="C4183" s="206" t="s">
        <v>409</v>
      </c>
      <c r="D4183" s="206" t="s">
        <v>412</v>
      </c>
      <c r="E4183" s="207">
        <v>730.05</v>
      </c>
    </row>
    <row r="4184" spans="1:5">
      <c r="A4184" s="206">
        <v>40396</v>
      </c>
      <c r="B4184" s="206" t="s">
        <v>4604</v>
      </c>
      <c r="C4184" s="206" t="s">
        <v>409</v>
      </c>
      <c r="D4184" s="206" t="s">
        <v>412</v>
      </c>
      <c r="E4184" s="207">
        <v>130.11000000000001</v>
      </c>
    </row>
    <row r="4185" spans="1:5">
      <c r="A4185" s="206">
        <v>40395</v>
      </c>
      <c r="B4185" s="206" t="s">
        <v>4605</v>
      </c>
      <c r="C4185" s="206" t="s">
        <v>409</v>
      </c>
      <c r="D4185" s="206" t="s">
        <v>412</v>
      </c>
      <c r="E4185" s="207">
        <v>99.85</v>
      </c>
    </row>
    <row r="4186" spans="1:5">
      <c r="A4186" s="206">
        <v>40392</v>
      </c>
      <c r="B4186" s="206" t="s">
        <v>4606</v>
      </c>
      <c r="C4186" s="206" t="s">
        <v>409</v>
      </c>
      <c r="D4186" s="206" t="s">
        <v>412</v>
      </c>
      <c r="E4186" s="207">
        <v>32.130000000000003</v>
      </c>
    </row>
    <row r="4187" spans="1:5">
      <c r="A4187" s="206">
        <v>40394</v>
      </c>
      <c r="B4187" s="206" t="s">
        <v>4607</v>
      </c>
      <c r="C4187" s="206" t="s">
        <v>409</v>
      </c>
      <c r="D4187" s="206" t="s">
        <v>412</v>
      </c>
      <c r="E4187" s="207">
        <v>65.010000000000005</v>
      </c>
    </row>
    <row r="4188" spans="1:5">
      <c r="A4188" s="206">
        <v>40398</v>
      </c>
      <c r="B4188" s="206" t="s">
        <v>4608</v>
      </c>
      <c r="C4188" s="206" t="s">
        <v>409</v>
      </c>
      <c r="D4188" s="206" t="s">
        <v>412</v>
      </c>
      <c r="E4188" s="207">
        <v>417.42</v>
      </c>
    </row>
    <row r="4189" spans="1:5">
      <c r="A4189" s="206">
        <v>40397</v>
      </c>
      <c r="B4189" s="206" t="s">
        <v>4609</v>
      </c>
      <c r="C4189" s="206" t="s">
        <v>409</v>
      </c>
      <c r="D4189" s="206" t="s">
        <v>412</v>
      </c>
      <c r="E4189" s="207">
        <v>213.77</v>
      </c>
    </row>
    <row r="4190" spans="1:5">
      <c r="A4190" s="206">
        <v>40393</v>
      </c>
      <c r="B4190" s="206" t="s">
        <v>4610</v>
      </c>
      <c r="C4190" s="206" t="s">
        <v>409</v>
      </c>
      <c r="D4190" s="206" t="s">
        <v>412</v>
      </c>
      <c r="E4190" s="207">
        <v>41.38</v>
      </c>
    </row>
    <row r="4191" spans="1:5">
      <c r="A4191" s="206">
        <v>40399</v>
      </c>
      <c r="B4191" s="206" t="s">
        <v>4611</v>
      </c>
      <c r="C4191" s="206" t="s">
        <v>409</v>
      </c>
      <c r="D4191" s="206" t="s">
        <v>412</v>
      </c>
      <c r="E4191" s="207">
        <v>682.89</v>
      </c>
    </row>
    <row r="4192" spans="1:5">
      <c r="A4192" s="206">
        <v>39322</v>
      </c>
      <c r="B4192" s="206" t="s">
        <v>4612</v>
      </c>
      <c r="C4192" s="206" t="s">
        <v>409</v>
      </c>
      <c r="D4192" s="206" t="s">
        <v>412</v>
      </c>
      <c r="E4192" s="207">
        <v>8.83</v>
      </c>
    </row>
    <row r="4193" spans="1:5">
      <c r="A4193" s="206">
        <v>39289</v>
      </c>
      <c r="B4193" s="206" t="s">
        <v>4613</v>
      </c>
      <c r="C4193" s="206" t="s">
        <v>409</v>
      </c>
      <c r="D4193" s="206" t="s">
        <v>412</v>
      </c>
      <c r="E4193" s="207">
        <v>16.46</v>
      </c>
    </row>
    <row r="4194" spans="1:5">
      <c r="A4194" s="206">
        <v>39290</v>
      </c>
      <c r="B4194" s="206" t="s">
        <v>4614</v>
      </c>
      <c r="C4194" s="206" t="s">
        <v>409</v>
      </c>
      <c r="D4194" s="206" t="s">
        <v>412</v>
      </c>
      <c r="E4194" s="207">
        <v>27.8</v>
      </c>
    </row>
    <row r="4195" spans="1:5">
      <c r="A4195" s="206">
        <v>39291</v>
      </c>
      <c r="B4195" s="206" t="s">
        <v>4615</v>
      </c>
      <c r="C4195" s="206" t="s">
        <v>409</v>
      </c>
      <c r="D4195" s="206" t="s">
        <v>412</v>
      </c>
      <c r="E4195" s="207">
        <v>30.74</v>
      </c>
    </row>
    <row r="4196" spans="1:5">
      <c r="A4196" s="206">
        <v>41892</v>
      </c>
      <c r="B4196" s="206" t="s">
        <v>4616</v>
      </c>
      <c r="C4196" s="206" t="s">
        <v>409</v>
      </c>
      <c r="D4196" s="206" t="s">
        <v>412</v>
      </c>
      <c r="E4196" s="207">
        <v>106.88</v>
      </c>
    </row>
    <row r="4197" spans="1:5">
      <c r="A4197" s="206">
        <v>7048</v>
      </c>
      <c r="B4197" s="206" t="s">
        <v>4617</v>
      </c>
      <c r="C4197" s="206" t="s">
        <v>409</v>
      </c>
      <c r="D4197" s="206" t="s">
        <v>412</v>
      </c>
      <c r="E4197" s="207">
        <v>23.07</v>
      </c>
    </row>
    <row r="4198" spans="1:5">
      <c r="A4198" s="206">
        <v>7088</v>
      </c>
      <c r="B4198" s="206" t="s">
        <v>4618</v>
      </c>
      <c r="C4198" s="206" t="s">
        <v>409</v>
      </c>
      <c r="D4198" s="206" t="s">
        <v>412</v>
      </c>
      <c r="E4198" s="207">
        <v>50.45</v>
      </c>
    </row>
    <row r="4199" spans="1:5">
      <c r="A4199" s="206">
        <v>20179</v>
      </c>
      <c r="B4199" s="206" t="s">
        <v>4619</v>
      </c>
      <c r="C4199" s="206" t="s">
        <v>409</v>
      </c>
      <c r="D4199" s="206" t="s">
        <v>410</v>
      </c>
      <c r="E4199" s="207">
        <v>48.9</v>
      </c>
    </row>
    <row r="4200" spans="1:5">
      <c r="A4200" s="206">
        <v>20178</v>
      </c>
      <c r="B4200" s="206" t="s">
        <v>4620</v>
      </c>
      <c r="C4200" s="206" t="s">
        <v>409</v>
      </c>
      <c r="D4200" s="206" t="s">
        <v>410</v>
      </c>
      <c r="E4200" s="207">
        <v>58.61</v>
      </c>
    </row>
    <row r="4201" spans="1:5">
      <c r="A4201" s="206">
        <v>20180</v>
      </c>
      <c r="B4201" s="206" t="s">
        <v>4621</v>
      </c>
      <c r="C4201" s="206" t="s">
        <v>409</v>
      </c>
      <c r="D4201" s="206" t="s">
        <v>410</v>
      </c>
      <c r="E4201" s="207">
        <v>96.74</v>
      </c>
    </row>
    <row r="4202" spans="1:5">
      <c r="A4202" s="206">
        <v>20181</v>
      </c>
      <c r="B4202" s="206" t="s">
        <v>4622</v>
      </c>
      <c r="C4202" s="206" t="s">
        <v>409</v>
      </c>
      <c r="D4202" s="206" t="s">
        <v>410</v>
      </c>
      <c r="E4202" s="207">
        <v>129.53</v>
      </c>
    </row>
    <row r="4203" spans="1:5">
      <c r="A4203" s="206">
        <v>20177</v>
      </c>
      <c r="B4203" s="206" t="s">
        <v>4623</v>
      </c>
      <c r="C4203" s="206" t="s">
        <v>409</v>
      </c>
      <c r="D4203" s="206" t="s">
        <v>410</v>
      </c>
      <c r="E4203" s="207">
        <v>32.04</v>
      </c>
    </row>
    <row r="4204" spans="1:5">
      <c r="A4204" s="206">
        <v>7070</v>
      </c>
      <c r="B4204" s="206" t="s">
        <v>4624</v>
      </c>
      <c r="C4204" s="206" t="s">
        <v>409</v>
      </c>
      <c r="D4204" s="206" t="s">
        <v>410</v>
      </c>
      <c r="E4204" s="207">
        <v>229.91</v>
      </c>
    </row>
    <row r="4205" spans="1:5">
      <c r="A4205" s="206">
        <v>40945</v>
      </c>
      <c r="B4205" s="206" t="s">
        <v>4625</v>
      </c>
      <c r="C4205" s="206" t="s">
        <v>560</v>
      </c>
      <c r="D4205" s="206" t="s">
        <v>410</v>
      </c>
      <c r="E4205" s="207">
        <v>12.86</v>
      </c>
    </row>
    <row r="4206" spans="1:5">
      <c r="A4206" s="206">
        <v>40946</v>
      </c>
      <c r="B4206" s="206" t="s">
        <v>4626</v>
      </c>
      <c r="C4206" s="206" t="s">
        <v>562</v>
      </c>
      <c r="D4206" s="206" t="s">
        <v>410</v>
      </c>
      <c r="E4206" s="208">
        <v>2268.62</v>
      </c>
    </row>
    <row r="4207" spans="1:5">
      <c r="A4207" s="206">
        <v>7153</v>
      </c>
      <c r="B4207" s="206" t="s">
        <v>4627</v>
      </c>
      <c r="C4207" s="206" t="s">
        <v>560</v>
      </c>
      <c r="D4207" s="206" t="s">
        <v>410</v>
      </c>
      <c r="E4207" s="207">
        <v>22.39</v>
      </c>
    </row>
    <row r="4208" spans="1:5">
      <c r="A4208" s="206">
        <v>41089</v>
      </c>
      <c r="B4208" s="206" t="s">
        <v>4628</v>
      </c>
      <c r="C4208" s="206" t="s">
        <v>562</v>
      </c>
      <c r="D4208" s="206" t="s">
        <v>410</v>
      </c>
      <c r="E4208" s="208">
        <v>3947.93</v>
      </c>
    </row>
    <row r="4209" spans="1:5">
      <c r="A4209" s="206">
        <v>40943</v>
      </c>
      <c r="B4209" s="206" t="s">
        <v>4629</v>
      </c>
      <c r="C4209" s="206" t="s">
        <v>560</v>
      </c>
      <c r="D4209" s="206" t="s">
        <v>410</v>
      </c>
      <c r="E4209" s="207">
        <v>22.17</v>
      </c>
    </row>
    <row r="4210" spans="1:5">
      <c r="A4210" s="206">
        <v>40944</v>
      </c>
      <c r="B4210" s="206" t="s">
        <v>4630</v>
      </c>
      <c r="C4210" s="206" t="s">
        <v>562</v>
      </c>
      <c r="D4210" s="206" t="s">
        <v>410</v>
      </c>
      <c r="E4210" s="208">
        <v>3909.21</v>
      </c>
    </row>
    <row r="4211" spans="1:5">
      <c r="A4211" s="206">
        <v>6175</v>
      </c>
      <c r="B4211" s="206" t="s">
        <v>4631</v>
      </c>
      <c r="C4211" s="206" t="s">
        <v>560</v>
      </c>
      <c r="D4211" s="206" t="s">
        <v>410</v>
      </c>
      <c r="E4211" s="207">
        <v>21.59</v>
      </c>
    </row>
    <row r="4212" spans="1:5">
      <c r="A4212" s="206">
        <v>41092</v>
      </c>
      <c r="B4212" s="206" t="s">
        <v>4632</v>
      </c>
      <c r="C4212" s="206" t="s">
        <v>562</v>
      </c>
      <c r="D4212" s="206" t="s">
        <v>410</v>
      </c>
      <c r="E4212" s="208">
        <v>3808.04</v>
      </c>
    </row>
    <row r="4213" spans="1:5">
      <c r="A4213" s="206">
        <v>37712</v>
      </c>
      <c r="B4213" s="206" t="s">
        <v>4633</v>
      </c>
      <c r="C4213" s="206" t="s">
        <v>821</v>
      </c>
      <c r="D4213" s="206" t="s">
        <v>410</v>
      </c>
      <c r="E4213" s="207">
        <v>77.13</v>
      </c>
    </row>
    <row r="4214" spans="1:5">
      <c r="A4214" s="206">
        <v>34547</v>
      </c>
      <c r="B4214" s="206" t="s">
        <v>4634</v>
      </c>
      <c r="C4214" s="206" t="s">
        <v>456</v>
      </c>
      <c r="D4214" s="206" t="s">
        <v>410</v>
      </c>
      <c r="E4214" s="207">
        <v>3.99</v>
      </c>
    </row>
    <row r="4215" spans="1:5">
      <c r="A4215" s="206">
        <v>34548</v>
      </c>
      <c r="B4215" s="206" t="s">
        <v>4635</v>
      </c>
      <c r="C4215" s="206" t="s">
        <v>456</v>
      </c>
      <c r="D4215" s="206" t="s">
        <v>410</v>
      </c>
      <c r="E4215" s="207">
        <v>6.54</v>
      </c>
    </row>
    <row r="4216" spans="1:5">
      <c r="A4216" s="206">
        <v>34558</v>
      </c>
      <c r="B4216" s="206" t="s">
        <v>4636</v>
      </c>
      <c r="C4216" s="206" t="s">
        <v>456</v>
      </c>
      <c r="D4216" s="206" t="s">
        <v>410</v>
      </c>
      <c r="E4216" s="207">
        <v>3.24</v>
      </c>
    </row>
    <row r="4217" spans="1:5">
      <c r="A4217" s="206">
        <v>34550</v>
      </c>
      <c r="B4217" s="206" t="s">
        <v>4637</v>
      </c>
      <c r="C4217" s="206" t="s">
        <v>456</v>
      </c>
      <c r="D4217" s="206" t="s">
        <v>410</v>
      </c>
      <c r="E4217" s="207">
        <v>1.72</v>
      </c>
    </row>
    <row r="4218" spans="1:5">
      <c r="A4218" s="206">
        <v>34557</v>
      </c>
      <c r="B4218" s="206" t="s">
        <v>4638</v>
      </c>
      <c r="C4218" s="206" t="s">
        <v>456</v>
      </c>
      <c r="D4218" s="206" t="s">
        <v>410</v>
      </c>
      <c r="E4218" s="207">
        <v>2.52</v>
      </c>
    </row>
    <row r="4219" spans="1:5">
      <c r="A4219" s="206">
        <v>37411</v>
      </c>
      <c r="B4219" s="206" t="s">
        <v>4639</v>
      </c>
      <c r="C4219" s="206" t="s">
        <v>821</v>
      </c>
      <c r="D4219" s="206" t="s">
        <v>410</v>
      </c>
      <c r="E4219" s="207">
        <v>18.46</v>
      </c>
    </row>
    <row r="4220" spans="1:5">
      <c r="A4220" s="206">
        <v>39508</v>
      </c>
      <c r="B4220" s="206" t="s">
        <v>4640</v>
      </c>
      <c r="C4220" s="206" t="s">
        <v>821</v>
      </c>
      <c r="D4220" s="206" t="s">
        <v>410</v>
      </c>
      <c r="E4220" s="207">
        <v>10.37</v>
      </c>
    </row>
    <row r="4221" spans="1:5">
      <c r="A4221" s="206">
        <v>39507</v>
      </c>
      <c r="B4221" s="206" t="s">
        <v>4641</v>
      </c>
      <c r="C4221" s="206" t="s">
        <v>821</v>
      </c>
      <c r="D4221" s="206" t="s">
        <v>410</v>
      </c>
      <c r="E4221" s="207">
        <v>15.47</v>
      </c>
    </row>
    <row r="4222" spans="1:5">
      <c r="A4222" s="206">
        <v>7155</v>
      </c>
      <c r="B4222" s="206" t="s">
        <v>4642</v>
      </c>
      <c r="C4222" s="206" t="s">
        <v>821</v>
      </c>
      <c r="D4222" s="206" t="s">
        <v>410</v>
      </c>
      <c r="E4222" s="207">
        <v>19.86</v>
      </c>
    </row>
    <row r="4223" spans="1:5">
      <c r="A4223" s="206">
        <v>42406</v>
      </c>
      <c r="B4223" s="206" t="s">
        <v>4643</v>
      </c>
      <c r="C4223" s="206" t="s">
        <v>821</v>
      </c>
      <c r="D4223" s="206" t="s">
        <v>410</v>
      </c>
      <c r="E4223" s="207">
        <v>22.77</v>
      </c>
    </row>
    <row r="4224" spans="1:5">
      <c r="A4224" s="206">
        <v>7156</v>
      </c>
      <c r="B4224" s="206" t="s">
        <v>4644</v>
      </c>
      <c r="C4224" s="206" t="s">
        <v>821</v>
      </c>
      <c r="D4224" s="206" t="s">
        <v>417</v>
      </c>
      <c r="E4224" s="207">
        <v>28.5</v>
      </c>
    </row>
    <row r="4225" spans="1:5">
      <c r="A4225" s="206">
        <v>43127</v>
      </c>
      <c r="B4225" s="206" t="s">
        <v>4645</v>
      </c>
      <c r="C4225" s="206" t="s">
        <v>821</v>
      </c>
      <c r="D4225" s="206" t="s">
        <v>410</v>
      </c>
      <c r="E4225" s="207">
        <v>40.79</v>
      </c>
    </row>
    <row r="4226" spans="1:5">
      <c r="A4226" s="206">
        <v>10917</v>
      </c>
      <c r="B4226" s="206" t="s">
        <v>4646</v>
      </c>
      <c r="C4226" s="206" t="s">
        <v>821</v>
      </c>
      <c r="D4226" s="206" t="s">
        <v>410</v>
      </c>
      <c r="E4226" s="207">
        <v>8.61</v>
      </c>
    </row>
    <row r="4227" spans="1:5">
      <c r="A4227" s="206">
        <v>21141</v>
      </c>
      <c r="B4227" s="206" t="s">
        <v>4647</v>
      </c>
      <c r="C4227" s="206" t="s">
        <v>821</v>
      </c>
      <c r="D4227" s="206" t="s">
        <v>410</v>
      </c>
      <c r="E4227" s="207">
        <v>13.33</v>
      </c>
    </row>
    <row r="4228" spans="1:5">
      <c r="A4228" s="206">
        <v>39509</v>
      </c>
      <c r="B4228" s="206" t="s">
        <v>4648</v>
      </c>
      <c r="C4228" s="206" t="s">
        <v>821</v>
      </c>
      <c r="D4228" s="206" t="s">
        <v>410</v>
      </c>
      <c r="E4228" s="207">
        <v>12.82</v>
      </c>
    </row>
    <row r="4229" spans="1:5">
      <c r="A4229" s="206">
        <v>44529</v>
      </c>
      <c r="B4229" s="206" t="s">
        <v>4649</v>
      </c>
      <c r="C4229" s="206" t="s">
        <v>821</v>
      </c>
      <c r="D4229" s="206" t="s">
        <v>410</v>
      </c>
      <c r="E4229" s="207">
        <v>12.48</v>
      </c>
    </row>
    <row r="4230" spans="1:5">
      <c r="A4230" s="206">
        <v>7167</v>
      </c>
      <c r="B4230" s="206" t="s">
        <v>4650</v>
      </c>
      <c r="C4230" s="206" t="s">
        <v>821</v>
      </c>
      <c r="D4230" s="206" t="s">
        <v>410</v>
      </c>
      <c r="E4230" s="207">
        <v>38.44</v>
      </c>
    </row>
    <row r="4231" spans="1:5">
      <c r="A4231" s="206">
        <v>10928</v>
      </c>
      <c r="B4231" s="206" t="s">
        <v>299</v>
      </c>
      <c r="C4231" s="206" t="s">
        <v>821</v>
      </c>
      <c r="D4231" s="206" t="s">
        <v>410</v>
      </c>
      <c r="E4231" s="207">
        <v>22.09</v>
      </c>
    </row>
    <row r="4232" spans="1:5">
      <c r="A4232" s="206">
        <v>10933</v>
      </c>
      <c r="B4232" s="206" t="s">
        <v>4651</v>
      </c>
      <c r="C4232" s="206" t="s">
        <v>821</v>
      </c>
      <c r="D4232" s="206" t="s">
        <v>410</v>
      </c>
      <c r="E4232" s="207">
        <v>33.31</v>
      </c>
    </row>
    <row r="4233" spans="1:5">
      <c r="A4233" s="206">
        <v>7158</v>
      </c>
      <c r="B4233" s="206" t="s">
        <v>4652</v>
      </c>
      <c r="C4233" s="206" t="s">
        <v>821</v>
      </c>
      <c r="D4233" s="206" t="s">
        <v>417</v>
      </c>
      <c r="E4233" s="207">
        <v>56.5</v>
      </c>
    </row>
    <row r="4234" spans="1:5">
      <c r="A4234" s="206">
        <v>10927</v>
      </c>
      <c r="B4234" s="206" t="s">
        <v>4653</v>
      </c>
      <c r="C4234" s="206" t="s">
        <v>821</v>
      </c>
      <c r="D4234" s="206" t="s">
        <v>410</v>
      </c>
      <c r="E4234" s="207">
        <v>36.130000000000003</v>
      </c>
    </row>
    <row r="4235" spans="1:5">
      <c r="A4235" s="206">
        <v>7162</v>
      </c>
      <c r="B4235" s="206" t="s">
        <v>4654</v>
      </c>
      <c r="C4235" s="206" t="s">
        <v>821</v>
      </c>
      <c r="D4235" s="206" t="s">
        <v>410</v>
      </c>
      <c r="E4235" s="207">
        <v>88.42</v>
      </c>
    </row>
    <row r="4236" spans="1:5">
      <c r="A4236" s="206">
        <v>10932</v>
      </c>
      <c r="B4236" s="206" t="s">
        <v>4655</v>
      </c>
      <c r="C4236" s="206" t="s">
        <v>821</v>
      </c>
      <c r="D4236" s="206" t="s">
        <v>410</v>
      </c>
      <c r="E4236" s="207">
        <v>153.78</v>
      </c>
    </row>
    <row r="4237" spans="1:5">
      <c r="A4237" s="206">
        <v>10937</v>
      </c>
      <c r="B4237" s="206" t="s">
        <v>4656</v>
      </c>
      <c r="C4237" s="206" t="s">
        <v>821</v>
      </c>
      <c r="D4237" s="206" t="s">
        <v>410</v>
      </c>
      <c r="E4237" s="207">
        <v>39.53</v>
      </c>
    </row>
    <row r="4238" spans="1:5">
      <c r="A4238" s="206">
        <v>10935</v>
      </c>
      <c r="B4238" s="206" t="s">
        <v>4657</v>
      </c>
      <c r="C4238" s="206" t="s">
        <v>821</v>
      </c>
      <c r="D4238" s="206" t="s">
        <v>410</v>
      </c>
      <c r="E4238" s="207">
        <v>68.55</v>
      </c>
    </row>
    <row r="4239" spans="1:5">
      <c r="A4239" s="206">
        <v>10931</v>
      </c>
      <c r="B4239" s="206" t="s">
        <v>4658</v>
      </c>
      <c r="C4239" s="206" t="s">
        <v>821</v>
      </c>
      <c r="D4239" s="206" t="s">
        <v>410</v>
      </c>
      <c r="E4239" s="207">
        <v>19.28</v>
      </c>
    </row>
    <row r="4240" spans="1:5">
      <c r="A4240" s="206">
        <v>7164</v>
      </c>
      <c r="B4240" s="206" t="s">
        <v>4659</v>
      </c>
      <c r="C4240" s="206" t="s">
        <v>821</v>
      </c>
      <c r="D4240" s="206" t="s">
        <v>410</v>
      </c>
      <c r="E4240" s="207">
        <v>63.81</v>
      </c>
    </row>
    <row r="4241" spans="1:5">
      <c r="A4241" s="206">
        <v>36887</v>
      </c>
      <c r="B4241" s="206" t="s">
        <v>4660</v>
      </c>
      <c r="C4241" s="206" t="s">
        <v>821</v>
      </c>
      <c r="D4241" s="206" t="s">
        <v>410</v>
      </c>
      <c r="E4241" s="207">
        <v>12.68</v>
      </c>
    </row>
    <row r="4242" spans="1:5">
      <c r="A4242" s="206">
        <v>34630</v>
      </c>
      <c r="B4242" s="206" t="s">
        <v>4661</v>
      </c>
      <c r="C4242" s="206" t="s">
        <v>409</v>
      </c>
      <c r="D4242" s="206" t="s">
        <v>410</v>
      </c>
      <c r="E4242" s="208">
        <v>1253.6099999999999</v>
      </c>
    </row>
    <row r="4243" spans="1:5">
      <c r="A4243" s="206">
        <v>7161</v>
      </c>
      <c r="B4243" s="206" t="s">
        <v>4662</v>
      </c>
      <c r="C4243" s="206" t="s">
        <v>821</v>
      </c>
      <c r="D4243" s="206" t="s">
        <v>410</v>
      </c>
      <c r="E4243" s="207">
        <v>7.94</v>
      </c>
    </row>
    <row r="4244" spans="1:5">
      <c r="A4244" s="206">
        <v>7170</v>
      </c>
      <c r="B4244" s="206" t="s">
        <v>4663</v>
      </c>
      <c r="C4244" s="206" t="s">
        <v>821</v>
      </c>
      <c r="D4244" s="206" t="s">
        <v>410</v>
      </c>
      <c r="E4244" s="207">
        <v>3.06</v>
      </c>
    </row>
    <row r="4245" spans="1:5">
      <c r="A4245" s="206">
        <v>37524</v>
      </c>
      <c r="B4245" s="206" t="s">
        <v>4664</v>
      </c>
      <c r="C4245" s="206" t="s">
        <v>456</v>
      </c>
      <c r="D4245" s="206" t="s">
        <v>417</v>
      </c>
      <c r="E4245" s="207">
        <v>2.8</v>
      </c>
    </row>
    <row r="4246" spans="1:5">
      <c r="A4246" s="206">
        <v>37525</v>
      </c>
      <c r="B4246" s="206" t="s">
        <v>4665</v>
      </c>
      <c r="C4246" s="206" t="s">
        <v>456</v>
      </c>
      <c r="D4246" s="206" t="s">
        <v>410</v>
      </c>
      <c r="E4246" s="207">
        <v>3.83</v>
      </c>
    </row>
    <row r="4247" spans="1:5">
      <c r="A4247" s="206">
        <v>36789</v>
      </c>
      <c r="B4247" s="206" t="s">
        <v>4666</v>
      </c>
      <c r="C4247" s="206" t="s">
        <v>409</v>
      </c>
      <c r="D4247" s="206" t="s">
        <v>410</v>
      </c>
      <c r="E4247" s="207">
        <v>3.25</v>
      </c>
    </row>
    <row r="4248" spans="1:5">
      <c r="A4248" s="206">
        <v>7173</v>
      </c>
      <c r="B4248" s="206" t="s">
        <v>4667</v>
      </c>
      <c r="C4248" s="206" t="s">
        <v>3711</v>
      </c>
      <c r="D4248" s="206" t="s">
        <v>417</v>
      </c>
      <c r="E4248" s="208">
        <v>2099.5</v>
      </c>
    </row>
    <row r="4249" spans="1:5">
      <c r="A4249" s="206">
        <v>7175</v>
      </c>
      <c r="B4249" s="206" t="s">
        <v>4668</v>
      </c>
      <c r="C4249" s="206" t="s">
        <v>409</v>
      </c>
      <c r="D4249" s="206" t="s">
        <v>410</v>
      </c>
      <c r="E4249" s="207">
        <v>2.37</v>
      </c>
    </row>
    <row r="4250" spans="1:5">
      <c r="A4250" s="206">
        <v>40741</v>
      </c>
      <c r="B4250" s="206" t="s">
        <v>4669</v>
      </c>
      <c r="C4250" s="206" t="s">
        <v>409</v>
      </c>
      <c r="D4250" s="206" t="s">
        <v>410</v>
      </c>
      <c r="E4250" s="207">
        <v>3.28</v>
      </c>
    </row>
    <row r="4251" spans="1:5">
      <c r="A4251" s="206">
        <v>7184</v>
      </c>
      <c r="B4251" s="206" t="s">
        <v>4670</v>
      </c>
      <c r="C4251" s="206" t="s">
        <v>821</v>
      </c>
      <c r="D4251" s="206" t="s">
        <v>417</v>
      </c>
      <c r="E4251" s="207">
        <v>55.49</v>
      </c>
    </row>
    <row r="4252" spans="1:5">
      <c r="A4252" s="206">
        <v>34458</v>
      </c>
      <c r="B4252" s="206" t="s">
        <v>4671</v>
      </c>
      <c r="C4252" s="206" t="s">
        <v>409</v>
      </c>
      <c r="D4252" s="206" t="s">
        <v>410</v>
      </c>
      <c r="E4252" s="207">
        <v>181.68</v>
      </c>
    </row>
    <row r="4253" spans="1:5">
      <c r="A4253" s="206">
        <v>34464</v>
      </c>
      <c r="B4253" s="206" t="s">
        <v>4672</v>
      </c>
      <c r="C4253" s="206" t="s">
        <v>409</v>
      </c>
      <c r="D4253" s="206" t="s">
        <v>410</v>
      </c>
      <c r="E4253" s="207">
        <v>270.44</v>
      </c>
    </row>
    <row r="4254" spans="1:5">
      <c r="A4254" s="206">
        <v>34468</v>
      </c>
      <c r="B4254" s="206" t="s">
        <v>4673</v>
      </c>
      <c r="C4254" s="206" t="s">
        <v>409</v>
      </c>
      <c r="D4254" s="206" t="s">
        <v>410</v>
      </c>
      <c r="E4254" s="207">
        <v>340.96</v>
      </c>
    </row>
    <row r="4255" spans="1:5">
      <c r="A4255" s="206">
        <v>34473</v>
      </c>
      <c r="B4255" s="206" t="s">
        <v>4674</v>
      </c>
      <c r="C4255" s="206" t="s">
        <v>409</v>
      </c>
      <c r="D4255" s="206" t="s">
        <v>410</v>
      </c>
      <c r="E4255" s="207">
        <v>206.83</v>
      </c>
    </row>
    <row r="4256" spans="1:5">
      <c r="A4256" s="206">
        <v>34480</v>
      </c>
      <c r="B4256" s="206" t="s">
        <v>4675</v>
      </c>
      <c r="C4256" s="206" t="s">
        <v>409</v>
      </c>
      <c r="D4256" s="206" t="s">
        <v>410</v>
      </c>
      <c r="E4256" s="207">
        <v>382.23</v>
      </c>
    </row>
    <row r="4257" spans="1:5">
      <c r="A4257" s="206">
        <v>34486</v>
      </c>
      <c r="B4257" s="206" t="s">
        <v>4676</v>
      </c>
      <c r="C4257" s="206" t="s">
        <v>409</v>
      </c>
      <c r="D4257" s="206" t="s">
        <v>410</v>
      </c>
      <c r="E4257" s="207">
        <v>452.55</v>
      </c>
    </row>
    <row r="4258" spans="1:5">
      <c r="A4258" s="206">
        <v>7190</v>
      </c>
      <c r="B4258" s="206" t="s">
        <v>4677</v>
      </c>
      <c r="C4258" s="206" t="s">
        <v>409</v>
      </c>
      <c r="D4258" s="206" t="s">
        <v>410</v>
      </c>
      <c r="E4258" s="207">
        <v>15.11</v>
      </c>
    </row>
    <row r="4259" spans="1:5">
      <c r="A4259" s="206">
        <v>34417</v>
      </c>
      <c r="B4259" s="206" t="s">
        <v>4678</v>
      </c>
      <c r="C4259" s="206" t="s">
        <v>409</v>
      </c>
      <c r="D4259" s="206" t="s">
        <v>410</v>
      </c>
      <c r="E4259" s="207">
        <v>24.18</v>
      </c>
    </row>
    <row r="4260" spans="1:5">
      <c r="A4260" s="206">
        <v>7213</v>
      </c>
      <c r="B4260" s="206" t="s">
        <v>4679</v>
      </c>
      <c r="C4260" s="206" t="s">
        <v>821</v>
      </c>
      <c r="D4260" s="206" t="s">
        <v>410</v>
      </c>
      <c r="E4260" s="207">
        <v>22.17</v>
      </c>
    </row>
    <row r="4261" spans="1:5">
      <c r="A4261" s="206">
        <v>7195</v>
      </c>
      <c r="B4261" s="206" t="s">
        <v>4680</v>
      </c>
      <c r="C4261" s="206" t="s">
        <v>409</v>
      </c>
      <c r="D4261" s="206" t="s">
        <v>410</v>
      </c>
      <c r="E4261" s="207">
        <v>65.099999999999994</v>
      </c>
    </row>
    <row r="4262" spans="1:5">
      <c r="A4262" s="206">
        <v>7186</v>
      </c>
      <c r="B4262" s="206" t="s">
        <v>4681</v>
      </c>
      <c r="C4262" s="206" t="s">
        <v>409</v>
      </c>
      <c r="D4262" s="206" t="s">
        <v>417</v>
      </c>
      <c r="E4262" s="207">
        <v>70.92</v>
      </c>
    </row>
    <row r="4263" spans="1:5">
      <c r="A4263" s="206">
        <v>7194</v>
      </c>
      <c r="B4263" s="206" t="s">
        <v>4682</v>
      </c>
      <c r="C4263" s="206" t="s">
        <v>821</v>
      </c>
      <c r="D4263" s="206" t="s">
        <v>410</v>
      </c>
      <c r="E4263" s="207">
        <v>32.700000000000003</v>
      </c>
    </row>
    <row r="4264" spans="1:5">
      <c r="A4264" s="206">
        <v>7197</v>
      </c>
      <c r="B4264" s="206" t="s">
        <v>4683</v>
      </c>
      <c r="C4264" s="206" t="s">
        <v>409</v>
      </c>
      <c r="D4264" s="206" t="s">
        <v>410</v>
      </c>
      <c r="E4264" s="207">
        <v>138.01</v>
      </c>
    </row>
    <row r="4265" spans="1:5">
      <c r="A4265" s="206">
        <v>7192</v>
      </c>
      <c r="B4265" s="206" t="s">
        <v>4684</v>
      </c>
      <c r="C4265" s="206" t="s">
        <v>409</v>
      </c>
      <c r="D4265" s="206" t="s">
        <v>410</v>
      </c>
      <c r="E4265" s="207">
        <v>123.65</v>
      </c>
    </row>
    <row r="4266" spans="1:5">
      <c r="A4266" s="206">
        <v>7193</v>
      </c>
      <c r="B4266" s="206" t="s">
        <v>4685</v>
      </c>
      <c r="C4266" s="206" t="s">
        <v>409</v>
      </c>
      <c r="D4266" s="206" t="s">
        <v>410</v>
      </c>
      <c r="E4266" s="207">
        <v>139.21</v>
      </c>
    </row>
    <row r="4267" spans="1:5">
      <c r="A4267" s="206">
        <v>7189</v>
      </c>
      <c r="B4267" s="206" t="s">
        <v>4686</v>
      </c>
      <c r="C4267" s="206" t="s">
        <v>409</v>
      </c>
      <c r="D4267" s="206" t="s">
        <v>410</v>
      </c>
      <c r="E4267" s="207">
        <v>161.77000000000001</v>
      </c>
    </row>
    <row r="4268" spans="1:5">
      <c r="A4268" s="206">
        <v>34402</v>
      </c>
      <c r="B4268" s="206" t="s">
        <v>4687</v>
      </c>
      <c r="C4268" s="206" t="s">
        <v>409</v>
      </c>
      <c r="D4268" s="206" t="s">
        <v>410</v>
      </c>
      <c r="E4268" s="207">
        <v>228.39</v>
      </c>
    </row>
    <row r="4269" spans="1:5">
      <c r="A4269" s="206">
        <v>7245</v>
      </c>
      <c r="B4269" s="206" t="s">
        <v>4688</v>
      </c>
      <c r="C4269" s="206" t="s">
        <v>409</v>
      </c>
      <c r="D4269" s="206" t="s">
        <v>410</v>
      </c>
      <c r="E4269" s="207">
        <v>47.07</v>
      </c>
    </row>
    <row r="4270" spans="1:5">
      <c r="A4270" s="206">
        <v>34425</v>
      </c>
      <c r="B4270" s="206" t="s">
        <v>4689</v>
      </c>
      <c r="C4270" s="206" t="s">
        <v>409</v>
      </c>
      <c r="D4270" s="206" t="s">
        <v>410</v>
      </c>
      <c r="E4270" s="207">
        <v>146.72</v>
      </c>
    </row>
    <row r="4271" spans="1:5">
      <c r="A4271" s="206">
        <v>7223</v>
      </c>
      <c r="B4271" s="206" t="s">
        <v>4690</v>
      </c>
      <c r="C4271" s="206" t="s">
        <v>409</v>
      </c>
      <c r="D4271" s="206" t="s">
        <v>410</v>
      </c>
      <c r="E4271" s="207">
        <v>163.5</v>
      </c>
    </row>
    <row r="4272" spans="1:5">
      <c r="A4272" s="206">
        <v>7234</v>
      </c>
      <c r="B4272" s="206" t="s">
        <v>4691</v>
      </c>
      <c r="C4272" s="206" t="s">
        <v>409</v>
      </c>
      <c r="D4272" s="206" t="s">
        <v>410</v>
      </c>
      <c r="E4272" s="207">
        <v>246.72</v>
      </c>
    </row>
    <row r="4273" spans="1:5">
      <c r="A4273" s="206">
        <v>7224</v>
      </c>
      <c r="B4273" s="206" t="s">
        <v>4692</v>
      </c>
      <c r="C4273" s="206" t="s">
        <v>409</v>
      </c>
      <c r="D4273" s="206" t="s">
        <v>410</v>
      </c>
      <c r="E4273" s="207">
        <v>300.57</v>
      </c>
    </row>
    <row r="4274" spans="1:5">
      <c r="A4274" s="206">
        <v>7225</v>
      </c>
      <c r="B4274" s="206" t="s">
        <v>4693</v>
      </c>
      <c r="C4274" s="206" t="s">
        <v>409</v>
      </c>
      <c r="D4274" s="206" t="s">
        <v>410</v>
      </c>
      <c r="E4274" s="207">
        <v>322.29000000000002</v>
      </c>
    </row>
    <row r="4275" spans="1:5">
      <c r="A4275" s="206">
        <v>7226</v>
      </c>
      <c r="B4275" s="206" t="s">
        <v>4694</v>
      </c>
      <c r="C4275" s="206" t="s">
        <v>409</v>
      </c>
      <c r="D4275" s="206" t="s">
        <v>410</v>
      </c>
      <c r="E4275" s="207">
        <v>343.93</v>
      </c>
    </row>
    <row r="4276" spans="1:5">
      <c r="A4276" s="206">
        <v>7227</v>
      </c>
      <c r="B4276" s="206" t="s">
        <v>4695</v>
      </c>
      <c r="C4276" s="206" t="s">
        <v>409</v>
      </c>
      <c r="D4276" s="206" t="s">
        <v>410</v>
      </c>
      <c r="E4276" s="207">
        <v>391.49</v>
      </c>
    </row>
    <row r="4277" spans="1:5">
      <c r="A4277" s="206">
        <v>7212</v>
      </c>
      <c r="B4277" s="206" t="s">
        <v>4696</v>
      </c>
      <c r="C4277" s="206" t="s">
        <v>409</v>
      </c>
      <c r="D4277" s="206" t="s">
        <v>410</v>
      </c>
      <c r="E4277" s="207">
        <v>430.14</v>
      </c>
    </row>
    <row r="4278" spans="1:5">
      <c r="A4278" s="206">
        <v>7229</v>
      </c>
      <c r="B4278" s="206" t="s">
        <v>4697</v>
      </c>
      <c r="C4278" s="206" t="s">
        <v>409</v>
      </c>
      <c r="D4278" s="206" t="s">
        <v>410</v>
      </c>
      <c r="E4278" s="207">
        <v>272.64999999999998</v>
      </c>
    </row>
    <row r="4279" spans="1:5">
      <c r="A4279" s="206">
        <v>7230</v>
      </c>
      <c r="B4279" s="206" t="s">
        <v>4698</v>
      </c>
      <c r="C4279" s="206" t="s">
        <v>409</v>
      </c>
      <c r="D4279" s="206" t="s">
        <v>410</v>
      </c>
      <c r="E4279" s="207">
        <v>453.92</v>
      </c>
    </row>
    <row r="4280" spans="1:5">
      <c r="A4280" s="206">
        <v>7231</v>
      </c>
      <c r="B4280" s="206" t="s">
        <v>4699</v>
      </c>
      <c r="C4280" s="206" t="s">
        <v>409</v>
      </c>
      <c r="D4280" s="206" t="s">
        <v>410</v>
      </c>
      <c r="E4280" s="207">
        <v>643.91999999999996</v>
      </c>
    </row>
    <row r="4281" spans="1:5">
      <c r="A4281" s="206">
        <v>7220</v>
      </c>
      <c r="B4281" s="206" t="s">
        <v>4700</v>
      </c>
      <c r="C4281" s="206" t="s">
        <v>409</v>
      </c>
      <c r="D4281" s="206" t="s">
        <v>410</v>
      </c>
      <c r="E4281" s="207">
        <v>794.85</v>
      </c>
    </row>
    <row r="4282" spans="1:5">
      <c r="A4282" s="206">
        <v>34447</v>
      </c>
      <c r="B4282" s="206" t="s">
        <v>4701</v>
      </c>
      <c r="C4282" s="206" t="s">
        <v>409</v>
      </c>
      <c r="D4282" s="206" t="s">
        <v>410</v>
      </c>
      <c r="E4282" s="207">
        <v>888.76</v>
      </c>
    </row>
    <row r="4283" spans="1:5">
      <c r="A4283" s="206">
        <v>7233</v>
      </c>
      <c r="B4283" s="206" t="s">
        <v>4702</v>
      </c>
      <c r="C4283" s="206" t="s">
        <v>409</v>
      </c>
      <c r="D4283" s="206" t="s">
        <v>410</v>
      </c>
      <c r="E4283" s="208">
        <v>1019.55</v>
      </c>
    </row>
    <row r="4284" spans="1:5">
      <c r="A4284" s="206">
        <v>40740</v>
      </c>
      <c r="B4284" s="206" t="s">
        <v>4703</v>
      </c>
      <c r="C4284" s="206" t="s">
        <v>821</v>
      </c>
      <c r="D4284" s="206" t="s">
        <v>410</v>
      </c>
      <c r="E4284" s="207">
        <v>166</v>
      </c>
    </row>
    <row r="4285" spans="1:5">
      <c r="A4285" s="206">
        <v>25007</v>
      </c>
      <c r="B4285" s="206" t="s">
        <v>4704</v>
      </c>
      <c r="C4285" s="206" t="s">
        <v>821</v>
      </c>
      <c r="D4285" s="206" t="s">
        <v>417</v>
      </c>
      <c r="E4285" s="207">
        <v>47.5</v>
      </c>
    </row>
    <row r="4286" spans="1:5">
      <c r="A4286" s="206">
        <v>43071</v>
      </c>
      <c r="B4286" s="206" t="s">
        <v>4705</v>
      </c>
      <c r="C4286" s="206" t="s">
        <v>821</v>
      </c>
      <c r="D4286" s="206" t="s">
        <v>410</v>
      </c>
      <c r="E4286" s="207">
        <v>186.91</v>
      </c>
    </row>
    <row r="4287" spans="1:5">
      <c r="A4287" s="206">
        <v>39520</v>
      </c>
      <c r="B4287" s="206" t="s">
        <v>4706</v>
      </c>
      <c r="C4287" s="206" t="s">
        <v>821</v>
      </c>
      <c r="D4287" s="206" t="s">
        <v>410</v>
      </c>
      <c r="E4287" s="207">
        <v>152.49</v>
      </c>
    </row>
    <row r="4288" spans="1:5">
      <c r="A4288" s="206">
        <v>39521</v>
      </c>
      <c r="B4288" s="206" t="s">
        <v>4707</v>
      </c>
      <c r="C4288" s="206" t="s">
        <v>821</v>
      </c>
      <c r="D4288" s="206" t="s">
        <v>410</v>
      </c>
      <c r="E4288" s="207">
        <v>157.47</v>
      </c>
    </row>
    <row r="4289" spans="1:5">
      <c r="A4289" s="206">
        <v>39522</v>
      </c>
      <c r="B4289" s="206" t="s">
        <v>4708</v>
      </c>
      <c r="C4289" s="206" t="s">
        <v>821</v>
      </c>
      <c r="D4289" s="206" t="s">
        <v>410</v>
      </c>
      <c r="E4289" s="207">
        <v>162.61000000000001</v>
      </c>
    </row>
    <row r="4290" spans="1:5">
      <c r="A4290" s="206">
        <v>7243</v>
      </c>
      <c r="B4290" s="206" t="s">
        <v>4709</v>
      </c>
      <c r="C4290" s="206" t="s">
        <v>821</v>
      </c>
      <c r="D4290" s="206" t="s">
        <v>410</v>
      </c>
      <c r="E4290" s="207">
        <v>49.63</v>
      </c>
    </row>
    <row r="4291" spans="1:5">
      <c r="A4291" s="206">
        <v>11067</v>
      </c>
      <c r="B4291" s="206" t="s">
        <v>4710</v>
      </c>
      <c r="C4291" s="206" t="s">
        <v>409</v>
      </c>
      <c r="D4291" s="206" t="s">
        <v>412</v>
      </c>
      <c r="E4291" s="207">
        <v>352.37</v>
      </c>
    </row>
    <row r="4292" spans="1:5">
      <c r="A4292" s="206">
        <v>11068</v>
      </c>
      <c r="B4292" s="206" t="s">
        <v>4711</v>
      </c>
      <c r="C4292" s="206" t="s">
        <v>409</v>
      </c>
      <c r="D4292" s="206" t="s">
        <v>412</v>
      </c>
      <c r="E4292" s="207">
        <v>445.16</v>
      </c>
    </row>
    <row r="4293" spans="1:5">
      <c r="A4293" s="206">
        <v>7246</v>
      </c>
      <c r="B4293" s="206" t="s">
        <v>4712</v>
      </c>
      <c r="C4293" s="206" t="s">
        <v>409</v>
      </c>
      <c r="D4293" s="206" t="s">
        <v>410</v>
      </c>
      <c r="E4293" s="207">
        <v>51.98</v>
      </c>
    </row>
    <row r="4294" spans="1:5">
      <c r="A4294" s="206">
        <v>41097</v>
      </c>
      <c r="B4294" s="206" t="s">
        <v>4713</v>
      </c>
      <c r="C4294" s="206" t="s">
        <v>562</v>
      </c>
      <c r="D4294" s="206" t="s">
        <v>410</v>
      </c>
      <c r="E4294" s="208">
        <v>2837.09</v>
      </c>
    </row>
    <row r="4295" spans="1:5">
      <c r="A4295" s="206">
        <v>12869</v>
      </c>
      <c r="B4295" s="206" t="s">
        <v>4714</v>
      </c>
      <c r="C4295" s="206" t="s">
        <v>560</v>
      </c>
      <c r="D4295" s="206" t="s">
        <v>410</v>
      </c>
      <c r="E4295" s="207">
        <v>16.09</v>
      </c>
    </row>
    <row r="4296" spans="1:5">
      <c r="A4296" s="206">
        <v>1574</v>
      </c>
      <c r="B4296" s="206" t="s">
        <v>4715</v>
      </c>
      <c r="C4296" s="206" t="s">
        <v>409</v>
      </c>
      <c r="D4296" s="206" t="s">
        <v>410</v>
      </c>
      <c r="E4296" s="207">
        <v>1.92</v>
      </c>
    </row>
    <row r="4297" spans="1:5">
      <c r="A4297" s="206">
        <v>1581</v>
      </c>
      <c r="B4297" s="206" t="s">
        <v>4716</v>
      </c>
      <c r="C4297" s="206" t="s">
        <v>409</v>
      </c>
      <c r="D4297" s="206" t="s">
        <v>410</v>
      </c>
      <c r="E4297" s="207">
        <v>13.33</v>
      </c>
    </row>
    <row r="4298" spans="1:5">
      <c r="A4298" s="206">
        <v>1575</v>
      </c>
      <c r="B4298" s="206" t="s">
        <v>4717</v>
      </c>
      <c r="C4298" s="206" t="s">
        <v>409</v>
      </c>
      <c r="D4298" s="206" t="s">
        <v>410</v>
      </c>
      <c r="E4298" s="207">
        <v>2.2799999999999998</v>
      </c>
    </row>
    <row r="4299" spans="1:5">
      <c r="A4299" s="206">
        <v>1570</v>
      </c>
      <c r="B4299" s="206" t="s">
        <v>4718</v>
      </c>
      <c r="C4299" s="206" t="s">
        <v>409</v>
      </c>
      <c r="D4299" s="206" t="s">
        <v>410</v>
      </c>
      <c r="E4299" s="207">
        <v>1.1399999999999999</v>
      </c>
    </row>
    <row r="4300" spans="1:5">
      <c r="A4300" s="206">
        <v>1576</v>
      </c>
      <c r="B4300" s="206" t="s">
        <v>4719</v>
      </c>
      <c r="C4300" s="206" t="s">
        <v>409</v>
      </c>
      <c r="D4300" s="206" t="s">
        <v>410</v>
      </c>
      <c r="E4300" s="207">
        <v>3.16</v>
      </c>
    </row>
    <row r="4301" spans="1:5">
      <c r="A4301" s="206">
        <v>1577</v>
      </c>
      <c r="B4301" s="206" t="s">
        <v>4720</v>
      </c>
      <c r="C4301" s="206" t="s">
        <v>409</v>
      </c>
      <c r="D4301" s="206" t="s">
        <v>410</v>
      </c>
      <c r="E4301" s="207">
        <v>3.56</v>
      </c>
    </row>
    <row r="4302" spans="1:5">
      <c r="A4302" s="206">
        <v>1571</v>
      </c>
      <c r="B4302" s="206" t="s">
        <v>4721</v>
      </c>
      <c r="C4302" s="206" t="s">
        <v>409</v>
      </c>
      <c r="D4302" s="206" t="s">
        <v>410</v>
      </c>
      <c r="E4302" s="207">
        <v>1.49</v>
      </c>
    </row>
    <row r="4303" spans="1:5">
      <c r="A4303" s="206">
        <v>1578</v>
      </c>
      <c r="B4303" s="206" t="s">
        <v>4722</v>
      </c>
      <c r="C4303" s="206" t="s">
        <v>409</v>
      </c>
      <c r="D4303" s="206" t="s">
        <v>410</v>
      </c>
      <c r="E4303" s="207">
        <v>6.17</v>
      </c>
    </row>
    <row r="4304" spans="1:5">
      <c r="A4304" s="206">
        <v>1573</v>
      </c>
      <c r="B4304" s="206" t="s">
        <v>4723</v>
      </c>
      <c r="C4304" s="206" t="s">
        <v>409</v>
      </c>
      <c r="D4304" s="206" t="s">
        <v>410</v>
      </c>
      <c r="E4304" s="207">
        <v>1.78</v>
      </c>
    </row>
    <row r="4305" spans="1:5">
      <c r="A4305" s="206">
        <v>1579</v>
      </c>
      <c r="B4305" s="206" t="s">
        <v>4724</v>
      </c>
      <c r="C4305" s="206" t="s">
        <v>409</v>
      </c>
      <c r="D4305" s="206" t="s">
        <v>410</v>
      </c>
      <c r="E4305" s="207">
        <v>7.7</v>
      </c>
    </row>
    <row r="4306" spans="1:5">
      <c r="A4306" s="206">
        <v>1580</v>
      </c>
      <c r="B4306" s="206" t="s">
        <v>4725</v>
      </c>
      <c r="C4306" s="206" t="s">
        <v>409</v>
      </c>
      <c r="D4306" s="206" t="s">
        <v>410</v>
      </c>
      <c r="E4306" s="207">
        <v>9.48</v>
      </c>
    </row>
    <row r="4307" spans="1:5">
      <c r="A4307" s="206">
        <v>39321</v>
      </c>
      <c r="B4307" s="206" t="s">
        <v>4726</v>
      </c>
      <c r="C4307" s="206" t="s">
        <v>409</v>
      </c>
      <c r="D4307" s="206" t="s">
        <v>410</v>
      </c>
      <c r="E4307" s="207">
        <v>24.5</v>
      </c>
    </row>
    <row r="4308" spans="1:5">
      <c r="A4308" s="206">
        <v>39319</v>
      </c>
      <c r="B4308" s="206" t="s">
        <v>4727</v>
      </c>
      <c r="C4308" s="206" t="s">
        <v>409</v>
      </c>
      <c r="D4308" s="206" t="s">
        <v>410</v>
      </c>
      <c r="E4308" s="207">
        <v>10.19</v>
      </c>
    </row>
    <row r="4309" spans="1:5">
      <c r="A4309" s="206">
        <v>39320</v>
      </c>
      <c r="B4309" s="206" t="s">
        <v>4728</v>
      </c>
      <c r="C4309" s="206" t="s">
        <v>409</v>
      </c>
      <c r="D4309" s="206" t="s">
        <v>410</v>
      </c>
      <c r="E4309" s="207">
        <v>19.600000000000001</v>
      </c>
    </row>
    <row r="4310" spans="1:5">
      <c r="A4310" s="206">
        <v>1591</v>
      </c>
      <c r="B4310" s="206" t="s">
        <v>4729</v>
      </c>
      <c r="C4310" s="206" t="s">
        <v>409</v>
      </c>
      <c r="D4310" s="206" t="s">
        <v>410</v>
      </c>
      <c r="E4310" s="207">
        <v>29.4</v>
      </c>
    </row>
    <row r="4311" spans="1:5">
      <c r="A4311" s="206">
        <v>1547</v>
      </c>
      <c r="B4311" s="206" t="s">
        <v>4730</v>
      </c>
      <c r="C4311" s="206" t="s">
        <v>409</v>
      </c>
      <c r="D4311" s="206" t="s">
        <v>410</v>
      </c>
      <c r="E4311" s="207">
        <v>154.04</v>
      </c>
    </row>
    <row r="4312" spans="1:5">
      <c r="A4312" s="206">
        <v>38196</v>
      </c>
      <c r="B4312" s="206" t="s">
        <v>4731</v>
      </c>
      <c r="C4312" s="206" t="s">
        <v>409</v>
      </c>
      <c r="D4312" s="206" t="s">
        <v>410</v>
      </c>
      <c r="E4312" s="207">
        <v>30</v>
      </c>
    </row>
    <row r="4313" spans="1:5">
      <c r="A4313" s="206">
        <v>1543</v>
      </c>
      <c r="B4313" s="206" t="s">
        <v>4732</v>
      </c>
      <c r="C4313" s="206" t="s">
        <v>409</v>
      </c>
      <c r="D4313" s="206" t="s">
        <v>410</v>
      </c>
      <c r="E4313" s="207">
        <v>31.88</v>
      </c>
    </row>
    <row r="4314" spans="1:5">
      <c r="A4314" s="206">
        <v>1585</v>
      </c>
      <c r="B4314" s="206" t="s">
        <v>4733</v>
      </c>
      <c r="C4314" s="206" t="s">
        <v>409</v>
      </c>
      <c r="D4314" s="206" t="s">
        <v>410</v>
      </c>
      <c r="E4314" s="207">
        <v>6.17</v>
      </c>
    </row>
    <row r="4315" spans="1:5">
      <c r="A4315" s="206">
        <v>1593</v>
      </c>
      <c r="B4315" s="206" t="s">
        <v>4734</v>
      </c>
      <c r="C4315" s="206" t="s">
        <v>409</v>
      </c>
      <c r="D4315" s="206" t="s">
        <v>410</v>
      </c>
      <c r="E4315" s="207">
        <v>32.79</v>
      </c>
    </row>
    <row r="4316" spans="1:5">
      <c r="A4316" s="206">
        <v>11838</v>
      </c>
      <c r="B4316" s="206" t="s">
        <v>4735</v>
      </c>
      <c r="C4316" s="206" t="s">
        <v>409</v>
      </c>
      <c r="D4316" s="206" t="s">
        <v>410</v>
      </c>
      <c r="E4316" s="207">
        <v>43.26</v>
      </c>
    </row>
    <row r="4317" spans="1:5">
      <c r="A4317" s="206">
        <v>1594</v>
      </c>
      <c r="B4317" s="206" t="s">
        <v>4736</v>
      </c>
      <c r="C4317" s="206" t="s">
        <v>409</v>
      </c>
      <c r="D4317" s="206" t="s">
        <v>410</v>
      </c>
      <c r="E4317" s="207">
        <v>43.74</v>
      </c>
    </row>
    <row r="4318" spans="1:5">
      <c r="A4318" s="206">
        <v>1586</v>
      </c>
      <c r="B4318" s="206" t="s">
        <v>4737</v>
      </c>
      <c r="C4318" s="206" t="s">
        <v>409</v>
      </c>
      <c r="D4318" s="206" t="s">
        <v>410</v>
      </c>
      <c r="E4318" s="207">
        <v>7.81</v>
      </c>
    </row>
    <row r="4319" spans="1:5">
      <c r="A4319" s="206">
        <v>11839</v>
      </c>
      <c r="B4319" s="206" t="s">
        <v>4738</v>
      </c>
      <c r="C4319" s="206" t="s">
        <v>409</v>
      </c>
      <c r="D4319" s="206" t="s">
        <v>410</v>
      </c>
      <c r="E4319" s="207">
        <v>62.95</v>
      </c>
    </row>
    <row r="4320" spans="1:5">
      <c r="A4320" s="206">
        <v>1587</v>
      </c>
      <c r="B4320" s="206" t="s">
        <v>4739</v>
      </c>
      <c r="C4320" s="206" t="s">
        <v>409</v>
      </c>
      <c r="D4320" s="206" t="s">
        <v>410</v>
      </c>
      <c r="E4320" s="207">
        <v>7.96</v>
      </c>
    </row>
    <row r="4321" spans="1:5">
      <c r="A4321" s="206">
        <v>1545</v>
      </c>
      <c r="B4321" s="206" t="s">
        <v>4740</v>
      </c>
      <c r="C4321" s="206" t="s">
        <v>409</v>
      </c>
      <c r="D4321" s="206" t="s">
        <v>410</v>
      </c>
      <c r="E4321" s="207">
        <v>75.540000000000006</v>
      </c>
    </row>
    <row r="4322" spans="1:5">
      <c r="A4322" s="206">
        <v>1588</v>
      </c>
      <c r="B4322" s="206" t="s">
        <v>4741</v>
      </c>
      <c r="C4322" s="206" t="s">
        <v>409</v>
      </c>
      <c r="D4322" s="206" t="s">
        <v>410</v>
      </c>
      <c r="E4322" s="207">
        <v>10.92</v>
      </c>
    </row>
    <row r="4323" spans="1:5">
      <c r="A4323" s="206">
        <v>1535</v>
      </c>
      <c r="B4323" s="206" t="s">
        <v>4742</v>
      </c>
      <c r="C4323" s="206" t="s">
        <v>409</v>
      </c>
      <c r="D4323" s="206" t="s">
        <v>410</v>
      </c>
      <c r="E4323" s="207">
        <v>6.29</v>
      </c>
    </row>
    <row r="4324" spans="1:5">
      <c r="A4324" s="206">
        <v>1589</v>
      </c>
      <c r="B4324" s="206" t="s">
        <v>4743</v>
      </c>
      <c r="C4324" s="206" t="s">
        <v>409</v>
      </c>
      <c r="D4324" s="206" t="s">
        <v>410</v>
      </c>
      <c r="E4324" s="207">
        <v>11.26</v>
      </c>
    </row>
    <row r="4325" spans="1:5">
      <c r="A4325" s="206">
        <v>1546</v>
      </c>
      <c r="B4325" s="206" t="s">
        <v>4744</v>
      </c>
      <c r="C4325" s="206" t="s">
        <v>409</v>
      </c>
      <c r="D4325" s="206" t="s">
        <v>410</v>
      </c>
      <c r="E4325" s="207">
        <v>127.47</v>
      </c>
    </row>
    <row r="4326" spans="1:5">
      <c r="A4326" s="206">
        <v>1590</v>
      </c>
      <c r="B4326" s="206" t="s">
        <v>4745</v>
      </c>
      <c r="C4326" s="206" t="s">
        <v>409</v>
      </c>
      <c r="D4326" s="206" t="s">
        <v>410</v>
      </c>
      <c r="E4326" s="207">
        <v>19.829999999999998</v>
      </c>
    </row>
    <row r="4327" spans="1:5">
      <c r="A4327" s="206">
        <v>1542</v>
      </c>
      <c r="B4327" s="206" t="s">
        <v>4746</v>
      </c>
      <c r="C4327" s="206" t="s">
        <v>409</v>
      </c>
      <c r="D4327" s="206" t="s">
        <v>410</v>
      </c>
      <c r="E4327" s="207">
        <v>26.26</v>
      </c>
    </row>
    <row r="4328" spans="1:5">
      <c r="A4328" s="206">
        <v>38415</v>
      </c>
      <c r="B4328" s="206" t="s">
        <v>4747</v>
      </c>
      <c r="C4328" s="206" t="s">
        <v>409</v>
      </c>
      <c r="D4328" s="206" t="s">
        <v>410</v>
      </c>
      <c r="E4328" s="208">
        <v>1294.3499999999999</v>
      </c>
    </row>
    <row r="4329" spans="1:5">
      <c r="A4329" s="206">
        <v>38414</v>
      </c>
      <c r="B4329" s="206" t="s">
        <v>4748</v>
      </c>
      <c r="C4329" s="206" t="s">
        <v>409</v>
      </c>
      <c r="D4329" s="206" t="s">
        <v>410</v>
      </c>
      <c r="E4329" s="208">
        <v>1816.63</v>
      </c>
    </row>
    <row r="4330" spans="1:5">
      <c r="A4330" s="206">
        <v>38128</v>
      </c>
      <c r="B4330" s="206" t="s">
        <v>4749</v>
      </c>
      <c r="C4330" s="206" t="s">
        <v>460</v>
      </c>
      <c r="D4330" s="206" t="s">
        <v>417</v>
      </c>
      <c r="E4330" s="207">
        <v>0.67</v>
      </c>
    </row>
    <row r="4331" spans="1:5">
      <c r="A4331" s="206">
        <v>7253</v>
      </c>
      <c r="B4331" s="206" t="s">
        <v>4750</v>
      </c>
      <c r="C4331" s="206" t="s">
        <v>558</v>
      </c>
      <c r="D4331" s="206" t="s">
        <v>410</v>
      </c>
      <c r="E4331" s="207">
        <v>143.57</v>
      </c>
    </row>
    <row r="4332" spans="1:5">
      <c r="A4332" s="206">
        <v>4806</v>
      </c>
      <c r="B4332" s="206" t="s">
        <v>4751</v>
      </c>
      <c r="C4332" s="206" t="s">
        <v>456</v>
      </c>
      <c r="D4332" s="206" t="s">
        <v>410</v>
      </c>
      <c r="E4332" s="207">
        <v>20.66</v>
      </c>
    </row>
    <row r="4333" spans="1:5">
      <c r="A4333" s="206">
        <v>34401</v>
      </c>
      <c r="B4333" s="206" t="s">
        <v>4752</v>
      </c>
      <c r="C4333" s="206" t="s">
        <v>409</v>
      </c>
      <c r="D4333" s="206" t="s">
        <v>410</v>
      </c>
      <c r="E4333" s="207">
        <v>2.19</v>
      </c>
    </row>
    <row r="4334" spans="1:5">
      <c r="A4334" s="206">
        <v>7260</v>
      </c>
      <c r="B4334" s="206" t="s">
        <v>4753</v>
      </c>
      <c r="C4334" s="206" t="s">
        <v>409</v>
      </c>
      <c r="D4334" s="206" t="s">
        <v>410</v>
      </c>
      <c r="E4334" s="207">
        <v>1.95</v>
      </c>
    </row>
    <row r="4335" spans="1:5">
      <c r="A4335" s="206">
        <v>7256</v>
      </c>
      <c r="B4335" s="206" t="s">
        <v>4754</v>
      </c>
      <c r="C4335" s="206" t="s">
        <v>409</v>
      </c>
      <c r="D4335" s="206" t="s">
        <v>410</v>
      </c>
      <c r="E4335" s="207">
        <v>1.93</v>
      </c>
    </row>
    <row r="4336" spans="1:5">
      <c r="A4336" s="206">
        <v>7258</v>
      </c>
      <c r="B4336" s="206" t="s">
        <v>4755</v>
      </c>
      <c r="C4336" s="206" t="s">
        <v>409</v>
      </c>
      <c r="D4336" s="206" t="s">
        <v>410</v>
      </c>
      <c r="E4336" s="207">
        <v>0.79</v>
      </c>
    </row>
    <row r="4337" spans="1:5">
      <c r="A4337" s="206">
        <v>34400</v>
      </c>
      <c r="B4337" s="206" t="s">
        <v>4756</v>
      </c>
      <c r="C4337" s="206" t="s">
        <v>409</v>
      </c>
      <c r="D4337" s="206" t="s">
        <v>410</v>
      </c>
      <c r="E4337" s="207">
        <v>3.38</v>
      </c>
    </row>
    <row r="4338" spans="1:5">
      <c r="A4338" s="206">
        <v>10617</v>
      </c>
      <c r="B4338" s="206" t="s">
        <v>4757</v>
      </c>
      <c r="C4338" s="206" t="s">
        <v>409</v>
      </c>
      <c r="D4338" s="206" t="s">
        <v>410</v>
      </c>
      <c r="E4338" s="207">
        <v>6.46</v>
      </c>
    </row>
    <row r="4339" spans="1:5">
      <c r="A4339" s="206">
        <v>44261</v>
      </c>
      <c r="B4339" s="206" t="s">
        <v>4758</v>
      </c>
      <c r="C4339" s="206" t="s">
        <v>409</v>
      </c>
      <c r="D4339" s="206" t="s">
        <v>410</v>
      </c>
      <c r="E4339" s="207">
        <v>162.78</v>
      </c>
    </row>
    <row r="4340" spans="1:5">
      <c r="A4340" s="206">
        <v>7274</v>
      </c>
      <c r="B4340" s="206" t="s">
        <v>4759</v>
      </c>
      <c r="C4340" s="206" t="s">
        <v>409</v>
      </c>
      <c r="D4340" s="206" t="s">
        <v>410</v>
      </c>
      <c r="E4340" s="207">
        <v>78.8</v>
      </c>
    </row>
    <row r="4341" spans="1:5">
      <c r="A4341" s="206">
        <v>44326</v>
      </c>
      <c r="B4341" s="206" t="s">
        <v>4760</v>
      </c>
      <c r="C4341" s="206" t="s">
        <v>409</v>
      </c>
      <c r="D4341" s="206" t="s">
        <v>410</v>
      </c>
      <c r="E4341" s="208">
        <v>1702.03</v>
      </c>
    </row>
    <row r="4342" spans="1:5">
      <c r="A4342" s="206">
        <v>154</v>
      </c>
      <c r="B4342" s="206" t="s">
        <v>4761</v>
      </c>
      <c r="C4342" s="206" t="s">
        <v>462</v>
      </c>
      <c r="D4342" s="206" t="s">
        <v>410</v>
      </c>
      <c r="E4342" s="207">
        <v>82.23</v>
      </c>
    </row>
    <row r="4343" spans="1:5">
      <c r="A4343" s="206">
        <v>38121</v>
      </c>
      <c r="B4343" s="206" t="s">
        <v>4762</v>
      </c>
      <c r="C4343" s="206" t="s">
        <v>462</v>
      </c>
      <c r="D4343" s="206" t="s">
        <v>410</v>
      </c>
      <c r="E4343" s="207">
        <v>10.210000000000001</v>
      </c>
    </row>
    <row r="4344" spans="1:5">
      <c r="A4344" s="206">
        <v>43776</v>
      </c>
      <c r="B4344" s="206" t="s">
        <v>4763</v>
      </c>
      <c r="C4344" s="206" t="s">
        <v>462</v>
      </c>
      <c r="D4344" s="206" t="s">
        <v>410</v>
      </c>
      <c r="E4344" s="207">
        <v>26.1</v>
      </c>
    </row>
    <row r="4345" spans="1:5">
      <c r="A4345" s="206">
        <v>7343</v>
      </c>
      <c r="B4345" s="206" t="s">
        <v>4764</v>
      </c>
      <c r="C4345" s="206" t="s">
        <v>462</v>
      </c>
      <c r="D4345" s="206" t="s">
        <v>410</v>
      </c>
      <c r="E4345" s="207">
        <v>9.0299999999999994</v>
      </c>
    </row>
    <row r="4346" spans="1:5">
      <c r="A4346" s="206">
        <v>7348</v>
      </c>
      <c r="B4346" s="206" t="s">
        <v>4765</v>
      </c>
      <c r="C4346" s="206" t="s">
        <v>462</v>
      </c>
      <c r="D4346" s="206" t="s">
        <v>410</v>
      </c>
      <c r="E4346" s="207">
        <v>17.649999999999999</v>
      </c>
    </row>
    <row r="4347" spans="1:5">
      <c r="A4347" s="206">
        <v>7313</v>
      </c>
      <c r="B4347" s="206" t="s">
        <v>4766</v>
      </c>
      <c r="C4347" s="206" t="s">
        <v>462</v>
      </c>
      <c r="D4347" s="206" t="s">
        <v>410</v>
      </c>
      <c r="E4347" s="207">
        <v>40.450000000000003</v>
      </c>
    </row>
    <row r="4348" spans="1:5">
      <c r="A4348" s="206">
        <v>7319</v>
      </c>
      <c r="B4348" s="206" t="s">
        <v>4767</v>
      </c>
      <c r="C4348" s="206" t="s">
        <v>462</v>
      </c>
      <c r="D4348" s="206" t="s">
        <v>410</v>
      </c>
      <c r="E4348" s="207">
        <v>23.15</v>
      </c>
    </row>
    <row r="4349" spans="1:5">
      <c r="A4349" s="206">
        <v>7314</v>
      </c>
      <c r="B4349" s="206" t="s">
        <v>4768</v>
      </c>
      <c r="C4349" s="206" t="s">
        <v>462</v>
      </c>
      <c r="D4349" s="206" t="s">
        <v>410</v>
      </c>
      <c r="E4349" s="207">
        <v>40.43</v>
      </c>
    </row>
    <row r="4350" spans="1:5">
      <c r="A4350" s="206">
        <v>7304</v>
      </c>
      <c r="B4350" s="206" t="s">
        <v>4769</v>
      </c>
      <c r="C4350" s="206" t="s">
        <v>462</v>
      </c>
      <c r="D4350" s="206" t="s">
        <v>410</v>
      </c>
      <c r="E4350" s="207">
        <v>77.34</v>
      </c>
    </row>
    <row r="4351" spans="1:5">
      <c r="A4351" s="206">
        <v>43649</v>
      </c>
      <c r="B4351" s="206" t="s">
        <v>4770</v>
      </c>
      <c r="C4351" s="206" t="s">
        <v>462</v>
      </c>
      <c r="D4351" s="206" t="s">
        <v>410</v>
      </c>
      <c r="E4351" s="207">
        <v>40</v>
      </c>
    </row>
    <row r="4352" spans="1:5">
      <c r="A4352" s="206">
        <v>43650</v>
      </c>
      <c r="B4352" s="206" t="s">
        <v>4771</v>
      </c>
      <c r="C4352" s="206" t="s">
        <v>462</v>
      </c>
      <c r="D4352" s="206" t="s">
        <v>410</v>
      </c>
      <c r="E4352" s="207">
        <v>37.799999999999997</v>
      </c>
    </row>
    <row r="4353" spans="1:5">
      <c r="A4353" s="206">
        <v>7311</v>
      </c>
      <c r="B4353" s="206" t="s">
        <v>4772</v>
      </c>
      <c r="C4353" s="206" t="s">
        <v>462</v>
      </c>
      <c r="D4353" s="206" t="s">
        <v>410</v>
      </c>
      <c r="E4353" s="207">
        <v>38.72</v>
      </c>
    </row>
    <row r="4354" spans="1:5">
      <c r="A4354" s="206">
        <v>7292</v>
      </c>
      <c r="B4354" s="206" t="s">
        <v>4773</v>
      </c>
      <c r="C4354" s="206" t="s">
        <v>462</v>
      </c>
      <c r="D4354" s="206" t="s">
        <v>417</v>
      </c>
      <c r="E4354" s="207">
        <v>37.49</v>
      </c>
    </row>
    <row r="4355" spans="1:5">
      <c r="A4355" s="206">
        <v>7293</v>
      </c>
      <c r="B4355" s="206" t="s">
        <v>4774</v>
      </c>
      <c r="C4355" s="206" t="s">
        <v>462</v>
      </c>
      <c r="D4355" s="206" t="s">
        <v>410</v>
      </c>
      <c r="E4355" s="207">
        <v>41.47</v>
      </c>
    </row>
    <row r="4356" spans="1:5">
      <c r="A4356" s="206">
        <v>7306</v>
      </c>
      <c r="B4356" s="206" t="s">
        <v>4775</v>
      </c>
      <c r="C4356" s="206" t="s">
        <v>462</v>
      </c>
      <c r="D4356" s="206" t="s">
        <v>410</v>
      </c>
      <c r="E4356" s="207">
        <v>45.77</v>
      </c>
    </row>
    <row r="4357" spans="1:5">
      <c r="A4357" s="206">
        <v>7288</v>
      </c>
      <c r="B4357" s="206" t="s">
        <v>4776</v>
      </c>
      <c r="C4357" s="206" t="s">
        <v>462</v>
      </c>
      <c r="D4357" s="206" t="s">
        <v>410</v>
      </c>
      <c r="E4357" s="207">
        <v>38</v>
      </c>
    </row>
    <row r="4358" spans="1:5">
      <c r="A4358" s="206">
        <v>43625</v>
      </c>
      <c r="B4358" s="206" t="s">
        <v>4777</v>
      </c>
      <c r="C4358" s="206" t="s">
        <v>462</v>
      </c>
      <c r="D4358" s="206" t="s">
        <v>410</v>
      </c>
      <c r="E4358" s="207">
        <v>30.68</v>
      </c>
    </row>
    <row r="4359" spans="1:5">
      <c r="A4359" s="206">
        <v>43647</v>
      </c>
      <c r="B4359" s="206" t="s">
        <v>4778</v>
      </c>
      <c r="C4359" s="206" t="s">
        <v>462</v>
      </c>
      <c r="D4359" s="206" t="s">
        <v>410</v>
      </c>
      <c r="E4359" s="207">
        <v>27.87</v>
      </c>
    </row>
    <row r="4360" spans="1:5">
      <c r="A4360" s="206">
        <v>43648</v>
      </c>
      <c r="B4360" s="206" t="s">
        <v>4779</v>
      </c>
      <c r="C4360" s="206" t="s">
        <v>462</v>
      </c>
      <c r="D4360" s="206" t="s">
        <v>410</v>
      </c>
      <c r="E4360" s="207">
        <v>26.9</v>
      </c>
    </row>
    <row r="4361" spans="1:5">
      <c r="A4361" s="206">
        <v>35693</v>
      </c>
      <c r="B4361" s="206" t="s">
        <v>4780</v>
      </c>
      <c r="C4361" s="206" t="s">
        <v>462</v>
      </c>
      <c r="D4361" s="206" t="s">
        <v>410</v>
      </c>
      <c r="E4361" s="207">
        <v>10.98</v>
      </c>
    </row>
    <row r="4362" spans="1:5">
      <c r="A4362" s="206">
        <v>7356</v>
      </c>
      <c r="B4362" s="206" t="s">
        <v>4781</v>
      </c>
      <c r="C4362" s="206" t="s">
        <v>462</v>
      </c>
      <c r="D4362" s="206" t="s">
        <v>417</v>
      </c>
      <c r="E4362" s="207">
        <v>26.32</v>
      </c>
    </row>
    <row r="4363" spans="1:5">
      <c r="A4363" s="206">
        <v>35692</v>
      </c>
      <c r="B4363" s="206" t="s">
        <v>4782</v>
      </c>
      <c r="C4363" s="206" t="s">
        <v>462</v>
      </c>
      <c r="D4363" s="206" t="s">
        <v>410</v>
      </c>
      <c r="E4363" s="207">
        <v>17.23</v>
      </c>
    </row>
    <row r="4364" spans="1:5">
      <c r="A4364" s="206">
        <v>43624</v>
      </c>
      <c r="B4364" s="206" t="s">
        <v>4783</v>
      </c>
      <c r="C4364" s="206" t="s">
        <v>462</v>
      </c>
      <c r="D4364" s="206" t="s">
        <v>410</v>
      </c>
      <c r="E4364" s="207">
        <v>32.08</v>
      </c>
    </row>
    <row r="4365" spans="1:5">
      <c r="A4365" s="206">
        <v>7342</v>
      </c>
      <c r="B4365" s="206" t="s">
        <v>4784</v>
      </c>
      <c r="C4365" s="206" t="s">
        <v>460</v>
      </c>
      <c r="D4365" s="206" t="s">
        <v>410</v>
      </c>
      <c r="E4365" s="207">
        <v>4.4400000000000004</v>
      </c>
    </row>
    <row r="4366" spans="1:5">
      <c r="A4366" s="206">
        <v>7350</v>
      </c>
      <c r="B4366" s="206" t="s">
        <v>4785</v>
      </c>
      <c r="C4366" s="206" t="s">
        <v>462</v>
      </c>
      <c r="D4366" s="206" t="s">
        <v>410</v>
      </c>
      <c r="E4366" s="207">
        <v>37.99</v>
      </c>
    </row>
    <row r="4367" spans="1:5">
      <c r="A4367" s="206">
        <v>39574</v>
      </c>
      <c r="B4367" s="206" t="s">
        <v>4786</v>
      </c>
      <c r="C4367" s="206" t="s">
        <v>409</v>
      </c>
      <c r="D4367" s="206" t="s">
        <v>410</v>
      </c>
      <c r="E4367" s="207">
        <v>5.45</v>
      </c>
    </row>
    <row r="4368" spans="1:5">
      <c r="A4368" s="206">
        <v>11060</v>
      </c>
      <c r="B4368" s="206" t="s">
        <v>4787</v>
      </c>
      <c r="C4368" s="206" t="s">
        <v>409</v>
      </c>
      <c r="D4368" s="206" t="s">
        <v>410</v>
      </c>
      <c r="E4368" s="207">
        <v>37.229999999999997</v>
      </c>
    </row>
    <row r="4369" spans="1:5">
      <c r="A4369" s="206">
        <v>37401</v>
      </c>
      <c r="B4369" s="206" t="s">
        <v>4788</v>
      </c>
      <c r="C4369" s="206" t="s">
        <v>409</v>
      </c>
      <c r="D4369" s="206" t="s">
        <v>410</v>
      </c>
      <c r="E4369" s="207">
        <v>66.52</v>
      </c>
    </row>
    <row r="4370" spans="1:5">
      <c r="A4370" s="206">
        <v>7525</v>
      </c>
      <c r="B4370" s="206" t="s">
        <v>4789</v>
      </c>
      <c r="C4370" s="206" t="s">
        <v>409</v>
      </c>
      <c r="D4370" s="206" t="s">
        <v>410</v>
      </c>
      <c r="E4370" s="207">
        <v>42.29</v>
      </c>
    </row>
    <row r="4371" spans="1:5">
      <c r="A4371" s="206">
        <v>7524</v>
      </c>
      <c r="B4371" s="206" t="s">
        <v>4790</v>
      </c>
      <c r="C4371" s="206" t="s">
        <v>409</v>
      </c>
      <c r="D4371" s="206" t="s">
        <v>410</v>
      </c>
      <c r="E4371" s="207">
        <v>39.85</v>
      </c>
    </row>
    <row r="4372" spans="1:5">
      <c r="A4372" s="206">
        <v>38105</v>
      </c>
      <c r="B4372" s="206" t="s">
        <v>4791</v>
      </c>
      <c r="C4372" s="206" t="s">
        <v>409</v>
      </c>
      <c r="D4372" s="206" t="s">
        <v>410</v>
      </c>
      <c r="E4372" s="207">
        <v>10.24</v>
      </c>
    </row>
    <row r="4373" spans="1:5">
      <c r="A4373" s="206">
        <v>38084</v>
      </c>
      <c r="B4373" s="206" t="s">
        <v>4792</v>
      </c>
      <c r="C4373" s="206" t="s">
        <v>409</v>
      </c>
      <c r="D4373" s="206" t="s">
        <v>410</v>
      </c>
      <c r="E4373" s="207">
        <v>14.54</v>
      </c>
    </row>
    <row r="4374" spans="1:5">
      <c r="A4374" s="206">
        <v>38103</v>
      </c>
      <c r="B4374" s="206" t="s">
        <v>4793</v>
      </c>
      <c r="C4374" s="206" t="s">
        <v>409</v>
      </c>
      <c r="D4374" s="206" t="s">
        <v>410</v>
      </c>
      <c r="E4374" s="207">
        <v>15.37</v>
      </c>
    </row>
    <row r="4375" spans="1:5">
      <c r="A4375" s="206">
        <v>38082</v>
      </c>
      <c r="B4375" s="206" t="s">
        <v>4794</v>
      </c>
      <c r="C4375" s="206" t="s">
        <v>409</v>
      </c>
      <c r="D4375" s="206" t="s">
        <v>410</v>
      </c>
      <c r="E4375" s="207">
        <v>18.93</v>
      </c>
    </row>
    <row r="4376" spans="1:5">
      <c r="A4376" s="206">
        <v>38104</v>
      </c>
      <c r="B4376" s="206" t="s">
        <v>4795</v>
      </c>
      <c r="C4376" s="206" t="s">
        <v>409</v>
      </c>
      <c r="D4376" s="206" t="s">
        <v>410</v>
      </c>
      <c r="E4376" s="207">
        <v>30.09</v>
      </c>
    </row>
    <row r="4377" spans="1:5">
      <c r="A4377" s="206">
        <v>38083</v>
      </c>
      <c r="B4377" s="206" t="s">
        <v>4796</v>
      </c>
      <c r="C4377" s="206" t="s">
        <v>409</v>
      </c>
      <c r="D4377" s="206" t="s">
        <v>410</v>
      </c>
      <c r="E4377" s="207">
        <v>33.409999999999997</v>
      </c>
    </row>
    <row r="4378" spans="1:5">
      <c r="A4378" s="206">
        <v>38101</v>
      </c>
      <c r="B4378" s="206" t="s">
        <v>4797</v>
      </c>
      <c r="C4378" s="206" t="s">
        <v>409</v>
      </c>
      <c r="D4378" s="206" t="s">
        <v>410</v>
      </c>
      <c r="E4378" s="207">
        <v>7.31</v>
      </c>
    </row>
    <row r="4379" spans="1:5">
      <c r="A4379" s="206">
        <v>7528</v>
      </c>
      <c r="B4379" s="206" t="s">
        <v>4798</v>
      </c>
      <c r="C4379" s="206" t="s">
        <v>409</v>
      </c>
      <c r="D4379" s="206" t="s">
        <v>417</v>
      </c>
      <c r="E4379" s="207">
        <v>8.59</v>
      </c>
    </row>
    <row r="4380" spans="1:5">
      <c r="A4380" s="206">
        <v>12147</v>
      </c>
      <c r="B4380" s="206" t="s">
        <v>4799</v>
      </c>
      <c r="C4380" s="206" t="s">
        <v>409</v>
      </c>
      <c r="D4380" s="206" t="s">
        <v>410</v>
      </c>
      <c r="E4380" s="207">
        <v>13.1</v>
      </c>
    </row>
    <row r="4381" spans="1:5">
      <c r="A4381" s="206">
        <v>38075</v>
      </c>
      <c r="B4381" s="206" t="s">
        <v>4800</v>
      </c>
      <c r="C4381" s="206" t="s">
        <v>409</v>
      </c>
      <c r="D4381" s="206" t="s">
        <v>410</v>
      </c>
      <c r="E4381" s="207">
        <v>14.88</v>
      </c>
    </row>
    <row r="4382" spans="1:5">
      <c r="A4382" s="206">
        <v>38102</v>
      </c>
      <c r="B4382" s="206" t="s">
        <v>4801</v>
      </c>
      <c r="C4382" s="206" t="s">
        <v>409</v>
      </c>
      <c r="D4382" s="206" t="s">
        <v>410</v>
      </c>
      <c r="E4382" s="207">
        <v>9.35</v>
      </c>
    </row>
    <row r="4383" spans="1:5">
      <c r="A4383" s="206">
        <v>38076</v>
      </c>
      <c r="B4383" s="206" t="s">
        <v>4802</v>
      </c>
      <c r="C4383" s="206" t="s">
        <v>409</v>
      </c>
      <c r="D4383" s="206" t="s">
        <v>410</v>
      </c>
      <c r="E4383" s="207">
        <v>16.68</v>
      </c>
    </row>
    <row r="4384" spans="1:5">
      <c r="A4384" s="206">
        <v>7592</v>
      </c>
      <c r="B4384" s="206" t="s">
        <v>4803</v>
      </c>
      <c r="C4384" s="206" t="s">
        <v>560</v>
      </c>
      <c r="D4384" s="206" t="s">
        <v>417</v>
      </c>
      <c r="E4384" s="207">
        <v>16.29</v>
      </c>
    </row>
    <row r="4385" spans="1:5">
      <c r="A4385" s="206">
        <v>40820</v>
      </c>
      <c r="B4385" s="206" t="s">
        <v>4804</v>
      </c>
      <c r="C4385" s="206" t="s">
        <v>562</v>
      </c>
      <c r="D4385" s="206" t="s">
        <v>410</v>
      </c>
      <c r="E4385" s="208">
        <v>2871.23</v>
      </c>
    </row>
    <row r="4386" spans="1:5">
      <c r="A4386" s="206">
        <v>11826</v>
      </c>
      <c r="B4386" s="206" t="s">
        <v>4805</v>
      </c>
      <c r="C4386" s="206" t="s">
        <v>409</v>
      </c>
      <c r="D4386" s="206" t="s">
        <v>410</v>
      </c>
      <c r="E4386" s="207">
        <v>66.8</v>
      </c>
    </row>
    <row r="4387" spans="1:5">
      <c r="A4387" s="206">
        <v>7606</v>
      </c>
      <c r="B4387" s="206" t="s">
        <v>4806</v>
      </c>
      <c r="C4387" s="206" t="s">
        <v>409</v>
      </c>
      <c r="D4387" s="206" t="s">
        <v>410</v>
      </c>
      <c r="E4387" s="207">
        <v>80.34</v>
      </c>
    </row>
    <row r="4388" spans="1:5">
      <c r="A4388" s="206">
        <v>11763</v>
      </c>
      <c r="B4388" s="206" t="s">
        <v>4807</v>
      </c>
      <c r="C4388" s="206" t="s">
        <v>409</v>
      </c>
      <c r="D4388" s="206" t="s">
        <v>410</v>
      </c>
      <c r="E4388" s="207">
        <v>175.44</v>
      </c>
    </row>
    <row r="4389" spans="1:5">
      <c r="A4389" s="206">
        <v>11764</v>
      </c>
      <c r="B4389" s="206" t="s">
        <v>4808</v>
      </c>
      <c r="C4389" s="206" t="s">
        <v>409</v>
      </c>
      <c r="D4389" s="206" t="s">
        <v>410</v>
      </c>
      <c r="E4389" s="207">
        <v>143.94</v>
      </c>
    </row>
    <row r="4390" spans="1:5">
      <c r="A4390" s="206">
        <v>11829</v>
      </c>
      <c r="B4390" s="206" t="s">
        <v>4809</v>
      </c>
      <c r="C4390" s="206" t="s">
        <v>409</v>
      </c>
      <c r="D4390" s="206" t="s">
        <v>410</v>
      </c>
      <c r="E4390" s="207">
        <v>34.79</v>
      </c>
    </row>
    <row r="4391" spans="1:5">
      <c r="A4391" s="206">
        <v>11830</v>
      </c>
      <c r="B4391" s="206" t="s">
        <v>4810</v>
      </c>
      <c r="C4391" s="206" t="s">
        <v>409</v>
      </c>
      <c r="D4391" s="206" t="s">
        <v>410</v>
      </c>
      <c r="E4391" s="207">
        <v>37.56</v>
      </c>
    </row>
    <row r="4392" spans="1:5">
      <c r="A4392" s="206">
        <v>11825</v>
      </c>
      <c r="B4392" s="206" t="s">
        <v>4811</v>
      </c>
      <c r="C4392" s="206" t="s">
        <v>409</v>
      </c>
      <c r="D4392" s="206" t="s">
        <v>410</v>
      </c>
      <c r="E4392" s="207">
        <v>84.51</v>
      </c>
    </row>
    <row r="4393" spans="1:5">
      <c r="A4393" s="206">
        <v>11767</v>
      </c>
      <c r="B4393" s="206" t="s">
        <v>4812</v>
      </c>
      <c r="C4393" s="206" t="s">
        <v>409</v>
      </c>
      <c r="D4393" s="206" t="s">
        <v>410</v>
      </c>
      <c r="E4393" s="207">
        <v>225.09</v>
      </c>
    </row>
    <row r="4394" spans="1:5">
      <c r="A4394" s="206">
        <v>11766</v>
      </c>
      <c r="B4394" s="206" t="s">
        <v>4813</v>
      </c>
      <c r="C4394" s="206" t="s">
        <v>409</v>
      </c>
      <c r="D4394" s="206" t="s">
        <v>410</v>
      </c>
      <c r="E4394" s="207">
        <v>52.47</v>
      </c>
    </row>
    <row r="4395" spans="1:5">
      <c r="A4395" s="206">
        <v>11765</v>
      </c>
      <c r="B4395" s="206" t="s">
        <v>4814</v>
      </c>
      <c r="C4395" s="206" t="s">
        <v>409</v>
      </c>
      <c r="D4395" s="206" t="s">
        <v>410</v>
      </c>
      <c r="E4395" s="207">
        <v>95.93</v>
      </c>
    </row>
    <row r="4396" spans="1:5">
      <c r="A4396" s="206">
        <v>11824</v>
      </c>
      <c r="B4396" s="206" t="s">
        <v>4815</v>
      </c>
      <c r="C4396" s="206" t="s">
        <v>409</v>
      </c>
      <c r="D4396" s="206" t="s">
        <v>410</v>
      </c>
      <c r="E4396" s="207">
        <v>61.71</v>
      </c>
    </row>
    <row r="4397" spans="1:5">
      <c r="A4397" s="206">
        <v>44045</v>
      </c>
      <c r="B4397" s="206" t="s">
        <v>4816</v>
      </c>
      <c r="C4397" s="206" t="s">
        <v>409</v>
      </c>
      <c r="D4397" s="206" t="s">
        <v>410</v>
      </c>
      <c r="E4397" s="207">
        <v>366.81</v>
      </c>
    </row>
    <row r="4398" spans="1:5">
      <c r="A4398" s="206">
        <v>39702</v>
      </c>
      <c r="B4398" s="206" t="s">
        <v>4817</v>
      </c>
      <c r="C4398" s="206" t="s">
        <v>409</v>
      </c>
      <c r="D4398" s="206" t="s">
        <v>410</v>
      </c>
      <c r="E4398" s="208">
        <v>2436.12</v>
      </c>
    </row>
    <row r="4399" spans="1:5">
      <c r="A4399" s="206">
        <v>13415</v>
      </c>
      <c r="B4399" s="206" t="s">
        <v>4818</v>
      </c>
      <c r="C4399" s="206" t="s">
        <v>409</v>
      </c>
      <c r="D4399" s="206" t="s">
        <v>417</v>
      </c>
      <c r="E4399" s="207">
        <v>79.98</v>
      </c>
    </row>
    <row r="4400" spans="1:5">
      <c r="A4400" s="206">
        <v>7602</v>
      </c>
      <c r="B4400" s="206" t="s">
        <v>4819</v>
      </c>
      <c r="C4400" s="206" t="s">
        <v>409</v>
      </c>
      <c r="D4400" s="206" t="s">
        <v>410</v>
      </c>
      <c r="E4400" s="207">
        <v>51.04</v>
      </c>
    </row>
    <row r="4401" spans="1:5">
      <c r="A4401" s="206">
        <v>7603</v>
      </c>
      <c r="B4401" s="206" t="s">
        <v>4820</v>
      </c>
      <c r="C4401" s="206" t="s">
        <v>409</v>
      </c>
      <c r="D4401" s="206" t="s">
        <v>410</v>
      </c>
      <c r="E4401" s="207">
        <v>43.3</v>
      </c>
    </row>
    <row r="4402" spans="1:5">
      <c r="A4402" s="206">
        <v>11777</v>
      </c>
      <c r="B4402" s="206" t="s">
        <v>4821</v>
      </c>
      <c r="C4402" s="206" t="s">
        <v>409</v>
      </c>
      <c r="D4402" s="206" t="s">
        <v>410</v>
      </c>
      <c r="E4402" s="207">
        <v>194.94</v>
      </c>
    </row>
    <row r="4403" spans="1:5">
      <c r="A4403" s="206">
        <v>13417</v>
      </c>
      <c r="B4403" s="206" t="s">
        <v>4822</v>
      </c>
      <c r="C4403" s="206" t="s">
        <v>409</v>
      </c>
      <c r="D4403" s="206" t="s">
        <v>410</v>
      </c>
      <c r="E4403" s="207">
        <v>104.17</v>
      </c>
    </row>
    <row r="4404" spans="1:5">
      <c r="A4404" s="206">
        <v>36791</v>
      </c>
      <c r="B4404" s="206" t="s">
        <v>4823</v>
      </c>
      <c r="C4404" s="206" t="s">
        <v>409</v>
      </c>
      <c r="D4404" s="206" t="s">
        <v>410</v>
      </c>
      <c r="E4404" s="207">
        <v>156.34</v>
      </c>
    </row>
    <row r="4405" spans="1:5">
      <c r="A4405" s="206">
        <v>36795</v>
      </c>
      <c r="B4405" s="206" t="s">
        <v>4824</v>
      </c>
      <c r="C4405" s="206" t="s">
        <v>409</v>
      </c>
      <c r="D4405" s="206" t="s">
        <v>410</v>
      </c>
      <c r="E4405" s="208">
        <v>1976.7</v>
      </c>
    </row>
    <row r="4406" spans="1:5">
      <c r="A4406" s="206">
        <v>36796</v>
      </c>
      <c r="B4406" s="206" t="s">
        <v>4825</v>
      </c>
      <c r="C4406" s="206" t="s">
        <v>409</v>
      </c>
      <c r="D4406" s="206" t="s">
        <v>410</v>
      </c>
      <c r="E4406" s="207">
        <v>164.26</v>
      </c>
    </row>
    <row r="4407" spans="1:5">
      <c r="A4407" s="206">
        <v>36792</v>
      </c>
      <c r="B4407" s="206" t="s">
        <v>4826</v>
      </c>
      <c r="C4407" s="206" t="s">
        <v>409</v>
      </c>
      <c r="D4407" s="206" t="s">
        <v>410</v>
      </c>
      <c r="E4407" s="207">
        <v>208.08</v>
      </c>
    </row>
    <row r="4408" spans="1:5">
      <c r="A4408" s="206">
        <v>11773</v>
      </c>
      <c r="B4408" s="206" t="s">
        <v>4827</v>
      </c>
      <c r="C4408" s="206" t="s">
        <v>409</v>
      </c>
      <c r="D4408" s="206" t="s">
        <v>410</v>
      </c>
      <c r="E4408" s="207">
        <v>138.51</v>
      </c>
    </row>
    <row r="4409" spans="1:5">
      <c r="A4409" s="206">
        <v>11762</v>
      </c>
      <c r="B4409" s="206" t="s">
        <v>4828</v>
      </c>
      <c r="C4409" s="206" t="s">
        <v>409</v>
      </c>
      <c r="D4409" s="206" t="s">
        <v>410</v>
      </c>
      <c r="E4409" s="207">
        <v>65.7</v>
      </c>
    </row>
    <row r="4410" spans="1:5">
      <c r="A4410" s="206">
        <v>7604</v>
      </c>
      <c r="B4410" s="206" t="s">
        <v>4829</v>
      </c>
      <c r="C4410" s="206" t="s">
        <v>409</v>
      </c>
      <c r="D4410" s="206" t="s">
        <v>410</v>
      </c>
      <c r="E4410" s="207">
        <v>55.63</v>
      </c>
    </row>
    <row r="4411" spans="1:5">
      <c r="A4411" s="206">
        <v>13984</v>
      </c>
      <c r="B4411" s="206" t="s">
        <v>4830</v>
      </c>
      <c r="C4411" s="206" t="s">
        <v>409</v>
      </c>
      <c r="D4411" s="206" t="s">
        <v>410</v>
      </c>
      <c r="E4411" s="207">
        <v>80.84</v>
      </c>
    </row>
    <row r="4412" spans="1:5">
      <c r="A4412" s="206">
        <v>11772</v>
      </c>
      <c r="B4412" s="206" t="s">
        <v>4831</v>
      </c>
      <c r="C4412" s="206" t="s">
        <v>409</v>
      </c>
      <c r="D4412" s="206" t="s">
        <v>410</v>
      </c>
      <c r="E4412" s="207">
        <v>138.94999999999999</v>
      </c>
    </row>
    <row r="4413" spans="1:5">
      <c r="A4413" s="206">
        <v>13983</v>
      </c>
      <c r="B4413" s="206" t="s">
        <v>4832</v>
      </c>
      <c r="C4413" s="206" t="s">
        <v>409</v>
      </c>
      <c r="D4413" s="206" t="s">
        <v>410</v>
      </c>
      <c r="E4413" s="207">
        <v>105.23</v>
      </c>
    </row>
    <row r="4414" spans="1:5">
      <c r="A4414" s="206">
        <v>13416</v>
      </c>
      <c r="B4414" s="206" t="s">
        <v>4833</v>
      </c>
      <c r="C4414" s="206" t="s">
        <v>409</v>
      </c>
      <c r="D4414" s="206" t="s">
        <v>410</v>
      </c>
      <c r="E4414" s="207">
        <v>93.46</v>
      </c>
    </row>
    <row r="4415" spans="1:5">
      <c r="A4415" s="206">
        <v>40329</v>
      </c>
      <c r="B4415" s="206" t="s">
        <v>4834</v>
      </c>
      <c r="C4415" s="206" t="s">
        <v>409</v>
      </c>
      <c r="D4415" s="206" t="s">
        <v>417</v>
      </c>
      <c r="E4415" s="207">
        <v>21.8</v>
      </c>
    </row>
    <row r="4416" spans="1:5">
      <c r="A4416" s="206">
        <v>11823</v>
      </c>
      <c r="B4416" s="206" t="s">
        <v>4835</v>
      </c>
      <c r="C4416" s="206" t="s">
        <v>409</v>
      </c>
      <c r="D4416" s="206" t="s">
        <v>410</v>
      </c>
      <c r="E4416" s="207">
        <v>9.18</v>
      </c>
    </row>
    <row r="4417" spans="1:5">
      <c r="A4417" s="206">
        <v>11822</v>
      </c>
      <c r="B4417" s="206" t="s">
        <v>4836</v>
      </c>
      <c r="C4417" s="206" t="s">
        <v>409</v>
      </c>
      <c r="D4417" s="206" t="s">
        <v>410</v>
      </c>
      <c r="E4417" s="207">
        <v>41.3</v>
      </c>
    </row>
    <row r="4418" spans="1:5">
      <c r="A4418" s="206">
        <v>11831</v>
      </c>
      <c r="B4418" s="206" t="s">
        <v>4837</v>
      </c>
      <c r="C4418" s="206" t="s">
        <v>409</v>
      </c>
      <c r="D4418" s="206" t="s">
        <v>410</v>
      </c>
      <c r="E4418" s="207">
        <v>24.85</v>
      </c>
    </row>
    <row r="4419" spans="1:5">
      <c r="A4419" s="206">
        <v>7613</v>
      </c>
      <c r="B4419" s="206" t="s">
        <v>4838</v>
      </c>
      <c r="C4419" s="206" t="s">
        <v>409</v>
      </c>
      <c r="D4419" s="206" t="s">
        <v>410</v>
      </c>
      <c r="E4419" s="208">
        <v>228283.72</v>
      </c>
    </row>
    <row r="4420" spans="1:5">
      <c r="A4420" s="206">
        <v>7619</v>
      </c>
      <c r="B4420" s="206" t="s">
        <v>4839</v>
      </c>
      <c r="C4420" s="206" t="s">
        <v>409</v>
      </c>
      <c r="D4420" s="206" t="s">
        <v>410</v>
      </c>
      <c r="E4420" s="208">
        <v>35287.769999999997</v>
      </c>
    </row>
    <row r="4421" spans="1:5">
      <c r="A4421" s="206">
        <v>12076</v>
      </c>
      <c r="B4421" s="206" t="s">
        <v>4840</v>
      </c>
      <c r="C4421" s="206" t="s">
        <v>409</v>
      </c>
      <c r="D4421" s="206" t="s">
        <v>410</v>
      </c>
      <c r="E4421" s="208">
        <v>16187.05</v>
      </c>
    </row>
    <row r="4422" spans="1:5">
      <c r="A4422" s="206">
        <v>7614</v>
      </c>
      <c r="B4422" s="206" t="s">
        <v>4841</v>
      </c>
      <c r="C4422" s="206" t="s">
        <v>409</v>
      </c>
      <c r="D4422" s="206" t="s">
        <v>410</v>
      </c>
      <c r="E4422" s="208">
        <v>44506.3</v>
      </c>
    </row>
    <row r="4423" spans="1:5">
      <c r="A4423" s="206">
        <v>7618</v>
      </c>
      <c r="B4423" s="206" t="s">
        <v>4842</v>
      </c>
      <c r="C4423" s="206" t="s">
        <v>409</v>
      </c>
      <c r="D4423" s="206" t="s">
        <v>410</v>
      </c>
      <c r="E4423" s="208">
        <v>288656.81</v>
      </c>
    </row>
    <row r="4424" spans="1:5">
      <c r="A4424" s="206">
        <v>7620</v>
      </c>
      <c r="B4424" s="206" t="s">
        <v>4843</v>
      </c>
      <c r="C4424" s="206" t="s">
        <v>409</v>
      </c>
      <c r="D4424" s="206" t="s">
        <v>410</v>
      </c>
      <c r="E4424" s="208">
        <v>62435.78</v>
      </c>
    </row>
    <row r="4425" spans="1:5">
      <c r="A4425" s="206">
        <v>7610</v>
      </c>
      <c r="B4425" s="206" t="s">
        <v>4844</v>
      </c>
      <c r="C4425" s="206" t="s">
        <v>409</v>
      </c>
      <c r="D4425" s="206" t="s">
        <v>410</v>
      </c>
      <c r="E4425" s="208">
        <v>19771.32</v>
      </c>
    </row>
    <row r="4426" spans="1:5">
      <c r="A4426" s="206">
        <v>7615</v>
      </c>
      <c r="B4426" s="206" t="s">
        <v>4845</v>
      </c>
      <c r="C4426" s="206" t="s">
        <v>409</v>
      </c>
      <c r="D4426" s="206" t="s">
        <v>410</v>
      </c>
      <c r="E4426" s="208">
        <v>72841.740000000005</v>
      </c>
    </row>
    <row r="4427" spans="1:5">
      <c r="A4427" s="206">
        <v>7617</v>
      </c>
      <c r="B4427" s="206" t="s">
        <v>4846</v>
      </c>
      <c r="C4427" s="206" t="s">
        <v>409</v>
      </c>
      <c r="D4427" s="206" t="s">
        <v>410</v>
      </c>
      <c r="E4427" s="208">
        <v>22083.759999999998</v>
      </c>
    </row>
    <row r="4428" spans="1:5">
      <c r="A4428" s="206">
        <v>7616</v>
      </c>
      <c r="B4428" s="206" t="s">
        <v>4847</v>
      </c>
      <c r="C4428" s="206" t="s">
        <v>409</v>
      </c>
      <c r="D4428" s="206" t="s">
        <v>410</v>
      </c>
      <c r="E4428" s="208">
        <v>118866.16</v>
      </c>
    </row>
    <row r="4429" spans="1:5">
      <c r="A4429" s="206">
        <v>7611</v>
      </c>
      <c r="B4429" s="206" t="s">
        <v>4848</v>
      </c>
      <c r="C4429" s="206" t="s">
        <v>409</v>
      </c>
      <c r="D4429" s="206" t="s">
        <v>417</v>
      </c>
      <c r="E4429" s="208">
        <v>28558.59</v>
      </c>
    </row>
    <row r="4430" spans="1:5">
      <c r="A4430" s="206">
        <v>7612</v>
      </c>
      <c r="B4430" s="206" t="s">
        <v>4849</v>
      </c>
      <c r="C4430" s="206" t="s">
        <v>409</v>
      </c>
      <c r="D4430" s="206" t="s">
        <v>410</v>
      </c>
      <c r="E4430" s="208">
        <v>163045.26</v>
      </c>
    </row>
    <row r="4431" spans="1:5">
      <c r="A4431" s="206">
        <v>37371</v>
      </c>
      <c r="B4431" s="206" t="s">
        <v>4850</v>
      </c>
      <c r="C4431" s="206" t="s">
        <v>560</v>
      </c>
      <c r="D4431" s="206" t="s">
        <v>417</v>
      </c>
      <c r="E4431" s="207">
        <v>0.87</v>
      </c>
    </row>
    <row r="4432" spans="1:5">
      <c r="A4432" s="206">
        <v>40861</v>
      </c>
      <c r="B4432" s="206" t="s">
        <v>4851</v>
      </c>
      <c r="C4432" s="206" t="s">
        <v>562</v>
      </c>
      <c r="D4432" s="206" t="s">
        <v>417</v>
      </c>
      <c r="E4432" s="207">
        <v>164.77</v>
      </c>
    </row>
    <row r="4433" spans="1:5">
      <c r="A4433" s="206">
        <v>36510</v>
      </c>
      <c r="B4433" s="206" t="s">
        <v>4852</v>
      </c>
      <c r="C4433" s="206" t="s">
        <v>409</v>
      </c>
      <c r="D4433" s="206" t="s">
        <v>412</v>
      </c>
      <c r="E4433" s="208">
        <v>985932.68</v>
      </c>
    </row>
    <row r="4434" spans="1:5">
      <c r="A4434" s="206">
        <v>25020</v>
      </c>
      <c r="B4434" s="206" t="s">
        <v>4853</v>
      </c>
      <c r="C4434" s="206" t="s">
        <v>409</v>
      </c>
      <c r="D4434" s="206" t="s">
        <v>412</v>
      </c>
      <c r="E4434" s="208">
        <v>4061695.76</v>
      </c>
    </row>
    <row r="4435" spans="1:5">
      <c r="A4435" s="206">
        <v>7622</v>
      </c>
      <c r="B4435" s="206" t="s">
        <v>4854</v>
      </c>
      <c r="C4435" s="206" t="s">
        <v>409</v>
      </c>
      <c r="D4435" s="206" t="s">
        <v>412</v>
      </c>
      <c r="E4435" s="208">
        <v>956498.8</v>
      </c>
    </row>
    <row r="4436" spans="1:5">
      <c r="A4436" s="206">
        <v>7624</v>
      </c>
      <c r="B4436" s="206" t="s">
        <v>4855</v>
      </c>
      <c r="C4436" s="206" t="s">
        <v>409</v>
      </c>
      <c r="D4436" s="206" t="s">
        <v>412</v>
      </c>
      <c r="E4436" s="208">
        <v>1240000</v>
      </c>
    </row>
    <row r="4437" spans="1:5">
      <c r="A4437" s="206">
        <v>7625</v>
      </c>
      <c r="B4437" s="206" t="s">
        <v>4856</v>
      </c>
      <c r="C4437" s="206" t="s">
        <v>409</v>
      </c>
      <c r="D4437" s="206" t="s">
        <v>412</v>
      </c>
      <c r="E4437" s="208">
        <v>1232415.78</v>
      </c>
    </row>
    <row r="4438" spans="1:5">
      <c r="A4438" s="206">
        <v>7623</v>
      </c>
      <c r="B4438" s="206" t="s">
        <v>4857</v>
      </c>
      <c r="C4438" s="206" t="s">
        <v>409</v>
      </c>
      <c r="D4438" s="206" t="s">
        <v>412</v>
      </c>
      <c r="E4438" s="208">
        <v>4061695.76</v>
      </c>
    </row>
    <row r="4439" spans="1:5">
      <c r="A4439" s="206">
        <v>36508</v>
      </c>
      <c r="B4439" s="206" t="s">
        <v>4858</v>
      </c>
      <c r="C4439" s="206" t="s">
        <v>409</v>
      </c>
      <c r="D4439" s="206" t="s">
        <v>412</v>
      </c>
      <c r="E4439" s="208">
        <v>1826705.75</v>
      </c>
    </row>
    <row r="4440" spans="1:5">
      <c r="A4440" s="206">
        <v>36509</v>
      </c>
      <c r="B4440" s="206" t="s">
        <v>4859</v>
      </c>
      <c r="C4440" s="206" t="s">
        <v>409</v>
      </c>
      <c r="D4440" s="206" t="s">
        <v>412</v>
      </c>
      <c r="E4440" s="208">
        <v>1001100.85</v>
      </c>
    </row>
    <row r="4441" spans="1:5">
      <c r="A4441" s="206">
        <v>13238</v>
      </c>
      <c r="B4441" s="206" t="s">
        <v>4860</v>
      </c>
      <c r="C4441" s="206" t="s">
        <v>409</v>
      </c>
      <c r="D4441" s="206" t="s">
        <v>412</v>
      </c>
      <c r="E4441" s="208">
        <v>319527.73</v>
      </c>
    </row>
    <row r="4442" spans="1:5">
      <c r="A4442" s="206">
        <v>36511</v>
      </c>
      <c r="B4442" s="206" t="s">
        <v>4861</v>
      </c>
      <c r="C4442" s="206" t="s">
        <v>409</v>
      </c>
      <c r="D4442" s="206" t="s">
        <v>412</v>
      </c>
      <c r="E4442" s="208">
        <v>370246.42</v>
      </c>
    </row>
    <row r="4443" spans="1:5">
      <c r="A4443" s="206">
        <v>36515</v>
      </c>
      <c r="B4443" s="206" t="s">
        <v>4862</v>
      </c>
      <c r="C4443" s="206" t="s">
        <v>409</v>
      </c>
      <c r="D4443" s="206" t="s">
        <v>412</v>
      </c>
      <c r="E4443" s="208">
        <v>109045.17</v>
      </c>
    </row>
    <row r="4444" spans="1:5">
      <c r="A4444" s="206">
        <v>10598</v>
      </c>
      <c r="B4444" s="206" t="s">
        <v>4863</v>
      </c>
      <c r="C4444" s="206" t="s">
        <v>409</v>
      </c>
      <c r="D4444" s="206" t="s">
        <v>412</v>
      </c>
      <c r="E4444" s="208">
        <v>176833.23</v>
      </c>
    </row>
    <row r="4445" spans="1:5">
      <c r="A4445" s="206">
        <v>7640</v>
      </c>
      <c r="B4445" s="206" t="s">
        <v>4864</v>
      </c>
      <c r="C4445" s="206" t="s">
        <v>409</v>
      </c>
      <c r="D4445" s="206" t="s">
        <v>412</v>
      </c>
      <c r="E4445" s="208">
        <v>271345</v>
      </c>
    </row>
    <row r="4446" spans="1:5">
      <c r="A4446" s="206">
        <v>36513</v>
      </c>
      <c r="B4446" s="206" t="s">
        <v>4865</v>
      </c>
      <c r="C4446" s="206" t="s">
        <v>409</v>
      </c>
      <c r="D4446" s="206" t="s">
        <v>412</v>
      </c>
      <c r="E4446" s="208">
        <v>261391.44</v>
      </c>
    </row>
    <row r="4447" spans="1:5">
      <c r="A4447" s="206">
        <v>36514</v>
      </c>
      <c r="B4447" s="206" t="s">
        <v>4866</v>
      </c>
      <c r="C4447" s="206" t="s">
        <v>409</v>
      </c>
      <c r="D4447" s="206" t="s">
        <v>412</v>
      </c>
      <c r="E4447" s="208">
        <v>291632.46000000002</v>
      </c>
    </row>
    <row r="4448" spans="1:5">
      <c r="A4448" s="206">
        <v>11572</v>
      </c>
      <c r="B4448" s="206" t="s">
        <v>4867</v>
      </c>
      <c r="C4448" s="206" t="s">
        <v>409</v>
      </c>
      <c r="D4448" s="206" t="s">
        <v>410</v>
      </c>
      <c r="E4448" s="207">
        <v>34.4</v>
      </c>
    </row>
    <row r="4449" spans="1:5">
      <c r="A4449" s="206">
        <v>36149</v>
      </c>
      <c r="B4449" s="206" t="s">
        <v>4868</v>
      </c>
      <c r="C4449" s="206" t="s">
        <v>409</v>
      </c>
      <c r="D4449" s="206" t="s">
        <v>410</v>
      </c>
      <c r="E4449" s="207">
        <v>186.82</v>
      </c>
    </row>
    <row r="4450" spans="1:5">
      <c r="A4450" s="206">
        <v>42407</v>
      </c>
      <c r="B4450" s="206" t="s">
        <v>4869</v>
      </c>
      <c r="C4450" s="206" t="s">
        <v>456</v>
      </c>
      <c r="D4450" s="206" t="s">
        <v>410</v>
      </c>
      <c r="E4450" s="207">
        <v>6.5</v>
      </c>
    </row>
    <row r="4451" spans="1:5">
      <c r="A4451" s="206">
        <v>11581</v>
      </c>
      <c r="B4451" s="206" t="s">
        <v>4870</v>
      </c>
      <c r="C4451" s="206" t="s">
        <v>456</v>
      </c>
      <c r="D4451" s="206" t="s">
        <v>410</v>
      </c>
      <c r="E4451" s="207">
        <v>22.7</v>
      </c>
    </row>
    <row r="4452" spans="1:5">
      <c r="A4452" s="206">
        <v>43605</v>
      </c>
      <c r="B4452" s="206" t="s">
        <v>4871</v>
      </c>
      <c r="C4452" s="206" t="s">
        <v>456</v>
      </c>
      <c r="D4452" s="206" t="s">
        <v>410</v>
      </c>
      <c r="E4452" s="207">
        <v>46.45</v>
      </c>
    </row>
    <row r="4453" spans="1:5">
      <c r="A4453" s="206">
        <v>11580</v>
      </c>
      <c r="B4453" s="206" t="s">
        <v>4872</v>
      </c>
      <c r="C4453" s="206" t="s">
        <v>456</v>
      </c>
      <c r="D4453" s="206" t="s">
        <v>410</v>
      </c>
      <c r="E4453" s="207">
        <v>9.11</v>
      </c>
    </row>
    <row r="4454" spans="1:5">
      <c r="A4454" s="206">
        <v>10743</v>
      </c>
      <c r="B4454" s="206" t="s">
        <v>4873</v>
      </c>
      <c r="C4454" s="206" t="s">
        <v>409</v>
      </c>
      <c r="D4454" s="206" t="s">
        <v>410</v>
      </c>
      <c r="E4454" s="207">
        <v>669.86</v>
      </c>
    </row>
    <row r="4455" spans="1:5">
      <c r="A4455" s="206">
        <v>39848</v>
      </c>
      <c r="B4455" s="206" t="s">
        <v>4874</v>
      </c>
      <c r="C4455" s="206" t="s">
        <v>456</v>
      </c>
      <c r="D4455" s="206" t="s">
        <v>412</v>
      </c>
      <c r="E4455" s="207">
        <v>1.9</v>
      </c>
    </row>
    <row r="4456" spans="1:5">
      <c r="A4456" s="206">
        <v>20999</v>
      </c>
      <c r="B4456" s="206" t="s">
        <v>4875</v>
      </c>
      <c r="C4456" s="206" t="s">
        <v>456</v>
      </c>
      <c r="D4456" s="206" t="s">
        <v>410</v>
      </c>
      <c r="E4456" s="207">
        <v>12.55</v>
      </c>
    </row>
    <row r="4457" spans="1:5">
      <c r="A4457" s="206">
        <v>21001</v>
      </c>
      <c r="B4457" s="206" t="s">
        <v>4876</v>
      </c>
      <c r="C4457" s="206" t="s">
        <v>456</v>
      </c>
      <c r="D4457" s="206" t="s">
        <v>417</v>
      </c>
      <c r="E4457" s="207">
        <v>23.42</v>
      </c>
    </row>
    <row r="4458" spans="1:5">
      <c r="A4458" s="206">
        <v>21003</v>
      </c>
      <c r="B4458" s="206" t="s">
        <v>4877</v>
      </c>
      <c r="C4458" s="206" t="s">
        <v>456</v>
      </c>
      <c r="D4458" s="206" t="s">
        <v>410</v>
      </c>
      <c r="E4458" s="207">
        <v>38.479999999999997</v>
      </c>
    </row>
    <row r="4459" spans="1:5">
      <c r="A4459" s="206">
        <v>21006</v>
      </c>
      <c r="B4459" s="206" t="s">
        <v>4878</v>
      </c>
      <c r="C4459" s="206" t="s">
        <v>456</v>
      </c>
      <c r="D4459" s="206" t="s">
        <v>410</v>
      </c>
      <c r="E4459" s="207">
        <v>81.67</v>
      </c>
    </row>
    <row r="4460" spans="1:5">
      <c r="A4460" s="206">
        <v>21019</v>
      </c>
      <c r="B4460" s="206" t="s">
        <v>4879</v>
      </c>
      <c r="C4460" s="206" t="s">
        <v>456</v>
      </c>
      <c r="D4460" s="206" t="s">
        <v>410</v>
      </c>
      <c r="E4460" s="207">
        <v>28.39</v>
      </c>
    </row>
    <row r="4461" spans="1:5">
      <c r="A4461" s="206">
        <v>21021</v>
      </c>
      <c r="B4461" s="206" t="s">
        <v>4880</v>
      </c>
      <c r="C4461" s="206" t="s">
        <v>456</v>
      </c>
      <c r="D4461" s="206" t="s">
        <v>410</v>
      </c>
      <c r="E4461" s="207">
        <v>44.88</v>
      </c>
    </row>
    <row r="4462" spans="1:5">
      <c r="A4462" s="206">
        <v>21024</v>
      </c>
      <c r="B4462" s="206" t="s">
        <v>4881</v>
      </c>
      <c r="C4462" s="206" t="s">
        <v>456</v>
      </c>
      <c r="D4462" s="206" t="s">
        <v>410</v>
      </c>
      <c r="E4462" s="207">
        <v>96.16</v>
      </c>
    </row>
    <row r="4463" spans="1:5">
      <c r="A4463" s="206">
        <v>40624</v>
      </c>
      <c r="B4463" s="206" t="s">
        <v>4882</v>
      </c>
      <c r="C4463" s="206" t="s">
        <v>456</v>
      </c>
      <c r="D4463" s="206" t="s">
        <v>412</v>
      </c>
      <c r="E4463" s="207">
        <v>97.53</v>
      </c>
    </row>
    <row r="4464" spans="1:5">
      <c r="A4464" s="206">
        <v>42575</v>
      </c>
      <c r="B4464" s="206" t="s">
        <v>4883</v>
      </c>
      <c r="C4464" s="206" t="s">
        <v>456</v>
      </c>
      <c r="D4464" s="206" t="s">
        <v>412</v>
      </c>
      <c r="E4464" s="207">
        <v>89.5</v>
      </c>
    </row>
    <row r="4465" spans="1:5">
      <c r="A4465" s="206">
        <v>13127</v>
      </c>
      <c r="B4465" s="206" t="s">
        <v>4884</v>
      </c>
      <c r="C4465" s="206" t="s">
        <v>456</v>
      </c>
      <c r="D4465" s="206" t="s">
        <v>412</v>
      </c>
      <c r="E4465" s="207">
        <v>43.5</v>
      </c>
    </row>
    <row r="4466" spans="1:5">
      <c r="A4466" s="206">
        <v>13137</v>
      </c>
      <c r="B4466" s="206" t="s">
        <v>4885</v>
      </c>
      <c r="C4466" s="206" t="s">
        <v>456</v>
      </c>
      <c r="D4466" s="206" t="s">
        <v>412</v>
      </c>
      <c r="E4466" s="207">
        <v>57.73</v>
      </c>
    </row>
    <row r="4467" spans="1:5">
      <c r="A4467" s="206">
        <v>42574</v>
      </c>
      <c r="B4467" s="206" t="s">
        <v>4886</v>
      </c>
      <c r="C4467" s="206" t="s">
        <v>456</v>
      </c>
      <c r="D4467" s="206" t="s">
        <v>412</v>
      </c>
      <c r="E4467" s="207">
        <v>66.790000000000006</v>
      </c>
    </row>
    <row r="4468" spans="1:5">
      <c r="A4468" s="206">
        <v>20989</v>
      </c>
      <c r="B4468" s="206" t="s">
        <v>4887</v>
      </c>
      <c r="C4468" s="206" t="s">
        <v>456</v>
      </c>
      <c r="D4468" s="206" t="s">
        <v>412</v>
      </c>
      <c r="E4468" s="208">
        <v>2068.1</v>
      </c>
    </row>
    <row r="4469" spans="1:5">
      <c r="A4469" s="206">
        <v>21147</v>
      </c>
      <c r="B4469" s="206" t="s">
        <v>4888</v>
      </c>
      <c r="C4469" s="206" t="s">
        <v>456</v>
      </c>
      <c r="D4469" s="206" t="s">
        <v>412</v>
      </c>
      <c r="E4469" s="207">
        <v>193.91</v>
      </c>
    </row>
    <row r="4470" spans="1:5">
      <c r="A4470" s="206">
        <v>21148</v>
      </c>
      <c r="B4470" s="206" t="s">
        <v>4889</v>
      </c>
      <c r="C4470" s="206" t="s">
        <v>456</v>
      </c>
      <c r="D4470" s="206" t="s">
        <v>412</v>
      </c>
      <c r="E4470" s="207">
        <v>119.68</v>
      </c>
    </row>
    <row r="4471" spans="1:5">
      <c r="A4471" s="206">
        <v>20984</v>
      </c>
      <c r="B4471" s="206" t="s">
        <v>4890</v>
      </c>
      <c r="C4471" s="206" t="s">
        <v>456</v>
      </c>
      <c r="D4471" s="206" t="s">
        <v>412</v>
      </c>
      <c r="E4471" s="208">
        <v>3968.28</v>
      </c>
    </row>
    <row r="4472" spans="1:5">
      <c r="A4472" s="206">
        <v>13042</v>
      </c>
      <c r="B4472" s="206" t="s">
        <v>4891</v>
      </c>
      <c r="C4472" s="206" t="s">
        <v>456</v>
      </c>
      <c r="D4472" s="206" t="s">
        <v>412</v>
      </c>
      <c r="E4472" s="208">
        <v>2199.0100000000002</v>
      </c>
    </row>
    <row r="4473" spans="1:5">
      <c r="A4473" s="206">
        <v>21150</v>
      </c>
      <c r="B4473" s="206" t="s">
        <v>4892</v>
      </c>
      <c r="C4473" s="206" t="s">
        <v>456</v>
      </c>
      <c r="D4473" s="206" t="s">
        <v>412</v>
      </c>
      <c r="E4473" s="207">
        <v>59.34</v>
      </c>
    </row>
    <row r="4474" spans="1:5">
      <c r="A4474" s="206">
        <v>13141</v>
      </c>
      <c r="B4474" s="206" t="s">
        <v>4893</v>
      </c>
      <c r="C4474" s="206" t="s">
        <v>456</v>
      </c>
      <c r="D4474" s="206" t="s">
        <v>412</v>
      </c>
      <c r="E4474" s="207">
        <v>74.77</v>
      </c>
    </row>
    <row r="4475" spans="1:5">
      <c r="A4475" s="206">
        <v>42576</v>
      </c>
      <c r="B4475" s="206" t="s">
        <v>4894</v>
      </c>
      <c r="C4475" s="206" t="s">
        <v>456</v>
      </c>
      <c r="D4475" s="206" t="s">
        <v>412</v>
      </c>
      <c r="E4475" s="207">
        <v>244.13</v>
      </c>
    </row>
    <row r="4476" spans="1:5">
      <c r="A4476" s="206">
        <v>21151</v>
      </c>
      <c r="B4476" s="206" t="s">
        <v>4895</v>
      </c>
      <c r="C4476" s="206" t="s">
        <v>456</v>
      </c>
      <c r="D4476" s="206" t="s">
        <v>412</v>
      </c>
      <c r="E4476" s="207">
        <v>355.21</v>
      </c>
    </row>
    <row r="4477" spans="1:5">
      <c r="A4477" s="206">
        <v>13142</v>
      </c>
      <c r="B4477" s="206" t="s">
        <v>4896</v>
      </c>
      <c r="C4477" s="206" t="s">
        <v>456</v>
      </c>
      <c r="D4477" s="206" t="s">
        <v>412</v>
      </c>
      <c r="E4477" s="207">
        <v>507.8</v>
      </c>
    </row>
    <row r="4478" spans="1:5">
      <c r="A4478" s="206">
        <v>42577</v>
      </c>
      <c r="B4478" s="206" t="s">
        <v>4897</v>
      </c>
      <c r="C4478" s="206" t="s">
        <v>456</v>
      </c>
      <c r="D4478" s="206" t="s">
        <v>412</v>
      </c>
      <c r="E4478" s="207">
        <v>557.19000000000005</v>
      </c>
    </row>
    <row r="4479" spans="1:5">
      <c r="A4479" s="206">
        <v>20994</v>
      </c>
      <c r="B4479" s="206" t="s">
        <v>4898</v>
      </c>
      <c r="C4479" s="206" t="s">
        <v>456</v>
      </c>
      <c r="D4479" s="206" t="s">
        <v>412</v>
      </c>
      <c r="E4479" s="207">
        <v>957.42</v>
      </c>
    </row>
    <row r="4480" spans="1:5">
      <c r="A4480" s="206">
        <v>7672</v>
      </c>
      <c r="B4480" s="206" t="s">
        <v>4899</v>
      </c>
      <c r="C4480" s="206" t="s">
        <v>456</v>
      </c>
      <c r="D4480" s="206" t="s">
        <v>412</v>
      </c>
      <c r="E4480" s="207">
        <v>627.22</v>
      </c>
    </row>
    <row r="4481" spans="1:5">
      <c r="A4481" s="206">
        <v>20995</v>
      </c>
      <c r="B4481" s="206" t="s">
        <v>4900</v>
      </c>
      <c r="C4481" s="206" t="s">
        <v>456</v>
      </c>
      <c r="D4481" s="206" t="s">
        <v>412</v>
      </c>
      <c r="E4481" s="208">
        <v>1258.23</v>
      </c>
    </row>
    <row r="4482" spans="1:5">
      <c r="A4482" s="206">
        <v>7690</v>
      </c>
      <c r="B4482" s="206" t="s">
        <v>4901</v>
      </c>
      <c r="C4482" s="206" t="s">
        <v>456</v>
      </c>
      <c r="D4482" s="206" t="s">
        <v>412</v>
      </c>
      <c r="E4482" s="207">
        <v>727.72</v>
      </c>
    </row>
    <row r="4483" spans="1:5">
      <c r="A4483" s="206">
        <v>20980</v>
      </c>
      <c r="B4483" s="206" t="s">
        <v>4902</v>
      </c>
      <c r="C4483" s="206" t="s">
        <v>456</v>
      </c>
      <c r="D4483" s="206" t="s">
        <v>412</v>
      </c>
      <c r="E4483" s="207">
        <v>793.87</v>
      </c>
    </row>
    <row r="4484" spans="1:5">
      <c r="A4484" s="206">
        <v>7661</v>
      </c>
      <c r="B4484" s="206" t="s">
        <v>4903</v>
      </c>
      <c r="C4484" s="206" t="s">
        <v>456</v>
      </c>
      <c r="D4484" s="206" t="s">
        <v>412</v>
      </c>
      <c r="E4484" s="207">
        <v>944.38</v>
      </c>
    </row>
    <row r="4485" spans="1:5">
      <c r="A4485" s="206">
        <v>21016</v>
      </c>
      <c r="B4485" s="206" t="s">
        <v>4904</v>
      </c>
      <c r="C4485" s="206" t="s">
        <v>456</v>
      </c>
      <c r="D4485" s="206" t="s">
        <v>412</v>
      </c>
      <c r="E4485" s="207">
        <v>158.84</v>
      </c>
    </row>
    <row r="4486" spans="1:5">
      <c r="A4486" s="206">
        <v>21008</v>
      </c>
      <c r="B4486" s="206" t="s">
        <v>4905</v>
      </c>
      <c r="C4486" s="206" t="s">
        <v>456</v>
      </c>
      <c r="D4486" s="206" t="s">
        <v>412</v>
      </c>
      <c r="E4486" s="207">
        <v>18.559999999999999</v>
      </c>
    </row>
    <row r="4487" spans="1:5">
      <c r="A4487" s="206">
        <v>21009</v>
      </c>
      <c r="B4487" s="206" t="s">
        <v>4906</v>
      </c>
      <c r="C4487" s="206" t="s">
        <v>456</v>
      </c>
      <c r="D4487" s="206" t="s">
        <v>412</v>
      </c>
      <c r="E4487" s="207">
        <v>24.16</v>
      </c>
    </row>
    <row r="4488" spans="1:5">
      <c r="A4488" s="206">
        <v>21010</v>
      </c>
      <c r="B4488" s="206" t="s">
        <v>4907</v>
      </c>
      <c r="C4488" s="206" t="s">
        <v>456</v>
      </c>
      <c r="D4488" s="206" t="s">
        <v>412</v>
      </c>
      <c r="E4488" s="207">
        <v>32.44</v>
      </c>
    </row>
    <row r="4489" spans="1:5">
      <c r="A4489" s="206">
        <v>21011</v>
      </c>
      <c r="B4489" s="206" t="s">
        <v>4908</v>
      </c>
      <c r="C4489" s="206" t="s">
        <v>456</v>
      </c>
      <c r="D4489" s="206" t="s">
        <v>412</v>
      </c>
      <c r="E4489" s="207">
        <v>47.28</v>
      </c>
    </row>
    <row r="4490" spans="1:5">
      <c r="A4490" s="206">
        <v>21012</v>
      </c>
      <c r="B4490" s="206" t="s">
        <v>4909</v>
      </c>
      <c r="C4490" s="206" t="s">
        <v>456</v>
      </c>
      <c r="D4490" s="206" t="s">
        <v>412</v>
      </c>
      <c r="E4490" s="207">
        <v>52.25</v>
      </c>
    </row>
    <row r="4491" spans="1:5">
      <c r="A4491" s="206">
        <v>21013</v>
      </c>
      <c r="B4491" s="206" t="s">
        <v>4910</v>
      </c>
      <c r="C4491" s="206" t="s">
        <v>456</v>
      </c>
      <c r="D4491" s="206" t="s">
        <v>412</v>
      </c>
      <c r="E4491" s="207">
        <v>68.180000000000007</v>
      </c>
    </row>
    <row r="4492" spans="1:5">
      <c r="A4492" s="206">
        <v>21014</v>
      </c>
      <c r="B4492" s="206" t="s">
        <v>4911</v>
      </c>
      <c r="C4492" s="206" t="s">
        <v>456</v>
      </c>
      <c r="D4492" s="206" t="s">
        <v>412</v>
      </c>
      <c r="E4492" s="207">
        <v>95.4</v>
      </c>
    </row>
    <row r="4493" spans="1:5">
      <c r="A4493" s="206">
        <v>21015</v>
      </c>
      <c r="B4493" s="206" t="s">
        <v>4912</v>
      </c>
      <c r="C4493" s="206" t="s">
        <v>456</v>
      </c>
      <c r="D4493" s="206" t="s">
        <v>412</v>
      </c>
      <c r="E4493" s="207">
        <v>109.6</v>
      </c>
    </row>
    <row r="4494" spans="1:5">
      <c r="A4494" s="206">
        <v>7697</v>
      </c>
      <c r="B4494" s="206" t="s">
        <v>4913</v>
      </c>
      <c r="C4494" s="206" t="s">
        <v>456</v>
      </c>
      <c r="D4494" s="206" t="s">
        <v>412</v>
      </c>
      <c r="E4494" s="207">
        <v>52.3</v>
      </c>
    </row>
    <row r="4495" spans="1:5">
      <c r="A4495" s="206">
        <v>7698</v>
      </c>
      <c r="B4495" s="206" t="s">
        <v>4914</v>
      </c>
      <c r="C4495" s="206" t="s">
        <v>456</v>
      </c>
      <c r="D4495" s="206" t="s">
        <v>412</v>
      </c>
      <c r="E4495" s="207">
        <v>45.02</v>
      </c>
    </row>
    <row r="4496" spans="1:5">
      <c r="A4496" s="206">
        <v>7691</v>
      </c>
      <c r="B4496" s="206" t="s">
        <v>4915</v>
      </c>
      <c r="C4496" s="206" t="s">
        <v>456</v>
      </c>
      <c r="D4496" s="206" t="s">
        <v>412</v>
      </c>
      <c r="E4496" s="207">
        <v>19.02</v>
      </c>
    </row>
    <row r="4497" spans="1:5">
      <c r="A4497" s="206">
        <v>40626</v>
      </c>
      <c r="B4497" s="206" t="s">
        <v>4916</v>
      </c>
      <c r="C4497" s="206" t="s">
        <v>456</v>
      </c>
      <c r="D4497" s="206" t="s">
        <v>412</v>
      </c>
      <c r="E4497" s="207">
        <v>35.700000000000003</v>
      </c>
    </row>
    <row r="4498" spans="1:5">
      <c r="A4498" s="206">
        <v>7701</v>
      </c>
      <c r="B4498" s="206" t="s">
        <v>4917</v>
      </c>
      <c r="C4498" s="206" t="s">
        <v>456</v>
      </c>
      <c r="D4498" s="206" t="s">
        <v>412</v>
      </c>
      <c r="E4498" s="207">
        <v>93.59</v>
      </c>
    </row>
    <row r="4499" spans="1:5">
      <c r="A4499" s="206">
        <v>7696</v>
      </c>
      <c r="B4499" s="206" t="s">
        <v>4918</v>
      </c>
      <c r="C4499" s="206" t="s">
        <v>456</v>
      </c>
      <c r="D4499" s="206" t="s">
        <v>412</v>
      </c>
      <c r="E4499" s="207">
        <v>75.42</v>
      </c>
    </row>
    <row r="4500" spans="1:5">
      <c r="A4500" s="206">
        <v>7700</v>
      </c>
      <c r="B4500" s="206" t="s">
        <v>4919</v>
      </c>
      <c r="C4500" s="206" t="s">
        <v>456</v>
      </c>
      <c r="D4500" s="206" t="s">
        <v>412</v>
      </c>
      <c r="E4500" s="207">
        <v>24.06</v>
      </c>
    </row>
    <row r="4501" spans="1:5">
      <c r="A4501" s="206">
        <v>7694</v>
      </c>
      <c r="B4501" s="206" t="s">
        <v>4920</v>
      </c>
      <c r="C4501" s="206" t="s">
        <v>456</v>
      </c>
      <c r="D4501" s="206" t="s">
        <v>412</v>
      </c>
      <c r="E4501" s="207">
        <v>125.95</v>
      </c>
    </row>
    <row r="4502" spans="1:5">
      <c r="A4502" s="206">
        <v>7693</v>
      </c>
      <c r="B4502" s="206" t="s">
        <v>4921</v>
      </c>
      <c r="C4502" s="206" t="s">
        <v>456</v>
      </c>
      <c r="D4502" s="206" t="s">
        <v>412</v>
      </c>
      <c r="E4502" s="207">
        <v>173.46</v>
      </c>
    </row>
    <row r="4503" spans="1:5">
      <c r="A4503" s="206">
        <v>7692</v>
      </c>
      <c r="B4503" s="206" t="s">
        <v>4922</v>
      </c>
      <c r="C4503" s="206" t="s">
        <v>456</v>
      </c>
      <c r="D4503" s="206" t="s">
        <v>412</v>
      </c>
      <c r="E4503" s="207">
        <v>259.7</v>
      </c>
    </row>
    <row r="4504" spans="1:5">
      <c r="A4504" s="206">
        <v>7695</v>
      </c>
      <c r="B4504" s="206" t="s">
        <v>4923</v>
      </c>
      <c r="C4504" s="206" t="s">
        <v>456</v>
      </c>
      <c r="D4504" s="206" t="s">
        <v>412</v>
      </c>
      <c r="E4504" s="207">
        <v>281.64999999999998</v>
      </c>
    </row>
    <row r="4505" spans="1:5">
      <c r="A4505" s="206">
        <v>13356</v>
      </c>
      <c r="B4505" s="206" t="s">
        <v>4924</v>
      </c>
      <c r="C4505" s="206" t="s">
        <v>456</v>
      </c>
      <c r="D4505" s="206" t="s">
        <v>412</v>
      </c>
      <c r="E4505" s="207">
        <v>20.420000000000002</v>
      </c>
    </row>
    <row r="4506" spans="1:5">
      <c r="A4506" s="206">
        <v>36365</v>
      </c>
      <c r="B4506" s="206" t="s">
        <v>4925</v>
      </c>
      <c r="C4506" s="206" t="s">
        <v>456</v>
      </c>
      <c r="D4506" s="206" t="s">
        <v>410</v>
      </c>
      <c r="E4506" s="207">
        <v>44.84</v>
      </c>
    </row>
    <row r="4507" spans="1:5">
      <c r="A4507" s="206">
        <v>41930</v>
      </c>
      <c r="B4507" s="206" t="s">
        <v>4926</v>
      </c>
      <c r="C4507" s="206" t="s">
        <v>456</v>
      </c>
      <c r="D4507" s="206" t="s">
        <v>410</v>
      </c>
      <c r="E4507" s="207">
        <v>149.35</v>
      </c>
    </row>
    <row r="4508" spans="1:5">
      <c r="A4508" s="206">
        <v>41931</v>
      </c>
      <c r="B4508" s="206" t="s">
        <v>4927</v>
      </c>
      <c r="C4508" s="206" t="s">
        <v>456</v>
      </c>
      <c r="D4508" s="206" t="s">
        <v>410</v>
      </c>
      <c r="E4508" s="207">
        <v>233.92</v>
      </c>
    </row>
    <row r="4509" spans="1:5">
      <c r="A4509" s="206">
        <v>41932</v>
      </c>
      <c r="B4509" s="206" t="s">
        <v>4928</v>
      </c>
      <c r="C4509" s="206" t="s">
        <v>456</v>
      </c>
      <c r="D4509" s="206" t="s">
        <v>410</v>
      </c>
      <c r="E4509" s="207">
        <v>360.05</v>
      </c>
    </row>
    <row r="4510" spans="1:5">
      <c r="A4510" s="206">
        <v>41933</v>
      </c>
      <c r="B4510" s="206" t="s">
        <v>4929</v>
      </c>
      <c r="C4510" s="206" t="s">
        <v>456</v>
      </c>
      <c r="D4510" s="206" t="s">
        <v>410</v>
      </c>
      <c r="E4510" s="207">
        <v>508.83</v>
      </c>
    </row>
    <row r="4511" spans="1:5">
      <c r="A4511" s="206">
        <v>41934</v>
      </c>
      <c r="B4511" s="206" t="s">
        <v>4930</v>
      </c>
      <c r="C4511" s="206" t="s">
        <v>456</v>
      </c>
      <c r="D4511" s="206" t="s">
        <v>410</v>
      </c>
      <c r="E4511" s="207">
        <v>592.6</v>
      </c>
    </row>
    <row r="4512" spans="1:5">
      <c r="A4512" s="206">
        <v>41936</v>
      </c>
      <c r="B4512" s="206" t="s">
        <v>4931</v>
      </c>
      <c r="C4512" s="206" t="s">
        <v>456</v>
      </c>
      <c r="D4512" s="206" t="s">
        <v>410</v>
      </c>
      <c r="E4512" s="207">
        <v>87.94</v>
      </c>
    </row>
    <row r="4513" spans="1:5">
      <c r="A4513" s="206">
        <v>44812</v>
      </c>
      <c r="B4513" s="206" t="s">
        <v>4932</v>
      </c>
      <c r="C4513" s="206" t="s">
        <v>456</v>
      </c>
      <c r="D4513" s="206" t="s">
        <v>410</v>
      </c>
      <c r="E4513" s="207">
        <v>525.01</v>
      </c>
    </row>
    <row r="4514" spans="1:5">
      <c r="A4514" s="206">
        <v>41785</v>
      </c>
      <c r="B4514" s="206" t="s">
        <v>4933</v>
      </c>
      <c r="C4514" s="206" t="s">
        <v>456</v>
      </c>
      <c r="D4514" s="206" t="s">
        <v>410</v>
      </c>
      <c r="E4514" s="208">
        <v>1945.66</v>
      </c>
    </row>
    <row r="4515" spans="1:5">
      <c r="A4515" s="206">
        <v>41781</v>
      </c>
      <c r="B4515" s="206" t="s">
        <v>4934</v>
      </c>
      <c r="C4515" s="206" t="s">
        <v>456</v>
      </c>
      <c r="D4515" s="206" t="s">
        <v>410</v>
      </c>
      <c r="E4515" s="207">
        <v>351.32</v>
      </c>
    </row>
    <row r="4516" spans="1:5">
      <c r="A4516" s="206">
        <v>41783</v>
      </c>
      <c r="B4516" s="206" t="s">
        <v>4935</v>
      </c>
      <c r="C4516" s="206" t="s">
        <v>456</v>
      </c>
      <c r="D4516" s="206" t="s">
        <v>410</v>
      </c>
      <c r="E4516" s="208">
        <v>1263.02</v>
      </c>
    </row>
    <row r="4517" spans="1:5">
      <c r="A4517" s="206">
        <v>41786</v>
      </c>
      <c r="B4517" s="206" t="s">
        <v>4936</v>
      </c>
      <c r="C4517" s="206" t="s">
        <v>456</v>
      </c>
      <c r="D4517" s="206" t="s">
        <v>410</v>
      </c>
      <c r="E4517" s="208">
        <v>2689.02</v>
      </c>
    </row>
    <row r="4518" spans="1:5">
      <c r="A4518" s="206">
        <v>41779</v>
      </c>
      <c r="B4518" s="206" t="s">
        <v>4937</v>
      </c>
      <c r="C4518" s="206" t="s">
        <v>456</v>
      </c>
      <c r="D4518" s="206" t="s">
        <v>410</v>
      </c>
      <c r="E4518" s="207">
        <v>138.36000000000001</v>
      </c>
    </row>
    <row r="4519" spans="1:5">
      <c r="A4519" s="206">
        <v>41780</v>
      </c>
      <c r="B4519" s="206" t="s">
        <v>4938</v>
      </c>
      <c r="C4519" s="206" t="s">
        <v>456</v>
      </c>
      <c r="D4519" s="206" t="s">
        <v>410</v>
      </c>
      <c r="E4519" s="207">
        <v>216.77</v>
      </c>
    </row>
    <row r="4520" spans="1:5">
      <c r="A4520" s="206">
        <v>41782</v>
      </c>
      <c r="B4520" s="206" t="s">
        <v>4939</v>
      </c>
      <c r="C4520" s="206" t="s">
        <v>456</v>
      </c>
      <c r="D4520" s="206" t="s">
        <v>410</v>
      </c>
      <c r="E4520" s="207">
        <v>776.51</v>
      </c>
    </row>
    <row r="4521" spans="1:5">
      <c r="A4521" s="206">
        <v>38130</v>
      </c>
      <c r="B4521" s="206" t="s">
        <v>4940</v>
      </c>
      <c r="C4521" s="206" t="s">
        <v>456</v>
      </c>
      <c r="D4521" s="206" t="s">
        <v>410</v>
      </c>
      <c r="E4521" s="207">
        <v>40.6</v>
      </c>
    </row>
    <row r="4522" spans="1:5">
      <c r="A4522" s="206">
        <v>44260</v>
      </c>
      <c r="B4522" s="206" t="s">
        <v>4941</v>
      </c>
      <c r="C4522" s="206" t="s">
        <v>456</v>
      </c>
      <c r="D4522" s="206" t="s">
        <v>410</v>
      </c>
      <c r="E4522" s="207">
        <v>384.32</v>
      </c>
    </row>
    <row r="4523" spans="1:5">
      <c r="A4523" s="206">
        <v>21123</v>
      </c>
      <c r="B4523" s="206" t="s">
        <v>4942</v>
      </c>
      <c r="C4523" s="206" t="s">
        <v>456</v>
      </c>
      <c r="D4523" s="206" t="s">
        <v>417</v>
      </c>
      <c r="E4523" s="207">
        <v>11.3</v>
      </c>
    </row>
    <row r="4524" spans="1:5">
      <c r="A4524" s="206">
        <v>21124</v>
      </c>
      <c r="B4524" s="206" t="s">
        <v>4943</v>
      </c>
      <c r="C4524" s="206" t="s">
        <v>456</v>
      </c>
      <c r="D4524" s="206" t="s">
        <v>410</v>
      </c>
      <c r="E4524" s="207">
        <v>18.05</v>
      </c>
    </row>
    <row r="4525" spans="1:5">
      <c r="A4525" s="206">
        <v>21125</v>
      </c>
      <c r="B4525" s="206" t="s">
        <v>4944</v>
      </c>
      <c r="C4525" s="206" t="s">
        <v>456</v>
      </c>
      <c r="D4525" s="206" t="s">
        <v>410</v>
      </c>
      <c r="E4525" s="207">
        <v>31.09</v>
      </c>
    </row>
    <row r="4526" spans="1:5">
      <c r="A4526" s="206">
        <v>38028</v>
      </c>
      <c r="B4526" s="206" t="s">
        <v>4945</v>
      </c>
      <c r="C4526" s="206" t="s">
        <v>456</v>
      </c>
      <c r="D4526" s="206" t="s">
        <v>410</v>
      </c>
      <c r="E4526" s="207">
        <v>54.36</v>
      </c>
    </row>
    <row r="4527" spans="1:5">
      <c r="A4527" s="206">
        <v>38029</v>
      </c>
      <c r="B4527" s="206" t="s">
        <v>4946</v>
      </c>
      <c r="C4527" s="206" t="s">
        <v>456</v>
      </c>
      <c r="D4527" s="206" t="s">
        <v>410</v>
      </c>
      <c r="E4527" s="207">
        <v>79.56</v>
      </c>
    </row>
    <row r="4528" spans="1:5">
      <c r="A4528" s="206">
        <v>38030</v>
      </c>
      <c r="B4528" s="206" t="s">
        <v>4947</v>
      </c>
      <c r="C4528" s="206" t="s">
        <v>456</v>
      </c>
      <c r="D4528" s="206" t="s">
        <v>410</v>
      </c>
      <c r="E4528" s="207">
        <v>128.66</v>
      </c>
    </row>
    <row r="4529" spans="1:5">
      <c r="A4529" s="206">
        <v>38031</v>
      </c>
      <c r="B4529" s="206" t="s">
        <v>4948</v>
      </c>
      <c r="C4529" s="206" t="s">
        <v>456</v>
      </c>
      <c r="D4529" s="206" t="s">
        <v>410</v>
      </c>
      <c r="E4529" s="207">
        <v>201.94</v>
      </c>
    </row>
    <row r="4530" spans="1:5">
      <c r="A4530" s="206">
        <v>39735</v>
      </c>
      <c r="B4530" s="206" t="s">
        <v>4949</v>
      </c>
      <c r="C4530" s="206" t="s">
        <v>456</v>
      </c>
      <c r="D4530" s="206" t="s">
        <v>410</v>
      </c>
      <c r="E4530" s="207">
        <v>75.599999999999994</v>
      </c>
    </row>
    <row r="4531" spans="1:5">
      <c r="A4531" s="206">
        <v>39734</v>
      </c>
      <c r="B4531" s="206" t="s">
        <v>4950</v>
      </c>
      <c r="C4531" s="206" t="s">
        <v>456</v>
      </c>
      <c r="D4531" s="206" t="s">
        <v>410</v>
      </c>
      <c r="E4531" s="207">
        <v>89.68</v>
      </c>
    </row>
    <row r="4532" spans="1:5">
      <c r="A4532" s="206">
        <v>39736</v>
      </c>
      <c r="B4532" s="206" t="s">
        <v>4951</v>
      </c>
      <c r="C4532" s="206" t="s">
        <v>456</v>
      </c>
      <c r="D4532" s="206" t="s">
        <v>410</v>
      </c>
      <c r="E4532" s="207">
        <v>102.35</v>
      </c>
    </row>
    <row r="4533" spans="1:5">
      <c r="A4533" s="206">
        <v>39737</v>
      </c>
      <c r="B4533" s="206" t="s">
        <v>4952</v>
      </c>
      <c r="C4533" s="206" t="s">
        <v>456</v>
      </c>
      <c r="D4533" s="206" t="s">
        <v>410</v>
      </c>
      <c r="E4533" s="207">
        <v>13.76</v>
      </c>
    </row>
    <row r="4534" spans="1:5">
      <c r="A4534" s="206">
        <v>39738</v>
      </c>
      <c r="B4534" s="206" t="s">
        <v>4953</v>
      </c>
      <c r="C4534" s="206" t="s">
        <v>456</v>
      </c>
      <c r="D4534" s="206" t="s">
        <v>410</v>
      </c>
      <c r="E4534" s="207">
        <v>4.9800000000000004</v>
      </c>
    </row>
    <row r="4535" spans="1:5">
      <c r="A4535" s="206">
        <v>39739</v>
      </c>
      <c r="B4535" s="206" t="s">
        <v>4954</v>
      </c>
      <c r="C4535" s="206" t="s">
        <v>456</v>
      </c>
      <c r="D4535" s="206" t="s">
        <v>410</v>
      </c>
      <c r="E4535" s="207">
        <v>70.78</v>
      </c>
    </row>
    <row r="4536" spans="1:5">
      <c r="A4536" s="206">
        <v>39733</v>
      </c>
      <c r="B4536" s="206" t="s">
        <v>4955</v>
      </c>
      <c r="C4536" s="206" t="s">
        <v>456</v>
      </c>
      <c r="D4536" s="206" t="s">
        <v>410</v>
      </c>
      <c r="E4536" s="207">
        <v>122.48</v>
      </c>
    </row>
    <row r="4537" spans="1:5">
      <c r="A4537" s="206">
        <v>39854</v>
      </c>
      <c r="B4537" s="206" t="s">
        <v>4956</v>
      </c>
      <c r="C4537" s="206" t="s">
        <v>456</v>
      </c>
      <c r="D4537" s="206" t="s">
        <v>410</v>
      </c>
      <c r="E4537" s="207">
        <v>124.21</v>
      </c>
    </row>
    <row r="4538" spans="1:5">
      <c r="A4538" s="206">
        <v>39740</v>
      </c>
      <c r="B4538" s="206" t="s">
        <v>4957</v>
      </c>
      <c r="C4538" s="206" t="s">
        <v>456</v>
      </c>
      <c r="D4538" s="206" t="s">
        <v>410</v>
      </c>
      <c r="E4538" s="207">
        <v>67.959999999999994</v>
      </c>
    </row>
    <row r="4539" spans="1:5">
      <c r="A4539" s="206">
        <v>39741</v>
      </c>
      <c r="B4539" s="206" t="s">
        <v>4958</v>
      </c>
      <c r="C4539" s="206" t="s">
        <v>456</v>
      </c>
      <c r="D4539" s="206" t="s">
        <v>410</v>
      </c>
      <c r="E4539" s="207">
        <v>12.52</v>
      </c>
    </row>
    <row r="4540" spans="1:5">
      <c r="A4540" s="206">
        <v>39853</v>
      </c>
      <c r="B4540" s="206" t="s">
        <v>4959</v>
      </c>
      <c r="C4540" s="206" t="s">
        <v>456</v>
      </c>
      <c r="D4540" s="206" t="s">
        <v>410</v>
      </c>
      <c r="E4540" s="207">
        <v>16.45</v>
      </c>
    </row>
    <row r="4541" spans="1:5">
      <c r="A4541" s="206">
        <v>39742</v>
      </c>
      <c r="B4541" s="206" t="s">
        <v>4960</v>
      </c>
      <c r="C4541" s="206" t="s">
        <v>456</v>
      </c>
      <c r="D4541" s="206" t="s">
        <v>410</v>
      </c>
      <c r="E4541" s="207">
        <v>54.63</v>
      </c>
    </row>
    <row r="4542" spans="1:5">
      <c r="A4542" s="206">
        <v>39749</v>
      </c>
      <c r="B4542" s="206" t="s">
        <v>4961</v>
      </c>
      <c r="C4542" s="206" t="s">
        <v>456</v>
      </c>
      <c r="D4542" s="206" t="s">
        <v>412</v>
      </c>
      <c r="E4542" s="207">
        <v>96.02</v>
      </c>
    </row>
    <row r="4543" spans="1:5">
      <c r="A4543" s="206">
        <v>39751</v>
      </c>
      <c r="B4543" s="206" t="s">
        <v>4962</v>
      </c>
      <c r="C4543" s="206" t="s">
        <v>456</v>
      </c>
      <c r="D4543" s="206" t="s">
        <v>412</v>
      </c>
      <c r="E4543" s="207">
        <v>174.48</v>
      </c>
    </row>
    <row r="4544" spans="1:5">
      <c r="A4544" s="206">
        <v>39750</v>
      </c>
      <c r="B4544" s="206" t="s">
        <v>4963</v>
      </c>
      <c r="C4544" s="206" t="s">
        <v>456</v>
      </c>
      <c r="D4544" s="206" t="s">
        <v>412</v>
      </c>
      <c r="E4544" s="207">
        <v>145.02000000000001</v>
      </c>
    </row>
    <row r="4545" spans="1:5">
      <c r="A4545" s="206">
        <v>39747</v>
      </c>
      <c r="B4545" s="206" t="s">
        <v>4964</v>
      </c>
      <c r="C4545" s="206" t="s">
        <v>456</v>
      </c>
      <c r="D4545" s="206" t="s">
        <v>412</v>
      </c>
      <c r="E4545" s="207">
        <v>46.65</v>
      </c>
    </row>
    <row r="4546" spans="1:5">
      <c r="A4546" s="206">
        <v>39753</v>
      </c>
      <c r="B4546" s="206" t="s">
        <v>4965</v>
      </c>
      <c r="C4546" s="206" t="s">
        <v>456</v>
      </c>
      <c r="D4546" s="206" t="s">
        <v>412</v>
      </c>
      <c r="E4546" s="207">
        <v>321.18</v>
      </c>
    </row>
    <row r="4547" spans="1:5">
      <c r="A4547" s="206">
        <v>39754</v>
      </c>
      <c r="B4547" s="206" t="s">
        <v>4966</v>
      </c>
      <c r="C4547" s="206" t="s">
        <v>456</v>
      </c>
      <c r="D4547" s="206" t="s">
        <v>412</v>
      </c>
      <c r="E4547" s="207">
        <v>473.18</v>
      </c>
    </row>
    <row r="4548" spans="1:5">
      <c r="A4548" s="206">
        <v>39748</v>
      </c>
      <c r="B4548" s="206" t="s">
        <v>4967</v>
      </c>
      <c r="C4548" s="206" t="s">
        <v>456</v>
      </c>
      <c r="D4548" s="206" t="s">
        <v>412</v>
      </c>
      <c r="E4548" s="207">
        <v>75.48</v>
      </c>
    </row>
    <row r="4549" spans="1:5">
      <c r="A4549" s="206">
        <v>39755</v>
      </c>
      <c r="B4549" s="206" t="s">
        <v>4968</v>
      </c>
      <c r="C4549" s="206" t="s">
        <v>456</v>
      </c>
      <c r="D4549" s="206" t="s">
        <v>412</v>
      </c>
      <c r="E4549" s="207">
        <v>717.46</v>
      </c>
    </row>
    <row r="4550" spans="1:5">
      <c r="A4550" s="206">
        <v>12742</v>
      </c>
      <c r="B4550" s="206" t="s">
        <v>4969</v>
      </c>
      <c r="C4550" s="206" t="s">
        <v>456</v>
      </c>
      <c r="D4550" s="206" t="s">
        <v>412</v>
      </c>
      <c r="E4550" s="207">
        <v>568.1</v>
      </c>
    </row>
    <row r="4551" spans="1:5">
      <c r="A4551" s="206">
        <v>12713</v>
      </c>
      <c r="B4551" s="206" t="s">
        <v>4970</v>
      </c>
      <c r="C4551" s="206" t="s">
        <v>456</v>
      </c>
      <c r="D4551" s="206" t="s">
        <v>412</v>
      </c>
      <c r="E4551" s="207">
        <v>30.13</v>
      </c>
    </row>
    <row r="4552" spans="1:5">
      <c r="A4552" s="206">
        <v>12743</v>
      </c>
      <c r="B4552" s="206" t="s">
        <v>4971</v>
      </c>
      <c r="C4552" s="206" t="s">
        <v>456</v>
      </c>
      <c r="D4552" s="206" t="s">
        <v>412</v>
      </c>
      <c r="E4552" s="207">
        <v>51.83</v>
      </c>
    </row>
    <row r="4553" spans="1:5">
      <c r="A4553" s="206">
        <v>12744</v>
      </c>
      <c r="B4553" s="206" t="s">
        <v>4972</v>
      </c>
      <c r="C4553" s="206" t="s">
        <v>456</v>
      </c>
      <c r="D4553" s="206" t="s">
        <v>412</v>
      </c>
      <c r="E4553" s="207">
        <v>65.78</v>
      </c>
    </row>
    <row r="4554" spans="1:5">
      <c r="A4554" s="206">
        <v>12745</v>
      </c>
      <c r="B4554" s="206" t="s">
        <v>4973</v>
      </c>
      <c r="C4554" s="206" t="s">
        <v>456</v>
      </c>
      <c r="D4554" s="206" t="s">
        <v>412</v>
      </c>
      <c r="E4554" s="207">
        <v>95.53</v>
      </c>
    </row>
    <row r="4555" spans="1:5">
      <c r="A4555" s="206">
        <v>12746</v>
      </c>
      <c r="B4555" s="206" t="s">
        <v>4974</v>
      </c>
      <c r="C4555" s="206" t="s">
        <v>456</v>
      </c>
      <c r="D4555" s="206" t="s">
        <v>412</v>
      </c>
      <c r="E4555" s="207">
        <v>128.99</v>
      </c>
    </row>
    <row r="4556" spans="1:5">
      <c r="A4556" s="206">
        <v>12747</v>
      </c>
      <c r="B4556" s="206" t="s">
        <v>4975</v>
      </c>
      <c r="C4556" s="206" t="s">
        <v>456</v>
      </c>
      <c r="D4556" s="206" t="s">
        <v>412</v>
      </c>
      <c r="E4556" s="207">
        <v>187.07</v>
      </c>
    </row>
    <row r="4557" spans="1:5">
      <c r="A4557" s="206">
        <v>12748</v>
      </c>
      <c r="B4557" s="206" t="s">
        <v>4976</v>
      </c>
      <c r="C4557" s="206" t="s">
        <v>456</v>
      </c>
      <c r="D4557" s="206" t="s">
        <v>412</v>
      </c>
      <c r="E4557" s="207">
        <v>263.55</v>
      </c>
    </row>
    <row r="4558" spans="1:5">
      <c r="A4558" s="206">
        <v>12749</v>
      </c>
      <c r="B4558" s="206" t="s">
        <v>4977</v>
      </c>
      <c r="C4558" s="206" t="s">
        <v>456</v>
      </c>
      <c r="D4558" s="206" t="s">
        <v>412</v>
      </c>
      <c r="E4558" s="207">
        <v>385.27</v>
      </c>
    </row>
    <row r="4559" spans="1:5">
      <c r="A4559" s="206">
        <v>39726</v>
      </c>
      <c r="B4559" s="206" t="s">
        <v>4978</v>
      </c>
      <c r="C4559" s="206" t="s">
        <v>456</v>
      </c>
      <c r="D4559" s="206" t="s">
        <v>412</v>
      </c>
      <c r="E4559" s="207">
        <v>126.54</v>
      </c>
    </row>
    <row r="4560" spans="1:5">
      <c r="A4560" s="206">
        <v>39728</v>
      </c>
      <c r="B4560" s="206" t="s">
        <v>4979</v>
      </c>
      <c r="C4560" s="206" t="s">
        <v>456</v>
      </c>
      <c r="D4560" s="206" t="s">
        <v>412</v>
      </c>
      <c r="E4560" s="207">
        <v>222.4</v>
      </c>
    </row>
    <row r="4561" spans="1:5">
      <c r="A4561" s="206">
        <v>39727</v>
      </c>
      <c r="B4561" s="206" t="s">
        <v>4980</v>
      </c>
      <c r="C4561" s="206" t="s">
        <v>456</v>
      </c>
      <c r="D4561" s="206" t="s">
        <v>412</v>
      </c>
      <c r="E4561" s="207">
        <v>183.03</v>
      </c>
    </row>
    <row r="4562" spans="1:5">
      <c r="A4562" s="206">
        <v>39724</v>
      </c>
      <c r="B4562" s="206" t="s">
        <v>4981</v>
      </c>
      <c r="C4562" s="206" t="s">
        <v>456</v>
      </c>
      <c r="D4562" s="206" t="s">
        <v>412</v>
      </c>
      <c r="E4562" s="207">
        <v>56.04</v>
      </c>
    </row>
    <row r="4563" spans="1:5">
      <c r="A4563" s="206">
        <v>39729</v>
      </c>
      <c r="B4563" s="206" t="s">
        <v>4982</v>
      </c>
      <c r="C4563" s="206" t="s">
        <v>456</v>
      </c>
      <c r="D4563" s="206" t="s">
        <v>412</v>
      </c>
      <c r="E4563" s="207">
        <v>307.99</v>
      </c>
    </row>
    <row r="4564" spans="1:5">
      <c r="A4564" s="206">
        <v>39730</v>
      </c>
      <c r="B4564" s="206" t="s">
        <v>4983</v>
      </c>
      <c r="C4564" s="206" t="s">
        <v>456</v>
      </c>
      <c r="D4564" s="206" t="s">
        <v>412</v>
      </c>
      <c r="E4564" s="207">
        <v>399.6</v>
      </c>
    </row>
    <row r="4565" spans="1:5">
      <c r="A4565" s="206">
        <v>39731</v>
      </c>
      <c r="B4565" s="206" t="s">
        <v>4984</v>
      </c>
      <c r="C4565" s="206" t="s">
        <v>456</v>
      </c>
      <c r="D4565" s="206" t="s">
        <v>412</v>
      </c>
      <c r="E4565" s="207">
        <v>591.84</v>
      </c>
    </row>
    <row r="4566" spans="1:5">
      <c r="A4566" s="206">
        <v>39725</v>
      </c>
      <c r="B4566" s="206" t="s">
        <v>4985</v>
      </c>
      <c r="C4566" s="206" t="s">
        <v>456</v>
      </c>
      <c r="D4566" s="206" t="s">
        <v>412</v>
      </c>
      <c r="E4566" s="207">
        <v>91.33</v>
      </c>
    </row>
    <row r="4567" spans="1:5">
      <c r="A4567" s="206">
        <v>39732</v>
      </c>
      <c r="B4567" s="206" t="s">
        <v>4986</v>
      </c>
      <c r="C4567" s="206" t="s">
        <v>456</v>
      </c>
      <c r="D4567" s="206" t="s">
        <v>412</v>
      </c>
      <c r="E4567" s="207">
        <v>871.16</v>
      </c>
    </row>
    <row r="4568" spans="1:5">
      <c r="A4568" s="206">
        <v>39660</v>
      </c>
      <c r="B4568" s="206" t="s">
        <v>4987</v>
      </c>
      <c r="C4568" s="206" t="s">
        <v>456</v>
      </c>
      <c r="D4568" s="206" t="s">
        <v>412</v>
      </c>
      <c r="E4568" s="207">
        <v>39.700000000000003</v>
      </c>
    </row>
    <row r="4569" spans="1:5">
      <c r="A4569" s="206">
        <v>39662</v>
      </c>
      <c r="B4569" s="206" t="s">
        <v>4988</v>
      </c>
      <c r="C4569" s="206" t="s">
        <v>456</v>
      </c>
      <c r="D4569" s="206" t="s">
        <v>412</v>
      </c>
      <c r="E4569" s="207">
        <v>19.02</v>
      </c>
    </row>
    <row r="4570" spans="1:5">
      <c r="A4570" s="206">
        <v>39661</v>
      </c>
      <c r="B4570" s="206" t="s">
        <v>4989</v>
      </c>
      <c r="C4570" s="206" t="s">
        <v>456</v>
      </c>
      <c r="D4570" s="206" t="s">
        <v>412</v>
      </c>
      <c r="E4570" s="207">
        <v>12.97</v>
      </c>
    </row>
    <row r="4571" spans="1:5">
      <c r="A4571" s="206">
        <v>39666</v>
      </c>
      <c r="B4571" s="206" t="s">
        <v>4990</v>
      </c>
      <c r="C4571" s="206" t="s">
        <v>456</v>
      </c>
      <c r="D4571" s="206" t="s">
        <v>412</v>
      </c>
      <c r="E4571" s="207">
        <v>59.72</v>
      </c>
    </row>
    <row r="4572" spans="1:5">
      <c r="A4572" s="206">
        <v>39664</v>
      </c>
      <c r="B4572" s="206" t="s">
        <v>4991</v>
      </c>
      <c r="C4572" s="206" t="s">
        <v>456</v>
      </c>
      <c r="D4572" s="206" t="s">
        <v>412</v>
      </c>
      <c r="E4572" s="207">
        <v>29.27</v>
      </c>
    </row>
    <row r="4573" spans="1:5">
      <c r="A4573" s="206">
        <v>39663</v>
      </c>
      <c r="B4573" s="206" t="s">
        <v>4992</v>
      </c>
      <c r="C4573" s="206" t="s">
        <v>456</v>
      </c>
      <c r="D4573" s="206" t="s">
        <v>412</v>
      </c>
      <c r="E4573" s="207">
        <v>23.4</v>
      </c>
    </row>
    <row r="4574" spans="1:5">
      <c r="A4574" s="206">
        <v>39665</v>
      </c>
      <c r="B4574" s="206" t="s">
        <v>4993</v>
      </c>
      <c r="C4574" s="206" t="s">
        <v>456</v>
      </c>
      <c r="D4574" s="206" t="s">
        <v>412</v>
      </c>
      <c r="E4574" s="207">
        <v>49.38</v>
      </c>
    </row>
    <row r="4575" spans="1:5">
      <c r="A4575" s="206">
        <v>39752</v>
      </c>
      <c r="B4575" s="206" t="s">
        <v>4994</v>
      </c>
      <c r="C4575" s="206" t="s">
        <v>456</v>
      </c>
      <c r="D4575" s="206" t="s">
        <v>412</v>
      </c>
      <c r="E4575" s="207">
        <v>248.27</v>
      </c>
    </row>
    <row r="4576" spans="1:5">
      <c r="A4576" s="206">
        <v>7725</v>
      </c>
      <c r="B4576" s="206" t="s">
        <v>4995</v>
      </c>
      <c r="C4576" s="206" t="s">
        <v>456</v>
      </c>
      <c r="D4576" s="206" t="s">
        <v>417</v>
      </c>
      <c r="E4576" s="207">
        <v>230</v>
      </c>
    </row>
    <row r="4577" spans="1:5">
      <c r="A4577" s="206">
        <v>7753</v>
      </c>
      <c r="B4577" s="206" t="s">
        <v>4996</v>
      </c>
      <c r="C4577" s="206" t="s">
        <v>456</v>
      </c>
      <c r="D4577" s="206" t="s">
        <v>410</v>
      </c>
      <c r="E4577" s="207">
        <v>448.4</v>
      </c>
    </row>
    <row r="4578" spans="1:5">
      <c r="A4578" s="206">
        <v>13256</v>
      </c>
      <c r="B4578" s="206" t="s">
        <v>4997</v>
      </c>
      <c r="C4578" s="206" t="s">
        <v>456</v>
      </c>
      <c r="D4578" s="206" t="s">
        <v>410</v>
      </c>
      <c r="E4578" s="207">
        <v>628.15</v>
      </c>
    </row>
    <row r="4579" spans="1:5">
      <c r="A4579" s="206">
        <v>7757</v>
      </c>
      <c r="B4579" s="206" t="s">
        <v>4998</v>
      </c>
      <c r="C4579" s="206" t="s">
        <v>456</v>
      </c>
      <c r="D4579" s="206" t="s">
        <v>410</v>
      </c>
      <c r="E4579" s="207">
        <v>669.7</v>
      </c>
    </row>
    <row r="4580" spans="1:5">
      <c r="A4580" s="206">
        <v>7758</v>
      </c>
      <c r="B4580" s="206" t="s">
        <v>4999</v>
      </c>
      <c r="C4580" s="206" t="s">
        <v>456</v>
      </c>
      <c r="D4580" s="206" t="s">
        <v>410</v>
      </c>
      <c r="E4580" s="207">
        <v>970.25</v>
      </c>
    </row>
    <row r="4581" spans="1:5">
      <c r="A4581" s="206">
        <v>7759</v>
      </c>
      <c r="B4581" s="206" t="s">
        <v>5000</v>
      </c>
      <c r="C4581" s="206" t="s">
        <v>456</v>
      </c>
      <c r="D4581" s="206" t="s">
        <v>410</v>
      </c>
      <c r="E4581" s="208">
        <v>2688.56</v>
      </c>
    </row>
    <row r="4582" spans="1:5">
      <c r="A4582" s="206">
        <v>40334</v>
      </c>
      <c r="B4582" s="206" t="s">
        <v>5001</v>
      </c>
      <c r="C4582" s="206" t="s">
        <v>456</v>
      </c>
      <c r="D4582" s="206" t="s">
        <v>410</v>
      </c>
      <c r="E4582" s="207">
        <v>105.33</v>
      </c>
    </row>
    <row r="4583" spans="1:5">
      <c r="A4583" s="206">
        <v>7745</v>
      </c>
      <c r="B4583" s="206" t="s">
        <v>5002</v>
      </c>
      <c r="C4583" s="206" t="s">
        <v>456</v>
      </c>
      <c r="D4583" s="206" t="s">
        <v>410</v>
      </c>
      <c r="E4583" s="207">
        <v>118.86</v>
      </c>
    </row>
    <row r="4584" spans="1:5">
      <c r="A4584" s="206">
        <v>7714</v>
      </c>
      <c r="B4584" s="206" t="s">
        <v>5003</v>
      </c>
      <c r="C4584" s="206" t="s">
        <v>456</v>
      </c>
      <c r="D4584" s="206" t="s">
        <v>410</v>
      </c>
      <c r="E4584" s="207">
        <v>142.05000000000001</v>
      </c>
    </row>
    <row r="4585" spans="1:5">
      <c r="A4585" s="206">
        <v>7742</v>
      </c>
      <c r="B4585" s="206" t="s">
        <v>5004</v>
      </c>
      <c r="C4585" s="206" t="s">
        <v>456</v>
      </c>
      <c r="D4585" s="206" t="s">
        <v>410</v>
      </c>
      <c r="E4585" s="207">
        <v>313.49</v>
      </c>
    </row>
    <row r="4586" spans="1:5">
      <c r="A4586" s="206">
        <v>7750</v>
      </c>
      <c r="B4586" s="206" t="s">
        <v>5005</v>
      </c>
      <c r="C4586" s="206" t="s">
        <v>456</v>
      </c>
      <c r="D4586" s="206" t="s">
        <v>410</v>
      </c>
      <c r="E4586" s="207">
        <v>382.68</v>
      </c>
    </row>
    <row r="4587" spans="1:5">
      <c r="A4587" s="206">
        <v>7756</v>
      </c>
      <c r="B4587" s="206" t="s">
        <v>5006</v>
      </c>
      <c r="C4587" s="206" t="s">
        <v>456</v>
      </c>
      <c r="D4587" s="206" t="s">
        <v>410</v>
      </c>
      <c r="E4587" s="207">
        <v>439.7</v>
      </c>
    </row>
    <row r="4588" spans="1:5">
      <c r="A4588" s="206">
        <v>7765</v>
      </c>
      <c r="B4588" s="206" t="s">
        <v>5007</v>
      </c>
      <c r="C4588" s="206" t="s">
        <v>456</v>
      </c>
      <c r="D4588" s="206" t="s">
        <v>410</v>
      </c>
      <c r="E4588" s="207">
        <v>492.85</v>
      </c>
    </row>
    <row r="4589" spans="1:5">
      <c r="A4589" s="206">
        <v>12569</v>
      </c>
      <c r="B4589" s="206" t="s">
        <v>5008</v>
      </c>
      <c r="C4589" s="206" t="s">
        <v>456</v>
      </c>
      <c r="D4589" s="206" t="s">
        <v>410</v>
      </c>
      <c r="E4589" s="207">
        <v>680.33</v>
      </c>
    </row>
    <row r="4590" spans="1:5">
      <c r="A4590" s="206">
        <v>7766</v>
      </c>
      <c r="B4590" s="206" t="s">
        <v>5009</v>
      </c>
      <c r="C4590" s="206" t="s">
        <v>456</v>
      </c>
      <c r="D4590" s="206" t="s">
        <v>410</v>
      </c>
      <c r="E4590" s="207">
        <v>722.85</v>
      </c>
    </row>
    <row r="4591" spans="1:5">
      <c r="A4591" s="206">
        <v>7767</v>
      </c>
      <c r="B4591" s="206" t="s">
        <v>5010</v>
      </c>
      <c r="C4591" s="206" t="s">
        <v>456</v>
      </c>
      <c r="D4591" s="206" t="s">
        <v>410</v>
      </c>
      <c r="E4591" s="208">
        <v>1037.8900000000001</v>
      </c>
    </row>
    <row r="4592" spans="1:5">
      <c r="A4592" s="206">
        <v>7727</v>
      </c>
      <c r="B4592" s="206" t="s">
        <v>5011</v>
      </c>
      <c r="C4592" s="206" t="s">
        <v>456</v>
      </c>
      <c r="D4592" s="206" t="s">
        <v>410</v>
      </c>
      <c r="E4592" s="208">
        <v>3015.12</v>
      </c>
    </row>
    <row r="4593" spans="1:5">
      <c r="A4593" s="206">
        <v>7760</v>
      </c>
      <c r="B4593" s="206" t="s">
        <v>5012</v>
      </c>
      <c r="C4593" s="206" t="s">
        <v>456</v>
      </c>
      <c r="D4593" s="206" t="s">
        <v>410</v>
      </c>
      <c r="E4593" s="207">
        <v>119.83</v>
      </c>
    </row>
    <row r="4594" spans="1:5">
      <c r="A4594" s="206">
        <v>7761</v>
      </c>
      <c r="B4594" s="206" t="s">
        <v>5013</v>
      </c>
      <c r="C4594" s="206" t="s">
        <v>456</v>
      </c>
      <c r="D4594" s="206" t="s">
        <v>410</v>
      </c>
      <c r="E4594" s="207">
        <v>125.63</v>
      </c>
    </row>
    <row r="4595" spans="1:5">
      <c r="A4595" s="206">
        <v>7752</v>
      </c>
      <c r="B4595" s="206" t="s">
        <v>5014</v>
      </c>
      <c r="C4595" s="206" t="s">
        <v>456</v>
      </c>
      <c r="D4595" s="206" t="s">
        <v>410</v>
      </c>
      <c r="E4595" s="207">
        <v>152.68</v>
      </c>
    </row>
    <row r="4596" spans="1:5">
      <c r="A4596" s="206">
        <v>7762</v>
      </c>
      <c r="B4596" s="206" t="s">
        <v>5015</v>
      </c>
      <c r="C4596" s="206" t="s">
        <v>456</v>
      </c>
      <c r="D4596" s="206" t="s">
        <v>410</v>
      </c>
      <c r="E4596" s="207">
        <v>199.55</v>
      </c>
    </row>
    <row r="4597" spans="1:5">
      <c r="A4597" s="206">
        <v>7722</v>
      </c>
      <c r="B4597" s="206" t="s">
        <v>5016</v>
      </c>
      <c r="C4597" s="206" t="s">
        <v>456</v>
      </c>
      <c r="D4597" s="206" t="s">
        <v>410</v>
      </c>
      <c r="E4597" s="207">
        <v>305.37</v>
      </c>
    </row>
    <row r="4598" spans="1:5">
      <c r="A4598" s="206">
        <v>7763</v>
      </c>
      <c r="B4598" s="206" t="s">
        <v>5017</v>
      </c>
      <c r="C4598" s="206" t="s">
        <v>456</v>
      </c>
      <c r="D4598" s="206" t="s">
        <v>410</v>
      </c>
      <c r="E4598" s="207">
        <v>372.05</v>
      </c>
    </row>
    <row r="4599" spans="1:5">
      <c r="A4599" s="206">
        <v>7764</v>
      </c>
      <c r="B4599" s="206" t="s">
        <v>5018</v>
      </c>
      <c r="C4599" s="206" t="s">
        <v>456</v>
      </c>
      <c r="D4599" s="206" t="s">
        <v>410</v>
      </c>
      <c r="E4599" s="207">
        <v>444.53</v>
      </c>
    </row>
    <row r="4600" spans="1:5">
      <c r="A4600" s="206">
        <v>12572</v>
      </c>
      <c r="B4600" s="206" t="s">
        <v>5019</v>
      </c>
      <c r="C4600" s="206" t="s">
        <v>456</v>
      </c>
      <c r="D4600" s="206" t="s">
        <v>410</v>
      </c>
      <c r="E4600" s="207">
        <v>628.15</v>
      </c>
    </row>
    <row r="4601" spans="1:5">
      <c r="A4601" s="206">
        <v>12573</v>
      </c>
      <c r="B4601" s="206" t="s">
        <v>5020</v>
      </c>
      <c r="C4601" s="206" t="s">
        <v>456</v>
      </c>
      <c r="D4601" s="206" t="s">
        <v>410</v>
      </c>
      <c r="E4601" s="207">
        <v>826.26</v>
      </c>
    </row>
    <row r="4602" spans="1:5">
      <c r="A4602" s="206">
        <v>12574</v>
      </c>
      <c r="B4602" s="206" t="s">
        <v>5021</v>
      </c>
      <c r="C4602" s="206" t="s">
        <v>456</v>
      </c>
      <c r="D4602" s="206" t="s">
        <v>410</v>
      </c>
      <c r="E4602" s="207">
        <v>999.05</v>
      </c>
    </row>
    <row r="4603" spans="1:5">
      <c r="A4603" s="206">
        <v>12575</v>
      </c>
      <c r="B4603" s="206" t="s">
        <v>5022</v>
      </c>
      <c r="C4603" s="206" t="s">
        <v>456</v>
      </c>
      <c r="D4603" s="206" t="s">
        <v>410</v>
      </c>
      <c r="E4603" s="208">
        <v>1517.22</v>
      </c>
    </row>
    <row r="4604" spans="1:5">
      <c r="A4604" s="206">
        <v>12576</v>
      </c>
      <c r="B4604" s="206" t="s">
        <v>5023</v>
      </c>
      <c r="C4604" s="206" t="s">
        <v>456</v>
      </c>
      <c r="D4604" s="206" t="s">
        <v>410</v>
      </c>
      <c r="E4604" s="207">
        <v>183.61</v>
      </c>
    </row>
    <row r="4605" spans="1:5">
      <c r="A4605" s="206">
        <v>12577</v>
      </c>
      <c r="B4605" s="206" t="s">
        <v>5024</v>
      </c>
      <c r="C4605" s="206" t="s">
        <v>456</v>
      </c>
      <c r="D4605" s="206" t="s">
        <v>410</v>
      </c>
      <c r="E4605" s="207">
        <v>247.39</v>
      </c>
    </row>
    <row r="4606" spans="1:5">
      <c r="A4606" s="206">
        <v>12578</v>
      </c>
      <c r="B4606" s="206" t="s">
        <v>5025</v>
      </c>
      <c r="C4606" s="206" t="s">
        <v>456</v>
      </c>
      <c r="D4606" s="206" t="s">
        <v>410</v>
      </c>
      <c r="E4606" s="207">
        <v>299.57</v>
      </c>
    </row>
    <row r="4607" spans="1:5">
      <c r="A4607" s="206">
        <v>12579</v>
      </c>
      <c r="B4607" s="206" t="s">
        <v>5026</v>
      </c>
      <c r="C4607" s="206" t="s">
        <v>456</v>
      </c>
      <c r="D4607" s="206" t="s">
        <v>410</v>
      </c>
      <c r="E4607" s="207">
        <v>516.04999999999995</v>
      </c>
    </row>
    <row r="4608" spans="1:5">
      <c r="A4608" s="206">
        <v>12580</v>
      </c>
      <c r="B4608" s="206" t="s">
        <v>5027</v>
      </c>
      <c r="C4608" s="206" t="s">
        <v>456</v>
      </c>
      <c r="D4608" s="206" t="s">
        <v>410</v>
      </c>
      <c r="E4608" s="207">
        <v>537.69000000000005</v>
      </c>
    </row>
    <row r="4609" spans="1:5">
      <c r="A4609" s="206">
        <v>12581</v>
      </c>
      <c r="B4609" s="206" t="s">
        <v>5028</v>
      </c>
      <c r="C4609" s="206" t="s">
        <v>456</v>
      </c>
      <c r="D4609" s="206" t="s">
        <v>410</v>
      </c>
      <c r="E4609" s="207">
        <v>575.96</v>
      </c>
    </row>
    <row r="4610" spans="1:5">
      <c r="A4610" s="206">
        <v>7720</v>
      </c>
      <c r="B4610" s="206" t="s">
        <v>5029</v>
      </c>
      <c r="C4610" s="206" t="s">
        <v>456</v>
      </c>
      <c r="D4610" s="206" t="s">
        <v>410</v>
      </c>
      <c r="E4610" s="207">
        <v>900.67</v>
      </c>
    </row>
    <row r="4611" spans="1:5">
      <c r="A4611" s="206">
        <v>40335</v>
      </c>
      <c r="B4611" s="206" t="s">
        <v>5030</v>
      </c>
      <c r="C4611" s="206" t="s">
        <v>456</v>
      </c>
      <c r="D4611" s="206" t="s">
        <v>410</v>
      </c>
      <c r="E4611" s="207">
        <v>188.44</v>
      </c>
    </row>
    <row r="4612" spans="1:5">
      <c r="A4612" s="206">
        <v>7740</v>
      </c>
      <c r="B4612" s="206" t="s">
        <v>5031</v>
      </c>
      <c r="C4612" s="206" t="s">
        <v>456</v>
      </c>
      <c r="D4612" s="206" t="s">
        <v>410</v>
      </c>
      <c r="E4612" s="207">
        <v>193.27</v>
      </c>
    </row>
    <row r="4613" spans="1:5">
      <c r="A4613" s="206">
        <v>7741</v>
      </c>
      <c r="B4613" s="206" t="s">
        <v>5032</v>
      </c>
      <c r="C4613" s="206" t="s">
        <v>456</v>
      </c>
      <c r="D4613" s="206" t="s">
        <v>410</v>
      </c>
      <c r="E4613" s="207">
        <v>357.56</v>
      </c>
    </row>
    <row r="4614" spans="1:5">
      <c r="A4614" s="206">
        <v>7774</v>
      </c>
      <c r="B4614" s="206" t="s">
        <v>5033</v>
      </c>
      <c r="C4614" s="206" t="s">
        <v>456</v>
      </c>
      <c r="D4614" s="206" t="s">
        <v>410</v>
      </c>
      <c r="E4614" s="207">
        <v>438.73</v>
      </c>
    </row>
    <row r="4615" spans="1:5">
      <c r="A4615" s="206">
        <v>7744</v>
      </c>
      <c r="B4615" s="206" t="s">
        <v>5034</v>
      </c>
      <c r="C4615" s="206" t="s">
        <v>456</v>
      </c>
      <c r="D4615" s="206" t="s">
        <v>410</v>
      </c>
      <c r="E4615" s="207">
        <v>573.05999999999995</v>
      </c>
    </row>
    <row r="4616" spans="1:5">
      <c r="A4616" s="206">
        <v>7773</v>
      </c>
      <c r="B4616" s="206" t="s">
        <v>5035</v>
      </c>
      <c r="C4616" s="206" t="s">
        <v>456</v>
      </c>
      <c r="D4616" s="206" t="s">
        <v>410</v>
      </c>
      <c r="E4616" s="207">
        <v>585.72</v>
      </c>
    </row>
    <row r="4617" spans="1:5">
      <c r="A4617" s="206">
        <v>7754</v>
      </c>
      <c r="B4617" s="206" t="s">
        <v>5036</v>
      </c>
      <c r="C4617" s="206" t="s">
        <v>456</v>
      </c>
      <c r="D4617" s="206" t="s">
        <v>410</v>
      </c>
      <c r="E4617" s="207">
        <v>888.1</v>
      </c>
    </row>
    <row r="4618" spans="1:5">
      <c r="A4618" s="206">
        <v>7735</v>
      </c>
      <c r="B4618" s="206" t="s">
        <v>5037</v>
      </c>
      <c r="C4618" s="206" t="s">
        <v>456</v>
      </c>
      <c r="D4618" s="206" t="s">
        <v>410</v>
      </c>
      <c r="E4618" s="208">
        <v>1150</v>
      </c>
    </row>
    <row r="4619" spans="1:5">
      <c r="A4619" s="206">
        <v>7755</v>
      </c>
      <c r="B4619" s="206" t="s">
        <v>5038</v>
      </c>
      <c r="C4619" s="206" t="s">
        <v>456</v>
      </c>
      <c r="D4619" s="206" t="s">
        <v>410</v>
      </c>
      <c r="E4619" s="207">
        <v>228.06</v>
      </c>
    </row>
    <row r="4620" spans="1:5">
      <c r="A4620" s="206">
        <v>7776</v>
      </c>
      <c r="B4620" s="206" t="s">
        <v>5039</v>
      </c>
      <c r="C4620" s="206" t="s">
        <v>456</v>
      </c>
      <c r="D4620" s="206" t="s">
        <v>410</v>
      </c>
      <c r="E4620" s="207">
        <v>475.46</v>
      </c>
    </row>
    <row r="4621" spans="1:5">
      <c r="A4621" s="206">
        <v>7743</v>
      </c>
      <c r="B4621" s="206" t="s">
        <v>5040</v>
      </c>
      <c r="C4621" s="206" t="s">
        <v>456</v>
      </c>
      <c r="D4621" s="206" t="s">
        <v>410</v>
      </c>
      <c r="E4621" s="207">
        <v>503.48</v>
      </c>
    </row>
    <row r="4622" spans="1:5">
      <c r="A4622" s="206">
        <v>7733</v>
      </c>
      <c r="B4622" s="206" t="s">
        <v>5041</v>
      </c>
      <c r="C4622" s="206" t="s">
        <v>456</v>
      </c>
      <c r="D4622" s="206" t="s">
        <v>410</v>
      </c>
      <c r="E4622" s="207">
        <v>657.14</v>
      </c>
    </row>
    <row r="4623" spans="1:5">
      <c r="A4623" s="206">
        <v>7775</v>
      </c>
      <c r="B4623" s="206" t="s">
        <v>5042</v>
      </c>
      <c r="C4623" s="206" t="s">
        <v>456</v>
      </c>
      <c r="D4623" s="206" t="s">
        <v>410</v>
      </c>
      <c r="E4623" s="207">
        <v>719.95</v>
      </c>
    </row>
    <row r="4624" spans="1:5">
      <c r="A4624" s="206">
        <v>7734</v>
      </c>
      <c r="B4624" s="206" t="s">
        <v>5043</v>
      </c>
      <c r="C4624" s="206" t="s">
        <v>456</v>
      </c>
      <c r="D4624" s="206" t="s">
        <v>410</v>
      </c>
      <c r="E4624" s="208">
        <v>1019.53</v>
      </c>
    </row>
    <row r="4625" spans="1:5">
      <c r="A4625" s="206">
        <v>37449</v>
      </c>
      <c r="B4625" s="206" t="s">
        <v>5044</v>
      </c>
      <c r="C4625" s="206" t="s">
        <v>456</v>
      </c>
      <c r="D4625" s="206" t="s">
        <v>412</v>
      </c>
      <c r="E4625" s="207">
        <v>35.67</v>
      </c>
    </row>
    <row r="4626" spans="1:5">
      <c r="A4626" s="206">
        <v>37450</v>
      </c>
      <c r="B4626" s="206" t="s">
        <v>5045</v>
      </c>
      <c r="C4626" s="206" t="s">
        <v>456</v>
      </c>
      <c r="D4626" s="206" t="s">
        <v>412</v>
      </c>
      <c r="E4626" s="207">
        <v>49.94</v>
      </c>
    </row>
    <row r="4627" spans="1:5">
      <c r="A4627" s="206">
        <v>37451</v>
      </c>
      <c r="B4627" s="206" t="s">
        <v>5046</v>
      </c>
      <c r="C4627" s="206" t="s">
        <v>456</v>
      </c>
      <c r="D4627" s="206" t="s">
        <v>412</v>
      </c>
      <c r="E4627" s="207">
        <v>69.72</v>
      </c>
    </row>
    <row r="4628" spans="1:5">
      <c r="A4628" s="206">
        <v>37452</v>
      </c>
      <c r="B4628" s="206" t="s">
        <v>5047</v>
      </c>
      <c r="C4628" s="206" t="s">
        <v>456</v>
      </c>
      <c r="D4628" s="206" t="s">
        <v>412</v>
      </c>
      <c r="E4628" s="207">
        <v>101.35</v>
      </c>
    </row>
    <row r="4629" spans="1:5">
      <c r="A4629" s="206">
        <v>37453</v>
      </c>
      <c r="B4629" s="206" t="s">
        <v>5048</v>
      </c>
      <c r="C4629" s="206" t="s">
        <v>456</v>
      </c>
      <c r="D4629" s="206" t="s">
        <v>412</v>
      </c>
      <c r="E4629" s="207">
        <v>116.71</v>
      </c>
    </row>
    <row r="4630" spans="1:5">
      <c r="A4630" s="206">
        <v>7778</v>
      </c>
      <c r="B4630" s="206" t="s">
        <v>5049</v>
      </c>
      <c r="C4630" s="206" t="s">
        <v>456</v>
      </c>
      <c r="D4630" s="206" t="s">
        <v>412</v>
      </c>
      <c r="E4630" s="207">
        <v>43.78</v>
      </c>
    </row>
    <row r="4631" spans="1:5">
      <c r="A4631" s="206">
        <v>7796</v>
      </c>
      <c r="B4631" s="206" t="s">
        <v>5050</v>
      </c>
      <c r="C4631" s="206" t="s">
        <v>456</v>
      </c>
      <c r="D4631" s="206" t="s">
        <v>412</v>
      </c>
      <c r="E4631" s="207">
        <v>60</v>
      </c>
    </row>
    <row r="4632" spans="1:5">
      <c r="A4632" s="206">
        <v>7781</v>
      </c>
      <c r="B4632" s="206" t="s">
        <v>5051</v>
      </c>
      <c r="C4632" s="206" t="s">
        <v>456</v>
      </c>
      <c r="D4632" s="206" t="s">
        <v>412</v>
      </c>
      <c r="E4632" s="207">
        <v>70.900000000000006</v>
      </c>
    </row>
    <row r="4633" spans="1:5">
      <c r="A4633" s="206">
        <v>7795</v>
      </c>
      <c r="B4633" s="206" t="s">
        <v>5052</v>
      </c>
      <c r="C4633" s="206" t="s">
        <v>456</v>
      </c>
      <c r="D4633" s="206" t="s">
        <v>412</v>
      </c>
      <c r="E4633" s="207">
        <v>105.52</v>
      </c>
    </row>
    <row r="4634" spans="1:5">
      <c r="A4634" s="206">
        <v>7791</v>
      </c>
      <c r="B4634" s="206" t="s">
        <v>5053</v>
      </c>
      <c r="C4634" s="206" t="s">
        <v>456</v>
      </c>
      <c r="D4634" s="206" t="s">
        <v>412</v>
      </c>
      <c r="E4634" s="207">
        <v>126.32</v>
      </c>
    </row>
    <row r="4635" spans="1:5">
      <c r="A4635" s="206">
        <v>7783</v>
      </c>
      <c r="B4635" s="206" t="s">
        <v>5054</v>
      </c>
      <c r="C4635" s="206" t="s">
        <v>456</v>
      </c>
      <c r="D4635" s="206" t="s">
        <v>412</v>
      </c>
      <c r="E4635" s="207">
        <v>44.76</v>
      </c>
    </row>
    <row r="4636" spans="1:5">
      <c r="A4636" s="206">
        <v>7790</v>
      </c>
      <c r="B4636" s="206" t="s">
        <v>5055</v>
      </c>
      <c r="C4636" s="206" t="s">
        <v>456</v>
      </c>
      <c r="D4636" s="206" t="s">
        <v>412</v>
      </c>
      <c r="E4636" s="207">
        <v>70.540000000000006</v>
      </c>
    </row>
    <row r="4637" spans="1:5">
      <c r="A4637" s="206">
        <v>7785</v>
      </c>
      <c r="B4637" s="206" t="s">
        <v>5056</v>
      </c>
      <c r="C4637" s="206" t="s">
        <v>456</v>
      </c>
      <c r="D4637" s="206" t="s">
        <v>412</v>
      </c>
      <c r="E4637" s="207">
        <v>77.83</v>
      </c>
    </row>
    <row r="4638" spans="1:5">
      <c r="A4638" s="206">
        <v>7792</v>
      </c>
      <c r="B4638" s="206" t="s">
        <v>5057</v>
      </c>
      <c r="C4638" s="206" t="s">
        <v>456</v>
      </c>
      <c r="D4638" s="206" t="s">
        <v>412</v>
      </c>
      <c r="E4638" s="207">
        <v>110.39</v>
      </c>
    </row>
    <row r="4639" spans="1:5">
      <c r="A4639" s="206">
        <v>7793</v>
      </c>
      <c r="B4639" s="206" t="s">
        <v>5058</v>
      </c>
      <c r="C4639" s="206" t="s">
        <v>456</v>
      </c>
      <c r="D4639" s="206" t="s">
        <v>412</v>
      </c>
      <c r="E4639" s="207">
        <v>130.37</v>
      </c>
    </row>
    <row r="4640" spans="1:5">
      <c r="A4640" s="206">
        <v>13159</v>
      </c>
      <c r="B4640" s="206" t="s">
        <v>5059</v>
      </c>
      <c r="C4640" s="206" t="s">
        <v>456</v>
      </c>
      <c r="D4640" s="206" t="s">
        <v>412</v>
      </c>
      <c r="E4640" s="207">
        <v>113.51</v>
      </c>
    </row>
    <row r="4641" spans="1:5">
      <c r="A4641" s="206">
        <v>13168</v>
      </c>
      <c r="B4641" s="206" t="s">
        <v>5060</v>
      </c>
      <c r="C4641" s="206" t="s">
        <v>456</v>
      </c>
      <c r="D4641" s="206" t="s">
        <v>412</v>
      </c>
      <c r="E4641" s="207">
        <v>137.83000000000001</v>
      </c>
    </row>
    <row r="4642" spans="1:5">
      <c r="A4642" s="206">
        <v>13173</v>
      </c>
      <c r="B4642" s="206" t="s">
        <v>5061</v>
      </c>
      <c r="C4642" s="206" t="s">
        <v>456</v>
      </c>
      <c r="D4642" s="206" t="s">
        <v>412</v>
      </c>
      <c r="E4642" s="207">
        <v>186.48</v>
      </c>
    </row>
    <row r="4643" spans="1:5">
      <c r="A4643" s="206">
        <v>12583</v>
      </c>
      <c r="B4643" s="206" t="s">
        <v>5062</v>
      </c>
      <c r="C4643" s="206" t="s">
        <v>456</v>
      </c>
      <c r="D4643" s="206" t="s">
        <v>412</v>
      </c>
      <c r="E4643" s="207">
        <v>37.29</v>
      </c>
    </row>
    <row r="4644" spans="1:5">
      <c r="A4644" s="206">
        <v>12584</v>
      </c>
      <c r="B4644" s="206" t="s">
        <v>5063</v>
      </c>
      <c r="C4644" s="206" t="s">
        <v>456</v>
      </c>
      <c r="D4644" s="206" t="s">
        <v>412</v>
      </c>
      <c r="E4644" s="207">
        <v>48.64</v>
      </c>
    </row>
    <row r="4645" spans="1:5">
      <c r="A4645" s="206">
        <v>12613</v>
      </c>
      <c r="B4645" s="206" t="s">
        <v>5064</v>
      </c>
      <c r="C4645" s="206" t="s">
        <v>409</v>
      </c>
      <c r="D4645" s="206" t="s">
        <v>410</v>
      </c>
      <c r="E4645" s="207">
        <v>18.850000000000001</v>
      </c>
    </row>
    <row r="4646" spans="1:5">
      <c r="A4646" s="206">
        <v>1031</v>
      </c>
      <c r="B4646" s="206" t="s">
        <v>5065</v>
      </c>
      <c r="C4646" s="206" t="s">
        <v>409</v>
      </c>
      <c r="D4646" s="206" t="s">
        <v>410</v>
      </c>
      <c r="E4646" s="207">
        <v>14.69</v>
      </c>
    </row>
    <row r="4647" spans="1:5">
      <c r="A4647" s="206">
        <v>39707</v>
      </c>
      <c r="B4647" s="206" t="s">
        <v>5066</v>
      </c>
      <c r="C4647" s="206" t="s">
        <v>456</v>
      </c>
      <c r="D4647" s="206" t="s">
        <v>410</v>
      </c>
      <c r="E4647" s="207">
        <v>6.04</v>
      </c>
    </row>
    <row r="4648" spans="1:5">
      <c r="A4648" s="206">
        <v>39708</v>
      </c>
      <c r="B4648" s="206" t="s">
        <v>5067</v>
      </c>
      <c r="C4648" s="206" t="s">
        <v>456</v>
      </c>
      <c r="D4648" s="206" t="s">
        <v>410</v>
      </c>
      <c r="E4648" s="207">
        <v>5.85</v>
      </c>
    </row>
    <row r="4649" spans="1:5">
      <c r="A4649" s="206">
        <v>39710</v>
      </c>
      <c r="B4649" s="206" t="s">
        <v>5068</v>
      </c>
      <c r="C4649" s="206" t="s">
        <v>456</v>
      </c>
      <c r="D4649" s="206" t="s">
        <v>410</v>
      </c>
      <c r="E4649" s="207">
        <v>4.12</v>
      </c>
    </row>
    <row r="4650" spans="1:5">
      <c r="A4650" s="206">
        <v>39709</v>
      </c>
      <c r="B4650" s="206" t="s">
        <v>5069</v>
      </c>
      <c r="C4650" s="206" t="s">
        <v>456</v>
      </c>
      <c r="D4650" s="206" t="s">
        <v>410</v>
      </c>
      <c r="E4650" s="207">
        <v>5.71</v>
      </c>
    </row>
    <row r="4651" spans="1:5">
      <c r="A4651" s="206">
        <v>39711</v>
      </c>
      <c r="B4651" s="206" t="s">
        <v>5070</v>
      </c>
      <c r="C4651" s="206" t="s">
        <v>456</v>
      </c>
      <c r="D4651" s="206" t="s">
        <v>410</v>
      </c>
      <c r="E4651" s="207">
        <v>6.42</v>
      </c>
    </row>
    <row r="4652" spans="1:5">
      <c r="A4652" s="206">
        <v>39712</v>
      </c>
      <c r="B4652" s="206" t="s">
        <v>5071</v>
      </c>
      <c r="C4652" s="206" t="s">
        <v>456</v>
      </c>
      <c r="D4652" s="206" t="s">
        <v>417</v>
      </c>
      <c r="E4652" s="207">
        <v>2.25</v>
      </c>
    </row>
    <row r="4653" spans="1:5">
      <c r="A4653" s="206">
        <v>39713</v>
      </c>
      <c r="B4653" s="206" t="s">
        <v>5072</v>
      </c>
      <c r="C4653" s="206" t="s">
        <v>456</v>
      </c>
      <c r="D4653" s="206" t="s">
        <v>410</v>
      </c>
      <c r="E4653" s="207">
        <v>1.78</v>
      </c>
    </row>
    <row r="4654" spans="1:5">
      <c r="A4654" s="206">
        <v>39714</v>
      </c>
      <c r="B4654" s="206" t="s">
        <v>5073</v>
      </c>
      <c r="C4654" s="206" t="s">
        <v>456</v>
      </c>
      <c r="D4654" s="206" t="s">
        <v>410</v>
      </c>
      <c r="E4654" s="207">
        <v>4.07</v>
      </c>
    </row>
    <row r="4655" spans="1:5">
      <c r="A4655" s="206">
        <v>39715</v>
      </c>
      <c r="B4655" s="206" t="s">
        <v>5074</v>
      </c>
      <c r="C4655" s="206" t="s">
        <v>456</v>
      </c>
      <c r="D4655" s="206" t="s">
        <v>410</v>
      </c>
      <c r="E4655" s="207">
        <v>2.9</v>
      </c>
    </row>
    <row r="4656" spans="1:5">
      <c r="A4656" s="206">
        <v>39716</v>
      </c>
      <c r="B4656" s="206" t="s">
        <v>5075</v>
      </c>
      <c r="C4656" s="206" t="s">
        <v>456</v>
      </c>
      <c r="D4656" s="206" t="s">
        <v>410</v>
      </c>
      <c r="E4656" s="207">
        <v>2.2000000000000002</v>
      </c>
    </row>
    <row r="4657" spans="1:5">
      <c r="A4657" s="206">
        <v>39718</v>
      </c>
      <c r="B4657" s="206" t="s">
        <v>5076</v>
      </c>
      <c r="C4657" s="206" t="s">
        <v>456</v>
      </c>
      <c r="D4657" s="206" t="s">
        <v>410</v>
      </c>
      <c r="E4657" s="207">
        <v>3.75</v>
      </c>
    </row>
    <row r="4658" spans="1:5">
      <c r="A4658" s="206">
        <v>9813</v>
      </c>
      <c r="B4658" s="206" t="s">
        <v>5077</v>
      </c>
      <c r="C4658" s="206" t="s">
        <v>456</v>
      </c>
      <c r="D4658" s="206" t="s">
        <v>412</v>
      </c>
      <c r="E4658" s="207">
        <v>5.45</v>
      </c>
    </row>
    <row r="4659" spans="1:5">
      <c r="A4659" s="206">
        <v>9815</v>
      </c>
      <c r="B4659" s="206" t="s">
        <v>5078</v>
      </c>
      <c r="C4659" s="206" t="s">
        <v>456</v>
      </c>
      <c r="D4659" s="206" t="s">
        <v>412</v>
      </c>
      <c r="E4659" s="207">
        <v>10.76</v>
      </c>
    </row>
    <row r="4660" spans="1:5">
      <c r="A4660" s="206">
        <v>44543</v>
      </c>
      <c r="B4660" s="206" t="s">
        <v>5079</v>
      </c>
      <c r="C4660" s="206" t="s">
        <v>456</v>
      </c>
      <c r="D4660" s="206" t="s">
        <v>412</v>
      </c>
      <c r="E4660" s="208">
        <v>5355.53</v>
      </c>
    </row>
    <row r="4661" spans="1:5">
      <c r="A4661" s="206">
        <v>44526</v>
      </c>
      <c r="B4661" s="206" t="s">
        <v>5080</v>
      </c>
      <c r="C4661" s="206" t="s">
        <v>456</v>
      </c>
      <c r="D4661" s="206" t="s">
        <v>412</v>
      </c>
      <c r="E4661" s="207">
        <v>131.26</v>
      </c>
    </row>
    <row r="4662" spans="1:5">
      <c r="A4662" s="206">
        <v>44518</v>
      </c>
      <c r="B4662" s="206" t="s">
        <v>5081</v>
      </c>
      <c r="C4662" s="206" t="s">
        <v>456</v>
      </c>
      <c r="D4662" s="206" t="s">
        <v>412</v>
      </c>
      <c r="E4662" s="208">
        <v>3942.79</v>
      </c>
    </row>
    <row r="4663" spans="1:5">
      <c r="A4663" s="206">
        <v>44544</v>
      </c>
      <c r="B4663" s="206" t="s">
        <v>5082</v>
      </c>
      <c r="C4663" s="206" t="s">
        <v>456</v>
      </c>
      <c r="D4663" s="206" t="s">
        <v>412</v>
      </c>
      <c r="E4663" s="208">
        <v>1916.82</v>
      </c>
    </row>
    <row r="4664" spans="1:5">
      <c r="A4664" s="206">
        <v>44545</v>
      </c>
      <c r="B4664" s="206" t="s">
        <v>5083</v>
      </c>
      <c r="C4664" s="206" t="s">
        <v>456</v>
      </c>
      <c r="D4664" s="206" t="s">
        <v>412</v>
      </c>
      <c r="E4664" s="207">
        <v>281.74</v>
      </c>
    </row>
    <row r="4665" spans="1:5">
      <c r="A4665" s="206">
        <v>44546</v>
      </c>
      <c r="B4665" s="206" t="s">
        <v>5084</v>
      </c>
      <c r="C4665" s="206" t="s">
        <v>456</v>
      </c>
      <c r="D4665" s="206" t="s">
        <v>412</v>
      </c>
      <c r="E4665" s="208">
        <v>1258.28</v>
      </c>
    </row>
    <row r="4666" spans="1:5">
      <c r="A4666" s="206">
        <v>44525</v>
      </c>
      <c r="B4666" s="206" t="s">
        <v>5085</v>
      </c>
      <c r="C4666" s="206" t="s">
        <v>456</v>
      </c>
      <c r="D4666" s="206" t="s">
        <v>412</v>
      </c>
      <c r="E4666" s="208">
        <v>4857.43</v>
      </c>
    </row>
    <row r="4667" spans="1:5">
      <c r="A4667" s="206">
        <v>44547</v>
      </c>
      <c r="B4667" s="206" t="s">
        <v>5086</v>
      </c>
      <c r="C4667" s="206" t="s">
        <v>456</v>
      </c>
      <c r="D4667" s="206" t="s">
        <v>412</v>
      </c>
      <c r="E4667" s="207">
        <v>439.2</v>
      </c>
    </row>
    <row r="4668" spans="1:5">
      <c r="A4668" s="206">
        <v>44519</v>
      </c>
      <c r="B4668" s="206" t="s">
        <v>5087</v>
      </c>
      <c r="C4668" s="206" t="s">
        <v>456</v>
      </c>
      <c r="D4668" s="206" t="s">
        <v>412</v>
      </c>
      <c r="E4668" s="208">
        <v>1076.1600000000001</v>
      </c>
    </row>
    <row r="4669" spans="1:5">
      <c r="A4669" s="206">
        <v>44520</v>
      </c>
      <c r="B4669" s="206" t="s">
        <v>5088</v>
      </c>
      <c r="C4669" s="206" t="s">
        <v>456</v>
      </c>
      <c r="D4669" s="206" t="s">
        <v>412</v>
      </c>
      <c r="E4669" s="208">
        <v>1733.31</v>
      </c>
    </row>
    <row r="4670" spans="1:5">
      <c r="A4670" s="206">
        <v>44521</v>
      </c>
      <c r="B4670" s="206" t="s">
        <v>5089</v>
      </c>
      <c r="C4670" s="206" t="s">
        <v>456</v>
      </c>
      <c r="D4670" s="206" t="s">
        <v>412</v>
      </c>
      <c r="E4670" s="207">
        <v>27.96</v>
      </c>
    </row>
    <row r="4671" spans="1:5">
      <c r="A4671" s="206">
        <v>44522</v>
      </c>
      <c r="B4671" s="206" t="s">
        <v>5090</v>
      </c>
      <c r="C4671" s="206" t="s">
        <v>456</v>
      </c>
      <c r="D4671" s="206" t="s">
        <v>412</v>
      </c>
      <c r="E4671" s="208">
        <v>3043.05</v>
      </c>
    </row>
    <row r="4672" spans="1:5">
      <c r="A4672" s="206">
        <v>44523</v>
      </c>
      <c r="B4672" s="206" t="s">
        <v>5091</v>
      </c>
      <c r="C4672" s="206" t="s">
        <v>456</v>
      </c>
      <c r="D4672" s="206" t="s">
        <v>412</v>
      </c>
      <c r="E4672" s="208">
        <v>4525.87</v>
      </c>
    </row>
    <row r="4673" spans="1:5">
      <c r="A4673" s="206">
        <v>44527</v>
      </c>
      <c r="B4673" s="206" t="s">
        <v>5092</v>
      </c>
      <c r="C4673" s="206" t="s">
        <v>456</v>
      </c>
      <c r="D4673" s="206" t="s">
        <v>412</v>
      </c>
      <c r="E4673" s="208">
        <v>2269.61</v>
      </c>
    </row>
    <row r="4674" spans="1:5">
      <c r="A4674" s="206">
        <v>44524</v>
      </c>
      <c r="B4674" s="206" t="s">
        <v>5093</v>
      </c>
      <c r="C4674" s="206" t="s">
        <v>456</v>
      </c>
      <c r="D4674" s="206" t="s">
        <v>412</v>
      </c>
      <c r="E4674" s="207">
        <v>62.53</v>
      </c>
    </row>
    <row r="4675" spans="1:5">
      <c r="A4675" s="206">
        <v>44542</v>
      </c>
      <c r="B4675" s="206" t="s">
        <v>5094</v>
      </c>
      <c r="C4675" s="206" t="s">
        <v>456</v>
      </c>
      <c r="D4675" s="206" t="s">
        <v>412</v>
      </c>
      <c r="E4675" s="208">
        <v>2961.08</v>
      </c>
    </row>
    <row r="4676" spans="1:5">
      <c r="A4676" s="206">
        <v>9877</v>
      </c>
      <c r="B4676" s="206" t="s">
        <v>5095</v>
      </c>
      <c r="C4676" s="206" t="s">
        <v>456</v>
      </c>
      <c r="D4676" s="206" t="s">
        <v>410</v>
      </c>
      <c r="E4676" s="207">
        <v>138.16</v>
      </c>
    </row>
    <row r="4677" spans="1:5">
      <c r="A4677" s="206">
        <v>9878</v>
      </c>
      <c r="B4677" s="206" t="s">
        <v>5096</v>
      </c>
      <c r="C4677" s="206" t="s">
        <v>456</v>
      </c>
      <c r="D4677" s="206" t="s">
        <v>410</v>
      </c>
      <c r="E4677" s="207">
        <v>170.08</v>
      </c>
    </row>
    <row r="4678" spans="1:5">
      <c r="A4678" s="206">
        <v>41986</v>
      </c>
      <c r="B4678" s="206" t="s">
        <v>5097</v>
      </c>
      <c r="C4678" s="206" t="s">
        <v>456</v>
      </c>
      <c r="D4678" s="206" t="s">
        <v>412</v>
      </c>
      <c r="E4678" s="208">
        <v>3742.96</v>
      </c>
    </row>
    <row r="4679" spans="1:5">
      <c r="A4679" s="206">
        <v>43422</v>
      </c>
      <c r="B4679" s="206" t="s">
        <v>5098</v>
      </c>
      <c r="C4679" s="206" t="s">
        <v>456</v>
      </c>
      <c r="D4679" s="206" t="s">
        <v>412</v>
      </c>
      <c r="E4679" s="208">
        <v>4590.37</v>
      </c>
    </row>
    <row r="4680" spans="1:5">
      <c r="A4680" s="206">
        <v>41987</v>
      </c>
      <c r="B4680" s="206" t="s">
        <v>5099</v>
      </c>
      <c r="C4680" s="206" t="s">
        <v>456</v>
      </c>
      <c r="D4680" s="206" t="s">
        <v>412</v>
      </c>
      <c r="E4680" s="208">
        <v>5320.62</v>
      </c>
    </row>
    <row r="4681" spans="1:5">
      <c r="A4681" s="206">
        <v>41988</v>
      </c>
      <c r="B4681" s="206" t="s">
        <v>5100</v>
      </c>
      <c r="C4681" s="206" t="s">
        <v>456</v>
      </c>
      <c r="D4681" s="206" t="s">
        <v>412</v>
      </c>
      <c r="E4681" s="208">
        <v>7027.78</v>
      </c>
    </row>
    <row r="4682" spans="1:5">
      <c r="A4682" s="206">
        <v>41697</v>
      </c>
      <c r="B4682" s="206" t="s">
        <v>5101</v>
      </c>
      <c r="C4682" s="206" t="s">
        <v>456</v>
      </c>
      <c r="D4682" s="206" t="s">
        <v>412</v>
      </c>
      <c r="E4682" s="208">
        <v>1245.6500000000001</v>
      </c>
    </row>
    <row r="4683" spans="1:5">
      <c r="A4683" s="206">
        <v>41985</v>
      </c>
      <c r="B4683" s="206" t="s">
        <v>5102</v>
      </c>
      <c r="C4683" s="206" t="s">
        <v>456</v>
      </c>
      <c r="D4683" s="206" t="s">
        <v>412</v>
      </c>
      <c r="E4683" s="208">
        <v>1734.86</v>
      </c>
    </row>
    <row r="4684" spans="1:5">
      <c r="A4684" s="206">
        <v>41699</v>
      </c>
      <c r="B4684" s="206" t="s">
        <v>5103</v>
      </c>
      <c r="C4684" s="206" t="s">
        <v>456</v>
      </c>
      <c r="D4684" s="206" t="s">
        <v>412</v>
      </c>
      <c r="E4684" s="208">
        <v>2470.35</v>
      </c>
    </row>
    <row r="4685" spans="1:5">
      <c r="A4685" s="206">
        <v>38053</v>
      </c>
      <c r="B4685" s="206" t="s">
        <v>5104</v>
      </c>
      <c r="C4685" s="206" t="s">
        <v>456</v>
      </c>
      <c r="D4685" s="206" t="s">
        <v>412</v>
      </c>
      <c r="E4685" s="207">
        <v>24.47</v>
      </c>
    </row>
    <row r="4686" spans="1:5">
      <c r="A4686" s="206">
        <v>38054</v>
      </c>
      <c r="B4686" s="206" t="s">
        <v>5105</v>
      </c>
      <c r="C4686" s="206" t="s">
        <v>456</v>
      </c>
      <c r="D4686" s="206" t="s">
        <v>412</v>
      </c>
      <c r="E4686" s="207">
        <v>42.07</v>
      </c>
    </row>
    <row r="4687" spans="1:5">
      <c r="A4687" s="206">
        <v>38052</v>
      </c>
      <c r="B4687" s="206" t="s">
        <v>5106</v>
      </c>
      <c r="C4687" s="206" t="s">
        <v>456</v>
      </c>
      <c r="D4687" s="206" t="s">
        <v>412</v>
      </c>
      <c r="E4687" s="207">
        <v>11.85</v>
      </c>
    </row>
    <row r="4688" spans="1:5">
      <c r="A4688" s="206">
        <v>38051</v>
      </c>
      <c r="B4688" s="206" t="s">
        <v>5107</v>
      </c>
      <c r="C4688" s="206" t="s">
        <v>456</v>
      </c>
      <c r="D4688" s="206" t="s">
        <v>412</v>
      </c>
      <c r="E4688" s="207">
        <v>7.39</v>
      </c>
    </row>
    <row r="4689" spans="1:5">
      <c r="A4689" s="206">
        <v>38787</v>
      </c>
      <c r="B4689" s="206" t="s">
        <v>5108</v>
      </c>
      <c r="C4689" s="206" t="s">
        <v>456</v>
      </c>
      <c r="D4689" s="206" t="s">
        <v>412</v>
      </c>
      <c r="E4689" s="207">
        <v>5.4</v>
      </c>
    </row>
    <row r="4690" spans="1:5">
      <c r="A4690" s="206">
        <v>38825</v>
      </c>
      <c r="B4690" s="206" t="s">
        <v>5109</v>
      </c>
      <c r="C4690" s="206" t="s">
        <v>456</v>
      </c>
      <c r="D4690" s="206" t="s">
        <v>412</v>
      </c>
      <c r="E4690" s="207">
        <v>6.98</v>
      </c>
    </row>
    <row r="4691" spans="1:5">
      <c r="A4691" s="206">
        <v>38826</v>
      </c>
      <c r="B4691" s="206" t="s">
        <v>5110</v>
      </c>
      <c r="C4691" s="206" t="s">
        <v>456</v>
      </c>
      <c r="D4691" s="206" t="s">
        <v>412</v>
      </c>
      <c r="E4691" s="207">
        <v>9.93</v>
      </c>
    </row>
    <row r="4692" spans="1:5">
      <c r="A4692" s="206">
        <v>38827</v>
      </c>
      <c r="B4692" s="206" t="s">
        <v>5111</v>
      </c>
      <c r="C4692" s="206" t="s">
        <v>456</v>
      </c>
      <c r="D4692" s="206" t="s">
        <v>412</v>
      </c>
      <c r="E4692" s="207">
        <v>16.23</v>
      </c>
    </row>
    <row r="4693" spans="1:5">
      <c r="A4693" s="206">
        <v>38830</v>
      </c>
      <c r="B4693" s="206" t="s">
        <v>5112</v>
      </c>
      <c r="C4693" s="206" t="s">
        <v>456</v>
      </c>
      <c r="D4693" s="206" t="s">
        <v>412</v>
      </c>
      <c r="E4693" s="207">
        <v>23.59</v>
      </c>
    </row>
    <row r="4694" spans="1:5">
      <c r="A4694" s="206">
        <v>38828</v>
      </c>
      <c r="B4694" s="206" t="s">
        <v>5113</v>
      </c>
      <c r="C4694" s="206" t="s">
        <v>456</v>
      </c>
      <c r="D4694" s="206" t="s">
        <v>412</v>
      </c>
      <c r="E4694" s="207">
        <v>10.4</v>
      </c>
    </row>
    <row r="4695" spans="1:5">
      <c r="A4695" s="206">
        <v>38829</v>
      </c>
      <c r="B4695" s="206" t="s">
        <v>5114</v>
      </c>
      <c r="C4695" s="206" t="s">
        <v>456</v>
      </c>
      <c r="D4695" s="206" t="s">
        <v>412</v>
      </c>
      <c r="E4695" s="207">
        <v>17.03</v>
      </c>
    </row>
    <row r="4696" spans="1:5">
      <c r="A4696" s="206">
        <v>38831</v>
      </c>
      <c r="B4696" s="206" t="s">
        <v>5115</v>
      </c>
      <c r="C4696" s="206" t="s">
        <v>456</v>
      </c>
      <c r="D4696" s="206" t="s">
        <v>412</v>
      </c>
      <c r="E4696" s="207">
        <v>32.89</v>
      </c>
    </row>
    <row r="4697" spans="1:5">
      <c r="A4697" s="206">
        <v>36274</v>
      </c>
      <c r="B4697" s="206" t="s">
        <v>5116</v>
      </c>
      <c r="C4697" s="206" t="s">
        <v>456</v>
      </c>
      <c r="D4697" s="206" t="s">
        <v>412</v>
      </c>
      <c r="E4697" s="207">
        <v>8.94</v>
      </c>
    </row>
    <row r="4698" spans="1:5">
      <c r="A4698" s="206">
        <v>36278</v>
      </c>
      <c r="B4698" s="206" t="s">
        <v>5117</v>
      </c>
      <c r="C4698" s="206" t="s">
        <v>456</v>
      </c>
      <c r="D4698" s="206" t="s">
        <v>412</v>
      </c>
      <c r="E4698" s="207">
        <v>12.12</v>
      </c>
    </row>
    <row r="4699" spans="1:5">
      <c r="A4699" s="206">
        <v>38977</v>
      </c>
      <c r="B4699" s="206" t="s">
        <v>5118</v>
      </c>
      <c r="C4699" s="206" t="s">
        <v>456</v>
      </c>
      <c r="D4699" s="206" t="s">
        <v>412</v>
      </c>
      <c r="E4699" s="207">
        <v>118.6</v>
      </c>
    </row>
    <row r="4700" spans="1:5">
      <c r="A4700" s="206">
        <v>38971</v>
      </c>
      <c r="B4700" s="206" t="s">
        <v>5119</v>
      </c>
      <c r="C4700" s="206" t="s">
        <v>456</v>
      </c>
      <c r="D4700" s="206" t="s">
        <v>412</v>
      </c>
      <c r="E4700" s="207">
        <v>9.9499999999999993</v>
      </c>
    </row>
    <row r="4701" spans="1:5">
      <c r="A4701" s="206">
        <v>38972</v>
      </c>
      <c r="B4701" s="206" t="s">
        <v>5120</v>
      </c>
      <c r="C4701" s="206" t="s">
        <v>456</v>
      </c>
      <c r="D4701" s="206" t="s">
        <v>412</v>
      </c>
      <c r="E4701" s="207">
        <v>13.42</v>
      </c>
    </row>
    <row r="4702" spans="1:5">
      <c r="A4702" s="206">
        <v>38973</v>
      </c>
      <c r="B4702" s="206" t="s">
        <v>5121</v>
      </c>
      <c r="C4702" s="206" t="s">
        <v>456</v>
      </c>
      <c r="D4702" s="206" t="s">
        <v>412</v>
      </c>
      <c r="E4702" s="207">
        <v>22.17</v>
      </c>
    </row>
    <row r="4703" spans="1:5">
      <c r="A4703" s="206">
        <v>38974</v>
      </c>
      <c r="B4703" s="206" t="s">
        <v>5122</v>
      </c>
      <c r="C4703" s="206" t="s">
        <v>456</v>
      </c>
      <c r="D4703" s="206" t="s">
        <v>412</v>
      </c>
      <c r="E4703" s="207">
        <v>36.01</v>
      </c>
    </row>
    <row r="4704" spans="1:5">
      <c r="A4704" s="206">
        <v>38975</v>
      </c>
      <c r="B4704" s="206" t="s">
        <v>5123</v>
      </c>
      <c r="C4704" s="206" t="s">
        <v>456</v>
      </c>
      <c r="D4704" s="206" t="s">
        <v>412</v>
      </c>
      <c r="E4704" s="207">
        <v>46.17</v>
      </c>
    </row>
    <row r="4705" spans="1:5">
      <c r="A4705" s="206">
        <v>38976</v>
      </c>
      <c r="B4705" s="206" t="s">
        <v>5124</v>
      </c>
      <c r="C4705" s="206" t="s">
        <v>456</v>
      </c>
      <c r="D4705" s="206" t="s">
        <v>412</v>
      </c>
      <c r="E4705" s="207">
        <v>79.38</v>
      </c>
    </row>
    <row r="4706" spans="1:5">
      <c r="A4706" s="206">
        <v>44176</v>
      </c>
      <c r="B4706" s="206" t="s">
        <v>5125</v>
      </c>
      <c r="C4706" s="206" t="s">
        <v>456</v>
      </c>
      <c r="D4706" s="206" t="s">
        <v>412</v>
      </c>
      <c r="E4706" s="207">
        <v>18.239999999999998</v>
      </c>
    </row>
    <row r="4707" spans="1:5">
      <c r="A4707" s="206">
        <v>38986</v>
      </c>
      <c r="B4707" s="206" t="s">
        <v>5126</v>
      </c>
      <c r="C4707" s="206" t="s">
        <v>456</v>
      </c>
      <c r="D4707" s="206" t="s">
        <v>412</v>
      </c>
      <c r="E4707" s="207">
        <v>239.62</v>
      </c>
    </row>
    <row r="4708" spans="1:5">
      <c r="A4708" s="206">
        <v>38978</v>
      </c>
      <c r="B4708" s="206" t="s">
        <v>5127</v>
      </c>
      <c r="C4708" s="206" t="s">
        <v>456</v>
      </c>
      <c r="D4708" s="206" t="s">
        <v>412</v>
      </c>
      <c r="E4708" s="207">
        <v>9.83</v>
      </c>
    </row>
    <row r="4709" spans="1:5">
      <c r="A4709" s="206">
        <v>38979</v>
      </c>
      <c r="B4709" s="206" t="s">
        <v>5128</v>
      </c>
      <c r="C4709" s="206" t="s">
        <v>456</v>
      </c>
      <c r="D4709" s="206" t="s">
        <v>412</v>
      </c>
      <c r="E4709" s="207">
        <v>13.59</v>
      </c>
    </row>
    <row r="4710" spans="1:5">
      <c r="A4710" s="206">
        <v>38980</v>
      </c>
      <c r="B4710" s="206" t="s">
        <v>5129</v>
      </c>
      <c r="C4710" s="206" t="s">
        <v>456</v>
      </c>
      <c r="D4710" s="206" t="s">
        <v>412</v>
      </c>
      <c r="E4710" s="207">
        <v>18.190000000000001</v>
      </c>
    </row>
    <row r="4711" spans="1:5">
      <c r="A4711" s="206">
        <v>38981</v>
      </c>
      <c r="B4711" s="206" t="s">
        <v>5130</v>
      </c>
      <c r="C4711" s="206" t="s">
        <v>456</v>
      </c>
      <c r="D4711" s="206" t="s">
        <v>412</v>
      </c>
      <c r="E4711" s="207">
        <v>26.24</v>
      </c>
    </row>
    <row r="4712" spans="1:5">
      <c r="A4712" s="206">
        <v>38982</v>
      </c>
      <c r="B4712" s="206" t="s">
        <v>5131</v>
      </c>
      <c r="C4712" s="206" t="s">
        <v>456</v>
      </c>
      <c r="D4712" s="206" t="s">
        <v>412</v>
      </c>
      <c r="E4712" s="207">
        <v>41.46</v>
      </c>
    </row>
    <row r="4713" spans="1:5">
      <c r="A4713" s="206">
        <v>38983</v>
      </c>
      <c r="B4713" s="206" t="s">
        <v>5132</v>
      </c>
      <c r="C4713" s="206" t="s">
        <v>456</v>
      </c>
      <c r="D4713" s="206" t="s">
        <v>412</v>
      </c>
      <c r="E4713" s="207">
        <v>72.959999999999994</v>
      </c>
    </row>
    <row r="4714" spans="1:5">
      <c r="A4714" s="206">
        <v>38984</v>
      </c>
      <c r="B4714" s="206" t="s">
        <v>5133</v>
      </c>
      <c r="C4714" s="206" t="s">
        <v>456</v>
      </c>
      <c r="D4714" s="206" t="s">
        <v>412</v>
      </c>
      <c r="E4714" s="207">
        <v>100.3</v>
      </c>
    </row>
    <row r="4715" spans="1:5">
      <c r="A4715" s="206">
        <v>38985</v>
      </c>
      <c r="B4715" s="206" t="s">
        <v>5134</v>
      </c>
      <c r="C4715" s="206" t="s">
        <v>456</v>
      </c>
      <c r="D4715" s="206" t="s">
        <v>412</v>
      </c>
      <c r="E4715" s="207">
        <v>172.44</v>
      </c>
    </row>
    <row r="4716" spans="1:5">
      <c r="A4716" s="206">
        <v>9836</v>
      </c>
      <c r="B4716" s="206" t="s">
        <v>5135</v>
      </c>
      <c r="C4716" s="206" t="s">
        <v>456</v>
      </c>
      <c r="D4716" s="206" t="s">
        <v>417</v>
      </c>
      <c r="E4716" s="207">
        <v>16.649999999999999</v>
      </c>
    </row>
    <row r="4717" spans="1:5">
      <c r="A4717" s="206">
        <v>20065</v>
      </c>
      <c r="B4717" s="206" t="s">
        <v>5136</v>
      </c>
      <c r="C4717" s="206" t="s">
        <v>456</v>
      </c>
      <c r="D4717" s="206" t="s">
        <v>410</v>
      </c>
      <c r="E4717" s="207">
        <v>43.52</v>
      </c>
    </row>
    <row r="4718" spans="1:5">
      <c r="A4718" s="206">
        <v>9835</v>
      </c>
      <c r="B4718" s="206" t="s">
        <v>5137</v>
      </c>
      <c r="C4718" s="206" t="s">
        <v>456</v>
      </c>
      <c r="D4718" s="206" t="s">
        <v>410</v>
      </c>
      <c r="E4718" s="207">
        <v>7.27</v>
      </c>
    </row>
    <row r="4719" spans="1:5">
      <c r="A4719" s="206">
        <v>38032</v>
      </c>
      <c r="B4719" s="206" t="s">
        <v>5138</v>
      </c>
      <c r="C4719" s="206" t="s">
        <v>456</v>
      </c>
      <c r="D4719" s="206" t="s">
        <v>410</v>
      </c>
      <c r="E4719" s="207">
        <v>65.790000000000006</v>
      </c>
    </row>
    <row r="4720" spans="1:5">
      <c r="A4720" s="206">
        <v>38033</v>
      </c>
      <c r="B4720" s="206" t="s">
        <v>5139</v>
      </c>
      <c r="C4720" s="206" t="s">
        <v>456</v>
      </c>
      <c r="D4720" s="206" t="s">
        <v>410</v>
      </c>
      <c r="E4720" s="207">
        <v>111.84</v>
      </c>
    </row>
    <row r="4721" spans="1:5">
      <c r="A4721" s="206">
        <v>38034</v>
      </c>
      <c r="B4721" s="206" t="s">
        <v>5140</v>
      </c>
      <c r="C4721" s="206" t="s">
        <v>456</v>
      </c>
      <c r="D4721" s="206" t="s">
        <v>410</v>
      </c>
      <c r="E4721" s="207">
        <v>175.19</v>
      </c>
    </row>
    <row r="4722" spans="1:5">
      <c r="A4722" s="206">
        <v>38035</v>
      </c>
      <c r="B4722" s="206" t="s">
        <v>5141</v>
      </c>
      <c r="C4722" s="206" t="s">
        <v>456</v>
      </c>
      <c r="D4722" s="206" t="s">
        <v>410</v>
      </c>
      <c r="E4722" s="207">
        <v>257.73</v>
      </c>
    </row>
    <row r="4723" spans="1:5">
      <c r="A4723" s="206">
        <v>38036</v>
      </c>
      <c r="B4723" s="206" t="s">
        <v>5142</v>
      </c>
      <c r="C4723" s="206" t="s">
        <v>456</v>
      </c>
      <c r="D4723" s="206" t="s">
        <v>410</v>
      </c>
      <c r="E4723" s="207">
        <v>347.19</v>
      </c>
    </row>
    <row r="4724" spans="1:5">
      <c r="A4724" s="206">
        <v>38037</v>
      </c>
      <c r="B4724" s="206" t="s">
        <v>5143</v>
      </c>
      <c r="C4724" s="206" t="s">
        <v>456</v>
      </c>
      <c r="D4724" s="206" t="s">
        <v>410</v>
      </c>
      <c r="E4724" s="207">
        <v>458.6</v>
      </c>
    </row>
    <row r="4725" spans="1:5">
      <c r="A4725" s="206">
        <v>9850</v>
      </c>
      <c r="B4725" s="206" t="s">
        <v>5144</v>
      </c>
      <c r="C4725" s="206" t="s">
        <v>456</v>
      </c>
      <c r="D4725" s="206" t="s">
        <v>412</v>
      </c>
      <c r="E4725" s="207">
        <v>147.75</v>
      </c>
    </row>
    <row r="4726" spans="1:5">
      <c r="A4726" s="206">
        <v>9853</v>
      </c>
      <c r="B4726" s="206" t="s">
        <v>5145</v>
      </c>
      <c r="C4726" s="206" t="s">
        <v>456</v>
      </c>
      <c r="D4726" s="206" t="s">
        <v>412</v>
      </c>
      <c r="E4726" s="207">
        <v>262.74</v>
      </c>
    </row>
    <row r="4727" spans="1:5">
      <c r="A4727" s="206">
        <v>9854</v>
      </c>
      <c r="B4727" s="206" t="s">
        <v>5146</v>
      </c>
      <c r="C4727" s="206" t="s">
        <v>456</v>
      </c>
      <c r="D4727" s="206" t="s">
        <v>412</v>
      </c>
      <c r="E4727" s="207">
        <v>115.12</v>
      </c>
    </row>
    <row r="4728" spans="1:5">
      <c r="A4728" s="206">
        <v>9851</v>
      </c>
      <c r="B4728" s="206" t="s">
        <v>5147</v>
      </c>
      <c r="C4728" s="206" t="s">
        <v>456</v>
      </c>
      <c r="D4728" s="206" t="s">
        <v>412</v>
      </c>
      <c r="E4728" s="207">
        <v>199.62</v>
      </c>
    </row>
    <row r="4729" spans="1:5">
      <c r="A4729" s="206">
        <v>9855</v>
      </c>
      <c r="B4729" s="206" t="s">
        <v>5148</v>
      </c>
      <c r="C4729" s="206" t="s">
        <v>456</v>
      </c>
      <c r="D4729" s="206" t="s">
        <v>412</v>
      </c>
      <c r="E4729" s="207">
        <v>333.89</v>
      </c>
    </row>
    <row r="4730" spans="1:5">
      <c r="A4730" s="206">
        <v>9825</v>
      </c>
      <c r="B4730" s="206" t="s">
        <v>5149</v>
      </c>
      <c r="C4730" s="206" t="s">
        <v>456</v>
      </c>
      <c r="D4730" s="206" t="s">
        <v>412</v>
      </c>
      <c r="E4730" s="207">
        <v>43.32</v>
      </c>
    </row>
    <row r="4731" spans="1:5">
      <c r="A4731" s="206">
        <v>9828</v>
      </c>
      <c r="B4731" s="206" t="s">
        <v>5150</v>
      </c>
      <c r="C4731" s="206" t="s">
        <v>456</v>
      </c>
      <c r="D4731" s="206" t="s">
        <v>412</v>
      </c>
      <c r="E4731" s="207">
        <v>116.57</v>
      </c>
    </row>
    <row r="4732" spans="1:5">
      <c r="A4732" s="206">
        <v>9829</v>
      </c>
      <c r="B4732" s="206" t="s">
        <v>5151</v>
      </c>
      <c r="C4732" s="206" t="s">
        <v>456</v>
      </c>
      <c r="D4732" s="206" t="s">
        <v>412</v>
      </c>
      <c r="E4732" s="207">
        <v>197.56</v>
      </c>
    </row>
    <row r="4733" spans="1:5">
      <c r="A4733" s="206">
        <v>9826</v>
      </c>
      <c r="B4733" s="206" t="s">
        <v>5152</v>
      </c>
      <c r="C4733" s="206" t="s">
        <v>456</v>
      </c>
      <c r="D4733" s="206" t="s">
        <v>412</v>
      </c>
      <c r="E4733" s="207">
        <v>300.75</v>
      </c>
    </row>
    <row r="4734" spans="1:5">
      <c r="A4734" s="206">
        <v>9827</v>
      </c>
      <c r="B4734" s="206" t="s">
        <v>5153</v>
      </c>
      <c r="C4734" s="206" t="s">
        <v>456</v>
      </c>
      <c r="D4734" s="206" t="s">
        <v>412</v>
      </c>
      <c r="E4734" s="207">
        <v>427.06</v>
      </c>
    </row>
    <row r="4735" spans="1:5">
      <c r="A4735" s="206">
        <v>36374</v>
      </c>
      <c r="B4735" s="206" t="s">
        <v>5154</v>
      </c>
      <c r="C4735" s="206" t="s">
        <v>456</v>
      </c>
      <c r="D4735" s="206" t="s">
        <v>412</v>
      </c>
      <c r="E4735" s="207">
        <v>51.91</v>
      </c>
    </row>
    <row r="4736" spans="1:5">
      <c r="A4736" s="206">
        <v>36084</v>
      </c>
      <c r="B4736" s="206" t="s">
        <v>5155</v>
      </c>
      <c r="C4736" s="206" t="s">
        <v>456</v>
      </c>
      <c r="D4736" s="206" t="s">
        <v>412</v>
      </c>
      <c r="E4736" s="207">
        <v>15.38</v>
      </c>
    </row>
    <row r="4737" spans="1:5">
      <c r="A4737" s="206">
        <v>36373</v>
      </c>
      <c r="B4737" s="206" t="s">
        <v>5156</v>
      </c>
      <c r="C4737" s="206" t="s">
        <v>456</v>
      </c>
      <c r="D4737" s="206" t="s">
        <v>412</v>
      </c>
      <c r="E4737" s="207">
        <v>31.94</v>
      </c>
    </row>
    <row r="4738" spans="1:5">
      <c r="A4738" s="206">
        <v>36377</v>
      </c>
      <c r="B4738" s="206" t="s">
        <v>5157</v>
      </c>
      <c r="C4738" s="206" t="s">
        <v>456</v>
      </c>
      <c r="D4738" s="206" t="s">
        <v>412</v>
      </c>
      <c r="E4738" s="207">
        <v>62.27</v>
      </c>
    </row>
    <row r="4739" spans="1:5">
      <c r="A4739" s="206">
        <v>36375</v>
      </c>
      <c r="B4739" s="206" t="s">
        <v>5158</v>
      </c>
      <c r="C4739" s="206" t="s">
        <v>456</v>
      </c>
      <c r="D4739" s="206" t="s">
        <v>412</v>
      </c>
      <c r="E4739" s="207">
        <v>18.98</v>
      </c>
    </row>
    <row r="4740" spans="1:5">
      <c r="A4740" s="206">
        <v>36376</v>
      </c>
      <c r="B4740" s="206" t="s">
        <v>5159</v>
      </c>
      <c r="C4740" s="206" t="s">
        <v>456</v>
      </c>
      <c r="D4740" s="206" t="s">
        <v>412</v>
      </c>
      <c r="E4740" s="207">
        <v>37.270000000000003</v>
      </c>
    </row>
    <row r="4741" spans="1:5">
      <c r="A4741" s="206">
        <v>36380</v>
      </c>
      <c r="B4741" s="206" t="s">
        <v>5160</v>
      </c>
      <c r="C4741" s="206" t="s">
        <v>456</v>
      </c>
      <c r="D4741" s="206" t="s">
        <v>412</v>
      </c>
      <c r="E4741" s="207">
        <v>77.87</v>
      </c>
    </row>
    <row r="4742" spans="1:5">
      <c r="A4742" s="206">
        <v>36378</v>
      </c>
      <c r="B4742" s="206" t="s">
        <v>5161</v>
      </c>
      <c r="C4742" s="206" t="s">
        <v>456</v>
      </c>
      <c r="D4742" s="206" t="s">
        <v>412</v>
      </c>
      <c r="E4742" s="207">
        <v>23.33</v>
      </c>
    </row>
    <row r="4743" spans="1:5">
      <c r="A4743" s="206">
        <v>36379</v>
      </c>
      <c r="B4743" s="206" t="s">
        <v>5162</v>
      </c>
      <c r="C4743" s="206" t="s">
        <v>456</v>
      </c>
      <c r="D4743" s="206" t="s">
        <v>412</v>
      </c>
      <c r="E4743" s="207">
        <v>47.03</v>
      </c>
    </row>
    <row r="4744" spans="1:5">
      <c r="A4744" s="206">
        <v>9859</v>
      </c>
      <c r="B4744" s="206" t="s">
        <v>5163</v>
      </c>
      <c r="C4744" s="206" t="s">
        <v>456</v>
      </c>
      <c r="D4744" s="206" t="s">
        <v>410</v>
      </c>
      <c r="E4744" s="207">
        <v>12.8</v>
      </c>
    </row>
    <row r="4745" spans="1:5">
      <c r="A4745" s="206">
        <v>9838</v>
      </c>
      <c r="B4745" s="206" t="s">
        <v>5164</v>
      </c>
      <c r="C4745" s="206" t="s">
        <v>456</v>
      </c>
      <c r="D4745" s="206" t="s">
        <v>410</v>
      </c>
      <c r="E4745" s="207">
        <v>12.01</v>
      </c>
    </row>
    <row r="4746" spans="1:5">
      <c r="A4746" s="206">
        <v>9837</v>
      </c>
      <c r="B4746" s="206" t="s">
        <v>5165</v>
      </c>
      <c r="C4746" s="206" t="s">
        <v>456</v>
      </c>
      <c r="D4746" s="206" t="s">
        <v>410</v>
      </c>
      <c r="E4746" s="207">
        <v>15.76</v>
      </c>
    </row>
    <row r="4747" spans="1:5">
      <c r="A4747" s="206">
        <v>44315</v>
      </c>
      <c r="B4747" s="206" t="s">
        <v>5166</v>
      </c>
      <c r="C4747" s="206" t="s">
        <v>456</v>
      </c>
      <c r="D4747" s="206" t="s">
        <v>410</v>
      </c>
      <c r="E4747" s="207">
        <v>65.19</v>
      </c>
    </row>
    <row r="4748" spans="1:5">
      <c r="A4748" s="206">
        <v>9863</v>
      </c>
      <c r="B4748" s="206" t="s">
        <v>5167</v>
      </c>
      <c r="C4748" s="206" t="s">
        <v>456</v>
      </c>
      <c r="D4748" s="206" t="s">
        <v>410</v>
      </c>
      <c r="E4748" s="207">
        <v>77.36</v>
      </c>
    </row>
    <row r="4749" spans="1:5">
      <c r="A4749" s="206">
        <v>9860</v>
      </c>
      <c r="B4749" s="206" t="s">
        <v>5168</v>
      </c>
      <c r="C4749" s="206" t="s">
        <v>456</v>
      </c>
      <c r="D4749" s="206" t="s">
        <v>410</v>
      </c>
      <c r="E4749" s="207">
        <v>56.47</v>
      </c>
    </row>
    <row r="4750" spans="1:5">
      <c r="A4750" s="206">
        <v>9862</v>
      </c>
      <c r="B4750" s="206" t="s">
        <v>5169</v>
      </c>
      <c r="C4750" s="206" t="s">
        <v>456</v>
      </c>
      <c r="D4750" s="206" t="s">
        <v>410</v>
      </c>
      <c r="E4750" s="207">
        <v>39.46</v>
      </c>
    </row>
    <row r="4751" spans="1:5">
      <c r="A4751" s="206">
        <v>9861</v>
      </c>
      <c r="B4751" s="206" t="s">
        <v>5170</v>
      </c>
      <c r="C4751" s="206" t="s">
        <v>456</v>
      </c>
      <c r="D4751" s="206" t="s">
        <v>410</v>
      </c>
      <c r="E4751" s="207">
        <v>30.99</v>
      </c>
    </row>
    <row r="4752" spans="1:5">
      <c r="A4752" s="206">
        <v>9856</v>
      </c>
      <c r="B4752" s="206" t="s">
        <v>5171</v>
      </c>
      <c r="C4752" s="206" t="s">
        <v>456</v>
      </c>
      <c r="D4752" s="206" t="s">
        <v>410</v>
      </c>
      <c r="E4752" s="207">
        <v>9.99</v>
      </c>
    </row>
    <row r="4753" spans="1:5">
      <c r="A4753" s="206">
        <v>9866</v>
      </c>
      <c r="B4753" s="206" t="s">
        <v>5172</v>
      </c>
      <c r="C4753" s="206" t="s">
        <v>456</v>
      </c>
      <c r="D4753" s="206" t="s">
        <v>410</v>
      </c>
      <c r="E4753" s="207">
        <v>26.74</v>
      </c>
    </row>
    <row r="4754" spans="1:5">
      <c r="A4754" s="206">
        <v>9841</v>
      </c>
      <c r="B4754" s="206" t="s">
        <v>5173</v>
      </c>
      <c r="C4754" s="206" t="s">
        <v>456</v>
      </c>
      <c r="D4754" s="206" t="s">
        <v>410</v>
      </c>
      <c r="E4754" s="207">
        <v>31.35</v>
      </c>
    </row>
    <row r="4755" spans="1:5">
      <c r="A4755" s="206">
        <v>9840</v>
      </c>
      <c r="B4755" s="206" t="s">
        <v>5174</v>
      </c>
      <c r="C4755" s="206" t="s">
        <v>456</v>
      </c>
      <c r="D4755" s="206" t="s">
        <v>410</v>
      </c>
      <c r="E4755" s="207">
        <v>66.23</v>
      </c>
    </row>
    <row r="4756" spans="1:5">
      <c r="A4756" s="206">
        <v>20067</v>
      </c>
      <c r="B4756" s="206" t="s">
        <v>5175</v>
      </c>
      <c r="C4756" s="206" t="s">
        <v>456</v>
      </c>
      <c r="D4756" s="206" t="s">
        <v>410</v>
      </c>
      <c r="E4756" s="207">
        <v>10.17</v>
      </c>
    </row>
    <row r="4757" spans="1:5">
      <c r="A4757" s="206">
        <v>20068</v>
      </c>
      <c r="B4757" s="206" t="s">
        <v>5176</v>
      </c>
      <c r="C4757" s="206" t="s">
        <v>456</v>
      </c>
      <c r="D4757" s="206" t="s">
        <v>410</v>
      </c>
      <c r="E4757" s="207">
        <v>14.32</v>
      </c>
    </row>
    <row r="4758" spans="1:5">
      <c r="A4758" s="206">
        <v>9839</v>
      </c>
      <c r="B4758" s="206" t="s">
        <v>5177</v>
      </c>
      <c r="C4758" s="206" t="s">
        <v>456</v>
      </c>
      <c r="D4758" s="206" t="s">
        <v>410</v>
      </c>
      <c r="E4758" s="207">
        <v>25.97</v>
      </c>
    </row>
    <row r="4759" spans="1:5">
      <c r="A4759" s="206">
        <v>9870</v>
      </c>
      <c r="B4759" s="206" t="s">
        <v>5178</v>
      </c>
      <c r="C4759" s="206" t="s">
        <v>456</v>
      </c>
      <c r="D4759" s="206" t="s">
        <v>410</v>
      </c>
      <c r="E4759" s="207">
        <v>115.38</v>
      </c>
    </row>
    <row r="4760" spans="1:5">
      <c r="A4760" s="206">
        <v>9867</v>
      </c>
      <c r="B4760" s="206" t="s">
        <v>5179</v>
      </c>
      <c r="C4760" s="206" t="s">
        <v>456</v>
      </c>
      <c r="D4760" s="206" t="s">
        <v>410</v>
      </c>
      <c r="E4760" s="207">
        <v>4.63</v>
      </c>
    </row>
    <row r="4761" spans="1:5">
      <c r="A4761" s="206">
        <v>9868</v>
      </c>
      <c r="B4761" s="206" t="s">
        <v>5180</v>
      </c>
      <c r="C4761" s="206" t="s">
        <v>456</v>
      </c>
      <c r="D4761" s="206" t="s">
        <v>417</v>
      </c>
      <c r="E4761" s="207">
        <v>5.23</v>
      </c>
    </row>
    <row r="4762" spans="1:5">
      <c r="A4762" s="206">
        <v>9869</v>
      </c>
      <c r="B4762" s="206" t="s">
        <v>5181</v>
      </c>
      <c r="C4762" s="206" t="s">
        <v>456</v>
      </c>
      <c r="D4762" s="206" t="s">
        <v>410</v>
      </c>
      <c r="E4762" s="207">
        <v>11.29</v>
      </c>
    </row>
    <row r="4763" spans="1:5">
      <c r="A4763" s="206">
        <v>9874</v>
      </c>
      <c r="B4763" s="206" t="s">
        <v>5182</v>
      </c>
      <c r="C4763" s="206" t="s">
        <v>456</v>
      </c>
      <c r="D4763" s="206" t="s">
        <v>410</v>
      </c>
      <c r="E4763" s="207">
        <v>17.72</v>
      </c>
    </row>
    <row r="4764" spans="1:5">
      <c r="A4764" s="206">
        <v>9875</v>
      </c>
      <c r="B4764" s="206" t="s">
        <v>5183</v>
      </c>
      <c r="C4764" s="206" t="s">
        <v>456</v>
      </c>
      <c r="D4764" s="206" t="s">
        <v>410</v>
      </c>
      <c r="E4764" s="207">
        <v>19.440000000000001</v>
      </c>
    </row>
    <row r="4765" spans="1:5">
      <c r="A4765" s="206">
        <v>9873</v>
      </c>
      <c r="B4765" s="206" t="s">
        <v>5184</v>
      </c>
      <c r="C4765" s="206" t="s">
        <v>456</v>
      </c>
      <c r="D4765" s="206" t="s">
        <v>410</v>
      </c>
      <c r="E4765" s="207">
        <v>31.98</v>
      </c>
    </row>
    <row r="4766" spans="1:5">
      <c r="A4766" s="206">
        <v>9871</v>
      </c>
      <c r="B4766" s="206" t="s">
        <v>5185</v>
      </c>
      <c r="C4766" s="206" t="s">
        <v>456</v>
      </c>
      <c r="D4766" s="206" t="s">
        <v>410</v>
      </c>
      <c r="E4766" s="207">
        <v>53</v>
      </c>
    </row>
    <row r="4767" spans="1:5">
      <c r="A4767" s="206">
        <v>9872</v>
      </c>
      <c r="B4767" s="206" t="s">
        <v>5186</v>
      </c>
      <c r="C4767" s="206" t="s">
        <v>456</v>
      </c>
      <c r="D4767" s="206" t="s">
        <v>410</v>
      </c>
      <c r="E4767" s="207">
        <v>73.73</v>
      </c>
    </row>
    <row r="4768" spans="1:5">
      <c r="A4768" s="206">
        <v>7667</v>
      </c>
      <c r="B4768" s="206" t="s">
        <v>5187</v>
      </c>
      <c r="C4768" s="206" t="s">
        <v>456</v>
      </c>
      <c r="D4768" s="206" t="s">
        <v>412</v>
      </c>
      <c r="E4768" s="208">
        <v>3532.64</v>
      </c>
    </row>
    <row r="4769" spans="1:5">
      <c r="A4769" s="206">
        <v>7660</v>
      </c>
      <c r="B4769" s="206" t="s">
        <v>5188</v>
      </c>
      <c r="C4769" s="206" t="s">
        <v>456</v>
      </c>
      <c r="D4769" s="206" t="s">
        <v>412</v>
      </c>
      <c r="E4769" s="208">
        <v>4503.2700000000004</v>
      </c>
    </row>
    <row r="4770" spans="1:5">
      <c r="A4770" s="206">
        <v>7676</v>
      </c>
      <c r="B4770" s="206" t="s">
        <v>5189</v>
      </c>
      <c r="C4770" s="206" t="s">
        <v>456</v>
      </c>
      <c r="D4770" s="206" t="s">
        <v>412</v>
      </c>
      <c r="E4770" s="208">
        <v>4554.74</v>
      </c>
    </row>
    <row r="4771" spans="1:5">
      <c r="A4771" s="206">
        <v>12426</v>
      </c>
      <c r="B4771" s="206" t="s">
        <v>5190</v>
      </c>
      <c r="C4771" s="206" t="s">
        <v>409</v>
      </c>
      <c r="D4771" s="206" t="s">
        <v>412</v>
      </c>
      <c r="E4771" s="207">
        <v>50.7</v>
      </c>
    </row>
    <row r="4772" spans="1:5">
      <c r="A4772" s="206">
        <v>12425</v>
      </c>
      <c r="B4772" s="206" t="s">
        <v>5191</v>
      </c>
      <c r="C4772" s="206" t="s">
        <v>409</v>
      </c>
      <c r="D4772" s="206" t="s">
        <v>412</v>
      </c>
      <c r="E4772" s="207">
        <v>69.650000000000006</v>
      </c>
    </row>
    <row r="4773" spans="1:5">
      <c r="A4773" s="206">
        <v>12427</v>
      </c>
      <c r="B4773" s="206" t="s">
        <v>5192</v>
      </c>
      <c r="C4773" s="206" t="s">
        <v>409</v>
      </c>
      <c r="D4773" s="206" t="s">
        <v>412</v>
      </c>
      <c r="E4773" s="207">
        <v>289.11</v>
      </c>
    </row>
    <row r="4774" spans="1:5">
      <c r="A4774" s="206">
        <v>12428</v>
      </c>
      <c r="B4774" s="206" t="s">
        <v>5193</v>
      </c>
      <c r="C4774" s="206" t="s">
        <v>409</v>
      </c>
      <c r="D4774" s="206" t="s">
        <v>412</v>
      </c>
      <c r="E4774" s="207">
        <v>185.57</v>
      </c>
    </row>
    <row r="4775" spans="1:5">
      <c r="A4775" s="206">
        <v>12430</v>
      </c>
      <c r="B4775" s="206" t="s">
        <v>5194</v>
      </c>
      <c r="C4775" s="206" t="s">
        <v>409</v>
      </c>
      <c r="D4775" s="206" t="s">
        <v>412</v>
      </c>
      <c r="E4775" s="207">
        <v>62.15</v>
      </c>
    </row>
    <row r="4776" spans="1:5">
      <c r="A4776" s="206">
        <v>12429</v>
      </c>
      <c r="B4776" s="206" t="s">
        <v>5195</v>
      </c>
      <c r="C4776" s="206" t="s">
        <v>409</v>
      </c>
      <c r="D4776" s="206" t="s">
        <v>412</v>
      </c>
      <c r="E4776" s="207">
        <v>467.5</v>
      </c>
    </row>
    <row r="4777" spans="1:5">
      <c r="A4777" s="206">
        <v>12431</v>
      </c>
      <c r="B4777" s="206" t="s">
        <v>5196</v>
      </c>
      <c r="C4777" s="206" t="s">
        <v>409</v>
      </c>
      <c r="D4777" s="206" t="s">
        <v>412</v>
      </c>
      <c r="E4777" s="207">
        <v>795.6</v>
      </c>
    </row>
    <row r="4778" spans="1:5">
      <c r="A4778" s="206">
        <v>12432</v>
      </c>
      <c r="B4778" s="206" t="s">
        <v>5197</v>
      </c>
      <c r="C4778" s="206" t="s">
        <v>409</v>
      </c>
      <c r="D4778" s="206" t="s">
        <v>412</v>
      </c>
      <c r="E4778" s="207">
        <v>163.63</v>
      </c>
    </row>
    <row r="4779" spans="1:5">
      <c r="A4779" s="206">
        <v>12434</v>
      </c>
      <c r="B4779" s="206" t="s">
        <v>5198</v>
      </c>
      <c r="C4779" s="206" t="s">
        <v>409</v>
      </c>
      <c r="D4779" s="206" t="s">
        <v>412</v>
      </c>
      <c r="E4779" s="207">
        <v>53.32</v>
      </c>
    </row>
    <row r="4780" spans="1:5">
      <c r="A4780" s="206">
        <v>12433</v>
      </c>
      <c r="B4780" s="206" t="s">
        <v>5199</v>
      </c>
      <c r="C4780" s="206" t="s">
        <v>409</v>
      </c>
      <c r="D4780" s="206" t="s">
        <v>412</v>
      </c>
      <c r="E4780" s="207">
        <v>104.17</v>
      </c>
    </row>
    <row r="4781" spans="1:5">
      <c r="A4781" s="206">
        <v>12435</v>
      </c>
      <c r="B4781" s="206" t="s">
        <v>5200</v>
      </c>
      <c r="C4781" s="206" t="s">
        <v>409</v>
      </c>
      <c r="D4781" s="206" t="s">
        <v>412</v>
      </c>
      <c r="E4781" s="207">
        <v>322.38</v>
      </c>
    </row>
    <row r="4782" spans="1:5">
      <c r="A4782" s="206">
        <v>12437</v>
      </c>
      <c r="B4782" s="206" t="s">
        <v>5201</v>
      </c>
      <c r="C4782" s="206" t="s">
        <v>409</v>
      </c>
      <c r="D4782" s="206" t="s">
        <v>412</v>
      </c>
      <c r="E4782" s="207">
        <v>260.36</v>
      </c>
    </row>
    <row r="4783" spans="1:5">
      <c r="A4783" s="206">
        <v>12439</v>
      </c>
      <c r="B4783" s="206" t="s">
        <v>5202</v>
      </c>
      <c r="C4783" s="206" t="s">
        <v>409</v>
      </c>
      <c r="D4783" s="206" t="s">
        <v>412</v>
      </c>
      <c r="E4783" s="207">
        <v>83.56</v>
      </c>
    </row>
    <row r="4784" spans="1:5">
      <c r="A4784" s="206">
        <v>12438</v>
      </c>
      <c r="B4784" s="206" t="s">
        <v>5203</v>
      </c>
      <c r="C4784" s="206" t="s">
        <v>409</v>
      </c>
      <c r="D4784" s="206" t="s">
        <v>412</v>
      </c>
      <c r="E4784" s="207">
        <v>471.17</v>
      </c>
    </row>
    <row r="4785" spans="1:5">
      <c r="A4785" s="206">
        <v>12436</v>
      </c>
      <c r="B4785" s="206" t="s">
        <v>5204</v>
      </c>
      <c r="C4785" s="206" t="s">
        <v>409</v>
      </c>
      <c r="D4785" s="206" t="s">
        <v>412</v>
      </c>
      <c r="E4785" s="207">
        <v>595.19000000000005</v>
      </c>
    </row>
    <row r="4786" spans="1:5">
      <c r="A4786" s="206">
        <v>36357</v>
      </c>
      <c r="B4786" s="206" t="s">
        <v>5205</v>
      </c>
      <c r="C4786" s="206" t="s">
        <v>409</v>
      </c>
      <c r="D4786" s="206" t="s">
        <v>412</v>
      </c>
      <c r="E4786" s="207">
        <v>132.33000000000001</v>
      </c>
    </row>
    <row r="4787" spans="1:5">
      <c r="A4787" s="206">
        <v>12424</v>
      </c>
      <c r="B4787" s="206" t="s">
        <v>5206</v>
      </c>
      <c r="C4787" s="206" t="s">
        <v>409</v>
      </c>
      <c r="D4787" s="206" t="s">
        <v>412</v>
      </c>
      <c r="E4787" s="207">
        <v>107.25</v>
      </c>
    </row>
    <row r="4788" spans="1:5">
      <c r="A4788" s="206">
        <v>12440</v>
      </c>
      <c r="B4788" s="206" t="s">
        <v>5207</v>
      </c>
      <c r="C4788" s="206" t="s">
        <v>409</v>
      </c>
      <c r="D4788" s="206" t="s">
        <v>412</v>
      </c>
      <c r="E4788" s="207">
        <v>103.67</v>
      </c>
    </row>
    <row r="4789" spans="1:5">
      <c r="A4789" s="206">
        <v>9884</v>
      </c>
      <c r="B4789" s="206" t="s">
        <v>5208</v>
      </c>
      <c r="C4789" s="206" t="s">
        <v>409</v>
      </c>
      <c r="D4789" s="206" t="s">
        <v>412</v>
      </c>
      <c r="E4789" s="207">
        <v>77.319999999999993</v>
      </c>
    </row>
    <row r="4790" spans="1:5">
      <c r="A4790" s="206">
        <v>9888</v>
      </c>
      <c r="B4790" s="206" t="s">
        <v>5209</v>
      </c>
      <c r="C4790" s="206" t="s">
        <v>409</v>
      </c>
      <c r="D4790" s="206" t="s">
        <v>412</v>
      </c>
      <c r="E4790" s="207">
        <v>62.13</v>
      </c>
    </row>
    <row r="4791" spans="1:5">
      <c r="A4791" s="206">
        <v>9883</v>
      </c>
      <c r="B4791" s="206" t="s">
        <v>5210</v>
      </c>
      <c r="C4791" s="206" t="s">
        <v>409</v>
      </c>
      <c r="D4791" s="206" t="s">
        <v>412</v>
      </c>
      <c r="E4791" s="207">
        <v>27.11</v>
      </c>
    </row>
    <row r="4792" spans="1:5">
      <c r="A4792" s="206">
        <v>9886</v>
      </c>
      <c r="B4792" s="206" t="s">
        <v>5211</v>
      </c>
      <c r="C4792" s="206" t="s">
        <v>409</v>
      </c>
      <c r="D4792" s="206" t="s">
        <v>412</v>
      </c>
      <c r="E4792" s="207">
        <v>37.130000000000003</v>
      </c>
    </row>
    <row r="4793" spans="1:5">
      <c r="A4793" s="206">
        <v>9889</v>
      </c>
      <c r="B4793" s="206" t="s">
        <v>5212</v>
      </c>
      <c r="C4793" s="206" t="s">
        <v>409</v>
      </c>
      <c r="D4793" s="206" t="s">
        <v>412</v>
      </c>
      <c r="E4793" s="207">
        <v>188.12</v>
      </c>
    </row>
    <row r="4794" spans="1:5">
      <c r="A4794" s="206">
        <v>9887</v>
      </c>
      <c r="B4794" s="206" t="s">
        <v>5213</v>
      </c>
      <c r="C4794" s="206" t="s">
        <v>409</v>
      </c>
      <c r="D4794" s="206" t="s">
        <v>412</v>
      </c>
      <c r="E4794" s="207">
        <v>113.7</v>
      </c>
    </row>
    <row r="4795" spans="1:5">
      <c r="A4795" s="206">
        <v>9885</v>
      </c>
      <c r="B4795" s="206" t="s">
        <v>5214</v>
      </c>
      <c r="C4795" s="206" t="s">
        <v>409</v>
      </c>
      <c r="D4795" s="206" t="s">
        <v>412</v>
      </c>
      <c r="E4795" s="207">
        <v>35.9</v>
      </c>
    </row>
    <row r="4796" spans="1:5">
      <c r="A4796" s="206">
        <v>9890</v>
      </c>
      <c r="B4796" s="206" t="s">
        <v>5215</v>
      </c>
      <c r="C4796" s="206" t="s">
        <v>409</v>
      </c>
      <c r="D4796" s="206" t="s">
        <v>412</v>
      </c>
      <c r="E4796" s="207">
        <v>291.45</v>
      </c>
    </row>
    <row r="4797" spans="1:5">
      <c r="A4797" s="206">
        <v>9891</v>
      </c>
      <c r="B4797" s="206" t="s">
        <v>5216</v>
      </c>
      <c r="C4797" s="206" t="s">
        <v>409</v>
      </c>
      <c r="D4797" s="206" t="s">
        <v>412</v>
      </c>
      <c r="E4797" s="207">
        <v>409.14</v>
      </c>
    </row>
    <row r="4798" spans="1:5">
      <c r="A4798" s="206">
        <v>36313</v>
      </c>
      <c r="B4798" s="206" t="s">
        <v>5217</v>
      </c>
      <c r="C4798" s="206" t="s">
        <v>409</v>
      </c>
      <c r="D4798" s="206" t="s">
        <v>412</v>
      </c>
      <c r="E4798" s="207">
        <v>13.85</v>
      </c>
    </row>
    <row r="4799" spans="1:5">
      <c r="A4799" s="206">
        <v>36316</v>
      </c>
      <c r="B4799" s="206" t="s">
        <v>5218</v>
      </c>
      <c r="C4799" s="206" t="s">
        <v>409</v>
      </c>
      <c r="D4799" s="206" t="s">
        <v>412</v>
      </c>
      <c r="E4799" s="207">
        <v>21.57</v>
      </c>
    </row>
    <row r="4800" spans="1:5">
      <c r="A4800" s="206">
        <v>64</v>
      </c>
      <c r="B4800" s="206" t="s">
        <v>5219</v>
      </c>
      <c r="C4800" s="206" t="s">
        <v>409</v>
      </c>
      <c r="D4800" s="206" t="s">
        <v>412</v>
      </c>
      <c r="E4800" s="207">
        <v>4.43</v>
      </c>
    </row>
    <row r="4801" spans="1:5">
      <c r="A4801" s="206">
        <v>37423</v>
      </c>
      <c r="B4801" s="206" t="s">
        <v>5220</v>
      </c>
      <c r="C4801" s="206" t="s">
        <v>409</v>
      </c>
      <c r="D4801" s="206" t="s">
        <v>412</v>
      </c>
      <c r="E4801" s="207">
        <v>10.94</v>
      </c>
    </row>
    <row r="4802" spans="1:5">
      <c r="A4802" s="206">
        <v>9892</v>
      </c>
      <c r="B4802" s="206" t="s">
        <v>5221</v>
      </c>
      <c r="C4802" s="206" t="s">
        <v>409</v>
      </c>
      <c r="D4802" s="206" t="s">
        <v>410</v>
      </c>
      <c r="E4802" s="207">
        <v>8.49</v>
      </c>
    </row>
    <row r="4803" spans="1:5">
      <c r="A4803" s="206">
        <v>9901</v>
      </c>
      <c r="B4803" s="206" t="s">
        <v>5222</v>
      </c>
      <c r="C4803" s="206" t="s">
        <v>409</v>
      </c>
      <c r="D4803" s="206" t="s">
        <v>410</v>
      </c>
      <c r="E4803" s="207">
        <v>41.07</v>
      </c>
    </row>
    <row r="4804" spans="1:5">
      <c r="A4804" s="206">
        <v>9900</v>
      </c>
      <c r="B4804" s="206" t="s">
        <v>5223</v>
      </c>
      <c r="C4804" s="206" t="s">
        <v>409</v>
      </c>
      <c r="D4804" s="206" t="s">
        <v>410</v>
      </c>
      <c r="E4804" s="207">
        <v>23.79</v>
      </c>
    </row>
    <row r="4805" spans="1:5">
      <c r="A4805" s="206">
        <v>9899</v>
      </c>
      <c r="B4805" s="206" t="s">
        <v>5224</v>
      </c>
      <c r="C4805" s="206" t="s">
        <v>409</v>
      </c>
      <c r="D4805" s="206" t="s">
        <v>410</v>
      </c>
      <c r="E4805" s="207">
        <v>10.67</v>
      </c>
    </row>
    <row r="4806" spans="1:5">
      <c r="A4806" s="206">
        <v>9908</v>
      </c>
      <c r="B4806" s="206" t="s">
        <v>5225</v>
      </c>
      <c r="C4806" s="206" t="s">
        <v>409</v>
      </c>
      <c r="D4806" s="206" t="s">
        <v>410</v>
      </c>
      <c r="E4806" s="207">
        <v>479.67</v>
      </c>
    </row>
    <row r="4807" spans="1:5">
      <c r="A4807" s="206">
        <v>9905</v>
      </c>
      <c r="B4807" s="206" t="s">
        <v>5226</v>
      </c>
      <c r="C4807" s="206" t="s">
        <v>409</v>
      </c>
      <c r="D4807" s="206" t="s">
        <v>410</v>
      </c>
      <c r="E4807" s="207">
        <v>8.35</v>
      </c>
    </row>
    <row r="4808" spans="1:5">
      <c r="A4808" s="206">
        <v>9906</v>
      </c>
      <c r="B4808" s="206" t="s">
        <v>5227</v>
      </c>
      <c r="C4808" s="206" t="s">
        <v>409</v>
      </c>
      <c r="D4808" s="206" t="s">
        <v>410</v>
      </c>
      <c r="E4808" s="207">
        <v>10.06</v>
      </c>
    </row>
    <row r="4809" spans="1:5">
      <c r="A4809" s="206">
        <v>9895</v>
      </c>
      <c r="B4809" s="206" t="s">
        <v>5228</v>
      </c>
      <c r="C4809" s="206" t="s">
        <v>409</v>
      </c>
      <c r="D4809" s="206" t="s">
        <v>410</v>
      </c>
      <c r="E4809" s="207">
        <v>16.95</v>
      </c>
    </row>
    <row r="4810" spans="1:5">
      <c r="A4810" s="206">
        <v>9894</v>
      </c>
      <c r="B4810" s="206" t="s">
        <v>5229</v>
      </c>
      <c r="C4810" s="206" t="s">
        <v>409</v>
      </c>
      <c r="D4810" s="206" t="s">
        <v>410</v>
      </c>
      <c r="E4810" s="207">
        <v>32.590000000000003</v>
      </c>
    </row>
    <row r="4811" spans="1:5">
      <c r="A4811" s="206">
        <v>9897</v>
      </c>
      <c r="B4811" s="206" t="s">
        <v>5230</v>
      </c>
      <c r="C4811" s="206" t="s">
        <v>409</v>
      </c>
      <c r="D4811" s="206" t="s">
        <v>410</v>
      </c>
      <c r="E4811" s="207">
        <v>34.799999999999997</v>
      </c>
    </row>
    <row r="4812" spans="1:5">
      <c r="A4812" s="206">
        <v>9910</v>
      </c>
      <c r="B4812" s="206" t="s">
        <v>5231</v>
      </c>
      <c r="C4812" s="206" t="s">
        <v>409</v>
      </c>
      <c r="D4812" s="206" t="s">
        <v>410</v>
      </c>
      <c r="E4812" s="207">
        <v>90.54</v>
      </c>
    </row>
    <row r="4813" spans="1:5">
      <c r="A4813" s="206">
        <v>9909</v>
      </c>
      <c r="B4813" s="206" t="s">
        <v>5232</v>
      </c>
      <c r="C4813" s="206" t="s">
        <v>409</v>
      </c>
      <c r="D4813" s="206" t="s">
        <v>410</v>
      </c>
      <c r="E4813" s="207">
        <v>184.39</v>
      </c>
    </row>
    <row r="4814" spans="1:5">
      <c r="A4814" s="206">
        <v>9907</v>
      </c>
      <c r="B4814" s="206" t="s">
        <v>5233</v>
      </c>
      <c r="C4814" s="206" t="s">
        <v>409</v>
      </c>
      <c r="D4814" s="206" t="s">
        <v>410</v>
      </c>
      <c r="E4814" s="207">
        <v>217.71</v>
      </c>
    </row>
    <row r="4815" spans="1:5">
      <c r="A4815" s="206">
        <v>20973</v>
      </c>
      <c r="B4815" s="206" t="s">
        <v>5234</v>
      </c>
      <c r="C4815" s="206" t="s">
        <v>409</v>
      </c>
      <c r="D4815" s="206" t="s">
        <v>410</v>
      </c>
      <c r="E4815" s="207">
        <v>116.36</v>
      </c>
    </row>
    <row r="4816" spans="1:5">
      <c r="A4816" s="206">
        <v>20974</v>
      </c>
      <c r="B4816" s="206" t="s">
        <v>5235</v>
      </c>
      <c r="C4816" s="206" t="s">
        <v>409</v>
      </c>
      <c r="D4816" s="206" t="s">
        <v>410</v>
      </c>
      <c r="E4816" s="207">
        <v>166.47</v>
      </c>
    </row>
    <row r="4817" spans="1:5">
      <c r="A4817" s="206">
        <v>37989</v>
      </c>
      <c r="B4817" s="206" t="s">
        <v>5236</v>
      </c>
      <c r="C4817" s="206" t="s">
        <v>409</v>
      </c>
      <c r="D4817" s="206" t="s">
        <v>410</v>
      </c>
      <c r="E4817" s="207">
        <v>14.15</v>
      </c>
    </row>
    <row r="4818" spans="1:5">
      <c r="A4818" s="206">
        <v>37990</v>
      </c>
      <c r="B4818" s="206" t="s">
        <v>5237</v>
      </c>
      <c r="C4818" s="206" t="s">
        <v>409</v>
      </c>
      <c r="D4818" s="206" t="s">
        <v>410</v>
      </c>
      <c r="E4818" s="207">
        <v>15.61</v>
      </c>
    </row>
    <row r="4819" spans="1:5">
      <c r="A4819" s="206">
        <v>37991</v>
      </c>
      <c r="B4819" s="206" t="s">
        <v>5238</v>
      </c>
      <c r="C4819" s="206" t="s">
        <v>409</v>
      </c>
      <c r="D4819" s="206" t="s">
        <v>410</v>
      </c>
      <c r="E4819" s="207">
        <v>20.77</v>
      </c>
    </row>
    <row r="4820" spans="1:5">
      <c r="A4820" s="206">
        <v>37992</v>
      </c>
      <c r="B4820" s="206" t="s">
        <v>5239</v>
      </c>
      <c r="C4820" s="206" t="s">
        <v>409</v>
      </c>
      <c r="D4820" s="206" t="s">
        <v>410</v>
      </c>
      <c r="E4820" s="207">
        <v>32.229999999999997</v>
      </c>
    </row>
    <row r="4821" spans="1:5">
      <c r="A4821" s="206">
        <v>37993</v>
      </c>
      <c r="B4821" s="206" t="s">
        <v>5240</v>
      </c>
      <c r="C4821" s="206" t="s">
        <v>409</v>
      </c>
      <c r="D4821" s="206" t="s">
        <v>410</v>
      </c>
      <c r="E4821" s="207">
        <v>48.91</v>
      </c>
    </row>
    <row r="4822" spans="1:5">
      <c r="A4822" s="206">
        <v>37994</v>
      </c>
      <c r="B4822" s="206" t="s">
        <v>5241</v>
      </c>
      <c r="C4822" s="206" t="s">
        <v>409</v>
      </c>
      <c r="D4822" s="206" t="s">
        <v>410</v>
      </c>
      <c r="E4822" s="207">
        <v>116.47</v>
      </c>
    </row>
    <row r="4823" spans="1:5">
      <c r="A4823" s="206">
        <v>37995</v>
      </c>
      <c r="B4823" s="206" t="s">
        <v>5242</v>
      </c>
      <c r="C4823" s="206" t="s">
        <v>409</v>
      </c>
      <c r="D4823" s="206" t="s">
        <v>410</v>
      </c>
      <c r="E4823" s="207">
        <v>151.81</v>
      </c>
    </row>
    <row r="4824" spans="1:5">
      <c r="A4824" s="206">
        <v>37996</v>
      </c>
      <c r="B4824" s="206" t="s">
        <v>5243</v>
      </c>
      <c r="C4824" s="206" t="s">
        <v>409</v>
      </c>
      <c r="D4824" s="206" t="s">
        <v>410</v>
      </c>
      <c r="E4824" s="207">
        <v>231.17</v>
      </c>
    </row>
    <row r="4825" spans="1:5">
      <c r="A4825" s="206">
        <v>13883</v>
      </c>
      <c r="B4825" s="206" t="s">
        <v>5244</v>
      </c>
      <c r="C4825" s="206" t="s">
        <v>409</v>
      </c>
      <c r="D4825" s="206" t="s">
        <v>412</v>
      </c>
      <c r="E4825" s="208">
        <v>116611.15</v>
      </c>
    </row>
    <row r="4826" spans="1:5">
      <c r="A4826" s="206">
        <v>38604</v>
      </c>
      <c r="B4826" s="206" t="s">
        <v>5245</v>
      </c>
      <c r="C4826" s="206" t="s">
        <v>409</v>
      </c>
      <c r="D4826" s="206" t="s">
        <v>412</v>
      </c>
      <c r="E4826" s="208">
        <v>145237.64000000001</v>
      </c>
    </row>
    <row r="4827" spans="1:5">
      <c r="A4827" s="206">
        <v>10601</v>
      </c>
      <c r="B4827" s="206" t="s">
        <v>5246</v>
      </c>
      <c r="C4827" s="206" t="s">
        <v>409</v>
      </c>
      <c r="D4827" s="206" t="s">
        <v>412</v>
      </c>
      <c r="E4827" s="208">
        <v>2825161.76</v>
      </c>
    </row>
    <row r="4828" spans="1:5">
      <c r="A4828" s="206">
        <v>44469</v>
      </c>
      <c r="B4828" s="206" t="s">
        <v>5247</v>
      </c>
      <c r="C4828" s="206" t="s">
        <v>409</v>
      </c>
      <c r="D4828" s="206" t="s">
        <v>412</v>
      </c>
      <c r="E4828" s="208">
        <v>7438551.21</v>
      </c>
    </row>
    <row r="4829" spans="1:5">
      <c r="A4829" s="206">
        <v>13894</v>
      </c>
      <c r="B4829" s="206" t="s">
        <v>5248</v>
      </c>
      <c r="C4829" s="206" t="s">
        <v>409</v>
      </c>
      <c r="D4829" s="206" t="s">
        <v>412</v>
      </c>
      <c r="E4829" s="208">
        <v>399604.75</v>
      </c>
    </row>
    <row r="4830" spans="1:5">
      <c r="A4830" s="206">
        <v>13895</v>
      </c>
      <c r="B4830" s="206" t="s">
        <v>5249</v>
      </c>
      <c r="C4830" s="206" t="s">
        <v>409</v>
      </c>
      <c r="D4830" s="206" t="s">
        <v>412</v>
      </c>
      <c r="E4830" s="208">
        <v>537335.18000000005</v>
      </c>
    </row>
    <row r="4831" spans="1:5">
      <c r="A4831" s="206">
        <v>13892</v>
      </c>
      <c r="B4831" s="206" t="s">
        <v>5250</v>
      </c>
      <c r="C4831" s="206" t="s">
        <v>409</v>
      </c>
      <c r="D4831" s="206" t="s">
        <v>412</v>
      </c>
      <c r="E4831" s="208">
        <v>658491.12</v>
      </c>
    </row>
    <row r="4832" spans="1:5">
      <c r="A4832" s="206">
        <v>9914</v>
      </c>
      <c r="B4832" s="206" t="s">
        <v>5251</v>
      </c>
      <c r="C4832" s="206" t="s">
        <v>409</v>
      </c>
      <c r="D4832" s="206" t="s">
        <v>412</v>
      </c>
      <c r="E4832" s="208">
        <v>712400</v>
      </c>
    </row>
    <row r="4833" spans="1:5">
      <c r="A4833" s="206">
        <v>36485</v>
      </c>
      <c r="B4833" s="206" t="s">
        <v>5252</v>
      </c>
      <c r="C4833" s="206" t="s">
        <v>409</v>
      </c>
      <c r="D4833" s="206" t="s">
        <v>412</v>
      </c>
      <c r="E4833" s="208">
        <v>665336.65</v>
      </c>
    </row>
    <row r="4834" spans="1:5">
      <c r="A4834" s="206">
        <v>9912</v>
      </c>
      <c r="B4834" s="206" t="s">
        <v>5253</v>
      </c>
      <c r="C4834" s="206" t="s">
        <v>409</v>
      </c>
      <c r="D4834" s="206" t="s">
        <v>412</v>
      </c>
      <c r="E4834" s="208">
        <v>2300000</v>
      </c>
    </row>
    <row r="4835" spans="1:5">
      <c r="A4835" s="206">
        <v>9921</v>
      </c>
      <c r="B4835" s="206" t="s">
        <v>5254</v>
      </c>
      <c r="C4835" s="206" t="s">
        <v>409</v>
      </c>
      <c r="D4835" s="206" t="s">
        <v>412</v>
      </c>
      <c r="E4835" s="208">
        <v>1186448.79</v>
      </c>
    </row>
    <row r="4836" spans="1:5">
      <c r="A4836" s="206">
        <v>21112</v>
      </c>
      <c r="B4836" s="206" t="s">
        <v>5255</v>
      </c>
      <c r="C4836" s="206" t="s">
        <v>409</v>
      </c>
      <c r="D4836" s="206" t="s">
        <v>410</v>
      </c>
      <c r="E4836" s="207">
        <v>154.9</v>
      </c>
    </row>
    <row r="4837" spans="1:5">
      <c r="A4837" s="206">
        <v>10228</v>
      </c>
      <c r="B4837" s="206" t="s">
        <v>5256</v>
      </c>
      <c r="C4837" s="206" t="s">
        <v>409</v>
      </c>
      <c r="D4837" s="206" t="s">
        <v>417</v>
      </c>
      <c r="E4837" s="207">
        <v>179.95</v>
      </c>
    </row>
    <row r="4838" spans="1:5">
      <c r="A4838" s="206">
        <v>11781</v>
      </c>
      <c r="B4838" s="206" t="s">
        <v>5257</v>
      </c>
      <c r="C4838" s="206" t="s">
        <v>409</v>
      </c>
      <c r="D4838" s="206" t="s">
        <v>410</v>
      </c>
      <c r="E4838" s="207">
        <v>145.78</v>
      </c>
    </row>
    <row r="4839" spans="1:5">
      <c r="A4839" s="206">
        <v>37588</v>
      </c>
      <c r="B4839" s="206" t="s">
        <v>5258</v>
      </c>
      <c r="C4839" s="206" t="s">
        <v>409</v>
      </c>
      <c r="D4839" s="206" t="s">
        <v>410</v>
      </c>
      <c r="E4839" s="207">
        <v>62.99</v>
      </c>
    </row>
    <row r="4840" spans="1:5">
      <c r="A4840" s="206">
        <v>11746</v>
      </c>
      <c r="B4840" s="206" t="s">
        <v>5259</v>
      </c>
      <c r="C4840" s="206" t="s">
        <v>409</v>
      </c>
      <c r="D4840" s="206" t="s">
        <v>410</v>
      </c>
      <c r="E4840" s="207">
        <v>58.09</v>
      </c>
    </row>
    <row r="4841" spans="1:5">
      <c r="A4841" s="206">
        <v>11751</v>
      </c>
      <c r="B4841" s="206" t="s">
        <v>5260</v>
      </c>
      <c r="C4841" s="206" t="s">
        <v>409</v>
      </c>
      <c r="D4841" s="206" t="s">
        <v>410</v>
      </c>
      <c r="E4841" s="207">
        <v>104.33</v>
      </c>
    </row>
    <row r="4842" spans="1:5">
      <c r="A4842" s="206">
        <v>11750</v>
      </c>
      <c r="B4842" s="206" t="s">
        <v>5261</v>
      </c>
      <c r="C4842" s="206" t="s">
        <v>409</v>
      </c>
      <c r="D4842" s="206" t="s">
        <v>410</v>
      </c>
      <c r="E4842" s="207">
        <v>86.58</v>
      </c>
    </row>
    <row r="4843" spans="1:5">
      <c r="A4843" s="206">
        <v>11748</v>
      </c>
      <c r="B4843" s="206" t="s">
        <v>5262</v>
      </c>
      <c r="C4843" s="206" t="s">
        <v>409</v>
      </c>
      <c r="D4843" s="206" t="s">
        <v>410</v>
      </c>
      <c r="E4843" s="207">
        <v>37.270000000000003</v>
      </c>
    </row>
    <row r="4844" spans="1:5">
      <c r="A4844" s="206">
        <v>11747</v>
      </c>
      <c r="B4844" s="206" t="s">
        <v>5263</v>
      </c>
      <c r="C4844" s="206" t="s">
        <v>409</v>
      </c>
      <c r="D4844" s="206" t="s">
        <v>410</v>
      </c>
      <c r="E4844" s="207">
        <v>160.87</v>
      </c>
    </row>
    <row r="4845" spans="1:5">
      <c r="A4845" s="206">
        <v>11749</v>
      </c>
      <c r="B4845" s="206" t="s">
        <v>5264</v>
      </c>
      <c r="C4845" s="206" t="s">
        <v>409</v>
      </c>
      <c r="D4845" s="206" t="s">
        <v>410</v>
      </c>
      <c r="E4845" s="207">
        <v>43.02</v>
      </c>
    </row>
    <row r="4846" spans="1:5">
      <c r="A4846" s="206">
        <v>10236</v>
      </c>
      <c r="B4846" s="206" t="s">
        <v>5265</v>
      </c>
      <c r="C4846" s="206" t="s">
        <v>409</v>
      </c>
      <c r="D4846" s="206" t="s">
        <v>412</v>
      </c>
      <c r="E4846" s="207">
        <v>132.34</v>
      </c>
    </row>
    <row r="4847" spans="1:5">
      <c r="A4847" s="206">
        <v>10233</v>
      </c>
      <c r="B4847" s="206" t="s">
        <v>5266</v>
      </c>
      <c r="C4847" s="206" t="s">
        <v>409</v>
      </c>
      <c r="D4847" s="206" t="s">
        <v>412</v>
      </c>
      <c r="E4847" s="207">
        <v>124.01</v>
      </c>
    </row>
    <row r="4848" spans="1:5">
      <c r="A4848" s="206">
        <v>10234</v>
      </c>
      <c r="B4848" s="206" t="s">
        <v>5267</v>
      </c>
      <c r="C4848" s="206" t="s">
        <v>409</v>
      </c>
      <c r="D4848" s="206" t="s">
        <v>412</v>
      </c>
      <c r="E4848" s="207">
        <v>78.12</v>
      </c>
    </row>
    <row r="4849" spans="1:5">
      <c r="A4849" s="206">
        <v>10231</v>
      </c>
      <c r="B4849" s="206" t="s">
        <v>5268</v>
      </c>
      <c r="C4849" s="206" t="s">
        <v>409</v>
      </c>
      <c r="D4849" s="206" t="s">
        <v>412</v>
      </c>
      <c r="E4849" s="207">
        <v>358.24</v>
      </c>
    </row>
    <row r="4850" spans="1:5">
      <c r="A4850" s="206">
        <v>10232</v>
      </c>
      <c r="B4850" s="206" t="s">
        <v>5269</v>
      </c>
      <c r="C4850" s="206" t="s">
        <v>409</v>
      </c>
      <c r="D4850" s="206" t="s">
        <v>412</v>
      </c>
      <c r="E4850" s="207">
        <v>200.46</v>
      </c>
    </row>
    <row r="4851" spans="1:5">
      <c r="A4851" s="206">
        <v>10229</v>
      </c>
      <c r="B4851" s="206" t="s">
        <v>5270</v>
      </c>
      <c r="C4851" s="206" t="s">
        <v>409</v>
      </c>
      <c r="D4851" s="206" t="s">
        <v>412</v>
      </c>
      <c r="E4851" s="207">
        <v>70.650000000000006</v>
      </c>
    </row>
    <row r="4852" spans="1:5">
      <c r="A4852" s="206">
        <v>10235</v>
      </c>
      <c r="B4852" s="206" t="s">
        <v>5271</v>
      </c>
      <c r="C4852" s="206" t="s">
        <v>409</v>
      </c>
      <c r="D4852" s="206" t="s">
        <v>412</v>
      </c>
      <c r="E4852" s="207">
        <v>491.1</v>
      </c>
    </row>
    <row r="4853" spans="1:5">
      <c r="A4853" s="206">
        <v>10230</v>
      </c>
      <c r="B4853" s="206" t="s">
        <v>5272</v>
      </c>
      <c r="C4853" s="206" t="s">
        <v>409</v>
      </c>
      <c r="D4853" s="206" t="s">
        <v>412</v>
      </c>
      <c r="E4853" s="207">
        <v>864.29</v>
      </c>
    </row>
    <row r="4854" spans="1:5">
      <c r="A4854" s="206">
        <v>10409</v>
      </c>
      <c r="B4854" s="206" t="s">
        <v>5273</v>
      </c>
      <c r="C4854" s="206" t="s">
        <v>409</v>
      </c>
      <c r="D4854" s="206" t="s">
        <v>412</v>
      </c>
      <c r="E4854" s="207">
        <v>256.77</v>
      </c>
    </row>
    <row r="4855" spans="1:5">
      <c r="A4855" s="206">
        <v>10411</v>
      </c>
      <c r="B4855" s="206" t="s">
        <v>5274</v>
      </c>
      <c r="C4855" s="206" t="s">
        <v>409</v>
      </c>
      <c r="D4855" s="206" t="s">
        <v>412</v>
      </c>
      <c r="E4855" s="207">
        <v>229.76</v>
      </c>
    </row>
    <row r="4856" spans="1:5">
      <c r="A4856" s="206">
        <v>10404</v>
      </c>
      <c r="B4856" s="206" t="s">
        <v>5275</v>
      </c>
      <c r="C4856" s="206" t="s">
        <v>409</v>
      </c>
      <c r="D4856" s="206" t="s">
        <v>412</v>
      </c>
      <c r="E4856" s="207">
        <v>93.18</v>
      </c>
    </row>
    <row r="4857" spans="1:5">
      <c r="A4857" s="206">
        <v>10410</v>
      </c>
      <c r="B4857" s="206" t="s">
        <v>5276</v>
      </c>
      <c r="C4857" s="206" t="s">
        <v>409</v>
      </c>
      <c r="D4857" s="206" t="s">
        <v>412</v>
      </c>
      <c r="E4857" s="207">
        <v>153.47999999999999</v>
      </c>
    </row>
    <row r="4858" spans="1:5">
      <c r="A4858" s="206">
        <v>10405</v>
      </c>
      <c r="B4858" s="206" t="s">
        <v>5277</v>
      </c>
      <c r="C4858" s="206" t="s">
        <v>409</v>
      </c>
      <c r="D4858" s="206" t="s">
        <v>412</v>
      </c>
      <c r="E4858" s="207">
        <v>514.44000000000005</v>
      </c>
    </row>
    <row r="4859" spans="1:5">
      <c r="A4859" s="206">
        <v>10408</v>
      </c>
      <c r="B4859" s="206" t="s">
        <v>5278</v>
      </c>
      <c r="C4859" s="206" t="s">
        <v>409</v>
      </c>
      <c r="D4859" s="206" t="s">
        <v>412</v>
      </c>
      <c r="E4859" s="207">
        <v>359.74</v>
      </c>
    </row>
    <row r="4860" spans="1:5">
      <c r="A4860" s="206">
        <v>10412</v>
      </c>
      <c r="B4860" s="206" t="s">
        <v>5279</v>
      </c>
      <c r="C4860" s="206" t="s">
        <v>409</v>
      </c>
      <c r="D4860" s="206" t="s">
        <v>412</v>
      </c>
      <c r="E4860" s="207">
        <v>112.92</v>
      </c>
    </row>
    <row r="4861" spans="1:5">
      <c r="A4861" s="206">
        <v>10406</v>
      </c>
      <c r="B4861" s="206" t="s">
        <v>5280</v>
      </c>
      <c r="C4861" s="206" t="s">
        <v>409</v>
      </c>
      <c r="D4861" s="206" t="s">
        <v>412</v>
      </c>
      <c r="E4861" s="207">
        <v>710.55</v>
      </c>
    </row>
    <row r="4862" spans="1:5">
      <c r="A4862" s="206">
        <v>10407</v>
      </c>
      <c r="B4862" s="206" t="s">
        <v>5281</v>
      </c>
      <c r="C4862" s="206" t="s">
        <v>409</v>
      </c>
      <c r="D4862" s="206" t="s">
        <v>412</v>
      </c>
      <c r="E4862" s="208">
        <v>1102.07</v>
      </c>
    </row>
    <row r="4863" spans="1:5">
      <c r="A4863" s="206">
        <v>10416</v>
      </c>
      <c r="B4863" s="206" t="s">
        <v>5282</v>
      </c>
      <c r="C4863" s="206" t="s">
        <v>409</v>
      </c>
      <c r="D4863" s="206" t="s">
        <v>412</v>
      </c>
      <c r="E4863" s="207">
        <v>136.69999999999999</v>
      </c>
    </row>
    <row r="4864" spans="1:5">
      <c r="A4864" s="206">
        <v>10419</v>
      </c>
      <c r="B4864" s="206" t="s">
        <v>5283</v>
      </c>
      <c r="C4864" s="206" t="s">
        <v>409</v>
      </c>
      <c r="D4864" s="206" t="s">
        <v>412</v>
      </c>
      <c r="E4864" s="207">
        <v>118.65</v>
      </c>
    </row>
    <row r="4865" spans="1:5">
      <c r="A4865" s="206">
        <v>21092</v>
      </c>
      <c r="B4865" s="206" t="s">
        <v>5284</v>
      </c>
      <c r="C4865" s="206" t="s">
        <v>409</v>
      </c>
      <c r="D4865" s="206" t="s">
        <v>412</v>
      </c>
      <c r="E4865" s="207">
        <v>67.83</v>
      </c>
    </row>
    <row r="4866" spans="1:5">
      <c r="A4866" s="206">
        <v>10418</v>
      </c>
      <c r="B4866" s="206" t="s">
        <v>5285</v>
      </c>
      <c r="C4866" s="206" t="s">
        <v>409</v>
      </c>
      <c r="D4866" s="206" t="s">
        <v>412</v>
      </c>
      <c r="E4866" s="207">
        <v>79.09</v>
      </c>
    </row>
    <row r="4867" spans="1:5">
      <c r="A4867" s="206">
        <v>12657</v>
      </c>
      <c r="B4867" s="206" t="s">
        <v>5286</v>
      </c>
      <c r="C4867" s="206" t="s">
        <v>409</v>
      </c>
      <c r="D4867" s="206" t="s">
        <v>412</v>
      </c>
      <c r="E4867" s="207">
        <v>319.16000000000003</v>
      </c>
    </row>
    <row r="4868" spans="1:5">
      <c r="A4868" s="206">
        <v>10417</v>
      </c>
      <c r="B4868" s="206" t="s">
        <v>5287</v>
      </c>
      <c r="C4868" s="206" t="s">
        <v>409</v>
      </c>
      <c r="D4868" s="206" t="s">
        <v>412</v>
      </c>
      <c r="E4868" s="207">
        <v>199.17</v>
      </c>
    </row>
    <row r="4869" spans="1:5">
      <c r="A4869" s="206">
        <v>10413</v>
      </c>
      <c r="B4869" s="206" t="s">
        <v>5288</v>
      </c>
      <c r="C4869" s="206" t="s">
        <v>409</v>
      </c>
      <c r="D4869" s="206" t="s">
        <v>412</v>
      </c>
      <c r="E4869" s="207">
        <v>72.39</v>
      </c>
    </row>
    <row r="4870" spans="1:5">
      <c r="A4870" s="206">
        <v>10414</v>
      </c>
      <c r="B4870" s="206" t="s">
        <v>5289</v>
      </c>
      <c r="C4870" s="206" t="s">
        <v>409</v>
      </c>
      <c r="D4870" s="206" t="s">
        <v>412</v>
      </c>
      <c r="E4870" s="207">
        <v>435.84</v>
      </c>
    </row>
    <row r="4871" spans="1:5">
      <c r="A4871" s="206">
        <v>10415</v>
      </c>
      <c r="B4871" s="206" t="s">
        <v>5290</v>
      </c>
      <c r="C4871" s="206" t="s">
        <v>409</v>
      </c>
      <c r="D4871" s="206" t="s">
        <v>412</v>
      </c>
      <c r="E4871" s="207">
        <v>756.42</v>
      </c>
    </row>
    <row r="4872" spans="1:5">
      <c r="A4872" s="206">
        <v>38643</v>
      </c>
      <c r="B4872" s="206" t="s">
        <v>5291</v>
      </c>
      <c r="C4872" s="206" t="s">
        <v>409</v>
      </c>
      <c r="D4872" s="206" t="s">
        <v>410</v>
      </c>
      <c r="E4872" s="207">
        <v>50.06</v>
      </c>
    </row>
    <row r="4873" spans="1:5">
      <c r="A4873" s="206">
        <v>6157</v>
      </c>
      <c r="B4873" s="206" t="s">
        <v>5292</v>
      </c>
      <c r="C4873" s="206" t="s">
        <v>409</v>
      </c>
      <c r="D4873" s="206" t="s">
        <v>410</v>
      </c>
      <c r="E4873" s="207">
        <v>68.38</v>
      </c>
    </row>
    <row r="4874" spans="1:5">
      <c r="A4874" s="206">
        <v>6158</v>
      </c>
      <c r="B4874" s="206" t="s">
        <v>5293</v>
      </c>
      <c r="C4874" s="206" t="s">
        <v>409</v>
      </c>
      <c r="D4874" s="206" t="s">
        <v>410</v>
      </c>
      <c r="E4874" s="207">
        <v>11.1</v>
      </c>
    </row>
    <row r="4875" spans="1:5">
      <c r="A4875" s="206">
        <v>6153</v>
      </c>
      <c r="B4875" s="206" t="s">
        <v>5294</v>
      </c>
      <c r="C4875" s="206" t="s">
        <v>409</v>
      </c>
      <c r="D4875" s="206" t="s">
        <v>410</v>
      </c>
      <c r="E4875" s="207">
        <v>7.64</v>
      </c>
    </row>
    <row r="4876" spans="1:5">
      <c r="A4876" s="206">
        <v>6156</v>
      </c>
      <c r="B4876" s="206" t="s">
        <v>5295</v>
      </c>
      <c r="C4876" s="206" t="s">
        <v>409</v>
      </c>
      <c r="D4876" s="206" t="s">
        <v>410</v>
      </c>
      <c r="E4876" s="207">
        <v>9.52</v>
      </c>
    </row>
    <row r="4877" spans="1:5">
      <c r="A4877" s="206">
        <v>6154</v>
      </c>
      <c r="B4877" s="206" t="s">
        <v>5296</v>
      </c>
      <c r="C4877" s="206" t="s">
        <v>409</v>
      </c>
      <c r="D4877" s="206" t="s">
        <v>410</v>
      </c>
      <c r="E4877" s="207">
        <v>13.57</v>
      </c>
    </row>
    <row r="4878" spans="1:5">
      <c r="A4878" s="206">
        <v>6155</v>
      </c>
      <c r="B4878" s="206" t="s">
        <v>5297</v>
      </c>
      <c r="C4878" s="206" t="s">
        <v>409</v>
      </c>
      <c r="D4878" s="206" t="s">
        <v>410</v>
      </c>
      <c r="E4878" s="207">
        <v>31.25</v>
      </c>
    </row>
    <row r="4879" spans="1:5">
      <c r="A4879" s="206">
        <v>43595</v>
      </c>
      <c r="B4879" s="206" t="s">
        <v>5298</v>
      </c>
      <c r="C4879" s="206" t="s">
        <v>409</v>
      </c>
      <c r="D4879" s="206" t="s">
        <v>410</v>
      </c>
      <c r="E4879" s="207">
        <v>20.57</v>
      </c>
    </row>
    <row r="4880" spans="1:5">
      <c r="A4880" s="206">
        <v>43596</v>
      </c>
      <c r="B4880" s="206" t="s">
        <v>5299</v>
      </c>
      <c r="C4880" s="206" t="s">
        <v>409</v>
      </c>
      <c r="D4880" s="206" t="s">
        <v>410</v>
      </c>
      <c r="E4880" s="207">
        <v>23.77</v>
      </c>
    </row>
    <row r="4881" spans="1:5">
      <c r="A4881" s="206">
        <v>38108</v>
      </c>
      <c r="B4881" s="206" t="s">
        <v>5300</v>
      </c>
      <c r="C4881" s="206" t="s">
        <v>409</v>
      </c>
      <c r="D4881" s="206" t="s">
        <v>410</v>
      </c>
      <c r="E4881" s="207">
        <v>44.73</v>
      </c>
    </row>
    <row r="4882" spans="1:5">
      <c r="A4882" s="206">
        <v>38087</v>
      </c>
      <c r="B4882" s="206" t="s">
        <v>5301</v>
      </c>
      <c r="C4882" s="206" t="s">
        <v>409</v>
      </c>
      <c r="D4882" s="206" t="s">
        <v>410</v>
      </c>
      <c r="E4882" s="207">
        <v>57.54</v>
      </c>
    </row>
    <row r="4883" spans="1:5">
      <c r="A4883" s="206">
        <v>38109</v>
      </c>
      <c r="B4883" s="206" t="s">
        <v>5302</v>
      </c>
      <c r="C4883" s="206" t="s">
        <v>409</v>
      </c>
      <c r="D4883" s="206" t="s">
        <v>410</v>
      </c>
      <c r="E4883" s="207">
        <v>71.5</v>
      </c>
    </row>
    <row r="4884" spans="1:5">
      <c r="A4884" s="206">
        <v>38088</v>
      </c>
      <c r="B4884" s="206" t="s">
        <v>5303</v>
      </c>
      <c r="C4884" s="206" t="s">
        <v>409</v>
      </c>
      <c r="D4884" s="206" t="s">
        <v>410</v>
      </c>
      <c r="E4884" s="207">
        <v>75.180000000000007</v>
      </c>
    </row>
    <row r="4885" spans="1:5">
      <c r="A4885" s="206">
        <v>38110</v>
      </c>
      <c r="B4885" s="206" t="s">
        <v>5304</v>
      </c>
      <c r="C4885" s="206" t="s">
        <v>409</v>
      </c>
      <c r="D4885" s="206" t="s">
        <v>410</v>
      </c>
      <c r="E4885" s="207">
        <v>27.5</v>
      </c>
    </row>
    <row r="4886" spans="1:5">
      <c r="A4886" s="206">
        <v>38089</v>
      </c>
      <c r="B4886" s="206" t="s">
        <v>5305</v>
      </c>
      <c r="C4886" s="206" t="s">
        <v>409</v>
      </c>
      <c r="D4886" s="206" t="s">
        <v>410</v>
      </c>
      <c r="E4886" s="207">
        <v>47.92</v>
      </c>
    </row>
    <row r="4887" spans="1:5">
      <c r="A4887" s="206">
        <v>38111</v>
      </c>
      <c r="B4887" s="206" t="s">
        <v>5306</v>
      </c>
      <c r="C4887" s="206" t="s">
        <v>409</v>
      </c>
      <c r="D4887" s="206" t="s">
        <v>410</v>
      </c>
      <c r="E4887" s="207">
        <v>30.76</v>
      </c>
    </row>
    <row r="4888" spans="1:5">
      <c r="A4888" s="206">
        <v>38090</v>
      </c>
      <c r="B4888" s="206" t="s">
        <v>5307</v>
      </c>
      <c r="C4888" s="206" t="s">
        <v>409</v>
      </c>
      <c r="D4888" s="206" t="s">
        <v>410</v>
      </c>
      <c r="E4888" s="207">
        <v>49.53</v>
      </c>
    </row>
    <row r="4889" spans="1:5">
      <c r="A4889" s="206">
        <v>13726</v>
      </c>
      <c r="B4889" s="206" t="s">
        <v>5308</v>
      </c>
      <c r="C4889" s="206" t="s">
        <v>409</v>
      </c>
      <c r="D4889" s="206" t="s">
        <v>412</v>
      </c>
      <c r="E4889" s="208">
        <v>73280.61</v>
      </c>
    </row>
    <row r="4890" spans="1:5">
      <c r="A4890" s="206">
        <v>38400</v>
      </c>
      <c r="B4890" s="206" t="s">
        <v>5309</v>
      </c>
      <c r="C4890" s="206" t="s">
        <v>409</v>
      </c>
      <c r="D4890" s="206" t="s">
        <v>410</v>
      </c>
      <c r="E4890" s="207">
        <v>33.74</v>
      </c>
    </row>
    <row r="4891" spans="1:5">
      <c r="A4891" s="206">
        <v>12627</v>
      </c>
      <c r="B4891" s="206" t="s">
        <v>5310</v>
      </c>
      <c r="C4891" s="206" t="s">
        <v>409</v>
      </c>
      <c r="D4891" s="206" t="s">
        <v>410</v>
      </c>
      <c r="E4891" s="207">
        <v>1.43</v>
      </c>
    </row>
    <row r="4892" spans="1:5">
      <c r="A4892" s="206">
        <v>39996</v>
      </c>
      <c r="B4892" s="206" t="s">
        <v>5311</v>
      </c>
      <c r="C4892" s="206" t="s">
        <v>456</v>
      </c>
      <c r="D4892" s="206" t="s">
        <v>410</v>
      </c>
      <c r="E4892" s="207">
        <v>4.0999999999999996</v>
      </c>
    </row>
    <row r="4893" spans="1:5">
      <c r="A4893" s="206">
        <v>10478</v>
      </c>
      <c r="B4893" s="206" t="s">
        <v>5312</v>
      </c>
      <c r="C4893" s="206" t="s">
        <v>462</v>
      </c>
      <c r="D4893" s="206" t="s">
        <v>417</v>
      </c>
      <c r="E4893" s="207">
        <v>38.08</v>
      </c>
    </row>
    <row r="4894" spans="1:5">
      <c r="A4894" s="206">
        <v>10481</v>
      </c>
      <c r="B4894" s="206" t="s">
        <v>5313</v>
      </c>
      <c r="C4894" s="206" t="s">
        <v>462</v>
      </c>
      <c r="D4894" s="206" t="s">
        <v>410</v>
      </c>
      <c r="E4894" s="207">
        <v>33.86</v>
      </c>
    </row>
    <row r="4895" spans="1:5">
      <c r="A4895" s="206">
        <v>10475</v>
      </c>
      <c r="B4895" s="206" t="s">
        <v>5314</v>
      </c>
      <c r="C4895" s="206" t="s">
        <v>462</v>
      </c>
      <c r="D4895" s="206" t="s">
        <v>410</v>
      </c>
      <c r="E4895" s="207">
        <v>32.770000000000003</v>
      </c>
    </row>
    <row r="4896" spans="1:5">
      <c r="A4896" s="206">
        <v>4030</v>
      </c>
      <c r="B4896" s="206" t="s">
        <v>5315</v>
      </c>
      <c r="C4896" s="206" t="s">
        <v>821</v>
      </c>
      <c r="D4896" s="206" t="s">
        <v>412</v>
      </c>
      <c r="E4896" s="207">
        <v>8.0299999999999994</v>
      </c>
    </row>
    <row r="4897" spans="1:5">
      <c r="A4897" s="206">
        <v>4031</v>
      </c>
      <c r="B4897" s="206" t="s">
        <v>5316</v>
      </c>
      <c r="C4897" s="206" t="s">
        <v>821</v>
      </c>
      <c r="D4897" s="206" t="s">
        <v>412</v>
      </c>
      <c r="E4897" s="207">
        <v>37.76</v>
      </c>
    </row>
    <row r="4898" spans="1:5">
      <c r="A4898" s="206">
        <v>39399</v>
      </c>
      <c r="B4898" s="206" t="s">
        <v>5317</v>
      </c>
      <c r="C4898" s="206" t="s">
        <v>409</v>
      </c>
      <c r="D4898" s="206" t="s">
        <v>412</v>
      </c>
      <c r="E4898" s="208">
        <v>1334.25</v>
      </c>
    </row>
    <row r="4899" spans="1:5">
      <c r="A4899" s="206">
        <v>39400</v>
      </c>
      <c r="B4899" s="206" t="s">
        <v>5318</v>
      </c>
      <c r="C4899" s="206" t="s">
        <v>409</v>
      </c>
      <c r="D4899" s="206" t="s">
        <v>412</v>
      </c>
      <c r="E4899" s="208">
        <v>1450.27</v>
      </c>
    </row>
    <row r="4900" spans="1:5">
      <c r="A4900" s="206">
        <v>39401</v>
      </c>
      <c r="B4900" s="206" t="s">
        <v>5319</v>
      </c>
      <c r="C4900" s="206" t="s">
        <v>409</v>
      </c>
      <c r="D4900" s="206" t="s">
        <v>412</v>
      </c>
      <c r="E4900" s="208">
        <v>1626.86</v>
      </c>
    </row>
    <row r="4901" spans="1:5">
      <c r="A4901" s="206">
        <v>11652</v>
      </c>
      <c r="B4901" s="206" t="s">
        <v>5320</v>
      </c>
      <c r="C4901" s="206" t="s">
        <v>409</v>
      </c>
      <c r="D4901" s="206" t="s">
        <v>412</v>
      </c>
      <c r="E4901" s="208">
        <v>3500</v>
      </c>
    </row>
    <row r="4902" spans="1:5">
      <c r="A4902" s="206">
        <v>13896</v>
      </c>
      <c r="B4902" s="206" t="s">
        <v>5321</v>
      </c>
      <c r="C4902" s="206" t="s">
        <v>409</v>
      </c>
      <c r="D4902" s="206" t="s">
        <v>412</v>
      </c>
      <c r="E4902" s="208">
        <v>3139.8</v>
      </c>
    </row>
    <row r="4903" spans="1:5">
      <c r="A4903" s="206">
        <v>13475</v>
      </c>
      <c r="B4903" s="206" t="s">
        <v>5322</v>
      </c>
      <c r="C4903" s="206" t="s">
        <v>409</v>
      </c>
      <c r="D4903" s="206" t="s">
        <v>412</v>
      </c>
      <c r="E4903" s="208">
        <v>3824.66</v>
      </c>
    </row>
    <row r="4904" spans="1:5">
      <c r="A4904" s="206">
        <v>44491</v>
      </c>
      <c r="B4904" s="206" t="s">
        <v>5323</v>
      </c>
      <c r="C4904" s="206" t="s">
        <v>409</v>
      </c>
      <c r="D4904" s="206" t="s">
        <v>412</v>
      </c>
      <c r="E4904" s="208">
        <v>4561370.04</v>
      </c>
    </row>
    <row r="4905" spans="1:5">
      <c r="A4905" s="206">
        <v>44470</v>
      </c>
      <c r="B4905" s="206" t="s">
        <v>5324</v>
      </c>
      <c r="C4905" s="206" t="s">
        <v>409</v>
      </c>
      <c r="D4905" s="206" t="s">
        <v>412</v>
      </c>
      <c r="E4905" s="208">
        <v>1920283.84</v>
      </c>
    </row>
    <row r="4906" spans="1:5">
      <c r="A4906" s="206">
        <v>13476</v>
      </c>
      <c r="B4906" s="206" t="s">
        <v>5325</v>
      </c>
      <c r="C4906" s="206" t="s">
        <v>409</v>
      </c>
      <c r="D4906" s="206" t="s">
        <v>412</v>
      </c>
      <c r="E4906" s="208">
        <v>1934199.08</v>
      </c>
    </row>
    <row r="4907" spans="1:5">
      <c r="A4907" s="206">
        <v>10488</v>
      </c>
      <c r="B4907" s="206" t="s">
        <v>5326</v>
      </c>
      <c r="C4907" s="206" t="s">
        <v>409</v>
      </c>
      <c r="D4907" s="206" t="s">
        <v>412</v>
      </c>
      <c r="E4907" s="208">
        <v>2343303</v>
      </c>
    </row>
    <row r="4908" spans="1:5">
      <c r="A4908" s="206">
        <v>13606</v>
      </c>
      <c r="B4908" s="206" t="s">
        <v>5327</v>
      </c>
      <c r="C4908" s="206" t="s">
        <v>409</v>
      </c>
      <c r="D4908" s="206" t="s">
        <v>412</v>
      </c>
      <c r="E4908" s="208">
        <v>2076132.94</v>
      </c>
    </row>
    <row r="4909" spans="1:5">
      <c r="A4909" s="206">
        <v>10489</v>
      </c>
      <c r="B4909" s="206" t="s">
        <v>5328</v>
      </c>
      <c r="C4909" s="206" t="s">
        <v>560</v>
      </c>
      <c r="D4909" s="206" t="s">
        <v>410</v>
      </c>
      <c r="E4909" s="207">
        <v>14.03</v>
      </c>
    </row>
    <row r="4910" spans="1:5">
      <c r="A4910" s="206">
        <v>41073</v>
      </c>
      <c r="B4910" s="206" t="s">
        <v>5329</v>
      </c>
      <c r="C4910" s="206" t="s">
        <v>562</v>
      </c>
      <c r="D4910" s="206" t="s">
        <v>410</v>
      </c>
      <c r="E4910" s="208">
        <v>2475.79</v>
      </c>
    </row>
    <row r="4911" spans="1:5">
      <c r="A4911" s="206">
        <v>34391</v>
      </c>
      <c r="B4911" s="206" t="s">
        <v>5330</v>
      </c>
      <c r="C4911" s="206" t="s">
        <v>821</v>
      </c>
      <c r="D4911" s="206" t="s">
        <v>410</v>
      </c>
      <c r="E4911" s="207">
        <v>957.5</v>
      </c>
    </row>
    <row r="4912" spans="1:5">
      <c r="A4912" s="206">
        <v>10496</v>
      </c>
      <c r="B4912" s="206" t="s">
        <v>5331</v>
      </c>
      <c r="C4912" s="206" t="s">
        <v>821</v>
      </c>
      <c r="D4912" s="206" t="s">
        <v>410</v>
      </c>
      <c r="E4912" s="207">
        <v>833.33</v>
      </c>
    </row>
    <row r="4913" spans="1:5">
      <c r="A4913" s="206">
        <v>10497</v>
      </c>
      <c r="B4913" s="206" t="s">
        <v>5332</v>
      </c>
      <c r="C4913" s="206" t="s">
        <v>821</v>
      </c>
      <c r="D4913" s="206" t="s">
        <v>410</v>
      </c>
      <c r="E4913" s="208">
        <v>2166.66</v>
      </c>
    </row>
    <row r="4914" spans="1:5">
      <c r="A4914" s="206">
        <v>10504</v>
      </c>
      <c r="B4914" s="206" t="s">
        <v>5333</v>
      </c>
      <c r="C4914" s="206" t="s">
        <v>821</v>
      </c>
      <c r="D4914" s="206" t="s">
        <v>410</v>
      </c>
      <c r="E4914" s="208">
        <v>2533.33</v>
      </c>
    </row>
    <row r="4915" spans="1:5">
      <c r="A4915" s="206">
        <v>34390</v>
      </c>
      <c r="B4915" s="206" t="s">
        <v>5334</v>
      </c>
      <c r="C4915" s="206" t="s">
        <v>821</v>
      </c>
      <c r="D4915" s="206" t="s">
        <v>410</v>
      </c>
      <c r="E4915" s="207">
        <v>746.66</v>
      </c>
    </row>
    <row r="4916" spans="1:5">
      <c r="A4916" s="206">
        <v>34389</v>
      </c>
      <c r="B4916" s="206" t="s">
        <v>5335</v>
      </c>
      <c r="C4916" s="206" t="s">
        <v>821</v>
      </c>
      <c r="D4916" s="206" t="s">
        <v>410</v>
      </c>
      <c r="E4916" s="207">
        <v>233.33</v>
      </c>
    </row>
    <row r="4917" spans="1:5">
      <c r="A4917" s="206">
        <v>34388</v>
      </c>
      <c r="B4917" s="206" t="s">
        <v>5336</v>
      </c>
      <c r="C4917" s="206" t="s">
        <v>821</v>
      </c>
      <c r="D4917" s="206" t="s">
        <v>410</v>
      </c>
      <c r="E4917" s="207">
        <v>331.63</v>
      </c>
    </row>
    <row r="4918" spans="1:5">
      <c r="A4918" s="206">
        <v>34387</v>
      </c>
      <c r="B4918" s="206" t="s">
        <v>5337</v>
      </c>
      <c r="C4918" s="206" t="s">
        <v>821</v>
      </c>
      <c r="D4918" s="206" t="s">
        <v>410</v>
      </c>
      <c r="E4918" s="207">
        <v>538.33000000000004</v>
      </c>
    </row>
    <row r="4919" spans="1:5">
      <c r="A4919" s="206">
        <v>11188</v>
      </c>
      <c r="B4919" s="206" t="s">
        <v>5338</v>
      </c>
      <c r="C4919" s="206" t="s">
        <v>821</v>
      </c>
      <c r="D4919" s="206" t="s">
        <v>410</v>
      </c>
      <c r="E4919" s="207">
        <v>266.66000000000003</v>
      </c>
    </row>
    <row r="4920" spans="1:5">
      <c r="A4920" s="206">
        <v>11189</v>
      </c>
      <c r="B4920" s="206" t="s">
        <v>5339</v>
      </c>
      <c r="C4920" s="206" t="s">
        <v>821</v>
      </c>
      <c r="D4920" s="206" t="s">
        <v>410</v>
      </c>
      <c r="E4920" s="207">
        <v>400</v>
      </c>
    </row>
    <row r="4921" spans="1:5">
      <c r="A4921" s="206">
        <v>21107</v>
      </c>
      <c r="B4921" s="206" t="s">
        <v>5340</v>
      </c>
      <c r="C4921" s="206" t="s">
        <v>821</v>
      </c>
      <c r="D4921" s="206" t="s">
        <v>410</v>
      </c>
      <c r="E4921" s="207">
        <v>287.86</v>
      </c>
    </row>
    <row r="4922" spans="1:5">
      <c r="A4922" s="206">
        <v>34386</v>
      </c>
      <c r="B4922" s="206" t="s">
        <v>5341</v>
      </c>
      <c r="C4922" s="206" t="s">
        <v>821</v>
      </c>
      <c r="D4922" s="206" t="s">
        <v>410</v>
      </c>
      <c r="E4922" s="207">
        <v>500</v>
      </c>
    </row>
    <row r="4923" spans="1:5">
      <c r="A4923" s="206">
        <v>10490</v>
      </c>
      <c r="B4923" s="206" t="s">
        <v>5342</v>
      </c>
      <c r="C4923" s="206" t="s">
        <v>821</v>
      </c>
      <c r="D4923" s="206" t="s">
        <v>410</v>
      </c>
      <c r="E4923" s="207">
        <v>175</v>
      </c>
    </row>
    <row r="4924" spans="1:5">
      <c r="A4924" s="206">
        <v>10492</v>
      </c>
      <c r="B4924" s="206" t="s">
        <v>5343</v>
      </c>
      <c r="C4924" s="206" t="s">
        <v>821</v>
      </c>
      <c r="D4924" s="206" t="s">
        <v>417</v>
      </c>
      <c r="E4924" s="207">
        <v>200</v>
      </c>
    </row>
    <row r="4925" spans="1:5">
      <c r="A4925" s="206">
        <v>10493</v>
      </c>
      <c r="B4925" s="206" t="s">
        <v>5344</v>
      </c>
      <c r="C4925" s="206" t="s">
        <v>821</v>
      </c>
      <c r="D4925" s="206" t="s">
        <v>410</v>
      </c>
      <c r="E4925" s="207">
        <v>233.33</v>
      </c>
    </row>
    <row r="4926" spans="1:5">
      <c r="A4926" s="206">
        <v>10491</v>
      </c>
      <c r="B4926" s="206" t="s">
        <v>5345</v>
      </c>
      <c r="C4926" s="206" t="s">
        <v>821</v>
      </c>
      <c r="D4926" s="206" t="s">
        <v>410</v>
      </c>
      <c r="E4926" s="207">
        <v>283.33</v>
      </c>
    </row>
    <row r="4927" spans="1:5">
      <c r="A4927" s="206">
        <v>34385</v>
      </c>
      <c r="B4927" s="206" t="s">
        <v>5346</v>
      </c>
      <c r="C4927" s="206" t="s">
        <v>821</v>
      </c>
      <c r="D4927" s="206" t="s">
        <v>410</v>
      </c>
      <c r="E4927" s="207">
        <v>413.33</v>
      </c>
    </row>
    <row r="4928" spans="1:5">
      <c r="A4928" s="206">
        <v>10499</v>
      </c>
      <c r="B4928" s="206" t="s">
        <v>5347</v>
      </c>
      <c r="C4928" s="206" t="s">
        <v>821</v>
      </c>
      <c r="D4928" s="206" t="s">
        <v>410</v>
      </c>
      <c r="E4928" s="207">
        <v>166.66</v>
      </c>
    </row>
    <row r="4929" spans="1:5">
      <c r="A4929" s="206">
        <v>34384</v>
      </c>
      <c r="B4929" s="206" t="s">
        <v>5348</v>
      </c>
      <c r="C4929" s="206" t="s">
        <v>821</v>
      </c>
      <c r="D4929" s="206" t="s">
        <v>410</v>
      </c>
      <c r="E4929" s="207">
        <v>500</v>
      </c>
    </row>
    <row r="4930" spans="1:5">
      <c r="A4930" s="206">
        <v>11185</v>
      </c>
      <c r="B4930" s="206" t="s">
        <v>5349</v>
      </c>
      <c r="C4930" s="206" t="s">
        <v>821</v>
      </c>
      <c r="D4930" s="206" t="s">
        <v>410</v>
      </c>
      <c r="E4930" s="207">
        <v>516.66</v>
      </c>
    </row>
    <row r="4931" spans="1:5">
      <c r="A4931" s="206">
        <v>10507</v>
      </c>
      <c r="B4931" s="206" t="s">
        <v>5350</v>
      </c>
      <c r="C4931" s="206" t="s">
        <v>821</v>
      </c>
      <c r="D4931" s="206" t="s">
        <v>412</v>
      </c>
      <c r="E4931" s="207">
        <v>429.91</v>
      </c>
    </row>
    <row r="4932" spans="1:5">
      <c r="A4932" s="206">
        <v>10505</v>
      </c>
      <c r="B4932" s="206" t="s">
        <v>5351</v>
      </c>
      <c r="C4932" s="206" t="s">
        <v>821</v>
      </c>
      <c r="D4932" s="206" t="s">
        <v>412</v>
      </c>
      <c r="E4932" s="207">
        <v>253.68</v>
      </c>
    </row>
    <row r="4933" spans="1:5">
      <c r="A4933" s="206">
        <v>10506</v>
      </c>
      <c r="B4933" s="206" t="s">
        <v>5352</v>
      </c>
      <c r="C4933" s="206" t="s">
        <v>821</v>
      </c>
      <c r="D4933" s="206" t="s">
        <v>412</v>
      </c>
      <c r="E4933" s="207">
        <v>331.16</v>
      </c>
    </row>
    <row r="4934" spans="1:5">
      <c r="A4934" s="206">
        <v>5031</v>
      </c>
      <c r="B4934" s="206" t="s">
        <v>5353</v>
      </c>
      <c r="C4934" s="206" t="s">
        <v>821</v>
      </c>
      <c r="D4934" s="206" t="s">
        <v>412</v>
      </c>
      <c r="E4934" s="207">
        <v>465</v>
      </c>
    </row>
    <row r="4935" spans="1:5">
      <c r="A4935" s="206">
        <v>10502</v>
      </c>
      <c r="B4935" s="206" t="s">
        <v>5354</v>
      </c>
      <c r="C4935" s="206" t="s">
        <v>821</v>
      </c>
      <c r="D4935" s="206" t="s">
        <v>412</v>
      </c>
      <c r="E4935" s="207">
        <v>541.83000000000004</v>
      </c>
    </row>
    <row r="4936" spans="1:5">
      <c r="A4936" s="206">
        <v>10501</v>
      </c>
      <c r="B4936" s="206" t="s">
        <v>5355</v>
      </c>
      <c r="C4936" s="206" t="s">
        <v>821</v>
      </c>
      <c r="D4936" s="206" t="s">
        <v>412</v>
      </c>
      <c r="E4936" s="207">
        <v>306.12</v>
      </c>
    </row>
    <row r="4937" spans="1:5">
      <c r="A4937" s="206">
        <v>10503</v>
      </c>
      <c r="B4937" s="206" t="s">
        <v>5356</v>
      </c>
      <c r="C4937" s="206" t="s">
        <v>821</v>
      </c>
      <c r="D4937" s="206" t="s">
        <v>412</v>
      </c>
      <c r="E4937" s="207">
        <v>413.57</v>
      </c>
    </row>
    <row r="4938" spans="1:5">
      <c r="A4938" s="206">
        <v>4500</v>
      </c>
      <c r="B4938" s="206" t="s">
        <v>5357</v>
      </c>
      <c r="C4938" s="206" t="s">
        <v>456</v>
      </c>
      <c r="D4938" s="206" t="s">
        <v>410</v>
      </c>
      <c r="E4938" s="207">
        <v>21.57</v>
      </c>
    </row>
    <row r="4939" spans="1:5">
      <c r="A4939" s="206">
        <v>4448</v>
      </c>
      <c r="B4939" s="206" t="s">
        <v>5358</v>
      </c>
      <c r="C4939" s="206" t="s">
        <v>456</v>
      </c>
      <c r="D4939" s="206" t="s">
        <v>410</v>
      </c>
      <c r="E4939" s="207">
        <v>29.62</v>
      </c>
    </row>
    <row r="4940" spans="1:5">
      <c r="A4940" s="206">
        <v>20213</v>
      </c>
      <c r="B4940" s="206" t="s">
        <v>5359</v>
      </c>
      <c r="C4940" s="206" t="s">
        <v>456</v>
      </c>
      <c r="D4940" s="206" t="s">
        <v>410</v>
      </c>
      <c r="E4940" s="207">
        <v>22.8</v>
      </c>
    </row>
    <row r="4941" spans="1:5">
      <c r="A4941" s="206">
        <v>20211</v>
      </c>
      <c r="B4941" s="206" t="s">
        <v>5360</v>
      </c>
      <c r="C4941" s="206" t="s">
        <v>456</v>
      </c>
      <c r="D4941" s="206" t="s">
        <v>410</v>
      </c>
      <c r="E4941" s="207">
        <v>30.19</v>
      </c>
    </row>
    <row r="4942" spans="1:5">
      <c r="A4942" s="206">
        <v>40270</v>
      </c>
      <c r="B4942" s="206" t="s">
        <v>5361</v>
      </c>
      <c r="C4942" s="206" t="s">
        <v>456</v>
      </c>
      <c r="D4942" s="206" t="s">
        <v>412</v>
      </c>
      <c r="E4942" s="207">
        <v>126.05</v>
      </c>
    </row>
    <row r="4943" spans="1:5">
      <c r="A4943" s="206">
        <v>4425</v>
      </c>
      <c r="B4943" s="206" t="s">
        <v>5362</v>
      </c>
      <c r="C4943" s="206" t="s">
        <v>456</v>
      </c>
      <c r="D4943" s="206" t="s">
        <v>410</v>
      </c>
      <c r="E4943" s="207">
        <v>24.96</v>
      </c>
    </row>
    <row r="4944" spans="1:5">
      <c r="A4944" s="206">
        <v>4472</v>
      </c>
      <c r="B4944" s="206" t="s">
        <v>5363</v>
      </c>
      <c r="C4944" s="206" t="s">
        <v>456</v>
      </c>
      <c r="D4944" s="206" t="s">
        <v>410</v>
      </c>
      <c r="E4944" s="207">
        <v>31.18</v>
      </c>
    </row>
    <row r="4945" spans="1:5">
      <c r="A4945" s="206">
        <v>35272</v>
      </c>
      <c r="B4945" s="206" t="s">
        <v>5364</v>
      </c>
      <c r="C4945" s="206" t="s">
        <v>456</v>
      </c>
      <c r="D4945" s="206" t="s">
        <v>410</v>
      </c>
      <c r="E4945" s="207">
        <v>45.07</v>
      </c>
    </row>
    <row r="4946" spans="1:5">
      <c r="A4946" s="206">
        <v>4481</v>
      </c>
      <c r="B4946" s="206" t="s">
        <v>5365</v>
      </c>
      <c r="C4946" s="206" t="s">
        <v>456</v>
      </c>
      <c r="D4946" s="206" t="s">
        <v>410</v>
      </c>
      <c r="E4946" s="207">
        <v>48.24</v>
      </c>
    </row>
    <row r="4947" spans="1:5">
      <c r="A4947" s="206">
        <v>34345</v>
      </c>
      <c r="B4947" s="206" t="s">
        <v>5366</v>
      </c>
      <c r="C4947" s="206" t="s">
        <v>560</v>
      </c>
      <c r="D4947" s="206" t="s">
        <v>410</v>
      </c>
      <c r="E4947" s="207">
        <v>12.14</v>
      </c>
    </row>
    <row r="4948" spans="1:5">
      <c r="A4948" s="206">
        <v>41096</v>
      </c>
      <c r="B4948" s="206" t="s">
        <v>5367</v>
      </c>
      <c r="C4948" s="206" t="s">
        <v>562</v>
      </c>
      <c r="D4948" s="206" t="s">
        <v>410</v>
      </c>
      <c r="E4948" s="208">
        <v>2139.91</v>
      </c>
    </row>
    <row r="4949" spans="1:5">
      <c r="A4949" s="206">
        <v>41776</v>
      </c>
      <c r="B4949" s="206" t="s">
        <v>5368</v>
      </c>
      <c r="C4949" s="206" t="s">
        <v>560</v>
      </c>
      <c r="D4949" s="206" t="s">
        <v>410</v>
      </c>
      <c r="E4949" s="207">
        <v>16.649999999999999</v>
      </c>
    </row>
    <row r="4950" spans="1:5">
      <c r="A4950" s="206" t="s">
        <v>357</v>
      </c>
    </row>
    <row r="4951" spans="1:5">
      <c r="A4951" s="206" t="s">
        <v>5369</v>
      </c>
    </row>
  </sheetData>
  <pageMargins left="0.78740157499999996" right="0.78740157499999996" top="0.984251969" bottom="0.984251969" header="0.5" footer="0.5"/>
  <pageSetup orientation="portrait" horizontalDpi="300" verticalDpi="30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E22"/>
  <sheetViews>
    <sheetView view="pageBreakPreview" zoomScaleNormal="100" zoomScaleSheetLayoutView="100" workbookViewId="0">
      <selection activeCell="B21" sqref="B21:E21"/>
    </sheetView>
  </sheetViews>
  <sheetFormatPr defaultColWidth="9.140625" defaultRowHeight="12.75"/>
  <cols>
    <col min="1" max="1" width="9.140625" style="8"/>
    <col min="2" max="2" width="14.28515625" style="8" customWidth="1"/>
    <col min="3" max="3" width="44.140625" style="8" customWidth="1"/>
    <col min="4" max="4" width="19.7109375" style="8" customWidth="1"/>
    <col min="5" max="5" width="20" style="8" customWidth="1"/>
    <col min="6" max="16384" width="9.140625" style="8"/>
  </cols>
  <sheetData>
    <row r="2" spans="2:5" ht="11.25" customHeight="1"/>
    <row r="3" spans="2:5" ht="7.5" customHeight="1"/>
    <row r="4" spans="2:5" ht="90" customHeight="1">
      <c r="B4" s="69"/>
      <c r="C4" s="441" t="str">
        <f>COTAÇÕES!B2</f>
        <v>PREFEITURA MUNICIPAL DE ARIPUANÃ - MT
DEPARTAMENTO DE ENGENHARIA CIVIL
Praça São Francisco de Assis, 128, Caixa Postal 91 – CEP 78.325-000, 
Aripuanã – MT, Fone : (66) 3565 – 3900
www.aripuana.mt.gov.br</v>
      </c>
      <c r="D4" s="441"/>
      <c r="E4" s="442"/>
    </row>
    <row r="5" spans="2:5">
      <c r="B5" s="25" t="s">
        <v>164</v>
      </c>
      <c r="C5" s="444" t="s">
        <v>131</v>
      </c>
      <c r="D5" s="445"/>
      <c r="E5" s="446"/>
    </row>
    <row r="6" spans="2:5">
      <c r="B6" s="25" t="s">
        <v>141</v>
      </c>
      <c r="C6" s="444" t="s">
        <v>13200</v>
      </c>
      <c r="D6" s="445"/>
      <c r="E6" s="446"/>
    </row>
    <row r="7" spans="2:5">
      <c r="B7" s="25" t="s">
        <v>142</v>
      </c>
      <c r="C7" s="444" t="s">
        <v>290</v>
      </c>
      <c r="D7" s="445"/>
      <c r="E7" s="446"/>
    </row>
    <row r="8" spans="2:5">
      <c r="B8" s="26" t="s">
        <v>165</v>
      </c>
      <c r="C8" s="447">
        <f>D17</f>
        <v>368674.02</v>
      </c>
      <c r="D8" s="448"/>
      <c r="E8" s="449"/>
    </row>
    <row r="9" spans="2:5" ht="19.899999999999999" customHeight="1" thickBot="1">
      <c r="B9" s="450" t="s">
        <v>181</v>
      </c>
      <c r="C9" s="450"/>
      <c r="D9" s="450"/>
      <c r="E9" s="450"/>
    </row>
    <row r="10" spans="2:5" ht="13.5" thickTop="1">
      <c r="B10" s="122" t="s">
        <v>3</v>
      </c>
      <c r="C10" s="122" t="s">
        <v>25</v>
      </c>
      <c r="D10" s="122" t="s">
        <v>5</v>
      </c>
      <c r="E10" s="122" t="s">
        <v>167</v>
      </c>
    </row>
    <row r="11" spans="2:5">
      <c r="B11" s="38" t="str">
        <f>'PLANILHA ORÇAMENTÁRIA'!B11</f>
        <v>1.0</v>
      </c>
      <c r="C11" s="39" t="str">
        <f>'PLANILHA ORÇAMENTÁRIA'!E11</f>
        <v>SERVIÇOS PRELIMINARES</v>
      </c>
      <c r="D11" s="127">
        <f>'PLANILHA ORÇAMENTÁRIA'!J14</f>
        <v>7251.92</v>
      </c>
      <c r="E11" s="126">
        <f t="shared" ref="E11:E16" si="0">D11/$D$17</f>
        <v>1.9699999999999999E-2</v>
      </c>
    </row>
    <row r="12" spans="2:5">
      <c r="B12" s="38" t="str">
        <f>'PLANILHA ORÇAMENTÁRIA'!B15</f>
        <v>2.0</v>
      </c>
      <c r="C12" s="39" t="str">
        <f>'PLANILHA ORÇAMENTÁRIA'!E15</f>
        <v>ADMINISTRAÇÃO LOCAL DE OBRA</v>
      </c>
      <c r="D12" s="127">
        <f>'PLANILHA ORÇAMENTÁRIA'!J18</f>
        <v>23145.599999999999</v>
      </c>
      <c r="E12" s="126">
        <f t="shared" si="0"/>
        <v>6.2799999999999995E-2</v>
      </c>
    </row>
    <row r="13" spans="2:5">
      <c r="B13" s="38" t="str">
        <f>'PLANILHA ORÇAMENTÁRIA'!B19</f>
        <v>3.0</v>
      </c>
      <c r="C13" s="39" t="s">
        <v>266</v>
      </c>
      <c r="D13" s="127">
        <f>'PLANILHA ORÇAMENTÁRIA'!J27</f>
        <v>31132.46</v>
      </c>
      <c r="E13" s="126">
        <f t="shared" si="0"/>
        <v>8.4400000000000003E-2</v>
      </c>
    </row>
    <row r="14" spans="2:5">
      <c r="B14" s="38" t="str">
        <f>'PLANILHA ORÇAMENTÁRIA'!B28</f>
        <v>4.0</v>
      </c>
      <c r="C14" s="39" t="s">
        <v>258</v>
      </c>
      <c r="D14" s="127">
        <f>'PLANILHA ORÇAMENTÁRIA'!J43</f>
        <v>101293.87</v>
      </c>
      <c r="E14" s="126">
        <f t="shared" si="0"/>
        <v>0.27479999999999999</v>
      </c>
    </row>
    <row r="15" spans="2:5">
      <c r="B15" s="38" t="str">
        <f>'PLANILHA ORÇAMENTÁRIA'!B44</f>
        <v>5.0</v>
      </c>
      <c r="C15" s="39" t="s">
        <v>231</v>
      </c>
      <c r="D15" s="127">
        <f>'PLANILHA ORÇAMENTÁRIA'!J46</f>
        <v>53663.62</v>
      </c>
      <c r="E15" s="126">
        <f t="shared" si="0"/>
        <v>0.14560000000000001</v>
      </c>
    </row>
    <row r="16" spans="2:5">
      <c r="B16" s="38" t="s">
        <v>15</v>
      </c>
      <c r="C16" s="39" t="s">
        <v>157</v>
      </c>
      <c r="D16" s="127">
        <f>'PLANILHA ORÇAMENTÁRIA'!J77</f>
        <v>152186.54999999999</v>
      </c>
      <c r="E16" s="126">
        <f t="shared" si="0"/>
        <v>0.4128</v>
      </c>
    </row>
    <row r="17" spans="2:5">
      <c r="B17" s="443" t="s">
        <v>180</v>
      </c>
      <c r="C17" s="443"/>
      <c r="D17" s="128">
        <f>SUM(D11:D16)</f>
        <v>368674.02</v>
      </c>
      <c r="E17" s="390">
        <f>SUM(E11:E16)</f>
        <v>1</v>
      </c>
    </row>
    <row r="19" spans="2:5" ht="15" customHeight="1">
      <c r="D19" s="451" t="s">
        <v>13198</v>
      </c>
      <c r="E19" s="451"/>
    </row>
    <row r="20" spans="2:5">
      <c r="C20" s="6"/>
    </row>
    <row r="21" spans="2:5" ht="90" customHeight="1">
      <c r="B21" s="440" t="str">
        <f>'PLANILHA ORÇAMENTÁRIA'!B89</f>
        <v xml:space="preserve">
CARLA ALVES SANTOS
ENGENHEIRA CIVIL CREA-MT 49827</v>
      </c>
      <c r="C21" s="440"/>
      <c r="D21" s="440"/>
      <c r="E21" s="440"/>
    </row>
    <row r="22" spans="2:5">
      <c r="B22" s="112"/>
      <c r="C22" s="7"/>
    </row>
  </sheetData>
  <mergeCells count="9">
    <mergeCell ref="B21:E21"/>
    <mergeCell ref="C4:E4"/>
    <mergeCell ref="B17:C17"/>
    <mergeCell ref="C6:E6"/>
    <mergeCell ref="C7:E7"/>
    <mergeCell ref="C5:E5"/>
    <mergeCell ref="C8:E8"/>
    <mergeCell ref="B9:E9"/>
    <mergeCell ref="D19:E19"/>
  </mergeCells>
  <pageMargins left="0.511811024" right="0.511811024" top="0.78740157499999996" bottom="0.78740157499999996" header="0.31496062000000002" footer="0.31496062000000002"/>
  <pageSetup paperSize="9" scale="9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J201"/>
  <sheetViews>
    <sheetView view="pageBreakPreview" zoomScale="110" zoomScaleNormal="85" zoomScaleSheetLayoutView="110" workbookViewId="0">
      <selection activeCell="H12" sqref="H12"/>
    </sheetView>
  </sheetViews>
  <sheetFormatPr defaultColWidth="9.140625" defaultRowHeight="12.75"/>
  <cols>
    <col min="1" max="1" width="9.140625" style="20"/>
    <col min="2" max="2" width="9.85546875" style="20" customWidth="1"/>
    <col min="3" max="3" width="9.85546875" style="20" hidden="1" customWidth="1"/>
    <col min="4" max="4" width="17.85546875" style="78" customWidth="1"/>
    <col min="5" max="5" width="55.42578125" style="20" customWidth="1"/>
    <col min="6" max="6" width="10.85546875" style="20" customWidth="1"/>
    <col min="7" max="7" width="16.42578125" style="95" customWidth="1"/>
    <col min="8" max="8" width="15.5703125" style="94" customWidth="1"/>
    <col min="9" max="9" width="15.42578125" style="93" customWidth="1"/>
    <col min="10" max="10" width="18.42578125" style="93" customWidth="1"/>
    <col min="11" max="11" width="2.42578125" style="20" customWidth="1"/>
    <col min="12" max="12" width="13.5703125" style="20" customWidth="1"/>
    <col min="13" max="13" width="10.7109375" style="20" bestFit="1" customWidth="1"/>
    <col min="14" max="14" width="27.28515625" style="20" customWidth="1"/>
    <col min="15" max="16384" width="9.140625" style="20"/>
  </cols>
  <sheetData>
    <row r="2" spans="2:10" ht="13.5" thickBot="1"/>
    <row r="3" spans="2:10" ht="90" customHeight="1" thickBot="1">
      <c r="B3" s="483" t="s">
        <v>179</v>
      </c>
      <c r="C3" s="484"/>
      <c r="D3" s="484"/>
      <c r="E3" s="484"/>
      <c r="F3" s="484"/>
      <c r="G3" s="484"/>
      <c r="H3" s="484"/>
      <c r="I3" s="484"/>
      <c r="J3" s="485"/>
    </row>
    <row r="4" spans="2:10" ht="14.45" customHeight="1">
      <c r="B4" s="140" t="s">
        <v>141</v>
      </c>
      <c r="C4" s="203"/>
      <c r="D4" s="474" t="str">
        <f>RESUMO!C6</f>
        <v>REVITALIZAÇÃO MIRANTE SALTO DAS ANDORINHAS</v>
      </c>
      <c r="E4" s="475"/>
      <c r="F4" s="475"/>
      <c r="G4" s="475"/>
      <c r="H4" s="476"/>
      <c r="I4" s="477" t="str">
        <f>'MEMO CÁLCULO'!H6</f>
        <v xml:space="preserve">REF.: SINAPI JULHO/2023 (DESONERADA)                                      </v>
      </c>
      <c r="J4" s="478"/>
    </row>
    <row r="5" spans="2:10" ht="13.15" customHeight="1">
      <c r="B5" s="139" t="s">
        <v>142</v>
      </c>
      <c r="C5" s="204"/>
      <c r="D5" s="471" t="str">
        <f>RESUMO!C7</f>
        <v xml:space="preserve">MIRANTE SALTO DAS ANDORINHAS </v>
      </c>
      <c r="E5" s="472"/>
      <c r="F5" s="22" t="s">
        <v>140</v>
      </c>
      <c r="G5" s="469" t="s">
        <v>328</v>
      </c>
      <c r="H5" s="470"/>
      <c r="I5" s="479"/>
      <c r="J5" s="480"/>
    </row>
    <row r="6" spans="2:10" ht="12.75" customHeight="1">
      <c r="B6" s="139" t="s">
        <v>144</v>
      </c>
      <c r="C6" s="205"/>
      <c r="D6" s="460" t="s">
        <v>0</v>
      </c>
      <c r="E6" s="460"/>
      <c r="F6" s="23" t="s">
        <v>1</v>
      </c>
      <c r="G6" s="461">
        <f>BDI!D20</f>
        <v>0.25919999999999999</v>
      </c>
      <c r="H6" s="462"/>
      <c r="I6" s="479"/>
      <c r="J6" s="480"/>
    </row>
    <row r="7" spans="2:10">
      <c r="B7" s="139" t="s">
        <v>143</v>
      </c>
      <c r="C7" s="205"/>
      <c r="D7" s="463">
        <f>J78</f>
        <v>368674.02</v>
      </c>
      <c r="E7" s="463"/>
      <c r="F7" s="23" t="s">
        <v>2</v>
      </c>
      <c r="G7" s="464">
        <f>'MEMO CÁLCULO'!G7</f>
        <v>45108</v>
      </c>
      <c r="H7" s="465"/>
      <c r="I7" s="481"/>
      <c r="J7" s="482"/>
    </row>
    <row r="8" spans="2:10" ht="18.75">
      <c r="B8" s="456" t="s">
        <v>145</v>
      </c>
      <c r="C8" s="457"/>
      <c r="D8" s="458"/>
      <c r="E8" s="458"/>
      <c r="F8" s="458"/>
      <c r="G8" s="458"/>
      <c r="H8" s="458"/>
      <c r="I8" s="458"/>
      <c r="J8" s="459"/>
    </row>
    <row r="9" spans="2:10" ht="17.25" customHeight="1">
      <c r="B9" s="466" t="s">
        <v>3</v>
      </c>
      <c r="C9" s="213"/>
      <c r="D9" s="466" t="s">
        <v>182</v>
      </c>
      <c r="E9" s="489" t="s">
        <v>19</v>
      </c>
      <c r="F9" s="489" t="s">
        <v>20</v>
      </c>
      <c r="G9" s="490" t="s">
        <v>21</v>
      </c>
      <c r="H9" s="491" t="s">
        <v>22</v>
      </c>
      <c r="I9" s="491"/>
      <c r="J9" s="488" t="s">
        <v>166</v>
      </c>
    </row>
    <row r="10" spans="2:10" ht="25.5" customHeight="1">
      <c r="B10" s="466"/>
      <c r="C10" s="213"/>
      <c r="D10" s="466"/>
      <c r="E10" s="489"/>
      <c r="F10" s="489"/>
      <c r="G10" s="490"/>
      <c r="H10" s="214" t="s">
        <v>23</v>
      </c>
      <c r="I10" s="215" t="s">
        <v>24</v>
      </c>
      <c r="J10" s="488"/>
    </row>
    <row r="11" spans="2:10">
      <c r="B11" s="216" t="s">
        <v>8</v>
      </c>
      <c r="C11" s="216"/>
      <c r="D11" s="216"/>
      <c r="E11" s="473" t="s">
        <v>7</v>
      </c>
      <c r="F11" s="473"/>
      <c r="G11" s="473"/>
      <c r="H11" s="473"/>
      <c r="I11" s="473"/>
      <c r="J11" s="473"/>
    </row>
    <row r="12" spans="2:10" ht="45">
      <c r="B12" s="171" t="s">
        <v>274</v>
      </c>
      <c r="C12" s="171" t="s">
        <v>33</v>
      </c>
      <c r="D12" s="171">
        <v>93584</v>
      </c>
      <c r="E12" s="172" t="s">
        <v>184</v>
      </c>
      <c r="F12" s="171" t="s">
        <v>149</v>
      </c>
      <c r="G12" s="171">
        <v>5</v>
      </c>
      <c r="H12" s="174">
        <f>IF(C12="COMPOSIÇÃO",VLOOKUP(D12,planilhanull!$G$7:$K$7546,5,FALSE),VLOOKUP(D12,sheet1!$A$8:$E$4951,5,FALSE))</f>
        <v>855.43</v>
      </c>
      <c r="I12" s="174">
        <f>H12*(1+0.2592)</f>
        <v>1077.1600000000001</v>
      </c>
      <c r="J12" s="174">
        <f>ROUND(G12*I12,2)</f>
        <v>5385.8</v>
      </c>
    </row>
    <row r="13" spans="2:10" ht="30">
      <c r="B13" s="171" t="s">
        <v>335</v>
      </c>
      <c r="C13" s="171"/>
      <c r="D13" s="171" t="s">
        <v>336</v>
      </c>
      <c r="E13" s="172" t="s">
        <v>337</v>
      </c>
      <c r="F13" s="171" t="s">
        <v>149</v>
      </c>
      <c r="G13" s="171">
        <v>4</v>
      </c>
      <c r="H13" s="174">
        <v>370.5</v>
      </c>
      <c r="I13" s="174">
        <f>H13*(1+0.2592)</f>
        <v>466.53</v>
      </c>
      <c r="J13" s="174">
        <f>ROUND(G13*I13,2)</f>
        <v>1866.12</v>
      </c>
    </row>
    <row r="14" spans="2:10" ht="12.75" customHeight="1">
      <c r="B14" s="486" t="s">
        <v>185</v>
      </c>
      <c r="C14" s="486"/>
      <c r="D14" s="486"/>
      <c r="E14" s="486"/>
      <c r="F14" s="486"/>
      <c r="G14" s="486"/>
      <c r="H14" s="486"/>
      <c r="I14" s="486"/>
      <c r="J14" s="217">
        <f>SUM(J12:J13)</f>
        <v>7251.92</v>
      </c>
    </row>
    <row r="15" spans="2:10">
      <c r="B15" s="216" t="s">
        <v>9</v>
      </c>
      <c r="C15" s="216"/>
      <c r="D15" s="216"/>
      <c r="E15" s="473" t="s">
        <v>34</v>
      </c>
      <c r="F15" s="473"/>
      <c r="G15" s="473"/>
      <c r="H15" s="473"/>
      <c r="I15" s="473"/>
      <c r="J15" s="473"/>
    </row>
    <row r="16" spans="2:10" ht="30">
      <c r="B16" s="171" t="s">
        <v>338</v>
      </c>
      <c r="C16" s="171" t="s">
        <v>33</v>
      </c>
      <c r="D16" s="171">
        <v>90776</v>
      </c>
      <c r="E16" s="172" t="s">
        <v>183</v>
      </c>
      <c r="F16" s="171" t="s">
        <v>35</v>
      </c>
      <c r="G16" s="171">
        <v>480</v>
      </c>
      <c r="H16" s="174">
        <f>IF(C16="COMPOSIÇÃO",VLOOKUP(D16,planilhanull!$G$7:$K$7546,5,FALSE),VLOOKUP(D16,sheet1!$A$8:$E$4951,5,FALSE))</f>
        <v>24.76</v>
      </c>
      <c r="I16" s="174">
        <f>H16*(1+0.2592)</f>
        <v>31.18</v>
      </c>
      <c r="J16" s="174">
        <f>ROUND(G16*I16,2)</f>
        <v>14966.4</v>
      </c>
    </row>
    <row r="17" spans="2:10" ht="30">
      <c r="B17" s="171" t="s">
        <v>269</v>
      </c>
      <c r="C17" s="171" t="s">
        <v>33</v>
      </c>
      <c r="D17" s="171">
        <v>90778</v>
      </c>
      <c r="E17" s="172" t="s">
        <v>146</v>
      </c>
      <c r="F17" s="171" t="s">
        <v>35</v>
      </c>
      <c r="G17" s="171">
        <v>60</v>
      </c>
      <c r="H17" s="174">
        <f>IF(C17="COMPOSIÇÃO",VLOOKUP(D17,planilhanull!$G$7:$K$7546,5,FALSE),VLOOKUP(D17,sheet1!$A$8:$E$4951,5,FALSE))</f>
        <v>108.26</v>
      </c>
      <c r="I17" s="174">
        <f>H17*(1+0.2592)</f>
        <v>136.32</v>
      </c>
      <c r="J17" s="174">
        <f>ROUND(G17*I17,2)</f>
        <v>8179.2</v>
      </c>
    </row>
    <row r="18" spans="2:10">
      <c r="B18" s="486" t="s">
        <v>186</v>
      </c>
      <c r="C18" s="486"/>
      <c r="D18" s="486"/>
      <c r="E18" s="486"/>
      <c r="F18" s="486"/>
      <c r="G18" s="486"/>
      <c r="H18" s="486"/>
      <c r="I18" s="486"/>
      <c r="J18" s="217">
        <f>SUM(J16:J17)</f>
        <v>23145.599999999999</v>
      </c>
    </row>
    <row r="19" spans="2:10">
      <c r="B19" s="216" t="s">
        <v>11</v>
      </c>
      <c r="C19" s="216"/>
      <c r="D19" s="216"/>
      <c r="E19" s="473" t="s">
        <v>36</v>
      </c>
      <c r="F19" s="473"/>
      <c r="G19" s="473"/>
      <c r="H19" s="473"/>
      <c r="I19" s="473"/>
      <c r="J19" s="473"/>
    </row>
    <row r="20" spans="2:10" ht="30">
      <c r="B20" s="171" t="s">
        <v>265</v>
      </c>
      <c r="C20" s="171" t="s">
        <v>33</v>
      </c>
      <c r="D20" s="171">
        <v>98519</v>
      </c>
      <c r="E20" s="172" t="s">
        <v>264</v>
      </c>
      <c r="F20" s="171" t="s">
        <v>149</v>
      </c>
      <c r="G20" s="171">
        <v>174.75</v>
      </c>
      <c r="H20" s="174">
        <f>IF(C20="COMPOSIÇÃO",VLOOKUP(D20,planilhanull!$G$7:$K$7546,5,FALSE),VLOOKUP(D20,sheet1!$A$8:$E$4951,5,FALSE))</f>
        <v>1.67</v>
      </c>
      <c r="I20" s="174">
        <f>H20*(1+0.2592)</f>
        <v>2.1</v>
      </c>
      <c r="J20" s="174">
        <f>ROUND(G20*I20,2)</f>
        <v>366.98</v>
      </c>
    </row>
    <row r="21" spans="2:10" ht="60">
      <c r="B21" s="171" t="s">
        <v>263</v>
      </c>
      <c r="C21" s="171" t="s">
        <v>33</v>
      </c>
      <c r="D21" s="171">
        <v>97084</v>
      </c>
      <c r="E21" s="172" t="s">
        <v>261</v>
      </c>
      <c r="F21" s="171" t="s">
        <v>149</v>
      </c>
      <c r="G21" s="171">
        <v>174.75</v>
      </c>
      <c r="H21" s="174">
        <f>IF(C21="COMPOSIÇÃO",VLOOKUP(D21,planilhanull!$G$7:$K$7546,5,FALSE),VLOOKUP(D21,sheet1!$A$8:$E$4951,5,FALSE))</f>
        <v>0.56000000000000005</v>
      </c>
      <c r="I21" s="174">
        <f t="shared" ref="I21:I26" si="0">H21*(1+0.2592)</f>
        <v>0.71</v>
      </c>
      <c r="J21" s="174">
        <f t="shared" ref="J21:J26" si="1">ROUND(G21*I21,2)</f>
        <v>124.07</v>
      </c>
    </row>
    <row r="22" spans="2:10" ht="45">
      <c r="B22" s="171" t="s">
        <v>329</v>
      </c>
      <c r="C22" s="171" t="s">
        <v>33</v>
      </c>
      <c r="D22" s="171">
        <v>92400</v>
      </c>
      <c r="E22" s="172" t="s">
        <v>325</v>
      </c>
      <c r="F22" s="171" t="s">
        <v>149</v>
      </c>
      <c r="G22" s="171">
        <v>174.75</v>
      </c>
      <c r="H22" s="174">
        <f>IF(C22="COMPOSIÇÃO",VLOOKUP(D22,planilhanull!$G$7:$K$7546,5,FALSE),VLOOKUP(D22,sheet1!$A$8:$E$4951,5,FALSE))</f>
        <v>121.54</v>
      </c>
      <c r="I22" s="174">
        <f t="shared" si="0"/>
        <v>153.04</v>
      </c>
      <c r="J22" s="174">
        <f t="shared" si="1"/>
        <v>26743.74</v>
      </c>
    </row>
    <row r="23" spans="2:10" ht="45">
      <c r="B23" s="171" t="s">
        <v>262</v>
      </c>
      <c r="C23" s="171" t="s">
        <v>33</v>
      </c>
      <c r="D23" s="171">
        <v>100323</v>
      </c>
      <c r="E23" s="172" t="s">
        <v>326</v>
      </c>
      <c r="F23" s="171" t="s">
        <v>152</v>
      </c>
      <c r="G23" s="171">
        <v>17.475000000000001</v>
      </c>
      <c r="H23" s="174">
        <f>IF(C23="COMPOSIÇÃO",VLOOKUP(D23,planilhanull!$G$7:$K$7546,5,FALSE),VLOOKUP(D23,sheet1!$A$8:$E$4951,5,FALSE))</f>
        <v>171.12</v>
      </c>
      <c r="I23" s="174">
        <f t="shared" si="0"/>
        <v>215.47</v>
      </c>
      <c r="J23" s="174">
        <f t="shared" si="1"/>
        <v>3765.34</v>
      </c>
    </row>
    <row r="24" spans="2:10" ht="30">
      <c r="B24" s="171" t="s">
        <v>260</v>
      </c>
      <c r="C24" s="171" t="s">
        <v>33</v>
      </c>
      <c r="D24" s="171">
        <v>98519</v>
      </c>
      <c r="E24" s="172" t="s">
        <v>264</v>
      </c>
      <c r="F24" s="171" t="s">
        <v>149</v>
      </c>
      <c r="G24" s="171">
        <v>1.28</v>
      </c>
      <c r="H24" s="174">
        <f>IF(C24="COMPOSIÇÃO",VLOOKUP(D24,planilhanull!$G$7:$K$7546,5,FALSE),VLOOKUP(D24,sheet1!$A$8:$E$4951,5,FALSE))</f>
        <v>1.67</v>
      </c>
      <c r="I24" s="174">
        <f t="shared" si="0"/>
        <v>2.1</v>
      </c>
      <c r="J24" s="174">
        <f t="shared" si="1"/>
        <v>2.69</v>
      </c>
    </row>
    <row r="25" spans="2:10" ht="60">
      <c r="B25" s="171" t="s">
        <v>330</v>
      </c>
      <c r="C25" s="171" t="s">
        <v>33</v>
      </c>
      <c r="D25" s="171">
        <v>97084</v>
      </c>
      <c r="E25" s="172" t="s">
        <v>261</v>
      </c>
      <c r="F25" s="171" t="s">
        <v>149</v>
      </c>
      <c r="G25" s="171">
        <v>1.28</v>
      </c>
      <c r="H25" s="174">
        <f>IF(C25="COMPOSIÇÃO",VLOOKUP(D25,planilhanull!$G$7:$K$7546,5,FALSE),VLOOKUP(D25,sheet1!$A$8:$E$4951,5,FALSE))</f>
        <v>0.56000000000000005</v>
      </c>
      <c r="I25" s="174">
        <f t="shared" si="0"/>
        <v>0.71</v>
      </c>
      <c r="J25" s="174">
        <f t="shared" si="1"/>
        <v>0.91</v>
      </c>
    </row>
    <row r="26" spans="2:10" ht="60">
      <c r="B26" s="171" t="s">
        <v>331</v>
      </c>
      <c r="C26" s="171" t="s">
        <v>33</v>
      </c>
      <c r="D26" s="171">
        <v>94990</v>
      </c>
      <c r="E26" s="172" t="s">
        <v>229</v>
      </c>
      <c r="F26" s="171" t="s">
        <v>152</v>
      </c>
      <c r="G26" s="171">
        <v>0.128</v>
      </c>
      <c r="H26" s="174">
        <f>IF(C26="COMPOSIÇÃO",VLOOKUP(D26,planilhanull!$G$7:$K$7546,5,FALSE),VLOOKUP(D26,sheet1!$A$8:$E$4951,5,FALSE))</f>
        <v>798.67</v>
      </c>
      <c r="I26" s="174">
        <f t="shared" si="0"/>
        <v>1005.69</v>
      </c>
      <c r="J26" s="174">
        <f t="shared" si="1"/>
        <v>128.72999999999999</v>
      </c>
    </row>
    <row r="27" spans="2:10">
      <c r="B27" s="486" t="s">
        <v>187</v>
      </c>
      <c r="C27" s="486"/>
      <c r="D27" s="486"/>
      <c r="E27" s="486"/>
      <c r="F27" s="486"/>
      <c r="G27" s="486"/>
      <c r="H27" s="486"/>
      <c r="I27" s="486"/>
      <c r="J27" s="217">
        <f>SUM(J20:J26)</f>
        <v>31132.46</v>
      </c>
    </row>
    <row r="28" spans="2:10">
      <c r="B28" s="216" t="s">
        <v>12</v>
      </c>
      <c r="C28" s="216"/>
      <c r="D28" s="216"/>
      <c r="E28" s="473" t="s">
        <v>10</v>
      </c>
      <c r="F28" s="473"/>
      <c r="G28" s="473"/>
      <c r="H28" s="473"/>
      <c r="I28" s="473"/>
      <c r="J28" s="473"/>
    </row>
    <row r="29" spans="2:10" ht="42" customHeight="1">
      <c r="B29" s="171" t="s">
        <v>257</v>
      </c>
      <c r="C29" s="171" t="s">
        <v>33</v>
      </c>
      <c r="D29" s="171">
        <v>96525</v>
      </c>
      <c r="E29" s="172" t="s">
        <v>256</v>
      </c>
      <c r="F29" s="171" t="s">
        <v>152</v>
      </c>
      <c r="G29" s="171">
        <v>16.065000000000001</v>
      </c>
      <c r="H29" s="174">
        <f>IF(C29="COMPOSIÇÃO",VLOOKUP(D29,planilhanull!$G$7:$K$7546,5,FALSE),VLOOKUP(D29,sheet1!$A$8:$E$4951,5,FALSE))</f>
        <v>40.24</v>
      </c>
      <c r="I29" s="174">
        <f t="shared" ref="I29:I42" si="2">H29*(1+0.2592)</f>
        <v>50.67</v>
      </c>
      <c r="J29" s="174">
        <f t="shared" ref="J29:J42" si="3">ROUND(G29*I29,2)</f>
        <v>814.01</v>
      </c>
    </row>
    <row r="30" spans="2:10" ht="45">
      <c r="B30" s="200" t="s">
        <v>255</v>
      </c>
      <c r="C30" s="200" t="s">
        <v>33</v>
      </c>
      <c r="D30" s="200">
        <v>93358</v>
      </c>
      <c r="E30" s="201" t="s">
        <v>254</v>
      </c>
      <c r="F30" s="200" t="s">
        <v>152</v>
      </c>
      <c r="G30" s="200">
        <v>5.1840000000000002</v>
      </c>
      <c r="H30" s="202">
        <f>IF(C30="COMPOSIÇÃO",VLOOKUP(D30,planilhanull!$G$7:$K$7546,5,FALSE),VLOOKUP(D30,sheet1!$A$8:$E$4951,5,FALSE))</f>
        <v>68.91</v>
      </c>
      <c r="I30" s="202">
        <f t="shared" si="2"/>
        <v>86.77</v>
      </c>
      <c r="J30" s="202">
        <f t="shared" si="3"/>
        <v>449.82</v>
      </c>
    </row>
    <row r="31" spans="2:10" ht="60">
      <c r="B31" s="171" t="s">
        <v>253</v>
      </c>
      <c r="C31" s="171" t="s">
        <v>33</v>
      </c>
      <c r="D31" s="171">
        <v>102476</v>
      </c>
      <c r="E31" s="172" t="s">
        <v>252</v>
      </c>
      <c r="F31" s="171" t="s">
        <v>152</v>
      </c>
      <c r="G31" s="171">
        <v>12.634</v>
      </c>
      <c r="H31" s="174">
        <f>IF(C31="COMPOSIÇÃO",VLOOKUP(D31,planilhanull!$G$7:$K$7546,5,FALSE),VLOOKUP(D31,sheet1!$A$8:$E$4951,5,FALSE))</f>
        <v>743.45</v>
      </c>
      <c r="I31" s="174">
        <f t="shared" si="2"/>
        <v>936.15</v>
      </c>
      <c r="J31" s="174">
        <f t="shared" si="3"/>
        <v>11827.32</v>
      </c>
    </row>
    <row r="32" spans="2:10" ht="45">
      <c r="B32" s="171" t="s">
        <v>251</v>
      </c>
      <c r="C32" s="171" t="s">
        <v>33</v>
      </c>
      <c r="D32" s="171">
        <v>103670</v>
      </c>
      <c r="E32" s="172" t="s">
        <v>250</v>
      </c>
      <c r="F32" s="171" t="s">
        <v>152</v>
      </c>
      <c r="G32" s="171">
        <v>12.634</v>
      </c>
      <c r="H32" s="174">
        <f>IF(C32="COMPOSIÇÃO",VLOOKUP(D32,planilhanull!$G$7:$K$7546,5,FALSE),VLOOKUP(D32,sheet1!$A$8:$E$4951,5,FALSE))</f>
        <v>236.99</v>
      </c>
      <c r="I32" s="174">
        <f t="shared" si="2"/>
        <v>298.42</v>
      </c>
      <c r="J32" s="174">
        <f t="shared" si="3"/>
        <v>3770.24</v>
      </c>
    </row>
    <row r="33" spans="2:10" ht="60">
      <c r="B33" s="171" t="s">
        <v>249</v>
      </c>
      <c r="C33" s="171" t="s">
        <v>33</v>
      </c>
      <c r="D33" s="171">
        <v>96542</v>
      </c>
      <c r="E33" s="172" t="s">
        <v>196</v>
      </c>
      <c r="F33" s="171" t="s">
        <v>149</v>
      </c>
      <c r="G33" s="171">
        <v>43.03</v>
      </c>
      <c r="H33" s="174">
        <f>IF(C33="COMPOSIÇÃO",VLOOKUP(D33,planilhanull!$G$7:$K$7546,5,FALSE),VLOOKUP(D33,sheet1!$A$8:$E$4951,5,FALSE))</f>
        <v>87.98</v>
      </c>
      <c r="I33" s="174">
        <f t="shared" si="2"/>
        <v>110.78</v>
      </c>
      <c r="J33" s="174">
        <f t="shared" si="3"/>
        <v>4766.8599999999997</v>
      </c>
    </row>
    <row r="34" spans="2:10" ht="45">
      <c r="B34" s="171" t="s">
        <v>248</v>
      </c>
      <c r="C34" s="171" t="s">
        <v>33</v>
      </c>
      <c r="D34" s="171">
        <v>96543</v>
      </c>
      <c r="E34" s="172" t="s">
        <v>193</v>
      </c>
      <c r="F34" s="171" t="s">
        <v>150</v>
      </c>
      <c r="G34" s="171">
        <v>183.78</v>
      </c>
      <c r="H34" s="174">
        <f>IF(C34="COMPOSIÇÃO",VLOOKUP(D34,planilhanull!$G$7:$K$7546,5,FALSE),VLOOKUP(D34,sheet1!$A$8:$E$4951,5,FALSE))</f>
        <v>18.260000000000002</v>
      </c>
      <c r="I34" s="174">
        <f t="shared" si="2"/>
        <v>22.99</v>
      </c>
      <c r="J34" s="174">
        <f t="shared" si="3"/>
        <v>4225.1000000000004</v>
      </c>
    </row>
    <row r="35" spans="2:10" ht="60">
      <c r="B35" s="171" t="s">
        <v>247</v>
      </c>
      <c r="C35" s="171" t="s">
        <v>33</v>
      </c>
      <c r="D35" s="171">
        <v>92762</v>
      </c>
      <c r="E35" s="172" t="s">
        <v>197</v>
      </c>
      <c r="F35" s="171" t="s">
        <v>150</v>
      </c>
      <c r="G35" s="171">
        <v>610.83000000000004</v>
      </c>
      <c r="H35" s="174">
        <f>IF(C35="COMPOSIÇÃO",VLOOKUP(D35,planilhanull!$G$7:$K$7546,5,FALSE),VLOOKUP(D35,sheet1!$A$8:$E$4951,5,FALSE))</f>
        <v>13.38</v>
      </c>
      <c r="I35" s="174">
        <f t="shared" si="2"/>
        <v>16.850000000000001</v>
      </c>
      <c r="J35" s="174">
        <f t="shared" si="3"/>
        <v>10292.49</v>
      </c>
    </row>
    <row r="36" spans="2:10" ht="45">
      <c r="B36" s="171" t="s">
        <v>246</v>
      </c>
      <c r="C36" s="171" t="s">
        <v>33</v>
      </c>
      <c r="D36" s="171">
        <v>99059</v>
      </c>
      <c r="E36" s="172" t="s">
        <v>245</v>
      </c>
      <c r="F36" s="171" t="s">
        <v>148</v>
      </c>
      <c r="G36" s="171">
        <v>229.5</v>
      </c>
      <c r="H36" s="174">
        <f>IF(C36="COMPOSIÇÃO",VLOOKUP(D36,planilhanull!$G$7:$K$7546,5,FALSE),VLOOKUP(D36,sheet1!$A$8:$E$4951,5,FALSE))</f>
        <v>52.18</v>
      </c>
      <c r="I36" s="174">
        <f t="shared" si="2"/>
        <v>65.709999999999994</v>
      </c>
      <c r="J36" s="174">
        <f t="shared" si="3"/>
        <v>15080.45</v>
      </c>
    </row>
    <row r="37" spans="2:10" ht="30">
      <c r="B37" s="171" t="s">
        <v>244</v>
      </c>
      <c r="C37" s="171" t="s">
        <v>33</v>
      </c>
      <c r="D37" s="171">
        <v>98557</v>
      </c>
      <c r="E37" s="172" t="s">
        <v>194</v>
      </c>
      <c r="F37" s="171" t="s">
        <v>149</v>
      </c>
      <c r="G37" s="171">
        <v>137.69999999999999</v>
      </c>
      <c r="H37" s="174">
        <f>IF(C37="COMPOSIÇÃO",VLOOKUP(D37,planilhanull!$G$7:$K$7546,5,FALSE),VLOOKUP(D37,sheet1!$A$8:$E$4951,5,FALSE))</f>
        <v>64.400000000000006</v>
      </c>
      <c r="I37" s="174">
        <f t="shared" si="2"/>
        <v>81.09</v>
      </c>
      <c r="J37" s="174">
        <f t="shared" si="3"/>
        <v>11166.09</v>
      </c>
    </row>
    <row r="38" spans="2:10" ht="30">
      <c r="B38" s="171" t="s">
        <v>243</v>
      </c>
      <c r="C38" s="171" t="s">
        <v>32</v>
      </c>
      <c r="D38" s="171">
        <v>4111</v>
      </c>
      <c r="E38" s="172" t="s">
        <v>242</v>
      </c>
      <c r="F38" s="171" t="s">
        <v>161</v>
      </c>
      <c r="G38" s="171">
        <v>38</v>
      </c>
      <c r="H38" s="174">
        <f>IF(C38="COMPOSIÇÃO",VLOOKUP(D38,planilhanull!$G$7:$K$7546,5,FALSE),VLOOKUP(D38,sheet1!$A$8:$E$4951,5,FALSE))</f>
        <v>61.87</v>
      </c>
      <c r="I38" s="174">
        <f t="shared" si="2"/>
        <v>77.91</v>
      </c>
      <c r="J38" s="174">
        <f t="shared" si="3"/>
        <v>2960.58</v>
      </c>
    </row>
    <row r="39" spans="2:10" ht="60">
      <c r="B39" s="171" t="s">
        <v>241</v>
      </c>
      <c r="C39" s="171" t="s">
        <v>33</v>
      </c>
      <c r="D39" s="171">
        <v>100721</v>
      </c>
      <c r="E39" s="172" t="s">
        <v>240</v>
      </c>
      <c r="F39" s="171" t="s">
        <v>149</v>
      </c>
      <c r="G39" s="171">
        <v>4.2</v>
      </c>
      <c r="H39" s="174">
        <f>IF(C39="COMPOSIÇÃO",VLOOKUP(D39,planilhanull!$G$7:$K$7546,5,FALSE),VLOOKUP(D39,sheet1!$A$8:$E$4951,5,FALSE))</f>
        <v>21.69</v>
      </c>
      <c r="I39" s="174">
        <f t="shared" si="2"/>
        <v>27.31</v>
      </c>
      <c r="J39" s="174">
        <f t="shared" si="3"/>
        <v>114.7</v>
      </c>
    </row>
    <row r="40" spans="2:10" ht="75">
      <c r="B40" s="171" t="s">
        <v>239</v>
      </c>
      <c r="C40" s="171" t="s">
        <v>33</v>
      </c>
      <c r="D40" s="171">
        <v>100745</v>
      </c>
      <c r="E40" s="172" t="s">
        <v>238</v>
      </c>
      <c r="F40" s="171" t="s">
        <v>149</v>
      </c>
      <c r="G40" s="171">
        <v>4.2</v>
      </c>
      <c r="H40" s="174">
        <f>IF(C40="COMPOSIÇÃO",VLOOKUP(D40,planilhanull!$G$7:$K$7546,5,FALSE),VLOOKUP(D40,sheet1!$A$8:$E$4951,5,FALSE))</f>
        <v>21.07</v>
      </c>
      <c r="I40" s="174">
        <f t="shared" si="2"/>
        <v>26.53</v>
      </c>
      <c r="J40" s="174">
        <f t="shared" si="3"/>
        <v>111.43</v>
      </c>
    </row>
    <row r="41" spans="2:10" ht="45">
      <c r="B41" s="171" t="s">
        <v>237</v>
      </c>
      <c r="C41" s="171" t="s">
        <v>32</v>
      </c>
      <c r="D41" s="171">
        <v>4948</v>
      </c>
      <c r="E41" s="172" t="s">
        <v>236</v>
      </c>
      <c r="F41" s="171" t="s">
        <v>149</v>
      </c>
      <c r="G41" s="171">
        <v>2.1</v>
      </c>
      <c r="H41" s="174">
        <f>IF(C41="COMPOSIÇÃO",VLOOKUP(D41,planilhanull!$G$7:$K$7546,5,FALSE),VLOOKUP(D41,sheet1!$A$8:$E$4951,5,FALSE))</f>
        <v>761.14</v>
      </c>
      <c r="I41" s="174">
        <f t="shared" si="2"/>
        <v>958.43</v>
      </c>
      <c r="J41" s="174">
        <f t="shared" si="3"/>
        <v>2012.7</v>
      </c>
    </row>
    <row r="42" spans="2:10" ht="75">
      <c r="B42" s="171" t="s">
        <v>235</v>
      </c>
      <c r="C42" s="171"/>
      <c r="D42" s="171" t="s">
        <v>234</v>
      </c>
      <c r="E42" s="172" t="s">
        <v>233</v>
      </c>
      <c r="F42" s="171" t="s">
        <v>148</v>
      </c>
      <c r="G42" s="171">
        <v>229.5</v>
      </c>
      <c r="H42" s="174">
        <f>'PMA COMPOSIÇÕES'!I23</f>
        <v>116.62</v>
      </c>
      <c r="I42" s="174">
        <f t="shared" si="2"/>
        <v>146.85</v>
      </c>
      <c r="J42" s="174">
        <f t="shared" si="3"/>
        <v>33702.080000000002</v>
      </c>
    </row>
    <row r="43" spans="2:10" ht="13.5" customHeight="1">
      <c r="B43" s="487" t="s">
        <v>203</v>
      </c>
      <c r="C43" s="487"/>
      <c r="D43" s="487"/>
      <c r="E43" s="487"/>
      <c r="F43" s="487"/>
      <c r="G43" s="487"/>
      <c r="H43" s="487"/>
      <c r="I43" s="487"/>
      <c r="J43" s="217">
        <f>SUM(J29:J42)</f>
        <v>101293.87</v>
      </c>
    </row>
    <row r="44" spans="2:10">
      <c r="B44" s="216" t="s">
        <v>14</v>
      </c>
      <c r="C44" s="216"/>
      <c r="D44" s="218"/>
      <c r="E44" s="473" t="s">
        <v>13</v>
      </c>
      <c r="F44" s="473"/>
      <c r="G44" s="473"/>
      <c r="H44" s="473"/>
      <c r="I44" s="473"/>
      <c r="J44" s="473"/>
    </row>
    <row r="45" spans="2:10" ht="60">
      <c r="B45" s="171" t="s">
        <v>230</v>
      </c>
      <c r="C45" s="171" t="s">
        <v>33</v>
      </c>
      <c r="D45" s="171">
        <v>94990</v>
      </c>
      <c r="E45" s="172" t="s">
        <v>229</v>
      </c>
      <c r="F45" s="171" t="s">
        <v>152</v>
      </c>
      <c r="G45" s="171">
        <v>53.36</v>
      </c>
      <c r="H45" s="174">
        <f>IF(C45="COMPOSIÇÃO",VLOOKUP(D45,planilhanull!$G$7:$K$7546,5,FALSE),VLOOKUP(D45,sheet1!$A$8:$E$4951,5,FALSE))</f>
        <v>798.67</v>
      </c>
      <c r="I45" s="174">
        <f t="shared" ref="I45" si="4">H45*(1+0.2592)</f>
        <v>1005.69</v>
      </c>
      <c r="J45" s="174">
        <f t="shared" ref="J45" si="5">ROUND(G45*I45,2)</f>
        <v>53663.62</v>
      </c>
    </row>
    <row r="46" spans="2:10" s="78" customFormat="1" ht="14.25">
      <c r="B46" s="455" t="s">
        <v>202</v>
      </c>
      <c r="C46" s="455"/>
      <c r="D46" s="455"/>
      <c r="E46" s="455"/>
      <c r="F46" s="455"/>
      <c r="G46" s="455"/>
      <c r="H46" s="455"/>
      <c r="I46" s="455"/>
      <c r="J46" s="219">
        <f>SUM(J45:J45)</f>
        <v>53663.62</v>
      </c>
    </row>
    <row r="47" spans="2:10" ht="15">
      <c r="B47" s="220" t="s">
        <v>15</v>
      </c>
      <c r="C47" s="220"/>
      <c r="D47" s="221"/>
      <c r="E47" s="467" t="s">
        <v>339</v>
      </c>
      <c r="F47" s="467"/>
      <c r="G47" s="467"/>
      <c r="H47" s="467"/>
      <c r="I47" s="467"/>
      <c r="J47" s="467"/>
    </row>
    <row r="48" spans="2:10" ht="45">
      <c r="B48" s="187" t="s">
        <v>16</v>
      </c>
      <c r="C48" s="171" t="s">
        <v>33</v>
      </c>
      <c r="D48" s="185">
        <v>91929</v>
      </c>
      <c r="E48" s="186" t="s">
        <v>340</v>
      </c>
      <c r="F48" s="186" t="s">
        <v>148</v>
      </c>
      <c r="G48" s="193">
        <v>3044</v>
      </c>
      <c r="H48" s="174">
        <f>IF(C48="COMPOSIÇÃO",VLOOKUP(D48,planilhanull!$G$7:$K$7546,5,FALSE),VLOOKUP(D48,sheet1!$A$8:$E$4951,5,FALSE))</f>
        <v>6.41</v>
      </c>
      <c r="I48" s="174">
        <f t="shared" ref="I48:I76" si="6">H48*(1+0.2592)</f>
        <v>8.07</v>
      </c>
      <c r="J48" s="174">
        <f t="shared" ref="J48:J76" si="7">ROUND(G48*I48,2)</f>
        <v>24565.08</v>
      </c>
    </row>
    <row r="49" spans="2:10" ht="45">
      <c r="B49" s="187" t="s">
        <v>17</v>
      </c>
      <c r="C49" s="171" t="s">
        <v>33</v>
      </c>
      <c r="D49" s="185">
        <v>92980</v>
      </c>
      <c r="E49" s="186" t="s">
        <v>341</v>
      </c>
      <c r="F49" s="186" t="s">
        <v>148</v>
      </c>
      <c r="G49" s="193">
        <v>16</v>
      </c>
      <c r="H49" s="174">
        <f>IF(C49="COMPOSIÇÃO",VLOOKUP(D49,planilhanull!$G$7:$K$7546,5,FALSE),VLOOKUP(D49,sheet1!$A$8:$E$4951,5,FALSE))</f>
        <v>9.7799999999999994</v>
      </c>
      <c r="I49" s="174">
        <f t="shared" si="6"/>
        <v>12.31</v>
      </c>
      <c r="J49" s="174">
        <f t="shared" si="7"/>
        <v>196.96</v>
      </c>
    </row>
    <row r="50" spans="2:10" ht="45">
      <c r="B50" s="187" t="s">
        <v>18</v>
      </c>
      <c r="C50" s="171" t="s">
        <v>33</v>
      </c>
      <c r="D50" s="185">
        <v>93661</v>
      </c>
      <c r="E50" s="186" t="s">
        <v>342</v>
      </c>
      <c r="F50" s="186" t="s">
        <v>161</v>
      </c>
      <c r="G50" s="193">
        <v>5</v>
      </c>
      <c r="H50" s="174">
        <f>IF(C50="COMPOSIÇÃO",VLOOKUP(D50,planilhanull!$G$7:$K$7546,5,FALSE),VLOOKUP(D50,sheet1!$A$8:$E$4951,5,FALSE))</f>
        <v>57.07</v>
      </c>
      <c r="I50" s="174">
        <f t="shared" si="6"/>
        <v>71.86</v>
      </c>
      <c r="J50" s="174">
        <f t="shared" si="7"/>
        <v>359.3</v>
      </c>
    </row>
    <row r="51" spans="2:10" ht="45">
      <c r="B51" s="187" t="s">
        <v>135</v>
      </c>
      <c r="C51" s="171" t="s">
        <v>33</v>
      </c>
      <c r="D51" s="185">
        <v>93662</v>
      </c>
      <c r="E51" s="186" t="s">
        <v>343</v>
      </c>
      <c r="F51" s="186" t="s">
        <v>161</v>
      </c>
      <c r="G51" s="193">
        <v>1</v>
      </c>
      <c r="H51" s="174">
        <f>IF(C51="COMPOSIÇÃO",VLOOKUP(D51,planilhanull!$G$7:$K$7546,5,FALSE),VLOOKUP(D51,sheet1!$A$8:$E$4951,5,FALSE))</f>
        <v>59.32</v>
      </c>
      <c r="I51" s="174">
        <f t="shared" si="6"/>
        <v>74.7</v>
      </c>
      <c r="J51" s="174">
        <f t="shared" si="7"/>
        <v>74.7</v>
      </c>
    </row>
    <row r="52" spans="2:10" ht="45">
      <c r="B52" s="187" t="s">
        <v>383</v>
      </c>
      <c r="C52" s="171" t="s">
        <v>33</v>
      </c>
      <c r="D52" s="185">
        <v>93666</v>
      </c>
      <c r="E52" s="186" t="s">
        <v>344</v>
      </c>
      <c r="F52" s="186" t="s">
        <v>161</v>
      </c>
      <c r="G52" s="195">
        <v>1</v>
      </c>
      <c r="H52" s="174">
        <f>IF(C52="COMPOSIÇÃO",VLOOKUP(D52,planilhanull!$G$7:$K$7546,5,FALSE),VLOOKUP(D52,sheet1!$A$8:$E$4951,5,FALSE))</f>
        <v>70.31</v>
      </c>
      <c r="I52" s="174">
        <f t="shared" si="6"/>
        <v>88.53</v>
      </c>
      <c r="J52" s="174">
        <f t="shared" si="7"/>
        <v>88.53</v>
      </c>
    </row>
    <row r="53" spans="2:10" ht="45">
      <c r="B53" s="187" t="s">
        <v>384</v>
      </c>
      <c r="C53" s="171" t="s">
        <v>33</v>
      </c>
      <c r="D53" s="185">
        <v>101659</v>
      </c>
      <c r="E53" s="186" t="s">
        <v>345</v>
      </c>
      <c r="F53" s="186" t="s">
        <v>161</v>
      </c>
      <c r="G53" s="195">
        <v>25</v>
      </c>
      <c r="H53" s="174">
        <f>IF(C53="COMPOSIÇÃO",VLOOKUP(D53,planilhanull!$G$7:$K$7546,5,FALSE),VLOOKUP(D53,sheet1!$A$8:$E$4951,5,FALSE))</f>
        <v>662.93</v>
      </c>
      <c r="I53" s="174">
        <f t="shared" si="6"/>
        <v>834.76</v>
      </c>
      <c r="J53" s="174">
        <f t="shared" si="7"/>
        <v>20869</v>
      </c>
    </row>
    <row r="54" spans="2:10" ht="45">
      <c r="B54" s="187" t="s">
        <v>385</v>
      </c>
      <c r="C54" s="171" t="s">
        <v>33</v>
      </c>
      <c r="D54" s="187">
        <v>101632</v>
      </c>
      <c r="E54" s="186" t="s">
        <v>218</v>
      </c>
      <c r="F54" s="186" t="s">
        <v>161</v>
      </c>
      <c r="G54" s="196">
        <v>6</v>
      </c>
      <c r="H54" s="174">
        <f>IF(C54="COMPOSIÇÃO",VLOOKUP(D54,planilhanull!$G$7:$K$7546,5,FALSE),VLOOKUP(D54,sheet1!$A$8:$E$4951,5,FALSE))</f>
        <v>38.11</v>
      </c>
      <c r="I54" s="174">
        <f t="shared" si="6"/>
        <v>47.99</v>
      </c>
      <c r="J54" s="174">
        <f t="shared" si="7"/>
        <v>287.94</v>
      </c>
    </row>
    <row r="55" spans="2:10" ht="60">
      <c r="B55" s="187" t="s">
        <v>386</v>
      </c>
      <c r="C55" s="171" t="s">
        <v>33</v>
      </c>
      <c r="D55" s="187">
        <v>100622</v>
      </c>
      <c r="E55" s="186" t="s">
        <v>346</v>
      </c>
      <c r="F55" s="186" t="s">
        <v>161</v>
      </c>
      <c r="G55" s="196">
        <v>7</v>
      </c>
      <c r="H55" s="174">
        <f>IF(C55="COMPOSIÇÃO",VLOOKUP(D55,planilhanull!$G$7:$K$7546,5,FALSE),VLOOKUP(D55,sheet1!$A$8:$E$4951,5,FALSE))</f>
        <v>2474.23</v>
      </c>
      <c r="I55" s="174">
        <f t="shared" si="6"/>
        <v>3115.55</v>
      </c>
      <c r="J55" s="174">
        <f t="shared" si="7"/>
        <v>21808.85</v>
      </c>
    </row>
    <row r="56" spans="2:10" ht="60">
      <c r="B56" s="187" t="s">
        <v>387</v>
      </c>
      <c r="C56" s="171" t="s">
        <v>33</v>
      </c>
      <c r="D56" s="187">
        <v>100623</v>
      </c>
      <c r="E56" s="186" t="s">
        <v>347</v>
      </c>
      <c r="F56" s="186" t="s">
        <v>161</v>
      </c>
      <c r="G56" s="196">
        <v>9</v>
      </c>
      <c r="H56" s="174">
        <f>IF(C56="COMPOSIÇÃO",VLOOKUP(D56,planilhanull!$G$7:$K$7546,5,FALSE),VLOOKUP(D56,sheet1!$A$8:$E$4951,5,FALSE))</f>
        <v>2656.01</v>
      </c>
      <c r="I56" s="174">
        <f t="shared" si="6"/>
        <v>3344.45</v>
      </c>
      <c r="J56" s="174">
        <f t="shared" si="7"/>
        <v>30100.05</v>
      </c>
    </row>
    <row r="57" spans="2:10" ht="75">
      <c r="B57" s="187" t="s">
        <v>388</v>
      </c>
      <c r="C57" s="171" t="s">
        <v>33</v>
      </c>
      <c r="D57" s="185">
        <v>101879</v>
      </c>
      <c r="E57" s="186" t="s">
        <v>348</v>
      </c>
      <c r="F57" s="186" t="s">
        <v>161</v>
      </c>
      <c r="G57" s="195">
        <v>1</v>
      </c>
      <c r="H57" s="174">
        <f>IF(C57="COMPOSIÇÃO",VLOOKUP(D57,planilhanull!$G$7:$K$7546,5,FALSE),VLOOKUP(D57,sheet1!$A$8:$E$4951,5,FALSE))</f>
        <v>662.24</v>
      </c>
      <c r="I57" s="174">
        <f t="shared" si="6"/>
        <v>833.89</v>
      </c>
      <c r="J57" s="174">
        <f t="shared" si="7"/>
        <v>833.89</v>
      </c>
    </row>
    <row r="58" spans="2:10" ht="60">
      <c r="B58" s="187" t="s">
        <v>389</v>
      </c>
      <c r="C58" s="171" t="s">
        <v>33</v>
      </c>
      <c r="D58" s="185">
        <v>97667</v>
      </c>
      <c r="E58" s="186" t="s">
        <v>349</v>
      </c>
      <c r="F58" s="186" t="s">
        <v>148</v>
      </c>
      <c r="G58" s="195">
        <v>243</v>
      </c>
      <c r="H58" s="174">
        <f>IF(C58="COMPOSIÇÃO",VLOOKUP(D58,planilhanull!$G$7:$K$7546,5,FALSE),VLOOKUP(D58,sheet1!$A$8:$E$4951,5,FALSE))</f>
        <v>8.5399999999999991</v>
      </c>
      <c r="I58" s="174">
        <f t="shared" si="6"/>
        <v>10.75</v>
      </c>
      <c r="J58" s="174">
        <f t="shared" si="7"/>
        <v>2612.25</v>
      </c>
    </row>
    <row r="59" spans="2:10" ht="60">
      <c r="B59" s="187" t="s">
        <v>390</v>
      </c>
      <c r="C59" s="171" t="s">
        <v>33</v>
      </c>
      <c r="D59" s="185">
        <v>97668</v>
      </c>
      <c r="E59" s="186" t="s">
        <v>350</v>
      </c>
      <c r="F59" s="186" t="s">
        <v>148</v>
      </c>
      <c r="G59" s="195">
        <v>188</v>
      </c>
      <c r="H59" s="174">
        <f>IF(C59="COMPOSIÇÃO",VLOOKUP(D59,planilhanull!$G$7:$K$7546,5,FALSE),VLOOKUP(D59,sheet1!$A$8:$E$4951,5,FALSE))</f>
        <v>12.19</v>
      </c>
      <c r="I59" s="174">
        <f t="shared" si="6"/>
        <v>15.35</v>
      </c>
      <c r="J59" s="174">
        <f t="shared" si="7"/>
        <v>2885.8</v>
      </c>
    </row>
    <row r="60" spans="2:10" ht="60">
      <c r="B60" s="187" t="s">
        <v>391</v>
      </c>
      <c r="C60" s="171" t="s">
        <v>33</v>
      </c>
      <c r="D60" s="185">
        <v>97886</v>
      </c>
      <c r="E60" s="186" t="s">
        <v>351</v>
      </c>
      <c r="F60" s="186" t="s">
        <v>161</v>
      </c>
      <c r="G60" s="195">
        <v>20</v>
      </c>
      <c r="H60" s="174">
        <f>IF(C60="COMPOSIÇÃO",VLOOKUP(D60,planilhanull!$G$7:$K$7546,5,FALSE),VLOOKUP(D60,sheet1!$A$8:$E$4951,5,FALSE))</f>
        <v>156.66</v>
      </c>
      <c r="I60" s="174">
        <f t="shared" si="6"/>
        <v>197.27</v>
      </c>
      <c r="J60" s="174">
        <f t="shared" si="7"/>
        <v>3945.4</v>
      </c>
    </row>
    <row r="61" spans="2:10" ht="60">
      <c r="B61" s="187" t="s">
        <v>392</v>
      </c>
      <c r="C61" s="171" t="s">
        <v>33</v>
      </c>
      <c r="D61" s="187">
        <v>97887</v>
      </c>
      <c r="E61" s="186" t="s">
        <v>220</v>
      </c>
      <c r="F61" s="186" t="s">
        <v>161</v>
      </c>
      <c r="G61" s="195">
        <v>1</v>
      </c>
      <c r="H61" s="174">
        <f>IF(C61="COMPOSIÇÃO",VLOOKUP(D61,planilhanull!$G$7:$K$7546,5,FALSE),VLOOKUP(D61,sheet1!$A$8:$E$4951,5,FALSE))</f>
        <v>246.92</v>
      </c>
      <c r="I61" s="174">
        <f t="shared" si="6"/>
        <v>310.92</v>
      </c>
      <c r="J61" s="174">
        <f t="shared" si="7"/>
        <v>310.92</v>
      </c>
    </row>
    <row r="62" spans="2:10" ht="45">
      <c r="B62" s="187" t="s">
        <v>393</v>
      </c>
      <c r="C62" s="171" t="s">
        <v>33</v>
      </c>
      <c r="D62" s="188">
        <v>95241</v>
      </c>
      <c r="E62" s="186" t="s">
        <v>352</v>
      </c>
      <c r="F62" s="186" t="s">
        <v>149</v>
      </c>
      <c r="G62" s="196">
        <v>0.72</v>
      </c>
      <c r="H62" s="174">
        <f>IF(C62="COMPOSIÇÃO",VLOOKUP(D62,planilhanull!$G$7:$K$7546,5,FALSE),VLOOKUP(D62,sheet1!$A$8:$E$4951,5,FALSE))</f>
        <v>31.5</v>
      </c>
      <c r="I62" s="174">
        <f t="shared" si="6"/>
        <v>39.659999999999997</v>
      </c>
      <c r="J62" s="174">
        <f t="shared" si="7"/>
        <v>28.56</v>
      </c>
    </row>
    <row r="63" spans="2:10" ht="45">
      <c r="B63" s="187" t="s">
        <v>394</v>
      </c>
      <c r="C63" s="171" t="s">
        <v>33</v>
      </c>
      <c r="D63" s="188">
        <v>93358</v>
      </c>
      <c r="E63" s="186" t="s">
        <v>254</v>
      </c>
      <c r="F63" s="186" t="s">
        <v>152</v>
      </c>
      <c r="G63" s="195">
        <v>64.649999999999991</v>
      </c>
      <c r="H63" s="174">
        <f>IF(C63="COMPOSIÇÃO",VLOOKUP(D63,planilhanull!$G$7:$K$7546,5,FALSE),VLOOKUP(D63,sheet1!$A$8:$E$4951,5,FALSE))</f>
        <v>68.91</v>
      </c>
      <c r="I63" s="174">
        <f t="shared" si="6"/>
        <v>86.77</v>
      </c>
      <c r="J63" s="174">
        <f t="shared" si="7"/>
        <v>5609.68</v>
      </c>
    </row>
    <row r="64" spans="2:10" ht="30">
      <c r="B64" s="187" t="s">
        <v>395</v>
      </c>
      <c r="C64" s="171" t="s">
        <v>33</v>
      </c>
      <c r="D64" s="188">
        <v>93382</v>
      </c>
      <c r="E64" s="186" t="s">
        <v>353</v>
      </c>
      <c r="F64" s="186" t="s">
        <v>152</v>
      </c>
      <c r="G64" s="196">
        <v>64.649999999999991</v>
      </c>
      <c r="H64" s="174">
        <f>IF(C64="COMPOSIÇÃO",VLOOKUP(D64,planilhanull!$G$7:$K$7546,5,FALSE),VLOOKUP(D64,sheet1!$A$8:$E$4951,5,FALSE))</f>
        <v>24.18</v>
      </c>
      <c r="I64" s="174">
        <f t="shared" si="6"/>
        <v>30.45</v>
      </c>
      <c r="J64" s="174">
        <f t="shared" si="7"/>
        <v>1968.59</v>
      </c>
    </row>
    <row r="65" spans="2:10" ht="30">
      <c r="B65" s="187" t="s">
        <v>396</v>
      </c>
      <c r="C65" s="171" t="s">
        <v>33</v>
      </c>
      <c r="D65" s="188">
        <v>96985</v>
      </c>
      <c r="E65" s="186" t="s">
        <v>216</v>
      </c>
      <c r="F65" s="186" t="s">
        <v>161</v>
      </c>
      <c r="G65" s="196">
        <v>16</v>
      </c>
      <c r="H65" s="174">
        <f>IF(C65="COMPOSIÇÃO",VLOOKUP(D65,planilhanull!$G$7:$K$7546,5,FALSE),VLOOKUP(D65,sheet1!$A$8:$E$4951,5,FALSE))</f>
        <v>82.37</v>
      </c>
      <c r="I65" s="174">
        <f t="shared" si="6"/>
        <v>103.72</v>
      </c>
      <c r="J65" s="174">
        <f t="shared" si="7"/>
        <v>1659.52</v>
      </c>
    </row>
    <row r="66" spans="2:10" ht="45">
      <c r="B66" s="187" t="s">
        <v>397</v>
      </c>
      <c r="C66" s="171" t="s">
        <v>33</v>
      </c>
      <c r="D66" s="189">
        <v>98111</v>
      </c>
      <c r="E66" s="186" t="s">
        <v>354</v>
      </c>
      <c r="F66" s="186" t="s">
        <v>161</v>
      </c>
      <c r="G66" s="196">
        <v>1</v>
      </c>
      <c r="H66" s="174">
        <f>IF(C66="COMPOSIÇÃO",VLOOKUP(D66,planilhanull!$G$7:$K$7546,5,FALSE),VLOOKUP(D66,sheet1!$A$8:$E$4951,5,FALSE))</f>
        <v>49.06</v>
      </c>
      <c r="I66" s="174">
        <f t="shared" si="6"/>
        <v>61.78</v>
      </c>
      <c r="J66" s="174">
        <f t="shared" si="7"/>
        <v>61.78</v>
      </c>
    </row>
    <row r="67" spans="2:10" ht="60">
      <c r="B67" s="187" t="s">
        <v>398</v>
      </c>
      <c r="C67" s="187"/>
      <c r="D67" s="187" t="s">
        <v>355</v>
      </c>
      <c r="E67" s="186" t="s">
        <v>356</v>
      </c>
      <c r="F67" s="186" t="s">
        <v>161</v>
      </c>
      <c r="G67" s="196">
        <v>16</v>
      </c>
      <c r="H67" s="194">
        <v>8.25</v>
      </c>
      <c r="I67" s="174">
        <f t="shared" si="6"/>
        <v>10.39</v>
      </c>
      <c r="J67" s="174">
        <f t="shared" si="7"/>
        <v>166.24</v>
      </c>
    </row>
    <row r="68" spans="2:10" ht="15">
      <c r="B68" s="223" t="s">
        <v>357</v>
      </c>
      <c r="C68" s="223"/>
      <c r="D68" s="190"/>
      <c r="E68" s="197" t="s">
        <v>358</v>
      </c>
      <c r="F68" s="191"/>
      <c r="G68" s="198"/>
      <c r="H68" s="191"/>
      <c r="I68" s="191"/>
      <c r="J68" s="198"/>
    </row>
    <row r="69" spans="2:10" ht="45">
      <c r="B69" s="187" t="s">
        <v>399</v>
      </c>
      <c r="C69" s="187"/>
      <c r="D69" s="187" t="s">
        <v>359</v>
      </c>
      <c r="E69" s="186" t="s">
        <v>360</v>
      </c>
      <c r="F69" s="186" t="s">
        <v>161</v>
      </c>
      <c r="G69" s="196">
        <v>3</v>
      </c>
      <c r="H69" s="194">
        <f>'COMP. ELETRICO '!I21</f>
        <v>107.55</v>
      </c>
      <c r="I69" s="174">
        <f t="shared" si="6"/>
        <v>135.43</v>
      </c>
      <c r="J69" s="174">
        <f t="shared" si="7"/>
        <v>406.29</v>
      </c>
    </row>
    <row r="70" spans="2:10" ht="30">
      <c r="B70" s="187" t="s">
        <v>375</v>
      </c>
      <c r="C70" s="187"/>
      <c r="D70" s="187" t="s">
        <v>361</v>
      </c>
      <c r="E70" s="186" t="s">
        <v>362</v>
      </c>
      <c r="F70" s="186" t="s">
        <v>161</v>
      </c>
      <c r="G70" s="196">
        <v>1</v>
      </c>
      <c r="H70" s="194">
        <f>'COMP. ELETRICO '!I30</f>
        <v>34.700000000000003</v>
      </c>
      <c r="I70" s="174">
        <f t="shared" si="6"/>
        <v>43.69</v>
      </c>
      <c r="J70" s="174">
        <f t="shared" si="7"/>
        <v>43.69</v>
      </c>
    </row>
    <row r="71" spans="2:10" ht="90">
      <c r="B71" s="187" t="s">
        <v>376</v>
      </c>
      <c r="C71" s="187"/>
      <c r="D71" s="187" t="s">
        <v>363</v>
      </c>
      <c r="E71" s="186" t="s">
        <v>364</v>
      </c>
      <c r="F71" s="186" t="s">
        <v>161</v>
      </c>
      <c r="G71" s="196">
        <v>8</v>
      </c>
      <c r="H71" s="194">
        <f>'COMP. ELETRICO '!I84</f>
        <v>2846.62</v>
      </c>
      <c r="I71" s="174">
        <f t="shared" si="6"/>
        <v>3584.46</v>
      </c>
      <c r="J71" s="174">
        <f t="shared" si="7"/>
        <v>28675.68</v>
      </c>
    </row>
    <row r="72" spans="2:10" ht="15">
      <c r="B72" s="187" t="s">
        <v>377</v>
      </c>
      <c r="C72" s="187"/>
      <c r="D72" s="187" t="s">
        <v>365</v>
      </c>
      <c r="E72" s="186" t="s">
        <v>366</v>
      </c>
      <c r="F72" s="186" t="s">
        <v>148</v>
      </c>
      <c r="G72" s="196">
        <v>50</v>
      </c>
      <c r="H72" s="194">
        <f>'COMP. ELETRICO '!I38</f>
        <v>7.91</v>
      </c>
      <c r="I72" s="174">
        <f t="shared" si="6"/>
        <v>9.9600000000000009</v>
      </c>
      <c r="J72" s="174">
        <f t="shared" si="7"/>
        <v>498</v>
      </c>
    </row>
    <row r="73" spans="2:10" ht="45">
      <c r="B73" s="187" t="s">
        <v>378</v>
      </c>
      <c r="C73" s="187"/>
      <c r="D73" s="187" t="s">
        <v>367</v>
      </c>
      <c r="E73" s="186" t="s">
        <v>368</v>
      </c>
      <c r="F73" s="186" t="s">
        <v>161</v>
      </c>
      <c r="G73" s="196">
        <v>1</v>
      </c>
      <c r="H73" s="194">
        <f>'COMP. ELETRICO '!I46</f>
        <v>41.6</v>
      </c>
      <c r="I73" s="174">
        <f t="shared" si="6"/>
        <v>52.38</v>
      </c>
      <c r="J73" s="174">
        <f t="shared" si="7"/>
        <v>52.38</v>
      </c>
    </row>
    <row r="74" spans="2:10" ht="60">
      <c r="B74" s="187" t="s">
        <v>379</v>
      </c>
      <c r="C74" s="187"/>
      <c r="D74" s="187" t="s">
        <v>369</v>
      </c>
      <c r="E74" s="186" t="s">
        <v>370</v>
      </c>
      <c r="F74" s="186" t="s">
        <v>149</v>
      </c>
      <c r="G74" s="196">
        <v>3</v>
      </c>
      <c r="H74" s="194">
        <f>'COMP. ELETRICO '!I55</f>
        <v>1.96</v>
      </c>
      <c r="I74" s="174">
        <f t="shared" si="6"/>
        <v>2.4700000000000002</v>
      </c>
      <c r="J74" s="174">
        <f t="shared" si="7"/>
        <v>7.41</v>
      </c>
    </row>
    <row r="75" spans="2:10" ht="30">
      <c r="B75" s="187" t="s">
        <v>380</v>
      </c>
      <c r="C75" s="187"/>
      <c r="D75" s="187" t="s">
        <v>371</v>
      </c>
      <c r="E75" s="199" t="s">
        <v>372</v>
      </c>
      <c r="F75" s="186" t="s">
        <v>148</v>
      </c>
      <c r="G75" s="196">
        <v>15</v>
      </c>
      <c r="H75" s="194">
        <f>'COMP. ELETRICO '!I64</f>
        <v>200.59</v>
      </c>
      <c r="I75" s="174">
        <f t="shared" si="6"/>
        <v>252.58</v>
      </c>
      <c r="J75" s="174">
        <f t="shared" si="7"/>
        <v>3788.7</v>
      </c>
    </row>
    <row r="76" spans="2:10" ht="30">
      <c r="B76" s="187" t="s">
        <v>381</v>
      </c>
      <c r="C76" s="187"/>
      <c r="D76" s="187" t="s">
        <v>373</v>
      </c>
      <c r="E76" s="186" t="s">
        <v>374</v>
      </c>
      <c r="F76" s="186" t="s">
        <v>161</v>
      </c>
      <c r="G76" s="196">
        <v>8</v>
      </c>
      <c r="H76" s="194">
        <f>'COMP. ELETRICO '!I74</f>
        <v>27.93</v>
      </c>
      <c r="I76" s="174">
        <f t="shared" si="6"/>
        <v>35.17</v>
      </c>
      <c r="J76" s="174">
        <f t="shared" si="7"/>
        <v>281.36</v>
      </c>
    </row>
    <row r="77" spans="2:10" ht="17.25" customHeight="1" thickBot="1">
      <c r="B77" s="468" t="s">
        <v>382</v>
      </c>
      <c r="C77" s="468"/>
      <c r="D77" s="468"/>
      <c r="E77" s="468"/>
      <c r="F77" s="468"/>
      <c r="G77" s="468"/>
      <c r="H77" s="468"/>
      <c r="I77" s="468"/>
      <c r="J77" s="222">
        <f>SUM(J48:J76)</f>
        <v>152186.54999999999</v>
      </c>
    </row>
    <row r="78" spans="2:10" ht="15" thickBot="1">
      <c r="B78" s="452" t="s">
        <v>180</v>
      </c>
      <c r="C78" s="453"/>
      <c r="D78" s="454"/>
      <c r="E78" s="454"/>
      <c r="F78" s="454"/>
      <c r="G78" s="454"/>
      <c r="H78" s="454"/>
      <c r="I78" s="454"/>
      <c r="J78" s="192">
        <f>J46+J43+J27+J18+J14+J77</f>
        <v>368674.02</v>
      </c>
    </row>
    <row r="79" spans="2:10">
      <c r="H79" s="93"/>
    </row>
    <row r="80" spans="2:10">
      <c r="H80" s="93"/>
      <c r="J80" s="93" t="str">
        <f>RESUMO!D19</f>
        <v>ARIPUANÃ - MT, 27 DE SETEMBRO DE 2023</v>
      </c>
    </row>
    <row r="81" spans="2:10">
      <c r="H81" s="93"/>
    </row>
    <row r="82" spans="2:10">
      <c r="H82" s="93"/>
    </row>
    <row r="83" spans="2:10">
      <c r="H83" s="93"/>
    </row>
    <row r="84" spans="2:10">
      <c r="H84" s="93"/>
    </row>
    <row r="85" spans="2:10">
      <c r="H85" s="93"/>
    </row>
    <row r="86" spans="2:10">
      <c r="H86" s="93"/>
    </row>
    <row r="87" spans="2:10">
      <c r="H87" s="93"/>
    </row>
    <row r="88" spans="2:10">
      <c r="H88" s="93"/>
    </row>
    <row r="89" spans="2:10" ht="37.5" customHeight="1">
      <c r="B89" s="440" t="s">
        <v>13301</v>
      </c>
      <c r="C89" s="440"/>
      <c r="D89" s="440"/>
      <c r="E89" s="440"/>
      <c r="F89" s="440"/>
      <c r="G89" s="440"/>
      <c r="H89" s="440"/>
      <c r="I89" s="440"/>
      <c r="J89" s="440"/>
    </row>
    <row r="90" spans="2:10">
      <c r="B90" s="96"/>
      <c r="C90" s="96"/>
      <c r="D90" s="109"/>
      <c r="E90" s="96"/>
      <c r="F90" s="96"/>
      <c r="G90" s="121"/>
      <c r="H90" s="96"/>
      <c r="I90" s="96"/>
      <c r="J90" s="96"/>
    </row>
    <row r="91" spans="2:10">
      <c r="H91" s="93"/>
    </row>
    <row r="92" spans="2:10">
      <c r="H92" s="93"/>
    </row>
    <row r="93" spans="2:10">
      <c r="H93" s="93"/>
    </row>
    <row r="94" spans="2:10">
      <c r="H94" s="93"/>
    </row>
    <row r="95" spans="2:10">
      <c r="H95" s="93"/>
    </row>
    <row r="96" spans="2:10">
      <c r="H96" s="93"/>
    </row>
    <row r="97" spans="8:8">
      <c r="H97" s="93"/>
    </row>
    <row r="98" spans="8:8">
      <c r="H98" s="93"/>
    </row>
    <row r="99" spans="8:8">
      <c r="H99" s="93"/>
    </row>
    <row r="100" spans="8:8">
      <c r="H100" s="93"/>
    </row>
    <row r="101" spans="8:8">
      <c r="H101" s="93"/>
    </row>
    <row r="102" spans="8:8">
      <c r="H102" s="93"/>
    </row>
    <row r="103" spans="8:8">
      <c r="H103" s="93"/>
    </row>
    <row r="104" spans="8:8">
      <c r="H104" s="93"/>
    </row>
    <row r="105" spans="8:8">
      <c r="H105" s="93"/>
    </row>
    <row r="106" spans="8:8">
      <c r="H106" s="93"/>
    </row>
    <row r="107" spans="8:8">
      <c r="H107" s="93"/>
    </row>
    <row r="108" spans="8:8">
      <c r="H108" s="93"/>
    </row>
    <row r="109" spans="8:8">
      <c r="H109" s="93"/>
    </row>
    <row r="110" spans="8:8">
      <c r="H110" s="93"/>
    </row>
    <row r="111" spans="8:8">
      <c r="H111" s="93"/>
    </row>
    <row r="112" spans="8:8">
      <c r="H112" s="93"/>
    </row>
    <row r="113" spans="8:8">
      <c r="H113" s="93"/>
    </row>
    <row r="114" spans="8:8">
      <c r="H114" s="93"/>
    </row>
    <row r="115" spans="8:8">
      <c r="H115" s="93"/>
    </row>
    <row r="116" spans="8:8">
      <c r="H116" s="93"/>
    </row>
    <row r="117" spans="8:8">
      <c r="H117" s="93"/>
    </row>
    <row r="118" spans="8:8">
      <c r="H118" s="93"/>
    </row>
    <row r="119" spans="8:8">
      <c r="H119" s="93"/>
    </row>
    <row r="120" spans="8:8">
      <c r="H120" s="93"/>
    </row>
    <row r="121" spans="8:8">
      <c r="H121" s="93"/>
    </row>
    <row r="122" spans="8:8">
      <c r="H122" s="93"/>
    </row>
    <row r="123" spans="8:8">
      <c r="H123" s="93"/>
    </row>
    <row r="124" spans="8:8">
      <c r="H124" s="93"/>
    </row>
    <row r="125" spans="8:8">
      <c r="H125" s="93"/>
    </row>
    <row r="126" spans="8:8">
      <c r="H126" s="93"/>
    </row>
    <row r="127" spans="8:8">
      <c r="H127" s="93"/>
    </row>
    <row r="128" spans="8:8">
      <c r="H128" s="93"/>
    </row>
    <row r="129" spans="8:8">
      <c r="H129" s="93"/>
    </row>
    <row r="130" spans="8:8">
      <c r="H130" s="93"/>
    </row>
    <row r="131" spans="8:8">
      <c r="H131" s="93"/>
    </row>
    <row r="132" spans="8:8">
      <c r="H132" s="93"/>
    </row>
    <row r="133" spans="8:8">
      <c r="H133" s="93"/>
    </row>
    <row r="134" spans="8:8">
      <c r="H134" s="93"/>
    </row>
    <row r="135" spans="8:8">
      <c r="H135" s="93"/>
    </row>
    <row r="136" spans="8:8">
      <c r="H136" s="93"/>
    </row>
    <row r="137" spans="8:8">
      <c r="H137" s="93"/>
    </row>
    <row r="138" spans="8:8">
      <c r="H138" s="93"/>
    </row>
    <row r="139" spans="8:8">
      <c r="H139" s="93"/>
    </row>
    <row r="140" spans="8:8">
      <c r="H140" s="93"/>
    </row>
    <row r="141" spans="8:8">
      <c r="H141" s="93"/>
    </row>
    <row r="142" spans="8:8">
      <c r="H142" s="93"/>
    </row>
    <row r="143" spans="8:8">
      <c r="H143" s="93"/>
    </row>
    <row r="144" spans="8:8">
      <c r="H144" s="93"/>
    </row>
    <row r="145" spans="8:8">
      <c r="H145" s="93"/>
    </row>
    <row r="146" spans="8:8">
      <c r="H146" s="93"/>
    </row>
    <row r="147" spans="8:8">
      <c r="H147" s="93"/>
    </row>
    <row r="148" spans="8:8">
      <c r="H148" s="93"/>
    </row>
    <row r="149" spans="8:8">
      <c r="H149" s="93"/>
    </row>
    <row r="150" spans="8:8">
      <c r="H150" s="93"/>
    </row>
    <row r="151" spans="8:8">
      <c r="H151" s="93"/>
    </row>
    <row r="152" spans="8:8">
      <c r="H152" s="93"/>
    </row>
    <row r="153" spans="8:8">
      <c r="H153" s="93"/>
    </row>
    <row r="154" spans="8:8">
      <c r="H154" s="93"/>
    </row>
    <row r="155" spans="8:8">
      <c r="H155" s="93"/>
    </row>
    <row r="156" spans="8:8">
      <c r="H156" s="93"/>
    </row>
    <row r="157" spans="8:8">
      <c r="H157" s="93"/>
    </row>
    <row r="158" spans="8:8">
      <c r="H158" s="93"/>
    </row>
    <row r="159" spans="8:8">
      <c r="H159" s="93"/>
    </row>
    <row r="160" spans="8:8">
      <c r="H160" s="93"/>
    </row>
    <row r="161" spans="8:8">
      <c r="H161" s="93"/>
    </row>
    <row r="162" spans="8:8">
      <c r="H162" s="93"/>
    </row>
    <row r="163" spans="8:8">
      <c r="H163" s="93"/>
    </row>
    <row r="164" spans="8:8">
      <c r="H164" s="93"/>
    </row>
    <row r="165" spans="8:8">
      <c r="H165" s="93"/>
    </row>
    <row r="166" spans="8:8">
      <c r="H166" s="93"/>
    </row>
    <row r="167" spans="8:8">
      <c r="H167" s="93"/>
    </row>
    <row r="168" spans="8:8">
      <c r="H168" s="93"/>
    </row>
    <row r="169" spans="8:8">
      <c r="H169" s="93"/>
    </row>
    <row r="170" spans="8:8">
      <c r="H170" s="93"/>
    </row>
    <row r="171" spans="8:8">
      <c r="H171" s="93"/>
    </row>
    <row r="172" spans="8:8">
      <c r="H172" s="93"/>
    </row>
    <row r="173" spans="8:8">
      <c r="H173" s="93"/>
    </row>
    <row r="174" spans="8:8">
      <c r="H174" s="93"/>
    </row>
    <row r="175" spans="8:8">
      <c r="H175" s="93"/>
    </row>
    <row r="176" spans="8:8">
      <c r="H176" s="93"/>
    </row>
    <row r="177" spans="8:8">
      <c r="H177" s="93"/>
    </row>
    <row r="178" spans="8:8">
      <c r="H178" s="93"/>
    </row>
    <row r="179" spans="8:8">
      <c r="H179" s="93"/>
    </row>
    <row r="180" spans="8:8">
      <c r="H180" s="93"/>
    </row>
    <row r="181" spans="8:8">
      <c r="H181" s="93"/>
    </row>
    <row r="182" spans="8:8">
      <c r="H182" s="93"/>
    </row>
    <row r="183" spans="8:8">
      <c r="H183" s="93"/>
    </row>
    <row r="184" spans="8:8">
      <c r="H184" s="93"/>
    </row>
    <row r="185" spans="8:8">
      <c r="H185" s="93"/>
    </row>
    <row r="186" spans="8:8">
      <c r="H186" s="93"/>
    </row>
    <row r="187" spans="8:8">
      <c r="H187" s="93"/>
    </row>
    <row r="188" spans="8:8">
      <c r="H188" s="93"/>
    </row>
    <row r="189" spans="8:8">
      <c r="H189" s="93"/>
    </row>
    <row r="190" spans="8:8">
      <c r="H190" s="93"/>
    </row>
    <row r="191" spans="8:8">
      <c r="H191" s="93"/>
    </row>
    <row r="192" spans="8:8">
      <c r="H192" s="93"/>
    </row>
    <row r="193" spans="8:8">
      <c r="H193" s="93"/>
    </row>
    <row r="194" spans="8:8">
      <c r="H194" s="93"/>
    </row>
    <row r="195" spans="8:8">
      <c r="H195" s="93"/>
    </row>
    <row r="196" spans="8:8">
      <c r="H196" s="93"/>
    </row>
    <row r="197" spans="8:8">
      <c r="H197" s="93"/>
    </row>
    <row r="198" spans="8:8">
      <c r="H198" s="93"/>
    </row>
    <row r="199" spans="8:8">
      <c r="H199" s="93"/>
    </row>
    <row r="200" spans="8:8">
      <c r="H200" s="93"/>
    </row>
    <row r="201" spans="8:8">
      <c r="H201" s="93"/>
    </row>
  </sheetData>
  <mergeCells count="31">
    <mergeCell ref="B3:J3"/>
    <mergeCell ref="B89:J89"/>
    <mergeCell ref="B27:I27"/>
    <mergeCell ref="B43:I43"/>
    <mergeCell ref="E44:J44"/>
    <mergeCell ref="J9:J10"/>
    <mergeCell ref="E11:J11"/>
    <mergeCell ref="B14:I14"/>
    <mergeCell ref="E15:J15"/>
    <mergeCell ref="B18:I18"/>
    <mergeCell ref="D9:D10"/>
    <mergeCell ref="E9:E10"/>
    <mergeCell ref="F9:F10"/>
    <mergeCell ref="G9:G10"/>
    <mergeCell ref="H9:I9"/>
    <mergeCell ref="E19:J19"/>
    <mergeCell ref="G5:H5"/>
    <mergeCell ref="D5:E5"/>
    <mergeCell ref="E28:J28"/>
    <mergeCell ref="D4:H4"/>
    <mergeCell ref="I4:J7"/>
    <mergeCell ref="B78:I78"/>
    <mergeCell ref="B46:I46"/>
    <mergeCell ref="B8:J8"/>
    <mergeCell ref="D6:E6"/>
    <mergeCell ref="G6:H6"/>
    <mergeCell ref="D7:E7"/>
    <mergeCell ref="G7:H7"/>
    <mergeCell ref="B9:B10"/>
    <mergeCell ref="E47:J47"/>
    <mergeCell ref="B77:I77"/>
  </mergeCells>
  <phoneticPr fontId="21" type="noConversion"/>
  <pageMargins left="0.25" right="0.25" top="0.75" bottom="0.75" header="0.3" footer="0.3"/>
  <pageSetup paperSize="9" scale="6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T48"/>
  <sheetViews>
    <sheetView view="pageBreakPreview" zoomScaleNormal="100" zoomScaleSheetLayoutView="100" workbookViewId="0">
      <selection activeCell="H18" sqref="H18"/>
    </sheetView>
  </sheetViews>
  <sheetFormatPr defaultColWidth="9.140625" defaultRowHeight="12.75"/>
  <cols>
    <col min="1" max="1" width="9.140625" style="13"/>
    <col min="2" max="2" width="14.28515625" style="13" customWidth="1"/>
    <col min="3" max="3" width="14.28515625" style="13" hidden="1" customWidth="1"/>
    <col min="4" max="4" width="12" style="13" customWidth="1"/>
    <col min="5" max="5" width="60.5703125" style="13" customWidth="1"/>
    <col min="6" max="6" width="9.140625" style="13"/>
    <col min="7" max="7" width="11.85546875" style="13" customWidth="1"/>
    <col min="8" max="9" width="13.7109375" style="13" customWidth="1"/>
    <col min="10" max="10" width="3.7109375" style="20" customWidth="1"/>
    <col min="11" max="11" width="9.140625" style="20"/>
    <col min="12" max="12" width="11.85546875" style="20" bestFit="1" customWidth="1"/>
    <col min="13" max="13" width="67.42578125" style="13" customWidth="1"/>
    <col min="14" max="14" width="14.85546875" style="13" bestFit="1" customWidth="1"/>
    <col min="15" max="15" width="18" style="13" bestFit="1" customWidth="1"/>
    <col min="16" max="16" width="14.42578125" style="13" customWidth="1"/>
    <col min="17" max="17" width="14.85546875" style="13" bestFit="1" customWidth="1"/>
    <col min="18" max="16384" width="9.140625" style="13"/>
  </cols>
  <sheetData>
    <row r="1" spans="2:20">
      <c r="M1" s="20"/>
    </row>
    <row r="2" spans="2:20">
      <c r="L2" s="159"/>
      <c r="M2" s="159"/>
      <c r="N2" s="160"/>
      <c r="O2" s="160"/>
      <c r="P2" s="160"/>
      <c r="Q2" s="160"/>
      <c r="R2" s="160"/>
      <c r="S2" s="160"/>
      <c r="T2" s="160"/>
    </row>
    <row r="3" spans="2:20" ht="90" customHeight="1">
      <c r="B3" s="492" t="str">
        <f>'PLANILHA ORÇAMENTÁRIA'!B3</f>
        <v>PREFEITURA MUNICIPAL DE ARIPUANÃ - MT
DEPARTAMENTO DE ENGENHARIA CIVIL
Praça São Francisco de Assis, 128, Caixa Postal 91 – CEP 78.325-000, 
Aripuanã – MT, Fone : (66) 3565 – 3900
www.aripuana.mt.gov.br</v>
      </c>
      <c r="C3" s="492"/>
      <c r="D3" s="492"/>
      <c r="E3" s="492"/>
      <c r="F3" s="492"/>
      <c r="G3" s="492"/>
      <c r="H3" s="492"/>
      <c r="I3" s="492"/>
      <c r="L3" s="161"/>
      <c r="M3" s="162"/>
      <c r="N3" s="163"/>
      <c r="O3" s="164"/>
      <c r="P3" s="164"/>
      <c r="Q3" s="164"/>
      <c r="R3" s="160"/>
      <c r="S3" s="160"/>
      <c r="T3" s="160"/>
    </row>
    <row r="4" spans="2:20" ht="13.15" customHeight="1">
      <c r="B4" s="132" t="str">
        <f>RESUMO!B5</f>
        <v xml:space="preserve">PROP.: </v>
      </c>
      <c r="C4" s="132"/>
      <c r="D4" s="493" t="str">
        <f>RESUMO!C5</f>
        <v>PREFEITURA MUNICIPAL DE ARIPUANÃ/MT</v>
      </c>
      <c r="E4" s="493"/>
      <c r="F4" s="493"/>
      <c r="G4" s="494" t="s">
        <v>328</v>
      </c>
      <c r="H4" s="494"/>
      <c r="I4" s="494"/>
      <c r="L4" s="161"/>
      <c r="M4" s="162"/>
      <c r="N4" s="163"/>
      <c r="O4" s="163"/>
      <c r="P4" s="163"/>
      <c r="Q4" s="163"/>
      <c r="R4" s="160"/>
      <c r="S4" s="160"/>
      <c r="T4" s="160"/>
    </row>
    <row r="5" spans="2:20" ht="13.15" customHeight="1">
      <c r="B5" s="132" t="str">
        <f>RESUMO!B6</f>
        <v>OBRA:</v>
      </c>
      <c r="C5" s="132"/>
      <c r="D5" s="493" t="str">
        <f>RESUMO!C6</f>
        <v>REVITALIZAÇÃO MIRANTE SALTO DAS ANDORINHAS</v>
      </c>
      <c r="E5" s="493"/>
      <c r="F5" s="493"/>
      <c r="G5" s="494"/>
      <c r="H5" s="494"/>
      <c r="I5" s="494"/>
      <c r="L5" s="161"/>
      <c r="M5" s="162"/>
      <c r="N5" s="163"/>
      <c r="O5" s="163"/>
      <c r="P5" s="163"/>
      <c r="Q5" s="163"/>
      <c r="R5" s="160"/>
      <c r="S5" s="160"/>
      <c r="T5" s="160"/>
    </row>
    <row r="6" spans="2:20" ht="13.15" customHeight="1">
      <c r="B6" s="132" t="str">
        <f>RESUMO!B7</f>
        <v>LOCAL:</v>
      </c>
      <c r="C6" s="212"/>
      <c r="D6" s="501" t="str">
        <f>RESUMO!C7</f>
        <v xml:space="preserve">MIRANTE SALTO DAS ANDORINHAS </v>
      </c>
      <c r="E6" s="502"/>
      <c r="F6" s="118" t="s">
        <v>27</v>
      </c>
      <c r="G6" s="117">
        <f>'MEMO CÁLCULO'!G7</f>
        <v>45108</v>
      </c>
      <c r="H6" s="92" t="s">
        <v>28</v>
      </c>
      <c r="I6" s="133">
        <f>BDI!D20</f>
        <v>0.25919999999999999</v>
      </c>
      <c r="L6" s="161"/>
      <c r="M6" s="162"/>
      <c r="N6" s="163"/>
      <c r="O6" s="163"/>
      <c r="P6" s="163"/>
      <c r="Q6" s="163"/>
      <c r="R6" s="160"/>
      <c r="S6" s="160"/>
      <c r="T6" s="160"/>
    </row>
    <row r="7" spans="2:20" ht="13.15" customHeight="1" thickBot="1">
      <c r="B7" s="132" t="str">
        <f>RESUMO!B8</f>
        <v>RECURSO:</v>
      </c>
      <c r="C7" s="212"/>
      <c r="D7" s="501">
        <f>RESUMO!C8</f>
        <v>368674.02</v>
      </c>
      <c r="E7" s="502"/>
      <c r="F7" s="119" t="s">
        <v>156</v>
      </c>
      <c r="G7" s="503" t="str">
        <f>'PLANILHA ORÇAMENTÁRIA'!I4</f>
        <v xml:space="preserve">REF.: SINAPI JULHO/2023 (DESONERADA)                                      </v>
      </c>
      <c r="H7" s="504"/>
      <c r="I7" s="505"/>
      <c r="L7" s="161"/>
      <c r="M7" s="162"/>
      <c r="N7" s="163"/>
      <c r="O7" s="163"/>
      <c r="P7" s="163"/>
      <c r="Q7" s="163"/>
      <c r="R7" s="160"/>
      <c r="S7" s="160"/>
      <c r="T7" s="160"/>
    </row>
    <row r="8" spans="2:20" ht="19.899999999999999" customHeight="1" thickBot="1">
      <c r="B8" s="495" t="s">
        <v>29</v>
      </c>
      <c r="C8" s="496"/>
      <c r="D8" s="497"/>
      <c r="E8" s="497"/>
      <c r="F8" s="497"/>
      <c r="G8" s="497"/>
      <c r="H8" s="497"/>
      <c r="I8" s="498"/>
      <c r="L8" s="159"/>
      <c r="M8" s="159"/>
      <c r="N8" s="160"/>
      <c r="O8" s="160"/>
      <c r="P8" s="160"/>
      <c r="Q8" s="160"/>
      <c r="R8" s="160"/>
      <c r="S8" s="160"/>
      <c r="T8" s="160"/>
    </row>
    <row r="9" spans="2:20" ht="27" customHeight="1">
      <c r="B9" s="506" t="s">
        <v>291</v>
      </c>
      <c r="C9" s="184"/>
      <c r="D9" s="507" t="s">
        <v>293</v>
      </c>
      <c r="E9" s="506"/>
      <c r="F9" s="506"/>
      <c r="G9" s="506"/>
      <c r="H9" s="506"/>
      <c r="I9" s="90" t="s">
        <v>161</v>
      </c>
      <c r="L9" s="159"/>
      <c r="M9" s="159"/>
      <c r="N9" s="160"/>
      <c r="O9" s="160"/>
      <c r="P9" s="160"/>
      <c r="Q9" s="160"/>
      <c r="R9" s="160"/>
      <c r="S9" s="160"/>
      <c r="T9" s="160"/>
    </row>
    <row r="10" spans="2:20">
      <c r="B10" s="499"/>
      <c r="C10" s="183"/>
      <c r="D10" s="27" t="s">
        <v>136</v>
      </c>
      <c r="E10" s="28" t="s">
        <v>137</v>
      </c>
      <c r="F10" s="28" t="s">
        <v>30</v>
      </c>
      <c r="G10" s="28" t="s">
        <v>21</v>
      </c>
      <c r="H10" s="29" t="s">
        <v>31</v>
      </c>
      <c r="I10" s="29" t="s">
        <v>138</v>
      </c>
      <c r="M10" s="20"/>
    </row>
    <row r="11" spans="2:20" ht="15">
      <c r="B11" s="30" t="s">
        <v>33</v>
      </c>
      <c r="C11" s="173" t="s">
        <v>33</v>
      </c>
      <c r="D11" s="30">
        <v>88247</v>
      </c>
      <c r="E11" s="165" t="s">
        <v>162</v>
      </c>
      <c r="F11" s="30" t="s">
        <v>35</v>
      </c>
      <c r="G11" s="32">
        <v>0.17349999999999999</v>
      </c>
      <c r="H11" s="175">
        <f>IF(C11="COMPOSIÇÃO",VLOOKUP(D11,planilhanull!$G$7:$K$7546,5,FALSE),VLOOKUP(D11,sheet1!$A$8:$E$4951,5,FALSE))</f>
        <v>18.809999999999999</v>
      </c>
      <c r="I11" s="33">
        <f t="shared" ref="I11:I13" si="0">H11*G11</f>
        <v>3.26</v>
      </c>
      <c r="M11" s="20"/>
    </row>
    <row r="12" spans="2:20" ht="15">
      <c r="B12" s="30" t="s">
        <v>33</v>
      </c>
      <c r="C12" s="173" t="s">
        <v>33</v>
      </c>
      <c r="D12" s="30">
        <v>88264</v>
      </c>
      <c r="E12" s="166" t="s">
        <v>163</v>
      </c>
      <c r="F12" s="30" t="s">
        <v>35</v>
      </c>
      <c r="G12" s="32">
        <v>0.41649999999999998</v>
      </c>
      <c r="H12" s="175">
        <f>IF(C12="COMPOSIÇÃO",VLOOKUP(D12,planilhanull!$G$7:$K$7546,5,FALSE),VLOOKUP(D12,sheet1!$A$8:$E$4951,5,FALSE))</f>
        <v>22.67</v>
      </c>
      <c r="I12" s="33">
        <f t="shared" si="0"/>
        <v>9.44</v>
      </c>
      <c r="M12" s="20"/>
    </row>
    <row r="13" spans="2:20">
      <c r="B13" s="224" t="s">
        <v>32</v>
      </c>
      <c r="C13" s="224"/>
      <c r="D13" s="224" t="s">
        <v>294</v>
      </c>
      <c r="E13" s="165" t="s">
        <v>295</v>
      </c>
      <c r="F13" s="224" t="s">
        <v>30</v>
      </c>
      <c r="G13" s="225">
        <v>1</v>
      </c>
      <c r="H13" s="33">
        <v>398.73</v>
      </c>
      <c r="I13" s="33">
        <f t="shared" si="0"/>
        <v>398.73</v>
      </c>
      <c r="M13" s="20"/>
    </row>
    <row r="14" spans="2:20">
      <c r="B14" s="508" t="s">
        <v>296</v>
      </c>
      <c r="C14" s="508"/>
      <c r="D14" s="508"/>
      <c r="E14" s="508"/>
      <c r="F14" s="79"/>
      <c r="G14" s="79"/>
      <c r="H14" s="80" t="s">
        <v>5</v>
      </c>
      <c r="I14" s="98">
        <f>SUM(I11:I13)</f>
        <v>411.43</v>
      </c>
      <c r="K14" s="167" t="s">
        <v>195</v>
      </c>
      <c r="M14" s="20"/>
    </row>
    <row r="15" spans="2:20">
      <c r="B15" s="509"/>
      <c r="C15" s="509"/>
      <c r="D15" s="509"/>
      <c r="E15" s="509"/>
      <c r="F15" s="509"/>
      <c r="G15" s="509"/>
      <c r="H15" s="509"/>
      <c r="I15" s="509"/>
      <c r="M15" s="20"/>
    </row>
    <row r="16" spans="2:20" ht="27" customHeight="1">
      <c r="B16" s="499" t="s">
        <v>292</v>
      </c>
      <c r="C16" s="183"/>
      <c r="D16" s="500" t="s">
        <v>233</v>
      </c>
      <c r="E16" s="499"/>
      <c r="F16" s="499"/>
      <c r="G16" s="499"/>
      <c r="H16" s="499"/>
      <c r="I16" s="41" t="s">
        <v>148</v>
      </c>
      <c r="M16" s="20"/>
    </row>
    <row r="17" spans="2:15">
      <c r="B17" s="499"/>
      <c r="C17" s="183"/>
      <c r="D17" s="27" t="s">
        <v>136</v>
      </c>
      <c r="E17" s="28" t="s">
        <v>137</v>
      </c>
      <c r="F17" s="28" t="s">
        <v>30</v>
      </c>
      <c r="G17" s="28" t="s">
        <v>21</v>
      </c>
      <c r="H17" s="29" t="s">
        <v>31</v>
      </c>
      <c r="I17" s="29" t="s">
        <v>138</v>
      </c>
      <c r="M17" s="20"/>
    </row>
    <row r="18" spans="2:15" ht="15">
      <c r="B18" s="34" t="s">
        <v>33</v>
      </c>
      <c r="C18" s="173" t="s">
        <v>33</v>
      </c>
      <c r="D18" s="34">
        <v>88309</v>
      </c>
      <c r="E18" s="165" t="s">
        <v>158</v>
      </c>
      <c r="F18" s="34" t="s">
        <v>35</v>
      </c>
      <c r="G18" s="36">
        <v>0.85189999999999999</v>
      </c>
      <c r="H18" s="175">
        <f>IF(C18="COMPOSIÇÃO",VLOOKUP(D18,planilhanull!$G$7:$K$7546,5,FALSE),VLOOKUP(D18,sheet1!$A$8:$E$4951,5,FALSE))</f>
        <v>21.83</v>
      </c>
      <c r="I18" s="37">
        <f t="shared" ref="I18:I22" si="1">H18*G18</f>
        <v>18.600000000000001</v>
      </c>
      <c r="M18" s="20"/>
    </row>
    <row r="19" spans="2:15" ht="15">
      <c r="B19" s="34" t="str">
        <f>B18</f>
        <v>COMPOSIÇÃO</v>
      </c>
      <c r="C19" s="173" t="s">
        <v>33</v>
      </c>
      <c r="D19" s="34">
        <v>88316</v>
      </c>
      <c r="E19" s="165" t="s">
        <v>151</v>
      </c>
      <c r="F19" s="34" t="s">
        <v>35</v>
      </c>
      <c r="G19" s="36">
        <v>0.85189999999999999</v>
      </c>
      <c r="H19" s="175">
        <f>IF(C19="COMPOSIÇÃO",VLOOKUP(D19,planilhanull!$G$7:$K$7546,5,FALSE),VLOOKUP(D19,sheet1!$A$8:$E$4951,5,FALSE))</f>
        <v>17.420000000000002</v>
      </c>
      <c r="I19" s="37">
        <f t="shared" si="1"/>
        <v>14.84</v>
      </c>
      <c r="M19" s="20"/>
    </row>
    <row r="20" spans="2:15" ht="27" customHeight="1">
      <c r="B20" s="34" t="s">
        <v>32</v>
      </c>
      <c r="C20" s="173" t="s">
        <v>32</v>
      </c>
      <c r="D20" s="34">
        <v>4114</v>
      </c>
      <c r="E20" s="168" t="s">
        <v>297</v>
      </c>
      <c r="F20" s="34" t="s">
        <v>30</v>
      </c>
      <c r="G20" s="36">
        <v>0.4</v>
      </c>
      <c r="H20" s="175">
        <f>IF(C20="COMPOSIÇÃO",VLOOKUP(D20,planilhanull!$G$7:$K$7546,5,FALSE),VLOOKUP(D20,sheet1!$A$8:$E$4951,5,FALSE))</f>
        <v>87.83</v>
      </c>
      <c r="I20" s="37">
        <f t="shared" si="1"/>
        <v>35.130000000000003</v>
      </c>
      <c r="M20" s="20"/>
    </row>
    <row r="21" spans="2:15" ht="38.25">
      <c r="B21" s="30" t="s">
        <v>160</v>
      </c>
      <c r="C21" s="173" t="s">
        <v>33</v>
      </c>
      <c r="D21" s="30">
        <v>94962</v>
      </c>
      <c r="E21" s="168" t="s">
        <v>298</v>
      </c>
      <c r="F21" s="30" t="s">
        <v>152</v>
      </c>
      <c r="G21" s="32">
        <v>8.9999999999999993E-3</v>
      </c>
      <c r="H21" s="175">
        <f>IF(C21="COMPOSIÇÃO",VLOOKUP(D21,planilhanull!$G$7:$K$7546,5,FALSE),VLOOKUP(D21,sheet1!$A$8:$E$4951,5,FALSE))</f>
        <v>430.33</v>
      </c>
      <c r="I21" s="37">
        <f t="shared" si="1"/>
        <v>3.87</v>
      </c>
      <c r="K21" s="167" t="str">
        <f>K14</f>
        <v>OK</v>
      </c>
      <c r="M21" s="20"/>
    </row>
    <row r="22" spans="2:15" ht="25.5">
      <c r="B22" s="30" t="s">
        <v>32</v>
      </c>
      <c r="C22" s="173" t="s">
        <v>32</v>
      </c>
      <c r="D22" s="30">
        <v>10928</v>
      </c>
      <c r="E22" s="168" t="s">
        <v>299</v>
      </c>
      <c r="F22" s="30" t="s">
        <v>149</v>
      </c>
      <c r="G22" s="32">
        <v>2</v>
      </c>
      <c r="H22" s="175">
        <f>IF(C22="COMPOSIÇÃO",VLOOKUP(D22,planilhanull!$G$7:$K$7546,5,FALSE),VLOOKUP(D22,sheet1!$A$8:$E$4951,5,FALSE))</f>
        <v>22.09</v>
      </c>
      <c r="I22" s="37">
        <f t="shared" si="1"/>
        <v>44.18</v>
      </c>
      <c r="M22" s="20"/>
    </row>
    <row r="23" spans="2:15">
      <c r="B23" s="508" t="s">
        <v>307</v>
      </c>
      <c r="C23" s="508"/>
      <c r="D23" s="508"/>
      <c r="E23" s="508"/>
      <c r="F23" s="79"/>
      <c r="G23" s="79"/>
      <c r="H23" s="80" t="s">
        <v>5</v>
      </c>
      <c r="I23" s="98">
        <f>SUM(I18:I22)</f>
        <v>116.62</v>
      </c>
      <c r="M23" s="20"/>
    </row>
    <row r="24" spans="2:15">
      <c r="B24" s="509"/>
      <c r="C24" s="509"/>
      <c r="D24" s="509"/>
      <c r="E24" s="509"/>
      <c r="F24" s="509"/>
      <c r="G24" s="509"/>
      <c r="H24" s="509"/>
      <c r="I24" s="509"/>
      <c r="M24" s="20"/>
    </row>
    <row r="25" spans="2:15" ht="27" customHeight="1">
      <c r="B25" s="499" t="s">
        <v>300</v>
      </c>
      <c r="C25" s="183"/>
      <c r="D25" s="500" t="s">
        <v>222</v>
      </c>
      <c r="E25" s="499"/>
      <c r="F25" s="499"/>
      <c r="G25" s="499"/>
      <c r="H25" s="499"/>
      <c r="I25" s="41" t="s">
        <v>161</v>
      </c>
      <c r="K25" s="165"/>
      <c r="M25" s="20"/>
    </row>
    <row r="26" spans="2:15">
      <c r="B26" s="499"/>
      <c r="C26" s="183"/>
      <c r="D26" s="27" t="s">
        <v>136</v>
      </c>
      <c r="E26" s="28" t="s">
        <v>137</v>
      </c>
      <c r="F26" s="28" t="s">
        <v>30</v>
      </c>
      <c r="G26" s="28" t="s">
        <v>21</v>
      </c>
      <c r="H26" s="29" t="s">
        <v>31</v>
      </c>
      <c r="I26" s="29" t="s">
        <v>138</v>
      </c>
      <c r="M26" s="20"/>
    </row>
    <row r="27" spans="2:15" ht="15">
      <c r="B27" s="34" t="s">
        <v>33</v>
      </c>
      <c r="C27" s="173" t="s">
        <v>33</v>
      </c>
      <c r="D27" s="34">
        <v>88264</v>
      </c>
      <c r="E27" s="165" t="s">
        <v>163</v>
      </c>
      <c r="F27" s="34" t="s">
        <v>35</v>
      </c>
      <c r="G27" s="91">
        <v>3.653</v>
      </c>
      <c r="H27" s="175">
        <f>IF(C27="COMPOSIÇÃO",VLOOKUP(D27,planilhanull!$G$7:$K$7546,5,FALSE),VLOOKUP(D27,sheet1!$A$8:$E$4951,5,FALSE))</f>
        <v>22.67</v>
      </c>
      <c r="I27" s="37">
        <f>H27*G27</f>
        <v>82.81</v>
      </c>
      <c r="M27" s="20"/>
      <c r="N27" s="89"/>
      <c r="O27" s="89"/>
    </row>
    <row r="28" spans="2:15" ht="51">
      <c r="B28" s="34" t="str">
        <f>B27</f>
        <v>COMPOSIÇÃO</v>
      </c>
      <c r="C28" s="173" t="s">
        <v>33</v>
      </c>
      <c r="D28" s="34">
        <v>5928</v>
      </c>
      <c r="E28" s="168" t="s">
        <v>301</v>
      </c>
      <c r="F28" s="34" t="s">
        <v>159</v>
      </c>
      <c r="G28" s="91">
        <v>0.111</v>
      </c>
      <c r="H28" s="175">
        <f>IF(C28="COMPOSIÇÃO",VLOOKUP(D28,planilhanull!$G$7:$K$7546,5,FALSE),VLOOKUP(D28,sheet1!$A$8:$E$4951,5,FALSE))</f>
        <v>236.15</v>
      </c>
      <c r="I28" s="37">
        <f t="shared" ref="I28:I32" si="2">H28*G28</f>
        <v>26.21</v>
      </c>
      <c r="M28" s="20"/>
      <c r="N28" s="89"/>
      <c r="O28" s="89"/>
    </row>
    <row r="29" spans="2:15" ht="15">
      <c r="B29" s="34" t="str">
        <f>B28</f>
        <v>COMPOSIÇÃO</v>
      </c>
      <c r="C29" s="173" t="s">
        <v>33</v>
      </c>
      <c r="D29" s="34">
        <v>88247</v>
      </c>
      <c r="E29" s="165" t="s">
        <v>162</v>
      </c>
      <c r="F29" s="34" t="s">
        <v>35</v>
      </c>
      <c r="G29" s="91">
        <v>1.1240000000000001</v>
      </c>
      <c r="H29" s="175">
        <f>IF(C29="COMPOSIÇÃO",VLOOKUP(D29,planilhanull!$G$7:$K$7546,5,FALSE),VLOOKUP(D29,sheet1!$A$8:$E$4951,5,FALSE))</f>
        <v>18.809999999999999</v>
      </c>
      <c r="I29" s="37">
        <f t="shared" si="2"/>
        <v>21.14</v>
      </c>
      <c r="M29" s="20"/>
      <c r="N29" s="89"/>
      <c r="O29" s="89"/>
    </row>
    <row r="30" spans="2:15" ht="15">
      <c r="B30" s="34" t="s">
        <v>32</v>
      </c>
      <c r="C30" s="173" t="s">
        <v>32</v>
      </c>
      <c r="D30" s="34">
        <v>863</v>
      </c>
      <c r="E30" s="165" t="s">
        <v>302</v>
      </c>
      <c r="F30" s="34" t="s">
        <v>148</v>
      </c>
      <c r="G30" s="91">
        <v>9</v>
      </c>
      <c r="H30" s="175">
        <f>IF(C30="COMPOSIÇÃO",VLOOKUP(D30,planilhanull!$G$7:$K$7546,5,FALSE),VLOOKUP(D30,sheet1!$A$8:$E$4951,5,FALSE))</f>
        <v>34.81</v>
      </c>
      <c r="I30" s="37">
        <f t="shared" si="2"/>
        <v>313.29000000000002</v>
      </c>
      <c r="K30" s="167" t="s">
        <v>195</v>
      </c>
      <c r="M30" s="20"/>
      <c r="N30" s="89"/>
      <c r="O30" s="89"/>
    </row>
    <row r="31" spans="2:15" ht="38.25">
      <c r="B31" s="30" t="s">
        <v>32</v>
      </c>
      <c r="C31" s="173" t="s">
        <v>32</v>
      </c>
      <c r="D31" s="30">
        <v>5051</v>
      </c>
      <c r="E31" s="168" t="s">
        <v>303</v>
      </c>
      <c r="F31" s="30" t="s">
        <v>30</v>
      </c>
      <c r="G31" s="30">
        <v>1</v>
      </c>
      <c r="H31" s="175">
        <f>IF(C31="COMPOSIÇÃO",VLOOKUP(D31,planilhanull!$G$7:$K$7546,5,FALSE),VLOOKUP(D31,sheet1!$A$8:$E$4951,5,FALSE))</f>
        <v>1942.8</v>
      </c>
      <c r="I31" s="37">
        <f t="shared" si="2"/>
        <v>1942.8</v>
      </c>
      <c r="M31" s="20"/>
      <c r="N31" s="89"/>
      <c r="O31" s="89"/>
    </row>
    <row r="32" spans="2:15" ht="25.5">
      <c r="B32" s="30" t="s">
        <v>160</v>
      </c>
      <c r="C32" s="173" t="s">
        <v>33</v>
      </c>
      <c r="D32" s="30">
        <v>101657</v>
      </c>
      <c r="E32" s="168" t="s">
        <v>304</v>
      </c>
      <c r="F32" s="30" t="s">
        <v>305</v>
      </c>
      <c r="G32" s="30">
        <v>1</v>
      </c>
      <c r="H32" s="175">
        <f>IF(C32="COMPOSIÇÃO",VLOOKUP(D32,planilhanull!$G$7:$K$7546,5,FALSE),VLOOKUP(D32,sheet1!$A$8:$E$4951,5,FALSE))</f>
        <v>446.5</v>
      </c>
      <c r="I32" s="37">
        <f t="shared" si="2"/>
        <v>446.5</v>
      </c>
      <c r="M32" s="20"/>
      <c r="N32" s="89"/>
      <c r="O32" s="89"/>
    </row>
    <row r="33" spans="2:15">
      <c r="B33" s="508" t="s">
        <v>306</v>
      </c>
      <c r="C33" s="508"/>
      <c r="D33" s="508"/>
      <c r="E33" s="508"/>
      <c r="F33" s="79"/>
      <c r="G33" s="79"/>
      <c r="H33" s="80" t="s">
        <v>5</v>
      </c>
      <c r="I33" s="98">
        <f>SUM(I27:I32)</f>
        <v>2832.75</v>
      </c>
      <c r="M33" s="20"/>
      <c r="N33" s="89"/>
      <c r="O33" s="89"/>
    </row>
    <row r="34" spans="2:15">
      <c r="B34" s="509"/>
      <c r="C34" s="509"/>
      <c r="D34" s="509"/>
      <c r="E34" s="509"/>
      <c r="F34" s="509"/>
      <c r="G34" s="509"/>
      <c r="H34" s="509"/>
      <c r="I34" s="509"/>
      <c r="M34" s="20"/>
      <c r="N34" s="89"/>
      <c r="O34" s="89"/>
    </row>
    <row r="35" spans="2:15" ht="27" customHeight="1">
      <c r="B35" s="499" t="s">
        <v>308</v>
      </c>
      <c r="C35" s="183"/>
      <c r="D35" s="500" t="s">
        <v>309</v>
      </c>
      <c r="E35" s="499"/>
      <c r="F35" s="499"/>
      <c r="G35" s="499"/>
      <c r="H35" s="499"/>
      <c r="I35" s="41" t="s">
        <v>161</v>
      </c>
      <c r="M35" s="20"/>
    </row>
    <row r="36" spans="2:15">
      <c r="B36" s="499"/>
      <c r="C36" s="183"/>
      <c r="D36" s="27" t="s">
        <v>136</v>
      </c>
      <c r="E36" s="28" t="s">
        <v>137</v>
      </c>
      <c r="F36" s="28" t="s">
        <v>30</v>
      </c>
      <c r="G36" s="28" t="s">
        <v>21</v>
      </c>
      <c r="H36" s="29" t="s">
        <v>31</v>
      </c>
      <c r="I36" s="29" t="s">
        <v>138</v>
      </c>
      <c r="M36" s="20"/>
    </row>
    <row r="37" spans="2:15" ht="15">
      <c r="B37" s="34" t="s">
        <v>32</v>
      </c>
      <c r="C37" s="173" t="s">
        <v>32</v>
      </c>
      <c r="D37" s="34">
        <v>2436</v>
      </c>
      <c r="E37" s="35" t="s">
        <v>311</v>
      </c>
      <c r="F37" s="34" t="s">
        <v>35</v>
      </c>
      <c r="G37" s="36">
        <v>2.5</v>
      </c>
      <c r="H37" s="175">
        <f>IF(C37="COMPOSIÇÃO",VLOOKUP(D37,planilhanull!$G$7:$K$7546,5,FALSE),VLOOKUP(D37,sheet1!$A$8:$E$4951,5,FALSE))</f>
        <v>16.850000000000001</v>
      </c>
      <c r="I37" s="37">
        <f t="shared" ref="I37:I42" si="3">H37*G37</f>
        <v>42.13</v>
      </c>
      <c r="M37" s="20"/>
    </row>
    <row r="38" spans="2:15" ht="15">
      <c r="B38" s="34" t="str">
        <f>B37</f>
        <v>INSUMO</v>
      </c>
      <c r="C38" s="173" t="s">
        <v>32</v>
      </c>
      <c r="D38" s="34">
        <v>6111</v>
      </c>
      <c r="E38" s="35" t="s">
        <v>312</v>
      </c>
      <c r="F38" s="34" t="s">
        <v>35</v>
      </c>
      <c r="G38" s="36">
        <v>2.5</v>
      </c>
      <c r="H38" s="175">
        <f>IF(C38="COMPOSIÇÃO",VLOOKUP(D38,planilhanull!$G$7:$K$7546,5,FALSE),VLOOKUP(D38,sheet1!$A$8:$E$4951,5,FALSE))</f>
        <v>12.14</v>
      </c>
      <c r="I38" s="37">
        <f t="shared" si="3"/>
        <v>30.35</v>
      </c>
      <c r="M38" s="20"/>
    </row>
    <row r="39" spans="2:15" ht="38.25">
      <c r="B39" s="34" t="s">
        <v>33</v>
      </c>
      <c r="C39" s="173" t="s">
        <v>33</v>
      </c>
      <c r="D39" s="34">
        <v>94963</v>
      </c>
      <c r="E39" s="35" t="s">
        <v>313</v>
      </c>
      <c r="F39" s="34" t="s">
        <v>152</v>
      </c>
      <c r="G39" s="36">
        <v>2.7E-2</v>
      </c>
      <c r="H39" s="175">
        <f>IF(C39="COMPOSIÇÃO",VLOOKUP(D39,planilhanull!$G$7:$K$7546,5,FALSE),VLOOKUP(D39,sheet1!$A$8:$E$4951,5,FALSE))</f>
        <v>479.69</v>
      </c>
      <c r="I39" s="37">
        <f t="shared" si="3"/>
        <v>12.95</v>
      </c>
      <c r="M39" s="20"/>
    </row>
    <row r="40" spans="2:15" ht="15">
      <c r="B40" s="34" t="str">
        <f>B39</f>
        <v>COMPOSIÇÃO</v>
      </c>
      <c r="C40" s="173" t="s">
        <v>33</v>
      </c>
      <c r="D40" s="34">
        <v>88316</v>
      </c>
      <c r="E40" s="35" t="s">
        <v>151</v>
      </c>
      <c r="F40" s="34" t="s">
        <v>35</v>
      </c>
      <c r="G40" s="36">
        <v>2.5</v>
      </c>
      <c r="H40" s="175">
        <f>IF(C40="COMPOSIÇÃO",VLOOKUP(D40,planilhanull!$G$7:$K$7546,5,FALSE),VLOOKUP(D40,sheet1!$A$8:$E$4951,5,FALSE))</f>
        <v>17.420000000000002</v>
      </c>
      <c r="I40" s="37">
        <f t="shared" si="3"/>
        <v>43.55</v>
      </c>
      <c r="K40" s="167" t="s">
        <v>195</v>
      </c>
      <c r="M40" s="20"/>
    </row>
    <row r="41" spans="2:15" ht="25.5">
      <c r="B41" s="30" t="s">
        <v>160</v>
      </c>
      <c r="C41" s="173" t="s">
        <v>33</v>
      </c>
      <c r="D41" s="30">
        <v>101657</v>
      </c>
      <c r="E41" s="168" t="s">
        <v>304</v>
      </c>
      <c r="F41" s="30" t="s">
        <v>30</v>
      </c>
      <c r="G41" s="32">
        <v>2</v>
      </c>
      <c r="H41" s="175">
        <f>IF(C41="COMPOSIÇÃO",VLOOKUP(D41,planilhanull!$G$7:$K$7546,5,FALSE),VLOOKUP(D41,sheet1!$A$8:$E$4951,5,FALSE))</f>
        <v>446.5</v>
      </c>
      <c r="I41" s="37">
        <f t="shared" si="3"/>
        <v>893</v>
      </c>
      <c r="M41" s="20"/>
    </row>
    <row r="42" spans="2:15" ht="15">
      <c r="B42" s="30" t="s">
        <v>160</v>
      </c>
      <c r="C42" s="173" t="s">
        <v>33</v>
      </c>
      <c r="D42" s="30">
        <v>88264</v>
      </c>
      <c r="E42" s="31" t="s">
        <v>163</v>
      </c>
      <c r="F42" s="30" t="s">
        <v>35</v>
      </c>
      <c r="G42" s="32">
        <v>2.5</v>
      </c>
      <c r="H42" s="175">
        <f>IF(C42="COMPOSIÇÃO",VLOOKUP(D42,planilhanull!$G$7:$K$7546,5,FALSE),VLOOKUP(D42,sheet1!$A$8:$E$4951,5,FALSE))</f>
        <v>22.67</v>
      </c>
      <c r="I42" s="37">
        <f t="shared" si="3"/>
        <v>56.68</v>
      </c>
      <c r="M42" s="20"/>
    </row>
    <row r="43" spans="2:15">
      <c r="B43" s="508" t="s">
        <v>310</v>
      </c>
      <c r="C43" s="508"/>
      <c r="D43" s="508"/>
      <c r="E43" s="508"/>
      <c r="F43" s="79"/>
      <c r="G43" s="79"/>
      <c r="H43" s="80" t="s">
        <v>5</v>
      </c>
      <c r="I43" s="98">
        <f>SUM(I37:I42)</f>
        <v>1078.6600000000001</v>
      </c>
      <c r="M43" s="20"/>
    </row>
    <row r="44" spans="2:15">
      <c r="B44" s="509"/>
      <c r="C44" s="509"/>
      <c r="D44" s="509"/>
      <c r="E44" s="509"/>
      <c r="F44" s="509"/>
      <c r="G44" s="509"/>
      <c r="H44" s="509"/>
      <c r="I44" s="509"/>
      <c r="M44" s="20"/>
    </row>
    <row r="45" spans="2:15">
      <c r="B45" s="509"/>
      <c r="C45" s="509"/>
      <c r="D45" s="509"/>
      <c r="E45" s="509"/>
      <c r="F45" s="509"/>
      <c r="G45" s="509"/>
      <c r="H45" s="509"/>
      <c r="I45" s="509"/>
      <c r="M45" s="20"/>
    </row>
    <row r="46" spans="2:15">
      <c r="B46" s="8"/>
      <c r="C46" s="8"/>
      <c r="D46" s="8"/>
      <c r="E46" s="8"/>
      <c r="F46" s="8"/>
      <c r="G46" s="8"/>
      <c r="H46" s="8"/>
      <c r="I46" s="97" t="str">
        <f>'PLANILHA ORÇAMENTÁRIA'!J80</f>
        <v>ARIPUANÃ - MT, 27 DE SETEMBRO DE 2023</v>
      </c>
    </row>
    <row r="47" spans="2:15">
      <c r="B47" s="8"/>
      <c r="C47" s="8"/>
      <c r="D47" s="8"/>
      <c r="E47" s="8"/>
      <c r="F47" s="8"/>
      <c r="G47" s="8"/>
      <c r="H47" s="8"/>
      <c r="I47" s="8"/>
    </row>
    <row r="48" spans="2:15" ht="80.25" customHeight="1">
      <c r="B48" s="440" t="str">
        <f>'PLANILHA ORÇAMENTÁRIA'!B89:J89</f>
        <v xml:space="preserve">
CARLA ALVES SANTOS
ENGENHEIRA CIVIL CREA-MT 49827</v>
      </c>
      <c r="C48" s="440"/>
      <c r="D48" s="440"/>
      <c r="E48" s="440"/>
      <c r="F48" s="440"/>
      <c r="G48" s="440"/>
      <c r="H48" s="440"/>
      <c r="I48" s="440"/>
    </row>
  </sheetData>
  <mergeCells count="26">
    <mergeCell ref="B48:I48"/>
    <mergeCell ref="B45:I45"/>
    <mergeCell ref="B23:E23"/>
    <mergeCell ref="B24:I24"/>
    <mergeCell ref="B25:B26"/>
    <mergeCell ref="D25:H25"/>
    <mergeCell ref="B33:E33"/>
    <mergeCell ref="B34:I34"/>
    <mergeCell ref="B35:B36"/>
    <mergeCell ref="D35:H35"/>
    <mergeCell ref="B43:E43"/>
    <mergeCell ref="B44:I44"/>
    <mergeCell ref="B16:B17"/>
    <mergeCell ref="D16:H16"/>
    <mergeCell ref="D6:E6"/>
    <mergeCell ref="D7:E7"/>
    <mergeCell ref="G7:I7"/>
    <mergeCell ref="B9:B10"/>
    <mergeCell ref="D9:H9"/>
    <mergeCell ref="B14:E14"/>
    <mergeCell ref="B15:I15"/>
    <mergeCell ref="B3:I3"/>
    <mergeCell ref="D4:F4"/>
    <mergeCell ref="G4:I5"/>
    <mergeCell ref="D5:F5"/>
    <mergeCell ref="B8:I8"/>
  </mergeCells>
  <printOptions horizontalCentered="1"/>
  <pageMargins left="0.31496062992125984" right="0.31496062992125984" top="0.39370078740157483" bottom="0.39370078740157483" header="0.31496062992125984" footer="0.31496062992125984"/>
  <pageSetup paperSize="9" scale="6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J160"/>
  <sheetViews>
    <sheetView view="pageBreakPreview" topLeftCell="B1" zoomScale="55" zoomScaleNormal="100" zoomScaleSheetLayoutView="55" workbookViewId="0">
      <selection activeCell="B21" sqref="B21:E21"/>
    </sheetView>
  </sheetViews>
  <sheetFormatPr defaultColWidth="9.140625" defaultRowHeight="15"/>
  <cols>
    <col min="1" max="1" width="9.140625" style="83"/>
    <col min="2" max="2" width="8" style="83" customWidth="1"/>
    <col min="3" max="3" width="8.7109375" style="83" customWidth="1"/>
    <col min="4" max="4" width="53.85546875" style="84" customWidth="1"/>
    <col min="5" max="5" width="36.140625" style="103" customWidth="1"/>
    <col min="6" max="6" width="26.7109375" style="104" customWidth="1"/>
    <col min="7" max="7" width="10.28515625" style="82" customWidth="1"/>
    <col min="8" max="8" width="10.7109375" style="87" customWidth="1"/>
    <col min="9" max="9" width="13.7109375" style="85" customWidth="1"/>
    <col min="10" max="10" width="15.7109375" style="110" customWidth="1"/>
    <col min="11" max="16384" width="9.140625" style="83"/>
  </cols>
  <sheetData>
    <row r="2" spans="2:10" ht="90" customHeight="1">
      <c r="B2" s="511" t="s">
        <v>179</v>
      </c>
      <c r="C2" s="441"/>
      <c r="D2" s="441"/>
      <c r="E2" s="441"/>
      <c r="F2" s="441"/>
      <c r="G2" s="441"/>
      <c r="H2" s="441"/>
      <c r="I2" s="441"/>
      <c r="J2" s="442"/>
    </row>
    <row r="3" spans="2:10">
      <c r="B3" s="21" t="s">
        <v>141</v>
      </c>
      <c r="C3" s="512" t="s">
        <v>13200</v>
      </c>
      <c r="D3" s="513"/>
      <c r="E3" s="513"/>
      <c r="F3" s="513"/>
      <c r="G3" s="513"/>
      <c r="H3" s="513"/>
      <c r="I3" s="513"/>
      <c r="J3" s="514"/>
    </row>
    <row r="4" spans="2:10">
      <c r="B4" s="21" t="s">
        <v>142</v>
      </c>
      <c r="C4" s="471" t="s">
        <v>13202</v>
      </c>
      <c r="D4" s="515"/>
      <c r="E4" s="515"/>
      <c r="F4" s="472"/>
      <c r="G4" s="22"/>
      <c r="H4" s="86"/>
      <c r="I4" s="516" t="s">
        <v>139</v>
      </c>
      <c r="J4" s="517"/>
    </row>
    <row r="5" spans="2:10">
      <c r="B5" s="21" t="s">
        <v>144</v>
      </c>
      <c r="C5" s="512" t="s">
        <v>0</v>
      </c>
      <c r="D5" s="513"/>
      <c r="E5" s="513"/>
      <c r="F5" s="514"/>
      <c r="G5" s="23" t="s">
        <v>1</v>
      </c>
      <c r="H5" s="81">
        <f>BDI!D20</f>
        <v>0.25919999999999999</v>
      </c>
      <c r="I5" s="518" t="s">
        <v>13201</v>
      </c>
      <c r="J5" s="519"/>
    </row>
    <row r="6" spans="2:10" ht="19.899999999999999" customHeight="1" thickBot="1">
      <c r="B6" s="520" t="s">
        <v>191</v>
      </c>
      <c r="C6" s="521"/>
      <c r="D6" s="521"/>
      <c r="E6" s="521"/>
      <c r="F6" s="521"/>
      <c r="G6" s="521"/>
      <c r="H6" s="521"/>
      <c r="I6" s="521"/>
      <c r="J6" s="522"/>
    </row>
    <row r="7" spans="2:10" ht="15.75" thickTop="1">
      <c r="B7" s="99" t="s">
        <v>3</v>
      </c>
      <c r="C7" s="99" t="s">
        <v>190</v>
      </c>
      <c r="D7" s="14" t="s">
        <v>137</v>
      </c>
      <c r="E7" s="14" t="s">
        <v>198</v>
      </c>
      <c r="F7" s="14" t="s">
        <v>199</v>
      </c>
      <c r="G7" s="14" t="s">
        <v>20</v>
      </c>
      <c r="H7" s="101" t="s">
        <v>21</v>
      </c>
      <c r="I7" s="102" t="s">
        <v>189</v>
      </c>
      <c r="J7" s="102" t="s">
        <v>192</v>
      </c>
    </row>
    <row r="8" spans="2:10">
      <c r="B8" s="523">
        <v>1</v>
      </c>
      <c r="C8" s="523" t="s">
        <v>188</v>
      </c>
      <c r="D8" s="524" t="s">
        <v>314</v>
      </c>
      <c r="E8" s="120" t="s">
        <v>316</v>
      </c>
      <c r="F8" s="105" t="s">
        <v>315</v>
      </c>
      <c r="G8" s="106" t="s">
        <v>161</v>
      </c>
      <c r="H8" s="107">
        <v>1</v>
      </c>
      <c r="I8" s="108">
        <v>375</v>
      </c>
      <c r="J8" s="525">
        <f>MEDIAN(I8:I11)</f>
        <v>398.73</v>
      </c>
    </row>
    <row r="9" spans="2:10" ht="25.5">
      <c r="B9" s="523"/>
      <c r="C9" s="523"/>
      <c r="D9" s="524"/>
      <c r="E9" s="120" t="s">
        <v>317</v>
      </c>
      <c r="F9" s="105" t="s">
        <v>318</v>
      </c>
      <c r="G9" s="106" t="s">
        <v>161</v>
      </c>
      <c r="H9" s="107">
        <v>1</v>
      </c>
      <c r="I9" s="108">
        <v>351.17</v>
      </c>
      <c r="J9" s="525"/>
    </row>
    <row r="10" spans="2:10" ht="25.5">
      <c r="B10" s="523"/>
      <c r="C10" s="523"/>
      <c r="D10" s="524"/>
      <c r="E10" s="120" t="s">
        <v>319</v>
      </c>
      <c r="F10" s="105" t="s">
        <v>320</v>
      </c>
      <c r="G10" s="106" t="s">
        <v>161</v>
      </c>
      <c r="H10" s="107">
        <v>1</v>
      </c>
      <c r="I10" s="108">
        <v>550</v>
      </c>
      <c r="J10" s="525"/>
    </row>
    <row r="11" spans="2:10" ht="25.5">
      <c r="B11" s="523"/>
      <c r="C11" s="523"/>
      <c r="D11" s="524"/>
      <c r="E11" s="120" t="s">
        <v>322</v>
      </c>
      <c r="F11" s="105" t="s">
        <v>321</v>
      </c>
      <c r="G11" s="106" t="s">
        <v>161</v>
      </c>
      <c r="H11" s="107">
        <v>1</v>
      </c>
      <c r="I11" s="108">
        <v>422.46</v>
      </c>
      <c r="J11" s="525"/>
    </row>
    <row r="12" spans="2:10">
      <c r="B12" s="113"/>
      <c r="C12" s="113"/>
      <c r="D12" s="114"/>
      <c r="E12" s="19"/>
      <c r="F12" s="19"/>
      <c r="G12" s="113"/>
      <c r="H12" s="95"/>
      <c r="I12" s="116"/>
      <c r="J12" s="93" t="str">
        <f>RESUMO!D19</f>
        <v>ARIPUANÃ - MT, 27 DE SETEMBRO DE 2023</v>
      </c>
    </row>
    <row r="13" spans="2:10">
      <c r="B13" s="113"/>
      <c r="C13" s="113"/>
      <c r="D13" s="114"/>
      <c r="E13" s="19"/>
      <c r="F13" s="19"/>
      <c r="G13" s="113"/>
      <c r="H13" s="95"/>
      <c r="I13" s="116"/>
      <c r="J13" s="115"/>
    </row>
    <row r="14" spans="2:10" ht="90" customHeight="1">
      <c r="B14" s="510" t="str">
        <f>'PLANILHA ORÇAMENTÁRIA'!B89</f>
        <v xml:space="preserve">
CARLA ALVES SANTOS
ENGENHEIRA CIVIL CREA-MT 49827</v>
      </c>
      <c r="C14" s="510"/>
      <c r="D14" s="510"/>
      <c r="E14" s="510"/>
      <c r="F14" s="510"/>
      <c r="G14" s="510"/>
      <c r="H14" s="510"/>
      <c r="I14" s="510"/>
      <c r="J14" s="510"/>
    </row>
    <row r="15" spans="2:10">
      <c r="D15" s="83"/>
      <c r="F15" s="83"/>
      <c r="G15" s="83"/>
      <c r="H15" s="83"/>
      <c r="I15" s="110"/>
    </row>
    <row r="16" spans="2:10">
      <c r="D16" s="83"/>
      <c r="F16" s="83"/>
      <c r="G16" s="83"/>
      <c r="H16" s="83"/>
      <c r="I16" s="110"/>
    </row>
    <row r="17" spans="3:9">
      <c r="C17" s="111"/>
      <c r="D17" s="111"/>
      <c r="E17" s="111"/>
      <c r="F17" s="111"/>
      <c r="G17" s="111"/>
      <c r="H17" s="111"/>
      <c r="I17" s="111"/>
    </row>
    <row r="18" spans="3:9">
      <c r="D18" s="83"/>
      <c r="F18" s="83"/>
      <c r="G18" s="83"/>
      <c r="H18" s="83"/>
      <c r="I18" s="110"/>
    </row>
    <row r="19" spans="3:9">
      <c r="D19" s="83"/>
      <c r="F19" s="83"/>
      <c r="G19" s="83"/>
      <c r="H19" s="83"/>
      <c r="I19" s="110"/>
    </row>
    <row r="20" spans="3:9">
      <c r="D20" s="83"/>
      <c r="F20" s="83"/>
      <c r="G20" s="83"/>
      <c r="H20" s="83"/>
      <c r="I20" s="110"/>
    </row>
    <row r="21" spans="3:9">
      <c r="D21" s="83"/>
      <c r="F21" s="83"/>
      <c r="G21" s="83"/>
      <c r="H21" s="83"/>
      <c r="I21" s="110"/>
    </row>
    <row r="22" spans="3:9">
      <c r="D22" s="83"/>
    </row>
    <row r="23" spans="3:9">
      <c r="D23" s="83"/>
    </row>
    <row r="24" spans="3:9">
      <c r="D24" s="83"/>
    </row>
    <row r="25" spans="3:9">
      <c r="D25" s="83"/>
    </row>
    <row r="26" spans="3:9">
      <c r="D26" s="83"/>
    </row>
    <row r="27" spans="3:9">
      <c r="D27" s="83"/>
    </row>
    <row r="28" spans="3:9">
      <c r="D28" s="83"/>
    </row>
    <row r="29" spans="3:9">
      <c r="D29" s="83"/>
    </row>
    <row r="30" spans="3:9">
      <c r="D30" s="83"/>
    </row>
    <row r="31" spans="3:9">
      <c r="D31" s="83"/>
    </row>
    <row r="32" spans="3:9">
      <c r="D32" s="83"/>
    </row>
    <row r="33" spans="4:4">
      <c r="D33" s="83"/>
    </row>
    <row r="34" spans="4:4">
      <c r="D34" s="83"/>
    </row>
    <row r="35" spans="4:4">
      <c r="D35" s="83"/>
    </row>
    <row r="36" spans="4:4">
      <c r="D36" s="83"/>
    </row>
    <row r="37" spans="4:4">
      <c r="D37" s="83"/>
    </row>
    <row r="38" spans="4:4">
      <c r="D38" s="83"/>
    </row>
    <row r="39" spans="4:4">
      <c r="D39" s="83"/>
    </row>
    <row r="40" spans="4:4">
      <c r="D40" s="83"/>
    </row>
    <row r="41" spans="4:4">
      <c r="D41" s="83"/>
    </row>
    <row r="42" spans="4:4">
      <c r="D42" s="83"/>
    </row>
    <row r="43" spans="4:4">
      <c r="D43" s="83"/>
    </row>
    <row r="44" spans="4:4">
      <c r="D44" s="83"/>
    </row>
    <row r="45" spans="4:4">
      <c r="D45" s="83"/>
    </row>
    <row r="46" spans="4:4">
      <c r="D46" s="83"/>
    </row>
    <row r="47" spans="4:4">
      <c r="D47" s="83"/>
    </row>
    <row r="48" spans="4:4">
      <c r="D48" s="83"/>
    </row>
    <row r="49" spans="4:4">
      <c r="D49" s="83"/>
    </row>
    <row r="50" spans="4:4">
      <c r="D50" s="83"/>
    </row>
    <row r="51" spans="4:4">
      <c r="D51" s="83"/>
    </row>
    <row r="52" spans="4:4">
      <c r="D52" s="83"/>
    </row>
    <row r="53" spans="4:4">
      <c r="D53" s="83"/>
    </row>
    <row r="54" spans="4:4">
      <c r="D54" s="83"/>
    </row>
    <row r="55" spans="4:4">
      <c r="D55" s="83"/>
    </row>
    <row r="56" spans="4:4">
      <c r="D56" s="83"/>
    </row>
    <row r="57" spans="4:4">
      <c r="D57" s="83"/>
    </row>
    <row r="58" spans="4:4">
      <c r="D58" s="83"/>
    </row>
    <row r="59" spans="4:4">
      <c r="D59" s="83"/>
    </row>
    <row r="60" spans="4:4">
      <c r="D60" s="83"/>
    </row>
    <row r="61" spans="4:4">
      <c r="D61" s="83"/>
    </row>
    <row r="62" spans="4:4">
      <c r="D62" s="83"/>
    </row>
    <row r="63" spans="4:4">
      <c r="D63" s="83"/>
    </row>
    <row r="64" spans="4:4">
      <c r="D64" s="83"/>
    </row>
    <row r="65" spans="4:4">
      <c r="D65" s="83"/>
    </row>
    <row r="66" spans="4:4">
      <c r="D66" s="83"/>
    </row>
    <row r="67" spans="4:4">
      <c r="D67" s="83"/>
    </row>
    <row r="68" spans="4:4">
      <c r="D68" s="83"/>
    </row>
    <row r="69" spans="4:4">
      <c r="D69" s="83"/>
    </row>
    <row r="70" spans="4:4">
      <c r="D70" s="83"/>
    </row>
    <row r="71" spans="4:4">
      <c r="D71" s="83"/>
    </row>
    <row r="72" spans="4:4">
      <c r="D72" s="83"/>
    </row>
    <row r="73" spans="4:4">
      <c r="D73" s="83"/>
    </row>
    <row r="74" spans="4:4">
      <c r="D74" s="83"/>
    </row>
    <row r="75" spans="4:4">
      <c r="D75" s="83"/>
    </row>
    <row r="76" spans="4:4">
      <c r="D76" s="83"/>
    </row>
    <row r="77" spans="4:4">
      <c r="D77" s="83"/>
    </row>
    <row r="78" spans="4:4">
      <c r="D78" s="83"/>
    </row>
    <row r="79" spans="4:4">
      <c r="D79" s="83"/>
    </row>
    <row r="80" spans="4:4">
      <c r="D80" s="83"/>
    </row>
    <row r="81" spans="4:4">
      <c r="D81" s="83"/>
    </row>
    <row r="82" spans="4:4">
      <c r="D82" s="83"/>
    </row>
    <row r="83" spans="4:4">
      <c r="D83" s="83"/>
    </row>
    <row r="84" spans="4:4">
      <c r="D84" s="83"/>
    </row>
    <row r="85" spans="4:4">
      <c r="D85" s="83"/>
    </row>
    <row r="86" spans="4:4">
      <c r="D86" s="83"/>
    </row>
    <row r="87" spans="4:4">
      <c r="D87" s="83"/>
    </row>
    <row r="88" spans="4:4">
      <c r="D88" s="83"/>
    </row>
    <row r="89" spans="4:4">
      <c r="D89" s="83"/>
    </row>
    <row r="90" spans="4:4">
      <c r="D90" s="83"/>
    </row>
    <row r="91" spans="4:4">
      <c r="D91" s="83"/>
    </row>
    <row r="92" spans="4:4">
      <c r="D92" s="83"/>
    </row>
    <row r="93" spans="4:4">
      <c r="D93" s="83"/>
    </row>
    <row r="94" spans="4:4">
      <c r="D94" s="83"/>
    </row>
    <row r="95" spans="4:4">
      <c r="D95" s="83"/>
    </row>
    <row r="96" spans="4:4">
      <c r="D96" s="83"/>
    </row>
    <row r="97" spans="4:4">
      <c r="D97" s="83"/>
    </row>
    <row r="98" spans="4:4">
      <c r="D98" s="83"/>
    </row>
    <row r="99" spans="4:4">
      <c r="D99" s="83"/>
    </row>
    <row r="100" spans="4:4">
      <c r="D100" s="83"/>
    </row>
    <row r="101" spans="4:4">
      <c r="D101" s="83"/>
    </row>
    <row r="102" spans="4:4">
      <c r="D102" s="83"/>
    </row>
    <row r="103" spans="4:4">
      <c r="D103" s="83"/>
    </row>
    <row r="104" spans="4:4">
      <c r="D104" s="83"/>
    </row>
    <row r="105" spans="4:4">
      <c r="D105" s="83"/>
    </row>
    <row r="106" spans="4:4">
      <c r="D106" s="83"/>
    </row>
    <row r="107" spans="4:4">
      <c r="D107" s="83"/>
    </row>
    <row r="108" spans="4:4">
      <c r="D108" s="83"/>
    </row>
    <row r="109" spans="4:4">
      <c r="D109" s="83"/>
    </row>
    <row r="110" spans="4:4">
      <c r="D110" s="83"/>
    </row>
    <row r="111" spans="4:4">
      <c r="D111" s="83"/>
    </row>
    <row r="112" spans="4:4">
      <c r="D112" s="83"/>
    </row>
    <row r="113" spans="4:4">
      <c r="D113" s="83"/>
    </row>
    <row r="114" spans="4:4">
      <c r="D114" s="83"/>
    </row>
    <row r="115" spans="4:4">
      <c r="D115" s="83"/>
    </row>
    <row r="116" spans="4:4">
      <c r="D116" s="83"/>
    </row>
    <row r="117" spans="4:4">
      <c r="D117" s="83"/>
    </row>
    <row r="118" spans="4:4">
      <c r="D118" s="83"/>
    </row>
    <row r="119" spans="4:4">
      <c r="D119" s="83"/>
    </row>
    <row r="120" spans="4:4">
      <c r="D120" s="83"/>
    </row>
    <row r="121" spans="4:4">
      <c r="D121" s="83"/>
    </row>
    <row r="122" spans="4:4">
      <c r="D122" s="83"/>
    </row>
    <row r="123" spans="4:4">
      <c r="D123" s="83"/>
    </row>
    <row r="124" spans="4:4">
      <c r="D124" s="83"/>
    </row>
    <row r="125" spans="4:4">
      <c r="D125" s="83"/>
    </row>
    <row r="126" spans="4:4">
      <c r="D126" s="83"/>
    </row>
    <row r="127" spans="4:4">
      <c r="D127" s="83"/>
    </row>
    <row r="128" spans="4:4">
      <c r="D128" s="83"/>
    </row>
    <row r="129" spans="4:4">
      <c r="D129" s="83"/>
    </row>
    <row r="130" spans="4:4">
      <c r="D130" s="83"/>
    </row>
    <row r="131" spans="4:4">
      <c r="D131" s="83"/>
    </row>
    <row r="132" spans="4:4">
      <c r="D132" s="83"/>
    </row>
    <row r="133" spans="4:4">
      <c r="D133" s="83"/>
    </row>
    <row r="134" spans="4:4">
      <c r="D134" s="83"/>
    </row>
    <row r="135" spans="4:4">
      <c r="D135" s="83"/>
    </row>
    <row r="136" spans="4:4">
      <c r="D136" s="83"/>
    </row>
    <row r="137" spans="4:4">
      <c r="D137" s="83"/>
    </row>
    <row r="138" spans="4:4">
      <c r="D138" s="83"/>
    </row>
    <row r="139" spans="4:4">
      <c r="D139" s="83"/>
    </row>
    <row r="140" spans="4:4">
      <c r="D140" s="83"/>
    </row>
    <row r="141" spans="4:4">
      <c r="D141" s="83"/>
    </row>
    <row r="142" spans="4:4">
      <c r="D142" s="83"/>
    </row>
    <row r="143" spans="4:4">
      <c r="D143" s="83"/>
    </row>
    <row r="144" spans="4:4">
      <c r="D144" s="83"/>
    </row>
    <row r="145" spans="4:4">
      <c r="D145" s="83"/>
    </row>
    <row r="146" spans="4:4">
      <c r="D146" s="83"/>
    </row>
    <row r="147" spans="4:4">
      <c r="D147" s="83"/>
    </row>
    <row r="148" spans="4:4">
      <c r="D148" s="83"/>
    </row>
    <row r="149" spans="4:4">
      <c r="D149" s="83"/>
    </row>
    <row r="150" spans="4:4">
      <c r="D150" s="83"/>
    </row>
    <row r="151" spans="4:4">
      <c r="D151" s="83"/>
    </row>
    <row r="152" spans="4:4">
      <c r="D152" s="83"/>
    </row>
    <row r="153" spans="4:4">
      <c r="D153" s="83"/>
    </row>
    <row r="154" spans="4:4">
      <c r="D154" s="83"/>
    </row>
    <row r="155" spans="4:4">
      <c r="D155" s="83"/>
    </row>
    <row r="156" spans="4:4">
      <c r="D156" s="83"/>
    </row>
    <row r="157" spans="4:4">
      <c r="D157" s="83"/>
    </row>
    <row r="158" spans="4:4">
      <c r="D158" s="83"/>
    </row>
    <row r="159" spans="4:4">
      <c r="D159" s="83"/>
    </row>
    <row r="160" spans="4:4">
      <c r="D160" s="83"/>
    </row>
  </sheetData>
  <mergeCells count="12">
    <mergeCell ref="B14:J14"/>
    <mergeCell ref="B2:J2"/>
    <mergeCell ref="C3:J3"/>
    <mergeCell ref="C4:F4"/>
    <mergeCell ref="I4:J4"/>
    <mergeCell ref="C5:F5"/>
    <mergeCell ref="I5:J5"/>
    <mergeCell ref="B6:J6"/>
    <mergeCell ref="B8:B11"/>
    <mergeCell ref="C8:C11"/>
    <mergeCell ref="D8:D11"/>
    <mergeCell ref="J8:J11"/>
  </mergeCells>
  <phoneticPr fontId="21" type="noConversion"/>
  <pageMargins left="0.511811024" right="0.511811024" top="0.78740157499999996" bottom="0.78740157499999996" header="0.31496062000000002" footer="0.31496062000000002"/>
  <pageSetup paperSize="9" scale="5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3:K61"/>
  <sheetViews>
    <sheetView view="pageBreakPreview" topLeftCell="A46" zoomScale="85" zoomScaleNormal="100" zoomScaleSheetLayoutView="85" workbookViewId="0">
      <selection activeCell="B21" sqref="B21:E21"/>
    </sheetView>
  </sheetViews>
  <sheetFormatPr defaultColWidth="9.140625" defaultRowHeight="12.75"/>
  <cols>
    <col min="1" max="1" width="9.140625" style="13"/>
    <col min="2" max="2" width="10.42578125" style="13" customWidth="1"/>
    <col min="3" max="3" width="20.28515625" style="13" customWidth="1"/>
    <col min="4" max="4" width="15.140625" style="13" customWidth="1"/>
    <col min="5" max="5" width="17" style="13" customWidth="1"/>
    <col min="6" max="6" width="68.42578125" style="13" customWidth="1"/>
    <col min="7" max="7" width="12.7109375" style="13" customWidth="1"/>
    <col min="8" max="8" width="17.28515625" style="13" customWidth="1"/>
    <col min="9" max="9" width="11.5703125" style="19" bestFit="1" customWidth="1"/>
    <col min="10" max="10" width="14.140625" style="19" customWidth="1"/>
    <col min="11" max="11" width="9.140625" style="19"/>
    <col min="12" max="16384" width="9.140625" style="13"/>
  </cols>
  <sheetData>
    <row r="3" spans="2:10" ht="90" customHeight="1">
      <c r="B3" s="526" t="str">
        <f>'PLANILHA ORÇAMENTÁRIA'!B3</f>
        <v>PREFEITURA MUNICIPAL DE ARIPUANÃ - MT
DEPARTAMENTO DE ENGENHARIA CIVIL
Praça São Francisco de Assis, 128, Caixa Postal 91 – CEP 78.325-000, 
Aripuanã – MT, Fone : (66) 3565 – 3900
www.aripuana.mt.gov.br</v>
      </c>
      <c r="C3" s="442"/>
      <c r="D3" s="526"/>
      <c r="E3" s="526"/>
      <c r="F3" s="526"/>
      <c r="G3" s="526"/>
      <c r="H3" s="526"/>
      <c r="I3" s="526"/>
      <c r="J3" s="526"/>
    </row>
    <row r="4" spans="2:10" ht="13.15" customHeight="1">
      <c r="B4" s="177" t="str">
        <f>CRONOGRAMA!B6</f>
        <v xml:space="preserve">PROP.: </v>
      </c>
      <c r="C4" s="471" t="str">
        <f>CRONOGRAMA!C6</f>
        <v>PREFEITURA MUNICIPAL DE ARIPUANÃ/MT</v>
      </c>
      <c r="D4" s="515"/>
      <c r="E4" s="515"/>
      <c r="F4" s="515"/>
      <c r="G4" s="472"/>
      <c r="H4" s="533" t="e">
        <f>'PLANILHA ORÇAMENTÁRIA'!#REF!</f>
        <v>#REF!</v>
      </c>
      <c r="I4" s="533"/>
      <c r="J4" s="534"/>
    </row>
    <row r="5" spans="2:10" ht="13.15" customHeight="1">
      <c r="B5" s="178" t="str">
        <f>CRONOGRAMA!B7</f>
        <v>OBRA:</v>
      </c>
      <c r="C5" s="542" t="str">
        <f>CRONOGRAMA!C7</f>
        <v>REVITALIZAÇÃO MIRANTE SALTO DAS ANDORINHAS</v>
      </c>
      <c r="D5" s="543"/>
      <c r="E5" s="544"/>
      <c r="F5" s="169" t="s">
        <v>140</v>
      </c>
      <c r="G5" s="170" t="s">
        <v>147</v>
      </c>
      <c r="H5" s="535"/>
      <c r="I5" s="535"/>
      <c r="J5" s="536"/>
    </row>
    <row r="6" spans="2:10" ht="14.45" customHeight="1">
      <c r="B6" s="178" t="str">
        <f>CRONOGRAMA!B8</f>
        <v>LOCAL:</v>
      </c>
      <c r="C6" s="471" t="str">
        <f>CRONOGRAMA!C8</f>
        <v xml:space="preserve">MIRANTE SALTO DAS ANDORINHAS </v>
      </c>
      <c r="D6" s="515"/>
      <c r="E6" s="472"/>
      <c r="F6" s="169" t="s">
        <v>1</v>
      </c>
      <c r="G6" s="179">
        <f>BDI!D20</f>
        <v>0.25919999999999999</v>
      </c>
      <c r="H6" s="537" t="s">
        <v>13199</v>
      </c>
      <c r="I6" s="537"/>
      <c r="J6" s="538"/>
    </row>
    <row r="7" spans="2:10" ht="15" customHeight="1" thickBot="1">
      <c r="B7" s="180" t="str">
        <f>CRONOGRAMA!B9</f>
        <v>RECURSO:</v>
      </c>
      <c r="C7" s="527">
        <f>CRONOGRAMA!C9</f>
        <v>368674.02</v>
      </c>
      <c r="D7" s="528"/>
      <c r="E7" s="529"/>
      <c r="F7" s="181" t="s">
        <v>2</v>
      </c>
      <c r="G7" s="182">
        <v>45108</v>
      </c>
      <c r="H7" s="539"/>
      <c r="I7" s="539"/>
      <c r="J7" s="540"/>
    </row>
    <row r="8" spans="2:10" ht="19.5" thickBot="1">
      <c r="B8" s="530" t="s">
        <v>132</v>
      </c>
      <c r="C8" s="531"/>
      <c r="D8" s="531"/>
      <c r="E8" s="531"/>
      <c r="F8" s="531"/>
      <c r="G8" s="531"/>
      <c r="H8" s="531"/>
      <c r="I8" s="531"/>
      <c r="J8" s="532"/>
    </row>
    <row r="9" spans="2:10" ht="15" customHeight="1">
      <c r="B9" s="14" t="s">
        <v>3</v>
      </c>
      <c r="C9" s="545" t="s">
        <v>190</v>
      </c>
      <c r="D9" s="546"/>
      <c r="E9" s="547"/>
      <c r="F9" s="142" t="s">
        <v>4</v>
      </c>
      <c r="G9" s="545" t="s">
        <v>276</v>
      </c>
      <c r="H9" s="547"/>
      <c r="I9" s="88" t="s">
        <v>5</v>
      </c>
      <c r="J9" s="15" t="s">
        <v>6</v>
      </c>
    </row>
    <row r="10" spans="2:10" ht="3" customHeight="1">
      <c r="B10" s="143"/>
      <c r="C10" s="144"/>
      <c r="D10" s="144"/>
      <c r="E10" s="144"/>
      <c r="F10" s="144"/>
      <c r="G10" s="144"/>
      <c r="H10" s="144"/>
      <c r="I10" s="144"/>
      <c r="J10" s="145"/>
    </row>
    <row r="11" spans="2:10" ht="18.75" customHeight="1">
      <c r="B11" s="147" t="s">
        <v>275</v>
      </c>
      <c r="C11" s="148"/>
      <c r="D11" s="148"/>
      <c r="E11" s="148"/>
      <c r="F11" s="149" t="s">
        <v>7</v>
      </c>
      <c r="G11" s="150"/>
      <c r="H11" s="150"/>
      <c r="I11" s="150"/>
      <c r="J11" s="150"/>
    </row>
    <row r="12" spans="2:10" ht="15">
      <c r="B12" s="82"/>
      <c r="C12" s="82"/>
      <c r="D12" s="82"/>
      <c r="E12" s="82"/>
      <c r="F12" s="151"/>
      <c r="G12" s="548"/>
      <c r="H12" s="548"/>
      <c r="I12" s="151"/>
      <c r="J12" s="151"/>
    </row>
    <row r="13" spans="2:10" ht="47.25">
      <c r="B13" s="152" t="s">
        <v>274</v>
      </c>
      <c r="C13" s="152" t="s">
        <v>210</v>
      </c>
      <c r="D13" s="152" t="s">
        <v>213</v>
      </c>
      <c r="E13" s="152">
        <v>93584</v>
      </c>
      <c r="F13" s="146" t="s">
        <v>184</v>
      </c>
      <c r="G13" s="548" t="s">
        <v>323</v>
      </c>
      <c r="H13" s="548"/>
      <c r="I13" s="82">
        <v>7.5</v>
      </c>
      <c r="J13" s="82" t="s">
        <v>149</v>
      </c>
    </row>
    <row r="14" spans="2:10" ht="47.25">
      <c r="B14" s="152" t="s">
        <v>273</v>
      </c>
      <c r="C14" s="152" t="s">
        <v>214</v>
      </c>
      <c r="D14" s="152" t="s">
        <v>213</v>
      </c>
      <c r="E14" s="152">
        <v>4813</v>
      </c>
      <c r="F14" s="146" t="s">
        <v>272</v>
      </c>
      <c r="G14" s="548" t="s">
        <v>277</v>
      </c>
      <c r="H14" s="548"/>
      <c r="I14" s="82">
        <v>4</v>
      </c>
      <c r="J14" s="82" t="s">
        <v>149</v>
      </c>
    </row>
    <row r="15" spans="2:10" ht="18.75">
      <c r="B15" s="147" t="s">
        <v>271</v>
      </c>
      <c r="C15" s="148"/>
      <c r="D15" s="148"/>
      <c r="E15" s="148"/>
      <c r="F15" s="149" t="s">
        <v>270</v>
      </c>
      <c r="G15" s="150"/>
      <c r="H15" s="150"/>
      <c r="I15" s="153"/>
      <c r="J15" s="153"/>
    </row>
    <row r="16" spans="2:10" ht="15">
      <c r="B16" s="82"/>
      <c r="C16" s="82"/>
      <c r="D16" s="82"/>
      <c r="E16" s="82"/>
      <c r="F16" s="151"/>
      <c r="G16" s="548"/>
      <c r="H16" s="548"/>
      <c r="I16" s="82"/>
      <c r="J16" s="82"/>
    </row>
    <row r="17" spans="2:10" ht="15.75">
      <c r="B17" s="152" t="s">
        <v>269</v>
      </c>
      <c r="C17" s="152" t="s">
        <v>210</v>
      </c>
      <c r="D17" s="152" t="s">
        <v>213</v>
      </c>
      <c r="E17" s="152">
        <v>90776</v>
      </c>
      <c r="F17" s="146" t="s">
        <v>183</v>
      </c>
      <c r="G17" s="548" t="s">
        <v>278</v>
      </c>
      <c r="H17" s="548"/>
      <c r="I17" s="82">
        <v>480</v>
      </c>
      <c r="J17" s="82" t="s">
        <v>35</v>
      </c>
    </row>
    <row r="18" spans="2:10" ht="31.5">
      <c r="B18" s="152" t="s">
        <v>268</v>
      </c>
      <c r="C18" s="152" t="s">
        <v>210</v>
      </c>
      <c r="D18" s="152" t="s">
        <v>213</v>
      </c>
      <c r="E18" s="152">
        <v>90778</v>
      </c>
      <c r="F18" s="146" t="s">
        <v>146</v>
      </c>
      <c r="G18" s="548" t="s">
        <v>279</v>
      </c>
      <c r="H18" s="548"/>
      <c r="I18" s="82">
        <v>60</v>
      </c>
      <c r="J18" s="82" t="s">
        <v>35</v>
      </c>
    </row>
    <row r="19" spans="2:10" ht="18.75">
      <c r="B19" s="147" t="s">
        <v>267</v>
      </c>
      <c r="C19" s="148"/>
      <c r="D19" s="148"/>
      <c r="E19" s="148"/>
      <c r="F19" s="149" t="s">
        <v>266</v>
      </c>
      <c r="G19" s="150"/>
      <c r="H19" s="150"/>
      <c r="I19" s="153"/>
      <c r="J19" s="153"/>
    </row>
    <row r="20" spans="2:10" ht="15">
      <c r="B20" s="82"/>
      <c r="C20" s="82"/>
      <c r="D20" s="82"/>
      <c r="E20" s="82"/>
      <c r="F20" s="151"/>
      <c r="G20" s="548"/>
      <c r="H20" s="548"/>
      <c r="I20" s="82"/>
      <c r="J20" s="82"/>
    </row>
    <row r="21" spans="2:10" ht="15.75">
      <c r="B21" s="152" t="s">
        <v>265</v>
      </c>
      <c r="C21" s="152" t="s">
        <v>210</v>
      </c>
      <c r="D21" s="152" t="s">
        <v>213</v>
      </c>
      <c r="E21" s="152">
        <v>98519</v>
      </c>
      <c r="F21" s="146" t="s">
        <v>264</v>
      </c>
      <c r="G21" s="548" t="s">
        <v>324</v>
      </c>
      <c r="H21" s="548"/>
      <c r="I21" s="82">
        <v>174.75</v>
      </c>
      <c r="J21" s="82" t="s">
        <v>149</v>
      </c>
    </row>
    <row r="22" spans="2:10" ht="47.25">
      <c r="B22" s="152" t="s">
        <v>263</v>
      </c>
      <c r="C22" s="152" t="s">
        <v>210</v>
      </c>
      <c r="D22" s="152" t="s">
        <v>213</v>
      </c>
      <c r="E22" s="152">
        <v>92400</v>
      </c>
      <c r="F22" s="146" t="s">
        <v>325</v>
      </c>
      <c r="G22" s="548" t="s">
        <v>324</v>
      </c>
      <c r="H22" s="548"/>
      <c r="I22" s="82">
        <v>174.75</v>
      </c>
      <c r="J22" s="82" t="s">
        <v>149</v>
      </c>
    </row>
    <row r="23" spans="2:10" ht="63">
      <c r="B23" s="155" t="s">
        <v>329</v>
      </c>
      <c r="C23" s="155" t="s">
        <v>210</v>
      </c>
      <c r="D23" s="155" t="s">
        <v>213</v>
      </c>
      <c r="E23" s="155">
        <v>97084</v>
      </c>
      <c r="F23" s="146" t="s">
        <v>261</v>
      </c>
      <c r="G23" s="548" t="s">
        <v>324</v>
      </c>
      <c r="H23" s="548"/>
      <c r="I23" s="82">
        <v>174.75</v>
      </c>
      <c r="J23" s="82" t="s">
        <v>149</v>
      </c>
    </row>
    <row r="24" spans="2:10" ht="47.25">
      <c r="B24" s="155" t="s">
        <v>262</v>
      </c>
      <c r="C24" s="155" t="s">
        <v>210</v>
      </c>
      <c r="D24" s="155" t="s">
        <v>213</v>
      </c>
      <c r="E24" s="155">
        <v>100323</v>
      </c>
      <c r="F24" s="146" t="s">
        <v>326</v>
      </c>
      <c r="G24" s="548" t="s">
        <v>327</v>
      </c>
      <c r="H24" s="548"/>
      <c r="I24" s="82">
        <v>17.475000000000001</v>
      </c>
      <c r="J24" s="158" t="s">
        <v>152</v>
      </c>
    </row>
    <row r="25" spans="2:10" ht="15.75">
      <c r="B25" s="155" t="s">
        <v>260</v>
      </c>
      <c r="C25" s="155" t="s">
        <v>210</v>
      </c>
      <c r="D25" s="155" t="s">
        <v>213</v>
      </c>
      <c r="E25" s="155">
        <f>E21</f>
        <v>98519</v>
      </c>
      <c r="F25" s="146" t="str">
        <f>F21</f>
        <v>REVOLVIMENTO E LIMPEZA MANUAL DE SOLO. AF_05/2018</v>
      </c>
      <c r="G25" s="548" t="s">
        <v>332</v>
      </c>
      <c r="H25" s="548"/>
      <c r="I25" s="82">
        <v>1.28</v>
      </c>
      <c r="J25" s="158" t="s">
        <v>149</v>
      </c>
    </row>
    <row r="26" spans="2:10" ht="63">
      <c r="B26" s="155" t="s">
        <v>330</v>
      </c>
      <c r="C26" s="155" t="s">
        <v>210</v>
      </c>
      <c r="D26" s="155" t="s">
        <v>213</v>
      </c>
      <c r="E26" s="155">
        <f>E23</f>
        <v>97084</v>
      </c>
      <c r="F26" s="146" t="str">
        <f>F23</f>
        <v>COMPACTAÇÃO MECÂNICA DE SOLO PARA EXECUÇÃO DE RADIER, PISO DE CONCRETO OU LAJE SOBRE SOLO, COM COMPACTADOR DE SOLOS TIPO PLACA VIBRATÓRIA. AF_09/2021</v>
      </c>
      <c r="G26" s="548" t="s">
        <v>333</v>
      </c>
      <c r="H26" s="548"/>
      <c r="I26" s="82">
        <v>1.28</v>
      </c>
      <c r="J26" s="158" t="s">
        <v>149</v>
      </c>
    </row>
    <row r="27" spans="2:10" ht="47.25">
      <c r="B27" s="155" t="s">
        <v>331</v>
      </c>
      <c r="C27" s="155" t="s">
        <v>210</v>
      </c>
      <c r="D27" s="155" t="s">
        <v>213</v>
      </c>
      <c r="E27" s="155">
        <v>94990</v>
      </c>
      <c r="F27" s="146" t="s">
        <v>229</v>
      </c>
      <c r="G27" s="548" t="s">
        <v>334</v>
      </c>
      <c r="H27" s="548"/>
      <c r="I27" s="82">
        <v>0.128</v>
      </c>
      <c r="J27" s="158" t="s">
        <v>152</v>
      </c>
    </row>
    <row r="28" spans="2:10" ht="18.75">
      <c r="B28" s="147" t="s">
        <v>259</v>
      </c>
      <c r="C28" s="148"/>
      <c r="D28" s="148"/>
      <c r="E28" s="148"/>
      <c r="F28" s="149" t="s">
        <v>258</v>
      </c>
      <c r="G28" s="150"/>
      <c r="H28" s="150"/>
      <c r="I28" s="153"/>
      <c r="J28" s="153"/>
    </row>
    <row r="29" spans="2:10" ht="15">
      <c r="B29" s="82"/>
      <c r="C29" s="82"/>
      <c r="D29" s="82"/>
      <c r="E29" s="82"/>
      <c r="F29" s="151"/>
      <c r="G29" s="548"/>
      <c r="H29" s="548"/>
      <c r="I29" s="82"/>
      <c r="J29" s="82"/>
    </row>
    <row r="30" spans="2:10" ht="47.25">
      <c r="B30" s="152" t="s">
        <v>257</v>
      </c>
      <c r="C30" s="152" t="s">
        <v>210</v>
      </c>
      <c r="D30" s="152" t="s">
        <v>213</v>
      </c>
      <c r="E30" s="152">
        <v>96525</v>
      </c>
      <c r="F30" s="146" t="s">
        <v>256</v>
      </c>
      <c r="G30" s="548" t="s">
        <v>280</v>
      </c>
      <c r="H30" s="548"/>
      <c r="I30" s="82">
        <v>16.065000000000001</v>
      </c>
      <c r="J30" s="82" t="s">
        <v>152</v>
      </c>
    </row>
    <row r="31" spans="2:10" ht="31.5">
      <c r="B31" s="152" t="s">
        <v>255</v>
      </c>
      <c r="C31" s="152" t="s">
        <v>210</v>
      </c>
      <c r="D31" s="152" t="s">
        <v>213</v>
      </c>
      <c r="E31" s="152">
        <v>93358</v>
      </c>
      <c r="F31" s="146" t="s">
        <v>254</v>
      </c>
      <c r="G31" s="548" t="s">
        <v>281</v>
      </c>
      <c r="H31" s="548"/>
      <c r="I31" s="82">
        <v>5.1840000000000002</v>
      </c>
      <c r="J31" s="82" t="s">
        <v>152</v>
      </c>
    </row>
    <row r="32" spans="2:10" ht="47.25">
      <c r="B32" s="152" t="s">
        <v>253</v>
      </c>
      <c r="C32" s="152" t="s">
        <v>210</v>
      </c>
      <c r="D32" s="152" t="s">
        <v>213</v>
      </c>
      <c r="E32" s="152">
        <v>102476</v>
      </c>
      <c r="F32" s="146" t="s">
        <v>252</v>
      </c>
      <c r="G32" s="548" t="s">
        <v>282</v>
      </c>
      <c r="H32" s="548"/>
      <c r="I32" s="82">
        <v>12.634</v>
      </c>
      <c r="J32" s="82" t="s">
        <v>152</v>
      </c>
    </row>
    <row r="33" spans="2:10" ht="31.5">
      <c r="B33" s="152" t="s">
        <v>251</v>
      </c>
      <c r="C33" s="152" t="s">
        <v>210</v>
      </c>
      <c r="D33" s="152" t="s">
        <v>213</v>
      </c>
      <c r="E33" s="152">
        <v>103670</v>
      </c>
      <c r="F33" s="146" t="s">
        <v>250</v>
      </c>
      <c r="G33" s="548" t="s">
        <v>282</v>
      </c>
      <c r="H33" s="548"/>
      <c r="I33" s="82">
        <v>12.634</v>
      </c>
      <c r="J33" s="82" t="s">
        <v>152</v>
      </c>
    </row>
    <row r="34" spans="2:10" ht="63">
      <c r="B34" s="152" t="s">
        <v>249</v>
      </c>
      <c r="C34" s="152" t="s">
        <v>210</v>
      </c>
      <c r="D34" s="152" t="s">
        <v>213</v>
      </c>
      <c r="E34" s="152">
        <v>96542</v>
      </c>
      <c r="F34" s="146" t="s">
        <v>196</v>
      </c>
      <c r="G34" s="548" t="s">
        <v>283</v>
      </c>
      <c r="H34" s="548"/>
      <c r="I34" s="82">
        <v>43.03</v>
      </c>
      <c r="J34" s="82" t="s">
        <v>149</v>
      </c>
    </row>
    <row r="35" spans="2:10" ht="31.5">
      <c r="B35" s="152" t="s">
        <v>248</v>
      </c>
      <c r="C35" s="155" t="s">
        <v>210</v>
      </c>
      <c r="D35" s="155" t="s">
        <v>213</v>
      </c>
      <c r="E35" s="155">
        <v>96543</v>
      </c>
      <c r="F35" s="156" t="s">
        <v>193</v>
      </c>
      <c r="G35" s="549" t="s">
        <v>289</v>
      </c>
      <c r="H35" s="549"/>
      <c r="I35" s="157">
        <v>183.78</v>
      </c>
      <c r="J35" s="158" t="s">
        <v>150</v>
      </c>
    </row>
    <row r="36" spans="2:10" ht="47.25">
      <c r="B36" s="152" t="s">
        <v>247</v>
      </c>
      <c r="C36" s="155" t="s">
        <v>210</v>
      </c>
      <c r="D36" s="155" t="s">
        <v>213</v>
      </c>
      <c r="E36" s="155">
        <v>92762</v>
      </c>
      <c r="F36" s="156" t="s">
        <v>197</v>
      </c>
      <c r="G36" s="549" t="s">
        <v>288</v>
      </c>
      <c r="H36" s="549"/>
      <c r="I36" s="158">
        <v>610.83000000000004</v>
      </c>
      <c r="J36" s="158" t="s">
        <v>150</v>
      </c>
    </row>
    <row r="37" spans="2:10" ht="47.25">
      <c r="B37" s="152" t="s">
        <v>246</v>
      </c>
      <c r="C37" s="152" t="s">
        <v>210</v>
      </c>
      <c r="D37" s="152" t="s">
        <v>213</v>
      </c>
      <c r="E37" s="152">
        <v>99059</v>
      </c>
      <c r="F37" s="146" t="s">
        <v>245</v>
      </c>
      <c r="G37" s="548" t="s">
        <v>284</v>
      </c>
      <c r="H37" s="548"/>
      <c r="I37" s="82">
        <v>229.5</v>
      </c>
      <c r="J37" s="82" t="s">
        <v>148</v>
      </c>
    </row>
    <row r="38" spans="2:10" ht="31.5">
      <c r="B38" s="152" t="s">
        <v>244</v>
      </c>
      <c r="C38" s="152" t="s">
        <v>210</v>
      </c>
      <c r="D38" s="152" t="s">
        <v>213</v>
      </c>
      <c r="E38" s="152">
        <v>98557</v>
      </c>
      <c r="F38" s="146" t="s">
        <v>194</v>
      </c>
      <c r="G38" s="548" t="s">
        <v>285</v>
      </c>
      <c r="H38" s="548"/>
      <c r="I38" s="82">
        <v>137.69999999999999</v>
      </c>
      <c r="J38" s="82" t="s">
        <v>149</v>
      </c>
    </row>
    <row r="39" spans="2:10" ht="31.5">
      <c r="B39" s="152" t="s">
        <v>243</v>
      </c>
      <c r="C39" s="152" t="s">
        <v>214</v>
      </c>
      <c r="D39" s="152" t="s">
        <v>213</v>
      </c>
      <c r="E39" s="152">
        <v>4111</v>
      </c>
      <c r="F39" s="146" t="s">
        <v>242</v>
      </c>
      <c r="G39" s="548" t="s">
        <v>284</v>
      </c>
      <c r="H39" s="548"/>
      <c r="I39" s="82">
        <v>38</v>
      </c>
      <c r="J39" s="82" t="s">
        <v>161</v>
      </c>
    </row>
    <row r="40" spans="2:10" ht="47.25">
      <c r="B40" s="152" t="s">
        <v>241</v>
      </c>
      <c r="C40" s="152" t="s">
        <v>210</v>
      </c>
      <c r="D40" s="152" t="s">
        <v>213</v>
      </c>
      <c r="E40" s="152">
        <v>100721</v>
      </c>
      <c r="F40" s="146" t="s">
        <v>240</v>
      </c>
      <c r="G40" s="548" t="s">
        <v>287</v>
      </c>
      <c r="H40" s="548"/>
      <c r="I40" s="82">
        <v>4.2</v>
      </c>
      <c r="J40" s="82" t="s">
        <v>149</v>
      </c>
    </row>
    <row r="41" spans="2:10" ht="63">
      <c r="B41" s="152" t="s">
        <v>239</v>
      </c>
      <c r="C41" s="152" t="s">
        <v>210</v>
      </c>
      <c r="D41" s="152" t="s">
        <v>213</v>
      </c>
      <c r="E41" s="152">
        <v>100745</v>
      </c>
      <c r="F41" s="146" t="s">
        <v>238</v>
      </c>
      <c r="G41" s="548" t="s">
        <v>287</v>
      </c>
      <c r="H41" s="548"/>
      <c r="I41" s="82">
        <v>4.2</v>
      </c>
      <c r="J41" s="82" t="s">
        <v>149</v>
      </c>
    </row>
    <row r="42" spans="2:10" ht="47.25">
      <c r="B42" s="152" t="s">
        <v>237</v>
      </c>
      <c r="C42" s="152" t="s">
        <v>214</v>
      </c>
      <c r="D42" s="152" t="s">
        <v>213</v>
      </c>
      <c r="E42" s="152">
        <v>4948</v>
      </c>
      <c r="F42" s="146" t="s">
        <v>236</v>
      </c>
      <c r="G42" s="548" t="s">
        <v>286</v>
      </c>
      <c r="H42" s="548"/>
      <c r="I42" s="82">
        <v>2.1</v>
      </c>
      <c r="J42" s="82" t="s">
        <v>149</v>
      </c>
    </row>
    <row r="43" spans="2:10" ht="63">
      <c r="B43" s="152" t="s">
        <v>235</v>
      </c>
      <c r="C43" s="152" t="s">
        <v>210</v>
      </c>
      <c r="D43" s="152" t="s">
        <v>209</v>
      </c>
      <c r="E43" s="152" t="s">
        <v>234</v>
      </c>
      <c r="F43" s="146" t="s">
        <v>233</v>
      </c>
      <c r="G43" s="548" t="s">
        <v>284</v>
      </c>
      <c r="H43" s="548"/>
      <c r="I43" s="82">
        <v>229.5</v>
      </c>
      <c r="J43" s="82" t="s">
        <v>148</v>
      </c>
    </row>
    <row r="44" spans="2:10" ht="18.75">
      <c r="B44" s="147" t="s">
        <v>232</v>
      </c>
      <c r="C44" s="148"/>
      <c r="D44" s="148"/>
      <c r="E44" s="148"/>
      <c r="F44" s="149" t="s">
        <v>231</v>
      </c>
      <c r="G44" s="150"/>
      <c r="H44" s="150"/>
      <c r="I44" s="153"/>
      <c r="J44" s="153"/>
    </row>
    <row r="45" spans="2:10" ht="15">
      <c r="B45" s="82"/>
      <c r="C45" s="82"/>
      <c r="D45" s="82"/>
      <c r="E45" s="82"/>
      <c r="F45" s="151"/>
      <c r="G45" s="550"/>
      <c r="H45" s="550"/>
      <c r="I45" s="82"/>
      <c r="J45" s="82"/>
    </row>
    <row r="46" spans="2:10" ht="47.25">
      <c r="B46" s="152" t="s">
        <v>230</v>
      </c>
      <c r="C46" s="152" t="s">
        <v>210</v>
      </c>
      <c r="D46" s="152" t="s">
        <v>213</v>
      </c>
      <c r="E46" s="152">
        <v>94990</v>
      </c>
      <c r="F46" s="146" t="s">
        <v>229</v>
      </c>
      <c r="G46" s="548" t="s">
        <v>284</v>
      </c>
      <c r="H46" s="548"/>
      <c r="I46" s="82">
        <v>53.36</v>
      </c>
      <c r="J46" s="82" t="s">
        <v>152</v>
      </c>
    </row>
    <row r="47" spans="2:10" ht="18.75">
      <c r="B47" s="147" t="s">
        <v>228</v>
      </c>
      <c r="C47" s="148"/>
      <c r="D47" s="148"/>
      <c r="E47" s="148"/>
      <c r="F47" s="149" t="s">
        <v>157</v>
      </c>
      <c r="G47" s="150"/>
      <c r="H47" s="150"/>
      <c r="I47" s="153"/>
      <c r="J47" s="153"/>
    </row>
    <row r="48" spans="2:10" ht="15">
      <c r="B48" s="82"/>
      <c r="C48" s="82"/>
      <c r="D48" s="82"/>
      <c r="E48" s="82"/>
      <c r="F48" s="151"/>
      <c r="G48" s="548"/>
      <c r="H48" s="548"/>
      <c r="I48" s="82"/>
      <c r="J48" s="82"/>
    </row>
    <row r="49" spans="2:10" ht="31.5">
      <c r="B49" s="152" t="s">
        <v>227</v>
      </c>
      <c r="C49" s="152" t="s">
        <v>210</v>
      </c>
      <c r="D49" s="152" t="s">
        <v>209</v>
      </c>
      <c r="E49" s="152" t="s">
        <v>226</v>
      </c>
      <c r="F49" s="146" t="s">
        <v>225</v>
      </c>
      <c r="G49" s="548" t="s">
        <v>284</v>
      </c>
      <c r="H49" s="548"/>
      <c r="I49" s="82">
        <v>6</v>
      </c>
      <c r="J49" s="82" t="s">
        <v>161</v>
      </c>
    </row>
    <row r="50" spans="2:10" ht="63">
      <c r="B50" s="152" t="s">
        <v>224</v>
      </c>
      <c r="C50" s="152" t="s">
        <v>210</v>
      </c>
      <c r="D50" s="152" t="s">
        <v>209</v>
      </c>
      <c r="E50" s="152" t="s">
        <v>223</v>
      </c>
      <c r="F50" s="146" t="s">
        <v>222</v>
      </c>
      <c r="G50" s="548" t="s">
        <v>284</v>
      </c>
      <c r="H50" s="548"/>
      <c r="I50" s="82">
        <v>7</v>
      </c>
      <c r="J50" s="82" t="s">
        <v>161</v>
      </c>
    </row>
    <row r="51" spans="2:10" ht="47.25">
      <c r="B51" s="152" t="s">
        <v>221</v>
      </c>
      <c r="C51" s="152" t="s">
        <v>210</v>
      </c>
      <c r="D51" s="152" t="s">
        <v>213</v>
      </c>
      <c r="E51" s="152">
        <v>97887</v>
      </c>
      <c r="F51" s="146" t="s">
        <v>220</v>
      </c>
      <c r="G51" s="548" t="s">
        <v>284</v>
      </c>
      <c r="H51" s="548"/>
      <c r="I51" s="82">
        <v>21</v>
      </c>
      <c r="J51" s="82" t="s">
        <v>161</v>
      </c>
    </row>
    <row r="52" spans="2:10" ht="47.25">
      <c r="B52" s="152" t="s">
        <v>219</v>
      </c>
      <c r="C52" s="152" t="s">
        <v>210</v>
      </c>
      <c r="D52" s="152" t="s">
        <v>213</v>
      </c>
      <c r="E52" s="152">
        <v>101632</v>
      </c>
      <c r="F52" s="146" t="s">
        <v>218</v>
      </c>
      <c r="G52" s="548" t="s">
        <v>284</v>
      </c>
      <c r="H52" s="548"/>
      <c r="I52" s="82">
        <v>23</v>
      </c>
      <c r="J52" s="82" t="s">
        <v>161</v>
      </c>
    </row>
    <row r="53" spans="2:10" ht="31.5">
      <c r="B53" s="152" t="s">
        <v>217</v>
      </c>
      <c r="C53" s="152" t="s">
        <v>210</v>
      </c>
      <c r="D53" s="152" t="s">
        <v>213</v>
      </c>
      <c r="E53" s="152">
        <v>96985</v>
      </c>
      <c r="F53" s="146" t="s">
        <v>216</v>
      </c>
      <c r="G53" s="548"/>
      <c r="H53" s="548"/>
      <c r="I53" s="82">
        <v>7</v>
      </c>
      <c r="J53" s="82" t="s">
        <v>161</v>
      </c>
    </row>
    <row r="54" spans="2:10" ht="15.75">
      <c r="B54" s="152" t="s">
        <v>215</v>
      </c>
      <c r="C54" s="152" t="s">
        <v>214</v>
      </c>
      <c r="D54" s="152" t="s">
        <v>213</v>
      </c>
      <c r="E54" s="152">
        <v>34621</v>
      </c>
      <c r="F54" s="146" t="s">
        <v>212</v>
      </c>
      <c r="G54" s="548"/>
      <c r="H54" s="548"/>
      <c r="I54" s="82">
        <v>79</v>
      </c>
      <c r="J54" s="82" t="s">
        <v>148</v>
      </c>
    </row>
    <row r="55" spans="2:10" ht="31.5">
      <c r="B55" s="152" t="s">
        <v>211</v>
      </c>
      <c r="C55" s="152" t="s">
        <v>210</v>
      </c>
      <c r="D55" s="152" t="s">
        <v>209</v>
      </c>
      <c r="E55" s="152" t="s">
        <v>208</v>
      </c>
      <c r="F55" s="146" t="s">
        <v>207</v>
      </c>
      <c r="G55" s="548" t="s">
        <v>284</v>
      </c>
      <c r="H55" s="548"/>
      <c r="I55" s="82">
        <v>10</v>
      </c>
      <c r="J55" s="82" t="s">
        <v>161</v>
      </c>
    </row>
    <row r="56" spans="2:10">
      <c r="B56" s="16"/>
      <c r="C56" s="16"/>
      <c r="D56" s="18"/>
      <c r="E56" s="541"/>
      <c r="F56" s="541"/>
      <c r="G56" s="541"/>
      <c r="H56" s="541"/>
      <c r="I56" s="16"/>
      <c r="J56" s="16"/>
    </row>
    <row r="58" spans="2:10">
      <c r="J58" s="154" t="str">
        <f>RESUMO!D19</f>
        <v>ARIPUANÃ - MT, 27 DE SETEMBRO DE 2023</v>
      </c>
    </row>
    <row r="59" spans="2:10">
      <c r="D59" s="96"/>
      <c r="E59" s="96"/>
      <c r="F59" s="96"/>
      <c r="J59" s="13"/>
    </row>
    <row r="60" spans="2:10" ht="90" customHeight="1">
      <c r="B60" s="440" t="str">
        <f>'PLANILHA ORÇAMENTÁRIA'!B89</f>
        <v xml:space="preserve">
CARLA ALVES SANTOS
ENGENHEIRA CIVIL CREA-MT 49827</v>
      </c>
      <c r="C60" s="440"/>
      <c r="D60" s="440"/>
      <c r="E60" s="440"/>
      <c r="F60" s="440"/>
      <c r="G60" s="440"/>
      <c r="H60" s="440"/>
      <c r="I60" s="440"/>
      <c r="J60" s="440"/>
    </row>
    <row r="61" spans="2:10">
      <c r="D61" s="96"/>
      <c r="E61" s="96"/>
      <c r="F61" s="96"/>
      <c r="J61" s="13"/>
    </row>
  </sheetData>
  <mergeCells count="51">
    <mergeCell ref="G52:H52"/>
    <mergeCell ref="G53:H53"/>
    <mergeCell ref="G54:H54"/>
    <mergeCell ref="G55:H55"/>
    <mergeCell ref="G41:H41"/>
    <mergeCell ref="G42:H42"/>
    <mergeCell ref="G43:H43"/>
    <mergeCell ref="G45:H45"/>
    <mergeCell ref="G46:H46"/>
    <mergeCell ref="G48:H48"/>
    <mergeCell ref="G49:H49"/>
    <mergeCell ref="G50:H50"/>
    <mergeCell ref="G51:H51"/>
    <mergeCell ref="G40:H40"/>
    <mergeCell ref="G20:H20"/>
    <mergeCell ref="G21:H21"/>
    <mergeCell ref="G22:H22"/>
    <mergeCell ref="G23:H23"/>
    <mergeCell ref="G24:H24"/>
    <mergeCell ref="G29:H29"/>
    <mergeCell ref="G30:H30"/>
    <mergeCell ref="G31:H31"/>
    <mergeCell ref="G32:H32"/>
    <mergeCell ref="G33:H33"/>
    <mergeCell ref="G34:H34"/>
    <mergeCell ref="G35:H35"/>
    <mergeCell ref="G36:H36"/>
    <mergeCell ref="G25:H25"/>
    <mergeCell ref="G26:H26"/>
    <mergeCell ref="G38:H38"/>
    <mergeCell ref="G39:H39"/>
    <mergeCell ref="G16:H16"/>
    <mergeCell ref="G18:H18"/>
    <mergeCell ref="G17:H17"/>
    <mergeCell ref="G27:H27"/>
    <mergeCell ref="B60:J60"/>
    <mergeCell ref="B3:J3"/>
    <mergeCell ref="C6:E6"/>
    <mergeCell ref="C7:E7"/>
    <mergeCell ref="B8:J8"/>
    <mergeCell ref="H4:J5"/>
    <mergeCell ref="H6:J7"/>
    <mergeCell ref="C4:G4"/>
    <mergeCell ref="E56:H56"/>
    <mergeCell ref="C5:E5"/>
    <mergeCell ref="C9:E9"/>
    <mergeCell ref="G9:H9"/>
    <mergeCell ref="G12:H12"/>
    <mergeCell ref="G13:H13"/>
    <mergeCell ref="G14:H14"/>
    <mergeCell ref="G37:H37"/>
  </mergeCells>
  <phoneticPr fontId="21" type="noConversion"/>
  <pageMargins left="0.511811024" right="0.511811024" top="0.78740157499999996" bottom="0.78740157499999996" header="0.31496062000000002" footer="0.31496062000000002"/>
  <pageSetup paperSize="9" scale="4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39"/>
  <sheetViews>
    <sheetView view="pageBreakPreview" zoomScale="99" zoomScaleNormal="100" zoomScaleSheetLayoutView="99" workbookViewId="0">
      <selection activeCell="D23" sqref="D23"/>
    </sheetView>
  </sheetViews>
  <sheetFormatPr defaultColWidth="9.140625" defaultRowHeight="12.75"/>
  <cols>
    <col min="1" max="1" width="9.140625" style="8"/>
    <col min="2" max="2" width="14.28515625" style="8" customWidth="1"/>
    <col min="3" max="3" width="53.140625" style="8" customWidth="1"/>
    <col min="4" max="4" width="20" style="8" customWidth="1"/>
    <col min="5" max="16384" width="9.140625" style="8"/>
  </cols>
  <sheetData>
    <row r="2" spans="2:4" ht="11.25" customHeight="1"/>
    <row r="3" spans="2:4" ht="90" customHeight="1">
      <c r="B3" s="69"/>
      <c r="C3" s="441" t="str">
        <f>'PLANILHA ORÇAMENTÁRIA'!B3</f>
        <v>PREFEITURA MUNICIPAL DE ARIPUANÃ - MT
DEPARTAMENTO DE ENGENHARIA CIVIL
Praça São Francisco de Assis, 128, Caixa Postal 91 – CEP 78.325-000, 
Aripuanã – MT, Fone : (66) 3565 – 3900
www.aripuana.mt.gov.br</v>
      </c>
      <c r="D3" s="442"/>
    </row>
    <row r="4" spans="2:4">
      <c r="B4" s="70" t="s">
        <v>164</v>
      </c>
      <c r="C4" s="444" t="s">
        <v>131</v>
      </c>
      <c r="D4" s="446"/>
    </row>
    <row r="5" spans="2:4">
      <c r="B5" s="71" t="s">
        <v>141</v>
      </c>
      <c r="C5" s="444" t="str">
        <f>RESUMO!C6</f>
        <v>REVITALIZAÇÃO MIRANTE SALTO DAS ANDORINHAS</v>
      </c>
      <c r="D5" s="446"/>
    </row>
    <row r="6" spans="2:4">
      <c r="B6" s="71" t="s">
        <v>142</v>
      </c>
      <c r="C6" s="444" t="str">
        <f>RESUMO!C7</f>
        <v xml:space="preserve">MIRANTE SALTO DAS ANDORINHAS </v>
      </c>
      <c r="D6" s="446"/>
    </row>
    <row r="7" spans="2:4">
      <c r="B7" s="72" t="s">
        <v>165</v>
      </c>
      <c r="C7" s="555">
        <f>RESUMO!C8</f>
        <v>368674.02</v>
      </c>
      <c r="D7" s="556"/>
    </row>
    <row r="8" spans="2:4" ht="20.100000000000001" customHeight="1" thickBot="1">
      <c r="B8" s="552" t="s">
        <v>201</v>
      </c>
      <c r="C8" s="553"/>
      <c r="D8" s="554"/>
    </row>
    <row r="9" spans="2:4" ht="13.5" thickTop="1">
      <c r="B9" s="3" t="s">
        <v>168</v>
      </c>
      <c r="C9" s="3" t="s">
        <v>137</v>
      </c>
      <c r="D9" s="3" t="s">
        <v>167</v>
      </c>
    </row>
    <row r="10" spans="2:4">
      <c r="B10" s="73" t="s">
        <v>8</v>
      </c>
      <c r="C10" s="4" t="s">
        <v>169</v>
      </c>
      <c r="D10" s="74">
        <v>3.5000000000000003E-2</v>
      </c>
    </row>
    <row r="11" spans="2:4">
      <c r="B11" s="73" t="s">
        <v>9</v>
      </c>
      <c r="C11" s="4" t="s">
        <v>170</v>
      </c>
      <c r="D11" s="74">
        <v>8.0000000000000002E-3</v>
      </c>
    </row>
    <row r="12" spans="2:4">
      <c r="B12" s="73" t="s">
        <v>11</v>
      </c>
      <c r="C12" s="4" t="s">
        <v>171</v>
      </c>
      <c r="D12" s="74">
        <v>9.7000000000000003E-3</v>
      </c>
    </row>
    <row r="13" spans="2:4">
      <c r="B13" s="73" t="s">
        <v>12</v>
      </c>
      <c r="C13" s="4" t="s">
        <v>172</v>
      </c>
      <c r="D13" s="74">
        <v>1.2E-2</v>
      </c>
    </row>
    <row r="14" spans="2:4">
      <c r="B14" s="73" t="s">
        <v>14</v>
      </c>
      <c r="C14" s="4" t="s">
        <v>173</v>
      </c>
      <c r="D14" s="74">
        <v>6.2E-2</v>
      </c>
    </row>
    <row r="15" spans="2:4">
      <c r="B15" s="73" t="s">
        <v>15</v>
      </c>
      <c r="C15" s="4" t="s">
        <v>174</v>
      </c>
      <c r="D15" s="74">
        <f>D16+D17+D18+D19</f>
        <v>0.10150000000000001</v>
      </c>
    </row>
    <row r="16" spans="2:4">
      <c r="B16" s="75" t="s">
        <v>16</v>
      </c>
      <c r="C16" s="5" t="s">
        <v>175</v>
      </c>
      <c r="D16" s="76">
        <v>0.03</v>
      </c>
    </row>
    <row r="17" spans="2:4">
      <c r="B17" s="75" t="s">
        <v>17</v>
      </c>
      <c r="C17" s="5" t="s">
        <v>176</v>
      </c>
      <c r="D17" s="76">
        <v>6.4999999999999997E-3</v>
      </c>
    </row>
    <row r="18" spans="2:4">
      <c r="B18" s="75" t="s">
        <v>18</v>
      </c>
      <c r="C18" s="5" t="s">
        <v>177</v>
      </c>
      <c r="D18" s="76">
        <v>0.02</v>
      </c>
    </row>
    <row r="19" spans="2:4">
      <c r="B19" s="75" t="s">
        <v>135</v>
      </c>
      <c r="C19" s="5" t="s">
        <v>178</v>
      </c>
      <c r="D19" s="76">
        <v>4.4999999999999998E-2</v>
      </c>
    </row>
    <row r="20" spans="2:4">
      <c r="B20" s="551" t="s">
        <v>180</v>
      </c>
      <c r="C20" s="551"/>
      <c r="D20" s="77">
        <f>(((1+D10+D11+D12)*(1+D13)*(1+D14))/(1-D15))-1</f>
        <v>0.25919999999999999</v>
      </c>
    </row>
    <row r="35" spans="2:4">
      <c r="C35" s="6"/>
    </row>
    <row r="36" spans="2:4" ht="15" customHeight="1">
      <c r="C36" s="451" t="str">
        <f>RESUMO!D19</f>
        <v>ARIPUANÃ - MT, 27 DE SETEMBRO DE 2023</v>
      </c>
      <c r="D36" s="557"/>
    </row>
    <row r="38" spans="2:4" ht="90" customHeight="1">
      <c r="B38" s="440" t="str">
        <f>'PLANILHA ORÇAMENTÁRIA'!B89</f>
        <v xml:space="preserve">
CARLA ALVES SANTOS
ENGENHEIRA CIVIL CREA-MT 49827</v>
      </c>
      <c r="C38" s="440"/>
      <c r="D38" s="440"/>
    </row>
    <row r="39" spans="2:4">
      <c r="B39" s="8" t="s">
        <v>200</v>
      </c>
    </row>
  </sheetData>
  <mergeCells count="9">
    <mergeCell ref="B38:D38"/>
    <mergeCell ref="B20:C20"/>
    <mergeCell ref="B8:D8"/>
    <mergeCell ref="C3:D3"/>
    <mergeCell ref="C4:D4"/>
    <mergeCell ref="C5:D5"/>
    <mergeCell ref="C6:D6"/>
    <mergeCell ref="C7:D7"/>
    <mergeCell ref="C36:D36"/>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9</vt:i4>
      </vt:variant>
    </vt:vector>
  </HeadingPairs>
  <TitlesOfParts>
    <vt:vector size="22" baseType="lpstr">
      <vt:lpstr>COMP. ELETRICO </vt:lpstr>
      <vt:lpstr>planilhanull</vt:lpstr>
      <vt:lpstr>sheet1</vt:lpstr>
      <vt:lpstr>RESUMO</vt:lpstr>
      <vt:lpstr>PLANILHA ORÇAMENTÁRIA</vt:lpstr>
      <vt:lpstr>PMA COMPOSIÇÕES</vt:lpstr>
      <vt:lpstr>COTAÇÕES</vt:lpstr>
      <vt:lpstr>MEMO CÁLCULO</vt:lpstr>
      <vt:lpstr>BDI</vt:lpstr>
      <vt:lpstr>CRONOGRAMA</vt:lpstr>
      <vt:lpstr>AMM COMPOSIÇÕES</vt:lpstr>
      <vt:lpstr>Plan1</vt:lpstr>
      <vt:lpstr>Plan2</vt:lpstr>
      <vt:lpstr>BDI!Area_de_impressao</vt:lpstr>
      <vt:lpstr>'COMP. ELETRICO '!Area_de_impressao</vt:lpstr>
      <vt:lpstr>COTAÇÕES!Area_de_impressao</vt:lpstr>
      <vt:lpstr>CRONOGRAMA!Area_de_impressao</vt:lpstr>
      <vt:lpstr>'MEMO CÁLCULO'!Area_de_impressao</vt:lpstr>
      <vt:lpstr>'PLANILHA ORÇAMENTÁRIA'!Area_de_impressao</vt:lpstr>
      <vt:lpstr>'PMA COMPOSIÇÕES'!Area_de_impressao</vt:lpstr>
      <vt:lpstr>RESUMO!Area_de_impressao</vt:lpstr>
      <vt:lpstr>'COMP. ELETRICO '!Titulos_de_impressao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Mayume Aleixo dos Santos</dc:creator>
  <cp:keywords>Eng. Civil CREA-MT 38669</cp:keywords>
  <cp:lastModifiedBy>User</cp:lastModifiedBy>
  <cp:lastPrinted>2023-10-26T13:16:11Z</cp:lastPrinted>
  <dcterms:created xsi:type="dcterms:W3CDTF">2021-04-12T19:54:01Z</dcterms:created>
  <dcterms:modified xsi:type="dcterms:W3CDTF">2023-12-01T17:07:15Z</dcterms:modified>
</cp:coreProperties>
</file>